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06c121ba330a039d/"/>
    </mc:Choice>
  </mc:AlternateContent>
  <xr:revisionPtr revIDLastSave="437" documentId="8_{ABCE5889-9B06-4283-AA9D-EF0AF9E67BF0}" xr6:coauthVersionLast="47" xr6:coauthVersionMax="47" xr10:uidLastSave="{A2351D37-25B5-4D5A-9DEC-631516D0F03F}"/>
  <bookViews>
    <workbookView xWindow="-108" yWindow="-108" windowWidth="23256" windowHeight="12456" firstSheet="2" activeTab="4" xr2:uid="{0FEDD636-39EF-45CF-8CDF-175DB2AADEF3}"/>
  </bookViews>
  <sheets>
    <sheet name="car details v4" sheetId="5" r:id="rId1"/>
    <sheet name="Car details v3" sheetId="4" r:id="rId2"/>
    <sheet name="CAR DETAILS FROM CAR DEKHO" sheetId="3" r:id="rId3"/>
    <sheet name="pivot table" sheetId="7" r:id="rId4"/>
    <sheet name="dashboared" sheetId="6" r:id="rId5"/>
    <sheet name="car data" sheetId="2" r:id="rId6"/>
  </sheets>
  <definedNames>
    <definedName name="ExternalData_1" localSheetId="5" hidden="1">'car data'!$A$1:$I$300</definedName>
    <definedName name="ExternalData_2" localSheetId="2" hidden="1">'CAR DETAILS FROM CAR DEKHO'!$A$1:$H$3578</definedName>
    <definedName name="ExternalData_3" localSheetId="1" hidden="1">'Car details v3'!$A$1:$M$6927</definedName>
    <definedName name="ExternalData_4" localSheetId="0" hidden="1">'car details v4'!$A$1:$T$2060</definedName>
    <definedName name="Slicer_fuel">#N/A</definedName>
  </definedNames>
  <calcPr calcId="191029"/>
  <pivotCaches>
    <pivotCache cacheId="1" r:id="rId7"/>
  </pivotCaches>
  <fileRecoveryPr repairLoad="1"/>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3" l="1"/>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1340" i="3"/>
  <c r="R1341" i="3"/>
  <c r="R1342" i="3"/>
  <c r="R1343" i="3"/>
  <c r="R1344" i="3"/>
  <c r="R1345" i="3"/>
  <c r="R1346" i="3"/>
  <c r="R1347" i="3"/>
  <c r="R1348" i="3"/>
  <c r="R1349" i="3"/>
  <c r="R1350" i="3"/>
  <c r="R1351" i="3"/>
  <c r="R1352" i="3"/>
  <c r="R1353" i="3"/>
  <c r="R1354" i="3"/>
  <c r="R1355" i="3"/>
  <c r="R1356" i="3"/>
  <c r="R1357" i="3"/>
  <c r="R1358" i="3"/>
  <c r="R1359" i="3"/>
  <c r="R1360" i="3"/>
  <c r="R1361" i="3"/>
  <c r="R1362" i="3"/>
  <c r="R1363" i="3"/>
  <c r="R1364" i="3"/>
  <c r="R1365" i="3"/>
  <c r="R1366" i="3"/>
  <c r="R1367" i="3"/>
  <c r="R1368" i="3"/>
  <c r="R1369" i="3"/>
  <c r="R1370" i="3"/>
  <c r="R1371" i="3"/>
  <c r="R1372" i="3"/>
  <c r="R1373" i="3"/>
  <c r="R1374" i="3"/>
  <c r="R1375" i="3"/>
  <c r="R1376" i="3"/>
  <c r="R1377"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3" i="3"/>
  <c r="R1434" i="3"/>
  <c r="R1435" i="3"/>
  <c r="R1436" i="3"/>
  <c r="R1437" i="3"/>
  <c r="R1438" i="3"/>
  <c r="R1439" i="3"/>
  <c r="R1440" i="3"/>
  <c r="R1441" i="3"/>
  <c r="R1442" i="3"/>
  <c r="R1443"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1488" i="3"/>
  <c r="R1489" i="3"/>
  <c r="R1490" i="3"/>
  <c r="R1491" i="3"/>
  <c r="R1492" i="3"/>
  <c r="R1493" i="3"/>
  <c r="R1494" i="3"/>
  <c r="R1495" i="3"/>
  <c r="R1496" i="3"/>
  <c r="R1497" i="3"/>
  <c r="R1498" i="3"/>
  <c r="R1499" i="3"/>
  <c r="R1500" i="3"/>
  <c r="R1501" i="3"/>
  <c r="R1502" i="3"/>
  <c r="R1503" i="3"/>
  <c r="R1504" i="3"/>
  <c r="R1505" i="3"/>
  <c r="R1506" i="3"/>
  <c r="R1507" i="3"/>
  <c r="R1508" i="3"/>
  <c r="R1509" i="3"/>
  <c r="R1510" i="3"/>
  <c r="R1511" i="3"/>
  <c r="R1512" i="3"/>
  <c r="R1513" i="3"/>
  <c r="R1514" i="3"/>
  <c r="R1515" i="3"/>
  <c r="R1516" i="3"/>
  <c r="R1517" i="3"/>
  <c r="R1518" i="3"/>
  <c r="R1519" i="3"/>
  <c r="R1520" i="3"/>
  <c r="R1521" i="3"/>
  <c r="R1522" i="3"/>
  <c r="R1523" i="3"/>
  <c r="R1524" i="3"/>
  <c r="R1525" i="3"/>
  <c r="R1526" i="3"/>
  <c r="R1527" i="3"/>
  <c r="R1528" i="3"/>
  <c r="R1529" i="3"/>
  <c r="R1530" i="3"/>
  <c r="R1531" i="3"/>
  <c r="R1532" i="3"/>
  <c r="R1533" i="3"/>
  <c r="R1534" i="3"/>
  <c r="R1535" i="3"/>
  <c r="R1536" i="3"/>
  <c r="R1537" i="3"/>
  <c r="R1538" i="3"/>
  <c r="R1539" i="3"/>
  <c r="R1540" i="3"/>
  <c r="R1541" i="3"/>
  <c r="R1542" i="3"/>
  <c r="R1543" i="3"/>
  <c r="R1544" i="3"/>
  <c r="R1545" i="3"/>
  <c r="R1546" i="3"/>
  <c r="R1547" i="3"/>
  <c r="R1548" i="3"/>
  <c r="R1549" i="3"/>
  <c r="R1550" i="3"/>
  <c r="R1551" i="3"/>
  <c r="R1552" i="3"/>
  <c r="R1553" i="3"/>
  <c r="R1554" i="3"/>
  <c r="R1555" i="3"/>
  <c r="R1556" i="3"/>
  <c r="R1557" i="3"/>
  <c r="R1558" i="3"/>
  <c r="R1559" i="3"/>
  <c r="R1560" i="3"/>
  <c r="R1561" i="3"/>
  <c r="R1562" i="3"/>
  <c r="R1563" i="3"/>
  <c r="R1564" i="3"/>
  <c r="R156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5" i="3"/>
  <c r="R1606" i="3"/>
  <c r="R1607" i="3"/>
  <c r="R1608" i="3"/>
  <c r="R1609" i="3"/>
  <c r="R1610" i="3"/>
  <c r="R1611" i="3"/>
  <c r="R1612" i="3"/>
  <c r="R1613" i="3"/>
  <c r="R1614" i="3"/>
  <c r="R1615" i="3"/>
  <c r="R1616" i="3"/>
  <c r="R1617" i="3"/>
  <c r="R1618" i="3"/>
  <c r="R1619" i="3"/>
  <c r="R1620" i="3"/>
  <c r="R1621" i="3"/>
  <c r="R1622" i="3"/>
  <c r="R1623" i="3"/>
  <c r="R1624" i="3"/>
  <c r="R1625" i="3"/>
  <c r="R1626" i="3"/>
  <c r="R1627" i="3"/>
  <c r="R1628" i="3"/>
  <c r="R1629" i="3"/>
  <c r="R1630" i="3"/>
  <c r="R1631" i="3"/>
  <c r="R1632" i="3"/>
  <c r="R1633" i="3"/>
  <c r="R1634" i="3"/>
  <c r="R1635" i="3"/>
  <c r="R1636" i="3"/>
  <c r="R1637" i="3"/>
  <c r="R1638" i="3"/>
  <c r="R1639" i="3"/>
  <c r="R1640" i="3"/>
  <c r="R1641" i="3"/>
  <c r="R1642" i="3"/>
  <c r="R1643" i="3"/>
  <c r="R1644"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1672" i="3"/>
  <c r="R1673" i="3"/>
  <c r="R1674" i="3"/>
  <c r="R1675" i="3"/>
  <c r="R1676" i="3"/>
  <c r="R1677" i="3"/>
  <c r="R1678" i="3"/>
  <c r="R1679" i="3"/>
  <c r="R1680" i="3"/>
  <c r="R1681" i="3"/>
  <c r="R1682" i="3"/>
  <c r="R1683" i="3"/>
  <c r="R1684" i="3"/>
  <c r="R1685" i="3"/>
  <c r="R1686" i="3"/>
  <c r="R1687" i="3"/>
  <c r="R1688" i="3"/>
  <c r="R1689" i="3"/>
  <c r="R1690" i="3"/>
  <c r="R1691" i="3"/>
  <c r="R1692" i="3"/>
  <c r="R1693" i="3"/>
  <c r="R1694" i="3"/>
  <c r="R1695" i="3"/>
  <c r="R1696" i="3"/>
  <c r="R1697" i="3"/>
  <c r="R1698" i="3"/>
  <c r="R1699" i="3"/>
  <c r="R1700" i="3"/>
  <c r="R1701" i="3"/>
  <c r="R1702" i="3"/>
  <c r="R1703" i="3"/>
  <c r="R1704" i="3"/>
  <c r="R1705" i="3"/>
  <c r="R1706" i="3"/>
  <c r="R1707" i="3"/>
  <c r="R1708" i="3"/>
  <c r="R1709" i="3"/>
  <c r="R1710" i="3"/>
  <c r="R1711" i="3"/>
  <c r="R1712" i="3"/>
  <c r="R1713" i="3"/>
  <c r="R1714" i="3"/>
  <c r="R1715" i="3"/>
  <c r="R1716" i="3"/>
  <c r="R1717" i="3"/>
  <c r="R1718" i="3"/>
  <c r="R1719" i="3"/>
  <c r="R1720" i="3"/>
  <c r="R1721" i="3"/>
  <c r="R1722" i="3"/>
  <c r="R1723" i="3"/>
  <c r="R1724" i="3"/>
  <c r="R1725" i="3"/>
  <c r="R1726" i="3"/>
  <c r="R1727" i="3"/>
  <c r="R1728" i="3"/>
  <c r="R1729" i="3"/>
  <c r="R1730" i="3"/>
  <c r="R1731" i="3"/>
  <c r="R1732" i="3"/>
  <c r="R1733" i="3"/>
  <c r="R1734" i="3"/>
  <c r="R1735" i="3"/>
  <c r="R1736" i="3"/>
  <c r="R1737" i="3"/>
  <c r="R1738" i="3"/>
  <c r="R1739" i="3"/>
  <c r="R1740" i="3"/>
  <c r="R1741" i="3"/>
  <c r="R1742" i="3"/>
  <c r="R1743" i="3"/>
  <c r="R1744" i="3"/>
  <c r="R1745" i="3"/>
  <c r="R1746" i="3"/>
  <c r="R1747" i="3"/>
  <c r="R1748" i="3"/>
  <c r="R1749" i="3"/>
  <c r="R1750" i="3"/>
  <c r="R1751" i="3"/>
  <c r="R1752" i="3"/>
  <c r="R1753" i="3"/>
  <c r="R1754" i="3"/>
  <c r="R1755" i="3"/>
  <c r="R1756" i="3"/>
  <c r="R1757" i="3"/>
  <c r="R1758" i="3"/>
  <c r="R1759" i="3"/>
  <c r="R1760" i="3"/>
  <c r="R1761" i="3"/>
  <c r="R1762" i="3"/>
  <c r="R1763" i="3"/>
  <c r="R1764" i="3"/>
  <c r="R1765" i="3"/>
  <c r="R1766" i="3"/>
  <c r="R1767" i="3"/>
  <c r="R1768" i="3"/>
  <c r="R1769" i="3"/>
  <c r="R1770" i="3"/>
  <c r="R1771" i="3"/>
  <c r="R1772" i="3"/>
  <c r="R1773" i="3"/>
  <c r="R1774" i="3"/>
  <c r="R1775" i="3"/>
  <c r="R1776" i="3"/>
  <c r="R1777" i="3"/>
  <c r="R1778" i="3"/>
  <c r="R1779" i="3"/>
  <c r="R1780" i="3"/>
  <c r="R1781" i="3"/>
  <c r="R1782" i="3"/>
  <c r="R1783" i="3"/>
  <c r="R1784" i="3"/>
  <c r="R1785" i="3"/>
  <c r="R1786" i="3"/>
  <c r="R1787" i="3"/>
  <c r="R1788" i="3"/>
  <c r="R1789" i="3"/>
  <c r="R1790" i="3"/>
  <c r="R1791" i="3"/>
  <c r="R1792" i="3"/>
  <c r="R1793" i="3"/>
  <c r="R1794" i="3"/>
  <c r="R1795" i="3"/>
  <c r="R1796" i="3"/>
  <c r="R1797" i="3"/>
  <c r="R1798" i="3"/>
  <c r="R1799" i="3"/>
  <c r="R1800" i="3"/>
  <c r="R1801" i="3"/>
  <c r="R1802" i="3"/>
  <c r="R1803" i="3"/>
  <c r="R1804" i="3"/>
  <c r="R1805" i="3"/>
  <c r="R1806" i="3"/>
  <c r="R1807" i="3"/>
  <c r="R1808" i="3"/>
  <c r="R1809" i="3"/>
  <c r="R1810" i="3"/>
  <c r="R1811" i="3"/>
  <c r="R1812" i="3"/>
  <c r="R1813" i="3"/>
  <c r="R1814" i="3"/>
  <c r="R1815" i="3"/>
  <c r="R1816" i="3"/>
  <c r="R1817" i="3"/>
  <c r="R1818" i="3"/>
  <c r="R1819" i="3"/>
  <c r="R1820" i="3"/>
  <c r="R1821" i="3"/>
  <c r="R1822" i="3"/>
  <c r="R1823" i="3"/>
  <c r="R1824" i="3"/>
  <c r="R1825" i="3"/>
  <c r="R1826" i="3"/>
  <c r="R1827" i="3"/>
  <c r="R1828" i="3"/>
  <c r="R1829" i="3"/>
  <c r="R1830" i="3"/>
  <c r="R1831" i="3"/>
  <c r="R1832" i="3"/>
  <c r="R1833" i="3"/>
  <c r="R1834" i="3"/>
  <c r="R1835" i="3"/>
  <c r="R1836" i="3"/>
  <c r="R1837" i="3"/>
  <c r="R1838" i="3"/>
  <c r="R1839" i="3"/>
  <c r="R1840" i="3"/>
  <c r="R1841" i="3"/>
  <c r="R1842" i="3"/>
  <c r="R1843" i="3"/>
  <c r="R1844" i="3"/>
  <c r="R1845" i="3"/>
  <c r="R1846" i="3"/>
  <c r="R1847" i="3"/>
  <c r="R1848" i="3"/>
  <c r="R1849" i="3"/>
  <c r="R1850" i="3"/>
  <c r="R1851" i="3"/>
  <c r="R1852" i="3"/>
  <c r="R1853" i="3"/>
  <c r="R1854" i="3"/>
  <c r="R1855" i="3"/>
  <c r="R1856" i="3"/>
  <c r="R1857" i="3"/>
  <c r="R1858" i="3"/>
  <c r="R1859" i="3"/>
  <c r="R1860" i="3"/>
  <c r="R1861" i="3"/>
  <c r="R1862" i="3"/>
  <c r="R1863" i="3"/>
  <c r="R1864" i="3"/>
  <c r="R1865" i="3"/>
  <c r="R1866" i="3"/>
  <c r="R1867" i="3"/>
  <c r="R1868" i="3"/>
  <c r="R1869" i="3"/>
  <c r="R1870" i="3"/>
  <c r="R1871" i="3"/>
  <c r="R1872" i="3"/>
  <c r="R1873" i="3"/>
  <c r="R1874" i="3"/>
  <c r="R1875" i="3"/>
  <c r="R1876" i="3"/>
  <c r="R1877" i="3"/>
  <c r="R1878" i="3"/>
  <c r="R1879" i="3"/>
  <c r="R1880" i="3"/>
  <c r="R1881" i="3"/>
  <c r="R1882" i="3"/>
  <c r="R1883" i="3"/>
  <c r="R1884" i="3"/>
  <c r="R1885" i="3"/>
  <c r="R1886" i="3"/>
  <c r="R1887" i="3"/>
  <c r="R1888" i="3"/>
  <c r="R1889" i="3"/>
  <c r="R1890" i="3"/>
  <c r="R1891" i="3"/>
  <c r="R1892" i="3"/>
  <c r="R1893" i="3"/>
  <c r="R1894" i="3"/>
  <c r="R1895" i="3"/>
  <c r="R1896" i="3"/>
  <c r="R1897" i="3"/>
  <c r="R1898" i="3"/>
  <c r="R1899" i="3"/>
  <c r="R1900" i="3"/>
  <c r="R1901" i="3"/>
  <c r="R1902" i="3"/>
  <c r="R1903" i="3"/>
  <c r="R1904" i="3"/>
  <c r="R1905" i="3"/>
  <c r="R1906" i="3"/>
  <c r="R1907" i="3"/>
  <c r="R1908" i="3"/>
  <c r="R1909" i="3"/>
  <c r="R1910" i="3"/>
  <c r="R1911" i="3"/>
  <c r="R1912" i="3"/>
  <c r="R1913" i="3"/>
  <c r="R1914" i="3"/>
  <c r="R1915" i="3"/>
  <c r="R1916" i="3"/>
  <c r="R1917" i="3"/>
  <c r="R1918" i="3"/>
  <c r="R1919" i="3"/>
  <c r="R1920" i="3"/>
  <c r="R1921" i="3"/>
  <c r="R1922" i="3"/>
  <c r="R1923" i="3"/>
  <c r="R1924" i="3"/>
  <c r="R1925" i="3"/>
  <c r="R1926" i="3"/>
  <c r="R1927" i="3"/>
  <c r="R1928" i="3"/>
  <c r="R1929" i="3"/>
  <c r="R1930" i="3"/>
  <c r="R1931" i="3"/>
  <c r="R1932" i="3"/>
  <c r="R1933" i="3"/>
  <c r="R1934" i="3"/>
  <c r="R1935" i="3"/>
  <c r="R1936" i="3"/>
  <c r="R1937" i="3"/>
  <c r="R1938" i="3"/>
  <c r="R1939" i="3"/>
  <c r="R1940" i="3"/>
  <c r="R1941" i="3"/>
  <c r="R1942" i="3"/>
  <c r="R1943" i="3"/>
  <c r="R1944" i="3"/>
  <c r="R1945" i="3"/>
  <c r="R1946" i="3"/>
  <c r="R1947" i="3"/>
  <c r="R1948" i="3"/>
  <c r="R1949" i="3"/>
  <c r="R1950" i="3"/>
  <c r="R1951" i="3"/>
  <c r="R1952" i="3"/>
  <c r="R1953" i="3"/>
  <c r="R1954" i="3"/>
  <c r="R1955" i="3"/>
  <c r="R1956" i="3"/>
  <c r="R1957" i="3"/>
  <c r="R1958" i="3"/>
  <c r="R1959" i="3"/>
  <c r="R1960" i="3"/>
  <c r="R1961" i="3"/>
  <c r="R1962" i="3"/>
  <c r="R1963" i="3"/>
  <c r="R1964" i="3"/>
  <c r="R1965" i="3"/>
  <c r="R1966" i="3"/>
  <c r="R1967" i="3"/>
  <c r="R1968" i="3"/>
  <c r="R1969" i="3"/>
  <c r="R1970" i="3"/>
  <c r="R1971" i="3"/>
  <c r="R1972" i="3"/>
  <c r="R1973" i="3"/>
  <c r="R1974" i="3"/>
  <c r="R1975" i="3"/>
  <c r="R1976" i="3"/>
  <c r="R1977" i="3"/>
  <c r="R1978" i="3"/>
  <c r="R1979" i="3"/>
  <c r="R1980" i="3"/>
  <c r="R1981" i="3"/>
  <c r="R1982" i="3"/>
  <c r="R1983" i="3"/>
  <c r="R1984" i="3"/>
  <c r="R1985" i="3"/>
  <c r="R1986" i="3"/>
  <c r="R1987" i="3"/>
  <c r="R1988" i="3"/>
  <c r="R1989" i="3"/>
  <c r="R1990" i="3"/>
  <c r="R1991" i="3"/>
  <c r="R1992" i="3"/>
  <c r="R1993" i="3"/>
  <c r="R1994" i="3"/>
  <c r="R1995" i="3"/>
  <c r="R1996" i="3"/>
  <c r="R1997" i="3"/>
  <c r="R1998" i="3"/>
  <c r="R1999" i="3"/>
  <c r="R2000" i="3"/>
  <c r="R2001" i="3"/>
  <c r="R2002" i="3"/>
  <c r="R2003" i="3"/>
  <c r="R2004" i="3"/>
  <c r="R2005" i="3"/>
  <c r="R2006" i="3"/>
  <c r="R2007" i="3"/>
  <c r="R2008" i="3"/>
  <c r="R2009" i="3"/>
  <c r="R2010" i="3"/>
  <c r="R2011" i="3"/>
  <c r="R2012" i="3"/>
  <c r="R2013" i="3"/>
  <c r="R2014" i="3"/>
  <c r="R2015" i="3"/>
  <c r="R2016" i="3"/>
  <c r="R2017" i="3"/>
  <c r="R2018" i="3"/>
  <c r="R2019" i="3"/>
  <c r="R2020" i="3"/>
  <c r="R2021" i="3"/>
  <c r="R2022" i="3"/>
  <c r="R2023" i="3"/>
  <c r="R2024" i="3"/>
  <c r="R2025" i="3"/>
  <c r="R2026" i="3"/>
  <c r="R2027" i="3"/>
  <c r="R2028" i="3"/>
  <c r="R2029" i="3"/>
  <c r="R2030" i="3"/>
  <c r="R2031" i="3"/>
  <c r="R2032" i="3"/>
  <c r="R2033" i="3"/>
  <c r="R2034" i="3"/>
  <c r="R2035" i="3"/>
  <c r="R2036" i="3"/>
  <c r="R2037" i="3"/>
  <c r="R2038" i="3"/>
  <c r="R2039" i="3"/>
  <c r="R2040" i="3"/>
  <c r="R2041" i="3"/>
  <c r="R2042" i="3"/>
  <c r="R2043" i="3"/>
  <c r="R2044" i="3"/>
  <c r="R2045" i="3"/>
  <c r="R2046" i="3"/>
  <c r="R2047" i="3"/>
  <c r="R2048" i="3"/>
  <c r="R2049" i="3"/>
  <c r="R2050" i="3"/>
  <c r="R2051" i="3"/>
  <c r="R2052" i="3"/>
  <c r="R2053" i="3"/>
  <c r="R2054" i="3"/>
  <c r="R2055" i="3"/>
  <c r="R2056" i="3"/>
  <c r="R2057" i="3"/>
  <c r="R2058" i="3"/>
  <c r="R2059" i="3"/>
  <c r="R2060" i="3"/>
  <c r="R2061" i="3"/>
  <c r="R2062" i="3"/>
  <c r="R2063" i="3"/>
  <c r="R2064" i="3"/>
  <c r="R2065" i="3"/>
  <c r="R2066" i="3"/>
  <c r="R2067" i="3"/>
  <c r="R2068" i="3"/>
  <c r="R2069" i="3"/>
  <c r="R2070" i="3"/>
  <c r="R2071" i="3"/>
  <c r="R2072" i="3"/>
  <c r="R2073" i="3"/>
  <c r="R2074" i="3"/>
  <c r="R2075" i="3"/>
  <c r="R2076" i="3"/>
  <c r="R2077" i="3"/>
  <c r="R2078" i="3"/>
  <c r="R2079" i="3"/>
  <c r="R2080" i="3"/>
  <c r="R2081" i="3"/>
  <c r="R2082" i="3"/>
  <c r="R2083" i="3"/>
  <c r="R2084" i="3"/>
  <c r="R2085" i="3"/>
  <c r="R2086" i="3"/>
  <c r="R2087" i="3"/>
  <c r="R2088" i="3"/>
  <c r="R2089" i="3"/>
  <c r="R2090" i="3"/>
  <c r="R2091" i="3"/>
  <c r="R2092" i="3"/>
  <c r="R2093" i="3"/>
  <c r="R2094" i="3"/>
  <c r="R2095" i="3"/>
  <c r="R2096" i="3"/>
  <c r="R2097" i="3"/>
  <c r="R2098" i="3"/>
  <c r="R2099" i="3"/>
  <c r="R2100" i="3"/>
  <c r="R2101" i="3"/>
  <c r="R2102" i="3"/>
  <c r="R2103" i="3"/>
  <c r="R2104" i="3"/>
  <c r="R2105" i="3"/>
  <c r="R2106" i="3"/>
  <c r="R2107" i="3"/>
  <c r="R2108" i="3"/>
  <c r="R2109" i="3"/>
  <c r="R2110" i="3"/>
  <c r="R2111" i="3"/>
  <c r="R2112" i="3"/>
  <c r="R2113" i="3"/>
  <c r="R2114" i="3"/>
  <c r="R2115" i="3"/>
  <c r="R2116" i="3"/>
  <c r="R2117" i="3"/>
  <c r="R2118" i="3"/>
  <c r="R2119" i="3"/>
  <c r="R2120" i="3"/>
  <c r="R2121" i="3"/>
  <c r="R2122" i="3"/>
  <c r="R2123" i="3"/>
  <c r="R2124" i="3"/>
  <c r="R2125" i="3"/>
  <c r="R2126" i="3"/>
  <c r="R2127" i="3"/>
  <c r="R2128" i="3"/>
  <c r="R2129" i="3"/>
  <c r="R2130" i="3"/>
  <c r="R2131" i="3"/>
  <c r="R2132" i="3"/>
  <c r="R2133" i="3"/>
  <c r="R2134" i="3"/>
  <c r="R2135" i="3"/>
  <c r="R2136" i="3"/>
  <c r="R2137" i="3"/>
  <c r="R2138" i="3"/>
  <c r="R2139" i="3"/>
  <c r="R2140" i="3"/>
  <c r="R2141" i="3"/>
  <c r="R2142" i="3"/>
  <c r="R2143" i="3"/>
  <c r="R2144" i="3"/>
  <c r="R2145" i="3"/>
  <c r="R2146" i="3"/>
  <c r="R2147" i="3"/>
  <c r="R2148" i="3"/>
  <c r="R2149" i="3"/>
  <c r="R2150" i="3"/>
  <c r="R2151" i="3"/>
  <c r="R2152" i="3"/>
  <c r="R2153" i="3"/>
  <c r="R2154" i="3"/>
  <c r="R2155" i="3"/>
  <c r="R2156" i="3"/>
  <c r="R2157" i="3"/>
  <c r="R2158" i="3"/>
  <c r="R2159" i="3"/>
  <c r="R2160" i="3"/>
  <c r="R2161" i="3"/>
  <c r="R2162" i="3"/>
  <c r="R2163" i="3"/>
  <c r="R2164" i="3"/>
  <c r="R2165" i="3"/>
  <c r="R2166" i="3"/>
  <c r="R2167" i="3"/>
  <c r="R2168" i="3"/>
  <c r="R2169" i="3"/>
  <c r="R2170" i="3"/>
  <c r="R2171" i="3"/>
  <c r="R2172" i="3"/>
  <c r="R2173" i="3"/>
  <c r="R2174" i="3"/>
  <c r="R2175" i="3"/>
  <c r="R2176" i="3"/>
  <c r="R2177" i="3"/>
  <c r="R2178" i="3"/>
  <c r="R2179" i="3"/>
  <c r="R2180" i="3"/>
  <c r="R2181" i="3"/>
  <c r="R2182" i="3"/>
  <c r="R2183" i="3"/>
  <c r="R2184" i="3"/>
  <c r="R2185" i="3"/>
  <c r="R2186" i="3"/>
  <c r="R2187" i="3"/>
  <c r="R2188" i="3"/>
  <c r="R2189" i="3"/>
  <c r="R2190" i="3"/>
  <c r="R2191" i="3"/>
  <c r="R2192" i="3"/>
  <c r="R2193" i="3"/>
  <c r="R2194" i="3"/>
  <c r="R2195" i="3"/>
  <c r="R2196" i="3"/>
  <c r="R2197" i="3"/>
  <c r="R2198" i="3"/>
  <c r="R2199" i="3"/>
  <c r="R2200" i="3"/>
  <c r="R2201" i="3"/>
  <c r="R2202" i="3"/>
  <c r="R2203" i="3"/>
  <c r="R2204" i="3"/>
  <c r="R2205" i="3"/>
  <c r="R2206" i="3"/>
  <c r="R2207" i="3"/>
  <c r="R2208" i="3"/>
  <c r="R2209" i="3"/>
  <c r="R2210" i="3"/>
  <c r="R2211" i="3"/>
  <c r="R2212" i="3"/>
  <c r="R2213" i="3"/>
  <c r="R2214" i="3"/>
  <c r="R2215" i="3"/>
  <c r="R2216" i="3"/>
  <c r="R2217" i="3"/>
  <c r="R2218" i="3"/>
  <c r="R2219" i="3"/>
  <c r="R2220" i="3"/>
  <c r="R2221" i="3"/>
  <c r="R2222" i="3"/>
  <c r="R2223" i="3"/>
  <c r="R2224" i="3"/>
  <c r="R2225" i="3"/>
  <c r="R2226" i="3"/>
  <c r="R2227" i="3"/>
  <c r="R2228" i="3"/>
  <c r="R2229" i="3"/>
  <c r="R2230" i="3"/>
  <c r="R2231" i="3"/>
  <c r="R2232" i="3"/>
  <c r="R2233" i="3"/>
  <c r="R2234" i="3"/>
  <c r="R2235" i="3"/>
  <c r="R2236" i="3"/>
  <c r="R2237" i="3"/>
  <c r="R2238" i="3"/>
  <c r="R2239" i="3"/>
  <c r="R2240" i="3"/>
  <c r="R2241" i="3"/>
  <c r="R2242" i="3"/>
  <c r="R2243" i="3"/>
  <c r="R2244" i="3"/>
  <c r="R2245" i="3"/>
  <c r="R2246" i="3"/>
  <c r="R2247" i="3"/>
  <c r="R2248" i="3"/>
  <c r="R2249" i="3"/>
  <c r="R2250" i="3"/>
  <c r="R2251" i="3"/>
  <c r="R2252" i="3"/>
  <c r="R2253" i="3"/>
  <c r="R2254" i="3"/>
  <c r="R2255" i="3"/>
  <c r="R2256" i="3"/>
  <c r="R2257" i="3"/>
  <c r="R2258" i="3"/>
  <c r="R2259" i="3"/>
  <c r="R2260" i="3"/>
  <c r="R2261" i="3"/>
  <c r="R2262" i="3"/>
  <c r="R2263" i="3"/>
  <c r="R2264" i="3"/>
  <c r="R2265" i="3"/>
  <c r="R2266" i="3"/>
  <c r="R2267" i="3"/>
  <c r="R2268" i="3"/>
  <c r="R2269" i="3"/>
  <c r="R2270" i="3"/>
  <c r="R2271" i="3"/>
  <c r="R2272" i="3"/>
  <c r="R2273" i="3"/>
  <c r="R2274" i="3"/>
  <c r="R2275" i="3"/>
  <c r="R2276" i="3"/>
  <c r="R2277" i="3"/>
  <c r="R2278" i="3"/>
  <c r="R2279" i="3"/>
  <c r="R2280" i="3"/>
  <c r="R2281" i="3"/>
  <c r="R2282" i="3"/>
  <c r="R2283" i="3"/>
  <c r="R2284" i="3"/>
  <c r="R2285" i="3"/>
  <c r="R2286" i="3"/>
  <c r="R2287" i="3"/>
  <c r="R2288" i="3"/>
  <c r="R2289" i="3"/>
  <c r="R2290" i="3"/>
  <c r="R2291" i="3"/>
  <c r="R2292" i="3"/>
  <c r="R2293" i="3"/>
  <c r="R2294" i="3"/>
  <c r="R2295" i="3"/>
  <c r="R2296" i="3"/>
  <c r="R2297" i="3"/>
  <c r="R2298" i="3"/>
  <c r="R2299" i="3"/>
  <c r="R2300" i="3"/>
  <c r="R2301" i="3"/>
  <c r="R2302" i="3"/>
  <c r="R2303" i="3"/>
  <c r="R2304" i="3"/>
  <c r="R2305" i="3"/>
  <c r="R2306" i="3"/>
  <c r="R2307" i="3"/>
  <c r="R2308" i="3"/>
  <c r="R2309" i="3"/>
  <c r="R2310" i="3"/>
  <c r="R2311" i="3"/>
  <c r="R2312" i="3"/>
  <c r="R2313" i="3"/>
  <c r="R2314" i="3"/>
  <c r="R2315" i="3"/>
  <c r="R2316" i="3"/>
  <c r="R2317" i="3"/>
  <c r="R2318" i="3"/>
  <c r="R2319" i="3"/>
  <c r="R2320" i="3"/>
  <c r="R2321" i="3"/>
  <c r="R2322" i="3"/>
  <c r="R2323" i="3"/>
  <c r="R2324" i="3"/>
  <c r="R2325" i="3"/>
  <c r="R2326" i="3"/>
  <c r="R2327" i="3"/>
  <c r="R2328" i="3"/>
  <c r="R2329" i="3"/>
  <c r="R2330" i="3"/>
  <c r="R2331" i="3"/>
  <c r="R2332" i="3"/>
  <c r="R2333" i="3"/>
  <c r="R2334" i="3"/>
  <c r="R2335" i="3"/>
  <c r="R2336" i="3"/>
  <c r="R2337" i="3"/>
  <c r="R2338" i="3"/>
  <c r="R2339" i="3"/>
  <c r="R2340" i="3"/>
  <c r="R2341" i="3"/>
  <c r="R2342" i="3"/>
  <c r="R2343" i="3"/>
  <c r="R2344" i="3"/>
  <c r="R2345" i="3"/>
  <c r="R2346" i="3"/>
  <c r="R2347" i="3"/>
  <c r="R2348" i="3"/>
  <c r="R2349" i="3"/>
  <c r="R2350" i="3"/>
  <c r="R2351" i="3"/>
  <c r="R2352" i="3"/>
  <c r="R2353" i="3"/>
  <c r="R2354" i="3"/>
  <c r="R2355" i="3"/>
  <c r="R2356" i="3"/>
  <c r="R2357" i="3"/>
  <c r="R2358" i="3"/>
  <c r="R2359" i="3"/>
  <c r="R2360" i="3"/>
  <c r="R2361" i="3"/>
  <c r="R2362" i="3"/>
  <c r="R2363" i="3"/>
  <c r="R2364" i="3"/>
  <c r="R2365" i="3"/>
  <c r="R2366" i="3"/>
  <c r="R2367" i="3"/>
  <c r="R2368" i="3"/>
  <c r="R2369" i="3"/>
  <c r="R2370" i="3"/>
  <c r="R2371" i="3"/>
  <c r="R2372" i="3"/>
  <c r="R2373" i="3"/>
  <c r="R2374" i="3"/>
  <c r="R2375" i="3"/>
  <c r="R2376" i="3"/>
  <c r="R2377" i="3"/>
  <c r="R2378" i="3"/>
  <c r="R2379" i="3"/>
  <c r="R2380" i="3"/>
  <c r="R2381" i="3"/>
  <c r="R2382" i="3"/>
  <c r="R2383" i="3"/>
  <c r="R2384" i="3"/>
  <c r="R2385" i="3"/>
  <c r="R2386" i="3"/>
  <c r="R2387" i="3"/>
  <c r="R2388" i="3"/>
  <c r="R2389" i="3"/>
  <c r="R2390" i="3"/>
  <c r="R2391" i="3"/>
  <c r="R2392" i="3"/>
  <c r="R2393" i="3"/>
  <c r="R2394" i="3"/>
  <c r="R2395" i="3"/>
  <c r="R2396" i="3"/>
  <c r="R2397" i="3"/>
  <c r="R2398" i="3"/>
  <c r="R2399" i="3"/>
  <c r="R2400" i="3"/>
  <c r="R2401" i="3"/>
  <c r="R2402" i="3"/>
  <c r="R2403" i="3"/>
  <c r="R2404" i="3"/>
  <c r="R2405" i="3"/>
  <c r="R2406" i="3"/>
  <c r="R2407" i="3"/>
  <c r="R2408" i="3"/>
  <c r="R2409" i="3"/>
  <c r="R2410" i="3"/>
  <c r="R2411" i="3"/>
  <c r="R2412" i="3"/>
  <c r="R2413" i="3"/>
  <c r="R2414" i="3"/>
  <c r="R2415" i="3"/>
  <c r="R2416" i="3"/>
  <c r="R2417" i="3"/>
  <c r="R2418" i="3"/>
  <c r="R2419" i="3"/>
  <c r="R2420" i="3"/>
  <c r="R2421" i="3"/>
  <c r="R2422" i="3"/>
  <c r="R2423" i="3"/>
  <c r="R2424" i="3"/>
  <c r="R2425" i="3"/>
  <c r="R2426" i="3"/>
  <c r="R2427" i="3"/>
  <c r="R2428" i="3"/>
  <c r="R2429" i="3"/>
  <c r="R2430" i="3"/>
  <c r="R2431" i="3"/>
  <c r="R2432" i="3"/>
  <c r="R2433" i="3"/>
  <c r="R2434" i="3"/>
  <c r="R2435" i="3"/>
  <c r="R2436" i="3"/>
  <c r="R2437" i="3"/>
  <c r="R2438" i="3"/>
  <c r="R2439" i="3"/>
  <c r="R2440" i="3"/>
  <c r="R2441" i="3"/>
  <c r="R2442" i="3"/>
  <c r="R2443" i="3"/>
  <c r="R2444" i="3"/>
  <c r="R2445" i="3"/>
  <c r="R2446" i="3"/>
  <c r="R2447" i="3"/>
  <c r="R2448" i="3"/>
  <c r="R2449" i="3"/>
  <c r="R2450" i="3"/>
  <c r="R2451" i="3"/>
  <c r="R2452" i="3"/>
  <c r="R2453" i="3"/>
  <c r="R2454" i="3"/>
  <c r="R2455" i="3"/>
  <c r="R2456" i="3"/>
  <c r="R2457" i="3"/>
  <c r="R2458" i="3"/>
  <c r="R2459" i="3"/>
  <c r="R2460" i="3"/>
  <c r="R2461" i="3"/>
  <c r="R2462" i="3"/>
  <c r="R2463" i="3"/>
  <c r="R2464" i="3"/>
  <c r="R2465" i="3"/>
  <c r="R2466" i="3"/>
  <c r="R2467" i="3"/>
  <c r="R2468" i="3"/>
  <c r="R2469" i="3"/>
  <c r="R2470" i="3"/>
  <c r="R2471" i="3"/>
  <c r="R2472" i="3"/>
  <c r="R2473" i="3"/>
  <c r="R2474" i="3"/>
  <c r="R2475" i="3"/>
  <c r="R2476" i="3"/>
  <c r="R2477" i="3"/>
  <c r="R2478" i="3"/>
  <c r="R2479" i="3"/>
  <c r="R2480" i="3"/>
  <c r="R2481" i="3"/>
  <c r="R2482" i="3"/>
  <c r="R2483" i="3"/>
  <c r="R2484" i="3"/>
  <c r="R2485" i="3"/>
  <c r="R2486" i="3"/>
  <c r="R2487" i="3"/>
  <c r="R2488" i="3"/>
  <c r="R2489" i="3"/>
  <c r="R2490" i="3"/>
  <c r="R2491" i="3"/>
  <c r="R2492" i="3"/>
  <c r="R2493" i="3"/>
  <c r="R2494" i="3"/>
  <c r="R2495" i="3"/>
  <c r="R2496" i="3"/>
  <c r="R2497" i="3"/>
  <c r="R2498" i="3"/>
  <c r="R2499" i="3"/>
  <c r="R2500" i="3"/>
  <c r="R2501" i="3"/>
  <c r="R2502" i="3"/>
  <c r="R2503" i="3"/>
  <c r="R2504" i="3"/>
  <c r="R2505" i="3"/>
  <c r="R2506" i="3"/>
  <c r="R2507" i="3"/>
  <c r="R2508" i="3"/>
  <c r="R2509" i="3"/>
  <c r="R2510" i="3"/>
  <c r="R2511" i="3"/>
  <c r="R2512" i="3"/>
  <c r="R2513" i="3"/>
  <c r="R2514" i="3"/>
  <c r="R2515" i="3"/>
  <c r="R2516" i="3"/>
  <c r="R2517" i="3"/>
  <c r="R2518" i="3"/>
  <c r="R2519" i="3"/>
  <c r="R2520" i="3"/>
  <c r="R2521" i="3"/>
  <c r="R2522" i="3"/>
  <c r="R2523" i="3"/>
  <c r="R2524" i="3"/>
  <c r="R2525" i="3"/>
  <c r="R2526" i="3"/>
  <c r="R2527" i="3"/>
  <c r="R2528" i="3"/>
  <c r="R2529" i="3"/>
  <c r="R2530" i="3"/>
  <c r="R2531" i="3"/>
  <c r="R2532" i="3"/>
  <c r="R2533" i="3"/>
  <c r="R2534" i="3"/>
  <c r="R2535" i="3"/>
  <c r="R2536" i="3"/>
  <c r="R2537" i="3"/>
  <c r="R2538" i="3"/>
  <c r="R2539" i="3"/>
  <c r="R2540" i="3"/>
  <c r="R2541" i="3"/>
  <c r="R2542" i="3"/>
  <c r="R2543" i="3"/>
  <c r="R2544" i="3"/>
  <c r="R2545" i="3"/>
  <c r="R2546" i="3"/>
  <c r="R2547" i="3"/>
  <c r="R2548" i="3"/>
  <c r="R2549" i="3"/>
  <c r="R2550" i="3"/>
  <c r="R2551" i="3"/>
  <c r="R2552" i="3"/>
  <c r="R2553" i="3"/>
  <c r="R2554" i="3"/>
  <c r="R2555" i="3"/>
  <c r="R2556" i="3"/>
  <c r="R2557" i="3"/>
  <c r="R2558" i="3"/>
  <c r="R2559" i="3"/>
  <c r="R2560" i="3"/>
  <c r="R2561" i="3"/>
  <c r="R2562" i="3"/>
  <c r="R2563" i="3"/>
  <c r="R2564" i="3"/>
  <c r="R2565" i="3"/>
  <c r="R2566" i="3"/>
  <c r="R2567" i="3"/>
  <c r="R2568" i="3"/>
  <c r="R2569" i="3"/>
  <c r="R2570" i="3"/>
  <c r="R2571" i="3"/>
  <c r="R2572" i="3"/>
  <c r="R2573" i="3"/>
  <c r="R2574" i="3"/>
  <c r="R2575" i="3"/>
  <c r="R2576" i="3"/>
  <c r="R2577" i="3"/>
  <c r="R2578" i="3"/>
  <c r="R2579" i="3"/>
  <c r="R2580" i="3"/>
  <c r="R2581" i="3"/>
  <c r="R2582" i="3"/>
  <c r="R2583" i="3"/>
  <c r="R2584" i="3"/>
  <c r="R2585" i="3"/>
  <c r="R2586" i="3"/>
  <c r="R2587" i="3"/>
  <c r="R2588" i="3"/>
  <c r="R2589" i="3"/>
  <c r="R2590" i="3"/>
  <c r="R2591" i="3"/>
  <c r="R2592" i="3"/>
  <c r="R2593" i="3"/>
  <c r="R2594" i="3"/>
  <c r="R2595" i="3"/>
  <c r="R2596" i="3"/>
  <c r="R2597" i="3"/>
  <c r="R2598" i="3"/>
  <c r="R2599" i="3"/>
  <c r="R2600" i="3"/>
  <c r="R2601" i="3"/>
  <c r="R2602" i="3"/>
  <c r="R2603" i="3"/>
  <c r="R2604" i="3"/>
  <c r="R2605" i="3"/>
  <c r="R2606" i="3"/>
  <c r="R2607" i="3"/>
  <c r="R2608" i="3"/>
  <c r="R2609" i="3"/>
  <c r="R2610" i="3"/>
  <c r="R2611" i="3"/>
  <c r="R2612" i="3"/>
  <c r="R2613" i="3"/>
  <c r="R2614" i="3"/>
  <c r="R2615" i="3"/>
  <c r="R2616" i="3"/>
  <c r="R2617" i="3"/>
  <c r="R2618" i="3"/>
  <c r="R2619" i="3"/>
  <c r="R2620" i="3"/>
  <c r="R2621" i="3"/>
  <c r="R2622" i="3"/>
  <c r="R2623" i="3"/>
  <c r="R2624" i="3"/>
  <c r="R2625" i="3"/>
  <c r="R2626" i="3"/>
  <c r="R2627" i="3"/>
  <c r="R2628" i="3"/>
  <c r="R2629" i="3"/>
  <c r="R2630" i="3"/>
  <c r="R2631" i="3"/>
  <c r="R2632" i="3"/>
  <c r="R2633" i="3"/>
  <c r="R2634" i="3"/>
  <c r="R2635" i="3"/>
  <c r="R2636" i="3"/>
  <c r="R2637" i="3"/>
  <c r="R2638" i="3"/>
  <c r="R2639" i="3"/>
  <c r="R2640" i="3"/>
  <c r="R2641" i="3"/>
  <c r="R2642" i="3"/>
  <c r="R2643" i="3"/>
  <c r="R2644" i="3"/>
  <c r="R2645" i="3"/>
  <c r="R2646" i="3"/>
  <c r="R2647" i="3"/>
  <c r="R2648" i="3"/>
  <c r="R2649" i="3"/>
  <c r="R2650" i="3"/>
  <c r="R2651" i="3"/>
  <c r="R2652" i="3"/>
  <c r="R2653" i="3"/>
  <c r="R2654" i="3"/>
  <c r="R2655" i="3"/>
  <c r="R2656" i="3"/>
  <c r="R2657" i="3"/>
  <c r="R2658" i="3"/>
  <c r="R2659" i="3"/>
  <c r="R2660" i="3"/>
  <c r="R2661" i="3"/>
  <c r="R2662" i="3"/>
  <c r="R2663" i="3"/>
  <c r="R2664" i="3"/>
  <c r="R2665" i="3"/>
  <c r="R2666" i="3"/>
  <c r="R2667" i="3"/>
  <c r="R2668" i="3"/>
  <c r="R2669" i="3"/>
  <c r="R2670" i="3"/>
  <c r="R2671" i="3"/>
  <c r="R2672" i="3"/>
  <c r="R2673" i="3"/>
  <c r="R2674" i="3"/>
  <c r="R2675" i="3"/>
  <c r="R2676" i="3"/>
  <c r="R2677" i="3"/>
  <c r="R2678" i="3"/>
  <c r="R2679" i="3"/>
  <c r="R2680" i="3"/>
  <c r="R2681" i="3"/>
  <c r="R2682" i="3"/>
  <c r="R2683" i="3"/>
  <c r="R2684" i="3"/>
  <c r="R2685" i="3"/>
  <c r="R2686" i="3"/>
  <c r="R2687" i="3"/>
  <c r="R2688" i="3"/>
  <c r="R2689" i="3"/>
  <c r="R2690" i="3"/>
  <c r="R2691" i="3"/>
  <c r="R2692" i="3"/>
  <c r="R2693" i="3"/>
  <c r="R2694" i="3"/>
  <c r="R2695" i="3"/>
  <c r="R2696" i="3"/>
  <c r="R2697" i="3"/>
  <c r="R2698" i="3"/>
  <c r="R2699" i="3"/>
  <c r="R2700" i="3"/>
  <c r="R2701" i="3"/>
  <c r="R2702" i="3"/>
  <c r="R2703" i="3"/>
  <c r="R2704" i="3"/>
  <c r="R2705" i="3"/>
  <c r="R2706" i="3"/>
  <c r="R2707" i="3"/>
  <c r="R2708" i="3"/>
  <c r="R2709" i="3"/>
  <c r="R2710" i="3"/>
  <c r="R2711" i="3"/>
  <c r="R2712" i="3"/>
  <c r="R2713" i="3"/>
  <c r="R2714" i="3"/>
  <c r="R2715" i="3"/>
  <c r="R2716" i="3"/>
  <c r="R2717" i="3"/>
  <c r="R2718" i="3"/>
  <c r="R2719" i="3"/>
  <c r="R2720" i="3"/>
  <c r="R2721" i="3"/>
  <c r="R2722" i="3"/>
  <c r="R2723" i="3"/>
  <c r="R2724" i="3"/>
  <c r="R2725" i="3"/>
  <c r="R2726" i="3"/>
  <c r="R2727" i="3"/>
  <c r="R2728" i="3"/>
  <c r="R2729" i="3"/>
  <c r="R2730" i="3"/>
  <c r="R2731" i="3"/>
  <c r="R2732" i="3"/>
  <c r="R2733" i="3"/>
  <c r="R2734" i="3"/>
  <c r="R2735" i="3"/>
  <c r="R2736" i="3"/>
  <c r="R2737" i="3"/>
  <c r="R2738" i="3"/>
  <c r="R2739" i="3"/>
  <c r="R2740" i="3"/>
  <c r="R2741" i="3"/>
  <c r="R2742" i="3"/>
  <c r="R2743" i="3"/>
  <c r="R2744" i="3"/>
  <c r="R2745" i="3"/>
  <c r="R2746" i="3"/>
  <c r="R2747" i="3"/>
  <c r="R2748" i="3"/>
  <c r="R2749" i="3"/>
  <c r="R2750" i="3"/>
  <c r="R2751" i="3"/>
  <c r="R2752" i="3"/>
  <c r="R2753" i="3"/>
  <c r="R2754" i="3"/>
  <c r="R2755" i="3"/>
  <c r="R2756" i="3"/>
  <c r="R2757" i="3"/>
  <c r="R2758" i="3"/>
  <c r="R2759" i="3"/>
  <c r="R2760" i="3"/>
  <c r="R2761" i="3"/>
  <c r="R2762" i="3"/>
  <c r="R2763" i="3"/>
  <c r="R2764" i="3"/>
  <c r="R2765" i="3"/>
  <c r="R2766" i="3"/>
  <c r="R2767" i="3"/>
  <c r="R2768" i="3"/>
  <c r="R2769" i="3"/>
  <c r="R2770" i="3"/>
  <c r="R2771" i="3"/>
  <c r="R2772" i="3"/>
  <c r="R2773" i="3"/>
  <c r="R2774" i="3"/>
  <c r="R2775" i="3"/>
  <c r="R2776" i="3"/>
  <c r="R2777" i="3"/>
  <c r="R2778" i="3"/>
  <c r="R2779" i="3"/>
  <c r="R2780" i="3"/>
  <c r="R2781" i="3"/>
  <c r="R2782" i="3"/>
  <c r="R2783" i="3"/>
  <c r="R2784" i="3"/>
  <c r="R2785" i="3"/>
  <c r="R2786" i="3"/>
  <c r="R2787" i="3"/>
  <c r="R2788" i="3"/>
  <c r="R2789" i="3"/>
  <c r="R2790" i="3"/>
  <c r="R2791" i="3"/>
  <c r="R2792" i="3"/>
  <c r="R2793" i="3"/>
  <c r="R2794" i="3"/>
  <c r="R2795" i="3"/>
  <c r="R2796" i="3"/>
  <c r="R2797" i="3"/>
  <c r="R2798" i="3"/>
  <c r="R2799" i="3"/>
  <c r="R2800" i="3"/>
  <c r="R2801" i="3"/>
  <c r="R2802" i="3"/>
  <c r="R2803" i="3"/>
  <c r="R2804" i="3"/>
  <c r="R2805" i="3"/>
  <c r="R2806" i="3"/>
  <c r="R2807" i="3"/>
  <c r="R2808" i="3"/>
  <c r="R2809" i="3"/>
  <c r="R2810" i="3"/>
  <c r="R2811" i="3"/>
  <c r="R2812" i="3"/>
  <c r="R2813" i="3"/>
  <c r="R2814" i="3"/>
  <c r="R2815" i="3"/>
  <c r="R2816" i="3"/>
  <c r="R2817" i="3"/>
  <c r="R2818" i="3"/>
  <c r="R2819" i="3"/>
  <c r="R2820" i="3"/>
  <c r="R2821" i="3"/>
  <c r="R2822" i="3"/>
  <c r="R2823" i="3"/>
  <c r="R2824" i="3"/>
  <c r="R2825" i="3"/>
  <c r="R2826" i="3"/>
  <c r="R2827" i="3"/>
  <c r="R2828" i="3"/>
  <c r="R2829" i="3"/>
  <c r="R2830" i="3"/>
  <c r="R2831" i="3"/>
  <c r="R2832" i="3"/>
  <c r="R2833" i="3"/>
  <c r="R2834" i="3"/>
  <c r="R2835" i="3"/>
  <c r="R2836" i="3"/>
  <c r="R2837" i="3"/>
  <c r="R2838" i="3"/>
  <c r="R2839" i="3"/>
  <c r="R2840" i="3"/>
  <c r="R2841" i="3"/>
  <c r="R2842" i="3"/>
  <c r="R2843" i="3"/>
  <c r="R2844" i="3"/>
  <c r="R2845" i="3"/>
  <c r="R2846" i="3"/>
  <c r="R2847" i="3"/>
  <c r="R2848" i="3"/>
  <c r="R2849" i="3"/>
  <c r="R2850" i="3"/>
  <c r="R2851" i="3"/>
  <c r="R2852" i="3"/>
  <c r="R2853" i="3"/>
  <c r="R2854" i="3"/>
  <c r="R2855" i="3"/>
  <c r="R2856" i="3"/>
  <c r="R2857" i="3"/>
  <c r="R2858" i="3"/>
  <c r="R2859" i="3"/>
  <c r="R2860" i="3"/>
  <c r="R2861" i="3"/>
  <c r="R2862" i="3"/>
  <c r="R2863" i="3"/>
  <c r="R2864" i="3"/>
  <c r="R2865" i="3"/>
  <c r="R2866" i="3"/>
  <c r="R2867" i="3"/>
  <c r="R2868" i="3"/>
  <c r="R2869" i="3"/>
  <c r="R2870" i="3"/>
  <c r="R2871" i="3"/>
  <c r="R2872" i="3"/>
  <c r="R2873" i="3"/>
  <c r="R2874" i="3"/>
  <c r="R2875" i="3"/>
  <c r="R2876" i="3"/>
  <c r="R2877" i="3"/>
  <c r="R2878" i="3"/>
  <c r="R2879" i="3"/>
  <c r="R2880" i="3"/>
  <c r="R2881" i="3"/>
  <c r="R2882" i="3"/>
  <c r="R2883" i="3"/>
  <c r="R2884" i="3"/>
  <c r="R2885" i="3"/>
  <c r="R2886" i="3"/>
  <c r="R2887" i="3"/>
  <c r="R2888" i="3"/>
  <c r="R2889" i="3"/>
  <c r="R2890" i="3"/>
  <c r="R2891" i="3"/>
  <c r="R2892" i="3"/>
  <c r="R2893" i="3"/>
  <c r="R2894" i="3"/>
  <c r="R2895" i="3"/>
  <c r="R2896" i="3"/>
  <c r="R2897" i="3"/>
  <c r="R2898" i="3"/>
  <c r="R2899" i="3"/>
  <c r="R2900" i="3"/>
  <c r="R2901" i="3"/>
  <c r="R2902" i="3"/>
  <c r="R2903" i="3"/>
  <c r="R2904" i="3"/>
  <c r="R2905" i="3"/>
  <c r="R2906" i="3"/>
  <c r="R2907" i="3"/>
  <c r="R2908" i="3"/>
  <c r="R2909" i="3"/>
  <c r="R2910" i="3"/>
  <c r="R2911" i="3"/>
  <c r="R2912" i="3"/>
  <c r="R2913" i="3"/>
  <c r="R2914" i="3"/>
  <c r="R2915" i="3"/>
  <c r="R2916" i="3"/>
  <c r="R2917" i="3"/>
  <c r="R2918" i="3"/>
  <c r="R2919" i="3"/>
  <c r="R2920" i="3"/>
  <c r="R2921" i="3"/>
  <c r="R2922" i="3"/>
  <c r="R2923" i="3"/>
  <c r="R2924" i="3"/>
  <c r="R2925" i="3"/>
  <c r="R2926" i="3"/>
  <c r="R2927" i="3"/>
  <c r="R2928" i="3"/>
  <c r="R2929" i="3"/>
  <c r="R2930" i="3"/>
  <c r="R2931" i="3"/>
  <c r="R2932" i="3"/>
  <c r="R2933" i="3"/>
  <c r="R2934" i="3"/>
  <c r="R2935" i="3"/>
  <c r="R2936" i="3"/>
  <c r="R2937" i="3"/>
  <c r="R2938" i="3"/>
  <c r="R2939" i="3"/>
  <c r="R2940" i="3"/>
  <c r="R2941" i="3"/>
  <c r="R2942" i="3"/>
  <c r="R2943" i="3"/>
  <c r="R2944" i="3"/>
  <c r="R2945" i="3"/>
  <c r="R2946" i="3"/>
  <c r="R2947" i="3"/>
  <c r="R2948" i="3"/>
  <c r="R2949" i="3"/>
  <c r="R2950" i="3"/>
  <c r="R2951" i="3"/>
  <c r="R2952" i="3"/>
  <c r="R2953" i="3"/>
  <c r="R2954" i="3"/>
  <c r="R2955" i="3"/>
  <c r="R2956" i="3"/>
  <c r="R2957" i="3"/>
  <c r="R2958" i="3"/>
  <c r="R2959" i="3"/>
  <c r="R2960" i="3"/>
  <c r="R2961" i="3"/>
  <c r="R2962" i="3"/>
  <c r="R2963" i="3"/>
  <c r="R2964" i="3"/>
  <c r="R2965" i="3"/>
  <c r="R2966" i="3"/>
  <c r="R2967" i="3"/>
  <c r="R2968" i="3"/>
  <c r="R2969" i="3"/>
  <c r="R2970" i="3"/>
  <c r="R2971" i="3"/>
  <c r="R2972" i="3"/>
  <c r="R2973" i="3"/>
  <c r="R2974" i="3"/>
  <c r="R2975" i="3"/>
  <c r="R2976" i="3"/>
  <c r="R2977" i="3"/>
  <c r="R2978" i="3"/>
  <c r="R2979" i="3"/>
  <c r="R2980" i="3"/>
  <c r="R2981" i="3"/>
  <c r="R2982" i="3"/>
  <c r="R2983" i="3"/>
  <c r="R2984" i="3"/>
  <c r="R2985" i="3"/>
  <c r="R2986" i="3"/>
  <c r="R2987" i="3"/>
  <c r="R2988" i="3"/>
  <c r="R2989" i="3"/>
  <c r="R2990" i="3"/>
  <c r="R2991" i="3"/>
  <c r="R2992" i="3"/>
  <c r="R2993" i="3"/>
  <c r="R2994" i="3"/>
  <c r="R2995" i="3"/>
  <c r="R2996" i="3"/>
  <c r="R2997" i="3"/>
  <c r="R2998" i="3"/>
  <c r="R2999" i="3"/>
  <c r="R3000" i="3"/>
  <c r="R3001" i="3"/>
  <c r="R3002" i="3"/>
  <c r="R3003" i="3"/>
  <c r="R3004" i="3"/>
  <c r="R3005" i="3"/>
  <c r="R3006" i="3"/>
  <c r="R3007" i="3"/>
  <c r="R3008" i="3"/>
  <c r="R3009" i="3"/>
  <c r="R3010" i="3"/>
  <c r="R3011" i="3"/>
  <c r="R3012" i="3"/>
  <c r="R3013" i="3"/>
  <c r="R3014" i="3"/>
  <c r="R3015" i="3"/>
  <c r="R3016" i="3"/>
  <c r="R3017" i="3"/>
  <c r="R3018" i="3"/>
  <c r="R3019" i="3"/>
  <c r="R3020" i="3"/>
  <c r="R3021" i="3"/>
  <c r="R3022" i="3"/>
  <c r="R3023" i="3"/>
  <c r="R3024" i="3"/>
  <c r="R3025" i="3"/>
  <c r="R3026" i="3"/>
  <c r="R3027" i="3"/>
  <c r="R3028" i="3"/>
  <c r="R3029" i="3"/>
  <c r="R3030" i="3"/>
  <c r="R3031" i="3"/>
  <c r="R3032" i="3"/>
  <c r="R3033" i="3"/>
  <c r="R3034" i="3"/>
  <c r="R3035" i="3"/>
  <c r="R3036" i="3"/>
  <c r="R3037" i="3"/>
  <c r="R3038" i="3"/>
  <c r="R3039" i="3"/>
  <c r="R3040" i="3"/>
  <c r="R3041" i="3"/>
  <c r="R3042" i="3"/>
  <c r="R3043" i="3"/>
  <c r="R3044" i="3"/>
  <c r="R3045" i="3"/>
  <c r="R3046" i="3"/>
  <c r="R3047" i="3"/>
  <c r="R3048" i="3"/>
  <c r="R3049" i="3"/>
  <c r="R3050" i="3"/>
  <c r="R3051" i="3"/>
  <c r="R3052" i="3"/>
  <c r="R3053" i="3"/>
  <c r="R3054" i="3"/>
  <c r="R3055" i="3"/>
  <c r="R3056" i="3"/>
  <c r="R3057" i="3"/>
  <c r="R3058" i="3"/>
  <c r="R3059" i="3"/>
  <c r="R3060" i="3"/>
  <c r="R3061" i="3"/>
  <c r="R3062" i="3"/>
  <c r="R3063" i="3"/>
  <c r="R3064" i="3"/>
  <c r="R3065" i="3"/>
  <c r="R3066" i="3"/>
  <c r="R3067" i="3"/>
  <c r="R3068" i="3"/>
  <c r="R3069" i="3"/>
  <c r="R3070" i="3"/>
  <c r="R3071" i="3"/>
  <c r="R3072" i="3"/>
  <c r="R3073" i="3"/>
  <c r="R3074" i="3"/>
  <c r="R3075" i="3"/>
  <c r="R3076" i="3"/>
  <c r="R3077" i="3"/>
  <c r="R3078" i="3"/>
  <c r="R3079" i="3"/>
  <c r="R3080" i="3"/>
  <c r="R3081" i="3"/>
  <c r="R3082" i="3"/>
  <c r="R3083" i="3"/>
  <c r="R3084" i="3"/>
  <c r="R3085" i="3"/>
  <c r="R3086" i="3"/>
  <c r="R3087" i="3"/>
  <c r="R3088" i="3"/>
  <c r="R3089" i="3"/>
  <c r="R3090" i="3"/>
  <c r="R3091" i="3"/>
  <c r="R3092" i="3"/>
  <c r="R3093" i="3"/>
  <c r="R3094" i="3"/>
  <c r="R3095" i="3"/>
  <c r="R3096" i="3"/>
  <c r="R3097" i="3"/>
  <c r="R3098" i="3"/>
  <c r="R3099" i="3"/>
  <c r="R3100" i="3"/>
  <c r="R3101" i="3"/>
  <c r="R3102" i="3"/>
  <c r="R3103" i="3"/>
  <c r="R3104" i="3"/>
  <c r="R3105" i="3"/>
  <c r="R3106" i="3"/>
  <c r="R3107" i="3"/>
  <c r="R3108" i="3"/>
  <c r="R3109" i="3"/>
  <c r="R3110" i="3"/>
  <c r="R3111" i="3"/>
  <c r="R3112" i="3"/>
  <c r="R3113" i="3"/>
  <c r="R3114" i="3"/>
  <c r="R3115" i="3"/>
  <c r="R3116" i="3"/>
  <c r="R3117" i="3"/>
  <c r="R3118" i="3"/>
  <c r="R3119" i="3"/>
  <c r="R3120" i="3"/>
  <c r="R3121" i="3"/>
  <c r="R3122" i="3"/>
  <c r="R3123" i="3"/>
  <c r="R3124" i="3"/>
  <c r="R3125" i="3"/>
  <c r="R3126" i="3"/>
  <c r="R3127" i="3"/>
  <c r="R3128" i="3"/>
  <c r="R3129" i="3"/>
  <c r="R3130" i="3"/>
  <c r="R3131" i="3"/>
  <c r="R3132" i="3"/>
  <c r="R3133" i="3"/>
  <c r="R3134" i="3"/>
  <c r="R3135" i="3"/>
  <c r="R3136" i="3"/>
  <c r="R3137" i="3"/>
  <c r="R3138" i="3"/>
  <c r="R3139" i="3"/>
  <c r="R3140" i="3"/>
  <c r="R3141" i="3"/>
  <c r="R3142" i="3"/>
  <c r="R3143" i="3"/>
  <c r="R3144" i="3"/>
  <c r="R3145" i="3"/>
  <c r="R3146" i="3"/>
  <c r="R3147" i="3"/>
  <c r="R3148" i="3"/>
  <c r="R3149" i="3"/>
  <c r="R3150" i="3"/>
  <c r="R3151" i="3"/>
  <c r="R3152" i="3"/>
  <c r="R3153" i="3"/>
  <c r="R3154" i="3"/>
  <c r="R3155" i="3"/>
  <c r="R3156" i="3"/>
  <c r="R3157" i="3"/>
  <c r="R3158" i="3"/>
  <c r="R3159" i="3"/>
  <c r="R3160" i="3"/>
  <c r="R3161" i="3"/>
  <c r="R3162" i="3"/>
  <c r="R3163" i="3"/>
  <c r="R3164" i="3"/>
  <c r="R3165" i="3"/>
  <c r="R3166" i="3"/>
  <c r="R3167" i="3"/>
  <c r="R3168" i="3"/>
  <c r="R3169" i="3"/>
  <c r="R3170" i="3"/>
  <c r="R3171" i="3"/>
  <c r="R3172" i="3"/>
  <c r="R3173" i="3"/>
  <c r="R3174" i="3"/>
  <c r="R3175" i="3"/>
  <c r="R3176" i="3"/>
  <c r="R3177" i="3"/>
  <c r="R3178" i="3"/>
  <c r="R3179" i="3"/>
  <c r="R3180" i="3"/>
  <c r="R3181" i="3"/>
  <c r="R3182" i="3"/>
  <c r="R3183" i="3"/>
  <c r="R3184" i="3"/>
  <c r="R3185" i="3"/>
  <c r="R3186" i="3"/>
  <c r="R3187" i="3"/>
  <c r="R3188" i="3"/>
  <c r="R3189" i="3"/>
  <c r="R3190" i="3"/>
  <c r="R3191" i="3"/>
  <c r="R3192" i="3"/>
  <c r="R3193" i="3"/>
  <c r="R3194" i="3"/>
  <c r="R3195" i="3"/>
  <c r="R3196" i="3"/>
  <c r="R3197" i="3"/>
  <c r="R3198" i="3"/>
  <c r="R3199" i="3"/>
  <c r="R3200" i="3"/>
  <c r="R3201" i="3"/>
  <c r="R3202" i="3"/>
  <c r="R3203" i="3"/>
  <c r="R3204" i="3"/>
  <c r="R3205" i="3"/>
  <c r="R3206" i="3"/>
  <c r="R3207" i="3"/>
  <c r="R3208" i="3"/>
  <c r="R3209" i="3"/>
  <c r="R3210" i="3"/>
  <c r="R3211" i="3"/>
  <c r="R3212" i="3"/>
  <c r="R3213" i="3"/>
  <c r="R3214" i="3"/>
  <c r="R3215" i="3"/>
  <c r="R3216" i="3"/>
  <c r="R3217" i="3"/>
  <c r="R3218" i="3"/>
  <c r="R3219" i="3"/>
  <c r="R3220" i="3"/>
  <c r="R3221" i="3"/>
  <c r="R3222" i="3"/>
  <c r="R3223" i="3"/>
  <c r="R3224" i="3"/>
  <c r="R3225" i="3"/>
  <c r="R3226" i="3"/>
  <c r="R3227" i="3"/>
  <c r="R3228" i="3"/>
  <c r="R3229" i="3"/>
  <c r="R3230" i="3"/>
  <c r="R3231" i="3"/>
  <c r="R3232" i="3"/>
  <c r="R3233" i="3"/>
  <c r="R3234" i="3"/>
  <c r="R3235" i="3"/>
  <c r="R3236" i="3"/>
  <c r="R3237" i="3"/>
  <c r="R3238" i="3"/>
  <c r="R3239" i="3"/>
  <c r="R3240" i="3"/>
  <c r="R3241" i="3"/>
  <c r="R3242" i="3"/>
  <c r="R3243" i="3"/>
  <c r="R3244" i="3"/>
  <c r="R3245" i="3"/>
  <c r="R3246" i="3"/>
  <c r="R3247" i="3"/>
  <c r="R3248" i="3"/>
  <c r="R3249" i="3"/>
  <c r="R3250" i="3"/>
  <c r="R3251" i="3"/>
  <c r="R3252" i="3"/>
  <c r="R3253" i="3"/>
  <c r="R3254" i="3"/>
  <c r="R3255" i="3"/>
  <c r="R3256" i="3"/>
  <c r="R3257" i="3"/>
  <c r="R3258" i="3"/>
  <c r="R3259" i="3"/>
  <c r="R3260" i="3"/>
  <c r="R3261" i="3"/>
  <c r="R3262" i="3"/>
  <c r="R3263" i="3"/>
  <c r="R3264" i="3"/>
  <c r="R3265" i="3"/>
  <c r="R3266" i="3"/>
  <c r="R3267" i="3"/>
  <c r="R3268" i="3"/>
  <c r="R3269" i="3"/>
  <c r="R3270" i="3"/>
  <c r="R3271" i="3"/>
  <c r="R3272" i="3"/>
  <c r="R3273" i="3"/>
  <c r="R3274" i="3"/>
  <c r="R3275" i="3"/>
  <c r="R3276" i="3"/>
  <c r="R3277" i="3"/>
  <c r="R3278" i="3"/>
  <c r="R3279" i="3"/>
  <c r="R3280" i="3"/>
  <c r="R3281" i="3"/>
  <c r="R3282" i="3"/>
  <c r="R3283" i="3"/>
  <c r="R3284" i="3"/>
  <c r="R3285" i="3"/>
  <c r="R3286" i="3"/>
  <c r="R3287" i="3"/>
  <c r="R3288" i="3"/>
  <c r="R3289" i="3"/>
  <c r="R3290" i="3"/>
  <c r="R3291" i="3"/>
  <c r="R3292" i="3"/>
  <c r="R3293" i="3"/>
  <c r="R3294" i="3"/>
  <c r="R3295" i="3"/>
  <c r="R3296" i="3"/>
  <c r="R3297" i="3"/>
  <c r="R3298" i="3"/>
  <c r="R3299" i="3"/>
  <c r="R3300" i="3"/>
  <c r="R3301" i="3"/>
  <c r="R3302" i="3"/>
  <c r="R3303" i="3"/>
  <c r="R3304" i="3"/>
  <c r="R3305" i="3"/>
  <c r="R3306" i="3"/>
  <c r="R3307" i="3"/>
  <c r="R3308" i="3"/>
  <c r="R3309" i="3"/>
  <c r="R3310" i="3"/>
  <c r="R3311" i="3"/>
  <c r="R3312" i="3"/>
  <c r="R3313" i="3"/>
  <c r="R3314" i="3"/>
  <c r="R3315" i="3"/>
  <c r="R3316" i="3"/>
  <c r="R3317" i="3"/>
  <c r="R3318" i="3"/>
  <c r="R3319" i="3"/>
  <c r="R3320" i="3"/>
  <c r="R3321" i="3"/>
  <c r="R3322" i="3"/>
  <c r="R3323" i="3"/>
  <c r="R3324" i="3"/>
  <c r="R3325" i="3"/>
  <c r="R3326" i="3"/>
  <c r="R3327" i="3"/>
  <c r="R3328" i="3"/>
  <c r="R3329" i="3"/>
  <c r="R3330" i="3"/>
  <c r="R3331" i="3"/>
  <c r="R3332" i="3"/>
  <c r="R3333" i="3"/>
  <c r="R3334" i="3"/>
  <c r="R3335" i="3"/>
  <c r="R3336" i="3"/>
  <c r="R3337" i="3"/>
  <c r="R3338" i="3"/>
  <c r="R3339" i="3"/>
  <c r="R3340" i="3"/>
  <c r="R3341" i="3"/>
  <c r="R3342" i="3"/>
  <c r="R3343" i="3"/>
  <c r="R3344" i="3"/>
  <c r="R3345" i="3"/>
  <c r="R3346" i="3"/>
  <c r="R3347" i="3"/>
  <c r="R3348" i="3"/>
  <c r="R3349" i="3"/>
  <c r="R3350" i="3"/>
  <c r="R3351" i="3"/>
  <c r="R3352" i="3"/>
  <c r="R3353" i="3"/>
  <c r="R3354" i="3"/>
  <c r="R3355" i="3"/>
  <c r="R3356" i="3"/>
  <c r="R3357" i="3"/>
  <c r="R3358" i="3"/>
  <c r="R3359" i="3"/>
  <c r="R3360" i="3"/>
  <c r="R3361" i="3"/>
  <c r="R3362" i="3"/>
  <c r="R3363" i="3"/>
  <c r="R3364" i="3"/>
  <c r="R3365" i="3"/>
  <c r="R3366" i="3"/>
  <c r="R3367" i="3"/>
  <c r="R3368" i="3"/>
  <c r="R3369" i="3"/>
  <c r="R3370" i="3"/>
  <c r="R3371" i="3"/>
  <c r="R3372" i="3"/>
  <c r="R3373" i="3"/>
  <c r="R3374" i="3"/>
  <c r="R3375" i="3"/>
  <c r="R3376" i="3"/>
  <c r="R3377" i="3"/>
  <c r="R3378" i="3"/>
  <c r="R3379" i="3"/>
  <c r="R3380" i="3"/>
  <c r="R3381" i="3"/>
  <c r="R3382" i="3"/>
  <c r="R3383" i="3"/>
  <c r="R3384" i="3"/>
  <c r="R3385" i="3"/>
  <c r="R3386" i="3"/>
  <c r="R3387" i="3"/>
  <c r="R3388" i="3"/>
  <c r="R3389" i="3"/>
  <c r="R3390" i="3"/>
  <c r="R3391" i="3"/>
  <c r="R3392" i="3"/>
  <c r="R3393" i="3"/>
  <c r="R3394" i="3"/>
  <c r="R3395" i="3"/>
  <c r="R3396" i="3"/>
  <c r="R3397" i="3"/>
  <c r="R3398" i="3"/>
  <c r="R3399" i="3"/>
  <c r="R3400" i="3"/>
  <c r="R3401" i="3"/>
  <c r="R3402" i="3"/>
  <c r="R3403" i="3"/>
  <c r="R3404" i="3"/>
  <c r="R3405" i="3"/>
  <c r="R3406" i="3"/>
  <c r="R3407" i="3"/>
  <c r="R3408" i="3"/>
  <c r="R3409" i="3"/>
  <c r="R3410" i="3"/>
  <c r="R3411" i="3"/>
  <c r="R3412" i="3"/>
  <c r="R3413" i="3"/>
  <c r="R3414" i="3"/>
  <c r="R3415" i="3"/>
  <c r="R3416" i="3"/>
  <c r="R3417" i="3"/>
  <c r="R3418" i="3"/>
  <c r="R3419" i="3"/>
  <c r="R3420" i="3"/>
  <c r="R3421" i="3"/>
  <c r="R3422" i="3"/>
  <c r="R3423" i="3"/>
  <c r="R3424" i="3"/>
  <c r="R3425" i="3"/>
  <c r="R3426" i="3"/>
  <c r="R3427" i="3"/>
  <c r="R3428" i="3"/>
  <c r="R3429" i="3"/>
  <c r="R3430" i="3"/>
  <c r="R3431" i="3"/>
  <c r="R3432" i="3"/>
  <c r="R3433" i="3"/>
  <c r="R3434" i="3"/>
  <c r="R3435" i="3"/>
  <c r="R3436" i="3"/>
  <c r="R3437" i="3"/>
  <c r="R3438" i="3"/>
  <c r="R3439" i="3"/>
  <c r="R3440" i="3"/>
  <c r="R3441" i="3"/>
  <c r="R3442" i="3"/>
  <c r="R3443" i="3"/>
  <c r="R3444" i="3"/>
  <c r="R3445" i="3"/>
  <c r="R3446" i="3"/>
  <c r="R3447" i="3"/>
  <c r="R3448" i="3"/>
  <c r="R3449" i="3"/>
  <c r="R3450" i="3"/>
  <c r="R3451" i="3"/>
  <c r="R3452" i="3"/>
  <c r="R3453" i="3"/>
  <c r="R3454" i="3"/>
  <c r="R3455" i="3"/>
  <c r="R3456" i="3"/>
  <c r="R3457" i="3"/>
  <c r="R3458" i="3"/>
  <c r="R3459" i="3"/>
  <c r="R3460" i="3"/>
  <c r="R3461" i="3"/>
  <c r="R3462" i="3"/>
  <c r="R3463" i="3"/>
  <c r="R3464" i="3"/>
  <c r="R3465" i="3"/>
  <c r="R3466" i="3"/>
  <c r="R3467" i="3"/>
  <c r="R3468" i="3"/>
  <c r="R3469" i="3"/>
  <c r="R3470" i="3"/>
  <c r="R3471" i="3"/>
  <c r="R3472" i="3"/>
  <c r="R3473" i="3"/>
  <c r="R3474" i="3"/>
  <c r="R3475" i="3"/>
  <c r="R3476" i="3"/>
  <c r="R3477" i="3"/>
  <c r="R3478" i="3"/>
  <c r="R3479" i="3"/>
  <c r="R3480" i="3"/>
  <c r="R3481" i="3"/>
  <c r="R3482" i="3"/>
  <c r="R3483" i="3"/>
  <c r="R3484" i="3"/>
  <c r="R3485" i="3"/>
  <c r="R3486" i="3"/>
  <c r="R3487" i="3"/>
  <c r="R3488" i="3"/>
  <c r="R3489" i="3"/>
  <c r="R3490" i="3"/>
  <c r="R3491" i="3"/>
  <c r="R3492" i="3"/>
  <c r="R3493" i="3"/>
  <c r="R3494" i="3"/>
  <c r="R3495" i="3"/>
  <c r="R3496" i="3"/>
  <c r="R3497" i="3"/>
  <c r="R3498" i="3"/>
  <c r="R3499" i="3"/>
  <c r="R3500" i="3"/>
  <c r="R3501" i="3"/>
  <c r="R3502" i="3"/>
  <c r="R3503" i="3"/>
  <c r="R3504" i="3"/>
  <c r="R3505" i="3"/>
  <c r="R3506" i="3"/>
  <c r="R3507" i="3"/>
  <c r="R3508" i="3"/>
  <c r="R3509" i="3"/>
  <c r="R3510" i="3"/>
  <c r="R3511" i="3"/>
  <c r="R3512" i="3"/>
  <c r="R3513" i="3"/>
  <c r="R3514" i="3"/>
  <c r="R3515" i="3"/>
  <c r="R3516" i="3"/>
  <c r="R3517" i="3"/>
  <c r="R3518" i="3"/>
  <c r="R3519" i="3"/>
  <c r="R3520" i="3"/>
  <c r="R3521" i="3"/>
  <c r="R3522" i="3"/>
  <c r="R3523" i="3"/>
  <c r="R3524" i="3"/>
  <c r="R3525" i="3"/>
  <c r="R3526" i="3"/>
  <c r="R3527" i="3"/>
  <c r="R3528" i="3"/>
  <c r="R3529" i="3"/>
  <c r="R3530" i="3"/>
  <c r="R3531" i="3"/>
  <c r="R3532" i="3"/>
  <c r="R3533" i="3"/>
  <c r="R3534" i="3"/>
  <c r="R3535" i="3"/>
  <c r="R3536" i="3"/>
  <c r="R3537" i="3"/>
  <c r="R3538" i="3"/>
  <c r="R3539" i="3"/>
  <c r="R3540" i="3"/>
  <c r="R3541" i="3"/>
  <c r="R3542" i="3"/>
  <c r="R3543" i="3"/>
  <c r="R3544" i="3"/>
  <c r="R3545" i="3"/>
  <c r="R3546" i="3"/>
  <c r="R3547" i="3"/>
  <c r="R3548" i="3"/>
  <c r="R3549" i="3"/>
  <c r="R3550" i="3"/>
  <c r="R3551" i="3"/>
  <c r="R3552" i="3"/>
  <c r="R3553" i="3"/>
  <c r="R3554" i="3"/>
  <c r="R3555" i="3"/>
  <c r="R3556" i="3"/>
  <c r="R3557" i="3"/>
  <c r="R3558" i="3"/>
  <c r="R3559" i="3"/>
  <c r="R3560" i="3"/>
  <c r="R3561" i="3"/>
  <c r="R3562" i="3"/>
  <c r="R3563" i="3"/>
  <c r="R3564" i="3"/>
  <c r="R3565" i="3"/>
  <c r="R3566" i="3"/>
  <c r="R3567" i="3"/>
  <c r="R3568" i="3"/>
  <c r="R3569" i="3"/>
  <c r="R3570" i="3"/>
  <c r="R3571" i="3"/>
  <c r="R3572" i="3"/>
  <c r="R3573" i="3"/>
  <c r="R3574" i="3"/>
  <c r="R3575" i="3"/>
  <c r="R3576" i="3"/>
  <c r="R3577" i="3"/>
  <c r="R3578"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B32" i="6"/>
  <c r="M12" i="6"/>
  <c r="F12" i="6"/>
  <c r="B12" i="6"/>
  <c r="E10" i="6"/>
  <c r="E9" i="6"/>
  <c r="A10" i="6"/>
  <c r="C10" i="6"/>
  <c r="M5" i="3" a="1"/>
  <c r="M5" i="3" s="1"/>
  <c r="C9" i="6"/>
  <c r="A9" i="6"/>
  <c r="M2" i="3" a="1"/>
  <c r="M2" i="3" s="1"/>
  <c r="M3" i="3" a="1"/>
  <c r="M3" i="3" s="1"/>
  <c r="M4" i="3" a="1"/>
  <c r="M4" i="3" s="1"/>
  <c r="M6" i="3" a="1"/>
  <c r="M6" i="3" s="1"/>
  <c r="M7" i="3" a="1"/>
  <c r="M7" i="3" s="1"/>
  <c r="M8" i="3" a="1"/>
  <c r="M8" i="3" s="1"/>
  <c r="M9" i="3" a="1"/>
  <c r="M9" i="3" s="1"/>
  <c r="M10" i="3" a="1"/>
  <c r="M10" i="3" s="1"/>
  <c r="M11" i="3" a="1"/>
  <c r="M11" i="3" s="1"/>
  <c r="M12" i="3" a="1"/>
  <c r="M12" i="3" s="1"/>
  <c r="M13" i="3" a="1"/>
  <c r="M13" i="3" s="1"/>
  <c r="M14" i="3" a="1"/>
  <c r="M14" i="3" s="1"/>
  <c r="M15" i="3" a="1"/>
  <c r="M15" i="3" s="1"/>
  <c r="M16" i="3" a="1"/>
  <c r="M16" i="3" s="1"/>
  <c r="M17" i="3" a="1"/>
  <c r="M17" i="3" s="1"/>
  <c r="M18" i="3" a="1"/>
  <c r="M18" i="3" s="1"/>
  <c r="M19" i="3" a="1"/>
  <c r="M19" i="3" s="1"/>
  <c r="M20" i="3" a="1"/>
  <c r="M20" i="3" s="1"/>
  <c r="M21" i="3" a="1"/>
  <c r="M21" i="3" s="1"/>
  <c r="M22" i="3" a="1"/>
  <c r="M22" i="3" s="1"/>
  <c r="M23" i="3" a="1"/>
  <c r="M23" i="3" s="1"/>
  <c r="M24" i="3" a="1"/>
  <c r="M24" i="3" s="1"/>
  <c r="M25" i="3" a="1"/>
  <c r="M25" i="3" s="1"/>
  <c r="M26" i="3" a="1"/>
  <c r="M26" i="3" s="1"/>
  <c r="M27" i="3" a="1"/>
  <c r="M27" i="3" s="1"/>
  <c r="M28" i="3" a="1"/>
  <c r="M28" i="3" s="1"/>
  <c r="M29" i="3" a="1"/>
  <c r="M29" i="3" s="1"/>
  <c r="M30" i="3" a="1"/>
  <c r="M30" i="3" s="1"/>
  <c r="M31" i="3" a="1"/>
  <c r="M31" i="3" s="1"/>
  <c r="M32" i="3" a="1"/>
  <c r="M32" i="3" s="1"/>
  <c r="M33" i="3" a="1"/>
  <c r="M33" i="3" s="1"/>
  <c r="M34" i="3" a="1"/>
  <c r="M34" i="3" s="1"/>
  <c r="M35" i="3" a="1"/>
  <c r="M35" i="3" s="1"/>
  <c r="M36" i="3" a="1"/>
  <c r="M36" i="3" s="1"/>
  <c r="M37" i="3" a="1"/>
  <c r="M37" i="3" s="1"/>
  <c r="M38" i="3" a="1"/>
  <c r="M38" i="3" s="1"/>
  <c r="M39" i="3" a="1"/>
  <c r="M39" i="3" s="1"/>
  <c r="M40" i="3" a="1"/>
  <c r="M40" i="3" s="1"/>
  <c r="M41" i="3" a="1"/>
  <c r="M41" i="3" s="1"/>
  <c r="M42" i="3" a="1"/>
  <c r="M42" i="3" s="1"/>
  <c r="M43" i="3" a="1"/>
  <c r="M43" i="3" s="1"/>
  <c r="M44" i="3" a="1"/>
  <c r="M44" i="3" s="1"/>
  <c r="M45" i="3" a="1"/>
  <c r="M45" i="3" s="1"/>
  <c r="M46" i="3" a="1"/>
  <c r="M46" i="3" s="1"/>
  <c r="M47" i="3" a="1"/>
  <c r="M47" i="3" s="1"/>
  <c r="M48" i="3" a="1"/>
  <c r="M48" i="3" s="1"/>
  <c r="M49" i="3" a="1"/>
  <c r="M49" i="3" s="1"/>
  <c r="M50" i="3" a="1"/>
  <c r="M50" i="3" s="1"/>
  <c r="M51" i="3" a="1"/>
  <c r="M51" i="3" s="1"/>
  <c r="M52" i="3" a="1"/>
  <c r="M52" i="3" s="1"/>
  <c r="M53" i="3" a="1"/>
  <c r="M53" i="3" s="1"/>
  <c r="M54" i="3" a="1"/>
  <c r="M54" i="3" s="1"/>
  <c r="M55" i="3" a="1"/>
  <c r="M55" i="3" s="1"/>
  <c r="M56" i="3" a="1"/>
  <c r="M56" i="3" s="1"/>
  <c r="M57" i="3" a="1"/>
  <c r="M57" i="3" s="1"/>
  <c r="M58" i="3" a="1"/>
  <c r="M58" i="3" s="1"/>
  <c r="M59" i="3" a="1"/>
  <c r="M59" i="3" s="1"/>
  <c r="M60" i="3" a="1"/>
  <c r="M60" i="3" s="1"/>
  <c r="M61" i="3" a="1"/>
  <c r="M61" i="3" s="1"/>
  <c r="M62" i="3" a="1"/>
  <c r="M62" i="3" s="1"/>
  <c r="M63" i="3" a="1"/>
  <c r="M63" i="3" s="1"/>
  <c r="M64" i="3" a="1"/>
  <c r="M64" i="3" s="1"/>
  <c r="M65" i="3" a="1"/>
  <c r="M65" i="3" s="1"/>
  <c r="M66" i="3" a="1"/>
  <c r="M66" i="3" s="1"/>
  <c r="M67" i="3" a="1"/>
  <c r="M67" i="3" s="1"/>
  <c r="M68" i="3" a="1"/>
  <c r="M68" i="3" s="1"/>
  <c r="M69" i="3" a="1"/>
  <c r="M69" i="3" s="1"/>
  <c r="M70" i="3" a="1"/>
  <c r="M70" i="3"/>
  <c r="M71" i="3" a="1"/>
  <c r="M71" i="3" s="1"/>
  <c r="M72" i="3" a="1"/>
  <c r="M72" i="3" s="1"/>
  <c r="M73" i="3" a="1"/>
  <c r="M73" i="3" s="1"/>
  <c r="M74" i="3" a="1"/>
  <c r="M74" i="3" s="1"/>
  <c r="M75" i="3" a="1"/>
  <c r="M75" i="3" s="1"/>
  <c r="M76" i="3" a="1"/>
  <c r="M76" i="3" s="1"/>
  <c r="M77" i="3" a="1"/>
  <c r="M77" i="3" s="1"/>
  <c r="M78" i="3" a="1"/>
  <c r="M78" i="3" s="1"/>
  <c r="M79" i="3" a="1"/>
  <c r="M79" i="3" s="1"/>
  <c r="M80" i="3" a="1"/>
  <c r="M80" i="3" s="1"/>
  <c r="M81" i="3" a="1"/>
  <c r="M81" i="3" s="1"/>
  <c r="M82" i="3" a="1"/>
  <c r="M82" i="3" s="1"/>
  <c r="M83" i="3" a="1"/>
  <c r="M83" i="3" s="1"/>
  <c r="M84" i="3" a="1"/>
  <c r="M84" i="3" s="1"/>
  <c r="M85" i="3" a="1"/>
  <c r="M85" i="3" s="1"/>
  <c r="M86" i="3" a="1"/>
  <c r="M86" i="3" s="1"/>
  <c r="M87" i="3" a="1"/>
  <c r="M87" i="3" s="1"/>
  <c r="M88" i="3" a="1"/>
  <c r="M88" i="3" s="1"/>
  <c r="M89" i="3" a="1"/>
  <c r="M89" i="3" s="1"/>
  <c r="M90" i="3" a="1"/>
  <c r="M90" i="3" s="1"/>
  <c r="M91" i="3" a="1"/>
  <c r="M91" i="3" s="1"/>
  <c r="M92" i="3" a="1"/>
  <c r="M92" i="3" s="1"/>
  <c r="M93" i="3" a="1"/>
  <c r="M93" i="3" s="1"/>
  <c r="M94" i="3" a="1"/>
  <c r="M94" i="3" s="1"/>
  <c r="M95" i="3" a="1"/>
  <c r="M95" i="3" s="1"/>
  <c r="M96" i="3" a="1"/>
  <c r="M96" i="3" s="1"/>
  <c r="M97" i="3" a="1"/>
  <c r="M97" i="3" s="1"/>
  <c r="M98" i="3" a="1"/>
  <c r="M98" i="3" s="1"/>
  <c r="M99" i="3" a="1"/>
  <c r="M99" i="3" s="1"/>
  <c r="M100" i="3" a="1"/>
  <c r="M100" i="3" s="1"/>
  <c r="M101" i="3" a="1"/>
  <c r="M101" i="3" s="1"/>
  <c r="M102" i="3" a="1"/>
  <c r="M102" i="3" s="1"/>
  <c r="M103" i="3" a="1"/>
  <c r="M103" i="3" s="1"/>
  <c r="M104" i="3" a="1"/>
  <c r="M104" i="3" s="1"/>
  <c r="M105" i="3" a="1"/>
  <c r="M105" i="3" s="1"/>
  <c r="M106" i="3" a="1"/>
  <c r="M106" i="3" s="1"/>
  <c r="M107" i="3" a="1"/>
  <c r="M107" i="3" s="1"/>
  <c r="M108" i="3" a="1"/>
  <c r="M108" i="3" s="1"/>
  <c r="M109" i="3" a="1"/>
  <c r="M109" i="3" s="1"/>
  <c r="M110" i="3" a="1"/>
  <c r="M110" i="3" s="1"/>
  <c r="M111" i="3" a="1"/>
  <c r="M111" i="3" s="1"/>
  <c r="M112" i="3" a="1"/>
  <c r="M112" i="3" s="1"/>
  <c r="M113" i="3" a="1"/>
  <c r="M113" i="3" s="1"/>
  <c r="M114" i="3" a="1"/>
  <c r="M114" i="3" s="1"/>
  <c r="M115" i="3" a="1"/>
  <c r="M115" i="3" s="1"/>
  <c r="M116" i="3" a="1"/>
  <c r="M116" i="3" s="1"/>
  <c r="M117" i="3" a="1"/>
  <c r="M117" i="3" s="1"/>
  <c r="M118" i="3" a="1"/>
  <c r="M118" i="3" s="1"/>
  <c r="M119" i="3" a="1"/>
  <c r="M119" i="3" s="1"/>
  <c r="M120" i="3" a="1"/>
  <c r="M120" i="3" s="1"/>
  <c r="M121" i="3" a="1"/>
  <c r="M121" i="3"/>
  <c r="M122" i="3" a="1"/>
  <c r="M122" i="3" s="1"/>
  <c r="M123" i="3" a="1"/>
  <c r="M123" i="3" s="1"/>
  <c r="M124" i="3" a="1"/>
  <c r="M124" i="3" s="1"/>
  <c r="M125" i="3" a="1"/>
  <c r="M125" i="3" s="1"/>
  <c r="M126" i="3" a="1"/>
  <c r="M126" i="3" s="1"/>
  <c r="M127" i="3" a="1"/>
  <c r="M127" i="3" s="1"/>
  <c r="M128" i="3" a="1"/>
  <c r="M128" i="3" s="1"/>
  <c r="M129" i="3" a="1"/>
  <c r="M129" i="3" s="1"/>
  <c r="M130" i="3" a="1"/>
  <c r="M130" i="3" s="1"/>
  <c r="M131" i="3" a="1"/>
  <c r="M131" i="3" s="1"/>
  <c r="M132" i="3" a="1"/>
  <c r="M132" i="3" s="1"/>
  <c r="M133" i="3" a="1"/>
  <c r="M133" i="3" s="1"/>
  <c r="M134" i="3" a="1"/>
  <c r="M134" i="3" s="1"/>
  <c r="M135" i="3" a="1"/>
  <c r="M135" i="3" s="1"/>
  <c r="M136" i="3" a="1"/>
  <c r="M136" i="3" s="1"/>
  <c r="M137" i="3" a="1"/>
  <c r="M137" i="3" s="1"/>
  <c r="M138" i="3" a="1"/>
  <c r="M138" i="3" s="1"/>
  <c r="M139" i="3" a="1"/>
  <c r="M139" i="3" s="1"/>
  <c r="M140" i="3" a="1"/>
  <c r="M140" i="3" s="1"/>
  <c r="M141" i="3" a="1"/>
  <c r="M141" i="3" s="1"/>
  <c r="M142" i="3" a="1"/>
  <c r="M142" i="3" s="1"/>
  <c r="M143" i="3" a="1"/>
  <c r="M143" i="3" s="1"/>
  <c r="M144" i="3" a="1"/>
  <c r="M144" i="3" s="1"/>
  <c r="M145" i="3" a="1"/>
  <c r="M145" i="3" s="1"/>
  <c r="M146" i="3" a="1"/>
  <c r="M146" i="3" s="1"/>
  <c r="M147" i="3" a="1"/>
  <c r="M147" i="3" s="1"/>
  <c r="M148" i="3" a="1"/>
  <c r="M148" i="3" s="1"/>
  <c r="M149" i="3" a="1"/>
  <c r="M149" i="3" s="1"/>
  <c r="M150" i="3" a="1"/>
  <c r="M150" i="3" s="1"/>
  <c r="M151" i="3" a="1"/>
  <c r="M151" i="3" s="1"/>
  <c r="M152" i="3" a="1"/>
  <c r="M152" i="3" s="1"/>
  <c r="M153" i="3" a="1"/>
  <c r="M153" i="3" s="1"/>
  <c r="M154" i="3" a="1"/>
  <c r="M154" i="3" s="1"/>
  <c r="M155" i="3" a="1"/>
  <c r="M155" i="3" s="1"/>
  <c r="M156" i="3" a="1"/>
  <c r="M156" i="3" s="1"/>
  <c r="M157" i="3" a="1"/>
  <c r="M157" i="3" s="1"/>
  <c r="M158" i="3" a="1"/>
  <c r="M158" i="3" s="1"/>
  <c r="M159" i="3" a="1"/>
  <c r="M159" i="3" s="1"/>
  <c r="M160" i="3" a="1"/>
  <c r="M160" i="3" s="1"/>
  <c r="M161" i="3" a="1"/>
  <c r="M161" i="3" s="1"/>
  <c r="M162" i="3" a="1"/>
  <c r="M162" i="3" s="1"/>
  <c r="M163" i="3" a="1"/>
  <c r="M163" i="3" s="1"/>
  <c r="M164" i="3" a="1"/>
  <c r="M164" i="3" s="1"/>
  <c r="M165" i="3" a="1"/>
  <c r="M165" i="3" s="1"/>
  <c r="M166" i="3" a="1"/>
  <c r="M166" i="3" s="1"/>
  <c r="M167" i="3" a="1"/>
  <c r="M167" i="3" s="1"/>
  <c r="M168" i="3" a="1"/>
  <c r="M168" i="3" s="1"/>
  <c r="M169" i="3" a="1"/>
  <c r="M169" i="3" s="1"/>
  <c r="M170" i="3" a="1"/>
  <c r="M170" i="3" s="1"/>
  <c r="M171" i="3" a="1"/>
  <c r="M171" i="3" s="1"/>
  <c r="M172" i="3" a="1"/>
  <c r="M172" i="3" s="1"/>
  <c r="M173" i="3" a="1"/>
  <c r="M173" i="3" s="1"/>
  <c r="M174" i="3" a="1"/>
  <c r="M174" i="3" s="1"/>
  <c r="M175" i="3" a="1"/>
  <c r="M175" i="3" s="1"/>
  <c r="M176" i="3" a="1"/>
  <c r="M176" i="3" s="1"/>
  <c r="M177" i="3" a="1"/>
  <c r="M177" i="3"/>
  <c r="M178" i="3" a="1"/>
  <c r="M178" i="3" s="1"/>
  <c r="M179" i="3" a="1"/>
  <c r="M179" i="3" s="1"/>
  <c r="M180" i="3" a="1"/>
  <c r="M180" i="3" s="1"/>
  <c r="M181" i="3" a="1"/>
  <c r="M181" i="3" s="1"/>
  <c r="M182" i="3" a="1"/>
  <c r="M182" i="3" s="1"/>
  <c r="M183" i="3" a="1"/>
  <c r="M183" i="3" s="1"/>
  <c r="M184" i="3" a="1"/>
  <c r="M184" i="3" s="1"/>
  <c r="M185" i="3" a="1"/>
  <c r="M185" i="3" s="1"/>
  <c r="M186" i="3" a="1"/>
  <c r="M186" i="3" s="1"/>
  <c r="M187" i="3" a="1"/>
  <c r="M187" i="3" s="1"/>
  <c r="M188" i="3" a="1"/>
  <c r="M188" i="3" s="1"/>
  <c r="M189" i="3" a="1"/>
  <c r="M189" i="3" s="1"/>
  <c r="M190" i="3" a="1"/>
  <c r="M190" i="3" s="1"/>
  <c r="M191" i="3" a="1"/>
  <c r="M191" i="3" s="1"/>
  <c r="M192" i="3" a="1"/>
  <c r="M192" i="3" s="1"/>
  <c r="M193" i="3" a="1"/>
  <c r="M193" i="3" s="1"/>
  <c r="M194" i="3" a="1"/>
  <c r="M194" i="3" s="1"/>
  <c r="M195" i="3" a="1"/>
  <c r="M195" i="3" s="1"/>
  <c r="M196" i="3" a="1"/>
  <c r="M196" i="3" s="1"/>
  <c r="M197" i="3" a="1"/>
  <c r="M197" i="3" s="1"/>
  <c r="M198" i="3" a="1"/>
  <c r="M198" i="3" s="1"/>
  <c r="M199" i="3" a="1"/>
  <c r="M199" i="3" s="1"/>
  <c r="M200" i="3" a="1"/>
  <c r="M200" i="3" s="1"/>
  <c r="M201" i="3" a="1"/>
  <c r="M201" i="3" s="1"/>
  <c r="M202" i="3" a="1"/>
  <c r="M202" i="3" s="1"/>
  <c r="M203" i="3" a="1"/>
  <c r="M203" i="3" s="1"/>
  <c r="M204" i="3" a="1"/>
  <c r="M204" i="3" s="1"/>
  <c r="M205" i="3" a="1"/>
  <c r="M205" i="3" s="1"/>
  <c r="M206" i="3" a="1"/>
  <c r="M206" i="3" s="1"/>
  <c r="M207" i="3" a="1"/>
  <c r="M207" i="3" s="1"/>
  <c r="M208" i="3" a="1"/>
  <c r="M208" i="3" s="1"/>
  <c r="M209" i="3" a="1"/>
  <c r="M209" i="3" s="1"/>
  <c r="M210" i="3" a="1"/>
  <c r="M210" i="3" s="1"/>
  <c r="M211" i="3" a="1"/>
  <c r="M211" i="3" s="1"/>
  <c r="M212" i="3" a="1"/>
  <c r="M212" i="3" s="1"/>
  <c r="M213" i="3" a="1"/>
  <c r="M213" i="3" s="1"/>
  <c r="M214" i="3" a="1"/>
  <c r="M214" i="3" s="1"/>
  <c r="M215" i="3" a="1"/>
  <c r="M215" i="3" s="1"/>
  <c r="M216" i="3" a="1"/>
  <c r="M216" i="3" s="1"/>
  <c r="M217" i="3" a="1"/>
  <c r="M217" i="3" s="1"/>
  <c r="M218" i="3" a="1"/>
  <c r="M218" i="3" s="1"/>
  <c r="M219" i="3" a="1"/>
  <c r="M219" i="3" s="1"/>
  <c r="M220" i="3" a="1"/>
  <c r="M220" i="3" s="1"/>
  <c r="M221" i="3" a="1"/>
  <c r="M221" i="3" s="1"/>
  <c r="M222" i="3" a="1"/>
  <c r="M222" i="3" s="1"/>
  <c r="M223" i="3" a="1"/>
  <c r="M223" i="3" s="1"/>
  <c r="M224" i="3" a="1"/>
  <c r="M224" i="3" s="1"/>
  <c r="M225" i="3" a="1"/>
  <c r="M225" i="3" s="1"/>
  <c r="M226" i="3" a="1"/>
  <c r="M226" i="3" s="1"/>
  <c r="M227" i="3" a="1"/>
  <c r="M227" i="3" s="1"/>
  <c r="M228" i="3" a="1"/>
  <c r="M228" i="3" s="1"/>
  <c r="M229" i="3" a="1"/>
  <c r="M229" i="3" s="1"/>
  <c r="M230" i="3" a="1"/>
  <c r="M230" i="3" s="1"/>
  <c r="M231" i="3" a="1"/>
  <c r="M231" i="3" s="1"/>
  <c r="M232" i="3" a="1"/>
  <c r="M232" i="3" s="1"/>
  <c r="M233" i="3" a="1"/>
  <c r="M233" i="3" s="1"/>
  <c r="M234" i="3" a="1"/>
  <c r="M234" i="3" s="1"/>
  <c r="M235" i="3" a="1"/>
  <c r="M235" i="3" s="1"/>
  <c r="M236" i="3" a="1"/>
  <c r="M236" i="3" s="1"/>
  <c r="M237" i="3" a="1"/>
  <c r="M237" i="3" s="1"/>
  <c r="M238" i="3" a="1"/>
  <c r="M238" i="3" s="1"/>
  <c r="M239" i="3" a="1"/>
  <c r="M239" i="3" s="1"/>
  <c r="M240" i="3" a="1"/>
  <c r="M240" i="3" s="1"/>
  <c r="M241" i="3" a="1"/>
  <c r="M241" i="3" s="1"/>
  <c r="M242" i="3" a="1"/>
  <c r="M242" i="3" s="1"/>
  <c r="M243" i="3" a="1"/>
  <c r="M243" i="3" s="1"/>
  <c r="M244" i="3" a="1"/>
  <c r="M244" i="3" s="1"/>
  <c r="M245" i="3" a="1"/>
  <c r="M245" i="3" s="1"/>
  <c r="M246" i="3" a="1"/>
  <c r="M246" i="3" s="1"/>
  <c r="M247" i="3" a="1"/>
  <c r="M247" i="3" s="1"/>
  <c r="M248" i="3" a="1"/>
  <c r="M248" i="3" s="1"/>
  <c r="M249" i="3" a="1"/>
  <c r="M249" i="3" s="1"/>
  <c r="M250" i="3" a="1"/>
  <c r="M250" i="3" s="1"/>
  <c r="M251" i="3" a="1"/>
  <c r="M251" i="3" s="1"/>
  <c r="M252" i="3" a="1"/>
  <c r="M252" i="3" s="1"/>
  <c r="M253" i="3" a="1"/>
  <c r="M253" i="3" s="1"/>
  <c r="M254" i="3" a="1"/>
  <c r="M254" i="3" s="1"/>
  <c r="M255" i="3" a="1"/>
  <c r="M255" i="3" s="1"/>
  <c r="M256" i="3" a="1"/>
  <c r="M256" i="3" s="1"/>
  <c r="M257" i="3" a="1"/>
  <c r="M257" i="3" s="1"/>
  <c r="M258" i="3" a="1"/>
  <c r="M258" i="3" s="1"/>
  <c r="M259" i="3" a="1"/>
  <c r="M259" i="3" s="1"/>
  <c r="M260" i="3" a="1"/>
  <c r="M260" i="3" s="1"/>
  <c r="M261" i="3" a="1"/>
  <c r="M261" i="3" s="1"/>
  <c r="M262" i="3" a="1"/>
  <c r="M262" i="3" s="1"/>
  <c r="M263" i="3" a="1"/>
  <c r="M263" i="3" s="1"/>
  <c r="M264" i="3" a="1"/>
  <c r="M264" i="3" s="1"/>
  <c r="M265" i="3" a="1"/>
  <c r="M265" i="3" s="1"/>
  <c r="M266" i="3" a="1"/>
  <c r="M266" i="3" s="1"/>
  <c r="M267" i="3" a="1"/>
  <c r="M267" i="3" s="1"/>
  <c r="M268" i="3" a="1"/>
  <c r="M268" i="3" s="1"/>
  <c r="M269" i="3" a="1"/>
  <c r="M269" i="3" s="1"/>
  <c r="M270" i="3" a="1"/>
  <c r="M270" i="3" s="1"/>
  <c r="M271" i="3" a="1"/>
  <c r="M271" i="3" s="1"/>
  <c r="M272" i="3" a="1"/>
  <c r="M272" i="3" s="1"/>
  <c r="M273" i="3" a="1"/>
  <c r="M273" i="3" s="1"/>
  <c r="M274" i="3" a="1"/>
  <c r="M274" i="3" s="1"/>
  <c r="M275" i="3" a="1"/>
  <c r="M275" i="3" s="1"/>
  <c r="M276" i="3" a="1"/>
  <c r="M276" i="3" s="1"/>
  <c r="M277" i="3" a="1"/>
  <c r="M277" i="3" s="1"/>
  <c r="M278" i="3" a="1"/>
  <c r="M278" i="3" s="1"/>
  <c r="M279" i="3" a="1"/>
  <c r="M279" i="3" s="1"/>
  <c r="M280" i="3" a="1"/>
  <c r="M280" i="3" s="1"/>
  <c r="M281" i="3" a="1"/>
  <c r="M281" i="3" s="1"/>
  <c r="M282" i="3" a="1"/>
  <c r="M282" i="3" s="1"/>
  <c r="M283" i="3" a="1"/>
  <c r="M283" i="3" s="1"/>
  <c r="M284" i="3" a="1"/>
  <c r="M284" i="3" s="1"/>
  <c r="M285" i="3" a="1"/>
  <c r="M285" i="3" s="1"/>
  <c r="M286" i="3" a="1"/>
  <c r="M286" i="3" s="1"/>
  <c r="M287" i="3" a="1"/>
  <c r="M287" i="3" s="1"/>
  <c r="M288" i="3" a="1"/>
  <c r="M288" i="3" s="1"/>
  <c r="M289" i="3" a="1"/>
  <c r="M289" i="3" s="1"/>
  <c r="M290" i="3" a="1"/>
  <c r="M290" i="3" s="1"/>
  <c r="M291" i="3" a="1"/>
  <c r="M291" i="3" s="1"/>
  <c r="M292" i="3" a="1"/>
  <c r="M292" i="3" s="1"/>
  <c r="M293" i="3" a="1"/>
  <c r="M293" i="3" s="1"/>
  <c r="M294" i="3" a="1"/>
  <c r="M294" i="3" s="1"/>
  <c r="M295" i="3" a="1"/>
  <c r="M295" i="3" s="1"/>
  <c r="M296" i="3" a="1"/>
  <c r="M296" i="3" s="1"/>
  <c r="M297" i="3" a="1"/>
  <c r="M297" i="3" s="1"/>
  <c r="M298" i="3" a="1"/>
  <c r="M298" i="3" s="1"/>
  <c r="M299" i="3" a="1"/>
  <c r="M299" i="3" s="1"/>
  <c r="M300" i="3" a="1"/>
  <c r="M300" i="3" s="1"/>
  <c r="M301" i="3" a="1"/>
  <c r="M301" i="3" s="1"/>
  <c r="M302" i="3" a="1"/>
  <c r="M302" i="3" s="1"/>
  <c r="M303" i="3" a="1"/>
  <c r="M303" i="3" s="1"/>
  <c r="M304" i="3" a="1"/>
  <c r="M304" i="3" s="1"/>
  <c r="M305" i="3" a="1"/>
  <c r="M305" i="3" s="1"/>
  <c r="M306" i="3" a="1"/>
  <c r="M306" i="3" s="1"/>
  <c r="M307" i="3" a="1"/>
  <c r="M307" i="3" s="1"/>
  <c r="M308" i="3" a="1"/>
  <c r="M308" i="3" s="1"/>
  <c r="M309" i="3" a="1"/>
  <c r="M309" i="3" s="1"/>
  <c r="M310" i="3" a="1"/>
  <c r="M310" i="3" s="1"/>
  <c r="M311" i="3" a="1"/>
  <c r="M311" i="3"/>
  <c r="M312" i="3" a="1"/>
  <c r="M312" i="3" s="1"/>
  <c r="M313" i="3" a="1"/>
  <c r="M313" i="3" s="1"/>
  <c r="M314" i="3" a="1"/>
  <c r="M314" i="3" s="1"/>
  <c r="M315" i="3" a="1"/>
  <c r="M315" i="3" s="1"/>
  <c r="M316" i="3" a="1"/>
  <c r="M316" i="3" s="1"/>
  <c r="M317" i="3" a="1"/>
  <c r="M317" i="3" s="1"/>
  <c r="M318" i="3" a="1"/>
  <c r="M318" i="3" s="1"/>
  <c r="M319" i="3" a="1"/>
  <c r="M319" i="3" s="1"/>
  <c r="M320" i="3" a="1"/>
  <c r="M320" i="3" s="1"/>
  <c r="M321" i="3" a="1"/>
  <c r="M321" i="3" s="1"/>
  <c r="M322" i="3" a="1"/>
  <c r="M322" i="3" s="1"/>
  <c r="M323" i="3" a="1"/>
  <c r="M323" i="3" s="1"/>
  <c r="M324" i="3" a="1"/>
  <c r="M324" i="3" s="1"/>
  <c r="M325" i="3" a="1"/>
  <c r="M325" i="3" s="1"/>
  <c r="M326" i="3" a="1"/>
  <c r="M326" i="3" s="1"/>
  <c r="M327" i="3" a="1"/>
  <c r="M327" i="3" s="1"/>
  <c r="M328" i="3" a="1"/>
  <c r="M328" i="3" s="1"/>
  <c r="M329" i="3" a="1"/>
  <c r="M329" i="3" s="1"/>
  <c r="M330" i="3" a="1"/>
  <c r="M330" i="3" s="1"/>
  <c r="M331" i="3" a="1"/>
  <c r="M331" i="3" s="1"/>
  <c r="M332" i="3" a="1"/>
  <c r="M332" i="3" s="1"/>
  <c r="M333" i="3" a="1"/>
  <c r="M333" i="3" s="1"/>
  <c r="M334" i="3" a="1"/>
  <c r="M334" i="3" s="1"/>
  <c r="M335" i="3" a="1"/>
  <c r="M335" i="3" s="1"/>
  <c r="M336" i="3" a="1"/>
  <c r="M336" i="3" s="1"/>
  <c r="M337" i="3" a="1"/>
  <c r="M337" i="3" s="1"/>
  <c r="M338" i="3" a="1"/>
  <c r="M338" i="3" s="1"/>
  <c r="M339" i="3" a="1"/>
  <c r="M339" i="3" s="1"/>
  <c r="M340" i="3" a="1"/>
  <c r="M340" i="3" s="1"/>
  <c r="M341" i="3" a="1"/>
  <c r="M341" i="3" s="1"/>
  <c r="M342" i="3" a="1"/>
  <c r="M342" i="3" s="1"/>
  <c r="M343" i="3" a="1"/>
  <c r="M343" i="3" s="1"/>
  <c r="M344" i="3" a="1"/>
  <c r="M344" i="3" s="1"/>
  <c r="M345" i="3" a="1"/>
  <c r="M345" i="3" s="1"/>
  <c r="M346" i="3" a="1"/>
  <c r="M346" i="3" s="1"/>
  <c r="M347" i="3" a="1"/>
  <c r="M347" i="3" s="1"/>
  <c r="M348" i="3" a="1"/>
  <c r="M348" i="3" s="1"/>
  <c r="M349" i="3" a="1"/>
  <c r="M349" i="3" s="1"/>
  <c r="M350" i="3" a="1"/>
  <c r="M350" i="3" s="1"/>
  <c r="M351" i="3" a="1"/>
  <c r="M351" i="3" s="1"/>
  <c r="M352" i="3" a="1"/>
  <c r="M352" i="3" s="1"/>
  <c r="M353" i="3" a="1"/>
  <c r="M353" i="3" s="1"/>
  <c r="M354" i="3" a="1"/>
  <c r="M354" i="3"/>
  <c r="M355" i="3" a="1"/>
  <c r="M355" i="3" s="1"/>
  <c r="M356" i="3" a="1"/>
  <c r="M356" i="3" s="1"/>
  <c r="M357" i="3" a="1"/>
  <c r="M357" i="3" s="1"/>
  <c r="M358" i="3" a="1"/>
  <c r="M358" i="3"/>
  <c r="M359" i="3" a="1"/>
  <c r="M359" i="3" s="1"/>
  <c r="M360" i="3" a="1"/>
  <c r="M360" i="3" s="1"/>
  <c r="M361" i="3" a="1"/>
  <c r="M361" i="3" s="1"/>
  <c r="M362" i="3" a="1"/>
  <c r="M362" i="3" s="1"/>
  <c r="M363" i="3" a="1"/>
  <c r="M363" i="3" s="1"/>
  <c r="M364" i="3" a="1"/>
  <c r="M364" i="3" s="1"/>
  <c r="M365" i="3" a="1"/>
  <c r="M365" i="3" s="1"/>
  <c r="M366" i="3" a="1"/>
  <c r="M366" i="3" s="1"/>
  <c r="M367" i="3" a="1"/>
  <c r="M367" i="3" s="1"/>
  <c r="M368" i="3" a="1"/>
  <c r="M368" i="3" s="1"/>
  <c r="M369" i="3" a="1"/>
  <c r="M369" i="3" s="1"/>
  <c r="M370" i="3" a="1"/>
  <c r="M370" i="3" s="1"/>
  <c r="M371" i="3" a="1"/>
  <c r="M371" i="3" s="1"/>
  <c r="M372" i="3" a="1"/>
  <c r="M372" i="3" s="1"/>
  <c r="M373" i="3" a="1"/>
  <c r="M373" i="3" s="1"/>
  <c r="M374" i="3" a="1"/>
  <c r="M374" i="3" s="1"/>
  <c r="M375" i="3" a="1"/>
  <c r="M375" i="3" s="1"/>
  <c r="M376" i="3" a="1"/>
  <c r="M376" i="3" s="1"/>
  <c r="M377" i="3" a="1"/>
  <c r="M377" i="3" s="1"/>
  <c r="M378" i="3" a="1"/>
  <c r="M378" i="3" s="1"/>
  <c r="M379" i="3" a="1"/>
  <c r="M379" i="3" s="1"/>
  <c r="M380" i="3" a="1"/>
  <c r="M380" i="3" s="1"/>
  <c r="M381" i="3" a="1"/>
  <c r="M381" i="3" s="1"/>
  <c r="M382" i="3" a="1"/>
  <c r="M382" i="3" s="1"/>
  <c r="M383" i="3" a="1"/>
  <c r="M383" i="3" s="1"/>
  <c r="M384" i="3" a="1"/>
  <c r="M384" i="3" s="1"/>
  <c r="M385" i="3" a="1"/>
  <c r="M385" i="3" s="1"/>
  <c r="M386" i="3" a="1"/>
  <c r="M386" i="3" s="1"/>
  <c r="M387" i="3" a="1"/>
  <c r="M387" i="3" s="1"/>
  <c r="M388" i="3" a="1"/>
  <c r="M388" i="3" s="1"/>
  <c r="M389" i="3" a="1"/>
  <c r="M389" i="3" s="1"/>
  <c r="M390" i="3" a="1"/>
  <c r="M390" i="3" s="1"/>
  <c r="M391" i="3" a="1"/>
  <c r="M391" i="3" s="1"/>
  <c r="M392" i="3" a="1"/>
  <c r="M392" i="3" s="1"/>
  <c r="M393" i="3" a="1"/>
  <c r="M393" i="3" s="1"/>
  <c r="M394" i="3" a="1"/>
  <c r="M394" i="3" s="1"/>
  <c r="M395" i="3" a="1"/>
  <c r="M395" i="3" s="1"/>
  <c r="M396" i="3" a="1"/>
  <c r="M396" i="3" s="1"/>
  <c r="M397" i="3" a="1"/>
  <c r="M397" i="3" s="1"/>
  <c r="M398" i="3" a="1"/>
  <c r="M398" i="3" s="1"/>
  <c r="M399" i="3" a="1"/>
  <c r="M399" i="3" s="1"/>
  <c r="M400" i="3" a="1"/>
  <c r="M400" i="3" s="1"/>
  <c r="M401" i="3" a="1"/>
  <c r="M401" i="3" s="1"/>
  <c r="M402" i="3" a="1"/>
  <c r="M402" i="3" s="1"/>
  <c r="M403" i="3" a="1"/>
  <c r="M403" i="3" s="1"/>
  <c r="M404" i="3" a="1"/>
  <c r="M404" i="3" s="1"/>
  <c r="M405" i="3" a="1"/>
  <c r="M405" i="3" s="1"/>
  <c r="M406" i="3" a="1"/>
  <c r="M406" i="3" s="1"/>
  <c r="M407" i="3" a="1"/>
  <c r="M407" i="3" s="1"/>
  <c r="M408" i="3" a="1"/>
  <c r="M408" i="3" s="1"/>
  <c r="M409" i="3" a="1"/>
  <c r="M409" i="3" s="1"/>
  <c r="M410" i="3" a="1"/>
  <c r="M410" i="3" s="1"/>
  <c r="M411" i="3" a="1"/>
  <c r="M411" i="3" s="1"/>
  <c r="M412" i="3" a="1"/>
  <c r="M412" i="3" s="1"/>
  <c r="M413" i="3" a="1"/>
  <c r="M413" i="3" s="1"/>
  <c r="M414" i="3" a="1"/>
  <c r="M414" i="3" s="1"/>
  <c r="M415" i="3" a="1"/>
  <c r="M415" i="3" s="1"/>
  <c r="M416" i="3" a="1"/>
  <c r="M416" i="3" s="1"/>
  <c r="M417" i="3" a="1"/>
  <c r="M417" i="3" s="1"/>
  <c r="M418" i="3" a="1"/>
  <c r="M418" i="3" s="1"/>
  <c r="M419" i="3" a="1"/>
  <c r="M419" i="3" s="1"/>
  <c r="M420" i="3" a="1"/>
  <c r="M420" i="3"/>
  <c r="M421" i="3" a="1"/>
  <c r="M421" i="3" s="1"/>
  <c r="M422" i="3" a="1"/>
  <c r="M422" i="3" s="1"/>
  <c r="M423" i="3" a="1"/>
  <c r="M423" i="3" s="1"/>
  <c r="M424" i="3" a="1"/>
  <c r="M424" i="3" s="1"/>
  <c r="M425" i="3" a="1"/>
  <c r="M425" i="3" s="1"/>
  <c r="M426" i="3" a="1"/>
  <c r="M426" i="3" s="1"/>
  <c r="M427" i="3" a="1"/>
  <c r="M427" i="3" s="1"/>
  <c r="M428" i="3" a="1"/>
  <c r="M428" i="3" s="1"/>
  <c r="M429" i="3" a="1"/>
  <c r="M429" i="3" s="1"/>
  <c r="M430" i="3" a="1"/>
  <c r="M430" i="3" s="1"/>
  <c r="M431" i="3" a="1"/>
  <c r="M431" i="3" s="1"/>
  <c r="M432" i="3" a="1"/>
  <c r="M432" i="3" s="1"/>
  <c r="M433" i="3" a="1"/>
  <c r="M433" i="3" s="1"/>
  <c r="M434" i="3" a="1"/>
  <c r="M434" i="3" s="1"/>
  <c r="M435" i="3" a="1"/>
  <c r="M435" i="3" s="1"/>
  <c r="M436" i="3" a="1"/>
  <c r="M436" i="3" s="1"/>
  <c r="M437" i="3" a="1"/>
  <c r="M437" i="3" s="1"/>
  <c r="M438" i="3" a="1"/>
  <c r="M438" i="3" s="1"/>
  <c r="M439" i="3" a="1"/>
  <c r="M439" i="3" s="1"/>
  <c r="M440" i="3" a="1"/>
  <c r="M440" i="3" s="1"/>
  <c r="M441" i="3" a="1"/>
  <c r="M441" i="3" s="1"/>
  <c r="M442" i="3" a="1"/>
  <c r="M442" i="3" s="1"/>
  <c r="M443" i="3" a="1"/>
  <c r="M443" i="3" s="1"/>
  <c r="M444" i="3" a="1"/>
  <c r="M444" i="3" s="1"/>
  <c r="M445" i="3" a="1"/>
  <c r="M445" i="3" s="1"/>
  <c r="M446" i="3" a="1"/>
  <c r="M446" i="3" s="1"/>
  <c r="M447" i="3" a="1"/>
  <c r="M447" i="3" s="1"/>
  <c r="M448" i="3" a="1"/>
  <c r="M448" i="3" s="1"/>
  <c r="M449" i="3" a="1"/>
  <c r="M449" i="3" s="1"/>
  <c r="M450" i="3" a="1"/>
  <c r="M450" i="3" s="1"/>
  <c r="M451" i="3" a="1"/>
  <c r="M451" i="3" s="1"/>
  <c r="M452" i="3" a="1"/>
  <c r="M452" i="3" s="1"/>
  <c r="M453" i="3" a="1"/>
  <c r="M453" i="3" s="1"/>
  <c r="M454" i="3" a="1"/>
  <c r="M454" i="3" s="1"/>
  <c r="M455" i="3" a="1"/>
  <c r="M455" i="3" s="1"/>
  <c r="M456" i="3" a="1"/>
  <c r="M456" i="3" s="1"/>
  <c r="M457" i="3" a="1"/>
  <c r="M457" i="3" s="1"/>
  <c r="M458" i="3" a="1"/>
  <c r="M458" i="3" s="1"/>
  <c r="M459" i="3" a="1"/>
  <c r="M459" i="3" s="1"/>
  <c r="M460" i="3" a="1"/>
  <c r="M460" i="3" s="1"/>
  <c r="M461" i="3" a="1"/>
  <c r="M461" i="3" s="1"/>
  <c r="M462" i="3" a="1"/>
  <c r="M462" i="3" s="1"/>
  <c r="M463" i="3" a="1"/>
  <c r="M463" i="3" s="1"/>
  <c r="M464" i="3" a="1"/>
  <c r="M464" i="3" s="1"/>
  <c r="M465" i="3" a="1"/>
  <c r="M465" i="3" s="1"/>
  <c r="M466" i="3" a="1"/>
  <c r="M466" i="3" s="1"/>
  <c r="M467" i="3" a="1"/>
  <c r="M467" i="3" s="1"/>
  <c r="M468" i="3" a="1"/>
  <c r="M468" i="3" s="1"/>
  <c r="M469" i="3" a="1"/>
  <c r="M469" i="3" s="1"/>
  <c r="M470" i="3" a="1"/>
  <c r="M470" i="3" s="1"/>
  <c r="M471" i="3" a="1"/>
  <c r="M471" i="3" s="1"/>
  <c r="M472" i="3" a="1"/>
  <c r="M472" i="3" s="1"/>
  <c r="M473" i="3" a="1"/>
  <c r="M473" i="3" s="1"/>
  <c r="M474" i="3" a="1"/>
  <c r="M474" i="3" s="1"/>
  <c r="M475" i="3" a="1"/>
  <c r="M475" i="3" s="1"/>
  <c r="M476" i="3" a="1"/>
  <c r="M476" i="3" s="1"/>
  <c r="M477" i="3" a="1"/>
  <c r="M477" i="3" s="1"/>
  <c r="M478" i="3" a="1"/>
  <c r="M478" i="3" s="1"/>
  <c r="M479" i="3" a="1"/>
  <c r="M479" i="3" s="1"/>
  <c r="M480" i="3" a="1"/>
  <c r="M480" i="3" s="1"/>
  <c r="M481" i="3" a="1"/>
  <c r="M481" i="3" s="1"/>
  <c r="M482" i="3" a="1"/>
  <c r="M482" i="3" s="1"/>
  <c r="M483" i="3" a="1"/>
  <c r="M483" i="3" s="1"/>
  <c r="M484" i="3" a="1"/>
  <c r="M484" i="3" s="1"/>
  <c r="M485" i="3" a="1"/>
  <c r="M485" i="3" s="1"/>
  <c r="M486" i="3" a="1"/>
  <c r="M486" i="3" s="1"/>
  <c r="M487" i="3" a="1"/>
  <c r="M487" i="3" s="1"/>
  <c r="M488" i="3" a="1"/>
  <c r="M488" i="3" s="1"/>
  <c r="M489" i="3" a="1"/>
  <c r="M489" i="3" s="1"/>
  <c r="M490" i="3" a="1"/>
  <c r="M490" i="3" s="1"/>
  <c r="M491" i="3" a="1"/>
  <c r="M491" i="3" s="1"/>
  <c r="M492" i="3" a="1"/>
  <c r="M492" i="3" s="1"/>
  <c r="M493" i="3" a="1"/>
  <c r="M493" i="3" s="1"/>
  <c r="M494" i="3" a="1"/>
  <c r="M494" i="3" s="1"/>
  <c r="M495" i="3" a="1"/>
  <c r="M495" i="3" s="1"/>
  <c r="M496" i="3" a="1"/>
  <c r="M496" i="3" s="1"/>
  <c r="M497" i="3" a="1"/>
  <c r="M497" i="3" s="1"/>
  <c r="M498" i="3" a="1"/>
  <c r="M498" i="3" s="1"/>
  <c r="M499" i="3" a="1"/>
  <c r="M499" i="3" s="1"/>
  <c r="M500" i="3" a="1"/>
  <c r="M500" i="3" s="1"/>
  <c r="M501" i="3" a="1"/>
  <c r="M501" i="3" s="1"/>
  <c r="M502" i="3" a="1"/>
  <c r="M502" i="3" s="1"/>
  <c r="M503" i="3" a="1"/>
  <c r="M503" i="3" s="1"/>
  <c r="M504" i="3" a="1"/>
  <c r="M504" i="3" s="1"/>
  <c r="M505" i="3" a="1"/>
  <c r="M505" i="3"/>
  <c r="M506" i="3" a="1"/>
  <c r="M506" i="3" s="1"/>
  <c r="M507" i="3" a="1"/>
  <c r="M507" i="3" s="1"/>
  <c r="M508" i="3" a="1"/>
  <c r="M508" i="3" s="1"/>
  <c r="M509" i="3" a="1"/>
  <c r="M509" i="3" s="1"/>
  <c r="M510" i="3" a="1"/>
  <c r="M510" i="3" s="1"/>
  <c r="M511" i="3" a="1"/>
  <c r="M511" i="3" s="1"/>
  <c r="M512" i="3" a="1"/>
  <c r="M512" i="3" s="1"/>
  <c r="M513" i="3" a="1"/>
  <c r="M513" i="3" s="1"/>
  <c r="M514" i="3" a="1"/>
  <c r="M514" i="3" s="1"/>
  <c r="M515" i="3" a="1"/>
  <c r="M515" i="3" s="1"/>
  <c r="M516" i="3" a="1"/>
  <c r="M516" i="3"/>
  <c r="M517" i="3" a="1"/>
  <c r="M517" i="3" s="1"/>
  <c r="M518" i="3" a="1"/>
  <c r="M518" i="3" s="1"/>
  <c r="M519" i="3" a="1"/>
  <c r="M519" i="3" s="1"/>
  <c r="M520" i="3" a="1"/>
  <c r="M520" i="3" s="1"/>
  <c r="M521" i="3" a="1"/>
  <c r="M521" i="3" s="1"/>
  <c r="M522" i="3" a="1"/>
  <c r="M522" i="3" s="1"/>
  <c r="M523" i="3" a="1"/>
  <c r="M523" i="3" s="1"/>
  <c r="M524" i="3" a="1"/>
  <c r="M524" i="3" s="1"/>
  <c r="M525" i="3" a="1"/>
  <c r="M525" i="3" s="1"/>
  <c r="M526" i="3" a="1"/>
  <c r="M526" i="3" s="1"/>
  <c r="M527" i="3" a="1"/>
  <c r="M527" i="3" s="1"/>
  <c r="M528" i="3" a="1"/>
  <c r="M528" i="3" s="1"/>
  <c r="M529" i="3" a="1"/>
  <c r="M529" i="3" s="1"/>
  <c r="M530" i="3" a="1"/>
  <c r="M530" i="3" s="1"/>
  <c r="M531" i="3" a="1"/>
  <c r="M531" i="3" s="1"/>
  <c r="M532" i="3" a="1"/>
  <c r="M532" i="3" s="1"/>
  <c r="M533" i="3" a="1"/>
  <c r="M533" i="3" s="1"/>
  <c r="M534" i="3" a="1"/>
  <c r="M534" i="3" s="1"/>
  <c r="M535" i="3" a="1"/>
  <c r="M535" i="3" s="1"/>
  <c r="M536" i="3" a="1"/>
  <c r="M536" i="3" s="1"/>
  <c r="M537" i="3" a="1"/>
  <c r="M537" i="3" s="1"/>
  <c r="M538" i="3" a="1"/>
  <c r="M538" i="3" s="1"/>
  <c r="M539" i="3" a="1"/>
  <c r="M539" i="3" s="1"/>
  <c r="M540" i="3" a="1"/>
  <c r="M540" i="3" s="1"/>
  <c r="M541" i="3" a="1"/>
  <c r="M541" i="3" s="1"/>
  <c r="M542" i="3" a="1"/>
  <c r="M542" i="3" s="1"/>
  <c r="M543" i="3" a="1"/>
  <c r="M543" i="3" s="1"/>
  <c r="M544" i="3" a="1"/>
  <c r="M544" i="3" s="1"/>
  <c r="M545" i="3" a="1"/>
  <c r="M545" i="3" s="1"/>
  <c r="M546" i="3" a="1"/>
  <c r="M546" i="3"/>
  <c r="M547" i="3" a="1"/>
  <c r="M547" i="3" s="1"/>
  <c r="M548" i="3" a="1"/>
  <c r="M548" i="3" s="1"/>
  <c r="M549" i="3" a="1"/>
  <c r="M549" i="3" s="1"/>
  <c r="M550" i="3" a="1"/>
  <c r="M550" i="3" s="1"/>
  <c r="M551" i="3" a="1"/>
  <c r="M551" i="3" s="1"/>
  <c r="M552" i="3" a="1"/>
  <c r="M552" i="3" s="1"/>
  <c r="M553" i="3" a="1"/>
  <c r="M553" i="3" s="1"/>
  <c r="M554" i="3" a="1"/>
  <c r="M554" i="3" s="1"/>
  <c r="M555" i="3" a="1"/>
  <c r="M555" i="3" s="1"/>
  <c r="M556" i="3" a="1"/>
  <c r="M556" i="3" s="1"/>
  <c r="M557" i="3" a="1"/>
  <c r="M557" i="3"/>
  <c r="M558" i="3" a="1"/>
  <c r="M558" i="3" s="1"/>
  <c r="M559" i="3" a="1"/>
  <c r="M559" i="3" s="1"/>
  <c r="M560" i="3" a="1"/>
  <c r="M560" i="3" s="1"/>
  <c r="M561" i="3" a="1"/>
  <c r="M561" i="3" s="1"/>
  <c r="M562" i="3" a="1"/>
  <c r="M562" i="3" s="1"/>
  <c r="M563" i="3" a="1"/>
  <c r="M563" i="3" s="1"/>
  <c r="M564" i="3" a="1"/>
  <c r="M564" i="3" s="1"/>
  <c r="M565" i="3" a="1"/>
  <c r="M565" i="3" s="1"/>
  <c r="M566" i="3" a="1"/>
  <c r="M566" i="3" s="1"/>
  <c r="M567" i="3" a="1"/>
  <c r="M567" i="3" s="1"/>
  <c r="M568" i="3" a="1"/>
  <c r="M568" i="3" s="1"/>
  <c r="M569" i="3" a="1"/>
  <c r="M569" i="3" s="1"/>
  <c r="M570" i="3" a="1"/>
  <c r="M570" i="3" s="1"/>
  <c r="M571" i="3" a="1"/>
  <c r="M571" i="3" s="1"/>
  <c r="M572" i="3" a="1"/>
  <c r="M572" i="3" s="1"/>
  <c r="M573" i="3" a="1"/>
  <c r="M573" i="3" s="1"/>
  <c r="M574" i="3" a="1"/>
  <c r="M574" i="3" s="1"/>
  <c r="M575" i="3" a="1"/>
  <c r="M575" i="3" s="1"/>
  <c r="M576" i="3" a="1"/>
  <c r="M576" i="3" s="1"/>
  <c r="M577" i="3" a="1"/>
  <c r="M577" i="3" s="1"/>
  <c r="M578" i="3" a="1"/>
  <c r="M578" i="3" s="1"/>
  <c r="M579" i="3" a="1"/>
  <c r="M579" i="3" s="1"/>
  <c r="M580" i="3" a="1"/>
  <c r="M580" i="3" s="1"/>
  <c r="M581" i="3" a="1"/>
  <c r="M581" i="3" s="1"/>
  <c r="M582" i="3" a="1"/>
  <c r="M582" i="3" s="1"/>
  <c r="M583" i="3" a="1"/>
  <c r="M583" i="3" s="1"/>
  <c r="M584" i="3" a="1"/>
  <c r="M584" i="3" s="1"/>
  <c r="M585" i="3" a="1"/>
  <c r="M585" i="3" s="1"/>
  <c r="M586" i="3" a="1"/>
  <c r="M586" i="3" s="1"/>
  <c r="M587" i="3" a="1"/>
  <c r="M587" i="3" s="1"/>
  <c r="M588" i="3" a="1"/>
  <c r="M588" i="3" s="1"/>
  <c r="M589" i="3" a="1"/>
  <c r="M589" i="3" s="1"/>
  <c r="M590" i="3" a="1"/>
  <c r="M590" i="3" s="1"/>
  <c r="M591" i="3" a="1"/>
  <c r="M591" i="3" s="1"/>
  <c r="M592" i="3" a="1"/>
  <c r="M592" i="3" s="1"/>
  <c r="M593" i="3" a="1"/>
  <c r="M593" i="3" s="1"/>
  <c r="M594" i="3" a="1"/>
  <c r="M594" i="3" s="1"/>
  <c r="M595" i="3" a="1"/>
  <c r="M595" i="3" s="1"/>
  <c r="M596" i="3" a="1"/>
  <c r="M596" i="3" s="1"/>
  <c r="M597" i="3" a="1"/>
  <c r="M597" i="3" s="1"/>
  <c r="M598" i="3" a="1"/>
  <c r="M598" i="3" s="1"/>
  <c r="M599" i="3" a="1"/>
  <c r="M599" i="3" s="1"/>
  <c r="M600" i="3" a="1"/>
  <c r="M600" i="3" s="1"/>
  <c r="M601" i="3" a="1"/>
  <c r="M601" i="3" s="1"/>
  <c r="M602" i="3" a="1"/>
  <c r="M602" i="3" s="1"/>
  <c r="M603" i="3" a="1"/>
  <c r="M603" i="3" s="1"/>
  <c r="M604" i="3" a="1"/>
  <c r="M604" i="3" s="1"/>
  <c r="M605" i="3" a="1"/>
  <c r="M605" i="3" s="1"/>
  <c r="M606" i="3" a="1"/>
  <c r="M606" i="3" s="1"/>
  <c r="M607" i="3" a="1"/>
  <c r="M607" i="3" s="1"/>
  <c r="M608" i="3" a="1"/>
  <c r="M608" i="3" s="1"/>
  <c r="M609" i="3" a="1"/>
  <c r="M609" i="3" s="1"/>
  <c r="M610" i="3" a="1"/>
  <c r="M610" i="3" s="1"/>
  <c r="M611" i="3" a="1"/>
  <c r="M611" i="3" s="1"/>
  <c r="M612" i="3" a="1"/>
  <c r="M612" i="3" s="1"/>
  <c r="M613" i="3" a="1"/>
  <c r="M613" i="3" s="1"/>
  <c r="M614" i="3" a="1"/>
  <c r="M614" i="3" s="1"/>
  <c r="M615" i="3" a="1"/>
  <c r="M615" i="3" s="1"/>
  <c r="M616" i="3" a="1"/>
  <c r="M616" i="3" s="1"/>
  <c r="M617" i="3" a="1"/>
  <c r="M617" i="3" s="1"/>
  <c r="M618" i="3" a="1"/>
  <c r="M618" i="3" s="1"/>
  <c r="M619" i="3" a="1"/>
  <c r="M619" i="3" s="1"/>
  <c r="M620" i="3" a="1"/>
  <c r="M620" i="3" s="1"/>
  <c r="M621" i="3" a="1"/>
  <c r="M621" i="3" s="1"/>
  <c r="M622" i="3" a="1"/>
  <c r="M622" i="3" s="1"/>
  <c r="M623" i="3" a="1"/>
  <c r="M623" i="3" s="1"/>
  <c r="M624" i="3" a="1"/>
  <c r="M624" i="3" s="1"/>
  <c r="M625" i="3" a="1"/>
  <c r="M625" i="3" s="1"/>
  <c r="M626" i="3" a="1"/>
  <c r="M626" i="3" s="1"/>
  <c r="M627" i="3" a="1"/>
  <c r="M627" i="3" s="1"/>
  <c r="M628" i="3" a="1"/>
  <c r="M628" i="3" s="1"/>
  <c r="M629" i="3" a="1"/>
  <c r="M629" i="3" s="1"/>
  <c r="M630" i="3" a="1"/>
  <c r="M630" i="3" s="1"/>
  <c r="M631" i="3" a="1"/>
  <c r="M631" i="3"/>
  <c r="M632" i="3" a="1"/>
  <c r="M632" i="3" s="1"/>
  <c r="M633" i="3" a="1"/>
  <c r="M633" i="3" s="1"/>
  <c r="M634" i="3" a="1"/>
  <c r="M634" i="3" s="1"/>
  <c r="M635" i="3" a="1"/>
  <c r="M635" i="3" s="1"/>
  <c r="M636" i="3" a="1"/>
  <c r="M636" i="3" s="1"/>
  <c r="M637" i="3" a="1"/>
  <c r="M637" i="3" s="1"/>
  <c r="M638" i="3" a="1"/>
  <c r="M638" i="3" s="1"/>
  <c r="M639" i="3" a="1"/>
  <c r="M639" i="3" s="1"/>
  <c r="M640" i="3" a="1"/>
  <c r="M640" i="3" s="1"/>
  <c r="M641" i="3" a="1"/>
  <c r="M641" i="3" s="1"/>
  <c r="M642" i="3" a="1"/>
  <c r="M642" i="3" s="1"/>
  <c r="M643" i="3" a="1"/>
  <c r="M643" i="3"/>
  <c r="M644" i="3" a="1"/>
  <c r="M644" i="3" s="1"/>
  <c r="M645" i="3" a="1"/>
  <c r="M645" i="3" s="1"/>
  <c r="M646" i="3" a="1"/>
  <c r="M646" i="3" s="1"/>
  <c r="M647" i="3" a="1"/>
  <c r="M647" i="3" s="1"/>
  <c r="M648" i="3" a="1"/>
  <c r="M648" i="3" s="1"/>
  <c r="M649" i="3" a="1"/>
  <c r="M649" i="3" s="1"/>
  <c r="M650" i="3" a="1"/>
  <c r="M650" i="3" s="1"/>
  <c r="M651" i="3" a="1"/>
  <c r="M651" i="3" s="1"/>
  <c r="M652" i="3" a="1"/>
  <c r="M652" i="3" s="1"/>
  <c r="M653" i="3" a="1"/>
  <c r="M653" i="3" s="1"/>
  <c r="M654" i="3" a="1"/>
  <c r="M654" i="3" s="1"/>
  <c r="M655" i="3" a="1"/>
  <c r="M655" i="3" s="1"/>
  <c r="M656" i="3" a="1"/>
  <c r="M656" i="3" s="1"/>
  <c r="M657" i="3" a="1"/>
  <c r="M657" i="3" s="1"/>
  <c r="M658" i="3" a="1"/>
  <c r="M658" i="3" s="1"/>
  <c r="M659" i="3" a="1"/>
  <c r="M659" i="3" s="1"/>
  <c r="M660" i="3" a="1"/>
  <c r="M660" i="3" s="1"/>
  <c r="M661" i="3" a="1"/>
  <c r="M661" i="3" s="1"/>
  <c r="M662" i="3" a="1"/>
  <c r="M662" i="3" s="1"/>
  <c r="M663" i="3" a="1"/>
  <c r="M663" i="3" s="1"/>
  <c r="M664" i="3" a="1"/>
  <c r="M664" i="3" s="1"/>
  <c r="M665" i="3" a="1"/>
  <c r="M665" i="3" s="1"/>
  <c r="M666" i="3" a="1"/>
  <c r="M666" i="3" s="1"/>
  <c r="M667" i="3" a="1"/>
  <c r="M667" i="3" s="1"/>
  <c r="M668" i="3" a="1"/>
  <c r="M668" i="3"/>
  <c r="M669" i="3" a="1"/>
  <c r="M669" i="3" s="1"/>
  <c r="M670" i="3" a="1"/>
  <c r="M670" i="3" s="1"/>
  <c r="M671" i="3" a="1"/>
  <c r="M671" i="3" s="1"/>
  <c r="M672" i="3" a="1"/>
  <c r="M672" i="3" s="1"/>
  <c r="M673" i="3" a="1"/>
  <c r="M673" i="3" s="1"/>
  <c r="M674" i="3" a="1"/>
  <c r="M674" i="3"/>
  <c r="M675" i="3" a="1"/>
  <c r="M675" i="3" s="1"/>
  <c r="M676" i="3" a="1"/>
  <c r="M676" i="3" s="1"/>
  <c r="M677" i="3" a="1"/>
  <c r="M677" i="3" s="1"/>
  <c r="M678" i="3" a="1"/>
  <c r="M678" i="3" s="1"/>
  <c r="M679" i="3" a="1"/>
  <c r="M679" i="3" s="1"/>
  <c r="M680" i="3" a="1"/>
  <c r="M680" i="3" s="1"/>
  <c r="M681" i="3" a="1"/>
  <c r="M681" i="3" s="1"/>
  <c r="M682" i="3" a="1"/>
  <c r="M682" i="3" s="1"/>
  <c r="M683" i="3" a="1"/>
  <c r="M683" i="3" s="1"/>
  <c r="M684" i="3" a="1"/>
  <c r="M684" i="3" s="1"/>
  <c r="M685" i="3" a="1"/>
  <c r="M685" i="3" s="1"/>
  <c r="M686" i="3" a="1"/>
  <c r="M686" i="3" s="1"/>
  <c r="M687" i="3" a="1"/>
  <c r="M687" i="3" s="1"/>
  <c r="M688" i="3" a="1"/>
  <c r="M688" i="3" s="1"/>
  <c r="M689" i="3" a="1"/>
  <c r="M689" i="3" s="1"/>
  <c r="M690" i="3" a="1"/>
  <c r="M690" i="3"/>
  <c r="M691" i="3" a="1"/>
  <c r="M691" i="3" s="1"/>
  <c r="M692" i="3" a="1"/>
  <c r="M692" i="3" s="1"/>
  <c r="M693" i="3" a="1"/>
  <c r="M693" i="3" s="1"/>
  <c r="M694" i="3" a="1"/>
  <c r="M694" i="3" s="1"/>
  <c r="M695" i="3" a="1"/>
  <c r="M695" i="3" s="1"/>
  <c r="M696" i="3" a="1"/>
  <c r="M696" i="3" s="1"/>
  <c r="M697" i="3" a="1"/>
  <c r="M697" i="3" s="1"/>
  <c r="M698" i="3" a="1"/>
  <c r="M698" i="3" s="1"/>
  <c r="M699" i="3" a="1"/>
  <c r="M699" i="3" s="1"/>
  <c r="M700" i="3" a="1"/>
  <c r="M700" i="3" s="1"/>
  <c r="M701" i="3" a="1"/>
  <c r="M701" i="3" s="1"/>
  <c r="M702" i="3" a="1"/>
  <c r="M702" i="3" s="1"/>
  <c r="M703" i="3" a="1"/>
  <c r="M703" i="3" s="1"/>
  <c r="M704" i="3" a="1"/>
  <c r="M704" i="3" s="1"/>
  <c r="M705" i="3" a="1"/>
  <c r="M705" i="3" s="1"/>
  <c r="M706" i="3" a="1"/>
  <c r="M706" i="3" s="1"/>
  <c r="M707" i="3" a="1"/>
  <c r="M707" i="3" s="1"/>
  <c r="M708" i="3" a="1"/>
  <c r="M708" i="3" s="1"/>
  <c r="M709" i="3" a="1"/>
  <c r="M709" i="3" s="1"/>
  <c r="M710" i="3" a="1"/>
  <c r="M710" i="3" s="1"/>
  <c r="M711" i="3" a="1"/>
  <c r="M711" i="3" s="1"/>
  <c r="M712" i="3" a="1"/>
  <c r="M712" i="3" s="1"/>
  <c r="M713" i="3" a="1"/>
  <c r="M713" i="3" s="1"/>
  <c r="M714" i="3" a="1"/>
  <c r="M714" i="3" s="1"/>
  <c r="M715" i="3" a="1"/>
  <c r="M715" i="3" s="1"/>
  <c r="M716" i="3" a="1"/>
  <c r="M716" i="3" s="1"/>
  <c r="M717" i="3" a="1"/>
  <c r="M717" i="3" s="1"/>
  <c r="M718" i="3" a="1"/>
  <c r="M718" i="3" s="1"/>
  <c r="M719" i="3" a="1"/>
  <c r="M719" i="3" s="1"/>
  <c r="M720" i="3" a="1"/>
  <c r="M720" i="3" s="1"/>
  <c r="M721" i="3" a="1"/>
  <c r="M721" i="3" s="1"/>
  <c r="M722" i="3" a="1"/>
  <c r="M722" i="3" s="1"/>
  <c r="M723" i="3" a="1"/>
  <c r="M723" i="3" s="1"/>
  <c r="M724" i="3" a="1"/>
  <c r="M724" i="3" s="1"/>
  <c r="M725" i="3" a="1"/>
  <c r="M725" i="3" s="1"/>
  <c r="M726" i="3" a="1"/>
  <c r="M726" i="3" s="1"/>
  <c r="M727" i="3" a="1"/>
  <c r="M727" i="3" s="1"/>
  <c r="M728" i="3" a="1"/>
  <c r="M728" i="3" s="1"/>
  <c r="M729" i="3" a="1"/>
  <c r="M729" i="3" s="1"/>
  <c r="M730" i="3" a="1"/>
  <c r="M730" i="3" s="1"/>
  <c r="M731" i="3" a="1"/>
  <c r="M731" i="3" s="1"/>
  <c r="M732" i="3" a="1"/>
  <c r="M732" i="3"/>
  <c r="M733" i="3" a="1"/>
  <c r="M733" i="3"/>
  <c r="M734" i="3" a="1"/>
  <c r="M734" i="3" s="1"/>
  <c r="M735" i="3" a="1"/>
  <c r="M735" i="3" s="1"/>
  <c r="M736" i="3" a="1"/>
  <c r="M736" i="3" s="1"/>
  <c r="M737" i="3" a="1"/>
  <c r="M737" i="3" s="1"/>
  <c r="M738" i="3" a="1"/>
  <c r="M738" i="3" s="1"/>
  <c r="M739" i="3" a="1"/>
  <c r="M739" i="3" s="1"/>
  <c r="M740" i="3" a="1"/>
  <c r="M740" i="3" s="1"/>
  <c r="M741" i="3" a="1"/>
  <c r="M741" i="3" s="1"/>
  <c r="M742" i="3" a="1"/>
  <c r="M742" i="3" s="1"/>
  <c r="M743" i="3" a="1"/>
  <c r="M743" i="3" s="1"/>
  <c r="M744" i="3" a="1"/>
  <c r="M744" i="3" s="1"/>
  <c r="M745" i="3" a="1"/>
  <c r="M745" i="3" s="1"/>
  <c r="M746" i="3" a="1"/>
  <c r="M746" i="3" s="1"/>
  <c r="M747" i="3" a="1"/>
  <c r="M747" i="3" s="1"/>
  <c r="M748" i="3" a="1"/>
  <c r="M748" i="3" s="1"/>
  <c r="M749" i="3" a="1"/>
  <c r="M749" i="3" s="1"/>
  <c r="M750" i="3" a="1"/>
  <c r="M750" i="3" s="1"/>
  <c r="M751" i="3" a="1"/>
  <c r="M751" i="3" s="1"/>
  <c r="M752" i="3" a="1"/>
  <c r="M752" i="3" s="1"/>
  <c r="M753" i="3" a="1"/>
  <c r="M753" i="3" s="1"/>
  <c r="M754" i="3" a="1"/>
  <c r="M754" i="3" s="1"/>
  <c r="M755" i="3" a="1"/>
  <c r="M755" i="3" s="1"/>
  <c r="M756" i="3" a="1"/>
  <c r="M756" i="3" s="1"/>
  <c r="M757" i="3" a="1"/>
  <c r="M757" i="3" s="1"/>
  <c r="M758" i="3" a="1"/>
  <c r="M758" i="3" s="1"/>
  <c r="M759" i="3" a="1"/>
  <c r="M759" i="3" s="1"/>
  <c r="M760" i="3" a="1"/>
  <c r="M760" i="3" s="1"/>
  <c r="M761" i="3" a="1"/>
  <c r="M761" i="3" s="1"/>
  <c r="M762" i="3" a="1"/>
  <c r="M762" i="3" s="1"/>
  <c r="M763" i="3" a="1"/>
  <c r="M763" i="3" s="1"/>
  <c r="M764" i="3" a="1"/>
  <c r="M764" i="3" s="1"/>
  <c r="M765" i="3" a="1"/>
  <c r="M765" i="3" s="1"/>
  <c r="M766" i="3" a="1"/>
  <c r="M766" i="3" s="1"/>
  <c r="M767" i="3" a="1"/>
  <c r="M767" i="3" s="1"/>
  <c r="M768" i="3" a="1"/>
  <c r="M768" i="3" s="1"/>
  <c r="M769" i="3" a="1"/>
  <c r="M769" i="3" s="1"/>
  <c r="M770" i="3" a="1"/>
  <c r="M770" i="3" s="1"/>
  <c r="M771" i="3" a="1"/>
  <c r="M771" i="3" s="1"/>
  <c r="M772" i="3" a="1"/>
  <c r="M772" i="3" s="1"/>
  <c r="M773" i="3" a="1"/>
  <c r="M773" i="3" s="1"/>
  <c r="M774" i="3" a="1"/>
  <c r="M774" i="3" s="1"/>
  <c r="M775" i="3" a="1"/>
  <c r="M775" i="3" s="1"/>
  <c r="M776" i="3" a="1"/>
  <c r="M776" i="3" s="1"/>
  <c r="M777" i="3" a="1"/>
  <c r="M777" i="3" s="1"/>
  <c r="M778" i="3" a="1"/>
  <c r="M778" i="3" s="1"/>
  <c r="M779" i="3" a="1"/>
  <c r="M779" i="3" s="1"/>
  <c r="M780" i="3" a="1"/>
  <c r="M780" i="3"/>
  <c r="M781" i="3" a="1"/>
  <c r="M781" i="3" s="1"/>
  <c r="M782" i="3" a="1"/>
  <c r="M782" i="3" s="1"/>
  <c r="M783" i="3" a="1"/>
  <c r="M783" i="3" s="1"/>
  <c r="M784" i="3" a="1"/>
  <c r="M784" i="3" s="1"/>
  <c r="M785" i="3" a="1"/>
  <c r="M785" i="3" s="1"/>
  <c r="M786" i="3" a="1"/>
  <c r="M786" i="3" s="1"/>
  <c r="M787" i="3" a="1"/>
  <c r="M787" i="3" s="1"/>
  <c r="M788" i="3" a="1"/>
  <c r="M788" i="3" s="1"/>
  <c r="M789" i="3" a="1"/>
  <c r="M789" i="3" s="1"/>
  <c r="M790" i="3" a="1"/>
  <c r="M790" i="3" s="1"/>
  <c r="M791" i="3" a="1"/>
  <c r="M791" i="3" s="1"/>
  <c r="M792" i="3" a="1"/>
  <c r="M792" i="3" s="1"/>
  <c r="M793" i="3" a="1"/>
  <c r="M793" i="3" s="1"/>
  <c r="M794" i="3" a="1"/>
  <c r="M794" i="3" s="1"/>
  <c r="M795" i="3" a="1"/>
  <c r="M795" i="3" s="1"/>
  <c r="M796" i="3" a="1"/>
  <c r="M796" i="3" s="1"/>
  <c r="M797" i="3" a="1"/>
  <c r="M797" i="3" s="1"/>
  <c r="M798" i="3" a="1"/>
  <c r="M798" i="3" s="1"/>
  <c r="M799" i="3" a="1"/>
  <c r="M799" i="3" s="1"/>
  <c r="M800" i="3" a="1"/>
  <c r="M800" i="3" s="1"/>
  <c r="M801" i="3" a="1"/>
  <c r="M801" i="3" s="1"/>
  <c r="M802" i="3" a="1"/>
  <c r="M802" i="3" s="1"/>
  <c r="M803" i="3" a="1"/>
  <c r="M803" i="3" s="1"/>
  <c r="M804" i="3" a="1"/>
  <c r="M804" i="3" s="1"/>
  <c r="M805" i="3" a="1"/>
  <c r="M805" i="3" s="1"/>
  <c r="M806" i="3" a="1"/>
  <c r="M806" i="3" s="1"/>
  <c r="M807" i="3" a="1"/>
  <c r="M807" i="3" s="1"/>
  <c r="M808" i="3" a="1"/>
  <c r="M808" i="3" s="1"/>
  <c r="M809" i="3" a="1"/>
  <c r="M809" i="3" s="1"/>
  <c r="M810" i="3" a="1"/>
  <c r="M810" i="3" s="1"/>
  <c r="M811" i="3" a="1"/>
  <c r="M811" i="3" s="1"/>
  <c r="M812" i="3" a="1"/>
  <c r="M812" i="3" s="1"/>
  <c r="M813" i="3" a="1"/>
  <c r="M813" i="3" s="1"/>
  <c r="M814" i="3" a="1"/>
  <c r="M814" i="3" s="1"/>
  <c r="M815" i="3" a="1"/>
  <c r="M815" i="3" s="1"/>
  <c r="M816" i="3" a="1"/>
  <c r="M816" i="3" s="1"/>
  <c r="M817" i="3" a="1"/>
  <c r="M817" i="3" s="1"/>
  <c r="M818" i="3" a="1"/>
  <c r="M818" i="3" s="1"/>
  <c r="M819" i="3" a="1"/>
  <c r="M819" i="3"/>
  <c r="M820" i="3" a="1"/>
  <c r="M820" i="3" s="1"/>
  <c r="M821" i="3" a="1"/>
  <c r="M821" i="3" s="1"/>
  <c r="M822" i="3" a="1"/>
  <c r="M822" i="3" s="1"/>
  <c r="M823" i="3" a="1"/>
  <c r="M823" i="3" s="1"/>
  <c r="M824" i="3" a="1"/>
  <c r="M824" i="3" s="1"/>
  <c r="M825" i="3" a="1"/>
  <c r="M825" i="3" s="1"/>
  <c r="M826" i="3" a="1"/>
  <c r="M826" i="3" s="1"/>
  <c r="M827" i="3" a="1"/>
  <c r="M827" i="3" s="1"/>
  <c r="M828" i="3" a="1"/>
  <c r="M828" i="3" s="1"/>
  <c r="M829" i="3" a="1"/>
  <c r="M829" i="3" s="1"/>
  <c r="M830" i="3" a="1"/>
  <c r="M830" i="3" s="1"/>
  <c r="M831" i="3" a="1"/>
  <c r="M831" i="3" s="1"/>
  <c r="M832" i="3" a="1"/>
  <c r="M832" i="3" s="1"/>
  <c r="M833" i="3" a="1"/>
  <c r="M833" i="3" s="1"/>
  <c r="M834" i="3" a="1"/>
  <c r="M834" i="3" s="1"/>
  <c r="M835" i="3" a="1"/>
  <c r="M835" i="3" s="1"/>
  <c r="M836" i="3" a="1"/>
  <c r="M836" i="3" s="1"/>
  <c r="M837" i="3" a="1"/>
  <c r="M837" i="3" s="1"/>
  <c r="M838" i="3" a="1"/>
  <c r="M838" i="3" s="1"/>
  <c r="M839" i="3" a="1"/>
  <c r="M839" i="3" s="1"/>
  <c r="M840" i="3" a="1"/>
  <c r="M840" i="3" s="1"/>
  <c r="M841" i="3" a="1"/>
  <c r="M841" i="3" s="1"/>
  <c r="M842" i="3" a="1"/>
  <c r="M842" i="3" s="1"/>
  <c r="M843" i="3" a="1"/>
  <c r="M843" i="3" s="1"/>
  <c r="M844" i="3" a="1"/>
  <c r="M844" i="3" s="1"/>
  <c r="M845" i="3" a="1"/>
  <c r="M845" i="3"/>
  <c r="M846" i="3" a="1"/>
  <c r="M846" i="3" s="1"/>
  <c r="M847" i="3" a="1"/>
  <c r="M847" i="3" s="1"/>
  <c r="M848" i="3" a="1"/>
  <c r="M848" i="3" s="1"/>
  <c r="M849" i="3" a="1"/>
  <c r="M849" i="3" s="1"/>
  <c r="M850" i="3" a="1"/>
  <c r="M850" i="3" s="1"/>
  <c r="M851" i="3" a="1"/>
  <c r="M851" i="3" s="1"/>
  <c r="M852" i="3" a="1"/>
  <c r="M852" i="3" s="1"/>
  <c r="M853" i="3" a="1"/>
  <c r="M853" i="3" s="1"/>
  <c r="M854" i="3" a="1"/>
  <c r="M854" i="3" s="1"/>
  <c r="M855" i="3" a="1"/>
  <c r="M855" i="3" s="1"/>
  <c r="M856" i="3" a="1"/>
  <c r="M856" i="3" s="1"/>
  <c r="M857" i="3" a="1"/>
  <c r="M857" i="3" s="1"/>
  <c r="M858" i="3" a="1"/>
  <c r="M858" i="3" s="1"/>
  <c r="M859" i="3" a="1"/>
  <c r="M859" i="3" s="1"/>
  <c r="M860" i="3" a="1"/>
  <c r="M860" i="3" s="1"/>
  <c r="M861" i="3" a="1"/>
  <c r="M861" i="3" s="1"/>
  <c r="M862" i="3" a="1"/>
  <c r="M862" i="3" s="1"/>
  <c r="M863" i="3" a="1"/>
  <c r="M863" i="3" s="1"/>
  <c r="M864" i="3" a="1"/>
  <c r="M864" i="3" s="1"/>
  <c r="M865" i="3" a="1"/>
  <c r="M865" i="3" s="1"/>
  <c r="M866" i="3" a="1"/>
  <c r="M866" i="3" s="1"/>
  <c r="M867" i="3" a="1"/>
  <c r="M867" i="3" s="1"/>
  <c r="M868" i="3" a="1"/>
  <c r="M868" i="3" s="1"/>
  <c r="M869" i="3" a="1"/>
  <c r="M869" i="3" s="1"/>
  <c r="M870" i="3" a="1"/>
  <c r="M870" i="3" s="1"/>
  <c r="M871" i="3" a="1"/>
  <c r="M871" i="3" s="1"/>
  <c r="M872" i="3" a="1"/>
  <c r="M872" i="3" s="1"/>
  <c r="M873" i="3" a="1"/>
  <c r="M873" i="3" s="1"/>
  <c r="M874" i="3" a="1"/>
  <c r="M874" i="3" s="1"/>
  <c r="M875" i="3" a="1"/>
  <c r="M875" i="3" s="1"/>
  <c r="M876" i="3" a="1"/>
  <c r="M876" i="3" s="1"/>
  <c r="M877" i="3" a="1"/>
  <c r="M877" i="3" s="1"/>
  <c r="M878" i="3" a="1"/>
  <c r="M878" i="3" s="1"/>
  <c r="M879" i="3" a="1"/>
  <c r="M879" i="3" s="1"/>
  <c r="M880" i="3" a="1"/>
  <c r="M880" i="3" s="1"/>
  <c r="M881" i="3" a="1"/>
  <c r="M881" i="3" s="1"/>
  <c r="M882" i="3" a="1"/>
  <c r="M882" i="3" s="1"/>
  <c r="M883" i="3" a="1"/>
  <c r="M883" i="3" s="1"/>
  <c r="M884" i="3" a="1"/>
  <c r="M884" i="3" s="1"/>
  <c r="M885" i="3" a="1"/>
  <c r="M885" i="3" s="1"/>
  <c r="M886" i="3" a="1"/>
  <c r="M886" i="3" s="1"/>
  <c r="M887" i="3" a="1"/>
  <c r="M887" i="3" s="1"/>
  <c r="M888" i="3" a="1"/>
  <c r="M888" i="3" s="1"/>
  <c r="M889" i="3" a="1"/>
  <c r="M889" i="3" s="1"/>
  <c r="M890" i="3" a="1"/>
  <c r="M890" i="3" s="1"/>
  <c r="M891" i="3" a="1"/>
  <c r="M891" i="3" s="1"/>
  <c r="M892" i="3" a="1"/>
  <c r="M892" i="3" s="1"/>
  <c r="M893" i="3" a="1"/>
  <c r="M893" i="3" s="1"/>
  <c r="M894" i="3" a="1"/>
  <c r="M894" i="3" s="1"/>
  <c r="M895" i="3" a="1"/>
  <c r="M895" i="3" s="1"/>
  <c r="M896" i="3" a="1"/>
  <c r="M896" i="3" s="1"/>
  <c r="M897" i="3" a="1"/>
  <c r="M897" i="3" s="1"/>
  <c r="M898" i="3" a="1"/>
  <c r="M898" i="3" s="1"/>
  <c r="M899" i="3" a="1"/>
  <c r="M899" i="3" s="1"/>
  <c r="M900" i="3" a="1"/>
  <c r="M900" i="3" s="1"/>
  <c r="M901" i="3" a="1"/>
  <c r="M901" i="3" s="1"/>
  <c r="M902" i="3" a="1"/>
  <c r="M902" i="3" s="1"/>
  <c r="M903" i="3" a="1"/>
  <c r="M903" i="3" s="1"/>
  <c r="M904" i="3" a="1"/>
  <c r="M904" i="3" s="1"/>
  <c r="M905" i="3" a="1"/>
  <c r="M905" i="3" s="1"/>
  <c r="M906" i="3" a="1"/>
  <c r="M906" i="3" s="1"/>
  <c r="M907" i="3" a="1"/>
  <c r="M907" i="3" s="1"/>
  <c r="M908" i="3" a="1"/>
  <c r="M908" i="3" s="1"/>
  <c r="M909" i="3" a="1"/>
  <c r="M909" i="3" s="1"/>
  <c r="M910" i="3" a="1"/>
  <c r="M910" i="3" s="1"/>
  <c r="M911" i="3" a="1"/>
  <c r="M911" i="3" s="1"/>
  <c r="M912" i="3" a="1"/>
  <c r="M912" i="3" s="1"/>
  <c r="M913" i="3" a="1"/>
  <c r="M913" i="3" s="1"/>
  <c r="M914" i="3" a="1"/>
  <c r="M914" i="3" s="1"/>
  <c r="M915" i="3" a="1"/>
  <c r="M915" i="3" s="1"/>
  <c r="M916" i="3" a="1"/>
  <c r="M916" i="3" s="1"/>
  <c r="M917" i="3" a="1"/>
  <c r="M917" i="3" s="1"/>
  <c r="M918" i="3" a="1"/>
  <c r="M918" i="3" s="1"/>
  <c r="M919" i="3" a="1"/>
  <c r="M919" i="3" s="1"/>
  <c r="M920" i="3" a="1"/>
  <c r="M920" i="3" s="1"/>
  <c r="M921" i="3" a="1"/>
  <c r="M921" i="3" s="1"/>
  <c r="M922" i="3" a="1"/>
  <c r="M922" i="3" s="1"/>
  <c r="M923" i="3" a="1"/>
  <c r="M923" i="3" s="1"/>
  <c r="M924" i="3" a="1"/>
  <c r="M924" i="3" s="1"/>
  <c r="M925" i="3" a="1"/>
  <c r="M925" i="3" s="1"/>
  <c r="M926" i="3" a="1"/>
  <c r="M926" i="3" s="1"/>
  <c r="M927" i="3" a="1"/>
  <c r="M927" i="3" s="1"/>
  <c r="M928" i="3" a="1"/>
  <c r="M928" i="3" s="1"/>
  <c r="M929" i="3" a="1"/>
  <c r="M929" i="3" s="1"/>
  <c r="M930" i="3" a="1"/>
  <c r="M930" i="3" s="1"/>
  <c r="M931" i="3" a="1"/>
  <c r="M931" i="3" s="1"/>
  <c r="M932" i="3" a="1"/>
  <c r="M932" i="3" s="1"/>
  <c r="M933" i="3" a="1"/>
  <c r="M933" i="3" s="1"/>
  <c r="M934" i="3" a="1"/>
  <c r="M934" i="3" s="1"/>
  <c r="M935" i="3" a="1"/>
  <c r="M935" i="3" s="1"/>
  <c r="M936" i="3" a="1"/>
  <c r="M936" i="3" s="1"/>
  <c r="M937" i="3" a="1"/>
  <c r="M937" i="3" s="1"/>
  <c r="M938" i="3" a="1"/>
  <c r="M938" i="3" s="1"/>
  <c r="M939" i="3" a="1"/>
  <c r="M939" i="3" s="1"/>
  <c r="M940" i="3" a="1"/>
  <c r="M940" i="3" s="1"/>
  <c r="M941" i="3" a="1"/>
  <c r="M941" i="3" s="1"/>
  <c r="M942" i="3" a="1"/>
  <c r="M942" i="3" s="1"/>
  <c r="M943" i="3" a="1"/>
  <c r="M943" i="3" s="1"/>
  <c r="M944" i="3" a="1"/>
  <c r="M944" i="3" s="1"/>
  <c r="M945" i="3" a="1"/>
  <c r="M945" i="3" s="1"/>
  <c r="M946" i="3" a="1"/>
  <c r="M946" i="3"/>
  <c r="M947" i="3" a="1"/>
  <c r="M947" i="3" s="1"/>
  <c r="M948" i="3" a="1"/>
  <c r="M948" i="3" s="1"/>
  <c r="M949" i="3" a="1"/>
  <c r="M949" i="3" s="1"/>
  <c r="M950" i="3" a="1"/>
  <c r="M950" i="3" s="1"/>
  <c r="M951" i="3" a="1"/>
  <c r="M951" i="3" s="1"/>
  <c r="M952" i="3" a="1"/>
  <c r="M952" i="3" s="1"/>
  <c r="M953" i="3" a="1"/>
  <c r="M953" i="3" s="1"/>
  <c r="M954" i="3" a="1"/>
  <c r="M954" i="3" s="1"/>
  <c r="M955" i="3" a="1"/>
  <c r="M955" i="3" s="1"/>
  <c r="M956" i="3" a="1"/>
  <c r="M956" i="3" s="1"/>
  <c r="M957" i="3" a="1"/>
  <c r="M957" i="3" s="1"/>
  <c r="M958" i="3" a="1"/>
  <c r="M958" i="3" s="1"/>
  <c r="M959" i="3" a="1"/>
  <c r="M959" i="3" s="1"/>
  <c r="M960" i="3" a="1"/>
  <c r="M960" i="3" s="1"/>
  <c r="M961" i="3" a="1"/>
  <c r="M961" i="3" s="1"/>
  <c r="M962" i="3" a="1"/>
  <c r="M962" i="3" s="1"/>
  <c r="M963" i="3" a="1"/>
  <c r="M963" i="3" s="1"/>
  <c r="M964" i="3" a="1"/>
  <c r="M964" i="3" s="1"/>
  <c r="M965" i="3" a="1"/>
  <c r="M965" i="3" s="1"/>
  <c r="M966" i="3" a="1"/>
  <c r="M966" i="3" s="1"/>
  <c r="M967" i="3" a="1"/>
  <c r="M967" i="3" s="1"/>
  <c r="M968" i="3" a="1"/>
  <c r="M968" i="3" s="1"/>
  <c r="M969" i="3" a="1"/>
  <c r="M969" i="3" s="1"/>
  <c r="M970" i="3" a="1"/>
  <c r="M970" i="3" s="1"/>
  <c r="M971" i="3" a="1"/>
  <c r="M971" i="3" s="1"/>
  <c r="M972" i="3" a="1"/>
  <c r="M972" i="3" s="1"/>
  <c r="M973" i="3" a="1"/>
  <c r="M973" i="3" s="1"/>
  <c r="M974" i="3" a="1"/>
  <c r="M974" i="3" s="1"/>
  <c r="M975" i="3" a="1"/>
  <c r="M975" i="3" s="1"/>
  <c r="M976" i="3" a="1"/>
  <c r="M976" i="3" s="1"/>
  <c r="M977" i="3" a="1"/>
  <c r="M977" i="3" s="1"/>
  <c r="M978" i="3" a="1"/>
  <c r="M978" i="3" s="1"/>
  <c r="M979" i="3" a="1"/>
  <c r="M979" i="3" s="1"/>
  <c r="M980" i="3" a="1"/>
  <c r="M980" i="3" s="1"/>
  <c r="M981" i="3" a="1"/>
  <c r="M981" i="3" s="1"/>
  <c r="M982" i="3" a="1"/>
  <c r="M982" i="3" s="1"/>
  <c r="M983" i="3" a="1"/>
  <c r="M983" i="3" s="1"/>
  <c r="M984" i="3" a="1"/>
  <c r="M984" i="3" s="1"/>
  <c r="M985" i="3" a="1"/>
  <c r="M985" i="3" s="1"/>
  <c r="M986" i="3" a="1"/>
  <c r="M986" i="3" s="1"/>
  <c r="M987" i="3" a="1"/>
  <c r="M987" i="3" s="1"/>
  <c r="M988" i="3" a="1"/>
  <c r="M988" i="3" s="1"/>
  <c r="M989" i="3" a="1"/>
  <c r="M989" i="3" s="1"/>
  <c r="M990" i="3" a="1"/>
  <c r="M990" i="3" s="1"/>
  <c r="M991" i="3" a="1"/>
  <c r="M991" i="3" s="1"/>
  <c r="M992" i="3" a="1"/>
  <c r="M992" i="3" s="1"/>
  <c r="M993" i="3" a="1"/>
  <c r="M993" i="3" s="1"/>
  <c r="M994" i="3" a="1"/>
  <c r="M994" i="3" s="1"/>
  <c r="M995" i="3" a="1"/>
  <c r="M995" i="3" s="1"/>
  <c r="M996" i="3" a="1"/>
  <c r="M996" i="3" s="1"/>
  <c r="M997" i="3" a="1"/>
  <c r="M997" i="3" s="1"/>
  <c r="M998" i="3" a="1"/>
  <c r="M998" i="3" s="1"/>
  <c r="M999" i="3" a="1"/>
  <c r="M999" i="3" s="1"/>
  <c r="M1000" i="3" a="1"/>
  <c r="M1000" i="3" s="1"/>
  <c r="M1001" i="3" a="1"/>
  <c r="M1001" i="3" s="1"/>
  <c r="M1002" i="3" a="1"/>
  <c r="M1002" i="3"/>
  <c r="M1003" i="3" a="1"/>
  <c r="M1003" i="3" s="1"/>
  <c r="M1004" i="3" a="1"/>
  <c r="M1004" i="3" s="1"/>
  <c r="M1005" i="3" a="1"/>
  <c r="M1005" i="3" s="1"/>
  <c r="M1006" i="3" a="1"/>
  <c r="M1006" i="3" s="1"/>
  <c r="M1007" i="3" a="1"/>
  <c r="M1007" i="3" s="1"/>
  <c r="M1008" i="3" a="1"/>
  <c r="M1008" i="3" s="1"/>
  <c r="M1009" i="3" a="1"/>
  <c r="M1009" i="3" s="1"/>
  <c r="M1010" i="3" a="1"/>
  <c r="M1010" i="3" s="1"/>
  <c r="M1011" i="3" a="1"/>
  <c r="M1011" i="3" s="1"/>
  <c r="M1012" i="3" a="1"/>
  <c r="M1012" i="3" s="1"/>
  <c r="M1013" i="3" a="1"/>
  <c r="M1013" i="3" s="1"/>
  <c r="M1014" i="3" a="1"/>
  <c r="M1014" i="3" s="1"/>
  <c r="M1015" i="3" a="1"/>
  <c r="M1015" i="3" s="1"/>
  <c r="M1016" i="3" a="1"/>
  <c r="M1016" i="3" s="1"/>
  <c r="M1017" i="3" a="1"/>
  <c r="M1017" i="3" s="1"/>
  <c r="M1018" i="3" a="1"/>
  <c r="M1018" i="3" s="1"/>
  <c r="M1019" i="3" a="1"/>
  <c r="M1019" i="3" s="1"/>
  <c r="M1020" i="3" a="1"/>
  <c r="M1020" i="3" s="1"/>
  <c r="M1021" i="3" a="1"/>
  <c r="M1021" i="3" s="1"/>
  <c r="M1022" i="3" a="1"/>
  <c r="M1022" i="3" s="1"/>
  <c r="M1023" i="3" a="1"/>
  <c r="M1023" i="3" s="1"/>
  <c r="M1024" i="3" a="1"/>
  <c r="M1024" i="3" s="1"/>
  <c r="M1025" i="3" a="1"/>
  <c r="M1025" i="3" s="1"/>
  <c r="M1026" i="3" a="1"/>
  <c r="M1026" i="3" s="1"/>
  <c r="M1027" i="3" a="1"/>
  <c r="M1027" i="3" s="1"/>
  <c r="M1028" i="3" a="1"/>
  <c r="M1028" i="3" s="1"/>
  <c r="M1029" i="3" a="1"/>
  <c r="M1029" i="3" s="1"/>
  <c r="M1030" i="3" a="1"/>
  <c r="M1030" i="3" s="1"/>
  <c r="M1031" i="3" a="1"/>
  <c r="M1031" i="3" s="1"/>
  <c r="M1032" i="3" a="1"/>
  <c r="M1032" i="3" s="1"/>
  <c r="M1033" i="3" a="1"/>
  <c r="M1033" i="3" s="1"/>
  <c r="M1034" i="3" a="1"/>
  <c r="M1034" i="3" s="1"/>
  <c r="M1035" i="3" a="1"/>
  <c r="M1035" i="3" s="1"/>
  <c r="M1036" i="3" a="1"/>
  <c r="M1036" i="3" s="1"/>
  <c r="M1037" i="3" a="1"/>
  <c r="M1037" i="3" s="1"/>
  <c r="M1038" i="3" a="1"/>
  <c r="M1038" i="3" s="1"/>
  <c r="M1039" i="3" a="1"/>
  <c r="M1039" i="3" s="1"/>
  <c r="M1040" i="3" a="1"/>
  <c r="M1040" i="3" s="1"/>
  <c r="M1041" i="3" a="1"/>
  <c r="M1041" i="3"/>
  <c r="M1042" i="3" a="1"/>
  <c r="M1042" i="3" s="1"/>
  <c r="M1043" i="3" a="1"/>
  <c r="M1043" i="3" s="1"/>
  <c r="M1044" i="3" a="1"/>
  <c r="M1044" i="3" s="1"/>
  <c r="M1045" i="3" a="1"/>
  <c r="M1045" i="3" s="1"/>
  <c r="M1046" i="3" a="1"/>
  <c r="M1046" i="3" s="1"/>
  <c r="M1047" i="3" a="1"/>
  <c r="M1047" i="3" s="1"/>
  <c r="M1048" i="3" a="1"/>
  <c r="M1048" i="3" s="1"/>
  <c r="M1049" i="3" a="1"/>
  <c r="M1049" i="3" s="1"/>
  <c r="M1050" i="3" a="1"/>
  <c r="M1050" i="3" s="1"/>
  <c r="M1051" i="3" a="1"/>
  <c r="M1051" i="3"/>
  <c r="M1052" i="3" a="1"/>
  <c r="M1052" i="3" s="1"/>
  <c r="M1053" i="3" a="1"/>
  <c r="M1053" i="3" s="1"/>
  <c r="M1054" i="3" a="1"/>
  <c r="M1054" i="3" s="1"/>
  <c r="M1055" i="3" a="1"/>
  <c r="M1055" i="3" s="1"/>
  <c r="M1056" i="3" a="1"/>
  <c r="M1056" i="3" s="1"/>
  <c r="M1057" i="3" a="1"/>
  <c r="M1057" i="3" s="1"/>
  <c r="M1058" i="3" a="1"/>
  <c r="M1058" i="3" s="1"/>
  <c r="M1059" i="3" a="1"/>
  <c r="M1059" i="3" s="1"/>
  <c r="M1060" i="3" a="1"/>
  <c r="M1060" i="3" s="1"/>
  <c r="M1061" i="3" a="1"/>
  <c r="M1061" i="3" s="1"/>
  <c r="M1062" i="3" a="1"/>
  <c r="M1062" i="3" s="1"/>
  <c r="M1063" i="3" a="1"/>
  <c r="M1063" i="3" s="1"/>
  <c r="M1064" i="3" a="1"/>
  <c r="M1064" i="3"/>
  <c r="M1065" i="3" a="1"/>
  <c r="M1065" i="3" s="1"/>
  <c r="M1066" i="3" a="1"/>
  <c r="M1066" i="3" s="1"/>
  <c r="M1067" i="3" a="1"/>
  <c r="M1067" i="3" s="1"/>
  <c r="M1068" i="3" a="1"/>
  <c r="M1068" i="3" s="1"/>
  <c r="M1069" i="3" a="1"/>
  <c r="M1069" i="3" s="1"/>
  <c r="M1070" i="3" a="1"/>
  <c r="M1070" i="3" s="1"/>
  <c r="M1071" i="3" a="1"/>
  <c r="M1071" i="3" s="1"/>
  <c r="M1072" i="3" a="1"/>
  <c r="M1072" i="3" s="1"/>
  <c r="M1073" i="3" a="1"/>
  <c r="M1073" i="3" s="1"/>
  <c r="M1074" i="3" a="1"/>
  <c r="M1074" i="3" s="1"/>
  <c r="M1075" i="3" a="1"/>
  <c r="M1075" i="3" s="1"/>
  <c r="M1076" i="3" a="1"/>
  <c r="M1076" i="3" s="1"/>
  <c r="M1077" i="3" a="1"/>
  <c r="M1077" i="3" s="1"/>
  <c r="M1078" i="3" a="1"/>
  <c r="M1078" i="3" s="1"/>
  <c r="M1079" i="3" a="1"/>
  <c r="M1079" i="3" s="1"/>
  <c r="M1080" i="3" a="1"/>
  <c r="M1080" i="3" s="1"/>
  <c r="M1081" i="3" a="1"/>
  <c r="M1081" i="3" s="1"/>
  <c r="M1082" i="3" a="1"/>
  <c r="M1082" i="3" s="1"/>
  <c r="M1083" i="3" a="1"/>
  <c r="M1083" i="3" s="1"/>
  <c r="M1084" i="3" a="1"/>
  <c r="M1084" i="3" s="1"/>
  <c r="M1085" i="3" a="1"/>
  <c r="M1085" i="3" s="1"/>
  <c r="M1086" i="3" a="1"/>
  <c r="M1086" i="3" s="1"/>
  <c r="M1087" i="3" a="1"/>
  <c r="M1087" i="3" s="1"/>
  <c r="M1088" i="3" a="1"/>
  <c r="M1088" i="3" s="1"/>
  <c r="M1089" i="3" a="1"/>
  <c r="M1089" i="3" s="1"/>
  <c r="M1090" i="3" a="1"/>
  <c r="M1090" i="3" s="1"/>
  <c r="M1091" i="3" a="1"/>
  <c r="M1091" i="3" s="1"/>
  <c r="M1092" i="3" a="1"/>
  <c r="M1092" i="3" s="1"/>
  <c r="M1093" i="3" a="1"/>
  <c r="M1093" i="3" s="1"/>
  <c r="M1094" i="3" a="1"/>
  <c r="M1094" i="3" s="1"/>
  <c r="M1095" i="3" a="1"/>
  <c r="M1095" i="3" s="1"/>
  <c r="M1096" i="3" a="1"/>
  <c r="M1096" i="3" s="1"/>
  <c r="M1097" i="3" a="1"/>
  <c r="M1097" i="3" s="1"/>
  <c r="M1098" i="3" a="1"/>
  <c r="M1098" i="3" s="1"/>
  <c r="M1099" i="3" a="1"/>
  <c r="M1099" i="3" s="1"/>
  <c r="M1100" i="3" a="1"/>
  <c r="M1100" i="3" s="1"/>
  <c r="M1101" i="3" a="1"/>
  <c r="M1101" i="3" s="1"/>
  <c r="M1102" i="3" a="1"/>
  <c r="M1102" i="3" s="1"/>
  <c r="M1103" i="3" a="1"/>
  <c r="M1103" i="3" s="1"/>
  <c r="M1104" i="3" a="1"/>
  <c r="M1104" i="3" s="1"/>
  <c r="M1105" i="3" a="1"/>
  <c r="M1105" i="3" s="1"/>
  <c r="M1106" i="3" a="1"/>
  <c r="M1106" i="3"/>
  <c r="M1107" i="3" a="1"/>
  <c r="M1107" i="3" s="1"/>
  <c r="M1108" i="3" a="1"/>
  <c r="M1108" i="3" s="1"/>
  <c r="M1109" i="3" a="1"/>
  <c r="M1109" i="3" s="1"/>
  <c r="M1110" i="3" a="1"/>
  <c r="M1110" i="3" s="1"/>
  <c r="M1111" i="3" a="1"/>
  <c r="M1111" i="3" s="1"/>
  <c r="M1112" i="3" a="1"/>
  <c r="M1112" i="3" s="1"/>
  <c r="M1113" i="3" a="1"/>
  <c r="M1113" i="3" s="1"/>
  <c r="M1114" i="3" a="1"/>
  <c r="M1114" i="3" s="1"/>
  <c r="M1115" i="3" a="1"/>
  <c r="M1115" i="3" s="1"/>
  <c r="M1116" i="3" a="1"/>
  <c r="M1116" i="3" s="1"/>
  <c r="M1117" i="3" a="1"/>
  <c r="M1117" i="3" s="1"/>
  <c r="M1118" i="3" a="1"/>
  <c r="M1118" i="3" s="1"/>
  <c r="M1119" i="3" a="1"/>
  <c r="M1119" i="3" s="1"/>
  <c r="M1120" i="3" a="1"/>
  <c r="M1120" i="3" s="1"/>
  <c r="M1121" i="3" a="1"/>
  <c r="M1121" i="3" s="1"/>
  <c r="M1122" i="3" a="1"/>
  <c r="M1122" i="3" s="1"/>
  <c r="M1123" i="3" a="1"/>
  <c r="M1123" i="3" s="1"/>
  <c r="M1124" i="3" a="1"/>
  <c r="M1124" i="3" s="1"/>
  <c r="M1125" i="3" a="1"/>
  <c r="M1125" i="3" s="1"/>
  <c r="M1126" i="3" a="1"/>
  <c r="M1126" i="3" s="1"/>
  <c r="M1127" i="3" a="1"/>
  <c r="M1127" i="3" s="1"/>
  <c r="M1128" i="3" a="1"/>
  <c r="M1128" i="3" s="1"/>
  <c r="M1129" i="3" a="1"/>
  <c r="M1129" i="3" s="1"/>
  <c r="M1130" i="3" a="1"/>
  <c r="M1130" i="3" s="1"/>
  <c r="M1131" i="3" a="1"/>
  <c r="M1131" i="3" s="1"/>
  <c r="M1132" i="3" a="1"/>
  <c r="M1132" i="3" s="1"/>
  <c r="M1133" i="3" a="1"/>
  <c r="M1133" i="3" s="1"/>
  <c r="M1134" i="3" a="1"/>
  <c r="M1134" i="3" s="1"/>
  <c r="M1135" i="3" a="1"/>
  <c r="M1135" i="3" s="1"/>
  <c r="M1136" i="3" a="1"/>
  <c r="M1136" i="3" s="1"/>
  <c r="M1137" i="3" a="1"/>
  <c r="M1137" i="3" s="1"/>
  <c r="M1138" i="3" a="1"/>
  <c r="M1138" i="3" s="1"/>
  <c r="M1139" i="3" a="1"/>
  <c r="M1139" i="3" s="1"/>
  <c r="M1140" i="3" a="1"/>
  <c r="M1140" i="3" s="1"/>
  <c r="M1141" i="3" a="1"/>
  <c r="M1141" i="3" s="1"/>
  <c r="M1142" i="3" a="1"/>
  <c r="M1142" i="3" s="1"/>
  <c r="M1143" i="3" a="1"/>
  <c r="M1143" i="3" s="1"/>
  <c r="M1144" i="3" a="1"/>
  <c r="M1144" i="3" s="1"/>
  <c r="M1145" i="3" a="1"/>
  <c r="M1145" i="3" s="1"/>
  <c r="M1146" i="3" a="1"/>
  <c r="M1146" i="3" s="1"/>
  <c r="M1147" i="3" a="1"/>
  <c r="M1147" i="3" s="1"/>
  <c r="M1148" i="3" a="1"/>
  <c r="M1148" i="3" s="1"/>
  <c r="M1149" i="3" a="1"/>
  <c r="M1149" i="3"/>
  <c r="M1150" i="3" a="1"/>
  <c r="M1150" i="3" s="1"/>
  <c r="M1151" i="3" a="1"/>
  <c r="M1151" i="3" s="1"/>
  <c r="M1152" i="3" a="1"/>
  <c r="M1152" i="3" s="1"/>
  <c r="M1153" i="3" a="1"/>
  <c r="M1153" i="3" s="1"/>
  <c r="M1154" i="3" a="1"/>
  <c r="M1154" i="3" s="1"/>
  <c r="M1155" i="3" a="1"/>
  <c r="M1155" i="3" s="1"/>
  <c r="M1156" i="3" a="1"/>
  <c r="M1156" i="3" s="1"/>
  <c r="M1157" i="3" a="1"/>
  <c r="M1157" i="3" s="1"/>
  <c r="M1158" i="3" a="1"/>
  <c r="M1158" i="3" s="1"/>
  <c r="M1159" i="3" a="1"/>
  <c r="M1159" i="3" s="1"/>
  <c r="M1160" i="3" a="1"/>
  <c r="M1160" i="3"/>
  <c r="M1161" i="3" a="1"/>
  <c r="M1161" i="3" s="1"/>
  <c r="M1162" i="3" a="1"/>
  <c r="M1162" i="3" s="1"/>
  <c r="M1163" i="3" a="1"/>
  <c r="M1163" i="3" s="1"/>
  <c r="M1164" i="3" a="1"/>
  <c r="M1164" i="3" s="1"/>
  <c r="M1165" i="3" a="1"/>
  <c r="M1165" i="3"/>
  <c r="M1166" i="3" a="1"/>
  <c r="M1166" i="3" s="1"/>
  <c r="M1167" i="3" a="1"/>
  <c r="M1167" i="3" s="1"/>
  <c r="M1168" i="3" a="1"/>
  <c r="M1168" i="3" s="1"/>
  <c r="M1169" i="3" a="1"/>
  <c r="M1169" i="3" s="1"/>
  <c r="M1170" i="3" a="1"/>
  <c r="M1170" i="3" s="1"/>
  <c r="M1171" i="3" a="1"/>
  <c r="M1171" i="3" s="1"/>
  <c r="M1172" i="3" a="1"/>
  <c r="M1172" i="3" s="1"/>
  <c r="M1173" i="3" a="1"/>
  <c r="M1173" i="3" s="1"/>
  <c r="M1174" i="3" a="1"/>
  <c r="M1174" i="3" s="1"/>
  <c r="M1175" i="3" a="1"/>
  <c r="M1175" i="3" s="1"/>
  <c r="M1176" i="3" a="1"/>
  <c r="M1176" i="3" s="1"/>
  <c r="M1177" i="3" a="1"/>
  <c r="M1177" i="3" s="1"/>
  <c r="M1178" i="3" a="1"/>
  <c r="M1178" i="3" s="1"/>
  <c r="M1179" i="3" a="1"/>
  <c r="M1179" i="3" s="1"/>
  <c r="M1180" i="3" a="1"/>
  <c r="M1180" i="3" s="1"/>
  <c r="M1181" i="3" a="1"/>
  <c r="M1181" i="3" s="1"/>
  <c r="M1182" i="3" a="1"/>
  <c r="M1182" i="3" s="1"/>
  <c r="M1183" i="3" a="1"/>
  <c r="M1183" i="3" s="1"/>
  <c r="M1184" i="3" a="1"/>
  <c r="M1184" i="3" s="1"/>
  <c r="M1185" i="3" a="1"/>
  <c r="M1185" i="3" s="1"/>
  <c r="M1186" i="3" a="1"/>
  <c r="M1186" i="3" s="1"/>
  <c r="M1187" i="3" a="1"/>
  <c r="M1187" i="3" s="1"/>
  <c r="M1188" i="3" a="1"/>
  <c r="M1188" i="3" s="1"/>
  <c r="M1189" i="3" a="1"/>
  <c r="M1189" i="3" s="1"/>
  <c r="M1190" i="3" a="1"/>
  <c r="M1190" i="3" s="1"/>
  <c r="M1191" i="3" a="1"/>
  <c r="M1191" i="3" s="1"/>
  <c r="M1192" i="3" a="1"/>
  <c r="M1192" i="3" s="1"/>
  <c r="M1193" i="3" a="1"/>
  <c r="M1193" i="3" s="1"/>
  <c r="M1194" i="3" a="1"/>
  <c r="M1194" i="3" s="1"/>
  <c r="M1195" i="3" a="1"/>
  <c r="M1195" i="3" s="1"/>
  <c r="M1196" i="3" a="1"/>
  <c r="M1196" i="3" s="1"/>
  <c r="M1197" i="3" a="1"/>
  <c r="M1197" i="3" s="1"/>
  <c r="M1198" i="3" a="1"/>
  <c r="M1198" i="3" s="1"/>
  <c r="M1199" i="3" a="1"/>
  <c r="M1199" i="3" s="1"/>
  <c r="M1200" i="3" a="1"/>
  <c r="M1200" i="3" s="1"/>
  <c r="M1201" i="3" a="1"/>
  <c r="M1201" i="3" s="1"/>
  <c r="M1202" i="3" a="1"/>
  <c r="M1202" i="3" s="1"/>
  <c r="M1203" i="3" a="1"/>
  <c r="M1203" i="3" s="1"/>
  <c r="M1204" i="3" a="1"/>
  <c r="M1204" i="3" s="1"/>
  <c r="M1205" i="3" a="1"/>
  <c r="M1205" i="3" s="1"/>
  <c r="M1206" i="3" a="1"/>
  <c r="M1206" i="3" s="1"/>
  <c r="M1207" i="3" a="1"/>
  <c r="M1207" i="3" s="1"/>
  <c r="M1208" i="3" a="1"/>
  <c r="M1208" i="3" s="1"/>
  <c r="M1209" i="3" a="1"/>
  <c r="M1209" i="3" s="1"/>
  <c r="M1210" i="3" a="1"/>
  <c r="M1210" i="3" s="1"/>
  <c r="M1211" i="3" a="1"/>
  <c r="M1211" i="3" s="1"/>
  <c r="M1212" i="3" a="1"/>
  <c r="M1212" i="3" s="1"/>
  <c r="M1213" i="3" a="1"/>
  <c r="M1213" i="3" s="1"/>
  <c r="M1214" i="3" a="1"/>
  <c r="M1214" i="3" s="1"/>
  <c r="M1215" i="3" a="1"/>
  <c r="M1215" i="3" s="1"/>
  <c r="M1216" i="3" a="1"/>
  <c r="M1216" i="3" s="1"/>
  <c r="M1217" i="3" a="1"/>
  <c r="M1217" i="3" s="1"/>
  <c r="M1218" i="3" a="1"/>
  <c r="M1218" i="3"/>
  <c r="M1219" i="3" a="1"/>
  <c r="M1219" i="3" s="1"/>
  <c r="M1220" i="3" a="1"/>
  <c r="M1220" i="3" s="1"/>
  <c r="M1221" i="3" a="1"/>
  <c r="M1221" i="3" s="1"/>
  <c r="M1222" i="3" a="1"/>
  <c r="M1222" i="3" s="1"/>
  <c r="M1223" i="3" a="1"/>
  <c r="M1223" i="3" s="1"/>
  <c r="M1224" i="3" a="1"/>
  <c r="M1224" i="3" s="1"/>
  <c r="M1225" i="3" a="1"/>
  <c r="M1225" i="3" s="1"/>
  <c r="M1226" i="3" a="1"/>
  <c r="M1226" i="3" s="1"/>
  <c r="M1227" i="3" a="1"/>
  <c r="M1227" i="3" s="1"/>
  <c r="M1228" i="3" a="1"/>
  <c r="M1228" i="3" s="1"/>
  <c r="M1229" i="3" a="1"/>
  <c r="M1229" i="3" s="1"/>
  <c r="M1230" i="3" a="1"/>
  <c r="M1230" i="3" s="1"/>
  <c r="M1231" i="3" a="1"/>
  <c r="M1231" i="3" s="1"/>
  <c r="M1232" i="3" a="1"/>
  <c r="M1232" i="3" s="1"/>
  <c r="M1233" i="3" a="1"/>
  <c r="M1233" i="3" s="1"/>
  <c r="M1234" i="3" a="1"/>
  <c r="M1234" i="3" s="1"/>
  <c r="M1235" i="3" a="1"/>
  <c r="M1235" i="3" s="1"/>
  <c r="M1236" i="3" a="1"/>
  <c r="M1236" i="3" s="1"/>
  <c r="M1237" i="3" a="1"/>
  <c r="M1237" i="3" s="1"/>
  <c r="M1238" i="3" a="1"/>
  <c r="M1238" i="3" s="1"/>
  <c r="M1239" i="3" a="1"/>
  <c r="M1239" i="3" s="1"/>
  <c r="M1240" i="3" a="1"/>
  <c r="M1240" i="3" s="1"/>
  <c r="M1241" i="3" a="1"/>
  <c r="M1241" i="3" s="1"/>
  <c r="M1242" i="3" a="1"/>
  <c r="M1242" i="3" s="1"/>
  <c r="M1243" i="3" a="1"/>
  <c r="M1243" i="3" s="1"/>
  <c r="M1244" i="3" a="1"/>
  <c r="M1244" i="3" s="1"/>
  <c r="M1245" i="3" a="1"/>
  <c r="M1245" i="3" s="1"/>
  <c r="M1246" i="3" a="1"/>
  <c r="M1246" i="3" s="1"/>
  <c r="M1247" i="3" a="1"/>
  <c r="M1247" i="3" s="1"/>
  <c r="M1248" i="3" a="1"/>
  <c r="M1248" i="3" s="1"/>
  <c r="M1249" i="3" a="1"/>
  <c r="M1249" i="3" s="1"/>
  <c r="M1250" i="3" a="1"/>
  <c r="M1250" i="3" s="1"/>
  <c r="M1251" i="3" a="1"/>
  <c r="M1251" i="3" s="1"/>
  <c r="M1252" i="3" a="1"/>
  <c r="M1252" i="3" s="1"/>
  <c r="M1253" i="3" a="1"/>
  <c r="M1253" i="3" s="1"/>
  <c r="M1254" i="3" a="1"/>
  <c r="M1254" i="3" s="1"/>
  <c r="M1255" i="3" a="1"/>
  <c r="M1255" i="3" s="1"/>
  <c r="M1256" i="3" a="1"/>
  <c r="M1256" i="3" s="1"/>
  <c r="M1257" i="3" a="1"/>
  <c r="M1257" i="3"/>
  <c r="M1258" i="3" a="1"/>
  <c r="M1258" i="3" s="1"/>
  <c r="M1259" i="3" a="1"/>
  <c r="M1259" i="3" s="1"/>
  <c r="M1260" i="3" a="1"/>
  <c r="M1260" i="3" s="1"/>
  <c r="M1261" i="3" a="1"/>
  <c r="M1261" i="3" s="1"/>
  <c r="M1262" i="3" a="1"/>
  <c r="M1262" i="3" s="1"/>
  <c r="M1263" i="3" a="1"/>
  <c r="M1263" i="3" s="1"/>
  <c r="M1264" i="3" a="1"/>
  <c r="M1264" i="3" s="1"/>
  <c r="M1265" i="3" a="1"/>
  <c r="M1265" i="3" s="1"/>
  <c r="M1266" i="3" a="1"/>
  <c r="M1266" i="3" s="1"/>
  <c r="M1267" i="3" a="1"/>
  <c r="M1267" i="3" s="1"/>
  <c r="M1268" i="3" a="1"/>
  <c r="M1268" i="3" s="1"/>
  <c r="M1269" i="3" a="1"/>
  <c r="M1269" i="3" s="1"/>
  <c r="M1270" i="3" a="1"/>
  <c r="M1270" i="3" s="1"/>
  <c r="M1271" i="3" a="1"/>
  <c r="M1271" i="3" s="1"/>
  <c r="M1272" i="3" a="1"/>
  <c r="M1272" i="3" s="1"/>
  <c r="M1273" i="3" a="1"/>
  <c r="M1273" i="3" s="1"/>
  <c r="M1274" i="3" a="1"/>
  <c r="M1274" i="3" s="1"/>
  <c r="M1275" i="3" a="1"/>
  <c r="M1275" i="3" s="1"/>
  <c r="M1276" i="3" a="1"/>
  <c r="M1276" i="3" s="1"/>
  <c r="M1277" i="3" a="1"/>
  <c r="M1277" i="3" s="1"/>
  <c r="M1278" i="3" a="1"/>
  <c r="M1278" i="3" s="1"/>
  <c r="M1279" i="3" a="1"/>
  <c r="M1279" i="3" s="1"/>
  <c r="M1280" i="3" a="1"/>
  <c r="M1280" i="3" s="1"/>
  <c r="M1281" i="3" a="1"/>
  <c r="M1281" i="3" s="1"/>
  <c r="M1282" i="3" a="1"/>
  <c r="M1282" i="3" s="1"/>
  <c r="M1283" i="3" a="1"/>
  <c r="M1283" i="3" s="1"/>
  <c r="M1284" i="3" a="1"/>
  <c r="M1284" i="3" s="1"/>
  <c r="M1285" i="3" a="1"/>
  <c r="M1285" i="3" s="1"/>
  <c r="M1286" i="3" a="1"/>
  <c r="M1286" i="3" s="1"/>
  <c r="M1287" i="3" a="1"/>
  <c r="M1287" i="3" s="1"/>
  <c r="M1288" i="3" a="1"/>
  <c r="M1288" i="3" s="1"/>
  <c r="M1289" i="3" a="1"/>
  <c r="M1289" i="3" s="1"/>
  <c r="M1290" i="3" a="1"/>
  <c r="M1290" i="3" s="1"/>
  <c r="M1291" i="3" a="1"/>
  <c r="M1291" i="3" s="1"/>
  <c r="M1292" i="3" a="1"/>
  <c r="M1292" i="3" s="1"/>
  <c r="M1293" i="3" a="1"/>
  <c r="M1293" i="3" s="1"/>
  <c r="M1294" i="3" a="1"/>
  <c r="M1294" i="3" s="1"/>
  <c r="M1295" i="3" a="1"/>
  <c r="M1295" i="3" s="1"/>
  <c r="M1296" i="3" a="1"/>
  <c r="M1296" i="3" s="1"/>
  <c r="M1297" i="3" a="1"/>
  <c r="M1297" i="3" s="1"/>
  <c r="M1298" i="3" a="1"/>
  <c r="M1298" i="3" s="1"/>
  <c r="M1299" i="3" a="1"/>
  <c r="M1299" i="3" s="1"/>
  <c r="M1300" i="3" a="1"/>
  <c r="M1300" i="3" s="1"/>
  <c r="M1301" i="3" a="1"/>
  <c r="M1301" i="3" s="1"/>
  <c r="M1302" i="3" a="1"/>
  <c r="M1302" i="3" s="1"/>
  <c r="M1303" i="3" a="1"/>
  <c r="M1303" i="3" s="1"/>
  <c r="M1304" i="3" a="1"/>
  <c r="M1304" i="3" s="1"/>
  <c r="M1305" i="3" a="1"/>
  <c r="M1305" i="3" s="1"/>
  <c r="M1306" i="3" a="1"/>
  <c r="M1306" i="3" s="1"/>
  <c r="M1307" i="3" a="1"/>
  <c r="M1307" i="3" s="1"/>
  <c r="M1308" i="3" a="1"/>
  <c r="M1308" i="3" s="1"/>
  <c r="M1309" i="3" a="1"/>
  <c r="M1309" i="3" s="1"/>
  <c r="M1310" i="3" a="1"/>
  <c r="M1310" i="3" s="1"/>
  <c r="M1311" i="3" a="1"/>
  <c r="M1311" i="3" s="1"/>
  <c r="M1312" i="3" a="1"/>
  <c r="M1312" i="3" s="1"/>
  <c r="M1313" i="3" a="1"/>
  <c r="M1313" i="3" s="1"/>
  <c r="M1314" i="3" a="1"/>
  <c r="M1314" i="3" s="1"/>
  <c r="M1315" i="3" a="1"/>
  <c r="M1315" i="3" s="1"/>
  <c r="M1316" i="3" a="1"/>
  <c r="M1316" i="3" s="1"/>
  <c r="M1317" i="3" a="1"/>
  <c r="M1317" i="3" s="1"/>
  <c r="M1318" i="3" a="1"/>
  <c r="M1318" i="3" s="1"/>
  <c r="M1319" i="3" a="1"/>
  <c r="M1319" i="3" s="1"/>
  <c r="M1320" i="3" a="1"/>
  <c r="M1320" i="3" s="1"/>
  <c r="M1321" i="3" a="1"/>
  <c r="M1321" i="3" s="1"/>
  <c r="M1322" i="3" a="1"/>
  <c r="M1322" i="3" s="1"/>
  <c r="M1323" i="3" a="1"/>
  <c r="M1323" i="3" s="1"/>
  <c r="M1324" i="3" a="1"/>
  <c r="M1324" i="3" s="1"/>
  <c r="M1325" i="3" a="1"/>
  <c r="M1325" i="3" s="1"/>
  <c r="M1326" i="3" a="1"/>
  <c r="M1326" i="3"/>
  <c r="M1327" i="3" a="1"/>
  <c r="M1327" i="3" s="1"/>
  <c r="M1328" i="3" a="1"/>
  <c r="M1328" i="3" s="1"/>
  <c r="M1329" i="3" a="1"/>
  <c r="M1329" i="3" s="1"/>
  <c r="M1330" i="3" a="1"/>
  <c r="M1330" i="3" s="1"/>
  <c r="M1331" i="3" a="1"/>
  <c r="M1331" i="3" s="1"/>
  <c r="M1332" i="3" a="1"/>
  <c r="M1332" i="3" s="1"/>
  <c r="M1333" i="3" a="1"/>
  <c r="M1333" i="3" s="1"/>
  <c r="M1334" i="3" a="1"/>
  <c r="M1334" i="3" s="1"/>
  <c r="M1335" i="3" a="1"/>
  <c r="M1335" i="3" s="1"/>
  <c r="M1336" i="3" a="1"/>
  <c r="M1336" i="3" s="1"/>
  <c r="M1337" i="3" a="1"/>
  <c r="M1337" i="3" s="1"/>
  <c r="M1338" i="3" a="1"/>
  <c r="M1338" i="3" s="1"/>
  <c r="M1339" i="3" a="1"/>
  <c r="M1339" i="3" s="1"/>
  <c r="M1340" i="3" a="1"/>
  <c r="M1340" i="3" s="1"/>
  <c r="M1341" i="3" a="1"/>
  <c r="M1341" i="3" s="1"/>
  <c r="M1342" i="3" a="1"/>
  <c r="M1342" i="3" s="1"/>
  <c r="M1343" i="3" a="1"/>
  <c r="M1343" i="3" s="1"/>
  <c r="M1344" i="3" a="1"/>
  <c r="M1344" i="3" s="1"/>
  <c r="M1345" i="3" a="1"/>
  <c r="M1345" i="3" s="1"/>
  <c r="M1346" i="3" a="1"/>
  <c r="M1346" i="3" s="1"/>
  <c r="M1347" i="3" a="1"/>
  <c r="M1347" i="3" s="1"/>
  <c r="M1348" i="3" a="1"/>
  <c r="M1348" i="3"/>
  <c r="M1349" i="3" a="1"/>
  <c r="M1349" i="3" s="1"/>
  <c r="M1350" i="3" a="1"/>
  <c r="M1350" i="3" s="1"/>
  <c r="M1351" i="3" a="1"/>
  <c r="M1351" i="3" s="1"/>
  <c r="M1352" i="3" a="1"/>
  <c r="M1352" i="3" s="1"/>
  <c r="M1353" i="3" a="1"/>
  <c r="M1353" i="3" s="1"/>
  <c r="M1354" i="3" a="1"/>
  <c r="M1354" i="3" s="1"/>
  <c r="M1355" i="3" a="1"/>
  <c r="M1355" i="3" s="1"/>
  <c r="M1356" i="3" a="1"/>
  <c r="M1356" i="3" s="1"/>
  <c r="M1357" i="3" a="1"/>
  <c r="M1357" i="3" s="1"/>
  <c r="M1358" i="3" a="1"/>
  <c r="M1358" i="3" s="1"/>
  <c r="M1359" i="3" a="1"/>
  <c r="M1359" i="3" s="1"/>
  <c r="M1360" i="3" a="1"/>
  <c r="M1360" i="3" s="1"/>
  <c r="M1361" i="3" a="1"/>
  <c r="M1361" i="3" s="1"/>
  <c r="M1362" i="3" a="1"/>
  <c r="M1362" i="3" s="1"/>
  <c r="M1363" i="3" a="1"/>
  <c r="M1363" i="3" s="1"/>
  <c r="M1364" i="3" a="1"/>
  <c r="M1364" i="3" s="1"/>
  <c r="M1365" i="3" a="1"/>
  <c r="M1365" i="3" s="1"/>
  <c r="M1366" i="3" a="1"/>
  <c r="M1366" i="3" s="1"/>
  <c r="M1367" i="3" a="1"/>
  <c r="M1367" i="3" s="1"/>
  <c r="M1368" i="3" a="1"/>
  <c r="M1368" i="3" s="1"/>
  <c r="M1369" i="3" a="1"/>
  <c r="M1369" i="3" s="1"/>
  <c r="M1370" i="3" a="1"/>
  <c r="M1370" i="3" s="1"/>
  <c r="M1371" i="3" a="1"/>
  <c r="M1371" i="3" s="1"/>
  <c r="M1372" i="3" a="1"/>
  <c r="M1372" i="3" s="1"/>
  <c r="M1373" i="3" a="1"/>
  <c r="M1373" i="3" s="1"/>
  <c r="M1374" i="3" a="1"/>
  <c r="M1374" i="3" s="1"/>
  <c r="M1375" i="3" a="1"/>
  <c r="M1375" i="3" s="1"/>
  <c r="M1376" i="3" a="1"/>
  <c r="M1376" i="3" s="1"/>
  <c r="M1377" i="3" a="1"/>
  <c r="M1377" i="3" s="1"/>
  <c r="M1378" i="3" a="1"/>
  <c r="M1378" i="3" s="1"/>
  <c r="M1379" i="3" a="1"/>
  <c r="M1379" i="3" s="1"/>
  <c r="M1380" i="3" a="1"/>
  <c r="M1380" i="3" s="1"/>
  <c r="M1381" i="3" a="1"/>
  <c r="M1381" i="3" s="1"/>
  <c r="M1382" i="3" a="1"/>
  <c r="M1382" i="3" s="1"/>
  <c r="M1383" i="3" a="1"/>
  <c r="M1383" i="3" s="1"/>
  <c r="M1384" i="3" a="1"/>
  <c r="M1384" i="3" s="1"/>
  <c r="M1385" i="3" a="1"/>
  <c r="M1385" i="3" s="1"/>
  <c r="M1386" i="3" a="1"/>
  <c r="M1386" i="3" s="1"/>
  <c r="M1387" i="3" a="1"/>
  <c r="M1387" i="3" s="1"/>
  <c r="M1388" i="3" a="1"/>
  <c r="M1388" i="3" s="1"/>
  <c r="M1389" i="3" a="1"/>
  <c r="M1389" i="3" s="1"/>
  <c r="M1390" i="3" a="1"/>
  <c r="M1390" i="3" s="1"/>
  <c r="M1391" i="3" a="1"/>
  <c r="M1391" i="3" s="1"/>
  <c r="M1392" i="3" a="1"/>
  <c r="M1392" i="3" s="1"/>
  <c r="M1393" i="3" a="1"/>
  <c r="M1393" i="3" s="1"/>
  <c r="M1394" i="3" a="1"/>
  <c r="M1394" i="3" s="1"/>
  <c r="M1395" i="3" a="1"/>
  <c r="M1395" i="3"/>
  <c r="M1396" i="3" a="1"/>
  <c r="M1396" i="3" s="1"/>
  <c r="M1397" i="3" a="1"/>
  <c r="M1397" i="3" s="1"/>
  <c r="M1398" i="3" a="1"/>
  <c r="M1398" i="3" s="1"/>
  <c r="M1399" i="3" a="1"/>
  <c r="M1399" i="3" s="1"/>
  <c r="M1400" i="3" a="1"/>
  <c r="M1400" i="3" s="1"/>
  <c r="M1401" i="3" a="1"/>
  <c r="M1401" i="3" s="1"/>
  <c r="M1402" i="3" a="1"/>
  <c r="M1402" i="3" s="1"/>
  <c r="M1403" i="3" a="1"/>
  <c r="M1403" i="3" s="1"/>
  <c r="M1404" i="3" a="1"/>
  <c r="M1404" i="3" s="1"/>
  <c r="M1405" i="3" a="1"/>
  <c r="M1405" i="3" s="1"/>
  <c r="M1406" i="3" a="1"/>
  <c r="M1406" i="3" s="1"/>
  <c r="M1407" i="3" a="1"/>
  <c r="M1407" i="3" s="1"/>
  <c r="M1408" i="3" a="1"/>
  <c r="M1408" i="3" s="1"/>
  <c r="M1409" i="3" a="1"/>
  <c r="M1409" i="3" s="1"/>
  <c r="M1410" i="3" a="1"/>
  <c r="M1410" i="3" s="1"/>
  <c r="M1411" i="3" a="1"/>
  <c r="M1411" i="3" s="1"/>
  <c r="M1412" i="3" a="1"/>
  <c r="M1412" i="3" s="1"/>
  <c r="M1413" i="3" a="1"/>
  <c r="M1413" i="3" s="1"/>
  <c r="M1414" i="3" a="1"/>
  <c r="M1414" i="3" s="1"/>
  <c r="M1415" i="3" a="1"/>
  <c r="M1415" i="3" s="1"/>
  <c r="M1416" i="3" a="1"/>
  <c r="M1416" i="3" s="1"/>
  <c r="M1417" i="3" a="1"/>
  <c r="M1417" i="3" s="1"/>
  <c r="M1418" i="3" a="1"/>
  <c r="M1418" i="3" s="1"/>
  <c r="M1419" i="3" a="1"/>
  <c r="M1419" i="3" s="1"/>
  <c r="M1420" i="3" a="1"/>
  <c r="M1420" i="3" s="1"/>
  <c r="M1421" i="3" a="1"/>
  <c r="M1421" i="3" s="1"/>
  <c r="M1422" i="3" a="1"/>
  <c r="M1422" i="3" s="1"/>
  <c r="M1423" i="3" a="1"/>
  <c r="M1423" i="3" s="1"/>
  <c r="M1424" i="3" a="1"/>
  <c r="M1424" i="3" s="1"/>
  <c r="M1425" i="3" a="1"/>
  <c r="M1425" i="3" s="1"/>
  <c r="M1426" i="3" a="1"/>
  <c r="M1426" i="3" s="1"/>
  <c r="M1427" i="3" a="1"/>
  <c r="M1427" i="3" s="1"/>
  <c r="M1428" i="3" a="1"/>
  <c r="M1428" i="3" s="1"/>
  <c r="M1429" i="3" a="1"/>
  <c r="M1429" i="3" s="1"/>
  <c r="M1430" i="3" a="1"/>
  <c r="M1430" i="3" s="1"/>
  <c r="M1431" i="3" a="1"/>
  <c r="M1431" i="3" s="1"/>
  <c r="M1432" i="3" a="1"/>
  <c r="M1432" i="3" s="1"/>
  <c r="M1433" i="3" a="1"/>
  <c r="M1433" i="3" s="1"/>
  <c r="M1434" i="3" a="1"/>
  <c r="M1434" i="3"/>
  <c r="M1435" i="3" a="1"/>
  <c r="M1435" i="3" s="1"/>
  <c r="M1436" i="3" a="1"/>
  <c r="M1436" i="3" s="1"/>
  <c r="M1437" i="3" a="1"/>
  <c r="M1437" i="3" s="1"/>
  <c r="M1438" i="3" a="1"/>
  <c r="M1438" i="3" s="1"/>
  <c r="M1439" i="3" a="1"/>
  <c r="M1439" i="3" s="1"/>
  <c r="M1440" i="3" a="1"/>
  <c r="M1440" i="3" s="1"/>
  <c r="M1441" i="3" a="1"/>
  <c r="M1441" i="3" s="1"/>
  <c r="M1442" i="3" a="1"/>
  <c r="M1442" i="3" s="1"/>
  <c r="M1443" i="3" a="1"/>
  <c r="M1443" i="3" s="1"/>
  <c r="M1444" i="3" a="1"/>
  <c r="M1444" i="3" s="1"/>
  <c r="M1445" i="3" a="1"/>
  <c r="M1445" i="3" s="1"/>
  <c r="M1446" i="3" a="1"/>
  <c r="M1446" i="3" s="1"/>
  <c r="M1447" i="3" a="1"/>
  <c r="M1447" i="3" s="1"/>
  <c r="M1448" i="3" a="1"/>
  <c r="M1448" i="3" s="1"/>
  <c r="M1449" i="3" a="1"/>
  <c r="M1449" i="3" s="1"/>
  <c r="M1450" i="3" a="1"/>
  <c r="M1450" i="3" s="1"/>
  <c r="M1451" i="3" a="1"/>
  <c r="M1451" i="3" s="1"/>
  <c r="M1452" i="3" a="1"/>
  <c r="M1452" i="3" s="1"/>
  <c r="M1453" i="3" a="1"/>
  <c r="M1453" i="3" s="1"/>
  <c r="M1454" i="3" a="1"/>
  <c r="M1454" i="3" s="1"/>
  <c r="M1455" i="3" a="1"/>
  <c r="M1455" i="3"/>
  <c r="M1456" i="3" a="1"/>
  <c r="M1456" i="3" s="1"/>
  <c r="M1457" i="3" a="1"/>
  <c r="M1457" i="3" s="1"/>
  <c r="M1458" i="3" a="1"/>
  <c r="M1458" i="3" s="1"/>
  <c r="M1459" i="3" a="1"/>
  <c r="M1459" i="3" s="1"/>
  <c r="M1460" i="3" a="1"/>
  <c r="M1460" i="3" s="1"/>
  <c r="M1461" i="3" a="1"/>
  <c r="M1461" i="3" s="1"/>
  <c r="M1462" i="3" a="1"/>
  <c r="M1462" i="3" s="1"/>
  <c r="M1463" i="3" a="1"/>
  <c r="M1463" i="3" s="1"/>
  <c r="M1464" i="3" a="1"/>
  <c r="M1464" i="3" s="1"/>
  <c r="M1465" i="3" a="1"/>
  <c r="M1465" i="3" s="1"/>
  <c r="M1466" i="3" a="1"/>
  <c r="M1466" i="3" s="1"/>
  <c r="M1467" i="3" a="1"/>
  <c r="M1467" i="3" s="1"/>
  <c r="M1468" i="3" a="1"/>
  <c r="M1468" i="3" s="1"/>
  <c r="M1469" i="3" a="1"/>
  <c r="M1469" i="3"/>
  <c r="M1470" i="3" a="1"/>
  <c r="M1470" i="3" s="1"/>
  <c r="M1471" i="3" a="1"/>
  <c r="M1471" i="3" s="1"/>
  <c r="M1472" i="3" a="1"/>
  <c r="M1472" i="3" s="1"/>
  <c r="M1473" i="3" a="1"/>
  <c r="M1473" i="3" s="1"/>
  <c r="M1474" i="3" a="1"/>
  <c r="M1474" i="3" s="1"/>
  <c r="M1475" i="3" a="1"/>
  <c r="M1475" i="3" s="1"/>
  <c r="M1476" i="3" a="1"/>
  <c r="M1476" i="3" s="1"/>
  <c r="M1477" i="3" a="1"/>
  <c r="M1477" i="3" s="1"/>
  <c r="M1478" i="3" a="1"/>
  <c r="M1478" i="3" s="1"/>
  <c r="M1479" i="3" a="1"/>
  <c r="M1479" i="3"/>
  <c r="M1480" i="3" a="1"/>
  <c r="M1480" i="3" s="1"/>
  <c r="M1481" i="3" a="1"/>
  <c r="M1481" i="3" s="1"/>
  <c r="M1482" i="3" a="1"/>
  <c r="M1482" i="3" s="1"/>
  <c r="M1483" i="3" a="1"/>
  <c r="M1483" i="3" s="1"/>
  <c r="M1484" i="3" a="1"/>
  <c r="M1484" i="3" s="1"/>
  <c r="M1485" i="3" a="1"/>
  <c r="M1485" i="3" s="1"/>
  <c r="M1486" i="3" a="1"/>
  <c r="M1486" i="3" s="1"/>
  <c r="M1487" i="3" a="1"/>
  <c r="M1487" i="3" s="1"/>
  <c r="M1488" i="3" a="1"/>
  <c r="M1488" i="3" s="1"/>
  <c r="M1489" i="3" a="1"/>
  <c r="M1489" i="3" s="1"/>
  <c r="M1490" i="3" a="1"/>
  <c r="M1490" i="3" s="1"/>
  <c r="M1491" i="3" a="1"/>
  <c r="M1491" i="3" s="1"/>
  <c r="M1492" i="3" a="1"/>
  <c r="M1492" i="3" s="1"/>
  <c r="M1493" i="3" a="1"/>
  <c r="M1493" i="3" s="1"/>
  <c r="M1494" i="3" a="1"/>
  <c r="M1494" i="3" s="1"/>
  <c r="M1495" i="3" a="1"/>
  <c r="M1495" i="3" s="1"/>
  <c r="M1496" i="3" a="1"/>
  <c r="M1496" i="3" s="1"/>
  <c r="M1497" i="3" a="1"/>
  <c r="M1497" i="3"/>
  <c r="M1498" i="3" a="1"/>
  <c r="M1498" i="3" s="1"/>
  <c r="M1499" i="3" a="1"/>
  <c r="M1499" i="3" s="1"/>
  <c r="M1500" i="3" a="1"/>
  <c r="M1500" i="3" s="1"/>
  <c r="M1501" i="3" a="1"/>
  <c r="M1501" i="3" s="1"/>
  <c r="M1502" i="3" a="1"/>
  <c r="M1502" i="3" s="1"/>
  <c r="M1503" i="3" a="1"/>
  <c r="M1503" i="3" s="1"/>
  <c r="M1504" i="3" a="1"/>
  <c r="M1504" i="3" s="1"/>
  <c r="M1505" i="3" a="1"/>
  <c r="M1505" i="3" s="1"/>
  <c r="M1506" i="3" a="1"/>
  <c r="M1506" i="3"/>
  <c r="M1507" i="3" a="1"/>
  <c r="M1507" i="3" s="1"/>
  <c r="M1508" i="3" a="1"/>
  <c r="M1508" i="3" s="1"/>
  <c r="M1509" i="3" a="1"/>
  <c r="M1509" i="3" s="1"/>
  <c r="M1510" i="3" a="1"/>
  <c r="M1510" i="3"/>
  <c r="M1511" i="3" a="1"/>
  <c r="M1511" i="3" s="1"/>
  <c r="M1512" i="3" a="1"/>
  <c r="M1512" i="3" s="1"/>
  <c r="M1513" i="3" a="1"/>
  <c r="M1513" i="3" s="1"/>
  <c r="M1514" i="3" a="1"/>
  <c r="M1514" i="3" s="1"/>
  <c r="M1515" i="3" a="1"/>
  <c r="M1515" i="3" s="1"/>
  <c r="M1516" i="3" a="1"/>
  <c r="M1516" i="3" s="1"/>
  <c r="M1517" i="3" a="1"/>
  <c r="M1517" i="3" s="1"/>
  <c r="M1518" i="3" a="1"/>
  <c r="M1518" i="3" s="1"/>
  <c r="M1519" i="3" a="1"/>
  <c r="M1519" i="3" s="1"/>
  <c r="M1520" i="3" a="1"/>
  <c r="M1520" i="3" s="1"/>
  <c r="M1521" i="3" a="1"/>
  <c r="M1521" i="3" s="1"/>
  <c r="M1522" i="3" a="1"/>
  <c r="M1522" i="3" s="1"/>
  <c r="M1523" i="3" a="1"/>
  <c r="M1523" i="3" s="1"/>
  <c r="M1524" i="3" a="1"/>
  <c r="M1524" i="3" s="1"/>
  <c r="M1525" i="3" a="1"/>
  <c r="M1525" i="3" s="1"/>
  <c r="M1526" i="3" a="1"/>
  <c r="M1526" i="3" s="1"/>
  <c r="M1527" i="3" a="1"/>
  <c r="M1527" i="3" s="1"/>
  <c r="M1528" i="3" a="1"/>
  <c r="M1528" i="3" s="1"/>
  <c r="M1529" i="3" a="1"/>
  <c r="M1529" i="3" s="1"/>
  <c r="M1530" i="3" a="1"/>
  <c r="M1530" i="3" s="1"/>
  <c r="M1531" i="3" a="1"/>
  <c r="M1531" i="3" s="1"/>
  <c r="M1532" i="3" a="1"/>
  <c r="M1532" i="3" s="1"/>
  <c r="M1533" i="3" a="1"/>
  <c r="M1533" i="3" s="1"/>
  <c r="M1534" i="3" a="1"/>
  <c r="M1534" i="3" s="1"/>
  <c r="M1535" i="3" a="1"/>
  <c r="M1535" i="3" s="1"/>
  <c r="M1536" i="3" a="1"/>
  <c r="M1536" i="3" s="1"/>
  <c r="M1537" i="3" a="1"/>
  <c r="M1537" i="3" s="1"/>
  <c r="M1538" i="3" a="1"/>
  <c r="M1538" i="3" s="1"/>
  <c r="M1539" i="3" a="1"/>
  <c r="M1539" i="3" s="1"/>
  <c r="M1540" i="3" a="1"/>
  <c r="M1540" i="3" s="1"/>
  <c r="M1541" i="3" a="1"/>
  <c r="M1541" i="3" s="1"/>
  <c r="M1542" i="3" a="1"/>
  <c r="M1542" i="3" s="1"/>
  <c r="M1543" i="3" a="1"/>
  <c r="M1543" i="3" s="1"/>
  <c r="M1544" i="3" a="1"/>
  <c r="M1544" i="3" s="1"/>
  <c r="M1545" i="3" a="1"/>
  <c r="M1545" i="3" s="1"/>
  <c r="M1546" i="3" a="1"/>
  <c r="M1546" i="3" s="1"/>
  <c r="M1547" i="3" a="1"/>
  <c r="M1547" i="3" s="1"/>
  <c r="M1548" i="3" a="1"/>
  <c r="M1548" i="3" s="1"/>
  <c r="M1549" i="3" a="1"/>
  <c r="M1549" i="3" s="1"/>
  <c r="M1550" i="3" a="1"/>
  <c r="M1550" i="3" s="1"/>
  <c r="M1551" i="3" a="1"/>
  <c r="M1551" i="3" s="1"/>
  <c r="M1552" i="3" a="1"/>
  <c r="M1552" i="3" s="1"/>
  <c r="M1553" i="3" a="1"/>
  <c r="M1553" i="3"/>
  <c r="M1554" i="3" a="1"/>
  <c r="M1554" i="3"/>
  <c r="M1555" i="3" a="1"/>
  <c r="M1555" i="3" s="1"/>
  <c r="M1556" i="3" a="1"/>
  <c r="M1556" i="3" s="1"/>
  <c r="M1557" i="3" a="1"/>
  <c r="M1557" i="3" s="1"/>
  <c r="M1558" i="3" a="1"/>
  <c r="M1558" i="3" s="1"/>
  <c r="M1559" i="3" a="1"/>
  <c r="M1559" i="3" s="1"/>
  <c r="M1560" i="3" a="1"/>
  <c r="M1560" i="3" s="1"/>
  <c r="M1561" i="3" a="1"/>
  <c r="M1561" i="3" s="1"/>
  <c r="M1562" i="3" a="1"/>
  <c r="M1562" i="3" s="1"/>
  <c r="M1563" i="3" a="1"/>
  <c r="M1563" i="3" s="1"/>
  <c r="M1564" i="3" a="1"/>
  <c r="M1564" i="3" s="1"/>
  <c r="M1565" i="3" a="1"/>
  <c r="M1565" i="3" s="1"/>
  <c r="M1566" i="3" a="1"/>
  <c r="M1566" i="3" s="1"/>
  <c r="M1567" i="3" a="1"/>
  <c r="M1567" i="3" s="1"/>
  <c r="M1568" i="3" a="1"/>
  <c r="M1568" i="3" s="1"/>
  <c r="M1569" i="3" a="1"/>
  <c r="M1569" i="3" s="1"/>
  <c r="M1570" i="3" a="1"/>
  <c r="M1570" i="3" s="1"/>
  <c r="M1571" i="3" a="1"/>
  <c r="M1571" i="3" s="1"/>
  <c r="M1572" i="3" a="1"/>
  <c r="M1572" i="3" s="1"/>
  <c r="M1573" i="3" a="1"/>
  <c r="M1573" i="3" s="1"/>
  <c r="M1574" i="3" a="1"/>
  <c r="M1574" i="3" s="1"/>
  <c r="M1575" i="3" a="1"/>
  <c r="M1575" i="3" s="1"/>
  <c r="M1576" i="3" a="1"/>
  <c r="M1576" i="3" s="1"/>
  <c r="M1577" i="3" a="1"/>
  <c r="M1577" i="3" s="1"/>
  <c r="M1578" i="3" a="1"/>
  <c r="M1578" i="3"/>
  <c r="M1579" i="3" a="1"/>
  <c r="M1579" i="3" s="1"/>
  <c r="M1580" i="3" a="1"/>
  <c r="M1580" i="3" s="1"/>
  <c r="M1581" i="3" a="1"/>
  <c r="M1581" i="3" s="1"/>
  <c r="M1582" i="3" a="1"/>
  <c r="M1582" i="3"/>
  <c r="M1583" i="3" a="1"/>
  <c r="M1583" i="3" s="1"/>
  <c r="M1584" i="3" a="1"/>
  <c r="M1584" i="3" s="1"/>
  <c r="M1585" i="3" a="1"/>
  <c r="M1585" i="3" s="1"/>
  <c r="M1586" i="3" a="1"/>
  <c r="M1586" i="3" s="1"/>
  <c r="M1587" i="3" a="1"/>
  <c r="M1587" i="3" s="1"/>
  <c r="M1588" i="3" a="1"/>
  <c r="M1588" i="3" s="1"/>
  <c r="M1589" i="3" a="1"/>
  <c r="M1589" i="3" s="1"/>
  <c r="M1590" i="3" a="1"/>
  <c r="M1590" i="3" s="1"/>
  <c r="M1591" i="3" a="1"/>
  <c r="M1591" i="3" s="1"/>
  <c r="M1592" i="3" a="1"/>
  <c r="M1592" i="3" s="1"/>
  <c r="M1593" i="3" a="1"/>
  <c r="M1593" i="3" s="1"/>
  <c r="M1594" i="3" a="1"/>
  <c r="M1594" i="3" s="1"/>
  <c r="M1595" i="3" a="1"/>
  <c r="M1595" i="3" s="1"/>
  <c r="M1596" i="3" a="1"/>
  <c r="M1596" i="3" s="1"/>
  <c r="M1597" i="3" a="1"/>
  <c r="M1597" i="3" s="1"/>
  <c r="M1598" i="3" a="1"/>
  <c r="M1598" i="3" s="1"/>
  <c r="M1599" i="3" a="1"/>
  <c r="M1599" i="3" s="1"/>
  <c r="M1600" i="3" a="1"/>
  <c r="M1600" i="3" s="1"/>
  <c r="M1601" i="3" a="1"/>
  <c r="M1601" i="3" s="1"/>
  <c r="M1602" i="3" a="1"/>
  <c r="M1602" i="3" s="1"/>
  <c r="M1603" i="3" a="1"/>
  <c r="M1603" i="3" s="1"/>
  <c r="M1604" i="3" a="1"/>
  <c r="M1604" i="3" s="1"/>
  <c r="M1605" i="3" a="1"/>
  <c r="M1605" i="3" s="1"/>
  <c r="M1606" i="3" a="1"/>
  <c r="M1606" i="3" s="1"/>
  <c r="M1607" i="3" a="1"/>
  <c r="M1607" i="3" s="1"/>
  <c r="M1608" i="3" a="1"/>
  <c r="M1608" i="3" s="1"/>
  <c r="M1609" i="3" a="1"/>
  <c r="M1609" i="3" s="1"/>
  <c r="M1610" i="3" a="1"/>
  <c r="M1610" i="3" s="1"/>
  <c r="M1611" i="3" a="1"/>
  <c r="M1611" i="3"/>
  <c r="M1612" i="3" a="1"/>
  <c r="M1612" i="3" s="1"/>
  <c r="M1613" i="3" a="1"/>
  <c r="M1613" i="3" s="1"/>
  <c r="M1614" i="3" a="1"/>
  <c r="M1614" i="3" s="1"/>
  <c r="M1615" i="3" a="1"/>
  <c r="M1615" i="3" s="1"/>
  <c r="M1616" i="3" a="1"/>
  <c r="M1616" i="3" s="1"/>
  <c r="M1617" i="3" a="1"/>
  <c r="M1617" i="3" s="1"/>
  <c r="M1618" i="3" a="1"/>
  <c r="M1618" i="3" s="1"/>
  <c r="M1619" i="3" a="1"/>
  <c r="M1619" i="3" s="1"/>
  <c r="M1620" i="3" a="1"/>
  <c r="M1620" i="3" s="1"/>
  <c r="M1621" i="3" a="1"/>
  <c r="M1621" i="3" s="1"/>
  <c r="M1622" i="3" a="1"/>
  <c r="M1622" i="3" s="1"/>
  <c r="M1623" i="3" a="1"/>
  <c r="M1623" i="3" s="1"/>
  <c r="M1624" i="3" a="1"/>
  <c r="M1624" i="3"/>
  <c r="M1625" i="3" a="1"/>
  <c r="M1625" i="3" s="1"/>
  <c r="M1626" i="3" a="1"/>
  <c r="M1626" i="3" s="1"/>
  <c r="M1627" i="3" a="1"/>
  <c r="M1627" i="3" s="1"/>
  <c r="M1628" i="3" a="1"/>
  <c r="M1628" i="3" s="1"/>
  <c r="M1629" i="3" a="1"/>
  <c r="M1629" i="3" s="1"/>
  <c r="M1630" i="3" a="1"/>
  <c r="M1630" i="3" s="1"/>
  <c r="M1631" i="3" a="1"/>
  <c r="M1631" i="3" s="1"/>
  <c r="M1632" i="3" a="1"/>
  <c r="M1632" i="3" s="1"/>
  <c r="M1633" i="3" a="1"/>
  <c r="M1633" i="3" s="1"/>
  <c r="M1634" i="3" a="1"/>
  <c r="M1634" i="3" s="1"/>
  <c r="M1635" i="3" a="1"/>
  <c r="M1635" i="3" s="1"/>
  <c r="M1636" i="3" a="1"/>
  <c r="M1636" i="3" s="1"/>
  <c r="M1637" i="3" a="1"/>
  <c r="M1637" i="3" s="1"/>
  <c r="M1638" i="3" a="1"/>
  <c r="M1638" i="3" s="1"/>
  <c r="M1639" i="3" a="1"/>
  <c r="M1639" i="3" s="1"/>
  <c r="M1640" i="3" a="1"/>
  <c r="M1640" i="3" s="1"/>
  <c r="M1641" i="3" a="1"/>
  <c r="M1641" i="3" s="1"/>
  <c r="M1642" i="3" a="1"/>
  <c r="M1642" i="3" s="1"/>
  <c r="M1643" i="3" a="1"/>
  <c r="M1643" i="3" s="1"/>
  <c r="M1644" i="3" a="1"/>
  <c r="M1644" i="3" s="1"/>
  <c r="M1645" i="3" a="1"/>
  <c r="M1645" i="3" s="1"/>
  <c r="M1646" i="3" a="1"/>
  <c r="M1646" i="3"/>
  <c r="M1647" i="3" a="1"/>
  <c r="M1647" i="3" s="1"/>
  <c r="M1648" i="3" a="1"/>
  <c r="M1648" i="3" s="1"/>
  <c r="M1649" i="3" a="1"/>
  <c r="M1649" i="3" s="1"/>
  <c r="M1650" i="3" a="1"/>
  <c r="M1650" i="3" s="1"/>
  <c r="M1651" i="3" a="1"/>
  <c r="M1651" i="3" s="1"/>
  <c r="M1652" i="3" a="1"/>
  <c r="M1652" i="3" s="1"/>
  <c r="M1653" i="3" a="1"/>
  <c r="M1653" i="3" s="1"/>
  <c r="M1654" i="3" a="1"/>
  <c r="M1654" i="3" s="1"/>
  <c r="M1655" i="3" a="1"/>
  <c r="M1655" i="3" s="1"/>
  <c r="M1656" i="3" a="1"/>
  <c r="M1656" i="3" s="1"/>
  <c r="M1657" i="3" a="1"/>
  <c r="M1657" i="3" s="1"/>
  <c r="M1658" i="3" a="1"/>
  <c r="M1658" i="3" s="1"/>
  <c r="M1659" i="3" a="1"/>
  <c r="M1659" i="3" s="1"/>
  <c r="M1660" i="3" a="1"/>
  <c r="M1660" i="3" s="1"/>
  <c r="M1661" i="3" a="1"/>
  <c r="M1661" i="3" s="1"/>
  <c r="M1662" i="3" a="1"/>
  <c r="M1662" i="3" s="1"/>
  <c r="M1663" i="3" a="1"/>
  <c r="M1663" i="3" s="1"/>
  <c r="M1664" i="3" a="1"/>
  <c r="M1664" i="3" s="1"/>
  <c r="M1665" i="3" a="1"/>
  <c r="M1665" i="3" s="1"/>
  <c r="M1666" i="3" a="1"/>
  <c r="M1666" i="3" s="1"/>
  <c r="M1667" i="3" a="1"/>
  <c r="M1667" i="3" s="1"/>
  <c r="M1668" i="3" a="1"/>
  <c r="M1668" i="3" s="1"/>
  <c r="M1669" i="3" a="1"/>
  <c r="M1669" i="3" s="1"/>
  <c r="M1670" i="3" a="1"/>
  <c r="M1670" i="3" s="1"/>
  <c r="M1671" i="3" a="1"/>
  <c r="M1671" i="3" s="1"/>
  <c r="M1672" i="3" a="1"/>
  <c r="M1672" i="3" s="1"/>
  <c r="M1673" i="3" a="1"/>
  <c r="M1673" i="3" s="1"/>
  <c r="M1674" i="3" a="1"/>
  <c r="M1674" i="3" s="1"/>
  <c r="M1675" i="3" a="1"/>
  <c r="M1675" i="3" s="1"/>
  <c r="M1676" i="3" a="1"/>
  <c r="M1676" i="3" s="1"/>
  <c r="M1677" i="3" a="1"/>
  <c r="M1677" i="3" s="1"/>
  <c r="M1678" i="3" a="1"/>
  <c r="M1678" i="3" s="1"/>
  <c r="M1679" i="3" a="1"/>
  <c r="M1679" i="3" s="1"/>
  <c r="M1680" i="3" a="1"/>
  <c r="M1680" i="3" s="1"/>
  <c r="M1681" i="3" a="1"/>
  <c r="M1681" i="3" s="1"/>
  <c r="M1682" i="3" a="1"/>
  <c r="M1682" i="3" s="1"/>
  <c r="M1683" i="3" a="1"/>
  <c r="M1683" i="3"/>
  <c r="M1684" i="3" a="1"/>
  <c r="M1684" i="3" s="1"/>
  <c r="M1685" i="3" a="1"/>
  <c r="M1685" i="3" s="1"/>
  <c r="M1686" i="3" a="1"/>
  <c r="M1686" i="3" s="1"/>
  <c r="M1687" i="3" a="1"/>
  <c r="M1687" i="3" s="1"/>
  <c r="M1688" i="3" a="1"/>
  <c r="M1688" i="3" s="1"/>
  <c r="M1689" i="3" a="1"/>
  <c r="M1689" i="3" s="1"/>
  <c r="M1690" i="3" a="1"/>
  <c r="M1690" i="3" s="1"/>
  <c r="M1691" i="3" a="1"/>
  <c r="M1691" i="3" s="1"/>
  <c r="M1692" i="3" a="1"/>
  <c r="M1692" i="3" s="1"/>
  <c r="M1693" i="3" a="1"/>
  <c r="M1693" i="3" s="1"/>
  <c r="M1694" i="3" a="1"/>
  <c r="M1694" i="3" s="1"/>
  <c r="M1695" i="3" a="1"/>
  <c r="M1695" i="3" s="1"/>
  <c r="M1696" i="3" a="1"/>
  <c r="M1696" i="3" s="1"/>
  <c r="M1697" i="3" a="1"/>
  <c r="M1697" i="3" s="1"/>
  <c r="M1698" i="3" a="1"/>
  <c r="M1698" i="3" s="1"/>
  <c r="M1699" i="3" a="1"/>
  <c r="M1699" i="3" s="1"/>
  <c r="M1700" i="3" a="1"/>
  <c r="M1700" i="3" s="1"/>
  <c r="M1701" i="3" a="1"/>
  <c r="M1701" i="3" s="1"/>
  <c r="M1702" i="3" a="1"/>
  <c r="M1702" i="3" s="1"/>
  <c r="M1703" i="3" a="1"/>
  <c r="M1703" i="3" s="1"/>
  <c r="M1704" i="3" a="1"/>
  <c r="M1704" i="3" s="1"/>
  <c r="M1705" i="3" a="1"/>
  <c r="M1705" i="3" s="1"/>
  <c r="M1706" i="3" a="1"/>
  <c r="M1706" i="3" s="1"/>
  <c r="M1707" i="3" a="1"/>
  <c r="M1707" i="3" s="1"/>
  <c r="M1708" i="3" a="1"/>
  <c r="M1708" i="3" s="1"/>
  <c r="M1709" i="3" a="1"/>
  <c r="M1709" i="3" s="1"/>
  <c r="M1710" i="3" a="1"/>
  <c r="M1710" i="3" s="1"/>
  <c r="M1711" i="3" a="1"/>
  <c r="M1711" i="3" s="1"/>
  <c r="M1712" i="3" a="1"/>
  <c r="M1712" i="3" s="1"/>
  <c r="M1713" i="3" a="1"/>
  <c r="M1713" i="3" s="1"/>
  <c r="M1714" i="3" a="1"/>
  <c r="M1714" i="3" s="1"/>
  <c r="M1715" i="3" a="1"/>
  <c r="M1715" i="3" s="1"/>
  <c r="M1716" i="3" a="1"/>
  <c r="M1716" i="3" s="1"/>
  <c r="M1717" i="3" a="1"/>
  <c r="M1717" i="3" s="1"/>
  <c r="M1718" i="3" a="1"/>
  <c r="M1718" i="3"/>
  <c r="M1719" i="3" a="1"/>
  <c r="M1719" i="3" s="1"/>
  <c r="M1720" i="3" a="1"/>
  <c r="M1720" i="3" s="1"/>
  <c r="M1721" i="3" a="1"/>
  <c r="M1721" i="3" s="1"/>
  <c r="M1722" i="3" a="1"/>
  <c r="M1722" i="3"/>
  <c r="M1723" i="3" a="1"/>
  <c r="M1723" i="3" s="1"/>
  <c r="M1724" i="3" a="1"/>
  <c r="M1724" i="3" s="1"/>
  <c r="M1725" i="3" a="1"/>
  <c r="M1725" i="3" s="1"/>
  <c r="M1726" i="3" a="1"/>
  <c r="M1726" i="3" s="1"/>
  <c r="M1727" i="3" a="1"/>
  <c r="M1727" i="3" s="1"/>
  <c r="M1728" i="3" a="1"/>
  <c r="M1728" i="3" s="1"/>
  <c r="M1729" i="3" a="1"/>
  <c r="M1729" i="3" s="1"/>
  <c r="M1730" i="3" a="1"/>
  <c r="M1730" i="3" s="1"/>
  <c r="M1731" i="3" a="1"/>
  <c r="M1731" i="3" s="1"/>
  <c r="M1732" i="3" a="1"/>
  <c r="M1732" i="3" s="1"/>
  <c r="M1733" i="3" a="1"/>
  <c r="M1733" i="3" s="1"/>
  <c r="M1734" i="3" a="1"/>
  <c r="M1734" i="3" s="1"/>
  <c r="M1735" i="3" a="1"/>
  <c r="M1735" i="3" s="1"/>
  <c r="M1736" i="3" a="1"/>
  <c r="M1736" i="3" s="1"/>
  <c r="M1737" i="3" a="1"/>
  <c r="M1737" i="3" s="1"/>
  <c r="M1738" i="3" a="1"/>
  <c r="M1738" i="3" s="1"/>
  <c r="M1739" i="3" a="1"/>
  <c r="M1739" i="3" s="1"/>
  <c r="M1740" i="3" a="1"/>
  <c r="M1740" i="3" s="1"/>
  <c r="M1741" i="3" a="1"/>
  <c r="M1741" i="3" s="1"/>
  <c r="M1742" i="3" a="1"/>
  <c r="M1742" i="3"/>
  <c r="M1743" i="3" a="1"/>
  <c r="M1743" i="3" s="1"/>
  <c r="M1744" i="3" a="1"/>
  <c r="M1744" i="3" s="1"/>
  <c r="M1745" i="3" a="1"/>
  <c r="M1745" i="3" s="1"/>
  <c r="M1746" i="3" a="1"/>
  <c r="M1746" i="3" s="1"/>
  <c r="M1747" i="3" a="1"/>
  <c r="M1747" i="3" s="1"/>
  <c r="M1748" i="3" a="1"/>
  <c r="M1748" i="3" s="1"/>
  <c r="M1749" i="3" a="1"/>
  <c r="M1749" i="3" s="1"/>
  <c r="M1750" i="3" a="1"/>
  <c r="M1750" i="3" s="1"/>
  <c r="M1751" i="3" a="1"/>
  <c r="M1751" i="3" s="1"/>
  <c r="M1752" i="3" a="1"/>
  <c r="M1752" i="3" s="1"/>
  <c r="M1753" i="3" a="1"/>
  <c r="M1753" i="3" s="1"/>
  <c r="M1754" i="3" a="1"/>
  <c r="M1754" i="3" s="1"/>
  <c r="M1755" i="3" a="1"/>
  <c r="M1755" i="3" s="1"/>
  <c r="M1756" i="3" a="1"/>
  <c r="M1756" i="3"/>
  <c r="M1757" i="3" a="1"/>
  <c r="M1757" i="3" s="1"/>
  <c r="M1758" i="3" a="1"/>
  <c r="M1758" i="3" s="1"/>
  <c r="M1759" i="3" a="1"/>
  <c r="M1759" i="3" s="1"/>
  <c r="M1760" i="3" a="1"/>
  <c r="M1760" i="3" s="1"/>
  <c r="M1761" i="3" a="1"/>
  <c r="M1761" i="3" s="1"/>
  <c r="M1762" i="3" a="1"/>
  <c r="M1762" i="3" s="1"/>
  <c r="M1763" i="3" a="1"/>
  <c r="M1763" i="3" s="1"/>
  <c r="M1764" i="3" a="1"/>
  <c r="M1764" i="3" s="1"/>
  <c r="M1765" i="3" a="1"/>
  <c r="M1765" i="3" s="1"/>
  <c r="M1766" i="3" a="1"/>
  <c r="M1766" i="3" s="1"/>
  <c r="M1767" i="3" a="1"/>
  <c r="M1767" i="3" s="1"/>
  <c r="M1768" i="3" a="1"/>
  <c r="M1768" i="3" s="1"/>
  <c r="M1769" i="3" a="1"/>
  <c r="M1769" i="3" s="1"/>
  <c r="M1770" i="3" a="1"/>
  <c r="M1770" i="3" s="1"/>
  <c r="M1771" i="3" a="1"/>
  <c r="M1771" i="3" s="1"/>
  <c r="M1772" i="3" a="1"/>
  <c r="M1772" i="3" s="1"/>
  <c r="M1773" i="3" a="1"/>
  <c r="M1773" i="3" s="1"/>
  <c r="M1774" i="3" a="1"/>
  <c r="M1774" i="3" s="1"/>
  <c r="M1775" i="3" a="1"/>
  <c r="M1775" i="3" s="1"/>
  <c r="M1776" i="3" a="1"/>
  <c r="M1776" i="3" s="1"/>
  <c r="M1777" i="3" a="1"/>
  <c r="M1777" i="3" s="1"/>
  <c r="M1778" i="3" a="1"/>
  <c r="M1778" i="3" s="1"/>
  <c r="M1779" i="3" a="1"/>
  <c r="M1779" i="3" s="1"/>
  <c r="M1780" i="3" a="1"/>
  <c r="M1780" i="3" s="1"/>
  <c r="M1781" i="3" a="1"/>
  <c r="M1781" i="3" s="1"/>
  <c r="M1782" i="3" a="1"/>
  <c r="M1782" i="3" s="1"/>
  <c r="M1783" i="3" a="1"/>
  <c r="M1783" i="3" s="1"/>
  <c r="M1784" i="3" a="1"/>
  <c r="M1784" i="3" s="1"/>
  <c r="M1785" i="3" a="1"/>
  <c r="M1785" i="3" s="1"/>
  <c r="M1786" i="3" a="1"/>
  <c r="M1786" i="3"/>
  <c r="M1787" i="3" a="1"/>
  <c r="M1787" i="3" s="1"/>
  <c r="M1788" i="3" a="1"/>
  <c r="M1788" i="3" s="1"/>
  <c r="M1789" i="3" a="1"/>
  <c r="M1789" i="3" s="1"/>
  <c r="M1790" i="3" a="1"/>
  <c r="M1790" i="3" s="1"/>
  <c r="M1791" i="3" a="1"/>
  <c r="M1791" i="3" s="1"/>
  <c r="M1792" i="3" a="1"/>
  <c r="M1792" i="3" s="1"/>
  <c r="M1793" i="3" a="1"/>
  <c r="M1793" i="3" s="1"/>
  <c r="M1794" i="3" a="1"/>
  <c r="M1794" i="3" s="1"/>
  <c r="M1795" i="3" a="1"/>
  <c r="M1795" i="3" s="1"/>
  <c r="M1796" i="3" a="1"/>
  <c r="M1796" i="3" s="1"/>
  <c r="M1797" i="3" a="1"/>
  <c r="M1797" i="3" s="1"/>
  <c r="M1798" i="3" a="1"/>
  <c r="M1798" i="3" s="1"/>
  <c r="M1799" i="3" a="1"/>
  <c r="M1799" i="3" s="1"/>
  <c r="M1800" i="3" a="1"/>
  <c r="M1800" i="3" s="1"/>
  <c r="M1801" i="3" a="1"/>
  <c r="M1801" i="3" s="1"/>
  <c r="M1802" i="3" a="1"/>
  <c r="M1802" i="3" s="1"/>
  <c r="M1803" i="3" a="1"/>
  <c r="M1803" i="3" s="1"/>
  <c r="M1804" i="3" a="1"/>
  <c r="M1804" i="3" s="1"/>
  <c r="M1805" i="3" a="1"/>
  <c r="M1805" i="3" s="1"/>
  <c r="M1806" i="3" a="1"/>
  <c r="M1806" i="3" s="1"/>
  <c r="M1807" i="3" a="1"/>
  <c r="M1807" i="3" s="1"/>
  <c r="M1808" i="3" a="1"/>
  <c r="M1808" i="3" s="1"/>
  <c r="M1809" i="3" a="1"/>
  <c r="M1809" i="3" s="1"/>
  <c r="M1810" i="3" a="1"/>
  <c r="M1810" i="3" s="1"/>
  <c r="M1811" i="3" a="1"/>
  <c r="M1811" i="3" s="1"/>
  <c r="M1812" i="3" a="1"/>
  <c r="M1812" i="3" s="1"/>
  <c r="M1813" i="3" a="1"/>
  <c r="M1813" i="3" s="1"/>
  <c r="M1814" i="3" a="1"/>
  <c r="M1814" i="3" s="1"/>
  <c r="M1815" i="3" a="1"/>
  <c r="M1815" i="3" s="1"/>
  <c r="M1816" i="3" a="1"/>
  <c r="M1816" i="3" s="1"/>
  <c r="M1817" i="3" a="1"/>
  <c r="M1817" i="3" s="1"/>
  <c r="M1818" i="3" a="1"/>
  <c r="M1818" i="3" s="1"/>
  <c r="M1819" i="3" a="1"/>
  <c r="M1819" i="3" s="1"/>
  <c r="M1820" i="3" a="1"/>
  <c r="M1820" i="3" s="1"/>
  <c r="M1821" i="3" a="1"/>
  <c r="M1821" i="3" s="1"/>
  <c r="M1822" i="3" a="1"/>
  <c r="M1822" i="3" s="1"/>
  <c r="M1823" i="3" a="1"/>
  <c r="M1823" i="3" s="1"/>
  <c r="M1824" i="3" a="1"/>
  <c r="M1824" i="3" s="1"/>
  <c r="M1825" i="3" a="1"/>
  <c r="M1825" i="3" s="1"/>
  <c r="M1826" i="3" a="1"/>
  <c r="M1826" i="3" s="1"/>
  <c r="M1827" i="3" a="1"/>
  <c r="M1827" i="3" s="1"/>
  <c r="M1828" i="3" a="1"/>
  <c r="M1828" i="3" s="1"/>
  <c r="M1829" i="3" a="1"/>
  <c r="M1829" i="3" s="1"/>
  <c r="M1830" i="3" a="1"/>
  <c r="M1830" i="3" s="1"/>
  <c r="M1831" i="3" a="1"/>
  <c r="M1831" i="3" s="1"/>
  <c r="M1832" i="3" a="1"/>
  <c r="M1832" i="3" s="1"/>
  <c r="M1833" i="3" a="1"/>
  <c r="M1833" i="3" s="1"/>
  <c r="M1834" i="3" a="1"/>
  <c r="M1834" i="3" s="1"/>
  <c r="M1835" i="3" a="1"/>
  <c r="M1835" i="3" s="1"/>
  <c r="M1836" i="3" a="1"/>
  <c r="M1836" i="3" s="1"/>
  <c r="M1837" i="3" a="1"/>
  <c r="M1837" i="3" s="1"/>
  <c r="M1838" i="3" a="1"/>
  <c r="M1838" i="3" s="1"/>
  <c r="M1839" i="3" a="1"/>
  <c r="M1839" i="3" s="1"/>
  <c r="M1840" i="3" a="1"/>
  <c r="M1840" i="3" s="1"/>
  <c r="M1841" i="3" a="1"/>
  <c r="M1841" i="3" s="1"/>
  <c r="M1842" i="3" a="1"/>
  <c r="M1842" i="3" s="1"/>
  <c r="M1843" i="3" a="1"/>
  <c r="M1843" i="3" s="1"/>
  <c r="M1844" i="3" a="1"/>
  <c r="M1844" i="3" s="1"/>
  <c r="M1845" i="3" a="1"/>
  <c r="M1845" i="3" s="1"/>
  <c r="M1846" i="3" a="1"/>
  <c r="M1846" i="3" s="1"/>
  <c r="M1847" i="3" a="1"/>
  <c r="M1847" i="3" s="1"/>
  <c r="M1848" i="3" a="1"/>
  <c r="M1848" i="3" s="1"/>
  <c r="M1849" i="3" a="1"/>
  <c r="M1849" i="3" s="1"/>
  <c r="M1850" i="3" a="1"/>
  <c r="M1850" i="3" s="1"/>
  <c r="M1851" i="3" a="1"/>
  <c r="M1851" i="3" s="1"/>
  <c r="M1852" i="3" a="1"/>
  <c r="M1852" i="3" s="1"/>
  <c r="M1853" i="3" a="1"/>
  <c r="M1853" i="3" s="1"/>
  <c r="M1854" i="3" a="1"/>
  <c r="M1854" i="3" s="1"/>
  <c r="M1855" i="3" a="1"/>
  <c r="M1855" i="3" s="1"/>
  <c r="M1856" i="3" a="1"/>
  <c r="M1856" i="3" s="1"/>
  <c r="M1857" i="3" a="1"/>
  <c r="M1857" i="3" s="1"/>
  <c r="M1858" i="3" a="1"/>
  <c r="M1858" i="3" s="1"/>
  <c r="M1859" i="3" a="1"/>
  <c r="M1859" i="3" s="1"/>
  <c r="M1860" i="3" a="1"/>
  <c r="M1860" i="3" s="1"/>
  <c r="M1861" i="3" a="1"/>
  <c r="M1861" i="3" s="1"/>
  <c r="M1862" i="3" a="1"/>
  <c r="M1862" i="3" s="1"/>
  <c r="M1863" i="3" a="1"/>
  <c r="M1863" i="3" s="1"/>
  <c r="M1864" i="3" a="1"/>
  <c r="M1864" i="3" s="1"/>
  <c r="M1865" i="3" a="1"/>
  <c r="M1865" i="3" s="1"/>
  <c r="M1866" i="3" a="1"/>
  <c r="M1866" i="3" s="1"/>
  <c r="M1867" i="3" a="1"/>
  <c r="M1867" i="3" s="1"/>
  <c r="M1868" i="3" a="1"/>
  <c r="M1868" i="3" s="1"/>
  <c r="M1869" i="3" a="1"/>
  <c r="M1869" i="3" s="1"/>
  <c r="M1870" i="3" a="1"/>
  <c r="M1870" i="3" s="1"/>
  <c r="M1871" i="3" a="1"/>
  <c r="M1871" i="3" s="1"/>
  <c r="M1872" i="3" a="1"/>
  <c r="M1872" i="3" s="1"/>
  <c r="M1873" i="3" a="1"/>
  <c r="M1873" i="3" s="1"/>
  <c r="M1874" i="3" a="1"/>
  <c r="M1874" i="3" s="1"/>
  <c r="M1875" i="3" a="1"/>
  <c r="M1875" i="3" s="1"/>
  <c r="M1876" i="3" a="1"/>
  <c r="M1876" i="3" s="1"/>
  <c r="M1877" i="3" a="1"/>
  <c r="M1877" i="3" s="1"/>
  <c r="M1878" i="3" a="1"/>
  <c r="M1878" i="3" s="1"/>
  <c r="M1879" i="3" a="1"/>
  <c r="M1879" i="3" s="1"/>
  <c r="M1880" i="3" a="1"/>
  <c r="M1880" i="3" s="1"/>
  <c r="M1881" i="3" a="1"/>
  <c r="M1881" i="3" s="1"/>
  <c r="M1882" i="3" a="1"/>
  <c r="M1882" i="3" s="1"/>
  <c r="M1883" i="3" a="1"/>
  <c r="M1883" i="3"/>
  <c r="M1884" i="3" a="1"/>
  <c r="M1884" i="3" s="1"/>
  <c r="M1885" i="3" a="1"/>
  <c r="M1885" i="3" s="1"/>
  <c r="M1886" i="3" a="1"/>
  <c r="M1886" i="3" s="1"/>
  <c r="M1887" i="3" a="1"/>
  <c r="M1887" i="3" s="1"/>
  <c r="M1888" i="3" a="1"/>
  <c r="M1888" i="3" s="1"/>
  <c r="M1889" i="3" a="1"/>
  <c r="M1889" i="3" s="1"/>
  <c r="M1890" i="3" a="1"/>
  <c r="M1890" i="3" s="1"/>
  <c r="M1891" i="3" a="1"/>
  <c r="M1891" i="3" s="1"/>
  <c r="M1892" i="3" a="1"/>
  <c r="M1892" i="3" s="1"/>
  <c r="M1893" i="3" a="1"/>
  <c r="M1893" i="3" s="1"/>
  <c r="M1894" i="3" a="1"/>
  <c r="M1894" i="3" s="1"/>
  <c r="M1895" i="3" a="1"/>
  <c r="M1895" i="3" s="1"/>
  <c r="M1896" i="3" a="1"/>
  <c r="M1896" i="3" s="1"/>
  <c r="M1897" i="3" a="1"/>
  <c r="M1897" i="3" s="1"/>
  <c r="M1898" i="3" a="1"/>
  <c r="M1898" i="3" s="1"/>
  <c r="M1899" i="3" a="1"/>
  <c r="M1899" i="3" s="1"/>
  <c r="M1900" i="3" a="1"/>
  <c r="M1900" i="3" s="1"/>
  <c r="M1901" i="3" a="1"/>
  <c r="M1901" i="3"/>
  <c r="M1902" i="3" a="1"/>
  <c r="M1902" i="3" s="1"/>
  <c r="M1903" i="3" a="1"/>
  <c r="M1903" i="3" s="1"/>
  <c r="M1904" i="3" a="1"/>
  <c r="M1904" i="3" s="1"/>
  <c r="M1905" i="3" a="1"/>
  <c r="M1905" i="3" s="1"/>
  <c r="M1906" i="3" a="1"/>
  <c r="M1906" i="3" s="1"/>
  <c r="M1907" i="3" a="1"/>
  <c r="M1907" i="3" s="1"/>
  <c r="M1908" i="3" a="1"/>
  <c r="M1908" i="3" s="1"/>
  <c r="M1909" i="3" a="1"/>
  <c r="M1909" i="3" s="1"/>
  <c r="M1910" i="3" a="1"/>
  <c r="M1910" i="3" s="1"/>
  <c r="M1911" i="3" a="1"/>
  <c r="M1911" i="3" s="1"/>
  <c r="M1912" i="3" a="1"/>
  <c r="M1912" i="3" s="1"/>
  <c r="M1913" i="3" a="1"/>
  <c r="M1913" i="3" s="1"/>
  <c r="M1914" i="3" a="1"/>
  <c r="M1914" i="3"/>
  <c r="M1915" i="3" a="1"/>
  <c r="M1915" i="3" s="1"/>
  <c r="M1916" i="3" a="1"/>
  <c r="M1916" i="3" s="1"/>
  <c r="M1917" i="3" a="1"/>
  <c r="M1917" i="3" s="1"/>
  <c r="M1918" i="3" a="1"/>
  <c r="M1918" i="3" s="1"/>
  <c r="M1919" i="3" a="1"/>
  <c r="M1919" i="3" s="1"/>
  <c r="M1920" i="3" a="1"/>
  <c r="M1920" i="3" s="1"/>
  <c r="M1921" i="3" a="1"/>
  <c r="M1921" i="3" s="1"/>
  <c r="M1922" i="3" a="1"/>
  <c r="M1922" i="3" s="1"/>
  <c r="M1923" i="3" a="1"/>
  <c r="M1923" i="3" s="1"/>
  <c r="M1924" i="3" a="1"/>
  <c r="M1924" i="3" s="1"/>
  <c r="M1925" i="3" a="1"/>
  <c r="M1925" i="3" s="1"/>
  <c r="M1926" i="3" a="1"/>
  <c r="M1926" i="3" s="1"/>
  <c r="M1927" i="3" a="1"/>
  <c r="M1927" i="3" s="1"/>
  <c r="M1928" i="3" a="1"/>
  <c r="M1928" i="3" s="1"/>
  <c r="M1929" i="3" a="1"/>
  <c r="M1929" i="3" s="1"/>
  <c r="M1930" i="3" a="1"/>
  <c r="M1930" i="3" s="1"/>
  <c r="M1931" i="3" a="1"/>
  <c r="M1931" i="3" s="1"/>
  <c r="M1932" i="3" a="1"/>
  <c r="M1932" i="3" s="1"/>
  <c r="M1933" i="3" a="1"/>
  <c r="M1933" i="3" s="1"/>
  <c r="M1934" i="3" a="1"/>
  <c r="M1934" i="3" s="1"/>
  <c r="M1935" i="3" a="1"/>
  <c r="M1935" i="3" s="1"/>
  <c r="M1936" i="3" a="1"/>
  <c r="M1936" i="3" s="1"/>
  <c r="M1937" i="3" a="1"/>
  <c r="M1937" i="3" s="1"/>
  <c r="M1938" i="3" a="1"/>
  <c r="M1938" i="3" s="1"/>
  <c r="M1939" i="3" a="1"/>
  <c r="M1939" i="3" s="1"/>
  <c r="M1940" i="3" a="1"/>
  <c r="M1940" i="3" s="1"/>
  <c r="M1941" i="3" a="1"/>
  <c r="M1941" i="3" s="1"/>
  <c r="M1942" i="3" a="1"/>
  <c r="M1942" i="3" s="1"/>
  <c r="M1943" i="3" a="1"/>
  <c r="M1943" i="3" s="1"/>
  <c r="M1944" i="3" a="1"/>
  <c r="M1944" i="3" s="1"/>
  <c r="M1945" i="3" a="1"/>
  <c r="M1945" i="3" s="1"/>
  <c r="M1946" i="3" a="1"/>
  <c r="M1946" i="3" s="1"/>
  <c r="M1947" i="3" a="1"/>
  <c r="M1947" i="3" s="1"/>
  <c r="M1948" i="3" a="1"/>
  <c r="M1948" i="3" s="1"/>
  <c r="M1949" i="3" a="1"/>
  <c r="M1949" i="3" s="1"/>
  <c r="M1950" i="3" a="1"/>
  <c r="M1950" i="3" s="1"/>
  <c r="M1951" i="3" a="1"/>
  <c r="M1951" i="3" s="1"/>
  <c r="M1952" i="3" a="1"/>
  <c r="M1952" i="3" s="1"/>
  <c r="M1953" i="3" a="1"/>
  <c r="M1953" i="3" s="1"/>
  <c r="M1954" i="3" a="1"/>
  <c r="M1954" i="3" s="1"/>
  <c r="M1955" i="3" a="1"/>
  <c r="M1955" i="3" s="1"/>
  <c r="M1956" i="3" a="1"/>
  <c r="M1956" i="3" s="1"/>
  <c r="M1957" i="3" a="1"/>
  <c r="M1957" i="3" s="1"/>
  <c r="M1958" i="3" a="1"/>
  <c r="M1958" i="3" s="1"/>
  <c r="M1959" i="3" a="1"/>
  <c r="M1959" i="3" s="1"/>
  <c r="M1960" i="3" a="1"/>
  <c r="M1960" i="3" s="1"/>
  <c r="M1961" i="3" a="1"/>
  <c r="M1961" i="3" s="1"/>
  <c r="M1962" i="3" a="1"/>
  <c r="M1962" i="3" s="1"/>
  <c r="M1963" i="3" a="1"/>
  <c r="M1963" i="3" s="1"/>
  <c r="M1964" i="3" a="1"/>
  <c r="M1964" i="3" s="1"/>
  <c r="M1965" i="3" a="1"/>
  <c r="M1965" i="3" s="1"/>
  <c r="M1966" i="3" a="1"/>
  <c r="M1966" i="3" s="1"/>
  <c r="M1967" i="3" a="1"/>
  <c r="M1967" i="3" s="1"/>
  <c r="M1968" i="3" a="1"/>
  <c r="M1968" i="3" s="1"/>
  <c r="M1969" i="3" a="1"/>
  <c r="M1969" i="3" s="1"/>
  <c r="M1970" i="3" a="1"/>
  <c r="M1970" i="3" s="1"/>
  <c r="M1971" i="3" a="1"/>
  <c r="M1971" i="3" s="1"/>
  <c r="M1972" i="3" a="1"/>
  <c r="M1972" i="3" s="1"/>
  <c r="M1973" i="3" a="1"/>
  <c r="M1973" i="3" s="1"/>
  <c r="M1974" i="3" a="1"/>
  <c r="M1974" i="3" s="1"/>
  <c r="M1975" i="3" a="1"/>
  <c r="M1975" i="3" s="1"/>
  <c r="M1976" i="3" a="1"/>
  <c r="M1976" i="3" s="1"/>
  <c r="M1977" i="3" a="1"/>
  <c r="M1977" i="3" s="1"/>
  <c r="M1978" i="3" a="1"/>
  <c r="M1978" i="3" s="1"/>
  <c r="M1979" i="3" a="1"/>
  <c r="M1979" i="3" s="1"/>
  <c r="M1980" i="3" a="1"/>
  <c r="M1980" i="3" s="1"/>
  <c r="M1981" i="3" a="1"/>
  <c r="M1981" i="3" s="1"/>
  <c r="M1982" i="3" a="1"/>
  <c r="M1982" i="3" s="1"/>
  <c r="M1983" i="3" a="1"/>
  <c r="M1983" i="3" s="1"/>
  <c r="M1984" i="3" a="1"/>
  <c r="M1984" i="3" s="1"/>
  <c r="M1985" i="3" a="1"/>
  <c r="M1985" i="3" s="1"/>
  <c r="M1986" i="3" a="1"/>
  <c r="M1986" i="3" s="1"/>
  <c r="M1987" i="3" a="1"/>
  <c r="M1987" i="3" s="1"/>
  <c r="M1988" i="3" a="1"/>
  <c r="M1988" i="3" s="1"/>
  <c r="M1989" i="3" a="1"/>
  <c r="M1989" i="3" s="1"/>
  <c r="M1990" i="3" a="1"/>
  <c r="M1990" i="3" s="1"/>
  <c r="M1991" i="3" a="1"/>
  <c r="M1991" i="3" s="1"/>
  <c r="M1992" i="3" a="1"/>
  <c r="M1992" i="3" s="1"/>
  <c r="M1993" i="3" a="1"/>
  <c r="M1993" i="3" s="1"/>
  <c r="M1994" i="3" a="1"/>
  <c r="M1994" i="3" s="1"/>
  <c r="M1995" i="3" a="1"/>
  <c r="M1995" i="3"/>
  <c r="M1996" i="3" a="1"/>
  <c r="M1996" i="3" s="1"/>
  <c r="M1997" i="3" a="1"/>
  <c r="M1997" i="3" s="1"/>
  <c r="M1998" i="3" a="1"/>
  <c r="M1998" i="3" s="1"/>
  <c r="M1999" i="3" a="1"/>
  <c r="M1999" i="3" s="1"/>
  <c r="M2000" i="3" a="1"/>
  <c r="M2000" i="3" s="1"/>
  <c r="M2001" i="3" a="1"/>
  <c r="M2001" i="3" s="1"/>
  <c r="M2002" i="3" a="1"/>
  <c r="M2002" i="3" s="1"/>
  <c r="M2003" i="3" a="1"/>
  <c r="M2003" i="3" s="1"/>
  <c r="M2004" i="3" a="1"/>
  <c r="M2004" i="3" s="1"/>
  <c r="M2005" i="3" a="1"/>
  <c r="M2005" i="3" s="1"/>
  <c r="M2006" i="3" a="1"/>
  <c r="M2006" i="3" s="1"/>
  <c r="M2007" i="3" a="1"/>
  <c r="M2007" i="3" s="1"/>
  <c r="M2008" i="3" a="1"/>
  <c r="M2008" i="3" s="1"/>
  <c r="M2009" i="3" a="1"/>
  <c r="M2009" i="3" s="1"/>
  <c r="M2010" i="3" a="1"/>
  <c r="M2010" i="3" s="1"/>
  <c r="M2011" i="3" a="1"/>
  <c r="M2011" i="3" s="1"/>
  <c r="M2012" i="3" a="1"/>
  <c r="M2012" i="3" s="1"/>
  <c r="M2013" i="3" a="1"/>
  <c r="M2013" i="3" s="1"/>
  <c r="M2014" i="3" a="1"/>
  <c r="M2014" i="3" s="1"/>
  <c r="M2015" i="3" a="1"/>
  <c r="M2015" i="3" s="1"/>
  <c r="M2016" i="3" a="1"/>
  <c r="M2016" i="3" s="1"/>
  <c r="M2017" i="3" a="1"/>
  <c r="M2017" i="3" s="1"/>
  <c r="M2018" i="3" a="1"/>
  <c r="M2018" i="3" s="1"/>
  <c r="M2019" i="3" a="1"/>
  <c r="M2019" i="3"/>
  <c r="M2020" i="3" a="1"/>
  <c r="M2020" i="3" s="1"/>
  <c r="M2021" i="3" a="1"/>
  <c r="M2021" i="3" s="1"/>
  <c r="M2022" i="3" a="1"/>
  <c r="M2022" i="3" s="1"/>
  <c r="M2023" i="3" a="1"/>
  <c r="M2023" i="3" s="1"/>
  <c r="M2024" i="3" a="1"/>
  <c r="M2024" i="3" s="1"/>
  <c r="M2025" i="3" a="1"/>
  <c r="M2025" i="3" s="1"/>
  <c r="M2026" i="3" a="1"/>
  <c r="M2026" i="3" s="1"/>
  <c r="M2027" i="3" a="1"/>
  <c r="M2027" i="3" s="1"/>
  <c r="M2028" i="3" a="1"/>
  <c r="M2028" i="3" s="1"/>
  <c r="M2029" i="3" a="1"/>
  <c r="M2029" i="3" s="1"/>
  <c r="M2030" i="3" a="1"/>
  <c r="M2030" i="3" s="1"/>
  <c r="M2031" i="3" a="1"/>
  <c r="M2031" i="3" s="1"/>
  <c r="M2032" i="3" a="1"/>
  <c r="M2032" i="3" s="1"/>
  <c r="M2033" i="3" a="1"/>
  <c r="M2033" i="3" s="1"/>
  <c r="M2034" i="3" a="1"/>
  <c r="M2034" i="3" s="1"/>
  <c r="M2035" i="3" a="1"/>
  <c r="M2035" i="3" s="1"/>
  <c r="M2036" i="3" a="1"/>
  <c r="M2036" i="3" s="1"/>
  <c r="M2037" i="3" a="1"/>
  <c r="M2037" i="3" s="1"/>
  <c r="M2038" i="3" a="1"/>
  <c r="M2038" i="3" s="1"/>
  <c r="M2039" i="3" a="1"/>
  <c r="M2039" i="3" s="1"/>
  <c r="M2040" i="3" a="1"/>
  <c r="M2040" i="3" s="1"/>
  <c r="M2041" i="3" a="1"/>
  <c r="M2041" i="3" s="1"/>
  <c r="M2042" i="3" a="1"/>
  <c r="M2042" i="3" s="1"/>
  <c r="M2043" i="3" a="1"/>
  <c r="M2043" i="3"/>
  <c r="M2044" i="3" a="1"/>
  <c r="M2044" i="3" s="1"/>
  <c r="M2045" i="3" a="1"/>
  <c r="M2045" i="3"/>
  <c r="M2046" i="3" a="1"/>
  <c r="M2046" i="3" s="1"/>
  <c r="M2047" i="3" a="1"/>
  <c r="M2047" i="3" s="1"/>
  <c r="M2048" i="3" a="1"/>
  <c r="M2048" i="3" s="1"/>
  <c r="M2049" i="3" a="1"/>
  <c r="M2049" i="3" s="1"/>
  <c r="M2050" i="3" a="1"/>
  <c r="M2050" i="3" s="1"/>
  <c r="M2051" i="3" a="1"/>
  <c r="M2051" i="3" s="1"/>
  <c r="M2052" i="3" a="1"/>
  <c r="M2052" i="3" s="1"/>
  <c r="M2053" i="3" a="1"/>
  <c r="M2053" i="3" s="1"/>
  <c r="M2054" i="3" a="1"/>
  <c r="M2054" i="3" s="1"/>
  <c r="M2055" i="3" a="1"/>
  <c r="M2055" i="3" s="1"/>
  <c r="M2056" i="3" a="1"/>
  <c r="M2056" i="3" s="1"/>
  <c r="M2057" i="3" a="1"/>
  <c r="M2057" i="3" s="1"/>
  <c r="M2058" i="3" a="1"/>
  <c r="M2058" i="3" s="1"/>
  <c r="M2059" i="3" a="1"/>
  <c r="M2059" i="3" s="1"/>
  <c r="M2060" i="3" a="1"/>
  <c r="M2060" i="3" s="1"/>
  <c r="M2061" i="3" a="1"/>
  <c r="M2061" i="3" s="1"/>
  <c r="M2062" i="3" a="1"/>
  <c r="M2062" i="3" s="1"/>
  <c r="M2063" i="3" a="1"/>
  <c r="M2063" i="3"/>
  <c r="M2064" i="3" a="1"/>
  <c r="M2064" i="3" s="1"/>
  <c r="M2065" i="3" a="1"/>
  <c r="M2065" i="3" s="1"/>
  <c r="M2066" i="3" a="1"/>
  <c r="M2066" i="3" s="1"/>
  <c r="M2067" i="3" a="1"/>
  <c r="M2067" i="3" s="1"/>
  <c r="M2068" i="3" a="1"/>
  <c r="M2068" i="3" s="1"/>
  <c r="M2069" i="3" a="1"/>
  <c r="M2069" i="3" s="1"/>
  <c r="M2070" i="3" a="1"/>
  <c r="M2070" i="3" s="1"/>
  <c r="M2071" i="3" a="1"/>
  <c r="M2071" i="3" s="1"/>
  <c r="M2072" i="3" a="1"/>
  <c r="M2072" i="3"/>
  <c r="M2073" i="3" a="1"/>
  <c r="M2073" i="3" s="1"/>
  <c r="M2074" i="3" a="1"/>
  <c r="M2074" i="3" s="1"/>
  <c r="M2075" i="3" a="1"/>
  <c r="M2075" i="3" s="1"/>
  <c r="M2076" i="3" a="1"/>
  <c r="M2076" i="3" s="1"/>
  <c r="M2077" i="3" a="1"/>
  <c r="M2077" i="3" s="1"/>
  <c r="M2078" i="3" a="1"/>
  <c r="M2078" i="3" s="1"/>
  <c r="M2079" i="3" a="1"/>
  <c r="M2079" i="3" s="1"/>
  <c r="M2080" i="3" a="1"/>
  <c r="M2080" i="3" s="1"/>
  <c r="M2081" i="3" a="1"/>
  <c r="M2081" i="3" s="1"/>
  <c r="M2082" i="3" a="1"/>
  <c r="M2082" i="3" s="1"/>
  <c r="M2083" i="3" a="1"/>
  <c r="M2083" i="3" s="1"/>
  <c r="M2084" i="3" a="1"/>
  <c r="M2084" i="3" s="1"/>
  <c r="M2085" i="3" a="1"/>
  <c r="M2085" i="3" s="1"/>
  <c r="M2086" i="3" a="1"/>
  <c r="M2086" i="3" s="1"/>
  <c r="M2087" i="3" a="1"/>
  <c r="M2087" i="3" s="1"/>
  <c r="M2088" i="3" a="1"/>
  <c r="M2088" i="3" s="1"/>
  <c r="M2089" i="3" a="1"/>
  <c r="M2089" i="3" s="1"/>
  <c r="M2090" i="3" a="1"/>
  <c r="M2090" i="3" s="1"/>
  <c r="M2091" i="3" a="1"/>
  <c r="M2091" i="3"/>
  <c r="M2092" i="3" a="1"/>
  <c r="M2092" i="3"/>
  <c r="M2093" i="3" a="1"/>
  <c r="M2093" i="3" s="1"/>
  <c r="M2094" i="3" a="1"/>
  <c r="M2094" i="3" s="1"/>
  <c r="M2095" i="3" a="1"/>
  <c r="M2095" i="3" s="1"/>
  <c r="M2096" i="3" a="1"/>
  <c r="M2096" i="3" s="1"/>
  <c r="M2097" i="3" a="1"/>
  <c r="M2097" i="3" s="1"/>
  <c r="M2098" i="3" a="1"/>
  <c r="M2098" i="3" s="1"/>
  <c r="M2099" i="3" a="1"/>
  <c r="M2099" i="3" s="1"/>
  <c r="M2100" i="3" a="1"/>
  <c r="M2100" i="3" s="1"/>
  <c r="M2101" i="3" a="1"/>
  <c r="M2101" i="3" s="1"/>
  <c r="M2102" i="3" a="1"/>
  <c r="M2102" i="3" s="1"/>
  <c r="M2103" i="3" a="1"/>
  <c r="M2103" i="3" s="1"/>
  <c r="M2104" i="3" a="1"/>
  <c r="M2104" i="3" s="1"/>
  <c r="M2105" i="3" a="1"/>
  <c r="M2105" i="3"/>
  <c r="M2106" i="3" a="1"/>
  <c r="M2106" i="3" s="1"/>
  <c r="M2107" i="3" a="1"/>
  <c r="M2107" i="3" s="1"/>
  <c r="M2108" i="3" a="1"/>
  <c r="M2108" i="3" s="1"/>
  <c r="M2109" i="3" a="1"/>
  <c r="M2109" i="3" s="1"/>
  <c r="M2110" i="3" a="1"/>
  <c r="M2110" i="3" s="1"/>
  <c r="M2111" i="3" a="1"/>
  <c r="M2111" i="3" s="1"/>
  <c r="M2112" i="3" a="1"/>
  <c r="M2112" i="3" s="1"/>
  <c r="M2113" i="3" a="1"/>
  <c r="M2113" i="3" s="1"/>
  <c r="M2114" i="3" a="1"/>
  <c r="M2114" i="3" s="1"/>
  <c r="M2115" i="3" a="1"/>
  <c r="M2115" i="3" s="1"/>
  <c r="M2116" i="3" a="1"/>
  <c r="M2116" i="3" s="1"/>
  <c r="M2117" i="3" a="1"/>
  <c r="M2117" i="3" s="1"/>
  <c r="M2118" i="3" a="1"/>
  <c r="M2118" i="3" s="1"/>
  <c r="M2119" i="3" a="1"/>
  <c r="M2119" i="3" s="1"/>
  <c r="M2120" i="3" a="1"/>
  <c r="M2120" i="3" s="1"/>
  <c r="M2121" i="3" a="1"/>
  <c r="M2121" i="3" s="1"/>
  <c r="M2122" i="3" a="1"/>
  <c r="M2122" i="3" s="1"/>
  <c r="M2123" i="3" a="1"/>
  <c r="M2123" i="3" s="1"/>
  <c r="M2124" i="3" a="1"/>
  <c r="M2124" i="3" s="1"/>
  <c r="M2125" i="3" a="1"/>
  <c r="M2125" i="3" s="1"/>
  <c r="M2126" i="3" a="1"/>
  <c r="M2126" i="3" s="1"/>
  <c r="M2127" i="3" a="1"/>
  <c r="M2127" i="3" s="1"/>
  <c r="M2128" i="3" a="1"/>
  <c r="M2128" i="3" s="1"/>
  <c r="M2129" i="3" a="1"/>
  <c r="M2129" i="3" s="1"/>
  <c r="M2130" i="3" a="1"/>
  <c r="M2130" i="3" s="1"/>
  <c r="M2131" i="3" a="1"/>
  <c r="M2131" i="3" s="1"/>
  <c r="M2132" i="3" a="1"/>
  <c r="M2132" i="3" s="1"/>
  <c r="M2133" i="3" a="1"/>
  <c r="M2133" i="3" s="1"/>
  <c r="M2134" i="3" a="1"/>
  <c r="M2134" i="3" s="1"/>
  <c r="M2135" i="3" a="1"/>
  <c r="M2135" i="3" s="1"/>
  <c r="M2136" i="3" a="1"/>
  <c r="M2136" i="3" s="1"/>
  <c r="M2137" i="3" a="1"/>
  <c r="M2137" i="3" s="1"/>
  <c r="M2138" i="3" a="1"/>
  <c r="M2138" i="3" s="1"/>
  <c r="M2139" i="3" a="1"/>
  <c r="M2139" i="3" s="1"/>
  <c r="M2140" i="3" a="1"/>
  <c r="M2140" i="3"/>
  <c r="M2141" i="3" a="1"/>
  <c r="M2141" i="3" s="1"/>
  <c r="M2142" i="3" a="1"/>
  <c r="M2142" i="3" s="1"/>
  <c r="M2143" i="3" a="1"/>
  <c r="M2143" i="3" s="1"/>
  <c r="M2144" i="3" a="1"/>
  <c r="M2144" i="3" s="1"/>
  <c r="M2145" i="3" a="1"/>
  <c r="M2145" i="3" s="1"/>
  <c r="M2146" i="3" a="1"/>
  <c r="M2146" i="3" s="1"/>
  <c r="M2147" i="3" a="1"/>
  <c r="M2147" i="3" s="1"/>
  <c r="M2148" i="3" a="1"/>
  <c r="M2148" i="3" s="1"/>
  <c r="M2149" i="3" a="1"/>
  <c r="M2149" i="3" s="1"/>
  <c r="M2150" i="3" a="1"/>
  <c r="M2150" i="3" s="1"/>
  <c r="M2151" i="3" a="1"/>
  <c r="M2151" i="3" s="1"/>
  <c r="M2152" i="3" a="1"/>
  <c r="M2152" i="3" s="1"/>
  <c r="M2153" i="3" a="1"/>
  <c r="M2153" i="3" s="1"/>
  <c r="M2154" i="3" a="1"/>
  <c r="M2154" i="3" s="1"/>
  <c r="M2155" i="3" a="1"/>
  <c r="M2155" i="3" s="1"/>
  <c r="M2156" i="3" a="1"/>
  <c r="M2156" i="3" s="1"/>
  <c r="M2157" i="3" a="1"/>
  <c r="M2157" i="3" s="1"/>
  <c r="M2158" i="3" a="1"/>
  <c r="M2158" i="3" s="1"/>
  <c r="M2159" i="3" a="1"/>
  <c r="M2159" i="3" s="1"/>
  <c r="M2160" i="3" a="1"/>
  <c r="M2160" i="3" s="1"/>
  <c r="M2161" i="3" a="1"/>
  <c r="M2161" i="3" s="1"/>
  <c r="M2162" i="3" a="1"/>
  <c r="M2162" i="3" s="1"/>
  <c r="M2163" i="3" a="1"/>
  <c r="M2163" i="3" s="1"/>
  <c r="M2164" i="3" a="1"/>
  <c r="M2164" i="3" s="1"/>
  <c r="M2165" i="3" a="1"/>
  <c r="M2165" i="3" s="1"/>
  <c r="M2166" i="3" a="1"/>
  <c r="M2166" i="3" s="1"/>
  <c r="M2167" i="3" a="1"/>
  <c r="M2167" i="3" s="1"/>
  <c r="M2168" i="3" a="1"/>
  <c r="M2168" i="3" s="1"/>
  <c r="M2169" i="3" a="1"/>
  <c r="M2169" i="3" s="1"/>
  <c r="M2170" i="3" a="1"/>
  <c r="M2170" i="3" s="1"/>
  <c r="M2171" i="3" a="1"/>
  <c r="M2171" i="3" s="1"/>
  <c r="M2172" i="3" a="1"/>
  <c r="M2172" i="3" s="1"/>
  <c r="M2173" i="3" a="1"/>
  <c r="M2173" i="3" s="1"/>
  <c r="M2174" i="3" a="1"/>
  <c r="M2174" i="3" s="1"/>
  <c r="M2175" i="3" a="1"/>
  <c r="M2175" i="3" s="1"/>
  <c r="M2176" i="3" a="1"/>
  <c r="M2176" i="3" s="1"/>
  <c r="M2177" i="3" a="1"/>
  <c r="M2177" i="3" s="1"/>
  <c r="M2178" i="3" a="1"/>
  <c r="M2178" i="3" s="1"/>
  <c r="M2179" i="3" a="1"/>
  <c r="M2179" i="3" s="1"/>
  <c r="M2180" i="3" a="1"/>
  <c r="M2180" i="3" s="1"/>
  <c r="M2181" i="3" a="1"/>
  <c r="M2181" i="3" s="1"/>
  <c r="M2182" i="3" a="1"/>
  <c r="M2182" i="3" s="1"/>
  <c r="M2183" i="3" a="1"/>
  <c r="M2183" i="3" s="1"/>
  <c r="M2184" i="3" a="1"/>
  <c r="M2184" i="3" s="1"/>
  <c r="M2185" i="3" a="1"/>
  <c r="M2185" i="3" s="1"/>
  <c r="M2186" i="3" a="1"/>
  <c r="M2186" i="3" s="1"/>
  <c r="M2187" i="3" a="1"/>
  <c r="M2187" i="3" s="1"/>
  <c r="M2188" i="3" a="1"/>
  <c r="M2188" i="3" s="1"/>
  <c r="M2189" i="3" a="1"/>
  <c r="M2189" i="3" s="1"/>
  <c r="M2190" i="3" a="1"/>
  <c r="M2190" i="3" s="1"/>
  <c r="M2191" i="3" a="1"/>
  <c r="M2191" i="3" s="1"/>
  <c r="M2192" i="3" a="1"/>
  <c r="M2192" i="3" s="1"/>
  <c r="M2193" i="3" a="1"/>
  <c r="M2193" i="3" s="1"/>
  <c r="M2194" i="3" a="1"/>
  <c r="M2194" i="3" s="1"/>
  <c r="M2195" i="3" a="1"/>
  <c r="M2195" i="3" s="1"/>
  <c r="M2196" i="3" a="1"/>
  <c r="M2196" i="3" s="1"/>
  <c r="M2197" i="3" a="1"/>
  <c r="M2197" i="3" s="1"/>
  <c r="M2198" i="3" a="1"/>
  <c r="M2198" i="3" s="1"/>
  <c r="M2199" i="3" a="1"/>
  <c r="M2199" i="3" s="1"/>
  <c r="M2200" i="3" a="1"/>
  <c r="M2200" i="3" s="1"/>
  <c r="M2201" i="3" a="1"/>
  <c r="M2201" i="3" s="1"/>
  <c r="M2202" i="3" a="1"/>
  <c r="M2202" i="3" s="1"/>
  <c r="M2203" i="3" a="1"/>
  <c r="M2203" i="3" s="1"/>
  <c r="M2204" i="3" a="1"/>
  <c r="M2204" i="3" s="1"/>
  <c r="M2205" i="3" a="1"/>
  <c r="M2205" i="3" s="1"/>
  <c r="M2206" i="3" a="1"/>
  <c r="M2206" i="3" s="1"/>
  <c r="M2207" i="3" a="1"/>
  <c r="M2207" i="3" s="1"/>
  <c r="M2208" i="3" a="1"/>
  <c r="M2208" i="3" s="1"/>
  <c r="M2209" i="3" a="1"/>
  <c r="M2209" i="3" s="1"/>
  <c r="M2210" i="3" a="1"/>
  <c r="M2210" i="3" s="1"/>
  <c r="M2211" i="3" a="1"/>
  <c r="M2211" i="3" s="1"/>
  <c r="M2212" i="3" a="1"/>
  <c r="M2212" i="3" s="1"/>
  <c r="M2213" i="3" a="1"/>
  <c r="M2213" i="3" s="1"/>
  <c r="M2214" i="3" a="1"/>
  <c r="M2214" i="3"/>
  <c r="M2215" i="3" a="1"/>
  <c r="M2215" i="3" s="1"/>
  <c r="M2216" i="3" a="1"/>
  <c r="M2216" i="3" s="1"/>
  <c r="M2217" i="3" a="1"/>
  <c r="M2217" i="3" s="1"/>
  <c r="M2218" i="3" a="1"/>
  <c r="M2218" i="3" s="1"/>
  <c r="M2219" i="3" a="1"/>
  <c r="M2219" i="3" s="1"/>
  <c r="M2220" i="3" a="1"/>
  <c r="M2220" i="3" s="1"/>
  <c r="M2221" i="3" a="1"/>
  <c r="M2221" i="3" s="1"/>
  <c r="M2222" i="3" a="1"/>
  <c r="M2222" i="3" s="1"/>
  <c r="M2223" i="3" a="1"/>
  <c r="M2223" i="3" s="1"/>
  <c r="M2224" i="3" a="1"/>
  <c r="M2224" i="3" s="1"/>
  <c r="M2225" i="3" a="1"/>
  <c r="M2225" i="3" s="1"/>
  <c r="M2226" i="3" a="1"/>
  <c r="M2226" i="3" s="1"/>
  <c r="M2227" i="3" a="1"/>
  <c r="M2227" i="3" s="1"/>
  <c r="M2228" i="3" a="1"/>
  <c r="M2228" i="3" s="1"/>
  <c r="M2229" i="3" a="1"/>
  <c r="M2229" i="3" s="1"/>
  <c r="M2230" i="3" a="1"/>
  <c r="M2230" i="3" s="1"/>
  <c r="M2231" i="3" a="1"/>
  <c r="M2231" i="3" s="1"/>
  <c r="M2232" i="3" a="1"/>
  <c r="M2232" i="3" s="1"/>
  <c r="M2233" i="3" a="1"/>
  <c r="M2233" i="3" s="1"/>
  <c r="M2234" i="3" a="1"/>
  <c r="M2234" i="3" s="1"/>
  <c r="M2235" i="3" a="1"/>
  <c r="M2235" i="3" s="1"/>
  <c r="M2236" i="3" a="1"/>
  <c r="M2236" i="3" s="1"/>
  <c r="M2237" i="3" a="1"/>
  <c r="M2237" i="3" s="1"/>
  <c r="M2238" i="3" a="1"/>
  <c r="M2238" i="3" s="1"/>
  <c r="M2239" i="3" a="1"/>
  <c r="M2239" i="3" s="1"/>
  <c r="M2240" i="3" a="1"/>
  <c r="M2240" i="3" s="1"/>
  <c r="M2241" i="3" a="1"/>
  <c r="M2241" i="3" s="1"/>
  <c r="M2242" i="3" a="1"/>
  <c r="M2242" i="3"/>
  <c r="M2243" i="3" a="1"/>
  <c r="M2243" i="3" s="1"/>
  <c r="M2244" i="3" a="1"/>
  <c r="M2244" i="3" s="1"/>
  <c r="M2245" i="3" a="1"/>
  <c r="M2245" i="3" s="1"/>
  <c r="M2246" i="3" a="1"/>
  <c r="M2246" i="3" s="1"/>
  <c r="M2247" i="3" a="1"/>
  <c r="M2247" i="3"/>
  <c r="M2248" i="3" a="1"/>
  <c r="M2248" i="3" s="1"/>
  <c r="M2249" i="3" a="1"/>
  <c r="M2249" i="3" s="1"/>
  <c r="M2250" i="3" a="1"/>
  <c r="M2250" i="3" s="1"/>
  <c r="M2251" i="3" a="1"/>
  <c r="M2251" i="3" s="1"/>
  <c r="M2252" i="3" a="1"/>
  <c r="M2252" i="3" s="1"/>
  <c r="M2253" i="3" a="1"/>
  <c r="M2253" i="3" s="1"/>
  <c r="M2254" i="3" a="1"/>
  <c r="M2254" i="3" s="1"/>
  <c r="M2255" i="3" a="1"/>
  <c r="M2255" i="3" s="1"/>
  <c r="M2256" i="3" a="1"/>
  <c r="M2256" i="3" s="1"/>
  <c r="M2257" i="3" a="1"/>
  <c r="M2257" i="3" s="1"/>
  <c r="M2258" i="3" a="1"/>
  <c r="M2258" i="3"/>
  <c r="M2259" i="3" a="1"/>
  <c r="M2259" i="3"/>
  <c r="M2260" i="3" a="1"/>
  <c r="M2260" i="3" s="1"/>
  <c r="M2261" i="3" a="1"/>
  <c r="M2261" i="3" s="1"/>
  <c r="M2262" i="3" a="1"/>
  <c r="M2262" i="3" s="1"/>
  <c r="M2263" i="3" a="1"/>
  <c r="M2263" i="3" s="1"/>
  <c r="M2264" i="3" a="1"/>
  <c r="M2264" i="3" s="1"/>
  <c r="M2265" i="3" a="1"/>
  <c r="M2265" i="3" s="1"/>
  <c r="M2266" i="3" a="1"/>
  <c r="M2266" i="3" s="1"/>
  <c r="M2267" i="3" a="1"/>
  <c r="M2267" i="3" s="1"/>
  <c r="M2268" i="3" a="1"/>
  <c r="M2268" i="3" s="1"/>
  <c r="M2269" i="3" a="1"/>
  <c r="M2269" i="3" s="1"/>
  <c r="M2270" i="3" a="1"/>
  <c r="M2270" i="3" s="1"/>
  <c r="M2271" i="3" a="1"/>
  <c r="M2271" i="3" s="1"/>
  <c r="M2272" i="3" a="1"/>
  <c r="M2272" i="3" s="1"/>
  <c r="M2273" i="3" a="1"/>
  <c r="M2273" i="3" s="1"/>
  <c r="M2274" i="3" a="1"/>
  <c r="M2274" i="3" s="1"/>
  <c r="M2275" i="3" a="1"/>
  <c r="M2275" i="3" s="1"/>
  <c r="M2276" i="3" a="1"/>
  <c r="M2276" i="3" s="1"/>
  <c r="M2277" i="3" a="1"/>
  <c r="M2277" i="3" s="1"/>
  <c r="M2278" i="3" a="1"/>
  <c r="M2278" i="3"/>
  <c r="M2279" i="3" a="1"/>
  <c r="M2279" i="3" s="1"/>
  <c r="M2280" i="3" a="1"/>
  <c r="M2280" i="3" s="1"/>
  <c r="M2281" i="3" a="1"/>
  <c r="M2281" i="3" s="1"/>
  <c r="M2282" i="3" a="1"/>
  <c r="M2282" i="3" s="1"/>
  <c r="M2283" i="3" a="1"/>
  <c r="M2283" i="3" s="1"/>
  <c r="M2284" i="3" a="1"/>
  <c r="M2284" i="3" s="1"/>
  <c r="M2285" i="3" a="1"/>
  <c r="M2285" i="3" s="1"/>
  <c r="M2286" i="3" a="1"/>
  <c r="M2286" i="3" s="1"/>
  <c r="M2287" i="3" a="1"/>
  <c r="M2287" i="3" s="1"/>
  <c r="M2288" i="3" a="1"/>
  <c r="M2288" i="3" s="1"/>
  <c r="M2289" i="3" a="1"/>
  <c r="M2289" i="3" s="1"/>
  <c r="M2290" i="3" a="1"/>
  <c r="M2290" i="3"/>
  <c r="M2291" i="3" a="1"/>
  <c r="M2291" i="3" s="1"/>
  <c r="M2292" i="3" a="1"/>
  <c r="M2292" i="3" s="1"/>
  <c r="M2293" i="3" a="1"/>
  <c r="M2293" i="3" s="1"/>
  <c r="M2294" i="3" a="1"/>
  <c r="M2294" i="3" s="1"/>
  <c r="M2295" i="3" a="1"/>
  <c r="M2295" i="3" s="1"/>
  <c r="M2296" i="3" a="1"/>
  <c r="M2296" i="3" s="1"/>
  <c r="M2297" i="3" a="1"/>
  <c r="M2297" i="3" s="1"/>
  <c r="M2298" i="3" a="1"/>
  <c r="M2298" i="3" s="1"/>
  <c r="M2299" i="3" a="1"/>
  <c r="M2299" i="3" s="1"/>
  <c r="M2300" i="3" a="1"/>
  <c r="M2300" i="3" s="1"/>
  <c r="M2301" i="3" a="1"/>
  <c r="M2301" i="3" s="1"/>
  <c r="M2302" i="3" a="1"/>
  <c r="M2302" i="3" s="1"/>
  <c r="M2303" i="3" a="1"/>
  <c r="M2303" i="3" s="1"/>
  <c r="M2304" i="3" a="1"/>
  <c r="M2304" i="3" s="1"/>
  <c r="M2305" i="3" a="1"/>
  <c r="M2305" i="3" s="1"/>
  <c r="M2306" i="3" a="1"/>
  <c r="M2306" i="3" s="1"/>
  <c r="M2307" i="3" a="1"/>
  <c r="M2307" i="3" s="1"/>
  <c r="M2308" i="3" a="1"/>
  <c r="M2308" i="3" s="1"/>
  <c r="M2309" i="3" a="1"/>
  <c r="M2309" i="3" s="1"/>
  <c r="M2310" i="3" a="1"/>
  <c r="M2310" i="3" s="1"/>
  <c r="M2311" i="3" a="1"/>
  <c r="M2311" i="3" s="1"/>
  <c r="M2312" i="3" a="1"/>
  <c r="M2312" i="3" s="1"/>
  <c r="M2313" i="3" a="1"/>
  <c r="M2313" i="3" s="1"/>
  <c r="M2314" i="3" a="1"/>
  <c r="M2314" i="3" s="1"/>
  <c r="M2315" i="3" a="1"/>
  <c r="M2315" i="3" s="1"/>
  <c r="M2316" i="3" a="1"/>
  <c r="M2316" i="3" s="1"/>
  <c r="M2317" i="3" a="1"/>
  <c r="M2317" i="3" s="1"/>
  <c r="M2318" i="3" a="1"/>
  <c r="M2318" i="3" s="1"/>
  <c r="M2319" i="3" a="1"/>
  <c r="M2319" i="3" s="1"/>
  <c r="M2320" i="3" a="1"/>
  <c r="M2320" i="3" s="1"/>
  <c r="M2321" i="3" a="1"/>
  <c r="M2321" i="3" s="1"/>
  <c r="M2322" i="3" a="1"/>
  <c r="M2322" i="3" s="1"/>
  <c r="M2323" i="3" a="1"/>
  <c r="M2323" i="3" s="1"/>
  <c r="M2324" i="3" a="1"/>
  <c r="M2324" i="3"/>
  <c r="M2325" i="3" a="1"/>
  <c r="M2325" i="3"/>
  <c r="M2326" i="3" a="1"/>
  <c r="M2326" i="3" s="1"/>
  <c r="M2327" i="3" a="1"/>
  <c r="M2327" i="3" s="1"/>
  <c r="M2328" i="3" a="1"/>
  <c r="M2328" i="3" s="1"/>
  <c r="M2329" i="3" a="1"/>
  <c r="M2329" i="3" s="1"/>
  <c r="M2330" i="3" a="1"/>
  <c r="M2330" i="3" s="1"/>
  <c r="M2331" i="3" a="1"/>
  <c r="M2331" i="3" s="1"/>
  <c r="M2332" i="3" a="1"/>
  <c r="M2332" i="3" s="1"/>
  <c r="M2333" i="3" a="1"/>
  <c r="M2333" i="3" s="1"/>
  <c r="M2334" i="3" a="1"/>
  <c r="M2334" i="3" s="1"/>
  <c r="M2335" i="3" a="1"/>
  <c r="M2335" i="3" s="1"/>
  <c r="M2336" i="3" a="1"/>
  <c r="M2336" i="3" s="1"/>
  <c r="M2337" i="3" a="1"/>
  <c r="M2337" i="3" s="1"/>
  <c r="M2338" i="3" a="1"/>
  <c r="M2338" i="3" s="1"/>
  <c r="M2339" i="3" a="1"/>
  <c r="M2339" i="3" s="1"/>
  <c r="M2340" i="3" a="1"/>
  <c r="M2340" i="3" s="1"/>
  <c r="M2341" i="3" a="1"/>
  <c r="M2341" i="3"/>
  <c r="M2342" i="3" a="1"/>
  <c r="M2342" i="3" s="1"/>
  <c r="M2343" i="3" a="1"/>
  <c r="M2343" i="3" s="1"/>
  <c r="M2344" i="3" a="1"/>
  <c r="M2344" i="3" s="1"/>
  <c r="M2345" i="3" a="1"/>
  <c r="M2345" i="3" s="1"/>
  <c r="M2346" i="3" a="1"/>
  <c r="M2346" i="3" s="1"/>
  <c r="M2347" i="3" a="1"/>
  <c r="M2347" i="3" s="1"/>
  <c r="M2348" i="3" a="1"/>
  <c r="M2348" i="3" s="1"/>
  <c r="M2349" i="3" a="1"/>
  <c r="M2349" i="3" s="1"/>
  <c r="M2350" i="3" a="1"/>
  <c r="M2350" i="3" s="1"/>
  <c r="M2351" i="3" a="1"/>
  <c r="M2351" i="3" s="1"/>
  <c r="M2352" i="3" a="1"/>
  <c r="M2352" i="3" s="1"/>
  <c r="M2353" i="3" a="1"/>
  <c r="M2353" i="3" s="1"/>
  <c r="M2354" i="3" a="1"/>
  <c r="M2354" i="3" s="1"/>
  <c r="M2355" i="3" a="1"/>
  <c r="M2355" i="3" s="1"/>
  <c r="M2356" i="3" a="1"/>
  <c r="M2356" i="3" s="1"/>
  <c r="M2357" i="3" a="1"/>
  <c r="M2357" i="3" s="1"/>
  <c r="M2358" i="3" a="1"/>
  <c r="M2358" i="3" s="1"/>
  <c r="M2359" i="3" a="1"/>
  <c r="M2359" i="3" s="1"/>
  <c r="M2360" i="3" a="1"/>
  <c r="M2360" i="3" s="1"/>
  <c r="M2361" i="3" a="1"/>
  <c r="M2361" i="3" s="1"/>
  <c r="M2362" i="3" a="1"/>
  <c r="M2362" i="3" s="1"/>
  <c r="M2363" i="3" a="1"/>
  <c r="M2363" i="3" s="1"/>
  <c r="M2364" i="3" a="1"/>
  <c r="M2364" i="3" s="1"/>
  <c r="M2365" i="3" a="1"/>
  <c r="M2365" i="3" s="1"/>
  <c r="M2366" i="3" a="1"/>
  <c r="M2366" i="3" s="1"/>
  <c r="M2367" i="3" a="1"/>
  <c r="M2367" i="3" s="1"/>
  <c r="M2368" i="3" a="1"/>
  <c r="M2368" i="3" s="1"/>
  <c r="M2369" i="3" a="1"/>
  <c r="M2369" i="3" s="1"/>
  <c r="M2370" i="3" a="1"/>
  <c r="M2370" i="3" s="1"/>
  <c r="M2371" i="3" a="1"/>
  <c r="M2371" i="3" s="1"/>
  <c r="M2372" i="3" a="1"/>
  <c r="M2372" i="3" s="1"/>
  <c r="M2373" i="3" a="1"/>
  <c r="M2373" i="3" s="1"/>
  <c r="M2374" i="3" a="1"/>
  <c r="M2374" i="3" s="1"/>
  <c r="M2375" i="3" a="1"/>
  <c r="M2375" i="3" s="1"/>
  <c r="M2376" i="3" a="1"/>
  <c r="M2376" i="3" s="1"/>
  <c r="M2377" i="3" a="1"/>
  <c r="M2377" i="3" s="1"/>
  <c r="M2378" i="3" a="1"/>
  <c r="M2378" i="3" s="1"/>
  <c r="M2379" i="3" a="1"/>
  <c r="M2379" i="3" s="1"/>
  <c r="M2380" i="3" a="1"/>
  <c r="M2380" i="3" s="1"/>
  <c r="M2381" i="3" a="1"/>
  <c r="M2381" i="3" s="1"/>
  <c r="M2382" i="3" a="1"/>
  <c r="M2382" i="3" s="1"/>
  <c r="M2383" i="3" a="1"/>
  <c r="M2383" i="3" s="1"/>
  <c r="M2384" i="3" a="1"/>
  <c r="M2384" i="3" s="1"/>
  <c r="M2385" i="3" a="1"/>
  <c r="M2385" i="3" s="1"/>
  <c r="M2386" i="3" a="1"/>
  <c r="M2386" i="3" s="1"/>
  <c r="M2387" i="3" a="1"/>
  <c r="M2387" i="3" s="1"/>
  <c r="M2388" i="3" a="1"/>
  <c r="M2388" i="3" s="1"/>
  <c r="M2389" i="3" a="1"/>
  <c r="M2389" i="3" s="1"/>
  <c r="M2390" i="3" a="1"/>
  <c r="M2390" i="3" s="1"/>
  <c r="M2391" i="3" a="1"/>
  <c r="M2391" i="3" s="1"/>
  <c r="M2392" i="3" a="1"/>
  <c r="M2392" i="3" s="1"/>
  <c r="M2393" i="3" a="1"/>
  <c r="M2393" i="3" s="1"/>
  <c r="M2394" i="3" a="1"/>
  <c r="M2394" i="3" s="1"/>
  <c r="M2395" i="3" a="1"/>
  <c r="M2395" i="3" s="1"/>
  <c r="M2396" i="3" a="1"/>
  <c r="M2396" i="3"/>
  <c r="M2397" i="3" a="1"/>
  <c r="M2397" i="3" s="1"/>
  <c r="M2398" i="3" a="1"/>
  <c r="M2398" i="3" s="1"/>
  <c r="M2399" i="3" a="1"/>
  <c r="M2399" i="3" s="1"/>
  <c r="M2400" i="3" a="1"/>
  <c r="M2400" i="3" s="1"/>
  <c r="M2401" i="3" a="1"/>
  <c r="M2401" i="3" s="1"/>
  <c r="M2402" i="3" a="1"/>
  <c r="M2402" i="3" s="1"/>
  <c r="M2403" i="3" a="1"/>
  <c r="M2403" i="3" s="1"/>
  <c r="M2404" i="3" a="1"/>
  <c r="M2404" i="3" s="1"/>
  <c r="M2405" i="3" a="1"/>
  <c r="M2405" i="3" s="1"/>
  <c r="M2406" i="3" a="1"/>
  <c r="M2406" i="3" s="1"/>
  <c r="M2407" i="3" a="1"/>
  <c r="M2407" i="3" s="1"/>
  <c r="M2408" i="3" a="1"/>
  <c r="M2408" i="3" s="1"/>
  <c r="M2409" i="3" a="1"/>
  <c r="M2409" i="3" s="1"/>
  <c r="M2410" i="3" a="1"/>
  <c r="M2410" i="3" s="1"/>
  <c r="M2411" i="3" a="1"/>
  <c r="M2411" i="3" s="1"/>
  <c r="M2412" i="3" a="1"/>
  <c r="M2412" i="3" s="1"/>
  <c r="M2413" i="3" a="1"/>
  <c r="M2413" i="3" s="1"/>
  <c r="M2414" i="3" a="1"/>
  <c r="M2414" i="3" s="1"/>
  <c r="M2415" i="3" a="1"/>
  <c r="M2415" i="3" s="1"/>
  <c r="M2416" i="3" a="1"/>
  <c r="M2416" i="3" s="1"/>
  <c r="M2417" i="3" a="1"/>
  <c r="M2417" i="3" s="1"/>
  <c r="M2418" i="3" a="1"/>
  <c r="M2418" i="3" s="1"/>
  <c r="M2419" i="3" a="1"/>
  <c r="M2419" i="3" s="1"/>
  <c r="M2420" i="3" a="1"/>
  <c r="M2420" i="3"/>
  <c r="M2421" i="3" a="1"/>
  <c r="M2421" i="3"/>
  <c r="M2422" i="3" a="1"/>
  <c r="M2422" i="3" s="1"/>
  <c r="M2423" i="3" a="1"/>
  <c r="M2423" i="3" s="1"/>
  <c r="M2424" i="3" a="1"/>
  <c r="M2424" i="3" s="1"/>
  <c r="M2425" i="3" a="1"/>
  <c r="M2425" i="3" s="1"/>
  <c r="M2426" i="3" a="1"/>
  <c r="M2426" i="3" s="1"/>
  <c r="M2427" i="3" a="1"/>
  <c r="M2427" i="3" s="1"/>
  <c r="M2428" i="3" a="1"/>
  <c r="M2428" i="3" s="1"/>
  <c r="M2429" i="3" a="1"/>
  <c r="M2429" i="3" s="1"/>
  <c r="M2430" i="3" a="1"/>
  <c r="M2430" i="3" s="1"/>
  <c r="M2431" i="3" a="1"/>
  <c r="M2431" i="3" s="1"/>
  <c r="M2432" i="3" a="1"/>
  <c r="M2432" i="3" s="1"/>
  <c r="M2433" i="3" a="1"/>
  <c r="M2433" i="3" s="1"/>
  <c r="M2434" i="3" a="1"/>
  <c r="M2434" i="3" s="1"/>
  <c r="M2435" i="3" a="1"/>
  <c r="M2435" i="3" s="1"/>
  <c r="M2436" i="3" a="1"/>
  <c r="M2436" i="3" s="1"/>
  <c r="M2437" i="3" a="1"/>
  <c r="M2437" i="3" s="1"/>
  <c r="M2438" i="3" a="1"/>
  <c r="M2438" i="3" s="1"/>
  <c r="M2439" i="3" a="1"/>
  <c r="M2439" i="3" s="1"/>
  <c r="M2440" i="3" a="1"/>
  <c r="M2440" i="3" s="1"/>
  <c r="M2441" i="3" a="1"/>
  <c r="M2441" i="3" s="1"/>
  <c r="M2442" i="3" a="1"/>
  <c r="M2442" i="3" s="1"/>
  <c r="M2443" i="3" a="1"/>
  <c r="M2443" i="3" s="1"/>
  <c r="M2444" i="3" a="1"/>
  <c r="M2444" i="3" s="1"/>
  <c r="M2445" i="3" a="1"/>
  <c r="M2445" i="3" s="1"/>
  <c r="M2446" i="3" a="1"/>
  <c r="M2446" i="3"/>
  <c r="M2447" i="3" a="1"/>
  <c r="M2447" i="3" s="1"/>
  <c r="M2448" i="3" a="1"/>
  <c r="M2448" i="3" s="1"/>
  <c r="M2449" i="3" a="1"/>
  <c r="M2449" i="3" s="1"/>
  <c r="M2450" i="3" a="1"/>
  <c r="M2450" i="3" s="1"/>
  <c r="M2451" i="3" a="1"/>
  <c r="M2451" i="3" s="1"/>
  <c r="M2452" i="3" a="1"/>
  <c r="M2452" i="3" s="1"/>
  <c r="M2453" i="3" a="1"/>
  <c r="M2453" i="3" s="1"/>
  <c r="M2454" i="3" a="1"/>
  <c r="M2454" i="3" s="1"/>
  <c r="M2455" i="3" a="1"/>
  <c r="M2455" i="3" s="1"/>
  <c r="M2456" i="3" a="1"/>
  <c r="M2456" i="3" s="1"/>
  <c r="M2457" i="3" a="1"/>
  <c r="M2457" i="3" s="1"/>
  <c r="M2458" i="3" a="1"/>
  <c r="M2458" i="3" s="1"/>
  <c r="M2459" i="3" a="1"/>
  <c r="M2459" i="3" s="1"/>
  <c r="M2460" i="3" a="1"/>
  <c r="M2460" i="3" s="1"/>
  <c r="M2461" i="3" a="1"/>
  <c r="M2461" i="3" s="1"/>
  <c r="M2462" i="3" a="1"/>
  <c r="M2462" i="3" s="1"/>
  <c r="M2463" i="3" a="1"/>
  <c r="M2463" i="3" s="1"/>
  <c r="M2464" i="3" a="1"/>
  <c r="M2464" i="3" s="1"/>
  <c r="M2465" i="3" a="1"/>
  <c r="M2465" i="3" s="1"/>
  <c r="M2466" i="3" a="1"/>
  <c r="M2466" i="3" s="1"/>
  <c r="M2467" i="3" a="1"/>
  <c r="M2467" i="3" s="1"/>
  <c r="M2468" i="3" a="1"/>
  <c r="M2468" i="3" s="1"/>
  <c r="M2469" i="3" a="1"/>
  <c r="M2469" i="3" s="1"/>
  <c r="M2470" i="3" a="1"/>
  <c r="M2470" i="3" s="1"/>
  <c r="M2471" i="3" a="1"/>
  <c r="M2471" i="3" s="1"/>
  <c r="M2472" i="3" a="1"/>
  <c r="M2472" i="3" s="1"/>
  <c r="M2473" i="3" a="1"/>
  <c r="M2473" i="3" s="1"/>
  <c r="M2474" i="3" a="1"/>
  <c r="M2474" i="3" s="1"/>
  <c r="M2475" i="3" a="1"/>
  <c r="M2475" i="3" s="1"/>
  <c r="M2476" i="3" a="1"/>
  <c r="M2476" i="3" s="1"/>
  <c r="M2477" i="3" a="1"/>
  <c r="M2477" i="3" s="1"/>
  <c r="M2478" i="3" a="1"/>
  <c r="M2478" i="3" s="1"/>
  <c r="M2479" i="3" a="1"/>
  <c r="M2479" i="3"/>
  <c r="M2480" i="3" a="1"/>
  <c r="M2480" i="3" s="1"/>
  <c r="M2481" i="3" a="1"/>
  <c r="M2481" i="3" s="1"/>
  <c r="M2482" i="3" a="1"/>
  <c r="M2482" i="3" s="1"/>
  <c r="M2483" i="3" a="1"/>
  <c r="M2483" i="3" s="1"/>
  <c r="M2484" i="3" a="1"/>
  <c r="M2484" i="3" s="1"/>
  <c r="M2485" i="3" a="1"/>
  <c r="M2485" i="3" s="1"/>
  <c r="M2486" i="3" a="1"/>
  <c r="M2486" i="3" s="1"/>
  <c r="M2487" i="3" a="1"/>
  <c r="M2487" i="3" s="1"/>
  <c r="M2488" i="3" a="1"/>
  <c r="M2488" i="3" s="1"/>
  <c r="M2489" i="3" a="1"/>
  <c r="M2489" i="3" s="1"/>
  <c r="M2490" i="3" a="1"/>
  <c r="M2490" i="3" s="1"/>
  <c r="M2491" i="3" a="1"/>
  <c r="M2491" i="3" s="1"/>
  <c r="M2492" i="3" a="1"/>
  <c r="M2492" i="3" s="1"/>
  <c r="M2493" i="3" a="1"/>
  <c r="M2493" i="3" s="1"/>
  <c r="M2494" i="3" a="1"/>
  <c r="M2494" i="3" s="1"/>
  <c r="M2495" i="3" a="1"/>
  <c r="M2495" i="3" s="1"/>
  <c r="M2496" i="3" a="1"/>
  <c r="M2496" i="3" s="1"/>
  <c r="M2497" i="3" a="1"/>
  <c r="M2497" i="3" s="1"/>
  <c r="M2498" i="3" a="1"/>
  <c r="M2498" i="3" s="1"/>
  <c r="M2499" i="3" a="1"/>
  <c r="M2499" i="3" s="1"/>
  <c r="M2500" i="3" a="1"/>
  <c r="M2500" i="3" s="1"/>
  <c r="M2501" i="3" a="1"/>
  <c r="M2501" i="3" s="1"/>
  <c r="M2502" i="3" a="1"/>
  <c r="M2502" i="3"/>
  <c r="M2503" i="3" a="1"/>
  <c r="M2503" i="3" s="1"/>
  <c r="M2504" i="3" a="1"/>
  <c r="M2504" i="3" s="1"/>
  <c r="M2505" i="3" a="1"/>
  <c r="M2505" i="3" s="1"/>
  <c r="M2506" i="3" a="1"/>
  <c r="M2506" i="3" s="1"/>
  <c r="M2507" i="3" a="1"/>
  <c r="M2507" i="3" s="1"/>
  <c r="M2508" i="3" a="1"/>
  <c r="M2508" i="3" s="1"/>
  <c r="M2509" i="3" a="1"/>
  <c r="M2509" i="3" s="1"/>
  <c r="M2510" i="3" a="1"/>
  <c r="M2510" i="3" s="1"/>
  <c r="M2511" i="3" a="1"/>
  <c r="M2511" i="3" s="1"/>
  <c r="M2512" i="3" a="1"/>
  <c r="M2512" i="3" s="1"/>
  <c r="M2513" i="3" a="1"/>
  <c r="M2513" i="3" s="1"/>
  <c r="M2514" i="3" a="1"/>
  <c r="M2514" i="3" s="1"/>
  <c r="M2515" i="3" a="1"/>
  <c r="M2515" i="3" s="1"/>
  <c r="M2516" i="3" a="1"/>
  <c r="M2516" i="3" s="1"/>
  <c r="M2517" i="3" a="1"/>
  <c r="M2517" i="3" s="1"/>
  <c r="M2518" i="3" a="1"/>
  <c r="M2518" i="3" s="1"/>
  <c r="M2519" i="3" a="1"/>
  <c r="M2519" i="3" s="1"/>
  <c r="M2520" i="3" a="1"/>
  <c r="M2520" i="3" s="1"/>
  <c r="M2521" i="3" a="1"/>
  <c r="M2521" i="3" s="1"/>
  <c r="M2522" i="3" a="1"/>
  <c r="M2522" i="3" s="1"/>
  <c r="M2523" i="3" a="1"/>
  <c r="M2523" i="3" s="1"/>
  <c r="M2524" i="3" a="1"/>
  <c r="M2524" i="3" s="1"/>
  <c r="M2525" i="3" a="1"/>
  <c r="M2525" i="3" s="1"/>
  <c r="M2526" i="3" a="1"/>
  <c r="M2526" i="3" s="1"/>
  <c r="M2527" i="3" a="1"/>
  <c r="M2527" i="3" s="1"/>
  <c r="M2528" i="3" a="1"/>
  <c r="M2528" i="3" s="1"/>
  <c r="M2529" i="3" a="1"/>
  <c r="M2529" i="3" s="1"/>
  <c r="M2530" i="3" a="1"/>
  <c r="M2530" i="3" s="1"/>
  <c r="M2531" i="3" a="1"/>
  <c r="M2531" i="3" s="1"/>
  <c r="M2532" i="3" a="1"/>
  <c r="M2532" i="3" s="1"/>
  <c r="M2533" i="3" a="1"/>
  <c r="M2533" i="3" s="1"/>
  <c r="M2534" i="3" a="1"/>
  <c r="M2534" i="3" s="1"/>
  <c r="M2535" i="3" a="1"/>
  <c r="M2535" i="3" s="1"/>
  <c r="M2536" i="3" a="1"/>
  <c r="M2536" i="3"/>
  <c r="M2537" i="3" a="1"/>
  <c r="M2537" i="3" s="1"/>
  <c r="M2538" i="3" a="1"/>
  <c r="M2538" i="3" s="1"/>
  <c r="M2539" i="3" a="1"/>
  <c r="M2539" i="3" s="1"/>
  <c r="M2540" i="3" a="1"/>
  <c r="M2540" i="3" s="1"/>
  <c r="M2541" i="3" a="1"/>
  <c r="M2541" i="3" s="1"/>
  <c r="M2542" i="3" a="1"/>
  <c r="M2542" i="3" s="1"/>
  <c r="M2543" i="3" a="1"/>
  <c r="M2543" i="3" s="1"/>
  <c r="M2544" i="3" a="1"/>
  <c r="M2544" i="3" s="1"/>
  <c r="M2545" i="3" a="1"/>
  <c r="M2545" i="3" s="1"/>
  <c r="M2546" i="3" a="1"/>
  <c r="M2546" i="3" s="1"/>
  <c r="M2547" i="3" a="1"/>
  <c r="M2547" i="3" s="1"/>
  <c r="M2548" i="3" a="1"/>
  <c r="M2548" i="3" s="1"/>
  <c r="M2549" i="3" a="1"/>
  <c r="M2549" i="3" s="1"/>
  <c r="M2550" i="3" a="1"/>
  <c r="M2550" i="3" s="1"/>
  <c r="M2551" i="3" a="1"/>
  <c r="M2551" i="3" s="1"/>
  <c r="M2552" i="3" a="1"/>
  <c r="M2552" i="3" s="1"/>
  <c r="M2553" i="3" a="1"/>
  <c r="M2553" i="3"/>
  <c r="M2554" i="3" a="1"/>
  <c r="M2554" i="3" s="1"/>
  <c r="M2555" i="3" a="1"/>
  <c r="M2555" i="3" s="1"/>
  <c r="M2556" i="3" a="1"/>
  <c r="M2556" i="3" s="1"/>
  <c r="M2557" i="3" a="1"/>
  <c r="M2557" i="3" s="1"/>
  <c r="M2558" i="3" a="1"/>
  <c r="M2558" i="3" s="1"/>
  <c r="M2559" i="3" a="1"/>
  <c r="M2559" i="3" s="1"/>
  <c r="M2560" i="3" a="1"/>
  <c r="M2560" i="3" s="1"/>
  <c r="M2561" i="3" a="1"/>
  <c r="M2561" i="3" s="1"/>
  <c r="M2562" i="3" a="1"/>
  <c r="M2562" i="3" s="1"/>
  <c r="M2563" i="3" a="1"/>
  <c r="M2563" i="3" s="1"/>
  <c r="M2564" i="3" a="1"/>
  <c r="M2564" i="3" s="1"/>
  <c r="M2565" i="3" a="1"/>
  <c r="M2565" i="3" s="1"/>
  <c r="M2566" i="3" a="1"/>
  <c r="M2566" i="3" s="1"/>
  <c r="M2567" i="3" a="1"/>
  <c r="M2567" i="3" s="1"/>
  <c r="M2568" i="3" a="1"/>
  <c r="M2568" i="3" s="1"/>
  <c r="M2569" i="3" a="1"/>
  <c r="M2569" i="3"/>
  <c r="M2570" i="3" a="1"/>
  <c r="M2570" i="3" s="1"/>
  <c r="M2571" i="3" a="1"/>
  <c r="M2571" i="3" s="1"/>
  <c r="M2572" i="3" a="1"/>
  <c r="M2572" i="3" s="1"/>
  <c r="M2573" i="3" a="1"/>
  <c r="M2573" i="3" s="1"/>
  <c r="M2574" i="3" a="1"/>
  <c r="M2574" i="3" s="1"/>
  <c r="M2575" i="3" a="1"/>
  <c r="M2575" i="3" s="1"/>
  <c r="M2576" i="3" a="1"/>
  <c r="M2576" i="3" s="1"/>
  <c r="M2577" i="3" a="1"/>
  <c r="M2577" i="3" s="1"/>
  <c r="M2578" i="3" a="1"/>
  <c r="M2578" i="3" s="1"/>
  <c r="M2579" i="3" a="1"/>
  <c r="M2579" i="3" s="1"/>
  <c r="M2580" i="3" a="1"/>
  <c r="M2580" i="3" s="1"/>
  <c r="M2581" i="3" a="1"/>
  <c r="M2581" i="3" s="1"/>
  <c r="M2582" i="3" a="1"/>
  <c r="M2582" i="3" s="1"/>
  <c r="M2583" i="3" a="1"/>
  <c r="M2583" i="3" s="1"/>
  <c r="M2584" i="3" a="1"/>
  <c r="M2584" i="3" s="1"/>
  <c r="M2585" i="3" a="1"/>
  <c r="M2585" i="3" s="1"/>
  <c r="M2586" i="3" a="1"/>
  <c r="M2586" i="3" s="1"/>
  <c r="M2587" i="3" a="1"/>
  <c r="M2587" i="3" s="1"/>
  <c r="M2588" i="3" a="1"/>
  <c r="M2588" i="3" s="1"/>
  <c r="M2589" i="3" a="1"/>
  <c r="M2589" i="3" s="1"/>
  <c r="M2590" i="3" a="1"/>
  <c r="M2590" i="3" s="1"/>
  <c r="M2591" i="3" a="1"/>
  <c r="M2591" i="3" s="1"/>
  <c r="M2592" i="3" a="1"/>
  <c r="M2592" i="3" s="1"/>
  <c r="M2593" i="3" a="1"/>
  <c r="M2593" i="3" s="1"/>
  <c r="M2594" i="3" a="1"/>
  <c r="M2594" i="3" s="1"/>
  <c r="M2595" i="3" a="1"/>
  <c r="M2595" i="3" s="1"/>
  <c r="M2596" i="3" a="1"/>
  <c r="M2596" i="3" s="1"/>
  <c r="M2597" i="3" a="1"/>
  <c r="M2597" i="3" s="1"/>
  <c r="M2598" i="3" a="1"/>
  <c r="M2598" i="3" s="1"/>
  <c r="M2599" i="3" a="1"/>
  <c r="M2599" i="3"/>
  <c r="M2600" i="3" a="1"/>
  <c r="M2600" i="3" s="1"/>
  <c r="M2601" i="3" a="1"/>
  <c r="M2601" i="3" s="1"/>
  <c r="M2602" i="3" a="1"/>
  <c r="M2602" i="3" s="1"/>
  <c r="M2603" i="3" a="1"/>
  <c r="M2603" i="3" s="1"/>
  <c r="M2604" i="3" a="1"/>
  <c r="M2604" i="3" s="1"/>
  <c r="M2605" i="3" a="1"/>
  <c r="M2605" i="3" s="1"/>
  <c r="M2606" i="3" a="1"/>
  <c r="M2606" i="3" s="1"/>
  <c r="M2607" i="3" a="1"/>
  <c r="M2607" i="3" s="1"/>
  <c r="M2608" i="3" a="1"/>
  <c r="M2608" i="3" s="1"/>
  <c r="M2609" i="3" a="1"/>
  <c r="M2609" i="3" s="1"/>
  <c r="M2610" i="3" a="1"/>
  <c r="M2610" i="3" s="1"/>
  <c r="M2611" i="3" a="1"/>
  <c r="M2611" i="3" s="1"/>
  <c r="M2612" i="3" a="1"/>
  <c r="M2612" i="3" s="1"/>
  <c r="M2613" i="3" a="1"/>
  <c r="M2613" i="3" s="1"/>
  <c r="M2614" i="3" a="1"/>
  <c r="M2614" i="3"/>
  <c r="M2615" i="3" a="1"/>
  <c r="M2615" i="3" s="1"/>
  <c r="M2616" i="3" a="1"/>
  <c r="M2616" i="3" s="1"/>
  <c r="M2617" i="3" a="1"/>
  <c r="M2617" i="3" s="1"/>
  <c r="M2618" i="3" a="1"/>
  <c r="M2618" i="3" s="1"/>
  <c r="M2619" i="3" a="1"/>
  <c r="M2619" i="3" s="1"/>
  <c r="M2620" i="3" a="1"/>
  <c r="M2620" i="3" s="1"/>
  <c r="M2621" i="3" a="1"/>
  <c r="M2621" i="3" s="1"/>
  <c r="M2622" i="3" a="1"/>
  <c r="M2622" i="3" s="1"/>
  <c r="M2623" i="3" a="1"/>
  <c r="M2623" i="3" s="1"/>
  <c r="M2624" i="3" a="1"/>
  <c r="M2624" i="3" s="1"/>
  <c r="M2625" i="3" a="1"/>
  <c r="M2625" i="3" s="1"/>
  <c r="M2626" i="3" a="1"/>
  <c r="M2626" i="3" s="1"/>
  <c r="M2627" i="3" a="1"/>
  <c r="M2627" i="3" s="1"/>
  <c r="M2628" i="3" a="1"/>
  <c r="M2628" i="3" s="1"/>
  <c r="M2629" i="3" a="1"/>
  <c r="M2629" i="3" s="1"/>
  <c r="M2630" i="3" a="1"/>
  <c r="M2630" i="3" s="1"/>
  <c r="M2631" i="3" a="1"/>
  <c r="M2631" i="3"/>
  <c r="M2632" i="3" a="1"/>
  <c r="M2632" i="3" s="1"/>
  <c r="M2633" i="3" a="1"/>
  <c r="M2633" i="3" s="1"/>
  <c r="M2634" i="3" a="1"/>
  <c r="M2634" i="3" s="1"/>
  <c r="M2635" i="3" a="1"/>
  <c r="M2635" i="3" s="1"/>
  <c r="M2636" i="3" a="1"/>
  <c r="M2636" i="3" s="1"/>
  <c r="M2637" i="3" a="1"/>
  <c r="M2637" i="3" s="1"/>
  <c r="M2638" i="3" a="1"/>
  <c r="M2638" i="3" s="1"/>
  <c r="M2639" i="3" a="1"/>
  <c r="M2639" i="3" s="1"/>
  <c r="M2640" i="3" a="1"/>
  <c r="M2640" i="3" s="1"/>
  <c r="M2641" i="3" a="1"/>
  <c r="M2641" i="3" s="1"/>
  <c r="M2642" i="3" a="1"/>
  <c r="M2642" i="3" s="1"/>
  <c r="M2643" i="3" a="1"/>
  <c r="M2643" i="3" s="1"/>
  <c r="M2644" i="3" a="1"/>
  <c r="M2644" i="3" s="1"/>
  <c r="M2645" i="3" a="1"/>
  <c r="M2645" i="3" s="1"/>
  <c r="M2646" i="3" a="1"/>
  <c r="M2646" i="3" s="1"/>
  <c r="M2647" i="3" a="1"/>
  <c r="M2647" i="3" s="1"/>
  <c r="M2648" i="3" a="1"/>
  <c r="M2648" i="3" s="1"/>
  <c r="M2649" i="3" a="1"/>
  <c r="M2649" i="3" s="1"/>
  <c r="M2650" i="3" a="1"/>
  <c r="M2650" i="3" s="1"/>
  <c r="M2651" i="3" a="1"/>
  <c r="M2651" i="3" s="1"/>
  <c r="M2652" i="3" a="1"/>
  <c r="M2652" i="3" s="1"/>
  <c r="M2653" i="3" a="1"/>
  <c r="M2653" i="3" s="1"/>
  <c r="M2654" i="3" a="1"/>
  <c r="M2654" i="3" s="1"/>
  <c r="M2655" i="3" a="1"/>
  <c r="M2655" i="3" s="1"/>
  <c r="M2656" i="3" a="1"/>
  <c r="M2656" i="3" s="1"/>
  <c r="M2657" i="3" a="1"/>
  <c r="M2657" i="3" s="1"/>
  <c r="M2658" i="3" a="1"/>
  <c r="M2658" i="3" s="1"/>
  <c r="M2659" i="3" a="1"/>
  <c r="M2659" i="3"/>
  <c r="M2660" i="3" a="1"/>
  <c r="M2660" i="3" s="1"/>
  <c r="M2661" i="3" a="1"/>
  <c r="M2661" i="3" s="1"/>
  <c r="M2662" i="3" a="1"/>
  <c r="M2662" i="3" s="1"/>
  <c r="M2663" i="3" a="1"/>
  <c r="M2663" i="3" s="1"/>
  <c r="M2664" i="3" a="1"/>
  <c r="M2664" i="3" s="1"/>
  <c r="M2665" i="3" a="1"/>
  <c r="M2665" i="3" s="1"/>
  <c r="M2666" i="3" a="1"/>
  <c r="M2666" i="3" s="1"/>
  <c r="M2667" i="3" a="1"/>
  <c r="M2667" i="3" s="1"/>
  <c r="M2668" i="3" a="1"/>
  <c r="M2668" i="3" s="1"/>
  <c r="M2669" i="3" a="1"/>
  <c r="M2669" i="3" s="1"/>
  <c r="M2670" i="3" a="1"/>
  <c r="M2670" i="3" s="1"/>
  <c r="M2671" i="3" a="1"/>
  <c r="M2671" i="3" s="1"/>
  <c r="M2672" i="3" a="1"/>
  <c r="M2672" i="3" s="1"/>
  <c r="M2673" i="3" a="1"/>
  <c r="M2673" i="3" s="1"/>
  <c r="M2674" i="3" a="1"/>
  <c r="M2674" i="3" s="1"/>
  <c r="M2675" i="3" a="1"/>
  <c r="M2675" i="3" s="1"/>
  <c r="M2676" i="3" a="1"/>
  <c r="M2676" i="3" s="1"/>
  <c r="M2677" i="3" a="1"/>
  <c r="M2677" i="3" s="1"/>
  <c r="M2678" i="3" a="1"/>
  <c r="M2678" i="3"/>
  <c r="M2679" i="3" a="1"/>
  <c r="M2679" i="3" s="1"/>
  <c r="M2680" i="3" a="1"/>
  <c r="M2680" i="3" s="1"/>
  <c r="M2681" i="3" a="1"/>
  <c r="M2681" i="3" s="1"/>
  <c r="M2682" i="3" a="1"/>
  <c r="M2682" i="3" s="1"/>
  <c r="M2683" i="3" a="1"/>
  <c r="M2683" i="3" s="1"/>
  <c r="M2684" i="3" a="1"/>
  <c r="M2684" i="3" s="1"/>
  <c r="M2685" i="3" a="1"/>
  <c r="M2685" i="3" s="1"/>
  <c r="M2686" i="3" a="1"/>
  <c r="M2686" i="3"/>
  <c r="M2687" i="3" a="1"/>
  <c r="M2687" i="3" s="1"/>
  <c r="M2688" i="3" a="1"/>
  <c r="M2688" i="3" s="1"/>
  <c r="M2689" i="3" a="1"/>
  <c r="M2689" i="3" s="1"/>
  <c r="M2690" i="3" a="1"/>
  <c r="M2690" i="3" s="1"/>
  <c r="M2691" i="3" a="1"/>
  <c r="M2691" i="3" s="1"/>
  <c r="M2692" i="3" a="1"/>
  <c r="M2692" i="3" s="1"/>
  <c r="M2693" i="3" a="1"/>
  <c r="M2693" i="3" s="1"/>
  <c r="M2694" i="3" a="1"/>
  <c r="M2694" i="3" s="1"/>
  <c r="M2695" i="3" a="1"/>
  <c r="M2695" i="3" s="1"/>
  <c r="M2696" i="3" a="1"/>
  <c r="M2696" i="3" s="1"/>
  <c r="M2697" i="3" a="1"/>
  <c r="M2697" i="3" s="1"/>
  <c r="M2698" i="3" a="1"/>
  <c r="M2698" i="3" s="1"/>
  <c r="M2699" i="3" a="1"/>
  <c r="M2699" i="3" s="1"/>
  <c r="M2700" i="3" a="1"/>
  <c r="M2700" i="3" s="1"/>
  <c r="M2701" i="3" a="1"/>
  <c r="M2701" i="3" s="1"/>
  <c r="M2702" i="3" a="1"/>
  <c r="M2702" i="3" s="1"/>
  <c r="M2703" i="3" a="1"/>
  <c r="M2703" i="3" s="1"/>
  <c r="M2704" i="3" a="1"/>
  <c r="M2704" i="3" s="1"/>
  <c r="M2705" i="3" a="1"/>
  <c r="M2705" i="3" s="1"/>
  <c r="M2706" i="3" a="1"/>
  <c r="M2706" i="3" s="1"/>
  <c r="M2707" i="3" a="1"/>
  <c r="M2707" i="3" s="1"/>
  <c r="M2708" i="3" a="1"/>
  <c r="M2708" i="3"/>
  <c r="M2709" i="3" a="1"/>
  <c r="M2709" i="3" s="1"/>
  <c r="M2710" i="3" a="1"/>
  <c r="M2710" i="3" s="1"/>
  <c r="M2711" i="3" a="1"/>
  <c r="M2711" i="3" s="1"/>
  <c r="M2712" i="3" a="1"/>
  <c r="M2712" i="3" s="1"/>
  <c r="M2713" i="3" a="1"/>
  <c r="M2713" i="3" s="1"/>
  <c r="M2714" i="3" a="1"/>
  <c r="M2714" i="3" s="1"/>
  <c r="M2715" i="3" a="1"/>
  <c r="M2715" i="3" s="1"/>
  <c r="M2716" i="3" a="1"/>
  <c r="M2716" i="3" s="1"/>
  <c r="M2717" i="3" a="1"/>
  <c r="M2717" i="3" s="1"/>
  <c r="M2718" i="3" a="1"/>
  <c r="M2718" i="3" s="1"/>
  <c r="M2719" i="3" a="1"/>
  <c r="M2719" i="3" s="1"/>
  <c r="M2720" i="3" a="1"/>
  <c r="M2720" i="3" s="1"/>
  <c r="M2721" i="3" a="1"/>
  <c r="M2721" i="3" s="1"/>
  <c r="M2722" i="3" a="1"/>
  <c r="M2722" i="3" s="1"/>
  <c r="M2723" i="3" a="1"/>
  <c r="M2723" i="3" s="1"/>
  <c r="M2724" i="3" a="1"/>
  <c r="M2724" i="3" s="1"/>
  <c r="M2725" i="3" a="1"/>
  <c r="M2725" i="3" s="1"/>
  <c r="M2726" i="3" a="1"/>
  <c r="M2726" i="3" s="1"/>
  <c r="M2727" i="3" a="1"/>
  <c r="M2727" i="3" s="1"/>
  <c r="M2728" i="3" a="1"/>
  <c r="M2728" i="3" s="1"/>
  <c r="M2729" i="3" a="1"/>
  <c r="M2729" i="3" s="1"/>
  <c r="M2730" i="3" a="1"/>
  <c r="M2730" i="3" s="1"/>
  <c r="M2731" i="3" a="1"/>
  <c r="M2731" i="3" s="1"/>
  <c r="M2732" i="3" a="1"/>
  <c r="M2732" i="3" s="1"/>
  <c r="M2733" i="3" a="1"/>
  <c r="M2733" i="3" s="1"/>
  <c r="M2734" i="3" a="1"/>
  <c r="M2734" i="3"/>
  <c r="M2735" i="3" a="1"/>
  <c r="M2735" i="3" s="1"/>
  <c r="M2736" i="3" a="1"/>
  <c r="M2736" i="3" s="1"/>
  <c r="M2737" i="3" a="1"/>
  <c r="M2737" i="3" s="1"/>
  <c r="M2738" i="3" a="1"/>
  <c r="M2738" i="3" s="1"/>
  <c r="M2739" i="3" a="1"/>
  <c r="M2739" i="3" s="1"/>
  <c r="M2740" i="3" a="1"/>
  <c r="M2740" i="3" s="1"/>
  <c r="M2741" i="3" a="1"/>
  <c r="M2741" i="3" s="1"/>
  <c r="M2742" i="3" a="1"/>
  <c r="M2742" i="3" s="1"/>
  <c r="M2743" i="3" a="1"/>
  <c r="M2743" i="3" s="1"/>
  <c r="M2744" i="3" a="1"/>
  <c r="M2744" i="3" s="1"/>
  <c r="M2745" i="3" a="1"/>
  <c r="M2745" i="3" s="1"/>
  <c r="M2746" i="3" a="1"/>
  <c r="M2746" i="3" s="1"/>
  <c r="M2747" i="3" a="1"/>
  <c r="M2747" i="3" s="1"/>
  <c r="M2748" i="3" a="1"/>
  <c r="M2748" i="3" s="1"/>
  <c r="M2749" i="3" a="1"/>
  <c r="M2749" i="3" s="1"/>
  <c r="M2750" i="3" a="1"/>
  <c r="M2750" i="3" s="1"/>
  <c r="M2751" i="3" a="1"/>
  <c r="M2751" i="3" s="1"/>
  <c r="M2752" i="3" a="1"/>
  <c r="M2752" i="3" s="1"/>
  <c r="M2753" i="3" a="1"/>
  <c r="M2753" i="3" s="1"/>
  <c r="M2754" i="3" a="1"/>
  <c r="M2754" i="3" s="1"/>
  <c r="M2755" i="3" a="1"/>
  <c r="M2755" i="3" s="1"/>
  <c r="M2756" i="3" a="1"/>
  <c r="M2756" i="3" s="1"/>
  <c r="M2757" i="3" a="1"/>
  <c r="M2757" i="3" s="1"/>
  <c r="M2758" i="3" a="1"/>
  <c r="M2758" i="3" s="1"/>
  <c r="M2759" i="3" a="1"/>
  <c r="M2759" i="3" s="1"/>
  <c r="M2760" i="3" a="1"/>
  <c r="M2760" i="3" s="1"/>
  <c r="M2761" i="3" a="1"/>
  <c r="M2761" i="3" s="1"/>
  <c r="M2762" i="3" a="1"/>
  <c r="M2762" i="3" s="1"/>
  <c r="M2763" i="3" a="1"/>
  <c r="M2763" i="3" s="1"/>
  <c r="M2764" i="3" a="1"/>
  <c r="M2764" i="3" s="1"/>
  <c r="M2765" i="3" a="1"/>
  <c r="M2765" i="3" s="1"/>
  <c r="M2766" i="3" a="1"/>
  <c r="M2766" i="3" s="1"/>
  <c r="M2767" i="3" a="1"/>
  <c r="M2767" i="3" s="1"/>
  <c r="M2768" i="3" a="1"/>
  <c r="M2768" i="3" s="1"/>
  <c r="M2769" i="3" a="1"/>
  <c r="M2769" i="3" s="1"/>
  <c r="M2770" i="3" a="1"/>
  <c r="M2770" i="3" s="1"/>
  <c r="M2771" i="3" a="1"/>
  <c r="M2771" i="3" s="1"/>
  <c r="M2772" i="3" a="1"/>
  <c r="M2772" i="3" s="1"/>
  <c r="M2773" i="3" a="1"/>
  <c r="M2773" i="3" s="1"/>
  <c r="M2774" i="3" a="1"/>
  <c r="M2774" i="3" s="1"/>
  <c r="M2775" i="3" a="1"/>
  <c r="M2775" i="3" s="1"/>
  <c r="M2776" i="3" a="1"/>
  <c r="M2776" i="3" s="1"/>
  <c r="M2777" i="3" a="1"/>
  <c r="M2777" i="3" s="1"/>
  <c r="M2778" i="3" a="1"/>
  <c r="M2778" i="3" s="1"/>
  <c r="M2779" i="3" a="1"/>
  <c r="M2779" i="3" s="1"/>
  <c r="M2780" i="3" a="1"/>
  <c r="M2780" i="3" s="1"/>
  <c r="M2781" i="3" a="1"/>
  <c r="M2781" i="3" s="1"/>
  <c r="M2782" i="3" a="1"/>
  <c r="M2782" i="3" s="1"/>
  <c r="M2783" i="3" a="1"/>
  <c r="M2783" i="3" s="1"/>
  <c r="M2784" i="3" a="1"/>
  <c r="M2784" i="3" s="1"/>
  <c r="M2785" i="3" a="1"/>
  <c r="M2785" i="3" s="1"/>
  <c r="M2786" i="3" a="1"/>
  <c r="M2786" i="3" s="1"/>
  <c r="M2787" i="3" a="1"/>
  <c r="M2787" i="3" s="1"/>
  <c r="M2788" i="3" a="1"/>
  <c r="M2788" i="3" s="1"/>
  <c r="M2789" i="3" a="1"/>
  <c r="M2789" i="3" s="1"/>
  <c r="M2790" i="3" a="1"/>
  <c r="M2790" i="3" s="1"/>
  <c r="M2791" i="3" a="1"/>
  <c r="M2791" i="3" s="1"/>
  <c r="M2792" i="3" a="1"/>
  <c r="M2792" i="3" s="1"/>
  <c r="M2793" i="3" a="1"/>
  <c r="M2793" i="3" s="1"/>
  <c r="M2794" i="3" a="1"/>
  <c r="M2794" i="3" s="1"/>
  <c r="M2795" i="3" a="1"/>
  <c r="M2795" i="3" s="1"/>
  <c r="M2796" i="3" a="1"/>
  <c r="M2796" i="3" s="1"/>
  <c r="M2797" i="3" a="1"/>
  <c r="M2797" i="3" s="1"/>
  <c r="M2798" i="3" a="1"/>
  <c r="M2798" i="3" s="1"/>
  <c r="M2799" i="3" a="1"/>
  <c r="M2799" i="3" s="1"/>
  <c r="M2800" i="3" a="1"/>
  <c r="M2800" i="3"/>
  <c r="M2801" i="3" a="1"/>
  <c r="M2801" i="3" s="1"/>
  <c r="M2802" i="3" a="1"/>
  <c r="M2802" i="3" s="1"/>
  <c r="M2803" i="3" a="1"/>
  <c r="M2803" i="3" s="1"/>
  <c r="M2804" i="3" a="1"/>
  <c r="M2804" i="3" s="1"/>
  <c r="M2805" i="3" a="1"/>
  <c r="M2805" i="3" s="1"/>
  <c r="M2806" i="3" a="1"/>
  <c r="M2806" i="3" s="1"/>
  <c r="M2807" i="3" a="1"/>
  <c r="M2807" i="3" s="1"/>
  <c r="M2808" i="3" a="1"/>
  <c r="M2808" i="3"/>
  <c r="M2809" i="3" a="1"/>
  <c r="M2809" i="3" s="1"/>
  <c r="M2810" i="3" a="1"/>
  <c r="M2810" i="3" s="1"/>
  <c r="M2811" i="3" a="1"/>
  <c r="M2811" i="3" s="1"/>
  <c r="M2812" i="3" a="1"/>
  <c r="M2812" i="3" s="1"/>
  <c r="M2813" i="3" a="1"/>
  <c r="M2813" i="3" s="1"/>
  <c r="M2814" i="3" a="1"/>
  <c r="M2814" i="3" s="1"/>
  <c r="M2815" i="3" a="1"/>
  <c r="M2815" i="3" s="1"/>
  <c r="M2816" i="3" a="1"/>
  <c r="M2816" i="3" s="1"/>
  <c r="M2817" i="3" a="1"/>
  <c r="M2817" i="3" s="1"/>
  <c r="M2818" i="3" a="1"/>
  <c r="M2818" i="3" s="1"/>
  <c r="M2819" i="3" a="1"/>
  <c r="M2819" i="3"/>
  <c r="M2820" i="3" a="1"/>
  <c r="M2820" i="3" s="1"/>
  <c r="M2821" i="3" a="1"/>
  <c r="M2821" i="3" s="1"/>
  <c r="M2822" i="3" a="1"/>
  <c r="M2822" i="3" s="1"/>
  <c r="M2823" i="3" a="1"/>
  <c r="M2823" i="3" s="1"/>
  <c r="M2824" i="3" a="1"/>
  <c r="M2824" i="3" s="1"/>
  <c r="M2825" i="3" a="1"/>
  <c r="M2825" i="3" s="1"/>
  <c r="M2826" i="3" a="1"/>
  <c r="M2826" i="3" s="1"/>
  <c r="M2827" i="3" a="1"/>
  <c r="M2827" i="3" s="1"/>
  <c r="M2828" i="3" a="1"/>
  <c r="M2828" i="3" s="1"/>
  <c r="M2829" i="3" a="1"/>
  <c r="M2829" i="3" s="1"/>
  <c r="M2830" i="3" a="1"/>
  <c r="M2830" i="3" s="1"/>
  <c r="M2831" i="3" a="1"/>
  <c r="M2831" i="3" s="1"/>
  <c r="M2832" i="3" a="1"/>
  <c r="M2832" i="3" s="1"/>
  <c r="M2833" i="3" a="1"/>
  <c r="M2833" i="3" s="1"/>
  <c r="M2834" i="3" a="1"/>
  <c r="M2834" i="3" s="1"/>
  <c r="M2835" i="3" a="1"/>
  <c r="M2835" i="3" s="1"/>
  <c r="M2836" i="3" a="1"/>
  <c r="M2836" i="3" s="1"/>
  <c r="M2837" i="3" a="1"/>
  <c r="M2837" i="3" s="1"/>
  <c r="M2838" i="3" a="1"/>
  <c r="M2838" i="3"/>
  <c r="M2839" i="3" a="1"/>
  <c r="M2839" i="3" s="1"/>
  <c r="M2840" i="3" a="1"/>
  <c r="M2840" i="3" s="1"/>
  <c r="M2841" i="3" a="1"/>
  <c r="M2841" i="3" s="1"/>
  <c r="M2842" i="3" a="1"/>
  <c r="M2842" i="3" s="1"/>
  <c r="M2843" i="3" a="1"/>
  <c r="M2843" i="3" s="1"/>
  <c r="M2844" i="3" a="1"/>
  <c r="M2844" i="3" s="1"/>
  <c r="M2845" i="3" a="1"/>
  <c r="M2845" i="3" s="1"/>
  <c r="M2846" i="3" a="1"/>
  <c r="M2846" i="3" s="1"/>
  <c r="M2847" i="3" a="1"/>
  <c r="M2847" i="3" s="1"/>
  <c r="M2848" i="3" a="1"/>
  <c r="M2848" i="3" s="1"/>
  <c r="M2849" i="3" a="1"/>
  <c r="M2849" i="3" s="1"/>
  <c r="M2850" i="3" a="1"/>
  <c r="M2850" i="3" s="1"/>
  <c r="M2851" i="3" a="1"/>
  <c r="M2851" i="3" s="1"/>
  <c r="M2852" i="3" a="1"/>
  <c r="M2852" i="3" s="1"/>
  <c r="M2853" i="3" a="1"/>
  <c r="M2853" i="3" s="1"/>
  <c r="M2854" i="3" a="1"/>
  <c r="M2854" i="3" s="1"/>
  <c r="M2855" i="3" a="1"/>
  <c r="M2855" i="3" s="1"/>
  <c r="M2856" i="3" a="1"/>
  <c r="M2856" i="3" s="1"/>
  <c r="M2857" i="3" a="1"/>
  <c r="M2857" i="3" s="1"/>
  <c r="M2858" i="3" a="1"/>
  <c r="M2858" i="3" s="1"/>
  <c r="M2859" i="3" a="1"/>
  <c r="M2859" i="3" s="1"/>
  <c r="M2860" i="3" a="1"/>
  <c r="M2860" i="3" s="1"/>
  <c r="M2861" i="3" a="1"/>
  <c r="M2861" i="3" s="1"/>
  <c r="M2862" i="3" a="1"/>
  <c r="M2862" i="3" s="1"/>
  <c r="M2863" i="3" a="1"/>
  <c r="M2863" i="3" s="1"/>
  <c r="M2864" i="3" a="1"/>
  <c r="M2864" i="3" s="1"/>
  <c r="M2865" i="3" a="1"/>
  <c r="M2865" i="3" s="1"/>
  <c r="M2866" i="3" a="1"/>
  <c r="M2866" i="3" s="1"/>
  <c r="M2867" i="3" a="1"/>
  <c r="M2867" i="3" s="1"/>
  <c r="M2868" i="3" a="1"/>
  <c r="M2868" i="3" s="1"/>
  <c r="M2869" i="3" a="1"/>
  <c r="M2869" i="3" s="1"/>
  <c r="M2870" i="3" a="1"/>
  <c r="M2870" i="3" s="1"/>
  <c r="M2871" i="3" a="1"/>
  <c r="M2871" i="3" s="1"/>
  <c r="M2872" i="3" a="1"/>
  <c r="M2872" i="3" s="1"/>
  <c r="M2873" i="3" a="1"/>
  <c r="M2873" i="3" s="1"/>
  <c r="M2874" i="3" a="1"/>
  <c r="M2874" i="3" s="1"/>
  <c r="M2875" i="3" a="1"/>
  <c r="M2875" i="3" s="1"/>
  <c r="M2876" i="3" a="1"/>
  <c r="M2876" i="3" s="1"/>
  <c r="M2877" i="3" a="1"/>
  <c r="M2877" i="3" s="1"/>
  <c r="M2878" i="3" a="1"/>
  <c r="M2878" i="3"/>
  <c r="M2879" i="3" a="1"/>
  <c r="M2879" i="3" s="1"/>
  <c r="M2880" i="3" a="1"/>
  <c r="M2880" i="3" s="1"/>
  <c r="M2881" i="3" a="1"/>
  <c r="M2881" i="3" s="1"/>
  <c r="M2882" i="3" a="1"/>
  <c r="M2882" i="3" s="1"/>
  <c r="M2883" i="3" a="1"/>
  <c r="M2883" i="3" s="1"/>
  <c r="M2884" i="3" a="1"/>
  <c r="M2884" i="3" s="1"/>
  <c r="M2885" i="3" a="1"/>
  <c r="M2885" i="3" s="1"/>
  <c r="M2886" i="3" a="1"/>
  <c r="M2886" i="3" s="1"/>
  <c r="M2887" i="3" a="1"/>
  <c r="M2887" i="3" s="1"/>
  <c r="M2888" i="3" a="1"/>
  <c r="M2888" i="3" s="1"/>
  <c r="M2889" i="3" a="1"/>
  <c r="M2889" i="3" s="1"/>
  <c r="M2890" i="3" a="1"/>
  <c r="M2890" i="3" s="1"/>
  <c r="M2891" i="3" a="1"/>
  <c r="M2891" i="3"/>
  <c r="M2892" i="3" a="1"/>
  <c r="M2892" i="3" s="1"/>
  <c r="M2893" i="3" a="1"/>
  <c r="M2893" i="3" s="1"/>
  <c r="M2894" i="3" a="1"/>
  <c r="M2894" i="3"/>
  <c r="M2895" i="3" a="1"/>
  <c r="M2895" i="3" s="1"/>
  <c r="M2896" i="3" a="1"/>
  <c r="M2896" i="3" s="1"/>
  <c r="M2897" i="3" a="1"/>
  <c r="M2897" i="3" s="1"/>
  <c r="M2898" i="3" a="1"/>
  <c r="M2898" i="3" s="1"/>
  <c r="M2899" i="3" a="1"/>
  <c r="M2899" i="3" s="1"/>
  <c r="M2900" i="3" a="1"/>
  <c r="M2900" i="3"/>
  <c r="M2901" i="3" a="1"/>
  <c r="M2901" i="3" s="1"/>
  <c r="M2902" i="3" a="1"/>
  <c r="M2902" i="3" s="1"/>
  <c r="M2903" i="3" a="1"/>
  <c r="M2903" i="3" s="1"/>
  <c r="M2904" i="3" a="1"/>
  <c r="M2904" i="3" s="1"/>
  <c r="M2905" i="3" a="1"/>
  <c r="M2905" i="3" s="1"/>
  <c r="M2906" i="3" a="1"/>
  <c r="M2906" i="3" s="1"/>
  <c r="M2907" i="3" a="1"/>
  <c r="M2907" i="3" s="1"/>
  <c r="M2908" i="3" a="1"/>
  <c r="M2908" i="3" s="1"/>
  <c r="M2909" i="3" a="1"/>
  <c r="M2909" i="3" s="1"/>
  <c r="M2910" i="3" a="1"/>
  <c r="M2910" i="3" s="1"/>
  <c r="M2911" i="3" a="1"/>
  <c r="M2911" i="3" s="1"/>
  <c r="M2912" i="3" a="1"/>
  <c r="M2912" i="3" s="1"/>
  <c r="M2913" i="3" a="1"/>
  <c r="M2913" i="3" s="1"/>
  <c r="M2914" i="3" a="1"/>
  <c r="M2914" i="3" s="1"/>
  <c r="M2915" i="3" a="1"/>
  <c r="M2915" i="3" s="1"/>
  <c r="M2916" i="3" a="1"/>
  <c r="M2916" i="3" s="1"/>
  <c r="M2917" i="3" a="1"/>
  <c r="M2917" i="3" s="1"/>
  <c r="M2918" i="3" a="1"/>
  <c r="M2918" i="3" s="1"/>
  <c r="M2919" i="3" a="1"/>
  <c r="M2919" i="3" s="1"/>
  <c r="M2920" i="3" a="1"/>
  <c r="M2920" i="3" s="1"/>
  <c r="M2921" i="3" a="1"/>
  <c r="M2921" i="3" s="1"/>
  <c r="M2922" i="3" a="1"/>
  <c r="M2922" i="3" s="1"/>
  <c r="M2923" i="3" a="1"/>
  <c r="M2923" i="3" s="1"/>
  <c r="M2924" i="3" a="1"/>
  <c r="M2924" i="3" s="1"/>
  <c r="M2925" i="3" a="1"/>
  <c r="M2925" i="3" s="1"/>
  <c r="M2926" i="3" a="1"/>
  <c r="M2926" i="3"/>
  <c r="M2927" i="3" a="1"/>
  <c r="M2927" i="3" s="1"/>
  <c r="M2928" i="3" a="1"/>
  <c r="M2928" i="3" s="1"/>
  <c r="M2929" i="3" a="1"/>
  <c r="M2929" i="3" s="1"/>
  <c r="M2930" i="3" a="1"/>
  <c r="M2930" i="3" s="1"/>
  <c r="M2931" i="3" a="1"/>
  <c r="M2931" i="3" s="1"/>
  <c r="M2932" i="3" a="1"/>
  <c r="M2932" i="3" s="1"/>
  <c r="M2933" i="3" a="1"/>
  <c r="M2933" i="3" s="1"/>
  <c r="M2934" i="3" a="1"/>
  <c r="M2934" i="3" s="1"/>
  <c r="M2935" i="3" a="1"/>
  <c r="M2935" i="3" s="1"/>
  <c r="M2936" i="3" a="1"/>
  <c r="M2936" i="3" s="1"/>
  <c r="M2937" i="3" a="1"/>
  <c r="M2937" i="3" s="1"/>
  <c r="M2938" i="3" a="1"/>
  <c r="M2938" i="3" s="1"/>
  <c r="M2939" i="3" a="1"/>
  <c r="M2939" i="3" s="1"/>
  <c r="M2940" i="3" a="1"/>
  <c r="M2940" i="3" s="1"/>
  <c r="M2941" i="3" a="1"/>
  <c r="M2941" i="3" s="1"/>
  <c r="M2942" i="3" a="1"/>
  <c r="M2942" i="3" s="1"/>
  <c r="M2943" i="3" a="1"/>
  <c r="M2943" i="3" s="1"/>
  <c r="M2944" i="3" a="1"/>
  <c r="M2944" i="3" s="1"/>
  <c r="M2945" i="3" a="1"/>
  <c r="M2945" i="3" s="1"/>
  <c r="M2946" i="3" a="1"/>
  <c r="M2946" i="3" s="1"/>
  <c r="M2947" i="3" a="1"/>
  <c r="M2947" i="3" s="1"/>
  <c r="M2948" i="3" a="1"/>
  <c r="M2948" i="3" s="1"/>
  <c r="M2949" i="3" a="1"/>
  <c r="M2949" i="3" s="1"/>
  <c r="M2950" i="3" a="1"/>
  <c r="M2950" i="3" s="1"/>
  <c r="M2951" i="3" a="1"/>
  <c r="M2951" i="3" s="1"/>
  <c r="M2952" i="3" a="1"/>
  <c r="M2952" i="3" s="1"/>
  <c r="M2953" i="3" a="1"/>
  <c r="M2953" i="3" s="1"/>
  <c r="M2954" i="3" a="1"/>
  <c r="M2954" i="3" s="1"/>
  <c r="M2955" i="3" a="1"/>
  <c r="M2955" i="3" s="1"/>
  <c r="M2956" i="3" a="1"/>
  <c r="M2956" i="3" s="1"/>
  <c r="M2957" i="3" a="1"/>
  <c r="M2957" i="3"/>
  <c r="M2958" i="3" a="1"/>
  <c r="M2958" i="3" s="1"/>
  <c r="M2959" i="3" a="1"/>
  <c r="M2959" i="3" s="1"/>
  <c r="M2960" i="3" a="1"/>
  <c r="M2960" i="3" s="1"/>
  <c r="M2961" i="3" a="1"/>
  <c r="M2961" i="3" s="1"/>
  <c r="M2962" i="3" a="1"/>
  <c r="M2962" i="3" s="1"/>
  <c r="M2963" i="3" a="1"/>
  <c r="M2963" i="3" s="1"/>
  <c r="M2964" i="3" a="1"/>
  <c r="M2964" i="3" s="1"/>
  <c r="M2965" i="3" a="1"/>
  <c r="M2965" i="3" s="1"/>
  <c r="M2966" i="3" a="1"/>
  <c r="M2966" i="3" s="1"/>
  <c r="M2967" i="3" a="1"/>
  <c r="M2967" i="3" s="1"/>
  <c r="M2968" i="3" a="1"/>
  <c r="M2968" i="3" s="1"/>
  <c r="M2969" i="3" a="1"/>
  <c r="M2969" i="3" s="1"/>
  <c r="M2970" i="3" a="1"/>
  <c r="M2970" i="3"/>
  <c r="M2971" i="3" a="1"/>
  <c r="M2971" i="3" s="1"/>
  <c r="M2972" i="3" a="1"/>
  <c r="M2972" i="3" s="1"/>
  <c r="M2973" i="3" a="1"/>
  <c r="M2973" i="3" s="1"/>
  <c r="M2974" i="3" a="1"/>
  <c r="M2974" i="3" s="1"/>
  <c r="M2975" i="3" a="1"/>
  <c r="M2975" i="3" s="1"/>
  <c r="M2976" i="3" a="1"/>
  <c r="M2976" i="3"/>
  <c r="M2977" i="3" a="1"/>
  <c r="M2977" i="3" s="1"/>
  <c r="M2978" i="3" a="1"/>
  <c r="M2978" i="3" s="1"/>
  <c r="M2979" i="3" a="1"/>
  <c r="M2979" i="3" s="1"/>
  <c r="M2980" i="3" a="1"/>
  <c r="M2980" i="3" s="1"/>
  <c r="M2981" i="3" a="1"/>
  <c r="M2981" i="3" s="1"/>
  <c r="M2982" i="3" a="1"/>
  <c r="M2982" i="3" s="1"/>
  <c r="M2983" i="3" a="1"/>
  <c r="M2983" i="3" s="1"/>
  <c r="M2984" i="3" a="1"/>
  <c r="M2984" i="3" s="1"/>
  <c r="M2985" i="3" a="1"/>
  <c r="M2985" i="3" s="1"/>
  <c r="M2986" i="3" a="1"/>
  <c r="M2986" i="3" s="1"/>
  <c r="M2987" i="3" a="1"/>
  <c r="M2987" i="3" s="1"/>
  <c r="M2988" i="3" a="1"/>
  <c r="M2988" i="3" s="1"/>
  <c r="M2989" i="3" a="1"/>
  <c r="M2989" i="3" s="1"/>
  <c r="M2990" i="3" a="1"/>
  <c r="M2990" i="3" s="1"/>
  <c r="M2991" i="3" a="1"/>
  <c r="M2991" i="3" s="1"/>
  <c r="M2992" i="3" a="1"/>
  <c r="M2992" i="3" s="1"/>
  <c r="M2993" i="3" a="1"/>
  <c r="M2993" i="3" s="1"/>
  <c r="M2994" i="3" a="1"/>
  <c r="M2994" i="3"/>
  <c r="M2995" i="3" a="1"/>
  <c r="M2995" i="3" s="1"/>
  <c r="M2996" i="3" a="1"/>
  <c r="M2996" i="3" s="1"/>
  <c r="M2997" i="3" a="1"/>
  <c r="M2997" i="3" s="1"/>
  <c r="M2998" i="3" a="1"/>
  <c r="M2998" i="3" s="1"/>
  <c r="M2999" i="3" a="1"/>
  <c r="M2999" i="3" s="1"/>
  <c r="M3000" i="3" a="1"/>
  <c r="M3000" i="3" s="1"/>
  <c r="M3001" i="3" a="1"/>
  <c r="M3001" i="3" s="1"/>
  <c r="M3002" i="3" a="1"/>
  <c r="M3002" i="3" s="1"/>
  <c r="M3003" i="3" a="1"/>
  <c r="M3003" i="3" s="1"/>
  <c r="M3004" i="3" a="1"/>
  <c r="M3004" i="3" s="1"/>
  <c r="M3005" i="3" a="1"/>
  <c r="M3005" i="3" s="1"/>
  <c r="M3006" i="3" a="1"/>
  <c r="M3006" i="3" s="1"/>
  <c r="M3007" i="3" a="1"/>
  <c r="M3007" i="3" s="1"/>
  <c r="M3008" i="3" a="1"/>
  <c r="M3008" i="3" s="1"/>
  <c r="M3009" i="3" a="1"/>
  <c r="M3009" i="3" s="1"/>
  <c r="M3010" i="3" a="1"/>
  <c r="M3010" i="3" s="1"/>
  <c r="M3011" i="3" a="1"/>
  <c r="M3011" i="3" s="1"/>
  <c r="M3012" i="3" a="1"/>
  <c r="M3012" i="3" s="1"/>
  <c r="M3013" i="3" a="1"/>
  <c r="M3013" i="3" s="1"/>
  <c r="M3014" i="3" a="1"/>
  <c r="M3014" i="3" s="1"/>
  <c r="M3015" i="3" a="1"/>
  <c r="M3015" i="3" s="1"/>
  <c r="M3016" i="3" a="1"/>
  <c r="M3016" i="3" s="1"/>
  <c r="M3017" i="3" a="1"/>
  <c r="M3017" i="3" s="1"/>
  <c r="M3018" i="3" a="1"/>
  <c r="M3018" i="3" s="1"/>
  <c r="M3019" i="3" a="1"/>
  <c r="M3019" i="3" s="1"/>
  <c r="M3020" i="3" a="1"/>
  <c r="M3020" i="3" s="1"/>
  <c r="M3021" i="3" a="1"/>
  <c r="M3021" i="3" s="1"/>
  <c r="M3022" i="3" a="1"/>
  <c r="M3022" i="3" s="1"/>
  <c r="M3023" i="3" a="1"/>
  <c r="M3023" i="3" s="1"/>
  <c r="M3024" i="3" a="1"/>
  <c r="M3024" i="3" s="1"/>
  <c r="M3025" i="3" a="1"/>
  <c r="M3025" i="3" s="1"/>
  <c r="M3026" i="3" a="1"/>
  <c r="M3026" i="3" s="1"/>
  <c r="M3027" i="3" a="1"/>
  <c r="M3027" i="3" s="1"/>
  <c r="M3028" i="3" a="1"/>
  <c r="M3028" i="3" s="1"/>
  <c r="M3029" i="3" a="1"/>
  <c r="M3029" i="3" s="1"/>
  <c r="M3030" i="3" a="1"/>
  <c r="M3030" i="3" s="1"/>
  <c r="M3031" i="3" a="1"/>
  <c r="M3031" i="3" s="1"/>
  <c r="M3032" i="3" a="1"/>
  <c r="M3032" i="3" s="1"/>
  <c r="M3033" i="3" a="1"/>
  <c r="M3033" i="3" s="1"/>
  <c r="M3034" i="3" a="1"/>
  <c r="M3034" i="3" s="1"/>
  <c r="M3035" i="3" a="1"/>
  <c r="M3035" i="3" s="1"/>
  <c r="M3036" i="3" a="1"/>
  <c r="M3036" i="3" s="1"/>
  <c r="M3037" i="3" a="1"/>
  <c r="M3037" i="3" s="1"/>
  <c r="M3038" i="3" a="1"/>
  <c r="M3038" i="3" s="1"/>
  <c r="M3039" i="3" a="1"/>
  <c r="M3039" i="3" s="1"/>
  <c r="M3040" i="3" a="1"/>
  <c r="M3040" i="3" s="1"/>
  <c r="M3041" i="3" a="1"/>
  <c r="M3041" i="3" s="1"/>
  <c r="M3042" i="3" a="1"/>
  <c r="M3042" i="3" s="1"/>
  <c r="M3043" i="3" a="1"/>
  <c r="M3043" i="3" s="1"/>
  <c r="M3044" i="3" a="1"/>
  <c r="M3044" i="3" s="1"/>
  <c r="M3045" i="3" a="1"/>
  <c r="M3045" i="3" s="1"/>
  <c r="M3046" i="3" a="1"/>
  <c r="M3046" i="3" s="1"/>
  <c r="M3047" i="3" a="1"/>
  <c r="M3047" i="3" s="1"/>
  <c r="M3048" i="3" a="1"/>
  <c r="M3048" i="3" s="1"/>
  <c r="M3049" i="3" a="1"/>
  <c r="M3049" i="3" s="1"/>
  <c r="M3050" i="3" a="1"/>
  <c r="M3050" i="3" s="1"/>
  <c r="M3051" i="3" a="1"/>
  <c r="M3051" i="3" s="1"/>
  <c r="M3052" i="3" a="1"/>
  <c r="M3052" i="3" s="1"/>
  <c r="M3053" i="3" a="1"/>
  <c r="M3053" i="3" s="1"/>
  <c r="M3054" i="3" a="1"/>
  <c r="M3054" i="3" s="1"/>
  <c r="M3055" i="3" a="1"/>
  <c r="M3055" i="3" s="1"/>
  <c r="M3056" i="3" a="1"/>
  <c r="M3056" i="3" s="1"/>
  <c r="M3057" i="3" a="1"/>
  <c r="M3057" i="3" s="1"/>
  <c r="M3058" i="3" a="1"/>
  <c r="M3058" i="3"/>
  <c r="M3059" i="3" a="1"/>
  <c r="M3059" i="3" s="1"/>
  <c r="M3060" i="3" a="1"/>
  <c r="M3060" i="3" s="1"/>
  <c r="M3061" i="3" a="1"/>
  <c r="M3061" i="3" s="1"/>
  <c r="M3062" i="3" a="1"/>
  <c r="M3062" i="3" s="1"/>
  <c r="M3063" i="3" a="1"/>
  <c r="M3063" i="3" s="1"/>
  <c r="M3064" i="3" a="1"/>
  <c r="M3064" i="3" s="1"/>
  <c r="M3065" i="3" a="1"/>
  <c r="M3065" i="3" s="1"/>
  <c r="M3066" i="3" a="1"/>
  <c r="M3066" i="3" s="1"/>
  <c r="M3067" i="3" a="1"/>
  <c r="M3067" i="3" s="1"/>
  <c r="M3068" i="3" a="1"/>
  <c r="M3068" i="3" s="1"/>
  <c r="M3069" i="3" a="1"/>
  <c r="M3069" i="3" s="1"/>
  <c r="M3070" i="3" a="1"/>
  <c r="M3070" i="3" s="1"/>
  <c r="M3071" i="3" a="1"/>
  <c r="M3071" i="3" s="1"/>
  <c r="M3072" i="3" a="1"/>
  <c r="M3072" i="3" s="1"/>
  <c r="M3073" i="3" a="1"/>
  <c r="M3073" i="3" s="1"/>
  <c r="M3074" i="3" a="1"/>
  <c r="M3074" i="3" s="1"/>
  <c r="M3075" i="3" a="1"/>
  <c r="M3075" i="3" s="1"/>
  <c r="M3076" i="3" a="1"/>
  <c r="M3076" i="3" s="1"/>
  <c r="M3077" i="3" a="1"/>
  <c r="M3077" i="3" s="1"/>
  <c r="M3078" i="3" a="1"/>
  <c r="M3078" i="3" s="1"/>
  <c r="M3079" i="3" a="1"/>
  <c r="M3079" i="3" s="1"/>
  <c r="M3080" i="3" a="1"/>
  <c r="M3080" i="3" s="1"/>
  <c r="M3081" i="3" a="1"/>
  <c r="M3081" i="3" s="1"/>
  <c r="M3082" i="3" a="1"/>
  <c r="M3082" i="3" s="1"/>
  <c r="M3083" i="3" a="1"/>
  <c r="M3083" i="3"/>
  <c r="M3084" i="3" a="1"/>
  <c r="M3084" i="3" s="1"/>
  <c r="M3085" i="3" a="1"/>
  <c r="M3085" i="3" s="1"/>
  <c r="M3086" i="3" a="1"/>
  <c r="M3086" i="3"/>
  <c r="M3087" i="3" a="1"/>
  <c r="M3087" i="3" s="1"/>
  <c r="M3088" i="3" a="1"/>
  <c r="M3088" i="3" s="1"/>
  <c r="M3089" i="3" a="1"/>
  <c r="M3089" i="3" s="1"/>
  <c r="M3090" i="3" a="1"/>
  <c r="M3090" i="3" s="1"/>
  <c r="M3091" i="3" a="1"/>
  <c r="M3091" i="3" s="1"/>
  <c r="M3092" i="3" a="1"/>
  <c r="M3092" i="3" s="1"/>
  <c r="M3093" i="3" a="1"/>
  <c r="M3093" i="3" s="1"/>
  <c r="M3094" i="3" a="1"/>
  <c r="M3094" i="3" s="1"/>
  <c r="M3095" i="3" a="1"/>
  <c r="M3095" i="3" s="1"/>
  <c r="M3096" i="3" a="1"/>
  <c r="M3096" i="3" s="1"/>
  <c r="M3097" i="3" a="1"/>
  <c r="M3097" i="3" s="1"/>
  <c r="M3098" i="3" a="1"/>
  <c r="M3098" i="3" s="1"/>
  <c r="M3099" i="3" a="1"/>
  <c r="M3099" i="3" s="1"/>
  <c r="M3100" i="3" a="1"/>
  <c r="M3100" i="3" s="1"/>
  <c r="M3101" i="3" a="1"/>
  <c r="M3101" i="3" s="1"/>
  <c r="M3102" i="3" a="1"/>
  <c r="M3102" i="3" s="1"/>
  <c r="M3103" i="3" a="1"/>
  <c r="M3103" i="3" s="1"/>
  <c r="M3104" i="3" a="1"/>
  <c r="M3104" i="3" s="1"/>
  <c r="M3105" i="3" a="1"/>
  <c r="M3105" i="3" s="1"/>
  <c r="M3106" i="3" a="1"/>
  <c r="M3106" i="3" s="1"/>
  <c r="M3107" i="3" a="1"/>
  <c r="M3107" i="3" s="1"/>
  <c r="M3108" i="3" a="1"/>
  <c r="M3108" i="3" s="1"/>
  <c r="M3109" i="3" a="1"/>
  <c r="M3109" i="3" s="1"/>
  <c r="M3110" i="3" a="1"/>
  <c r="M3110" i="3" s="1"/>
  <c r="M3111" i="3" a="1"/>
  <c r="M3111" i="3" s="1"/>
  <c r="M3112" i="3" a="1"/>
  <c r="M3112" i="3" s="1"/>
  <c r="M3113" i="3" a="1"/>
  <c r="M3113" i="3" s="1"/>
  <c r="M3114" i="3" a="1"/>
  <c r="M3114" i="3" s="1"/>
  <c r="M3115" i="3" a="1"/>
  <c r="M3115" i="3" s="1"/>
  <c r="M3116" i="3" a="1"/>
  <c r="M3116" i="3" s="1"/>
  <c r="M3117" i="3" a="1"/>
  <c r="M3117" i="3" s="1"/>
  <c r="M3118" i="3" a="1"/>
  <c r="M3118" i="3" s="1"/>
  <c r="M3119" i="3" a="1"/>
  <c r="M3119" i="3" s="1"/>
  <c r="M3120" i="3" a="1"/>
  <c r="M3120" i="3" s="1"/>
  <c r="M3121" i="3" a="1"/>
  <c r="M3121" i="3" s="1"/>
  <c r="M3122" i="3" a="1"/>
  <c r="M3122" i="3" s="1"/>
  <c r="M3123" i="3" a="1"/>
  <c r="M3123" i="3" s="1"/>
  <c r="M3124" i="3" a="1"/>
  <c r="M3124" i="3" s="1"/>
  <c r="M3125" i="3" a="1"/>
  <c r="M3125" i="3" s="1"/>
  <c r="M3126" i="3" a="1"/>
  <c r="M3126" i="3" s="1"/>
  <c r="M3127" i="3" a="1"/>
  <c r="M3127" i="3" s="1"/>
  <c r="M3128" i="3" a="1"/>
  <c r="M3128" i="3" s="1"/>
  <c r="M3129" i="3" a="1"/>
  <c r="M3129" i="3" s="1"/>
  <c r="M3130" i="3" a="1"/>
  <c r="M3130" i="3" s="1"/>
  <c r="M3131" i="3" a="1"/>
  <c r="M3131" i="3"/>
  <c r="M3132" i="3" a="1"/>
  <c r="M3132" i="3" s="1"/>
  <c r="M3133" i="3" a="1"/>
  <c r="M3133" i="3" s="1"/>
  <c r="M3134" i="3" a="1"/>
  <c r="M3134" i="3" s="1"/>
  <c r="M3135" i="3" a="1"/>
  <c r="M3135" i="3" s="1"/>
  <c r="M3136" i="3" a="1"/>
  <c r="M3136" i="3" s="1"/>
  <c r="M3137" i="3" a="1"/>
  <c r="M3137" i="3" s="1"/>
  <c r="M3138" i="3" a="1"/>
  <c r="M3138" i="3" s="1"/>
  <c r="M3139" i="3" a="1"/>
  <c r="M3139" i="3" s="1"/>
  <c r="M3140" i="3" a="1"/>
  <c r="M3140" i="3" s="1"/>
  <c r="M3141" i="3" a="1"/>
  <c r="M3141" i="3" s="1"/>
  <c r="M3142" i="3" a="1"/>
  <c r="M3142" i="3" s="1"/>
  <c r="M3143" i="3" a="1"/>
  <c r="M3143" i="3" s="1"/>
  <c r="M3144" i="3" a="1"/>
  <c r="M3144" i="3" s="1"/>
  <c r="M3145" i="3" a="1"/>
  <c r="M3145" i="3" s="1"/>
  <c r="M3146" i="3" a="1"/>
  <c r="M3146" i="3" s="1"/>
  <c r="M3147" i="3" a="1"/>
  <c r="M3147" i="3" s="1"/>
  <c r="M3148" i="3" a="1"/>
  <c r="M3148" i="3" s="1"/>
  <c r="M3149" i="3" a="1"/>
  <c r="M3149" i="3" s="1"/>
  <c r="M3150" i="3" a="1"/>
  <c r="M3150" i="3" s="1"/>
  <c r="M3151" i="3" a="1"/>
  <c r="M3151" i="3" s="1"/>
  <c r="M3152" i="3" a="1"/>
  <c r="M3152" i="3" s="1"/>
  <c r="M3153" i="3" a="1"/>
  <c r="M3153" i="3" s="1"/>
  <c r="M3154" i="3" a="1"/>
  <c r="M3154" i="3" s="1"/>
  <c r="M3155" i="3" a="1"/>
  <c r="M3155" i="3" s="1"/>
  <c r="M3156" i="3" a="1"/>
  <c r="M3156" i="3" s="1"/>
  <c r="M3157" i="3" a="1"/>
  <c r="M3157" i="3" s="1"/>
  <c r="M3158" i="3" a="1"/>
  <c r="M3158" i="3" s="1"/>
  <c r="M3159" i="3" a="1"/>
  <c r="M3159" i="3" s="1"/>
  <c r="M3160" i="3" a="1"/>
  <c r="M3160" i="3"/>
  <c r="M3161" i="3" a="1"/>
  <c r="M3161" i="3" s="1"/>
  <c r="M3162" i="3" a="1"/>
  <c r="M3162" i="3" s="1"/>
  <c r="M3163" i="3" a="1"/>
  <c r="M3163" i="3" s="1"/>
  <c r="M3164" i="3" a="1"/>
  <c r="M3164" i="3" s="1"/>
  <c r="M3165" i="3" a="1"/>
  <c r="M3165" i="3" s="1"/>
  <c r="M3166" i="3" a="1"/>
  <c r="M3166" i="3" s="1"/>
  <c r="M3167" i="3" a="1"/>
  <c r="M3167" i="3" s="1"/>
  <c r="M3168" i="3" a="1"/>
  <c r="M3168" i="3" s="1"/>
  <c r="M3169" i="3" a="1"/>
  <c r="M3169" i="3" s="1"/>
  <c r="M3170" i="3" a="1"/>
  <c r="M3170" i="3" s="1"/>
  <c r="M3171" i="3" a="1"/>
  <c r="M3171" i="3" s="1"/>
  <c r="M3172" i="3" a="1"/>
  <c r="M3172" i="3" s="1"/>
  <c r="M3173" i="3" a="1"/>
  <c r="M3173" i="3" s="1"/>
  <c r="M3174" i="3" a="1"/>
  <c r="M3174" i="3" s="1"/>
  <c r="M3175" i="3" a="1"/>
  <c r="M3175" i="3" s="1"/>
  <c r="M3176" i="3" a="1"/>
  <c r="M3176" i="3" s="1"/>
  <c r="M3177" i="3" a="1"/>
  <c r="M3177" i="3" s="1"/>
  <c r="M3178" i="3" a="1"/>
  <c r="M3178" i="3" s="1"/>
  <c r="M3179" i="3" a="1"/>
  <c r="M3179" i="3" s="1"/>
  <c r="M3180" i="3" a="1"/>
  <c r="M3180" i="3" s="1"/>
  <c r="M3181" i="3" a="1"/>
  <c r="M3181" i="3" s="1"/>
  <c r="M3182" i="3" a="1"/>
  <c r="M3182" i="3" s="1"/>
  <c r="M3183" i="3" a="1"/>
  <c r="M3183" i="3" s="1"/>
  <c r="M3184" i="3" a="1"/>
  <c r="M3184" i="3" s="1"/>
  <c r="M3185" i="3" a="1"/>
  <c r="M3185" i="3" s="1"/>
  <c r="M3186" i="3" a="1"/>
  <c r="M3186" i="3" s="1"/>
  <c r="M3187" i="3" a="1"/>
  <c r="M3187" i="3" s="1"/>
  <c r="M3188" i="3" a="1"/>
  <c r="M3188" i="3" s="1"/>
  <c r="M3189" i="3" a="1"/>
  <c r="M3189" i="3" s="1"/>
  <c r="M3190" i="3" a="1"/>
  <c r="M3190" i="3" s="1"/>
  <c r="M3191" i="3" a="1"/>
  <c r="M3191" i="3" s="1"/>
  <c r="M3192" i="3" a="1"/>
  <c r="M3192" i="3" s="1"/>
  <c r="M3193" i="3" a="1"/>
  <c r="M3193" i="3" s="1"/>
  <c r="M3194" i="3" a="1"/>
  <c r="M3194" i="3" s="1"/>
  <c r="M3195" i="3" a="1"/>
  <c r="M3195" i="3" s="1"/>
  <c r="M3196" i="3" a="1"/>
  <c r="M3196" i="3" s="1"/>
  <c r="M3197" i="3" a="1"/>
  <c r="M3197" i="3" s="1"/>
  <c r="M3198" i="3" a="1"/>
  <c r="M3198" i="3" s="1"/>
  <c r="M3199" i="3" a="1"/>
  <c r="M3199" i="3" s="1"/>
  <c r="M3200" i="3" a="1"/>
  <c r="M3200" i="3" s="1"/>
  <c r="M3201" i="3" a="1"/>
  <c r="M3201" i="3" s="1"/>
  <c r="M3202" i="3" a="1"/>
  <c r="M3202" i="3" s="1"/>
  <c r="M3203" i="3" a="1"/>
  <c r="M3203" i="3" s="1"/>
  <c r="M3204" i="3" a="1"/>
  <c r="M3204" i="3" s="1"/>
  <c r="M3205" i="3" a="1"/>
  <c r="M3205" i="3" s="1"/>
  <c r="M3206" i="3" a="1"/>
  <c r="M3206" i="3" s="1"/>
  <c r="M3207" i="3" a="1"/>
  <c r="M3207" i="3" s="1"/>
  <c r="M3208" i="3" a="1"/>
  <c r="M3208" i="3" s="1"/>
  <c r="M3209" i="3" a="1"/>
  <c r="M3209" i="3" s="1"/>
  <c r="M3210" i="3" a="1"/>
  <c r="M3210" i="3" s="1"/>
  <c r="M3211" i="3" a="1"/>
  <c r="M3211" i="3" s="1"/>
  <c r="M3212" i="3" a="1"/>
  <c r="M3212" i="3" s="1"/>
  <c r="M3213" i="3" a="1"/>
  <c r="M3213" i="3" s="1"/>
  <c r="M3214" i="3" a="1"/>
  <c r="M3214" i="3" s="1"/>
  <c r="M3215" i="3" a="1"/>
  <c r="M3215" i="3" s="1"/>
  <c r="M3216" i="3" a="1"/>
  <c r="M3216" i="3" s="1"/>
  <c r="M3217" i="3" a="1"/>
  <c r="M3217" i="3" s="1"/>
  <c r="M3218" i="3" a="1"/>
  <c r="M3218" i="3" s="1"/>
  <c r="M3219" i="3" a="1"/>
  <c r="M3219" i="3" s="1"/>
  <c r="M3220" i="3" a="1"/>
  <c r="M3220" i="3" s="1"/>
  <c r="M3221" i="3" a="1"/>
  <c r="M3221" i="3" s="1"/>
  <c r="M3222" i="3" a="1"/>
  <c r="M3222" i="3" s="1"/>
  <c r="M3223" i="3" a="1"/>
  <c r="M3223" i="3" s="1"/>
  <c r="M3224" i="3" a="1"/>
  <c r="M3224" i="3" s="1"/>
  <c r="M3225" i="3" a="1"/>
  <c r="M3225" i="3" s="1"/>
  <c r="M3226" i="3" a="1"/>
  <c r="M3226" i="3" s="1"/>
  <c r="M3227" i="3" a="1"/>
  <c r="M3227" i="3" s="1"/>
  <c r="M3228" i="3" a="1"/>
  <c r="M3228" i="3" s="1"/>
  <c r="M3229" i="3" a="1"/>
  <c r="M3229" i="3" s="1"/>
  <c r="M3230" i="3" a="1"/>
  <c r="M3230" i="3" s="1"/>
  <c r="M3231" i="3" a="1"/>
  <c r="M3231" i="3" s="1"/>
  <c r="M3232" i="3" a="1"/>
  <c r="M3232" i="3" s="1"/>
  <c r="M3233" i="3" a="1"/>
  <c r="M3233" i="3" s="1"/>
  <c r="M3234" i="3" a="1"/>
  <c r="M3234" i="3" s="1"/>
  <c r="M3235" i="3" a="1"/>
  <c r="M3235" i="3" s="1"/>
  <c r="M3236" i="3" a="1"/>
  <c r="M3236" i="3" s="1"/>
  <c r="M3237" i="3" a="1"/>
  <c r="M3237" i="3" s="1"/>
  <c r="M3238" i="3" a="1"/>
  <c r="M3238" i="3" s="1"/>
  <c r="M3239" i="3" a="1"/>
  <c r="M3239" i="3" s="1"/>
  <c r="M3240" i="3" a="1"/>
  <c r="M3240" i="3" s="1"/>
  <c r="M3241" i="3" a="1"/>
  <c r="M3241" i="3" s="1"/>
  <c r="M3242" i="3" a="1"/>
  <c r="M3242" i="3" s="1"/>
  <c r="M3243" i="3" a="1"/>
  <c r="M3243" i="3" s="1"/>
  <c r="M3244" i="3" a="1"/>
  <c r="M3244" i="3" s="1"/>
  <c r="M3245" i="3" a="1"/>
  <c r="M3245" i="3" s="1"/>
  <c r="M3246" i="3" a="1"/>
  <c r="M3246" i="3" s="1"/>
  <c r="M3247" i="3" a="1"/>
  <c r="M3247" i="3" s="1"/>
  <c r="M3248" i="3" a="1"/>
  <c r="M3248" i="3" s="1"/>
  <c r="M3249" i="3" a="1"/>
  <c r="M3249" i="3" s="1"/>
  <c r="M3250" i="3" a="1"/>
  <c r="M3250" i="3" s="1"/>
  <c r="M3251" i="3" a="1"/>
  <c r="M3251" i="3" s="1"/>
  <c r="M3252" i="3" a="1"/>
  <c r="M3252" i="3" s="1"/>
  <c r="M3253" i="3" a="1"/>
  <c r="M3253" i="3" s="1"/>
  <c r="M3254" i="3" a="1"/>
  <c r="M3254" i="3" s="1"/>
  <c r="M3255" i="3" a="1"/>
  <c r="M3255" i="3" s="1"/>
  <c r="M3256" i="3" a="1"/>
  <c r="M3256" i="3" s="1"/>
  <c r="M3257" i="3" a="1"/>
  <c r="M3257" i="3" s="1"/>
  <c r="M3258" i="3" a="1"/>
  <c r="M3258" i="3" s="1"/>
  <c r="M3259" i="3" a="1"/>
  <c r="M3259" i="3" s="1"/>
  <c r="M3260" i="3" a="1"/>
  <c r="M3260" i="3" s="1"/>
  <c r="M3261" i="3" a="1"/>
  <c r="M3261" i="3" s="1"/>
  <c r="M3262" i="3" a="1"/>
  <c r="M3262" i="3" s="1"/>
  <c r="M3263" i="3" a="1"/>
  <c r="M3263" i="3" s="1"/>
  <c r="M3264" i="3" a="1"/>
  <c r="M3264" i="3" s="1"/>
  <c r="M3265" i="3" a="1"/>
  <c r="M3265" i="3" s="1"/>
  <c r="M3266" i="3" a="1"/>
  <c r="M3266" i="3" s="1"/>
  <c r="M3267" i="3" a="1"/>
  <c r="M3267" i="3" s="1"/>
  <c r="M3268" i="3" a="1"/>
  <c r="M3268" i="3" s="1"/>
  <c r="M3269" i="3" a="1"/>
  <c r="M3269" i="3" s="1"/>
  <c r="M3270" i="3" a="1"/>
  <c r="M3270" i="3" s="1"/>
  <c r="M3271" i="3" a="1"/>
  <c r="M3271" i="3" s="1"/>
  <c r="M3272" i="3" a="1"/>
  <c r="M3272" i="3" s="1"/>
  <c r="M3273" i="3" a="1"/>
  <c r="M3273" i="3" s="1"/>
  <c r="M3274" i="3" a="1"/>
  <c r="M3274" i="3" s="1"/>
  <c r="M3275" i="3" a="1"/>
  <c r="M3275" i="3" s="1"/>
  <c r="M3276" i="3" a="1"/>
  <c r="M3276" i="3" s="1"/>
  <c r="M3277" i="3" a="1"/>
  <c r="M3277" i="3" s="1"/>
  <c r="M3278" i="3" a="1"/>
  <c r="M3278" i="3" s="1"/>
  <c r="M3279" i="3" a="1"/>
  <c r="M3279" i="3" s="1"/>
  <c r="M3280" i="3" a="1"/>
  <c r="M3280" i="3" s="1"/>
  <c r="M3281" i="3" a="1"/>
  <c r="M3281" i="3" s="1"/>
  <c r="M3282" i="3" a="1"/>
  <c r="M3282" i="3" s="1"/>
  <c r="M3283" i="3" a="1"/>
  <c r="M3283" i="3" s="1"/>
  <c r="M3284" i="3" a="1"/>
  <c r="M3284" i="3" s="1"/>
  <c r="M3285" i="3" a="1"/>
  <c r="M3285" i="3" s="1"/>
  <c r="M3286" i="3" a="1"/>
  <c r="M3286" i="3" s="1"/>
  <c r="M3287" i="3" a="1"/>
  <c r="M3287" i="3" s="1"/>
  <c r="M3288" i="3" a="1"/>
  <c r="M3288" i="3" s="1"/>
  <c r="M3289" i="3" a="1"/>
  <c r="M3289" i="3" s="1"/>
  <c r="M3290" i="3" a="1"/>
  <c r="M3290" i="3" s="1"/>
  <c r="M3291" i="3" a="1"/>
  <c r="M3291" i="3" s="1"/>
  <c r="M3292" i="3" a="1"/>
  <c r="M3292" i="3" s="1"/>
  <c r="M3293" i="3" a="1"/>
  <c r="M3293" i="3" s="1"/>
  <c r="M3294" i="3" a="1"/>
  <c r="M3294" i="3" s="1"/>
  <c r="M3295" i="3" a="1"/>
  <c r="M3295" i="3" s="1"/>
  <c r="M3296" i="3" a="1"/>
  <c r="M3296" i="3" s="1"/>
  <c r="M3297" i="3" a="1"/>
  <c r="M3297" i="3" s="1"/>
  <c r="M3298" i="3" a="1"/>
  <c r="M3298" i="3" s="1"/>
  <c r="M3299" i="3" a="1"/>
  <c r="M3299" i="3" s="1"/>
  <c r="M3300" i="3" a="1"/>
  <c r="M3300" i="3" s="1"/>
  <c r="M3301" i="3" a="1"/>
  <c r="M3301" i="3" s="1"/>
  <c r="M3302" i="3" a="1"/>
  <c r="M3302" i="3" s="1"/>
  <c r="M3303" i="3" a="1"/>
  <c r="M3303" i="3" s="1"/>
  <c r="M3304" i="3" a="1"/>
  <c r="M3304" i="3" s="1"/>
  <c r="M3305" i="3" a="1"/>
  <c r="M3305" i="3" s="1"/>
  <c r="M3306" i="3" a="1"/>
  <c r="M3306" i="3" s="1"/>
  <c r="M3307" i="3" a="1"/>
  <c r="M3307" i="3" s="1"/>
  <c r="M3308" i="3" a="1"/>
  <c r="M3308" i="3" s="1"/>
  <c r="M3309" i="3" a="1"/>
  <c r="M3309" i="3" s="1"/>
  <c r="M3310" i="3" a="1"/>
  <c r="M3310" i="3" s="1"/>
  <c r="M3311" i="3" a="1"/>
  <c r="M3311" i="3" s="1"/>
  <c r="M3312" i="3" a="1"/>
  <c r="M3312" i="3" s="1"/>
  <c r="M3313" i="3" a="1"/>
  <c r="M3313" i="3" s="1"/>
  <c r="M3314" i="3" a="1"/>
  <c r="M3314" i="3" s="1"/>
  <c r="M3315" i="3" a="1"/>
  <c r="M3315" i="3" s="1"/>
  <c r="M3316" i="3" a="1"/>
  <c r="M3316" i="3" s="1"/>
  <c r="M3317" i="3" a="1"/>
  <c r="M3317" i="3" s="1"/>
  <c r="M3318" i="3" a="1"/>
  <c r="M3318" i="3" s="1"/>
  <c r="M3319" i="3" a="1"/>
  <c r="M3319" i="3" s="1"/>
  <c r="M3320" i="3" a="1"/>
  <c r="M3320" i="3" s="1"/>
  <c r="M3321" i="3" a="1"/>
  <c r="M3321" i="3" s="1"/>
  <c r="M3322" i="3" a="1"/>
  <c r="M3322" i="3" s="1"/>
  <c r="M3323" i="3" a="1"/>
  <c r="M3323" i="3" s="1"/>
  <c r="M3324" i="3" a="1"/>
  <c r="M3324" i="3" s="1"/>
  <c r="M3325" i="3" a="1"/>
  <c r="M3325" i="3" s="1"/>
  <c r="M3326" i="3" a="1"/>
  <c r="M3326" i="3" s="1"/>
  <c r="M3327" i="3" a="1"/>
  <c r="M3327" i="3" s="1"/>
  <c r="M3328" i="3" a="1"/>
  <c r="M3328" i="3" s="1"/>
  <c r="M3329" i="3" a="1"/>
  <c r="M3329" i="3" s="1"/>
  <c r="M3330" i="3" a="1"/>
  <c r="M3330" i="3" s="1"/>
  <c r="M3331" i="3" a="1"/>
  <c r="M3331" i="3" s="1"/>
  <c r="M3332" i="3" a="1"/>
  <c r="M3332" i="3" s="1"/>
  <c r="M3333" i="3" a="1"/>
  <c r="M3333" i="3" s="1"/>
  <c r="M3334" i="3" a="1"/>
  <c r="M3334" i="3" s="1"/>
  <c r="M3335" i="3" a="1"/>
  <c r="M3335" i="3" s="1"/>
  <c r="M3336" i="3" a="1"/>
  <c r="M3336" i="3" s="1"/>
  <c r="M3337" i="3" a="1"/>
  <c r="M3337" i="3" s="1"/>
  <c r="M3338" i="3" a="1"/>
  <c r="M3338" i="3" s="1"/>
  <c r="M3339" i="3" a="1"/>
  <c r="M3339" i="3" s="1"/>
  <c r="M3340" i="3" a="1"/>
  <c r="M3340" i="3" s="1"/>
  <c r="M3341" i="3" a="1"/>
  <c r="M3341" i="3" s="1"/>
  <c r="M3342" i="3" a="1"/>
  <c r="M3342" i="3" s="1"/>
  <c r="M3343" i="3" a="1"/>
  <c r="M3343" i="3" s="1"/>
  <c r="M3344" i="3" a="1"/>
  <c r="M3344" i="3" s="1"/>
  <c r="M3345" i="3" a="1"/>
  <c r="M3345" i="3" s="1"/>
  <c r="M3346" i="3" a="1"/>
  <c r="M3346" i="3" s="1"/>
  <c r="M3347" i="3" a="1"/>
  <c r="M3347" i="3" s="1"/>
  <c r="M3348" i="3" a="1"/>
  <c r="M3348" i="3" s="1"/>
  <c r="M3349" i="3" a="1"/>
  <c r="M3349" i="3" s="1"/>
  <c r="M3350" i="3" a="1"/>
  <c r="M3350" i="3" s="1"/>
  <c r="M3351" i="3" a="1"/>
  <c r="M3351" i="3" s="1"/>
  <c r="M3352" i="3" a="1"/>
  <c r="M3352" i="3" s="1"/>
  <c r="M3353" i="3" a="1"/>
  <c r="M3353" i="3" s="1"/>
  <c r="M3354" i="3" a="1"/>
  <c r="M3354" i="3" s="1"/>
  <c r="M3355" i="3" a="1"/>
  <c r="M3355" i="3" s="1"/>
  <c r="M3356" i="3" a="1"/>
  <c r="M3356" i="3" s="1"/>
  <c r="M3357" i="3" a="1"/>
  <c r="M3357" i="3" s="1"/>
  <c r="M3358" i="3" a="1"/>
  <c r="M3358" i="3" s="1"/>
  <c r="M3359" i="3" a="1"/>
  <c r="M3359" i="3" s="1"/>
  <c r="M3360" i="3" a="1"/>
  <c r="M3360" i="3" s="1"/>
  <c r="M3361" i="3" a="1"/>
  <c r="M3361" i="3" s="1"/>
  <c r="M3362" i="3" a="1"/>
  <c r="M3362" i="3" s="1"/>
  <c r="M3363" i="3" a="1"/>
  <c r="M3363" i="3" s="1"/>
  <c r="M3364" i="3" a="1"/>
  <c r="M3364" i="3" s="1"/>
  <c r="M3365" i="3" a="1"/>
  <c r="M3365" i="3" s="1"/>
  <c r="M3366" i="3" a="1"/>
  <c r="M3366" i="3" s="1"/>
  <c r="M3367" i="3" a="1"/>
  <c r="M3367" i="3" s="1"/>
  <c r="M3368" i="3" a="1"/>
  <c r="M3368" i="3" s="1"/>
  <c r="M3369" i="3" a="1"/>
  <c r="M3369" i="3" s="1"/>
  <c r="M3370" i="3" a="1"/>
  <c r="M3370" i="3" s="1"/>
  <c r="M3371" i="3" a="1"/>
  <c r="M3371" i="3" s="1"/>
  <c r="M3372" i="3" a="1"/>
  <c r="M3372" i="3" s="1"/>
  <c r="M3373" i="3" a="1"/>
  <c r="M3373" i="3" s="1"/>
  <c r="M3374" i="3" a="1"/>
  <c r="M3374" i="3" s="1"/>
  <c r="M3375" i="3" a="1"/>
  <c r="M3375" i="3" s="1"/>
  <c r="M3376" i="3" a="1"/>
  <c r="M3376" i="3" s="1"/>
  <c r="M3377" i="3" a="1"/>
  <c r="M3377" i="3" s="1"/>
  <c r="M3378" i="3" a="1"/>
  <c r="M3378" i="3" s="1"/>
  <c r="M3379" i="3" a="1"/>
  <c r="M3379" i="3" s="1"/>
  <c r="M3380" i="3" a="1"/>
  <c r="M3380" i="3" s="1"/>
  <c r="M3381" i="3" a="1"/>
  <c r="M3381" i="3" s="1"/>
  <c r="M3382" i="3" a="1"/>
  <c r="M3382" i="3" s="1"/>
  <c r="M3383" i="3" a="1"/>
  <c r="M3383" i="3" s="1"/>
  <c r="M3384" i="3" a="1"/>
  <c r="M3384" i="3" s="1"/>
  <c r="M3385" i="3" a="1"/>
  <c r="M3385" i="3" s="1"/>
  <c r="M3386" i="3" a="1"/>
  <c r="M3386" i="3" s="1"/>
  <c r="M3387" i="3" a="1"/>
  <c r="M3387" i="3" s="1"/>
  <c r="M3388" i="3" a="1"/>
  <c r="M3388" i="3" s="1"/>
  <c r="M3389" i="3" a="1"/>
  <c r="M3389" i="3" s="1"/>
  <c r="M3390" i="3" a="1"/>
  <c r="M3390" i="3" s="1"/>
  <c r="M3391" i="3" a="1"/>
  <c r="M3391" i="3" s="1"/>
  <c r="M3392" i="3" a="1"/>
  <c r="M3392" i="3" s="1"/>
  <c r="M3393" i="3" a="1"/>
  <c r="M3393" i="3" s="1"/>
  <c r="M3394" i="3" a="1"/>
  <c r="M3394" i="3" s="1"/>
  <c r="M3395" i="3" a="1"/>
  <c r="M3395" i="3" s="1"/>
  <c r="M3396" i="3" a="1"/>
  <c r="M3396" i="3" s="1"/>
  <c r="M3397" i="3" a="1"/>
  <c r="M3397" i="3" s="1"/>
  <c r="M3398" i="3" a="1"/>
  <c r="M3398" i="3" s="1"/>
  <c r="M3399" i="3" a="1"/>
  <c r="M3399" i="3" s="1"/>
  <c r="M3400" i="3" a="1"/>
  <c r="M3400" i="3" s="1"/>
  <c r="M3401" i="3" a="1"/>
  <c r="M3401" i="3" s="1"/>
  <c r="M3402" i="3" a="1"/>
  <c r="M3402" i="3" s="1"/>
  <c r="M3403" i="3" a="1"/>
  <c r="M3403" i="3" s="1"/>
  <c r="M3404" i="3" a="1"/>
  <c r="M3404" i="3" s="1"/>
  <c r="M3405" i="3" a="1"/>
  <c r="M3405" i="3" s="1"/>
  <c r="M3406" i="3" a="1"/>
  <c r="M3406" i="3" s="1"/>
  <c r="M3407" i="3" a="1"/>
  <c r="M3407" i="3" s="1"/>
  <c r="M3408" i="3" a="1"/>
  <c r="M3408" i="3" s="1"/>
  <c r="M3409" i="3" a="1"/>
  <c r="M3409" i="3" s="1"/>
  <c r="M3410" i="3" a="1"/>
  <c r="M3410" i="3" s="1"/>
  <c r="M3411" i="3" a="1"/>
  <c r="M3411" i="3" s="1"/>
  <c r="M3412" i="3" a="1"/>
  <c r="M3412" i="3" s="1"/>
  <c r="M3413" i="3" a="1"/>
  <c r="M3413" i="3" s="1"/>
  <c r="M3414" i="3" a="1"/>
  <c r="M3414" i="3" s="1"/>
  <c r="M3415" i="3" a="1"/>
  <c r="M3415" i="3" s="1"/>
  <c r="M3416" i="3" a="1"/>
  <c r="M3416" i="3" s="1"/>
  <c r="M3417" i="3" a="1"/>
  <c r="M3417" i="3" s="1"/>
  <c r="M3418" i="3" a="1"/>
  <c r="M3418" i="3" s="1"/>
  <c r="M3419" i="3" a="1"/>
  <c r="M3419" i="3" s="1"/>
  <c r="M3420" i="3" a="1"/>
  <c r="M3420" i="3" s="1"/>
  <c r="M3421" i="3" a="1"/>
  <c r="M3421" i="3" s="1"/>
  <c r="M3422" i="3" a="1"/>
  <c r="M3422" i="3" s="1"/>
  <c r="M3423" i="3" a="1"/>
  <c r="M3423" i="3" s="1"/>
  <c r="M3424" i="3" a="1"/>
  <c r="M3424" i="3" s="1"/>
  <c r="M3425" i="3" a="1"/>
  <c r="M3425" i="3" s="1"/>
  <c r="M3426" i="3" a="1"/>
  <c r="M3426" i="3" s="1"/>
  <c r="M3427" i="3" a="1"/>
  <c r="M3427" i="3" s="1"/>
  <c r="M3428" i="3" a="1"/>
  <c r="M3428" i="3" s="1"/>
  <c r="M3429" i="3" a="1"/>
  <c r="M3429" i="3" s="1"/>
  <c r="M3430" i="3" a="1"/>
  <c r="M3430" i="3" s="1"/>
  <c r="M3431" i="3" a="1"/>
  <c r="M3431" i="3" s="1"/>
  <c r="M3432" i="3" a="1"/>
  <c r="M3432" i="3" s="1"/>
  <c r="M3433" i="3" a="1"/>
  <c r="M3433" i="3" s="1"/>
  <c r="M3434" i="3" a="1"/>
  <c r="M3434" i="3" s="1"/>
  <c r="M3435" i="3" a="1"/>
  <c r="M3435" i="3" s="1"/>
  <c r="M3436" i="3" a="1"/>
  <c r="M3436" i="3" s="1"/>
  <c r="M3437" i="3" a="1"/>
  <c r="M3437" i="3" s="1"/>
  <c r="M3438" i="3" a="1"/>
  <c r="M3438" i="3" s="1"/>
  <c r="M3439" i="3" a="1"/>
  <c r="M3439" i="3" s="1"/>
  <c r="M3440" i="3" a="1"/>
  <c r="M3440" i="3" s="1"/>
  <c r="M3441" i="3" a="1"/>
  <c r="M3441" i="3" s="1"/>
  <c r="M3442" i="3" a="1"/>
  <c r="M3442" i="3" s="1"/>
  <c r="M3443" i="3" a="1"/>
  <c r="M3443" i="3" s="1"/>
  <c r="M3444" i="3" a="1"/>
  <c r="M3444" i="3" s="1"/>
  <c r="M3445" i="3" a="1"/>
  <c r="M3445" i="3" s="1"/>
  <c r="M3446" i="3" a="1"/>
  <c r="M3446" i="3" s="1"/>
  <c r="M3447" i="3" a="1"/>
  <c r="M3447" i="3" s="1"/>
  <c r="M3448" i="3" a="1"/>
  <c r="M3448" i="3" s="1"/>
  <c r="M3449" i="3" a="1"/>
  <c r="M3449" i="3" s="1"/>
  <c r="M3450" i="3" a="1"/>
  <c r="M3450" i="3" s="1"/>
  <c r="M3451" i="3" a="1"/>
  <c r="M3451" i="3" s="1"/>
  <c r="M3452" i="3" a="1"/>
  <c r="M3452" i="3" s="1"/>
  <c r="M3453" i="3" a="1"/>
  <c r="M3453" i="3" s="1"/>
  <c r="M3454" i="3" a="1"/>
  <c r="M3454" i="3" s="1"/>
  <c r="M3455" i="3" a="1"/>
  <c r="M3455" i="3" s="1"/>
  <c r="M3456" i="3" a="1"/>
  <c r="M3456" i="3" s="1"/>
  <c r="M3457" i="3" a="1"/>
  <c r="M3457" i="3" s="1"/>
  <c r="M3458" i="3" a="1"/>
  <c r="M3458" i="3" s="1"/>
  <c r="M3459" i="3" a="1"/>
  <c r="M3459" i="3" s="1"/>
  <c r="M3460" i="3" a="1"/>
  <c r="M3460" i="3" s="1"/>
  <c r="M3461" i="3" a="1"/>
  <c r="M3461" i="3" s="1"/>
  <c r="M3462" i="3" a="1"/>
  <c r="M3462" i="3" s="1"/>
  <c r="M3463" i="3" a="1"/>
  <c r="M3463" i="3" s="1"/>
  <c r="M3464" i="3" a="1"/>
  <c r="M3464" i="3" s="1"/>
  <c r="M3465" i="3" a="1"/>
  <c r="M3465" i="3" s="1"/>
  <c r="M3466" i="3" a="1"/>
  <c r="M3466" i="3" s="1"/>
  <c r="M3467" i="3" a="1"/>
  <c r="M3467" i="3" s="1"/>
  <c r="M3468" i="3" a="1"/>
  <c r="M3468" i="3" s="1"/>
  <c r="M3469" i="3" a="1"/>
  <c r="M3469" i="3" s="1"/>
  <c r="M3470" i="3" a="1"/>
  <c r="M3470" i="3" s="1"/>
  <c r="M3471" i="3" a="1"/>
  <c r="M3471" i="3" s="1"/>
  <c r="M3472" i="3" a="1"/>
  <c r="M3472" i="3" s="1"/>
  <c r="M3473" i="3" a="1"/>
  <c r="M3473" i="3" s="1"/>
  <c r="M3474" i="3" a="1"/>
  <c r="M3474" i="3" s="1"/>
  <c r="M3475" i="3" a="1"/>
  <c r="M3475" i="3" s="1"/>
  <c r="M3476" i="3" a="1"/>
  <c r="M3476" i="3" s="1"/>
  <c r="M3477" i="3" a="1"/>
  <c r="M3477" i="3" s="1"/>
  <c r="M3478" i="3" a="1"/>
  <c r="M3478" i="3" s="1"/>
  <c r="M3479" i="3" a="1"/>
  <c r="M3479" i="3" s="1"/>
  <c r="M3480" i="3" a="1"/>
  <c r="M3480" i="3" s="1"/>
  <c r="M3481" i="3" a="1"/>
  <c r="M3481" i="3" s="1"/>
  <c r="M3482" i="3" a="1"/>
  <c r="M3482" i="3" s="1"/>
  <c r="M3483" i="3" a="1"/>
  <c r="M3483" i="3" s="1"/>
  <c r="M3484" i="3" a="1"/>
  <c r="M3484" i="3" s="1"/>
  <c r="M3485" i="3" a="1"/>
  <c r="M3485" i="3" s="1"/>
  <c r="M3486" i="3" a="1"/>
  <c r="M3486" i="3" s="1"/>
  <c r="M3487" i="3" a="1"/>
  <c r="M3487" i="3" s="1"/>
  <c r="M3488" i="3" a="1"/>
  <c r="M3488" i="3" s="1"/>
  <c r="M3489" i="3" a="1"/>
  <c r="M3489" i="3" s="1"/>
  <c r="M3490" i="3" a="1"/>
  <c r="M3490" i="3" s="1"/>
  <c r="M3491" i="3" a="1"/>
  <c r="M3491" i="3" s="1"/>
  <c r="M3492" i="3" a="1"/>
  <c r="M3492" i="3" s="1"/>
  <c r="M3493" i="3" a="1"/>
  <c r="M3493" i="3" s="1"/>
  <c r="M3494" i="3" a="1"/>
  <c r="M3494" i="3" s="1"/>
  <c r="M3495" i="3" a="1"/>
  <c r="M3495" i="3" s="1"/>
  <c r="M3496" i="3" a="1"/>
  <c r="M3496" i="3" s="1"/>
  <c r="M3497" i="3" a="1"/>
  <c r="M3497" i="3" s="1"/>
  <c r="M3498" i="3" a="1"/>
  <c r="M3498" i="3" s="1"/>
  <c r="M3499" i="3" a="1"/>
  <c r="M3499" i="3" s="1"/>
  <c r="M3500" i="3" a="1"/>
  <c r="M3500" i="3" s="1"/>
  <c r="M3501" i="3" a="1"/>
  <c r="M3501" i="3" s="1"/>
  <c r="M3502" i="3" a="1"/>
  <c r="M3502" i="3" s="1"/>
  <c r="M3503" i="3" a="1"/>
  <c r="M3503" i="3" s="1"/>
  <c r="M3504" i="3" a="1"/>
  <c r="M3504" i="3" s="1"/>
  <c r="M3505" i="3" a="1"/>
  <c r="M3505" i="3" s="1"/>
  <c r="M3506" i="3" a="1"/>
  <c r="M3506" i="3" s="1"/>
  <c r="M3507" i="3" a="1"/>
  <c r="M3507" i="3" s="1"/>
  <c r="M3508" i="3" a="1"/>
  <c r="M3508" i="3" s="1"/>
  <c r="M3509" i="3" a="1"/>
  <c r="M3509" i="3" s="1"/>
  <c r="M3510" i="3" a="1"/>
  <c r="M3510" i="3" s="1"/>
  <c r="M3511" i="3" a="1"/>
  <c r="M3511" i="3" s="1"/>
  <c r="M3512" i="3" a="1"/>
  <c r="M3512" i="3" s="1"/>
  <c r="M3513" i="3" a="1"/>
  <c r="M3513" i="3" s="1"/>
  <c r="M3514" i="3" a="1"/>
  <c r="M3514" i="3" s="1"/>
  <c r="M3515" i="3" a="1"/>
  <c r="M3515" i="3" s="1"/>
  <c r="M3516" i="3" a="1"/>
  <c r="M3516" i="3" s="1"/>
  <c r="M3517" i="3" a="1"/>
  <c r="M3517" i="3" s="1"/>
  <c r="M3518" i="3" a="1"/>
  <c r="M3518" i="3" s="1"/>
  <c r="M3519" i="3" a="1"/>
  <c r="M3519" i="3" s="1"/>
  <c r="M3520" i="3" a="1"/>
  <c r="M3520" i="3" s="1"/>
  <c r="M3521" i="3" a="1"/>
  <c r="M3521" i="3" s="1"/>
  <c r="M3522" i="3" a="1"/>
  <c r="M3522" i="3" s="1"/>
  <c r="M3523" i="3" a="1"/>
  <c r="M3523" i="3" s="1"/>
  <c r="M3524" i="3" a="1"/>
  <c r="M3524" i="3" s="1"/>
  <c r="M3525" i="3" a="1"/>
  <c r="M3525" i="3" s="1"/>
  <c r="M3526" i="3" a="1"/>
  <c r="M3526" i="3" s="1"/>
  <c r="M3527" i="3" a="1"/>
  <c r="M3527" i="3" s="1"/>
  <c r="M3528" i="3" a="1"/>
  <c r="M3528" i="3" s="1"/>
  <c r="M3529" i="3" a="1"/>
  <c r="M3529" i="3" s="1"/>
  <c r="M3530" i="3" a="1"/>
  <c r="M3530" i="3" s="1"/>
  <c r="M3531" i="3" a="1"/>
  <c r="M3531" i="3" s="1"/>
  <c r="M3532" i="3" a="1"/>
  <c r="M3532" i="3" s="1"/>
  <c r="M3533" i="3" a="1"/>
  <c r="M3533" i="3" s="1"/>
  <c r="M3534" i="3" a="1"/>
  <c r="M3534" i="3" s="1"/>
  <c r="M3535" i="3" a="1"/>
  <c r="M3535" i="3" s="1"/>
  <c r="M3536" i="3" a="1"/>
  <c r="M3536" i="3" s="1"/>
  <c r="M3537" i="3" a="1"/>
  <c r="M3537" i="3" s="1"/>
  <c r="M3538" i="3" a="1"/>
  <c r="M3538" i="3" s="1"/>
  <c r="M3539" i="3" a="1"/>
  <c r="M3539" i="3" s="1"/>
  <c r="M3540" i="3" a="1"/>
  <c r="M3540" i="3" s="1"/>
  <c r="M3541" i="3" a="1"/>
  <c r="M3541" i="3" s="1"/>
  <c r="M3542" i="3" a="1"/>
  <c r="M3542" i="3" s="1"/>
  <c r="M3543" i="3" a="1"/>
  <c r="M3543" i="3" s="1"/>
  <c r="M3544" i="3" a="1"/>
  <c r="M3544" i="3" s="1"/>
  <c r="M3545" i="3" a="1"/>
  <c r="M3545" i="3" s="1"/>
  <c r="M3546" i="3" a="1"/>
  <c r="M3546" i="3" s="1"/>
  <c r="M3547" i="3" a="1"/>
  <c r="M3547" i="3" s="1"/>
  <c r="M3548" i="3" a="1"/>
  <c r="M3548" i="3" s="1"/>
  <c r="M3549" i="3" a="1"/>
  <c r="M3549" i="3" s="1"/>
  <c r="M3550" i="3" a="1"/>
  <c r="M3550" i="3" s="1"/>
  <c r="M3551" i="3" a="1"/>
  <c r="M3551" i="3" s="1"/>
  <c r="M3552" i="3" a="1"/>
  <c r="M3552" i="3" s="1"/>
  <c r="M3553" i="3" a="1"/>
  <c r="M3553" i="3" s="1"/>
  <c r="M3554" i="3" a="1"/>
  <c r="M3554" i="3" s="1"/>
  <c r="M3555" i="3" a="1"/>
  <c r="M3555" i="3" s="1"/>
  <c r="M3556" i="3" a="1"/>
  <c r="M3556" i="3" s="1"/>
  <c r="M3557" i="3" a="1"/>
  <c r="M3557" i="3" s="1"/>
  <c r="M3558" i="3" a="1"/>
  <c r="M3558" i="3" s="1"/>
  <c r="M3559" i="3" a="1"/>
  <c r="M3559" i="3" s="1"/>
  <c r="M3560" i="3" a="1"/>
  <c r="M3560" i="3" s="1"/>
  <c r="M3561" i="3" a="1"/>
  <c r="M3561" i="3" s="1"/>
  <c r="M3562" i="3" a="1"/>
  <c r="M3562" i="3" s="1"/>
  <c r="M3563" i="3" a="1"/>
  <c r="M3563" i="3" s="1"/>
  <c r="M3564" i="3" a="1"/>
  <c r="M3564" i="3" s="1"/>
  <c r="M3565" i="3" a="1"/>
  <c r="M3565" i="3" s="1"/>
  <c r="M3566" i="3" a="1"/>
  <c r="M3566" i="3" s="1"/>
  <c r="M3567" i="3" a="1"/>
  <c r="M3567" i="3" s="1"/>
  <c r="M3568" i="3" a="1"/>
  <c r="M3568" i="3" s="1"/>
  <c r="M3569" i="3" a="1"/>
  <c r="M3569" i="3" s="1"/>
  <c r="M3570" i="3" a="1"/>
  <c r="M3570" i="3" s="1"/>
  <c r="M3571" i="3" a="1"/>
  <c r="M3571" i="3" s="1"/>
  <c r="M3572" i="3" a="1"/>
  <c r="M3572" i="3" s="1"/>
  <c r="M3573" i="3" a="1"/>
  <c r="M3573" i="3" s="1"/>
  <c r="M3574" i="3" a="1"/>
  <c r="M3574" i="3" s="1"/>
  <c r="M3575" i="3" a="1"/>
  <c r="M3575" i="3" s="1"/>
  <c r="M3576" i="3" a="1"/>
  <c r="M3576" i="3" s="1"/>
  <c r="M3577" i="3" a="1"/>
  <c r="M3577" i="3" s="1"/>
  <c r="M3578" i="3" a="1"/>
  <c r="M3578" i="3" s="1"/>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04" i="3"/>
  <c r="Q1405" i="3"/>
  <c r="Q1406" i="3"/>
  <c r="Q1407" i="3"/>
  <c r="Q1408" i="3"/>
  <c r="Q1409" i="3"/>
  <c r="Q1410" i="3"/>
  <c r="Q1411" i="3"/>
  <c r="Q1412" i="3"/>
  <c r="Q1413" i="3"/>
  <c r="Q1414" i="3"/>
  <c r="Q1415" i="3"/>
  <c r="Q1416" i="3"/>
  <c r="Q1417" i="3"/>
  <c r="Q1418" i="3"/>
  <c r="Q1419" i="3"/>
  <c r="Q1420" i="3"/>
  <c r="Q1421" i="3"/>
  <c r="Q1422" i="3"/>
  <c r="Q1423" i="3"/>
  <c r="Q1424" i="3"/>
  <c r="Q1425" i="3"/>
  <c r="Q1426" i="3"/>
  <c r="Q1427" i="3"/>
  <c r="Q1428" i="3"/>
  <c r="Q1429" i="3"/>
  <c r="Q1430" i="3"/>
  <c r="Q1431" i="3"/>
  <c r="Q1432" i="3"/>
  <c r="Q1433" i="3"/>
  <c r="Q1434" i="3"/>
  <c r="Q1435" i="3"/>
  <c r="Q1436" i="3"/>
  <c r="Q1437" i="3"/>
  <c r="Q1438" i="3"/>
  <c r="Q1439" i="3"/>
  <c r="Q1440" i="3"/>
  <c r="Q1441" i="3"/>
  <c r="Q1442" i="3"/>
  <c r="Q1443" i="3"/>
  <c r="Q1444" i="3"/>
  <c r="Q1445" i="3"/>
  <c r="Q1446" i="3"/>
  <c r="Q1447" i="3"/>
  <c r="Q1448" i="3"/>
  <c r="Q1449" i="3"/>
  <c r="Q1450" i="3"/>
  <c r="Q1451" i="3"/>
  <c r="Q1452" i="3"/>
  <c r="Q1453" i="3"/>
  <c r="Q1454" i="3"/>
  <c r="Q1455" i="3"/>
  <c r="Q1456" i="3"/>
  <c r="Q1457" i="3"/>
  <c r="Q1458" i="3"/>
  <c r="Q1459" i="3"/>
  <c r="Q1460" i="3"/>
  <c r="Q1461" i="3"/>
  <c r="Q1462" i="3"/>
  <c r="Q1463" i="3"/>
  <c r="Q1464" i="3"/>
  <c r="Q1465" i="3"/>
  <c r="Q1466" i="3"/>
  <c r="Q1467" i="3"/>
  <c r="Q1468" i="3"/>
  <c r="Q1469" i="3"/>
  <c r="Q1470" i="3"/>
  <c r="Q1471" i="3"/>
  <c r="Q1472" i="3"/>
  <c r="Q1473" i="3"/>
  <c r="Q1474" i="3"/>
  <c r="Q1475" i="3"/>
  <c r="Q1476" i="3"/>
  <c r="Q1477" i="3"/>
  <c r="Q1478" i="3"/>
  <c r="Q1479" i="3"/>
  <c r="Q1480" i="3"/>
  <c r="Q1481" i="3"/>
  <c r="Q1482" i="3"/>
  <c r="Q1483" i="3"/>
  <c r="Q1484" i="3"/>
  <c r="Q1485" i="3"/>
  <c r="Q1486" i="3"/>
  <c r="Q1487" i="3"/>
  <c r="Q1488" i="3"/>
  <c r="Q1489" i="3"/>
  <c r="Q1490" i="3"/>
  <c r="Q1491" i="3"/>
  <c r="Q1492" i="3"/>
  <c r="Q1493" i="3"/>
  <c r="Q1494" i="3"/>
  <c r="Q1495" i="3"/>
  <c r="Q1496" i="3"/>
  <c r="Q1497" i="3"/>
  <c r="Q1498" i="3"/>
  <c r="Q1499" i="3"/>
  <c r="Q1500" i="3"/>
  <c r="Q1501" i="3"/>
  <c r="Q1502" i="3"/>
  <c r="Q1503" i="3"/>
  <c r="Q1504" i="3"/>
  <c r="Q1505" i="3"/>
  <c r="Q1506" i="3"/>
  <c r="Q1507" i="3"/>
  <c r="Q1508" i="3"/>
  <c r="Q1509" i="3"/>
  <c r="Q1510" i="3"/>
  <c r="Q1511" i="3"/>
  <c r="Q1512" i="3"/>
  <c r="Q1513" i="3"/>
  <c r="Q1514" i="3"/>
  <c r="Q1515" i="3"/>
  <c r="Q1516" i="3"/>
  <c r="Q1517" i="3"/>
  <c r="Q1518" i="3"/>
  <c r="Q1519" i="3"/>
  <c r="Q1520" i="3"/>
  <c r="Q1521" i="3"/>
  <c r="Q1522" i="3"/>
  <c r="Q1523" i="3"/>
  <c r="Q1524" i="3"/>
  <c r="Q1525" i="3"/>
  <c r="Q1526" i="3"/>
  <c r="Q1527" i="3"/>
  <c r="Q1528" i="3"/>
  <c r="Q1529" i="3"/>
  <c r="Q1530" i="3"/>
  <c r="Q1531" i="3"/>
  <c r="Q1532" i="3"/>
  <c r="Q1533" i="3"/>
  <c r="Q1534" i="3"/>
  <c r="Q1535" i="3"/>
  <c r="Q1536" i="3"/>
  <c r="Q1537" i="3"/>
  <c r="Q1538" i="3"/>
  <c r="Q1539" i="3"/>
  <c r="Q1540" i="3"/>
  <c r="Q1541" i="3"/>
  <c r="Q1542" i="3"/>
  <c r="Q1543" i="3"/>
  <c r="Q1544" i="3"/>
  <c r="Q1545" i="3"/>
  <c r="Q1546" i="3"/>
  <c r="Q1547" i="3"/>
  <c r="Q1548" i="3"/>
  <c r="Q1549" i="3"/>
  <c r="Q1550" i="3"/>
  <c r="Q1551" i="3"/>
  <c r="Q1552" i="3"/>
  <c r="Q1553" i="3"/>
  <c r="Q1554" i="3"/>
  <c r="Q1555" i="3"/>
  <c r="Q1556" i="3"/>
  <c r="Q1557" i="3"/>
  <c r="Q1558" i="3"/>
  <c r="Q1559" i="3"/>
  <c r="Q1560" i="3"/>
  <c r="Q1561" i="3"/>
  <c r="Q1562" i="3"/>
  <c r="Q1563" i="3"/>
  <c r="Q1564" i="3"/>
  <c r="Q156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Q1607" i="3"/>
  <c r="Q1608" i="3"/>
  <c r="Q1609" i="3"/>
  <c r="Q1610" i="3"/>
  <c r="Q1611" i="3"/>
  <c r="Q1612" i="3"/>
  <c r="Q1613" i="3"/>
  <c r="Q1614" i="3"/>
  <c r="Q1615" i="3"/>
  <c r="Q1616" i="3"/>
  <c r="Q1617" i="3"/>
  <c r="Q1618" i="3"/>
  <c r="Q1619" i="3"/>
  <c r="Q1620" i="3"/>
  <c r="Q1621" i="3"/>
  <c r="Q1622" i="3"/>
  <c r="Q1623" i="3"/>
  <c r="Q1624" i="3"/>
  <c r="Q1625" i="3"/>
  <c r="Q1626" i="3"/>
  <c r="Q1627" i="3"/>
  <c r="Q1628" i="3"/>
  <c r="Q1629" i="3"/>
  <c r="Q1630" i="3"/>
  <c r="Q1631" i="3"/>
  <c r="Q1632" i="3"/>
  <c r="Q1633" i="3"/>
  <c r="Q1634" i="3"/>
  <c r="Q1635" i="3"/>
  <c r="Q1636" i="3"/>
  <c r="Q1637" i="3"/>
  <c r="Q1638" i="3"/>
  <c r="Q1639" i="3"/>
  <c r="Q1640"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64" i="3"/>
  <c r="Q1665" i="3"/>
  <c r="Q1666" i="3"/>
  <c r="Q1667" i="3"/>
  <c r="Q1668" i="3"/>
  <c r="Q1669" i="3"/>
  <c r="Q1670" i="3"/>
  <c r="Q1671" i="3"/>
  <c r="Q1672" i="3"/>
  <c r="Q1673" i="3"/>
  <c r="Q1674" i="3"/>
  <c r="Q1675" i="3"/>
  <c r="Q1676" i="3"/>
  <c r="Q1677" i="3"/>
  <c r="Q1678" i="3"/>
  <c r="Q1679" i="3"/>
  <c r="Q1680" i="3"/>
  <c r="Q1681" i="3"/>
  <c r="Q1682" i="3"/>
  <c r="Q1683" i="3"/>
  <c r="Q1684" i="3"/>
  <c r="Q1685" i="3"/>
  <c r="Q1686" i="3"/>
  <c r="Q1687" i="3"/>
  <c r="Q1688" i="3"/>
  <c r="Q1689" i="3"/>
  <c r="Q1690" i="3"/>
  <c r="Q1691" i="3"/>
  <c r="Q1692" i="3"/>
  <c r="Q1693" i="3"/>
  <c r="Q1694" i="3"/>
  <c r="Q1695" i="3"/>
  <c r="Q1696" i="3"/>
  <c r="Q1697" i="3"/>
  <c r="Q1698" i="3"/>
  <c r="Q1699" i="3"/>
  <c r="Q1700" i="3"/>
  <c r="Q1701" i="3"/>
  <c r="Q1702" i="3"/>
  <c r="Q1703" i="3"/>
  <c r="Q1704" i="3"/>
  <c r="Q1705" i="3"/>
  <c r="Q1706" i="3"/>
  <c r="Q1707" i="3"/>
  <c r="Q1708" i="3"/>
  <c r="Q1709" i="3"/>
  <c r="Q1710" i="3"/>
  <c r="Q1711" i="3"/>
  <c r="Q1712" i="3"/>
  <c r="Q1713" i="3"/>
  <c r="Q1714" i="3"/>
  <c r="Q1715" i="3"/>
  <c r="Q1716" i="3"/>
  <c r="Q1717" i="3"/>
  <c r="Q1718"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Q1771" i="3"/>
  <c r="Q1772" i="3"/>
  <c r="Q1773" i="3"/>
  <c r="Q1774" i="3"/>
  <c r="Q1775" i="3"/>
  <c r="Q1776" i="3"/>
  <c r="Q1777" i="3"/>
  <c r="Q1778" i="3"/>
  <c r="Q1779" i="3"/>
  <c r="Q1780" i="3"/>
  <c r="Q1781" i="3"/>
  <c r="Q1782" i="3"/>
  <c r="Q1783" i="3"/>
  <c r="Q1784"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824" i="3"/>
  <c r="Q1825" i="3"/>
  <c r="Q1826" i="3"/>
  <c r="Q1827" i="3"/>
  <c r="Q1828" i="3"/>
  <c r="Q1829" i="3"/>
  <c r="Q1830" i="3"/>
  <c r="Q1831" i="3"/>
  <c r="Q1832" i="3"/>
  <c r="Q1833" i="3"/>
  <c r="Q1834" i="3"/>
  <c r="Q1835"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1880" i="3"/>
  <c r="Q1881" i="3"/>
  <c r="Q1882" i="3"/>
  <c r="Q1883" i="3"/>
  <c r="Q1884" i="3"/>
  <c r="Q1885" i="3"/>
  <c r="Q1886" i="3"/>
  <c r="Q1887" i="3"/>
  <c r="Q1888" i="3"/>
  <c r="Q1889" i="3"/>
  <c r="Q1890" i="3"/>
  <c r="Q1891" i="3"/>
  <c r="Q1892" i="3"/>
  <c r="Q1893" i="3"/>
  <c r="Q1894" i="3"/>
  <c r="Q1895" i="3"/>
  <c r="Q1896" i="3"/>
  <c r="Q1897" i="3"/>
  <c r="Q1898" i="3"/>
  <c r="Q1899"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1929" i="3"/>
  <c r="Q1930" i="3"/>
  <c r="Q1931" i="3"/>
  <c r="Q1932" i="3"/>
  <c r="Q1933" i="3"/>
  <c r="Q1934" i="3"/>
  <c r="Q1935" i="3"/>
  <c r="Q1936" i="3"/>
  <c r="Q1937" i="3"/>
  <c r="Q1938" i="3"/>
  <c r="Q1939" i="3"/>
  <c r="Q1940" i="3"/>
  <c r="Q1941" i="3"/>
  <c r="Q1942" i="3"/>
  <c r="Q1943" i="3"/>
  <c r="Q1944" i="3"/>
  <c r="Q1945" i="3"/>
  <c r="Q1946" i="3"/>
  <c r="Q1947" i="3"/>
  <c r="Q1948" i="3"/>
  <c r="Q1949" i="3"/>
  <c r="Q1950" i="3"/>
  <c r="Q1951" i="3"/>
  <c r="Q1952" i="3"/>
  <c r="Q1953" i="3"/>
  <c r="Q1954" i="3"/>
  <c r="Q1955" i="3"/>
  <c r="Q1956" i="3"/>
  <c r="Q1957" i="3"/>
  <c r="Q1958" i="3"/>
  <c r="Q1959" i="3"/>
  <c r="Q1960" i="3"/>
  <c r="Q1961" i="3"/>
  <c r="Q1962" i="3"/>
  <c r="Q1963" i="3"/>
  <c r="Q1964" i="3"/>
  <c r="Q1965" i="3"/>
  <c r="Q1966" i="3"/>
  <c r="Q1967" i="3"/>
  <c r="Q1968" i="3"/>
  <c r="Q1969" i="3"/>
  <c r="Q1970" i="3"/>
  <c r="Q1971" i="3"/>
  <c r="Q1972" i="3"/>
  <c r="Q1973" i="3"/>
  <c r="Q1974" i="3"/>
  <c r="Q1975" i="3"/>
  <c r="Q1976" i="3"/>
  <c r="Q1977" i="3"/>
  <c r="Q1978" i="3"/>
  <c r="Q1979" i="3"/>
  <c r="Q1980" i="3"/>
  <c r="Q1981" i="3"/>
  <c r="Q1982" i="3"/>
  <c r="Q1983" i="3"/>
  <c r="Q1984" i="3"/>
  <c r="Q1985" i="3"/>
  <c r="Q1986" i="3"/>
  <c r="Q1987" i="3"/>
  <c r="Q1988" i="3"/>
  <c r="Q1989" i="3"/>
  <c r="Q1990" i="3"/>
  <c r="Q1991" i="3"/>
  <c r="Q1992" i="3"/>
  <c r="Q1993" i="3"/>
  <c r="Q1994" i="3"/>
  <c r="Q1995" i="3"/>
  <c r="Q1996" i="3"/>
  <c r="Q1997" i="3"/>
  <c r="Q1998" i="3"/>
  <c r="Q1999" i="3"/>
  <c r="Q2000" i="3"/>
  <c r="Q2001" i="3"/>
  <c r="Q2002" i="3"/>
  <c r="Q2003" i="3"/>
  <c r="Q2004" i="3"/>
  <c r="Q2005" i="3"/>
  <c r="Q2006" i="3"/>
  <c r="Q2007" i="3"/>
  <c r="Q2008" i="3"/>
  <c r="Q2009" i="3"/>
  <c r="Q2010" i="3"/>
  <c r="Q2011" i="3"/>
  <c r="Q2012" i="3"/>
  <c r="Q2013" i="3"/>
  <c r="Q2014" i="3"/>
  <c r="Q2015" i="3"/>
  <c r="Q2016" i="3"/>
  <c r="Q2017" i="3"/>
  <c r="Q2018" i="3"/>
  <c r="Q2019" i="3"/>
  <c r="Q2020" i="3"/>
  <c r="Q2021" i="3"/>
  <c r="Q2022" i="3"/>
  <c r="Q2023" i="3"/>
  <c r="Q2024" i="3"/>
  <c r="Q2025" i="3"/>
  <c r="Q2026" i="3"/>
  <c r="Q2027" i="3"/>
  <c r="Q2028" i="3"/>
  <c r="Q2029" i="3"/>
  <c r="Q2030" i="3"/>
  <c r="Q2031" i="3"/>
  <c r="Q2032" i="3"/>
  <c r="Q2033" i="3"/>
  <c r="Q2034" i="3"/>
  <c r="Q2035" i="3"/>
  <c r="Q2036" i="3"/>
  <c r="Q2037" i="3"/>
  <c r="Q2038" i="3"/>
  <c r="Q2039" i="3"/>
  <c r="Q2040" i="3"/>
  <c r="Q2041" i="3"/>
  <c r="Q2042" i="3"/>
  <c r="Q2043" i="3"/>
  <c r="Q2044" i="3"/>
  <c r="Q2045" i="3"/>
  <c r="Q2046" i="3"/>
  <c r="Q2047" i="3"/>
  <c r="Q2048" i="3"/>
  <c r="Q2049" i="3"/>
  <c r="Q2050" i="3"/>
  <c r="Q2051" i="3"/>
  <c r="Q2052" i="3"/>
  <c r="Q2053" i="3"/>
  <c r="Q2054" i="3"/>
  <c r="Q2055" i="3"/>
  <c r="Q2056" i="3"/>
  <c r="Q2057" i="3"/>
  <c r="Q2058" i="3"/>
  <c r="Q2059" i="3"/>
  <c r="Q2060" i="3"/>
  <c r="Q2061" i="3"/>
  <c r="Q2062" i="3"/>
  <c r="Q2063" i="3"/>
  <c r="Q2064" i="3"/>
  <c r="Q2065" i="3"/>
  <c r="Q2066" i="3"/>
  <c r="Q2067" i="3"/>
  <c r="Q2068" i="3"/>
  <c r="Q2069" i="3"/>
  <c r="Q2070" i="3"/>
  <c r="Q2071" i="3"/>
  <c r="Q2072" i="3"/>
  <c r="Q2073" i="3"/>
  <c r="Q2074" i="3"/>
  <c r="Q2075" i="3"/>
  <c r="Q2076" i="3"/>
  <c r="Q2077" i="3"/>
  <c r="Q2078" i="3"/>
  <c r="Q2079" i="3"/>
  <c r="Q2080" i="3"/>
  <c r="Q2081" i="3"/>
  <c r="Q2082" i="3"/>
  <c r="Q2083" i="3"/>
  <c r="Q2084" i="3"/>
  <c r="Q2085" i="3"/>
  <c r="Q2086" i="3"/>
  <c r="Q2087" i="3"/>
  <c r="Q2088" i="3"/>
  <c r="Q2089" i="3"/>
  <c r="Q2090" i="3"/>
  <c r="Q2091" i="3"/>
  <c r="Q2092" i="3"/>
  <c r="Q2093" i="3"/>
  <c r="Q2094" i="3"/>
  <c r="Q2095" i="3"/>
  <c r="Q2096" i="3"/>
  <c r="Q2097" i="3"/>
  <c r="Q2098" i="3"/>
  <c r="Q2099" i="3"/>
  <c r="Q2100" i="3"/>
  <c r="Q2101" i="3"/>
  <c r="Q2102" i="3"/>
  <c r="Q2103" i="3"/>
  <c r="Q2104" i="3"/>
  <c r="Q2105" i="3"/>
  <c r="Q2106" i="3"/>
  <c r="Q2107" i="3"/>
  <c r="Q2108" i="3"/>
  <c r="Q2109" i="3"/>
  <c r="Q2110" i="3"/>
  <c r="Q2111" i="3"/>
  <c r="Q2112" i="3"/>
  <c r="Q2113" i="3"/>
  <c r="Q2114" i="3"/>
  <c r="Q2115" i="3"/>
  <c r="Q2116" i="3"/>
  <c r="Q2117" i="3"/>
  <c r="Q2118" i="3"/>
  <c r="Q2119" i="3"/>
  <c r="Q2120" i="3"/>
  <c r="Q2121" i="3"/>
  <c r="Q2122" i="3"/>
  <c r="Q2123" i="3"/>
  <c r="Q2124" i="3"/>
  <c r="Q2125" i="3"/>
  <c r="Q2126" i="3"/>
  <c r="Q2127" i="3"/>
  <c r="Q2128" i="3"/>
  <c r="Q2129" i="3"/>
  <c r="Q2130" i="3"/>
  <c r="Q2131" i="3"/>
  <c r="Q2132" i="3"/>
  <c r="Q2133" i="3"/>
  <c r="Q2134" i="3"/>
  <c r="Q2135" i="3"/>
  <c r="Q2136" i="3"/>
  <c r="Q2137" i="3"/>
  <c r="Q2138" i="3"/>
  <c r="Q2139" i="3"/>
  <c r="Q2140" i="3"/>
  <c r="Q2141" i="3"/>
  <c r="Q2142" i="3"/>
  <c r="Q2143" i="3"/>
  <c r="Q2144" i="3"/>
  <c r="Q2145" i="3"/>
  <c r="Q2146" i="3"/>
  <c r="Q2147" i="3"/>
  <c r="Q2148" i="3"/>
  <c r="Q2149" i="3"/>
  <c r="Q2150" i="3"/>
  <c r="Q2151" i="3"/>
  <c r="Q2152" i="3"/>
  <c r="Q2153" i="3"/>
  <c r="Q2154" i="3"/>
  <c r="Q2155" i="3"/>
  <c r="Q2156" i="3"/>
  <c r="Q2157" i="3"/>
  <c r="Q2158" i="3"/>
  <c r="Q2159" i="3"/>
  <c r="Q2160" i="3"/>
  <c r="Q2161" i="3"/>
  <c r="Q2162" i="3"/>
  <c r="Q2163" i="3"/>
  <c r="Q2164" i="3"/>
  <c r="Q2165" i="3"/>
  <c r="Q2166" i="3"/>
  <c r="Q2167" i="3"/>
  <c r="Q2168" i="3"/>
  <c r="Q2169" i="3"/>
  <c r="Q2170" i="3"/>
  <c r="Q2171" i="3"/>
  <c r="Q2172" i="3"/>
  <c r="Q2173" i="3"/>
  <c r="Q2174" i="3"/>
  <c r="Q2175" i="3"/>
  <c r="Q2176" i="3"/>
  <c r="Q2177" i="3"/>
  <c r="Q2178" i="3"/>
  <c r="Q2179" i="3"/>
  <c r="Q2180" i="3"/>
  <c r="Q2181" i="3"/>
  <c r="Q2182" i="3"/>
  <c r="Q2183" i="3"/>
  <c r="Q2184" i="3"/>
  <c r="Q2185" i="3"/>
  <c r="Q2186" i="3"/>
  <c r="Q2187" i="3"/>
  <c r="Q2188" i="3"/>
  <c r="Q2189" i="3"/>
  <c r="Q2190" i="3"/>
  <c r="Q2191" i="3"/>
  <c r="Q2192" i="3"/>
  <c r="Q2193" i="3"/>
  <c r="Q2194" i="3"/>
  <c r="Q2195" i="3"/>
  <c r="Q2196" i="3"/>
  <c r="Q2197" i="3"/>
  <c r="Q2198" i="3"/>
  <c r="Q2199" i="3"/>
  <c r="Q2200" i="3"/>
  <c r="Q2201" i="3"/>
  <c r="Q2202" i="3"/>
  <c r="Q2203" i="3"/>
  <c r="Q2204" i="3"/>
  <c r="Q2205" i="3"/>
  <c r="Q2206" i="3"/>
  <c r="Q2207" i="3"/>
  <c r="Q2208" i="3"/>
  <c r="Q2209" i="3"/>
  <c r="Q2210" i="3"/>
  <c r="Q2211" i="3"/>
  <c r="Q2212" i="3"/>
  <c r="Q2213" i="3"/>
  <c r="Q2214" i="3"/>
  <c r="Q2215" i="3"/>
  <c r="Q2216" i="3"/>
  <c r="Q2217" i="3"/>
  <c r="Q2218" i="3"/>
  <c r="Q2219" i="3"/>
  <c r="Q2220" i="3"/>
  <c r="Q2221" i="3"/>
  <c r="Q2222" i="3"/>
  <c r="Q2223" i="3"/>
  <c r="Q2224" i="3"/>
  <c r="Q2225" i="3"/>
  <c r="Q2226" i="3"/>
  <c r="Q2227" i="3"/>
  <c r="Q2228" i="3"/>
  <c r="Q2229" i="3"/>
  <c r="Q2230" i="3"/>
  <c r="Q2231" i="3"/>
  <c r="Q2232" i="3"/>
  <c r="Q2233" i="3"/>
  <c r="Q2234" i="3"/>
  <c r="Q2235" i="3"/>
  <c r="Q2236" i="3"/>
  <c r="Q2237" i="3"/>
  <c r="Q2238" i="3"/>
  <c r="Q2239" i="3"/>
  <c r="Q2240" i="3"/>
  <c r="Q2241" i="3"/>
  <c r="Q2242" i="3"/>
  <c r="Q2243" i="3"/>
  <c r="Q2244" i="3"/>
  <c r="Q2245" i="3"/>
  <c r="Q2246" i="3"/>
  <c r="Q2247" i="3"/>
  <c r="Q2248" i="3"/>
  <c r="Q2249" i="3"/>
  <c r="Q2250" i="3"/>
  <c r="Q2251" i="3"/>
  <c r="Q2252" i="3"/>
  <c r="Q2253" i="3"/>
  <c r="Q2254" i="3"/>
  <c r="Q2255" i="3"/>
  <c r="Q2256" i="3"/>
  <c r="Q2257" i="3"/>
  <c r="Q2258" i="3"/>
  <c r="Q2259" i="3"/>
  <c r="Q2260" i="3"/>
  <c r="Q2261" i="3"/>
  <c r="Q2262" i="3"/>
  <c r="Q2263" i="3"/>
  <c r="Q2264" i="3"/>
  <c r="Q2265" i="3"/>
  <c r="Q2266" i="3"/>
  <c r="Q2267" i="3"/>
  <c r="Q2268" i="3"/>
  <c r="Q2269" i="3"/>
  <c r="Q2270" i="3"/>
  <c r="Q2271" i="3"/>
  <c r="Q2272" i="3"/>
  <c r="Q2273" i="3"/>
  <c r="Q2274" i="3"/>
  <c r="Q2275" i="3"/>
  <c r="Q2276" i="3"/>
  <c r="Q2277" i="3"/>
  <c r="Q2278" i="3"/>
  <c r="Q2279" i="3"/>
  <c r="Q2280" i="3"/>
  <c r="Q2281" i="3"/>
  <c r="Q2282" i="3"/>
  <c r="Q2283" i="3"/>
  <c r="Q2284" i="3"/>
  <c r="Q2285" i="3"/>
  <c r="Q2286" i="3"/>
  <c r="Q2287" i="3"/>
  <c r="Q2288" i="3"/>
  <c r="Q2289" i="3"/>
  <c r="Q2290" i="3"/>
  <c r="Q2291" i="3"/>
  <c r="Q2292" i="3"/>
  <c r="Q2293" i="3"/>
  <c r="Q2294" i="3"/>
  <c r="Q2295" i="3"/>
  <c r="Q2296" i="3"/>
  <c r="Q2297" i="3"/>
  <c r="Q2298" i="3"/>
  <c r="Q2299" i="3"/>
  <c r="Q2300" i="3"/>
  <c r="Q2301" i="3"/>
  <c r="Q2302" i="3"/>
  <c r="Q2303" i="3"/>
  <c r="Q2304" i="3"/>
  <c r="Q2305" i="3"/>
  <c r="Q2306" i="3"/>
  <c r="Q2307" i="3"/>
  <c r="Q2308" i="3"/>
  <c r="Q2309" i="3"/>
  <c r="Q2310" i="3"/>
  <c r="Q2311" i="3"/>
  <c r="Q2312" i="3"/>
  <c r="Q2313" i="3"/>
  <c r="Q2314" i="3"/>
  <c r="Q2315" i="3"/>
  <c r="Q2316" i="3"/>
  <c r="Q2317" i="3"/>
  <c r="Q2318" i="3"/>
  <c r="Q2319" i="3"/>
  <c r="Q2320" i="3"/>
  <c r="Q2321" i="3"/>
  <c r="Q2322" i="3"/>
  <c r="Q2323" i="3"/>
  <c r="Q2324" i="3"/>
  <c r="Q2325" i="3"/>
  <c r="Q2326" i="3"/>
  <c r="Q2327" i="3"/>
  <c r="Q2328" i="3"/>
  <c r="Q2329" i="3"/>
  <c r="Q2330" i="3"/>
  <c r="Q2331" i="3"/>
  <c r="Q2332" i="3"/>
  <c r="Q2333" i="3"/>
  <c r="Q2334" i="3"/>
  <c r="Q2335" i="3"/>
  <c r="Q2336" i="3"/>
  <c r="Q2337" i="3"/>
  <c r="Q2338" i="3"/>
  <c r="Q2339" i="3"/>
  <c r="Q2340" i="3"/>
  <c r="Q2341" i="3"/>
  <c r="Q2342" i="3"/>
  <c r="Q2343" i="3"/>
  <c r="Q2344" i="3"/>
  <c r="Q2345" i="3"/>
  <c r="Q2346" i="3"/>
  <c r="Q2347" i="3"/>
  <c r="Q2348" i="3"/>
  <c r="Q2349" i="3"/>
  <c r="Q2350" i="3"/>
  <c r="Q2351" i="3"/>
  <c r="Q2352" i="3"/>
  <c r="Q2353" i="3"/>
  <c r="Q2354" i="3"/>
  <c r="Q2355" i="3"/>
  <c r="Q2356" i="3"/>
  <c r="Q2357" i="3"/>
  <c r="Q2358" i="3"/>
  <c r="Q2359" i="3"/>
  <c r="Q2360" i="3"/>
  <c r="Q2361" i="3"/>
  <c r="Q2362" i="3"/>
  <c r="Q2363" i="3"/>
  <c r="Q2364" i="3"/>
  <c r="Q2365" i="3"/>
  <c r="Q2366" i="3"/>
  <c r="Q2367" i="3"/>
  <c r="Q2368" i="3"/>
  <c r="Q2369" i="3"/>
  <c r="Q2370" i="3"/>
  <c r="Q2371" i="3"/>
  <c r="Q2372" i="3"/>
  <c r="Q2373" i="3"/>
  <c r="Q2374" i="3"/>
  <c r="Q2375" i="3"/>
  <c r="Q2376" i="3"/>
  <c r="Q2377" i="3"/>
  <c r="Q2378" i="3"/>
  <c r="Q2379" i="3"/>
  <c r="Q2380" i="3"/>
  <c r="Q2381" i="3"/>
  <c r="Q2382" i="3"/>
  <c r="Q2383" i="3"/>
  <c r="Q2384" i="3"/>
  <c r="Q2385" i="3"/>
  <c r="Q2386" i="3"/>
  <c r="Q2387" i="3"/>
  <c r="Q2388" i="3"/>
  <c r="Q2389" i="3"/>
  <c r="Q2390" i="3"/>
  <c r="Q2391" i="3"/>
  <c r="Q2392" i="3"/>
  <c r="Q2393" i="3"/>
  <c r="Q2394" i="3"/>
  <c r="Q2395" i="3"/>
  <c r="Q2396" i="3"/>
  <c r="Q2397" i="3"/>
  <c r="Q2398" i="3"/>
  <c r="Q2399" i="3"/>
  <c r="Q2400" i="3"/>
  <c r="Q2401" i="3"/>
  <c r="Q2402" i="3"/>
  <c r="Q2403" i="3"/>
  <c r="Q2404" i="3"/>
  <c r="Q2405" i="3"/>
  <c r="Q2406" i="3"/>
  <c r="Q2407" i="3"/>
  <c r="Q2408" i="3"/>
  <c r="Q2409" i="3"/>
  <c r="Q2410" i="3"/>
  <c r="Q2411" i="3"/>
  <c r="Q2412" i="3"/>
  <c r="Q2413" i="3"/>
  <c r="Q2414" i="3"/>
  <c r="Q2415" i="3"/>
  <c r="Q2416" i="3"/>
  <c r="Q2417" i="3"/>
  <c r="Q2418" i="3"/>
  <c r="Q2419" i="3"/>
  <c r="Q2420" i="3"/>
  <c r="Q2421" i="3"/>
  <c r="Q2422" i="3"/>
  <c r="Q2423" i="3"/>
  <c r="Q2424" i="3"/>
  <c r="Q2425" i="3"/>
  <c r="Q2426" i="3"/>
  <c r="Q2427" i="3"/>
  <c r="Q2428" i="3"/>
  <c r="Q2429" i="3"/>
  <c r="Q2430" i="3"/>
  <c r="Q2431" i="3"/>
  <c r="Q2432" i="3"/>
  <c r="Q2433" i="3"/>
  <c r="Q2434" i="3"/>
  <c r="Q2435" i="3"/>
  <c r="Q2436" i="3"/>
  <c r="Q2437" i="3"/>
  <c r="Q2438" i="3"/>
  <c r="Q2439" i="3"/>
  <c r="Q2440" i="3"/>
  <c r="Q2441" i="3"/>
  <c r="Q2442" i="3"/>
  <c r="Q2443" i="3"/>
  <c r="Q2444" i="3"/>
  <c r="Q2445" i="3"/>
  <c r="Q2446" i="3"/>
  <c r="Q2447" i="3"/>
  <c r="Q2448" i="3"/>
  <c r="Q2449" i="3"/>
  <c r="Q2450" i="3"/>
  <c r="Q2451" i="3"/>
  <c r="Q2452" i="3"/>
  <c r="Q2453" i="3"/>
  <c r="Q2454" i="3"/>
  <c r="Q2455" i="3"/>
  <c r="Q2456" i="3"/>
  <c r="Q2457" i="3"/>
  <c r="Q2458" i="3"/>
  <c r="Q2459" i="3"/>
  <c r="Q2460" i="3"/>
  <c r="Q2461" i="3"/>
  <c r="Q2462" i="3"/>
  <c r="Q2463" i="3"/>
  <c r="Q2464" i="3"/>
  <c r="Q2465" i="3"/>
  <c r="Q2466" i="3"/>
  <c r="Q2467" i="3"/>
  <c r="Q2468" i="3"/>
  <c r="Q2469" i="3"/>
  <c r="Q2470" i="3"/>
  <c r="Q2471" i="3"/>
  <c r="Q2472" i="3"/>
  <c r="Q2473" i="3"/>
  <c r="Q2474" i="3"/>
  <c r="Q2475" i="3"/>
  <c r="Q2476" i="3"/>
  <c r="Q2477" i="3"/>
  <c r="Q2478" i="3"/>
  <c r="Q2479" i="3"/>
  <c r="Q2480" i="3"/>
  <c r="Q2481" i="3"/>
  <c r="Q2482" i="3"/>
  <c r="Q2483" i="3"/>
  <c r="Q2484" i="3"/>
  <c r="Q2485" i="3"/>
  <c r="Q2486" i="3"/>
  <c r="Q2487" i="3"/>
  <c r="Q2488" i="3"/>
  <c r="Q2489" i="3"/>
  <c r="Q2490" i="3"/>
  <c r="Q2491" i="3"/>
  <c r="Q2492" i="3"/>
  <c r="Q2493" i="3"/>
  <c r="Q2494" i="3"/>
  <c r="Q2495" i="3"/>
  <c r="Q2496" i="3"/>
  <c r="Q2497" i="3"/>
  <c r="Q2498" i="3"/>
  <c r="Q2499" i="3"/>
  <c r="Q2500" i="3"/>
  <c r="Q2501" i="3"/>
  <c r="Q2502" i="3"/>
  <c r="Q2503" i="3"/>
  <c r="Q2504" i="3"/>
  <c r="Q2505" i="3"/>
  <c r="Q2506" i="3"/>
  <c r="Q2507" i="3"/>
  <c r="Q2508" i="3"/>
  <c r="Q2509" i="3"/>
  <c r="Q2510" i="3"/>
  <c r="Q2511" i="3"/>
  <c r="Q2512" i="3"/>
  <c r="Q2513" i="3"/>
  <c r="Q2514" i="3"/>
  <c r="Q2515" i="3"/>
  <c r="Q2516" i="3"/>
  <c r="Q2517" i="3"/>
  <c r="Q2518" i="3"/>
  <c r="Q2519" i="3"/>
  <c r="Q2520" i="3"/>
  <c r="Q2521" i="3"/>
  <c r="Q2522" i="3"/>
  <c r="Q2523" i="3"/>
  <c r="Q2524" i="3"/>
  <c r="Q2525" i="3"/>
  <c r="Q2526" i="3"/>
  <c r="Q2527" i="3"/>
  <c r="Q2528" i="3"/>
  <c r="Q2529" i="3"/>
  <c r="Q2530" i="3"/>
  <c r="Q2531" i="3"/>
  <c r="Q2532" i="3"/>
  <c r="Q2533" i="3"/>
  <c r="Q2534" i="3"/>
  <c r="Q2535" i="3"/>
  <c r="Q2536" i="3"/>
  <c r="Q2537" i="3"/>
  <c r="Q2538" i="3"/>
  <c r="Q2539" i="3"/>
  <c r="Q2540" i="3"/>
  <c r="Q2541" i="3"/>
  <c r="Q2542" i="3"/>
  <c r="Q2543" i="3"/>
  <c r="Q2544" i="3"/>
  <c r="Q2545" i="3"/>
  <c r="Q2546" i="3"/>
  <c r="Q2547" i="3"/>
  <c r="Q2548" i="3"/>
  <c r="Q2549" i="3"/>
  <c r="Q2550" i="3"/>
  <c r="Q2551" i="3"/>
  <c r="Q2552" i="3"/>
  <c r="Q2553" i="3"/>
  <c r="Q2554" i="3"/>
  <c r="Q2555" i="3"/>
  <c r="Q2556" i="3"/>
  <c r="Q2557" i="3"/>
  <c r="Q2558" i="3"/>
  <c r="Q2559" i="3"/>
  <c r="Q2560" i="3"/>
  <c r="Q2561" i="3"/>
  <c r="Q2562" i="3"/>
  <c r="Q2563" i="3"/>
  <c r="Q2564" i="3"/>
  <c r="Q2565" i="3"/>
  <c r="Q2566" i="3"/>
  <c r="Q2567" i="3"/>
  <c r="Q2568" i="3"/>
  <c r="Q2569" i="3"/>
  <c r="Q2570" i="3"/>
  <c r="Q2571" i="3"/>
  <c r="Q2572" i="3"/>
  <c r="Q2573" i="3"/>
  <c r="Q2574" i="3"/>
  <c r="Q2575" i="3"/>
  <c r="Q2576" i="3"/>
  <c r="Q2577" i="3"/>
  <c r="Q2578" i="3"/>
  <c r="Q2579" i="3"/>
  <c r="Q2580" i="3"/>
  <c r="Q2581" i="3"/>
  <c r="Q2582" i="3"/>
  <c r="Q2583" i="3"/>
  <c r="Q2584" i="3"/>
  <c r="Q2585" i="3"/>
  <c r="Q2586" i="3"/>
  <c r="Q2587" i="3"/>
  <c r="Q2588" i="3"/>
  <c r="Q2589" i="3"/>
  <c r="Q2590" i="3"/>
  <c r="Q2591" i="3"/>
  <c r="Q2592" i="3"/>
  <c r="Q2593" i="3"/>
  <c r="Q2594" i="3"/>
  <c r="Q2595" i="3"/>
  <c r="Q2596" i="3"/>
  <c r="Q2597" i="3"/>
  <c r="Q2598" i="3"/>
  <c r="Q2599" i="3"/>
  <c r="Q2600" i="3"/>
  <c r="Q2601" i="3"/>
  <c r="Q2602" i="3"/>
  <c r="Q2603" i="3"/>
  <c r="Q2604" i="3"/>
  <c r="Q2605" i="3"/>
  <c r="Q2606" i="3"/>
  <c r="Q2607" i="3"/>
  <c r="Q2608" i="3"/>
  <c r="Q2609" i="3"/>
  <c r="Q2610" i="3"/>
  <c r="Q2611" i="3"/>
  <c r="Q2612" i="3"/>
  <c r="Q2613" i="3"/>
  <c r="Q2614" i="3"/>
  <c r="Q2615" i="3"/>
  <c r="Q2616" i="3"/>
  <c r="Q2617" i="3"/>
  <c r="Q2618" i="3"/>
  <c r="Q2619" i="3"/>
  <c r="Q2620" i="3"/>
  <c r="Q2621" i="3"/>
  <c r="Q2622" i="3"/>
  <c r="Q2623" i="3"/>
  <c r="Q2624" i="3"/>
  <c r="Q2625" i="3"/>
  <c r="Q2626" i="3"/>
  <c r="Q2627" i="3"/>
  <c r="Q2628" i="3"/>
  <c r="Q2629" i="3"/>
  <c r="Q2630" i="3"/>
  <c r="Q2631" i="3"/>
  <c r="Q2632" i="3"/>
  <c r="Q2633" i="3"/>
  <c r="Q2634" i="3"/>
  <c r="Q2635" i="3"/>
  <c r="Q2636" i="3"/>
  <c r="Q2637" i="3"/>
  <c r="Q2638" i="3"/>
  <c r="Q2639" i="3"/>
  <c r="Q2640" i="3"/>
  <c r="Q2641" i="3"/>
  <c r="Q2642" i="3"/>
  <c r="Q2643" i="3"/>
  <c r="Q2644" i="3"/>
  <c r="Q2645" i="3"/>
  <c r="Q2646" i="3"/>
  <c r="Q2647" i="3"/>
  <c r="Q2648" i="3"/>
  <c r="Q2649" i="3"/>
  <c r="Q2650" i="3"/>
  <c r="Q2651" i="3"/>
  <c r="Q2652" i="3"/>
  <c r="Q2653" i="3"/>
  <c r="Q2654" i="3"/>
  <c r="Q2655" i="3"/>
  <c r="Q2656" i="3"/>
  <c r="Q2657" i="3"/>
  <c r="Q2658" i="3"/>
  <c r="Q2659" i="3"/>
  <c r="Q2660" i="3"/>
  <c r="Q2661" i="3"/>
  <c r="Q2662" i="3"/>
  <c r="Q2663" i="3"/>
  <c r="Q2664" i="3"/>
  <c r="Q2665" i="3"/>
  <c r="Q2666" i="3"/>
  <c r="Q2667" i="3"/>
  <c r="Q2668" i="3"/>
  <c r="Q2669" i="3"/>
  <c r="Q2670" i="3"/>
  <c r="Q2671" i="3"/>
  <c r="Q2672" i="3"/>
  <c r="Q2673" i="3"/>
  <c r="Q2674" i="3"/>
  <c r="Q2675" i="3"/>
  <c r="Q2676" i="3"/>
  <c r="Q2677" i="3"/>
  <c r="Q2678" i="3"/>
  <c r="Q2679" i="3"/>
  <c r="Q2680" i="3"/>
  <c r="Q2681" i="3"/>
  <c r="Q2682" i="3"/>
  <c r="Q2683" i="3"/>
  <c r="Q2684" i="3"/>
  <c r="Q2685" i="3"/>
  <c r="Q2686" i="3"/>
  <c r="Q2687" i="3"/>
  <c r="Q2688" i="3"/>
  <c r="Q2689" i="3"/>
  <c r="Q2690" i="3"/>
  <c r="Q2691" i="3"/>
  <c r="Q2692" i="3"/>
  <c r="Q2693" i="3"/>
  <c r="Q2694" i="3"/>
  <c r="Q2695" i="3"/>
  <c r="Q2696" i="3"/>
  <c r="Q2697" i="3"/>
  <c r="Q2698" i="3"/>
  <c r="Q2699" i="3"/>
  <c r="Q2700" i="3"/>
  <c r="Q2701" i="3"/>
  <c r="Q2702" i="3"/>
  <c r="Q2703" i="3"/>
  <c r="Q2704" i="3"/>
  <c r="Q2705" i="3"/>
  <c r="Q2706" i="3"/>
  <c r="Q2707" i="3"/>
  <c r="Q2708" i="3"/>
  <c r="Q2709" i="3"/>
  <c r="Q2710" i="3"/>
  <c r="Q2711" i="3"/>
  <c r="Q2712" i="3"/>
  <c r="Q2713" i="3"/>
  <c r="Q2714" i="3"/>
  <c r="Q2715" i="3"/>
  <c r="Q2716" i="3"/>
  <c r="Q2717" i="3"/>
  <c r="Q2718" i="3"/>
  <c r="Q2719" i="3"/>
  <c r="Q2720" i="3"/>
  <c r="Q2721" i="3"/>
  <c r="Q2722" i="3"/>
  <c r="Q2723" i="3"/>
  <c r="Q2724" i="3"/>
  <c r="Q2725" i="3"/>
  <c r="Q2726" i="3"/>
  <c r="Q2727" i="3"/>
  <c r="Q2728" i="3"/>
  <c r="Q2729" i="3"/>
  <c r="Q2730" i="3"/>
  <c r="Q2731" i="3"/>
  <c r="Q2732" i="3"/>
  <c r="Q2733" i="3"/>
  <c r="Q2734" i="3"/>
  <c r="Q2735" i="3"/>
  <c r="Q2736" i="3"/>
  <c r="Q2737" i="3"/>
  <c r="Q2738" i="3"/>
  <c r="Q2739" i="3"/>
  <c r="Q2740" i="3"/>
  <c r="Q2741" i="3"/>
  <c r="Q2742" i="3"/>
  <c r="Q2743" i="3"/>
  <c r="Q2744" i="3"/>
  <c r="Q2745" i="3"/>
  <c r="Q2746" i="3"/>
  <c r="Q2747" i="3"/>
  <c r="Q2748" i="3"/>
  <c r="Q2749" i="3"/>
  <c r="Q2750" i="3"/>
  <c r="Q2751" i="3"/>
  <c r="Q2752" i="3"/>
  <c r="Q2753" i="3"/>
  <c r="Q2754" i="3"/>
  <c r="Q2755" i="3"/>
  <c r="Q2756" i="3"/>
  <c r="Q2757" i="3"/>
  <c r="Q2758" i="3"/>
  <c r="Q2759" i="3"/>
  <c r="Q2760" i="3"/>
  <c r="Q2761" i="3"/>
  <c r="Q2762" i="3"/>
  <c r="Q2763" i="3"/>
  <c r="Q2764" i="3"/>
  <c r="Q2765" i="3"/>
  <c r="Q2766" i="3"/>
  <c r="Q2767" i="3"/>
  <c r="Q2768" i="3"/>
  <c r="Q2769" i="3"/>
  <c r="Q2770" i="3"/>
  <c r="Q2771" i="3"/>
  <c r="Q2772" i="3"/>
  <c r="Q2773" i="3"/>
  <c r="Q2774" i="3"/>
  <c r="Q2775" i="3"/>
  <c r="Q2776" i="3"/>
  <c r="Q2777" i="3"/>
  <c r="Q2778" i="3"/>
  <c r="Q2779" i="3"/>
  <c r="Q2780" i="3"/>
  <c r="Q2781" i="3"/>
  <c r="Q2782" i="3"/>
  <c r="Q2783" i="3"/>
  <c r="Q2784" i="3"/>
  <c r="Q2785" i="3"/>
  <c r="Q2786" i="3"/>
  <c r="Q2787" i="3"/>
  <c r="Q2788" i="3"/>
  <c r="Q2789" i="3"/>
  <c r="Q2790" i="3"/>
  <c r="Q2791" i="3"/>
  <c r="Q2792" i="3"/>
  <c r="Q2793" i="3"/>
  <c r="Q2794" i="3"/>
  <c r="Q2795" i="3"/>
  <c r="Q2796" i="3"/>
  <c r="Q2797" i="3"/>
  <c r="Q2798" i="3"/>
  <c r="Q2799" i="3"/>
  <c r="Q2800" i="3"/>
  <c r="Q2801" i="3"/>
  <c r="Q2802" i="3"/>
  <c r="Q2803" i="3"/>
  <c r="Q2804" i="3"/>
  <c r="Q2805" i="3"/>
  <c r="Q2806" i="3"/>
  <c r="Q2807" i="3"/>
  <c r="Q2808" i="3"/>
  <c r="Q2809" i="3"/>
  <c r="Q2810" i="3"/>
  <c r="Q2811" i="3"/>
  <c r="Q2812" i="3"/>
  <c r="Q2813" i="3"/>
  <c r="Q2814" i="3"/>
  <c r="Q2815" i="3"/>
  <c r="Q2816" i="3"/>
  <c r="Q2817" i="3"/>
  <c r="Q2818" i="3"/>
  <c r="Q2819" i="3"/>
  <c r="Q2820" i="3"/>
  <c r="Q2821" i="3"/>
  <c r="Q2822" i="3"/>
  <c r="Q2823" i="3"/>
  <c r="Q2824" i="3"/>
  <c r="Q2825" i="3"/>
  <c r="Q2826" i="3"/>
  <c r="Q2827" i="3"/>
  <c r="Q2828" i="3"/>
  <c r="Q2829" i="3"/>
  <c r="Q2830" i="3"/>
  <c r="Q2831" i="3"/>
  <c r="Q2832" i="3"/>
  <c r="Q2833" i="3"/>
  <c r="Q2834" i="3"/>
  <c r="Q2835" i="3"/>
  <c r="Q2836" i="3"/>
  <c r="Q2837" i="3"/>
  <c r="Q2838" i="3"/>
  <c r="Q2839" i="3"/>
  <c r="Q2840" i="3"/>
  <c r="Q2841" i="3"/>
  <c r="Q2842" i="3"/>
  <c r="Q2843" i="3"/>
  <c r="Q2844" i="3"/>
  <c r="Q2845" i="3"/>
  <c r="Q2846" i="3"/>
  <c r="Q2847" i="3"/>
  <c r="Q2848" i="3"/>
  <c r="Q2849" i="3"/>
  <c r="Q2850" i="3"/>
  <c r="Q2851" i="3"/>
  <c r="Q2852" i="3"/>
  <c r="Q2853" i="3"/>
  <c r="Q2854" i="3"/>
  <c r="Q2855" i="3"/>
  <c r="Q2856" i="3"/>
  <c r="Q2857" i="3"/>
  <c r="Q2858" i="3"/>
  <c r="Q2859" i="3"/>
  <c r="Q2860" i="3"/>
  <c r="Q2861" i="3"/>
  <c r="Q2862" i="3"/>
  <c r="Q2863" i="3"/>
  <c r="Q2864" i="3"/>
  <c r="Q2865" i="3"/>
  <c r="Q2866" i="3"/>
  <c r="Q2867" i="3"/>
  <c r="Q2868" i="3"/>
  <c r="Q2869" i="3"/>
  <c r="Q2870" i="3"/>
  <c r="Q2871" i="3"/>
  <c r="Q2872" i="3"/>
  <c r="Q2873" i="3"/>
  <c r="Q2874" i="3"/>
  <c r="Q2875" i="3"/>
  <c r="Q2876" i="3"/>
  <c r="Q2877" i="3"/>
  <c r="Q2878" i="3"/>
  <c r="Q2879" i="3"/>
  <c r="Q2880" i="3"/>
  <c r="Q2881" i="3"/>
  <c r="Q2882" i="3"/>
  <c r="Q2883" i="3"/>
  <c r="Q2884" i="3"/>
  <c r="Q2885" i="3"/>
  <c r="Q2886" i="3"/>
  <c r="Q2887" i="3"/>
  <c r="Q2888" i="3"/>
  <c r="Q2889" i="3"/>
  <c r="Q2890" i="3"/>
  <c r="Q2891" i="3"/>
  <c r="Q2892" i="3"/>
  <c r="Q2893" i="3"/>
  <c r="Q2894" i="3"/>
  <c r="Q2895" i="3"/>
  <c r="Q2896" i="3"/>
  <c r="Q2897" i="3"/>
  <c r="Q2898" i="3"/>
  <c r="Q2899" i="3"/>
  <c r="Q2900" i="3"/>
  <c r="Q2901" i="3"/>
  <c r="Q2902" i="3"/>
  <c r="Q2903" i="3"/>
  <c r="Q2904" i="3"/>
  <c r="Q2905" i="3"/>
  <c r="Q2906" i="3"/>
  <c r="Q2907" i="3"/>
  <c r="Q2908" i="3"/>
  <c r="Q2909" i="3"/>
  <c r="Q2910" i="3"/>
  <c r="Q2911" i="3"/>
  <c r="Q2912" i="3"/>
  <c r="Q2913" i="3"/>
  <c r="Q2914" i="3"/>
  <c r="Q2915" i="3"/>
  <c r="Q2916" i="3"/>
  <c r="Q2917" i="3"/>
  <c r="Q2918" i="3"/>
  <c r="Q2919" i="3"/>
  <c r="Q2920" i="3"/>
  <c r="Q2921" i="3"/>
  <c r="Q2922" i="3"/>
  <c r="Q2923" i="3"/>
  <c r="Q2924" i="3"/>
  <c r="Q2925" i="3"/>
  <c r="Q2926" i="3"/>
  <c r="Q2927" i="3"/>
  <c r="Q2928" i="3"/>
  <c r="Q2929" i="3"/>
  <c r="Q2930" i="3"/>
  <c r="Q2931" i="3"/>
  <c r="Q2932" i="3"/>
  <c r="Q2933" i="3"/>
  <c r="Q2934" i="3"/>
  <c r="Q2935" i="3"/>
  <c r="Q2936" i="3"/>
  <c r="Q2937" i="3"/>
  <c r="Q2938" i="3"/>
  <c r="Q2939" i="3"/>
  <c r="Q2940" i="3"/>
  <c r="Q2941" i="3"/>
  <c r="Q2942" i="3"/>
  <c r="Q2943" i="3"/>
  <c r="Q2944" i="3"/>
  <c r="Q2945" i="3"/>
  <c r="Q2946" i="3"/>
  <c r="Q2947" i="3"/>
  <c r="Q2948" i="3"/>
  <c r="Q2949" i="3"/>
  <c r="Q2950" i="3"/>
  <c r="Q2951" i="3"/>
  <c r="Q2952" i="3"/>
  <c r="Q2953" i="3"/>
  <c r="Q2954" i="3"/>
  <c r="Q2955" i="3"/>
  <c r="Q2956" i="3"/>
  <c r="Q2957" i="3"/>
  <c r="Q2958" i="3"/>
  <c r="Q2959" i="3"/>
  <c r="Q2960" i="3"/>
  <c r="Q2961" i="3"/>
  <c r="Q2962" i="3"/>
  <c r="Q2963" i="3"/>
  <c r="Q2964" i="3"/>
  <c r="Q2965" i="3"/>
  <c r="Q2966" i="3"/>
  <c r="Q2967" i="3"/>
  <c r="Q2968" i="3"/>
  <c r="Q2969" i="3"/>
  <c r="Q2970" i="3"/>
  <c r="Q2971" i="3"/>
  <c r="Q2972" i="3"/>
  <c r="Q2973" i="3"/>
  <c r="Q2974" i="3"/>
  <c r="Q2975" i="3"/>
  <c r="Q2976" i="3"/>
  <c r="Q2977" i="3"/>
  <c r="Q2978" i="3"/>
  <c r="Q2979" i="3"/>
  <c r="Q2980" i="3"/>
  <c r="Q2981" i="3"/>
  <c r="Q2982" i="3"/>
  <c r="Q2983" i="3"/>
  <c r="Q2984" i="3"/>
  <c r="Q2985" i="3"/>
  <c r="Q2986" i="3"/>
  <c r="Q2987" i="3"/>
  <c r="Q2988" i="3"/>
  <c r="Q2989" i="3"/>
  <c r="Q2990" i="3"/>
  <c r="Q2991" i="3"/>
  <c r="Q2992" i="3"/>
  <c r="Q2993" i="3"/>
  <c r="Q2994" i="3"/>
  <c r="Q2995" i="3"/>
  <c r="Q2996" i="3"/>
  <c r="Q2997" i="3"/>
  <c r="Q2998" i="3"/>
  <c r="Q2999" i="3"/>
  <c r="Q3000" i="3"/>
  <c r="Q3001" i="3"/>
  <c r="Q3002" i="3"/>
  <c r="Q3003" i="3"/>
  <c r="Q3004" i="3"/>
  <c r="Q3005" i="3"/>
  <c r="Q3006" i="3"/>
  <c r="Q3007" i="3"/>
  <c r="Q3008" i="3"/>
  <c r="Q3009" i="3"/>
  <c r="Q3010" i="3"/>
  <c r="Q3011" i="3"/>
  <c r="Q3012" i="3"/>
  <c r="Q3013" i="3"/>
  <c r="Q3014" i="3"/>
  <c r="Q3015" i="3"/>
  <c r="Q3016" i="3"/>
  <c r="Q3017" i="3"/>
  <c r="Q3018" i="3"/>
  <c r="Q3019" i="3"/>
  <c r="Q3020" i="3"/>
  <c r="Q3021" i="3"/>
  <c r="Q3022" i="3"/>
  <c r="Q3023" i="3"/>
  <c r="Q3024" i="3"/>
  <c r="Q3025" i="3"/>
  <c r="Q3026" i="3"/>
  <c r="Q3027" i="3"/>
  <c r="Q3028" i="3"/>
  <c r="Q3029" i="3"/>
  <c r="Q3030" i="3"/>
  <c r="Q3031" i="3"/>
  <c r="Q3032" i="3"/>
  <c r="Q3033" i="3"/>
  <c r="Q3034" i="3"/>
  <c r="Q3035" i="3"/>
  <c r="Q3036" i="3"/>
  <c r="Q3037" i="3"/>
  <c r="Q3038" i="3"/>
  <c r="Q3039" i="3"/>
  <c r="Q3040" i="3"/>
  <c r="Q3041" i="3"/>
  <c r="Q3042" i="3"/>
  <c r="Q3043" i="3"/>
  <c r="Q3044" i="3"/>
  <c r="Q3045" i="3"/>
  <c r="Q3046" i="3"/>
  <c r="Q3047" i="3"/>
  <c r="Q3048" i="3"/>
  <c r="Q3049" i="3"/>
  <c r="Q3050" i="3"/>
  <c r="Q3051" i="3"/>
  <c r="Q3052" i="3"/>
  <c r="Q3053" i="3"/>
  <c r="Q3054" i="3"/>
  <c r="Q3055" i="3"/>
  <c r="Q3056" i="3"/>
  <c r="Q3057" i="3"/>
  <c r="Q3058" i="3"/>
  <c r="Q3059" i="3"/>
  <c r="Q3060" i="3"/>
  <c r="Q3061" i="3"/>
  <c r="Q3062" i="3"/>
  <c r="Q3063" i="3"/>
  <c r="Q3064" i="3"/>
  <c r="Q3065" i="3"/>
  <c r="Q3066" i="3"/>
  <c r="Q3067" i="3"/>
  <c r="Q3068" i="3"/>
  <c r="Q3069" i="3"/>
  <c r="Q3070" i="3"/>
  <c r="Q3071" i="3"/>
  <c r="Q3072" i="3"/>
  <c r="Q3073" i="3"/>
  <c r="Q3074" i="3"/>
  <c r="Q3075" i="3"/>
  <c r="Q3076" i="3"/>
  <c r="Q3077" i="3"/>
  <c r="Q3078" i="3"/>
  <c r="Q3079" i="3"/>
  <c r="Q3080" i="3"/>
  <c r="Q3081" i="3"/>
  <c r="Q3082" i="3"/>
  <c r="Q3083" i="3"/>
  <c r="Q3084" i="3"/>
  <c r="Q3085" i="3"/>
  <c r="Q3086" i="3"/>
  <c r="Q3087" i="3"/>
  <c r="Q3088" i="3"/>
  <c r="Q3089" i="3"/>
  <c r="Q3090" i="3"/>
  <c r="Q3091" i="3"/>
  <c r="Q3092" i="3"/>
  <c r="Q3093" i="3"/>
  <c r="Q3094" i="3"/>
  <c r="Q3095" i="3"/>
  <c r="Q3096" i="3"/>
  <c r="Q3097" i="3"/>
  <c r="Q3098" i="3"/>
  <c r="Q3099" i="3"/>
  <c r="Q3100" i="3"/>
  <c r="Q3101" i="3"/>
  <c r="Q3102" i="3"/>
  <c r="Q3103" i="3"/>
  <c r="Q3104" i="3"/>
  <c r="Q3105" i="3"/>
  <c r="Q3106" i="3"/>
  <c r="Q3107" i="3"/>
  <c r="Q3108" i="3"/>
  <c r="Q3109" i="3"/>
  <c r="Q3110" i="3"/>
  <c r="Q3111" i="3"/>
  <c r="Q3112" i="3"/>
  <c r="Q3113" i="3"/>
  <c r="Q3114" i="3"/>
  <c r="Q3115" i="3"/>
  <c r="Q3116" i="3"/>
  <c r="Q3117" i="3"/>
  <c r="Q3118" i="3"/>
  <c r="Q3119" i="3"/>
  <c r="Q3120" i="3"/>
  <c r="Q3121" i="3"/>
  <c r="Q3122" i="3"/>
  <c r="Q3123" i="3"/>
  <c r="Q3124" i="3"/>
  <c r="Q3125" i="3"/>
  <c r="Q3126" i="3"/>
  <c r="Q3127" i="3"/>
  <c r="Q3128" i="3"/>
  <c r="Q3129" i="3"/>
  <c r="Q3130" i="3"/>
  <c r="Q3131" i="3"/>
  <c r="Q3132" i="3"/>
  <c r="Q3133" i="3"/>
  <c r="Q3134" i="3"/>
  <c r="Q3135" i="3"/>
  <c r="Q3136" i="3"/>
  <c r="Q3137" i="3"/>
  <c r="Q3138" i="3"/>
  <c r="Q3139" i="3"/>
  <c r="Q3140" i="3"/>
  <c r="Q3141" i="3"/>
  <c r="Q3142" i="3"/>
  <c r="Q3143" i="3"/>
  <c r="Q3144" i="3"/>
  <c r="Q3145" i="3"/>
  <c r="Q3146" i="3"/>
  <c r="Q3147" i="3"/>
  <c r="Q3148" i="3"/>
  <c r="Q3149" i="3"/>
  <c r="Q3150" i="3"/>
  <c r="Q3151" i="3"/>
  <c r="Q3152" i="3"/>
  <c r="Q3153" i="3"/>
  <c r="Q3154" i="3"/>
  <c r="Q3155" i="3"/>
  <c r="Q3156" i="3"/>
  <c r="Q3157" i="3"/>
  <c r="Q3158" i="3"/>
  <c r="Q3159" i="3"/>
  <c r="Q3160" i="3"/>
  <c r="Q3161" i="3"/>
  <c r="Q3162" i="3"/>
  <c r="Q3163" i="3"/>
  <c r="Q3164" i="3"/>
  <c r="Q3165" i="3"/>
  <c r="Q3166" i="3"/>
  <c r="Q3167" i="3"/>
  <c r="Q3168" i="3"/>
  <c r="Q3169" i="3"/>
  <c r="Q3170" i="3"/>
  <c r="Q3171" i="3"/>
  <c r="Q3172" i="3"/>
  <c r="Q3173" i="3"/>
  <c r="Q3174" i="3"/>
  <c r="Q3175" i="3"/>
  <c r="Q3176" i="3"/>
  <c r="Q3177" i="3"/>
  <c r="Q3178" i="3"/>
  <c r="Q3179" i="3"/>
  <c r="Q3180" i="3"/>
  <c r="Q3181" i="3"/>
  <c r="Q3182" i="3"/>
  <c r="Q3183" i="3"/>
  <c r="Q3184" i="3"/>
  <c r="Q3185" i="3"/>
  <c r="Q3186" i="3"/>
  <c r="Q3187" i="3"/>
  <c r="Q3188" i="3"/>
  <c r="Q3189" i="3"/>
  <c r="Q3190" i="3"/>
  <c r="Q3191" i="3"/>
  <c r="Q3192" i="3"/>
  <c r="Q3193" i="3"/>
  <c r="Q3194" i="3"/>
  <c r="Q3195" i="3"/>
  <c r="Q3196" i="3"/>
  <c r="Q3197" i="3"/>
  <c r="Q3198" i="3"/>
  <c r="Q3199" i="3"/>
  <c r="Q3200" i="3"/>
  <c r="Q3201" i="3"/>
  <c r="Q3202" i="3"/>
  <c r="Q3203" i="3"/>
  <c r="Q3204" i="3"/>
  <c r="Q3205" i="3"/>
  <c r="Q3206" i="3"/>
  <c r="Q3207" i="3"/>
  <c r="Q3208" i="3"/>
  <c r="Q3209" i="3"/>
  <c r="Q3210" i="3"/>
  <c r="Q3211" i="3"/>
  <c r="Q3212" i="3"/>
  <c r="Q3213" i="3"/>
  <c r="Q3214" i="3"/>
  <c r="Q3215" i="3"/>
  <c r="Q3216" i="3"/>
  <c r="Q3217" i="3"/>
  <c r="Q3218" i="3"/>
  <c r="Q3219" i="3"/>
  <c r="Q3220" i="3"/>
  <c r="Q3221" i="3"/>
  <c r="Q3222" i="3"/>
  <c r="Q3223" i="3"/>
  <c r="Q3224" i="3"/>
  <c r="Q3225" i="3"/>
  <c r="Q3226" i="3"/>
  <c r="Q3227" i="3"/>
  <c r="Q3228" i="3"/>
  <c r="Q3229" i="3"/>
  <c r="Q3230" i="3"/>
  <c r="Q3231" i="3"/>
  <c r="Q3232" i="3"/>
  <c r="Q3233" i="3"/>
  <c r="Q3234" i="3"/>
  <c r="Q3235" i="3"/>
  <c r="Q3236" i="3"/>
  <c r="Q3237" i="3"/>
  <c r="Q3238" i="3"/>
  <c r="Q3239" i="3"/>
  <c r="Q3240" i="3"/>
  <c r="Q3241" i="3"/>
  <c r="Q3242" i="3"/>
  <c r="Q3243" i="3"/>
  <c r="Q3244" i="3"/>
  <c r="Q3245" i="3"/>
  <c r="Q3246" i="3"/>
  <c r="Q3247" i="3"/>
  <c r="Q3248" i="3"/>
  <c r="Q3249" i="3"/>
  <c r="Q3250" i="3"/>
  <c r="Q3251" i="3"/>
  <c r="Q3252" i="3"/>
  <c r="Q3253" i="3"/>
  <c r="Q3254" i="3"/>
  <c r="Q3255" i="3"/>
  <c r="Q3256" i="3"/>
  <c r="Q3257" i="3"/>
  <c r="Q3258" i="3"/>
  <c r="Q3259" i="3"/>
  <c r="Q3260" i="3"/>
  <c r="Q3261" i="3"/>
  <c r="Q3262" i="3"/>
  <c r="Q3263" i="3"/>
  <c r="Q3264" i="3"/>
  <c r="Q3265" i="3"/>
  <c r="Q3266" i="3"/>
  <c r="Q3267" i="3"/>
  <c r="Q3268" i="3"/>
  <c r="Q3269" i="3"/>
  <c r="Q3270" i="3"/>
  <c r="Q3271" i="3"/>
  <c r="Q3272" i="3"/>
  <c r="Q3273" i="3"/>
  <c r="Q3274" i="3"/>
  <c r="Q3275" i="3"/>
  <c r="Q3276" i="3"/>
  <c r="Q3277" i="3"/>
  <c r="Q3278" i="3"/>
  <c r="Q3279" i="3"/>
  <c r="Q3280" i="3"/>
  <c r="Q3281" i="3"/>
  <c r="Q3282" i="3"/>
  <c r="Q3283" i="3"/>
  <c r="Q3284" i="3"/>
  <c r="Q3285" i="3"/>
  <c r="Q3286" i="3"/>
  <c r="Q3287" i="3"/>
  <c r="Q3288" i="3"/>
  <c r="Q3289" i="3"/>
  <c r="Q3290" i="3"/>
  <c r="Q3291" i="3"/>
  <c r="Q3292" i="3"/>
  <c r="Q3293" i="3"/>
  <c r="Q3294" i="3"/>
  <c r="Q3295" i="3"/>
  <c r="Q3296" i="3"/>
  <c r="Q3297" i="3"/>
  <c r="Q3298" i="3"/>
  <c r="Q3299" i="3"/>
  <c r="Q3300" i="3"/>
  <c r="Q3301" i="3"/>
  <c r="Q3302" i="3"/>
  <c r="Q3303" i="3"/>
  <c r="Q3304" i="3"/>
  <c r="Q3305" i="3"/>
  <c r="Q3306" i="3"/>
  <c r="Q3307" i="3"/>
  <c r="Q3308" i="3"/>
  <c r="Q3309" i="3"/>
  <c r="Q3310" i="3"/>
  <c r="Q3311" i="3"/>
  <c r="Q3312" i="3"/>
  <c r="Q3313" i="3"/>
  <c r="Q3314" i="3"/>
  <c r="Q3315" i="3"/>
  <c r="Q3316" i="3"/>
  <c r="Q3317" i="3"/>
  <c r="Q3318" i="3"/>
  <c r="Q3319" i="3"/>
  <c r="Q3320" i="3"/>
  <c r="Q3321" i="3"/>
  <c r="Q3322" i="3"/>
  <c r="Q3323" i="3"/>
  <c r="Q3324" i="3"/>
  <c r="Q3325" i="3"/>
  <c r="Q3326" i="3"/>
  <c r="Q3327" i="3"/>
  <c r="Q3328" i="3"/>
  <c r="Q3329" i="3"/>
  <c r="Q3330" i="3"/>
  <c r="Q3331" i="3"/>
  <c r="Q3332" i="3"/>
  <c r="Q3333" i="3"/>
  <c r="Q3334" i="3"/>
  <c r="Q3335" i="3"/>
  <c r="Q3336" i="3"/>
  <c r="Q3337" i="3"/>
  <c r="Q3338" i="3"/>
  <c r="Q3339" i="3"/>
  <c r="Q3340" i="3"/>
  <c r="Q3341" i="3"/>
  <c r="Q3342" i="3"/>
  <c r="Q3343" i="3"/>
  <c r="Q3344" i="3"/>
  <c r="Q3345" i="3"/>
  <c r="Q3346" i="3"/>
  <c r="Q3347" i="3"/>
  <c r="Q3348" i="3"/>
  <c r="Q3349" i="3"/>
  <c r="Q3350" i="3"/>
  <c r="Q3351" i="3"/>
  <c r="Q3352" i="3"/>
  <c r="Q3353" i="3"/>
  <c r="Q3354" i="3"/>
  <c r="Q3355" i="3"/>
  <c r="Q3356" i="3"/>
  <c r="Q3357" i="3"/>
  <c r="Q3358" i="3"/>
  <c r="Q3359" i="3"/>
  <c r="Q3360" i="3"/>
  <c r="Q3361" i="3"/>
  <c r="Q3362" i="3"/>
  <c r="Q3363" i="3"/>
  <c r="Q3364" i="3"/>
  <c r="Q3365" i="3"/>
  <c r="Q3366" i="3"/>
  <c r="Q3367" i="3"/>
  <c r="Q3368" i="3"/>
  <c r="Q3369" i="3"/>
  <c r="Q3370" i="3"/>
  <c r="Q3371" i="3"/>
  <c r="Q3372" i="3"/>
  <c r="Q3373" i="3"/>
  <c r="Q3374" i="3"/>
  <c r="Q3375" i="3"/>
  <c r="Q3376" i="3"/>
  <c r="Q3377" i="3"/>
  <c r="Q3378" i="3"/>
  <c r="Q3379" i="3"/>
  <c r="Q3380" i="3"/>
  <c r="Q3381" i="3"/>
  <c r="Q3382" i="3"/>
  <c r="Q3383" i="3"/>
  <c r="Q3384" i="3"/>
  <c r="Q3385" i="3"/>
  <c r="Q3386" i="3"/>
  <c r="Q3387" i="3"/>
  <c r="Q3388" i="3"/>
  <c r="Q3389" i="3"/>
  <c r="Q3390" i="3"/>
  <c r="Q3391" i="3"/>
  <c r="Q3392" i="3"/>
  <c r="Q3393" i="3"/>
  <c r="Q3394" i="3"/>
  <c r="Q3395" i="3"/>
  <c r="Q3396" i="3"/>
  <c r="Q3397" i="3"/>
  <c r="Q3398" i="3"/>
  <c r="Q3399" i="3"/>
  <c r="Q3400" i="3"/>
  <c r="Q3401" i="3"/>
  <c r="Q3402" i="3"/>
  <c r="Q3403" i="3"/>
  <c r="Q3404" i="3"/>
  <c r="Q3405" i="3"/>
  <c r="Q3406" i="3"/>
  <c r="Q3407" i="3"/>
  <c r="Q3408" i="3"/>
  <c r="Q3409" i="3"/>
  <c r="Q3410" i="3"/>
  <c r="Q3411" i="3"/>
  <c r="Q3412" i="3"/>
  <c r="Q3413" i="3"/>
  <c r="Q3414" i="3"/>
  <c r="Q3415" i="3"/>
  <c r="Q3416" i="3"/>
  <c r="Q3417" i="3"/>
  <c r="Q3418" i="3"/>
  <c r="Q3419" i="3"/>
  <c r="Q3420" i="3"/>
  <c r="Q3421" i="3"/>
  <c r="Q3422" i="3"/>
  <c r="Q3423" i="3"/>
  <c r="Q3424" i="3"/>
  <c r="Q3425" i="3"/>
  <c r="Q3426" i="3"/>
  <c r="Q3427" i="3"/>
  <c r="Q3428" i="3"/>
  <c r="Q3429" i="3"/>
  <c r="Q3430" i="3"/>
  <c r="Q3431" i="3"/>
  <c r="Q3432" i="3"/>
  <c r="Q3433" i="3"/>
  <c r="Q3434" i="3"/>
  <c r="Q3435" i="3"/>
  <c r="Q3436" i="3"/>
  <c r="Q3437" i="3"/>
  <c r="Q3438" i="3"/>
  <c r="Q3439" i="3"/>
  <c r="Q3440" i="3"/>
  <c r="Q3441" i="3"/>
  <c r="Q3442" i="3"/>
  <c r="Q3443" i="3"/>
  <c r="Q3444" i="3"/>
  <c r="Q3445" i="3"/>
  <c r="Q3446" i="3"/>
  <c r="Q3447" i="3"/>
  <c r="Q3448" i="3"/>
  <c r="Q3449" i="3"/>
  <c r="Q3450" i="3"/>
  <c r="Q3451" i="3"/>
  <c r="Q3452" i="3"/>
  <c r="Q3453" i="3"/>
  <c r="Q3454" i="3"/>
  <c r="Q3455" i="3"/>
  <c r="Q3456" i="3"/>
  <c r="Q3457" i="3"/>
  <c r="Q3458" i="3"/>
  <c r="Q3459" i="3"/>
  <c r="Q3460" i="3"/>
  <c r="Q3461" i="3"/>
  <c r="Q3462" i="3"/>
  <c r="Q3463" i="3"/>
  <c r="Q3464" i="3"/>
  <c r="Q3465" i="3"/>
  <c r="Q3466" i="3"/>
  <c r="Q3467" i="3"/>
  <c r="Q3468" i="3"/>
  <c r="Q3469" i="3"/>
  <c r="Q3470" i="3"/>
  <c r="Q3471" i="3"/>
  <c r="Q3472" i="3"/>
  <c r="Q3473" i="3"/>
  <c r="Q3474" i="3"/>
  <c r="Q3475" i="3"/>
  <c r="Q3476" i="3"/>
  <c r="Q3477" i="3"/>
  <c r="Q3478" i="3"/>
  <c r="Q3479" i="3"/>
  <c r="Q3480" i="3"/>
  <c r="Q3481" i="3"/>
  <c r="Q3482" i="3"/>
  <c r="Q3483" i="3"/>
  <c r="Q3484" i="3"/>
  <c r="Q3485" i="3"/>
  <c r="Q3486" i="3"/>
  <c r="Q3487" i="3"/>
  <c r="Q3488" i="3"/>
  <c r="Q3489" i="3"/>
  <c r="Q3490" i="3"/>
  <c r="Q3491" i="3"/>
  <c r="Q3492" i="3"/>
  <c r="Q3493" i="3"/>
  <c r="Q3494" i="3"/>
  <c r="Q3495" i="3"/>
  <c r="Q3496" i="3"/>
  <c r="Q3497" i="3"/>
  <c r="Q3498" i="3"/>
  <c r="Q3499" i="3"/>
  <c r="Q3500" i="3"/>
  <c r="Q3501" i="3"/>
  <c r="Q3502" i="3"/>
  <c r="Q3503" i="3"/>
  <c r="Q3504" i="3"/>
  <c r="Q3505" i="3"/>
  <c r="Q3506" i="3"/>
  <c r="Q3507" i="3"/>
  <c r="Q3508" i="3"/>
  <c r="Q3509" i="3"/>
  <c r="Q3510" i="3"/>
  <c r="Q3511" i="3"/>
  <c r="Q3512" i="3"/>
  <c r="Q3513" i="3"/>
  <c r="Q3514" i="3"/>
  <c r="Q3515" i="3"/>
  <c r="Q3516" i="3"/>
  <c r="Q3517" i="3"/>
  <c r="Q3518" i="3"/>
  <c r="Q3519" i="3"/>
  <c r="Q3520" i="3"/>
  <c r="Q3521" i="3"/>
  <c r="Q3522" i="3"/>
  <c r="Q3523" i="3"/>
  <c r="Q3524" i="3"/>
  <c r="Q3525" i="3"/>
  <c r="Q3526" i="3"/>
  <c r="Q3527" i="3"/>
  <c r="Q3528" i="3"/>
  <c r="Q3529" i="3"/>
  <c r="Q3530" i="3"/>
  <c r="Q3531" i="3"/>
  <c r="Q3532" i="3"/>
  <c r="Q3533" i="3"/>
  <c r="Q3534" i="3"/>
  <c r="Q3535" i="3"/>
  <c r="Q3536" i="3"/>
  <c r="Q3537" i="3"/>
  <c r="Q3538" i="3"/>
  <c r="Q3539" i="3"/>
  <c r="Q3540" i="3"/>
  <c r="Q3541" i="3"/>
  <c r="Q3542" i="3"/>
  <c r="Q3543" i="3"/>
  <c r="Q3544" i="3"/>
  <c r="Q3545" i="3"/>
  <c r="Q3546" i="3"/>
  <c r="Q3547" i="3"/>
  <c r="Q3548" i="3"/>
  <c r="Q3549" i="3"/>
  <c r="Q3550" i="3"/>
  <c r="Q3551" i="3"/>
  <c r="Q3552" i="3"/>
  <c r="Q3553" i="3"/>
  <c r="Q3554" i="3"/>
  <c r="Q3555" i="3"/>
  <c r="Q3556" i="3"/>
  <c r="Q3557" i="3"/>
  <c r="Q3558" i="3"/>
  <c r="Q3559" i="3"/>
  <c r="Q3560" i="3"/>
  <c r="Q3561" i="3"/>
  <c r="Q3562" i="3"/>
  <c r="Q3563" i="3"/>
  <c r="Q3564" i="3"/>
  <c r="Q3565" i="3"/>
  <c r="Q3566" i="3"/>
  <c r="Q3567" i="3"/>
  <c r="Q3568" i="3"/>
  <c r="Q3569" i="3"/>
  <c r="Q3570" i="3"/>
  <c r="Q3571" i="3"/>
  <c r="Q3572" i="3"/>
  <c r="Q3573" i="3"/>
  <c r="Q3574" i="3"/>
  <c r="Q3575" i="3"/>
  <c r="Q3576" i="3"/>
  <c r="Q3577" i="3"/>
  <c r="Q3578" i="3"/>
  <c r="O2" i="3" a="1"/>
  <c r="O2" i="3" s="1"/>
  <c r="O3" i="3" a="1"/>
  <c r="O3" i="3" s="1"/>
  <c r="O4" i="3" a="1"/>
  <c r="O4" i="3" s="1"/>
  <c r="O5" i="3" a="1"/>
  <c r="O5" i="3" s="1"/>
  <c r="O6" i="3" a="1"/>
  <c r="O6" i="3" s="1"/>
  <c r="O7" i="3" a="1"/>
  <c r="O7" i="3" s="1"/>
  <c r="O8" i="3" a="1"/>
  <c r="O8" i="3" s="1"/>
  <c r="O9" i="3" a="1"/>
  <c r="O9" i="3" s="1"/>
  <c r="O10" i="3" a="1"/>
  <c r="O10" i="3" s="1"/>
  <c r="O11" i="3" a="1"/>
  <c r="O11" i="3" s="1"/>
  <c r="O12" i="3" a="1"/>
  <c r="O12" i="3" s="1"/>
  <c r="O13" i="3" a="1"/>
  <c r="O13" i="3" s="1"/>
  <c r="O14" i="3" a="1"/>
  <c r="O14" i="3" s="1"/>
  <c r="O15" i="3" a="1"/>
  <c r="O15" i="3" s="1"/>
  <c r="O16" i="3" a="1"/>
  <c r="O16" i="3" s="1"/>
  <c r="O17" i="3" a="1"/>
  <c r="O17" i="3" s="1"/>
  <c r="O18" i="3" a="1"/>
  <c r="O18" i="3" s="1"/>
  <c r="O19" i="3" a="1"/>
  <c r="O19" i="3" s="1"/>
  <c r="O20" i="3" a="1"/>
  <c r="O20" i="3" s="1"/>
  <c r="O21" i="3" a="1"/>
  <c r="O21" i="3" s="1"/>
  <c r="O22" i="3" a="1"/>
  <c r="O22" i="3" s="1"/>
  <c r="O23" i="3" a="1"/>
  <c r="O23" i="3" s="1"/>
  <c r="O24" i="3" a="1"/>
  <c r="O24" i="3" s="1"/>
  <c r="O25" i="3" a="1"/>
  <c r="O25" i="3" s="1"/>
  <c r="O26" i="3" a="1"/>
  <c r="O26" i="3" s="1"/>
  <c r="O27" i="3" a="1"/>
  <c r="O27" i="3" s="1"/>
  <c r="O28" i="3" a="1"/>
  <c r="O28" i="3" s="1"/>
  <c r="O29" i="3" a="1"/>
  <c r="O29" i="3" s="1"/>
  <c r="O30" i="3" a="1"/>
  <c r="O30" i="3" s="1"/>
  <c r="O31" i="3" a="1"/>
  <c r="O31" i="3" s="1"/>
  <c r="O32" i="3" a="1"/>
  <c r="O32" i="3" s="1"/>
  <c r="O33" i="3" a="1"/>
  <c r="O33" i="3" s="1"/>
  <c r="O34" i="3" a="1"/>
  <c r="O34" i="3" s="1"/>
  <c r="O35" i="3" a="1"/>
  <c r="O35" i="3" s="1"/>
  <c r="O36" i="3" a="1"/>
  <c r="O36" i="3" s="1"/>
  <c r="O37" i="3" a="1"/>
  <c r="O37" i="3" s="1"/>
  <c r="O38" i="3" a="1"/>
  <c r="O38" i="3" s="1"/>
  <c r="O39" i="3" a="1"/>
  <c r="O39" i="3" s="1"/>
  <c r="O40" i="3" a="1"/>
  <c r="O40" i="3" s="1"/>
  <c r="O41" i="3" a="1"/>
  <c r="O41" i="3" s="1"/>
  <c r="O42" i="3" a="1"/>
  <c r="O42" i="3" s="1"/>
  <c r="O43" i="3" a="1"/>
  <c r="O43" i="3" s="1"/>
  <c r="O44" i="3" a="1"/>
  <c r="O44" i="3" s="1"/>
  <c r="O45" i="3" a="1"/>
  <c r="O45" i="3" s="1"/>
  <c r="O46" i="3" a="1"/>
  <c r="O46" i="3" s="1"/>
  <c r="O47" i="3" a="1"/>
  <c r="O47" i="3" s="1"/>
  <c r="O48" i="3" a="1"/>
  <c r="O48" i="3" s="1"/>
  <c r="O49" i="3" a="1"/>
  <c r="O49" i="3" s="1"/>
  <c r="O50" i="3" a="1"/>
  <c r="O50" i="3" s="1"/>
  <c r="O51" i="3" a="1"/>
  <c r="O51" i="3" s="1"/>
  <c r="O52" i="3" a="1"/>
  <c r="O52" i="3" s="1"/>
  <c r="O53" i="3" a="1"/>
  <c r="O53" i="3" s="1"/>
  <c r="O54" i="3" a="1"/>
  <c r="O54" i="3" s="1"/>
  <c r="O55" i="3" a="1"/>
  <c r="O55" i="3" s="1"/>
  <c r="O56" i="3" a="1"/>
  <c r="O56" i="3" s="1"/>
  <c r="O57" i="3" a="1"/>
  <c r="O57" i="3" s="1"/>
  <c r="O58" i="3" a="1"/>
  <c r="O58" i="3" s="1"/>
  <c r="O59" i="3" a="1"/>
  <c r="O59" i="3" s="1"/>
  <c r="O60" i="3" a="1"/>
  <c r="O60" i="3" s="1"/>
  <c r="O61" i="3" a="1"/>
  <c r="O61" i="3" s="1"/>
  <c r="O62" i="3" a="1"/>
  <c r="O62" i="3" s="1"/>
  <c r="O63" i="3" a="1"/>
  <c r="O63" i="3" s="1"/>
  <c r="O64" i="3" a="1"/>
  <c r="O64" i="3" s="1"/>
  <c r="O65" i="3" a="1"/>
  <c r="O65" i="3" s="1"/>
  <c r="O66" i="3" a="1"/>
  <c r="O66" i="3" s="1"/>
  <c r="O67" i="3" a="1"/>
  <c r="O67" i="3" s="1"/>
  <c r="O68" i="3" a="1"/>
  <c r="O68" i="3" s="1"/>
  <c r="O69" i="3" a="1"/>
  <c r="O69" i="3" s="1"/>
  <c r="O70" i="3" a="1"/>
  <c r="O70" i="3" s="1"/>
  <c r="O71" i="3" a="1"/>
  <c r="O71" i="3" s="1"/>
  <c r="O72" i="3" a="1"/>
  <c r="O72" i="3" s="1"/>
  <c r="O73" i="3" a="1"/>
  <c r="O73" i="3" s="1"/>
  <c r="O74" i="3" a="1"/>
  <c r="O74" i="3" s="1"/>
  <c r="O75" i="3" a="1"/>
  <c r="O75" i="3" s="1"/>
  <c r="O76" i="3" a="1"/>
  <c r="O76" i="3" s="1"/>
  <c r="O77" i="3" a="1"/>
  <c r="O77" i="3" s="1"/>
  <c r="O78" i="3" a="1"/>
  <c r="O78" i="3" s="1"/>
  <c r="O79" i="3" a="1"/>
  <c r="O79" i="3" s="1"/>
  <c r="O80" i="3" a="1"/>
  <c r="O80" i="3" s="1"/>
  <c r="O81" i="3" a="1"/>
  <c r="O81" i="3" s="1"/>
  <c r="O82" i="3" a="1"/>
  <c r="O82" i="3" s="1"/>
  <c r="O83" i="3" a="1"/>
  <c r="O83" i="3" s="1"/>
  <c r="O84" i="3" a="1"/>
  <c r="O84" i="3" s="1"/>
  <c r="O85" i="3" a="1"/>
  <c r="O85" i="3" s="1"/>
  <c r="O86" i="3" a="1"/>
  <c r="O86" i="3" s="1"/>
  <c r="O87" i="3" a="1"/>
  <c r="O87" i="3" s="1"/>
  <c r="O88" i="3" a="1"/>
  <c r="O88" i="3" s="1"/>
  <c r="O89" i="3" a="1"/>
  <c r="O89" i="3" s="1"/>
  <c r="O90" i="3" a="1"/>
  <c r="O90" i="3" s="1"/>
  <c r="O91" i="3" a="1"/>
  <c r="O91" i="3" s="1"/>
  <c r="O92" i="3" a="1"/>
  <c r="O92" i="3" s="1"/>
  <c r="O93" i="3" a="1"/>
  <c r="O93" i="3" s="1"/>
  <c r="O94" i="3" a="1"/>
  <c r="O94" i="3" s="1"/>
  <c r="O95" i="3" a="1"/>
  <c r="O95" i="3" s="1"/>
  <c r="O96" i="3" a="1"/>
  <c r="O96" i="3" s="1"/>
  <c r="O97" i="3" a="1"/>
  <c r="O97" i="3" s="1"/>
  <c r="O98" i="3" a="1"/>
  <c r="O98" i="3" s="1"/>
  <c r="O99" i="3" a="1"/>
  <c r="O99" i="3" s="1"/>
  <c r="O100" i="3" a="1"/>
  <c r="O100" i="3" s="1"/>
  <c r="O101" i="3" a="1"/>
  <c r="O101" i="3" s="1"/>
  <c r="O102" i="3" a="1"/>
  <c r="O102" i="3" s="1"/>
  <c r="O103" i="3" a="1"/>
  <c r="O103" i="3" s="1"/>
  <c r="O104" i="3" a="1"/>
  <c r="O104" i="3" s="1"/>
  <c r="O105" i="3" a="1"/>
  <c r="O105" i="3" s="1"/>
  <c r="O106" i="3" a="1"/>
  <c r="O106" i="3" s="1"/>
  <c r="O107" i="3" a="1"/>
  <c r="O107" i="3" s="1"/>
  <c r="O108" i="3" a="1"/>
  <c r="O108" i="3" s="1"/>
  <c r="O109" i="3" a="1"/>
  <c r="O109" i="3" s="1"/>
  <c r="O110" i="3" a="1"/>
  <c r="O110" i="3" s="1"/>
  <c r="O111" i="3" a="1"/>
  <c r="O111" i="3" s="1"/>
  <c r="O112" i="3" a="1"/>
  <c r="O112" i="3" s="1"/>
  <c r="O113" i="3" a="1"/>
  <c r="O113" i="3" s="1"/>
  <c r="O114" i="3" a="1"/>
  <c r="O114" i="3" s="1"/>
  <c r="O115" i="3" a="1"/>
  <c r="O115" i="3" s="1"/>
  <c r="O116" i="3" a="1"/>
  <c r="O116" i="3" s="1"/>
  <c r="O117" i="3" a="1"/>
  <c r="O117" i="3" s="1"/>
  <c r="O118" i="3" a="1"/>
  <c r="O118" i="3" s="1"/>
  <c r="O119" i="3" a="1"/>
  <c r="O119" i="3" s="1"/>
  <c r="O120" i="3" a="1"/>
  <c r="O120" i="3" s="1"/>
  <c r="O121" i="3" a="1"/>
  <c r="O121" i="3" s="1"/>
  <c r="O122" i="3" a="1"/>
  <c r="O122" i="3" s="1"/>
  <c r="O123" i="3" a="1"/>
  <c r="O123" i="3" s="1"/>
  <c r="O124" i="3" a="1"/>
  <c r="O124" i="3" s="1"/>
  <c r="O125" i="3" a="1"/>
  <c r="O125" i="3" s="1"/>
  <c r="O126" i="3" a="1"/>
  <c r="O126" i="3" s="1"/>
  <c r="O127" i="3" a="1"/>
  <c r="O127" i="3" s="1"/>
  <c r="O128" i="3" a="1"/>
  <c r="O128" i="3" s="1"/>
  <c r="O129" i="3" a="1"/>
  <c r="O129" i="3" s="1"/>
  <c r="O130" i="3" a="1"/>
  <c r="O130" i="3" s="1"/>
  <c r="O131" i="3" a="1"/>
  <c r="O131" i="3" s="1"/>
  <c r="O132" i="3" a="1"/>
  <c r="O132" i="3" s="1"/>
  <c r="O133" i="3" a="1"/>
  <c r="O133" i="3" s="1"/>
  <c r="O134" i="3" a="1"/>
  <c r="O134" i="3" s="1"/>
  <c r="O135" i="3" a="1"/>
  <c r="O135" i="3" s="1"/>
  <c r="O136" i="3" a="1"/>
  <c r="O136" i="3" s="1"/>
  <c r="O137" i="3" a="1"/>
  <c r="O137" i="3" s="1"/>
  <c r="O138" i="3" a="1"/>
  <c r="O138" i="3" s="1"/>
  <c r="O139" i="3" a="1"/>
  <c r="O139" i="3" s="1"/>
  <c r="O140" i="3" a="1"/>
  <c r="O140" i="3" s="1"/>
  <c r="O141" i="3" a="1"/>
  <c r="O141" i="3" s="1"/>
  <c r="O142" i="3" a="1"/>
  <c r="O142" i="3" s="1"/>
  <c r="O143" i="3" a="1"/>
  <c r="O143" i="3" s="1"/>
  <c r="O144" i="3" a="1"/>
  <c r="O144" i="3" s="1"/>
  <c r="O145" i="3" a="1"/>
  <c r="O145" i="3" s="1"/>
  <c r="O146" i="3" a="1"/>
  <c r="O146" i="3" s="1"/>
  <c r="O147" i="3" a="1"/>
  <c r="O147" i="3" s="1"/>
  <c r="O148" i="3" a="1"/>
  <c r="O148" i="3" s="1"/>
  <c r="O149" i="3" a="1"/>
  <c r="O149" i="3" s="1"/>
  <c r="O150" i="3" a="1"/>
  <c r="O150" i="3" s="1"/>
  <c r="O151" i="3" a="1"/>
  <c r="O151" i="3" s="1"/>
  <c r="O152" i="3" a="1"/>
  <c r="O152" i="3" s="1"/>
  <c r="O153" i="3" a="1"/>
  <c r="O153" i="3" s="1"/>
  <c r="O154" i="3" a="1"/>
  <c r="O154" i="3" s="1"/>
  <c r="O155" i="3" a="1"/>
  <c r="O155" i="3" s="1"/>
  <c r="O156" i="3" a="1"/>
  <c r="O156" i="3" s="1"/>
  <c r="O157" i="3" a="1"/>
  <c r="O157" i="3" s="1"/>
  <c r="O158" i="3" a="1"/>
  <c r="O158" i="3" s="1"/>
  <c r="O159" i="3" a="1"/>
  <c r="O159" i="3" s="1"/>
  <c r="O160" i="3" a="1"/>
  <c r="O160" i="3" s="1"/>
  <c r="O161" i="3" a="1"/>
  <c r="O161" i="3" s="1"/>
  <c r="O162" i="3" a="1"/>
  <c r="O162" i="3" s="1"/>
  <c r="O163" i="3" a="1"/>
  <c r="O163" i="3" s="1"/>
  <c r="O164" i="3" a="1"/>
  <c r="O164" i="3" s="1"/>
  <c r="O165" i="3" a="1"/>
  <c r="O165" i="3" s="1"/>
  <c r="O166" i="3" a="1"/>
  <c r="O166" i="3" s="1"/>
  <c r="O167" i="3" a="1"/>
  <c r="O167" i="3" s="1"/>
  <c r="O168" i="3" a="1"/>
  <c r="O168" i="3" s="1"/>
  <c r="O169" i="3" a="1"/>
  <c r="O169" i="3" s="1"/>
  <c r="O170" i="3" a="1"/>
  <c r="O170" i="3" s="1"/>
  <c r="O171" i="3" a="1"/>
  <c r="O171" i="3" s="1"/>
  <c r="O172" i="3" a="1"/>
  <c r="O172" i="3" s="1"/>
  <c r="O173" i="3" a="1"/>
  <c r="O173" i="3" s="1"/>
  <c r="O174" i="3" a="1"/>
  <c r="O174" i="3" s="1"/>
  <c r="O175" i="3" a="1"/>
  <c r="O175" i="3" s="1"/>
  <c r="O176" i="3" a="1"/>
  <c r="O176" i="3" s="1"/>
  <c r="O177" i="3" a="1"/>
  <c r="O177" i="3" s="1"/>
  <c r="O178" i="3" a="1"/>
  <c r="O178" i="3" s="1"/>
  <c r="O179" i="3" a="1"/>
  <c r="O179" i="3" s="1"/>
  <c r="O180" i="3" a="1"/>
  <c r="O180" i="3" s="1"/>
  <c r="O181" i="3" a="1"/>
  <c r="O181" i="3" s="1"/>
  <c r="O182" i="3" a="1"/>
  <c r="O182" i="3" s="1"/>
  <c r="O183" i="3" a="1"/>
  <c r="O183" i="3" s="1"/>
  <c r="O184" i="3" a="1"/>
  <c r="O184" i="3" s="1"/>
  <c r="O185" i="3" a="1"/>
  <c r="O185" i="3" s="1"/>
  <c r="O186" i="3" a="1"/>
  <c r="O186" i="3" s="1"/>
  <c r="O187" i="3" a="1"/>
  <c r="O187" i="3" s="1"/>
  <c r="O188" i="3" a="1"/>
  <c r="O188" i="3" s="1"/>
  <c r="O189" i="3" a="1"/>
  <c r="O189" i="3" s="1"/>
  <c r="O190" i="3" a="1"/>
  <c r="O190" i="3" s="1"/>
  <c r="O191" i="3" a="1"/>
  <c r="O191" i="3" s="1"/>
  <c r="O192" i="3" a="1"/>
  <c r="O192" i="3" s="1"/>
  <c r="O193" i="3" a="1"/>
  <c r="O193" i="3" s="1"/>
  <c r="O194" i="3" a="1"/>
  <c r="O194" i="3" s="1"/>
  <c r="O195" i="3" a="1"/>
  <c r="O195" i="3" s="1"/>
  <c r="O196" i="3" a="1"/>
  <c r="O196" i="3" s="1"/>
  <c r="O197" i="3" a="1"/>
  <c r="O197" i="3" s="1"/>
  <c r="O198" i="3" a="1"/>
  <c r="O198" i="3" s="1"/>
  <c r="O199" i="3" a="1"/>
  <c r="O199" i="3" s="1"/>
  <c r="O200" i="3" a="1"/>
  <c r="O200" i="3" s="1"/>
  <c r="O201" i="3" a="1"/>
  <c r="O201" i="3" s="1"/>
  <c r="O202" i="3" a="1"/>
  <c r="O202" i="3" s="1"/>
  <c r="O203" i="3" a="1"/>
  <c r="O203" i="3" s="1"/>
  <c r="O204" i="3" a="1"/>
  <c r="O204" i="3" s="1"/>
  <c r="O205" i="3" a="1"/>
  <c r="O205" i="3" s="1"/>
  <c r="O206" i="3" a="1"/>
  <c r="O206" i="3" s="1"/>
  <c r="O207" i="3" a="1"/>
  <c r="O207" i="3" s="1"/>
  <c r="O208" i="3" a="1"/>
  <c r="O208" i="3" s="1"/>
  <c r="O209" i="3" a="1"/>
  <c r="O209" i="3" s="1"/>
  <c r="O210" i="3" a="1"/>
  <c r="O210" i="3" s="1"/>
  <c r="O211" i="3" a="1"/>
  <c r="O211" i="3" s="1"/>
  <c r="O212" i="3" a="1"/>
  <c r="O212" i="3" s="1"/>
  <c r="O213" i="3" a="1"/>
  <c r="O213" i="3" s="1"/>
  <c r="O214" i="3" a="1"/>
  <c r="O214" i="3" s="1"/>
  <c r="O215" i="3" a="1"/>
  <c r="O215" i="3" s="1"/>
  <c r="O216" i="3" a="1"/>
  <c r="O216" i="3" s="1"/>
  <c r="O217" i="3" a="1"/>
  <c r="O217" i="3" s="1"/>
  <c r="O218" i="3" a="1"/>
  <c r="O218" i="3" s="1"/>
  <c r="O219" i="3" a="1"/>
  <c r="O219" i="3" s="1"/>
  <c r="O220" i="3" a="1"/>
  <c r="O220" i="3" s="1"/>
  <c r="O221" i="3" a="1"/>
  <c r="O221" i="3" s="1"/>
  <c r="O222" i="3" a="1"/>
  <c r="O222" i="3" s="1"/>
  <c r="O223" i="3" a="1"/>
  <c r="O223" i="3" s="1"/>
  <c r="O224" i="3" a="1"/>
  <c r="O224" i="3" s="1"/>
  <c r="O225" i="3" a="1"/>
  <c r="O225" i="3" s="1"/>
  <c r="O226" i="3" a="1"/>
  <c r="O226" i="3" s="1"/>
  <c r="O227" i="3" a="1"/>
  <c r="O227" i="3" s="1"/>
  <c r="O228" i="3" a="1"/>
  <c r="O228" i="3" s="1"/>
  <c r="O229" i="3" a="1"/>
  <c r="O229" i="3" s="1"/>
  <c r="O230" i="3" a="1"/>
  <c r="O230" i="3" s="1"/>
  <c r="O231" i="3" a="1"/>
  <c r="O231" i="3" s="1"/>
  <c r="O232" i="3" a="1"/>
  <c r="O232" i="3" s="1"/>
  <c r="O233" i="3" a="1"/>
  <c r="O233" i="3" s="1"/>
  <c r="O234" i="3" a="1"/>
  <c r="O234" i="3" s="1"/>
  <c r="O235" i="3" a="1"/>
  <c r="O235" i="3" s="1"/>
  <c r="O236" i="3" a="1"/>
  <c r="O236" i="3" s="1"/>
  <c r="O237" i="3" a="1"/>
  <c r="O237" i="3" s="1"/>
  <c r="O238" i="3" a="1"/>
  <c r="O238" i="3" s="1"/>
  <c r="O239" i="3" a="1"/>
  <c r="O239" i="3" s="1"/>
  <c r="O240" i="3" a="1"/>
  <c r="O240" i="3" s="1"/>
  <c r="O241" i="3" a="1"/>
  <c r="O241" i="3" s="1"/>
  <c r="O242" i="3" a="1"/>
  <c r="O242" i="3" s="1"/>
  <c r="O243" i="3" a="1"/>
  <c r="O243" i="3" s="1"/>
  <c r="O244" i="3" a="1"/>
  <c r="O244" i="3" s="1"/>
  <c r="O245" i="3" a="1"/>
  <c r="O245" i="3" s="1"/>
  <c r="O246" i="3" a="1"/>
  <c r="O246" i="3" s="1"/>
  <c r="O247" i="3" a="1"/>
  <c r="O247" i="3" s="1"/>
  <c r="O248" i="3" a="1"/>
  <c r="O248" i="3" s="1"/>
  <c r="O249" i="3" a="1"/>
  <c r="O249" i="3" s="1"/>
  <c r="O250" i="3" a="1"/>
  <c r="O250" i="3" s="1"/>
  <c r="O251" i="3" a="1"/>
  <c r="O251" i="3" s="1"/>
  <c r="O252" i="3" a="1"/>
  <c r="O252" i="3" s="1"/>
  <c r="O253" i="3" a="1"/>
  <c r="O253" i="3" s="1"/>
  <c r="O254" i="3" a="1"/>
  <c r="O254" i="3" s="1"/>
  <c r="O255" i="3" a="1"/>
  <c r="O255" i="3" s="1"/>
  <c r="O256" i="3" a="1"/>
  <c r="O256" i="3" s="1"/>
  <c r="O257" i="3" a="1"/>
  <c r="O257" i="3" s="1"/>
  <c r="O258" i="3" a="1"/>
  <c r="O258" i="3" s="1"/>
  <c r="O259" i="3" a="1"/>
  <c r="O259" i="3" s="1"/>
  <c r="O260" i="3" a="1"/>
  <c r="O260" i="3" s="1"/>
  <c r="O261" i="3" a="1"/>
  <c r="O261" i="3" s="1"/>
  <c r="O262" i="3" a="1"/>
  <c r="O262" i="3" s="1"/>
  <c r="O263" i="3" a="1"/>
  <c r="O263" i="3" s="1"/>
  <c r="O264" i="3" a="1"/>
  <c r="O264" i="3" s="1"/>
  <c r="O265" i="3" a="1"/>
  <c r="O265" i="3" s="1"/>
  <c r="O266" i="3" a="1"/>
  <c r="O266" i="3" s="1"/>
  <c r="O267" i="3" a="1"/>
  <c r="O267" i="3" s="1"/>
  <c r="O268" i="3" a="1"/>
  <c r="O268" i="3" s="1"/>
  <c r="O269" i="3" a="1"/>
  <c r="O269" i="3" s="1"/>
  <c r="O270" i="3" a="1"/>
  <c r="O270" i="3" s="1"/>
  <c r="O271" i="3" a="1"/>
  <c r="O271" i="3" s="1"/>
  <c r="O272" i="3" a="1"/>
  <c r="O272" i="3" s="1"/>
  <c r="O273" i="3" a="1"/>
  <c r="O273" i="3" s="1"/>
  <c r="O274" i="3" a="1"/>
  <c r="O274" i="3" s="1"/>
  <c r="O275" i="3" a="1"/>
  <c r="O275" i="3" s="1"/>
  <c r="O276" i="3" a="1"/>
  <c r="O276" i="3" s="1"/>
  <c r="O277" i="3" a="1"/>
  <c r="O277" i="3" s="1"/>
  <c r="O278" i="3" a="1"/>
  <c r="O278" i="3" s="1"/>
  <c r="O279" i="3" a="1"/>
  <c r="O279" i="3" s="1"/>
  <c r="O280" i="3" a="1"/>
  <c r="O280" i="3" s="1"/>
  <c r="O281" i="3" a="1"/>
  <c r="O281" i="3" s="1"/>
  <c r="O282" i="3" a="1"/>
  <c r="O282" i="3" s="1"/>
  <c r="O283" i="3" a="1"/>
  <c r="O283" i="3" s="1"/>
  <c r="O284" i="3" a="1"/>
  <c r="O284" i="3" s="1"/>
  <c r="O285" i="3" a="1"/>
  <c r="O285" i="3" s="1"/>
  <c r="O286" i="3" a="1"/>
  <c r="O286" i="3" s="1"/>
  <c r="O287" i="3" a="1"/>
  <c r="O287" i="3" s="1"/>
  <c r="O288" i="3" a="1"/>
  <c r="O288" i="3" s="1"/>
  <c r="O289" i="3" a="1"/>
  <c r="O289" i="3" s="1"/>
  <c r="O290" i="3" a="1"/>
  <c r="O290" i="3" s="1"/>
  <c r="O291" i="3" a="1"/>
  <c r="O291" i="3" s="1"/>
  <c r="O292" i="3" a="1"/>
  <c r="O292" i="3" s="1"/>
  <c r="O293" i="3" a="1"/>
  <c r="O293" i="3" s="1"/>
  <c r="O294" i="3" a="1"/>
  <c r="O294" i="3" s="1"/>
  <c r="O295" i="3" a="1"/>
  <c r="O295" i="3" s="1"/>
  <c r="O296" i="3" a="1"/>
  <c r="O296" i="3" s="1"/>
  <c r="O297" i="3" a="1"/>
  <c r="O297" i="3" s="1"/>
  <c r="O298" i="3" a="1"/>
  <c r="O298" i="3" s="1"/>
  <c r="O299" i="3" a="1"/>
  <c r="O299" i="3" s="1"/>
  <c r="O300" i="3" a="1"/>
  <c r="O300" i="3" s="1"/>
  <c r="O301" i="3" a="1"/>
  <c r="O301" i="3" s="1"/>
  <c r="O302" i="3" a="1"/>
  <c r="O302" i="3" s="1"/>
  <c r="O303" i="3" a="1"/>
  <c r="O303" i="3" s="1"/>
  <c r="O304" i="3" a="1"/>
  <c r="O304" i="3" s="1"/>
  <c r="O305" i="3" a="1"/>
  <c r="O305" i="3" s="1"/>
  <c r="O306" i="3" a="1"/>
  <c r="O306" i="3" s="1"/>
  <c r="O307" i="3" a="1"/>
  <c r="O307" i="3" s="1"/>
  <c r="O308" i="3" a="1"/>
  <c r="O308" i="3" s="1"/>
  <c r="O309" i="3" a="1"/>
  <c r="O309" i="3" s="1"/>
  <c r="O310" i="3" a="1"/>
  <c r="O310" i="3" s="1"/>
  <c r="O311" i="3" a="1"/>
  <c r="O311" i="3" s="1"/>
  <c r="O312" i="3" a="1"/>
  <c r="O312" i="3" s="1"/>
  <c r="O313" i="3" a="1"/>
  <c r="O313" i="3" s="1"/>
  <c r="O314" i="3" a="1"/>
  <c r="O314" i="3" s="1"/>
  <c r="O315" i="3" a="1"/>
  <c r="O315" i="3" s="1"/>
  <c r="O316" i="3" a="1"/>
  <c r="O316" i="3" s="1"/>
  <c r="O317" i="3" a="1"/>
  <c r="O317" i="3" s="1"/>
  <c r="O318" i="3" a="1"/>
  <c r="O318" i="3" s="1"/>
  <c r="O319" i="3" a="1"/>
  <c r="O319" i="3" s="1"/>
  <c r="O320" i="3" a="1"/>
  <c r="O320" i="3" s="1"/>
  <c r="O321" i="3" a="1"/>
  <c r="O321" i="3" s="1"/>
  <c r="O322" i="3" a="1"/>
  <c r="O322" i="3" s="1"/>
  <c r="O323" i="3" a="1"/>
  <c r="O323" i="3" s="1"/>
  <c r="O324" i="3" a="1"/>
  <c r="O324" i="3" s="1"/>
  <c r="O325" i="3" a="1"/>
  <c r="O325" i="3" s="1"/>
  <c r="O326" i="3" a="1"/>
  <c r="O326" i="3" s="1"/>
  <c r="O327" i="3" a="1"/>
  <c r="O327" i="3" s="1"/>
  <c r="O328" i="3" a="1"/>
  <c r="O328" i="3" s="1"/>
  <c r="O329" i="3" a="1"/>
  <c r="O329" i="3" s="1"/>
  <c r="O330" i="3" a="1"/>
  <c r="O330" i="3" s="1"/>
  <c r="O331" i="3" a="1"/>
  <c r="O331" i="3" s="1"/>
  <c r="O332" i="3" a="1"/>
  <c r="O332" i="3" s="1"/>
  <c r="O333" i="3" a="1"/>
  <c r="O333" i="3" s="1"/>
  <c r="O334" i="3" a="1"/>
  <c r="O334" i="3" s="1"/>
  <c r="O335" i="3" a="1"/>
  <c r="O335" i="3" s="1"/>
  <c r="O336" i="3" a="1"/>
  <c r="O336" i="3" s="1"/>
  <c r="O337" i="3" a="1"/>
  <c r="O337" i="3" s="1"/>
  <c r="O338" i="3" a="1"/>
  <c r="O338" i="3" s="1"/>
  <c r="O339" i="3" a="1"/>
  <c r="O339" i="3" s="1"/>
  <c r="O340" i="3" a="1"/>
  <c r="O340" i="3" s="1"/>
  <c r="O341" i="3" a="1"/>
  <c r="O341" i="3" s="1"/>
  <c r="O342" i="3" a="1"/>
  <c r="O342" i="3" s="1"/>
  <c r="O343" i="3" a="1"/>
  <c r="O343" i="3" s="1"/>
  <c r="O344" i="3" a="1"/>
  <c r="O344" i="3" s="1"/>
  <c r="O345" i="3" a="1"/>
  <c r="O345" i="3" s="1"/>
  <c r="O346" i="3" a="1"/>
  <c r="O346" i="3" s="1"/>
  <c r="O347" i="3" a="1"/>
  <c r="O347" i="3" s="1"/>
  <c r="O348" i="3" a="1"/>
  <c r="O348" i="3" s="1"/>
  <c r="O349" i="3" a="1"/>
  <c r="O349" i="3" s="1"/>
  <c r="O350" i="3" a="1"/>
  <c r="O350" i="3" s="1"/>
  <c r="O351" i="3" a="1"/>
  <c r="O351" i="3" s="1"/>
  <c r="O352" i="3" a="1"/>
  <c r="O352" i="3" s="1"/>
  <c r="O353" i="3" a="1"/>
  <c r="O353" i="3" s="1"/>
  <c r="O354" i="3" a="1"/>
  <c r="O354" i="3" s="1"/>
  <c r="O355" i="3" a="1"/>
  <c r="O355" i="3" s="1"/>
  <c r="O356" i="3" a="1"/>
  <c r="O356" i="3" s="1"/>
  <c r="O357" i="3" a="1"/>
  <c r="O357" i="3" s="1"/>
  <c r="O358" i="3" a="1"/>
  <c r="O358" i="3" s="1"/>
  <c r="O359" i="3" a="1"/>
  <c r="O359" i="3" s="1"/>
  <c r="O360" i="3" a="1"/>
  <c r="O360" i="3" s="1"/>
  <c r="O361" i="3" a="1"/>
  <c r="O361" i="3" s="1"/>
  <c r="O362" i="3" a="1"/>
  <c r="O362" i="3" s="1"/>
  <c r="O363" i="3" a="1"/>
  <c r="O363" i="3" s="1"/>
  <c r="O364" i="3" a="1"/>
  <c r="O364" i="3" s="1"/>
  <c r="O365" i="3" a="1"/>
  <c r="O365" i="3" s="1"/>
  <c r="O366" i="3" a="1"/>
  <c r="O366" i="3" s="1"/>
  <c r="O367" i="3" a="1"/>
  <c r="O367" i="3" s="1"/>
  <c r="O368" i="3" a="1"/>
  <c r="O368" i="3" s="1"/>
  <c r="O369" i="3" a="1"/>
  <c r="O369" i="3" s="1"/>
  <c r="O370" i="3" a="1"/>
  <c r="O370" i="3" s="1"/>
  <c r="O371" i="3" a="1"/>
  <c r="O371" i="3" s="1"/>
  <c r="O372" i="3" a="1"/>
  <c r="O372" i="3" s="1"/>
  <c r="O373" i="3" a="1"/>
  <c r="O373" i="3" s="1"/>
  <c r="O374" i="3" a="1"/>
  <c r="O374" i="3" s="1"/>
  <c r="O375" i="3" a="1"/>
  <c r="O375" i="3" s="1"/>
  <c r="O376" i="3" a="1"/>
  <c r="O376" i="3" s="1"/>
  <c r="O377" i="3" a="1"/>
  <c r="O377" i="3" s="1"/>
  <c r="O378" i="3" a="1"/>
  <c r="O378" i="3" s="1"/>
  <c r="O379" i="3" a="1"/>
  <c r="O379" i="3" s="1"/>
  <c r="O380" i="3" a="1"/>
  <c r="O380" i="3" s="1"/>
  <c r="O381" i="3" a="1"/>
  <c r="O381" i="3" s="1"/>
  <c r="O382" i="3" a="1"/>
  <c r="O382" i="3" s="1"/>
  <c r="O383" i="3" a="1"/>
  <c r="O383" i="3" s="1"/>
  <c r="O384" i="3" a="1"/>
  <c r="O384" i="3" s="1"/>
  <c r="O385" i="3" a="1"/>
  <c r="O385" i="3" s="1"/>
  <c r="O386" i="3" a="1"/>
  <c r="O386" i="3" s="1"/>
  <c r="O387" i="3" a="1"/>
  <c r="O387" i="3" s="1"/>
  <c r="O388" i="3" a="1"/>
  <c r="O388" i="3" s="1"/>
  <c r="O389" i="3" a="1"/>
  <c r="O389" i="3" s="1"/>
  <c r="O390" i="3" a="1"/>
  <c r="O390" i="3" s="1"/>
  <c r="O391" i="3" a="1"/>
  <c r="O391" i="3" s="1"/>
  <c r="O392" i="3" a="1"/>
  <c r="O392" i="3" s="1"/>
  <c r="O393" i="3" a="1"/>
  <c r="O393" i="3" s="1"/>
  <c r="O394" i="3" a="1"/>
  <c r="O394" i="3" s="1"/>
  <c r="O395" i="3" a="1"/>
  <c r="O395" i="3" s="1"/>
  <c r="O396" i="3" a="1"/>
  <c r="O396" i="3" s="1"/>
  <c r="O397" i="3" a="1"/>
  <c r="O397" i="3" s="1"/>
  <c r="O398" i="3" a="1"/>
  <c r="O398" i="3" s="1"/>
  <c r="O399" i="3" a="1"/>
  <c r="O399" i="3" s="1"/>
  <c r="O400" i="3" a="1"/>
  <c r="O400" i="3" s="1"/>
  <c r="O401" i="3" a="1"/>
  <c r="O401" i="3" s="1"/>
  <c r="O402" i="3" a="1"/>
  <c r="O402" i="3" s="1"/>
  <c r="O403" i="3" a="1"/>
  <c r="O403" i="3" s="1"/>
  <c r="O404" i="3" a="1"/>
  <c r="O404" i="3" s="1"/>
  <c r="O405" i="3" a="1"/>
  <c r="O405" i="3" s="1"/>
  <c r="O406" i="3" a="1"/>
  <c r="O406" i="3" s="1"/>
  <c r="O407" i="3" a="1"/>
  <c r="O407" i="3" s="1"/>
  <c r="O408" i="3" a="1"/>
  <c r="O408" i="3" s="1"/>
  <c r="O409" i="3" a="1"/>
  <c r="O409" i="3" s="1"/>
  <c r="O410" i="3" a="1"/>
  <c r="O410" i="3" s="1"/>
  <c r="O411" i="3" a="1"/>
  <c r="O411" i="3" s="1"/>
  <c r="O412" i="3" a="1"/>
  <c r="O412" i="3" s="1"/>
  <c r="O413" i="3" a="1"/>
  <c r="O413" i="3" s="1"/>
  <c r="O414" i="3" a="1"/>
  <c r="O414" i="3" s="1"/>
  <c r="O415" i="3" a="1"/>
  <c r="O415" i="3" s="1"/>
  <c r="O416" i="3" a="1"/>
  <c r="O416" i="3" s="1"/>
  <c r="O417" i="3" a="1"/>
  <c r="O417" i="3" s="1"/>
  <c r="O418" i="3" a="1"/>
  <c r="O418" i="3" s="1"/>
  <c r="O419" i="3" a="1"/>
  <c r="O419" i="3" s="1"/>
  <c r="O420" i="3" a="1"/>
  <c r="O420" i="3" s="1"/>
  <c r="O421" i="3" a="1"/>
  <c r="O421" i="3" s="1"/>
  <c r="O422" i="3" a="1"/>
  <c r="O422" i="3" s="1"/>
  <c r="O423" i="3" a="1"/>
  <c r="O423" i="3" s="1"/>
  <c r="O424" i="3" a="1"/>
  <c r="O424" i="3" s="1"/>
  <c r="O425" i="3" a="1"/>
  <c r="O425" i="3" s="1"/>
  <c r="O426" i="3" a="1"/>
  <c r="O426" i="3" s="1"/>
  <c r="O427" i="3" a="1"/>
  <c r="O427" i="3" s="1"/>
  <c r="O428" i="3" a="1"/>
  <c r="O428" i="3" s="1"/>
  <c r="O429" i="3" a="1"/>
  <c r="O429" i="3" s="1"/>
  <c r="O430" i="3" a="1"/>
  <c r="O430" i="3" s="1"/>
  <c r="O431" i="3" a="1"/>
  <c r="O431" i="3" s="1"/>
  <c r="O432" i="3" a="1"/>
  <c r="O432" i="3" s="1"/>
  <c r="O433" i="3" a="1"/>
  <c r="O433" i="3" s="1"/>
  <c r="O434" i="3" a="1"/>
  <c r="O434" i="3" s="1"/>
  <c r="O435" i="3" a="1"/>
  <c r="O435" i="3" s="1"/>
  <c r="O436" i="3" a="1"/>
  <c r="O436" i="3" s="1"/>
  <c r="O437" i="3" a="1"/>
  <c r="O437" i="3" s="1"/>
  <c r="O438" i="3" a="1"/>
  <c r="O438" i="3" s="1"/>
  <c r="O439" i="3" a="1"/>
  <c r="O439" i="3" s="1"/>
  <c r="O440" i="3" a="1"/>
  <c r="O440" i="3" s="1"/>
  <c r="O441" i="3" a="1"/>
  <c r="O441" i="3" s="1"/>
  <c r="O442" i="3" a="1"/>
  <c r="O442" i="3" s="1"/>
  <c r="O443" i="3" a="1"/>
  <c r="O443" i="3" s="1"/>
  <c r="O444" i="3" a="1"/>
  <c r="O444" i="3" s="1"/>
  <c r="O445" i="3" a="1"/>
  <c r="O445" i="3" s="1"/>
  <c r="O446" i="3" a="1"/>
  <c r="O446" i="3" s="1"/>
  <c r="O447" i="3" a="1"/>
  <c r="O447" i="3" s="1"/>
  <c r="O448" i="3" a="1"/>
  <c r="O448" i="3" s="1"/>
  <c r="O449" i="3" a="1"/>
  <c r="O449" i="3" s="1"/>
  <c r="O450" i="3" a="1"/>
  <c r="O450" i="3" s="1"/>
  <c r="O451" i="3" a="1"/>
  <c r="O451" i="3" s="1"/>
  <c r="O452" i="3" a="1"/>
  <c r="O452" i="3" s="1"/>
  <c r="O453" i="3" a="1"/>
  <c r="O453" i="3" s="1"/>
  <c r="O454" i="3" a="1"/>
  <c r="O454" i="3" s="1"/>
  <c r="O455" i="3" a="1"/>
  <c r="O455" i="3" s="1"/>
  <c r="O456" i="3" a="1"/>
  <c r="O456" i="3" s="1"/>
  <c r="O457" i="3" a="1"/>
  <c r="O457" i="3" s="1"/>
  <c r="O458" i="3" a="1"/>
  <c r="O458" i="3" s="1"/>
  <c r="O459" i="3" a="1"/>
  <c r="O459" i="3" s="1"/>
  <c r="O460" i="3" a="1"/>
  <c r="O460" i="3" s="1"/>
  <c r="O461" i="3" a="1"/>
  <c r="O461" i="3" s="1"/>
  <c r="O462" i="3" a="1"/>
  <c r="O462" i="3" s="1"/>
  <c r="O463" i="3" a="1"/>
  <c r="O463" i="3" s="1"/>
  <c r="O464" i="3" a="1"/>
  <c r="O464" i="3" s="1"/>
  <c r="O465" i="3" a="1"/>
  <c r="O465" i="3" s="1"/>
  <c r="O466" i="3" a="1"/>
  <c r="O466" i="3" s="1"/>
  <c r="O467" i="3" a="1"/>
  <c r="O467" i="3" s="1"/>
  <c r="O468" i="3" a="1"/>
  <c r="O468" i="3" s="1"/>
  <c r="O469" i="3" a="1"/>
  <c r="O469" i="3" s="1"/>
  <c r="O470" i="3" a="1"/>
  <c r="O470" i="3" s="1"/>
  <c r="O471" i="3" a="1"/>
  <c r="O471" i="3" s="1"/>
  <c r="O472" i="3" a="1"/>
  <c r="O472" i="3" s="1"/>
  <c r="O473" i="3" a="1"/>
  <c r="O473" i="3" s="1"/>
  <c r="O474" i="3" a="1"/>
  <c r="O474" i="3" s="1"/>
  <c r="O475" i="3" a="1"/>
  <c r="O475" i="3" s="1"/>
  <c r="O476" i="3" a="1"/>
  <c r="O476" i="3" s="1"/>
  <c r="O477" i="3" a="1"/>
  <c r="O477" i="3" s="1"/>
  <c r="O478" i="3" a="1"/>
  <c r="O478" i="3" s="1"/>
  <c r="O479" i="3" a="1"/>
  <c r="O479" i="3" s="1"/>
  <c r="O480" i="3" a="1"/>
  <c r="O480" i="3" s="1"/>
  <c r="O481" i="3" a="1"/>
  <c r="O481" i="3" s="1"/>
  <c r="O482" i="3" a="1"/>
  <c r="O482" i="3" s="1"/>
  <c r="O483" i="3" a="1"/>
  <c r="O483" i="3" s="1"/>
  <c r="O484" i="3" a="1"/>
  <c r="O484" i="3" s="1"/>
  <c r="O485" i="3" a="1"/>
  <c r="O485" i="3" s="1"/>
  <c r="O486" i="3" a="1"/>
  <c r="O486" i="3" s="1"/>
  <c r="O487" i="3" a="1"/>
  <c r="O487" i="3" s="1"/>
  <c r="O488" i="3" a="1"/>
  <c r="O488" i="3" s="1"/>
  <c r="O489" i="3" a="1"/>
  <c r="O489" i="3" s="1"/>
  <c r="O490" i="3" a="1"/>
  <c r="O490" i="3" s="1"/>
  <c r="O491" i="3" a="1"/>
  <c r="O491" i="3" s="1"/>
  <c r="O492" i="3" a="1"/>
  <c r="O492" i="3" s="1"/>
  <c r="O493" i="3" a="1"/>
  <c r="O493" i="3" s="1"/>
  <c r="O494" i="3" a="1"/>
  <c r="O494" i="3" s="1"/>
  <c r="O495" i="3" a="1"/>
  <c r="O495" i="3" s="1"/>
  <c r="O496" i="3" a="1"/>
  <c r="O496" i="3" s="1"/>
  <c r="O497" i="3" a="1"/>
  <c r="O497" i="3" s="1"/>
  <c r="O498" i="3" a="1"/>
  <c r="O498" i="3" s="1"/>
  <c r="O499" i="3" a="1"/>
  <c r="O499" i="3" s="1"/>
  <c r="O500" i="3" a="1"/>
  <c r="O500" i="3" s="1"/>
  <c r="O501" i="3" a="1"/>
  <c r="O501" i="3" s="1"/>
  <c r="O502" i="3" a="1"/>
  <c r="O502" i="3" s="1"/>
  <c r="O503" i="3" a="1"/>
  <c r="O503" i="3" s="1"/>
  <c r="O504" i="3" a="1"/>
  <c r="O504" i="3" s="1"/>
  <c r="O505" i="3" a="1"/>
  <c r="O505" i="3" s="1"/>
  <c r="O506" i="3" a="1"/>
  <c r="O506" i="3" s="1"/>
  <c r="O507" i="3" a="1"/>
  <c r="O507" i="3" s="1"/>
  <c r="O508" i="3" a="1"/>
  <c r="O508" i="3" s="1"/>
  <c r="O509" i="3" a="1"/>
  <c r="O509" i="3" s="1"/>
  <c r="O510" i="3" a="1"/>
  <c r="O510" i="3" s="1"/>
  <c r="O511" i="3" a="1"/>
  <c r="O511" i="3" s="1"/>
  <c r="O512" i="3" a="1"/>
  <c r="O512" i="3" s="1"/>
  <c r="O513" i="3" a="1"/>
  <c r="O513" i="3" s="1"/>
  <c r="O514" i="3" a="1"/>
  <c r="O514" i="3" s="1"/>
  <c r="O515" i="3" a="1"/>
  <c r="O515" i="3" s="1"/>
  <c r="O516" i="3" a="1"/>
  <c r="O516" i="3" s="1"/>
  <c r="O517" i="3" a="1"/>
  <c r="O517" i="3" s="1"/>
  <c r="O518" i="3" a="1"/>
  <c r="O518" i="3" s="1"/>
  <c r="O519" i="3" a="1"/>
  <c r="O519" i="3" s="1"/>
  <c r="O520" i="3" a="1"/>
  <c r="O520" i="3" s="1"/>
  <c r="O521" i="3" a="1"/>
  <c r="O521" i="3" s="1"/>
  <c r="O522" i="3" a="1"/>
  <c r="O522" i="3" s="1"/>
  <c r="O523" i="3" a="1"/>
  <c r="O523" i="3" s="1"/>
  <c r="O524" i="3" a="1"/>
  <c r="O524" i="3" s="1"/>
  <c r="O525" i="3" a="1"/>
  <c r="O525" i="3" s="1"/>
  <c r="O526" i="3" a="1"/>
  <c r="O526" i="3" s="1"/>
  <c r="O527" i="3" a="1"/>
  <c r="O527" i="3" s="1"/>
  <c r="O528" i="3" a="1"/>
  <c r="O528" i="3" s="1"/>
  <c r="O529" i="3" a="1"/>
  <c r="O529" i="3" s="1"/>
  <c r="O530" i="3" a="1"/>
  <c r="O530" i="3" s="1"/>
  <c r="O531" i="3" a="1"/>
  <c r="O531" i="3" s="1"/>
  <c r="O532" i="3" a="1"/>
  <c r="O532" i="3" s="1"/>
  <c r="O533" i="3" a="1"/>
  <c r="O533" i="3" s="1"/>
  <c r="O534" i="3" a="1"/>
  <c r="O534" i="3" s="1"/>
  <c r="O535" i="3" a="1"/>
  <c r="O535" i="3" s="1"/>
  <c r="O536" i="3" a="1"/>
  <c r="O536" i="3" s="1"/>
  <c r="O537" i="3" a="1"/>
  <c r="O537" i="3" s="1"/>
  <c r="O538" i="3" a="1"/>
  <c r="O538" i="3" s="1"/>
  <c r="O539" i="3" a="1"/>
  <c r="O539" i="3" s="1"/>
  <c r="O540" i="3" a="1"/>
  <c r="O540" i="3" s="1"/>
  <c r="O541" i="3" a="1"/>
  <c r="O541" i="3" s="1"/>
  <c r="O542" i="3" a="1"/>
  <c r="O542" i="3" s="1"/>
  <c r="O543" i="3" a="1"/>
  <c r="O543" i="3" s="1"/>
  <c r="O544" i="3" a="1"/>
  <c r="O544" i="3" s="1"/>
  <c r="O545" i="3" a="1"/>
  <c r="O545" i="3" s="1"/>
  <c r="O546" i="3" a="1"/>
  <c r="O546" i="3" s="1"/>
  <c r="O547" i="3" a="1"/>
  <c r="O547" i="3" s="1"/>
  <c r="O548" i="3" a="1"/>
  <c r="O548" i="3" s="1"/>
  <c r="O549" i="3" a="1"/>
  <c r="O549" i="3" s="1"/>
  <c r="O550" i="3" a="1"/>
  <c r="O550" i="3" s="1"/>
  <c r="O551" i="3" a="1"/>
  <c r="O551" i="3" s="1"/>
  <c r="O552" i="3" a="1"/>
  <c r="O552" i="3" s="1"/>
  <c r="O553" i="3" a="1"/>
  <c r="O553" i="3" s="1"/>
  <c r="O554" i="3" a="1"/>
  <c r="O554" i="3" s="1"/>
  <c r="O555" i="3" a="1"/>
  <c r="O555" i="3" s="1"/>
  <c r="O556" i="3" a="1"/>
  <c r="O556" i="3" s="1"/>
  <c r="O557" i="3" a="1"/>
  <c r="O557" i="3" s="1"/>
  <c r="O558" i="3" a="1"/>
  <c r="O558" i="3" s="1"/>
  <c r="O559" i="3" a="1"/>
  <c r="O559" i="3" s="1"/>
  <c r="O560" i="3" a="1"/>
  <c r="O560" i="3" s="1"/>
  <c r="O561" i="3" a="1"/>
  <c r="O561" i="3" s="1"/>
  <c r="O562" i="3" a="1"/>
  <c r="O562" i="3" s="1"/>
  <c r="O563" i="3" a="1"/>
  <c r="O563" i="3" s="1"/>
  <c r="O564" i="3" a="1"/>
  <c r="O564" i="3" s="1"/>
  <c r="O565" i="3" a="1"/>
  <c r="O565" i="3" s="1"/>
  <c r="O566" i="3" a="1"/>
  <c r="O566" i="3" s="1"/>
  <c r="O567" i="3" a="1"/>
  <c r="O567" i="3" s="1"/>
  <c r="O568" i="3" a="1"/>
  <c r="O568" i="3" s="1"/>
  <c r="O569" i="3" a="1"/>
  <c r="O569" i="3" s="1"/>
  <c r="O570" i="3" a="1"/>
  <c r="O570" i="3" s="1"/>
  <c r="O571" i="3" a="1"/>
  <c r="O571" i="3" s="1"/>
  <c r="O572" i="3" a="1"/>
  <c r="O572" i="3" s="1"/>
  <c r="O573" i="3" a="1"/>
  <c r="O573" i="3" s="1"/>
  <c r="O574" i="3" a="1"/>
  <c r="O574" i="3" s="1"/>
  <c r="O575" i="3" a="1"/>
  <c r="O575" i="3" s="1"/>
  <c r="O576" i="3" a="1"/>
  <c r="O576" i="3" s="1"/>
  <c r="O577" i="3" a="1"/>
  <c r="O577" i="3" s="1"/>
  <c r="O578" i="3" a="1"/>
  <c r="O578" i="3" s="1"/>
  <c r="O579" i="3" a="1"/>
  <c r="O579" i="3" s="1"/>
  <c r="O580" i="3" a="1"/>
  <c r="O580" i="3" s="1"/>
  <c r="O581" i="3" a="1"/>
  <c r="O581" i="3" s="1"/>
  <c r="O582" i="3" a="1"/>
  <c r="O582" i="3" s="1"/>
  <c r="O583" i="3" a="1"/>
  <c r="O583" i="3" s="1"/>
  <c r="O584" i="3" a="1"/>
  <c r="O584" i="3" s="1"/>
  <c r="O585" i="3" a="1"/>
  <c r="O585" i="3" s="1"/>
  <c r="O586" i="3" a="1"/>
  <c r="O586" i="3" s="1"/>
  <c r="O587" i="3" a="1"/>
  <c r="O587" i="3" s="1"/>
  <c r="O588" i="3" a="1"/>
  <c r="O588" i="3" s="1"/>
  <c r="O589" i="3" a="1"/>
  <c r="O589" i="3" s="1"/>
  <c r="O590" i="3" a="1"/>
  <c r="O590" i="3" s="1"/>
  <c r="O591" i="3" a="1"/>
  <c r="O591" i="3" s="1"/>
  <c r="O592" i="3" a="1"/>
  <c r="O592" i="3" s="1"/>
  <c r="O593" i="3" a="1"/>
  <c r="O593" i="3" s="1"/>
  <c r="O594" i="3" a="1"/>
  <c r="O594" i="3" s="1"/>
  <c r="O595" i="3" a="1"/>
  <c r="O595" i="3" s="1"/>
  <c r="O596" i="3" a="1"/>
  <c r="O596" i="3" s="1"/>
  <c r="O597" i="3" a="1"/>
  <c r="O597" i="3" s="1"/>
  <c r="O598" i="3" a="1"/>
  <c r="O598" i="3" s="1"/>
  <c r="O599" i="3" a="1"/>
  <c r="O599" i="3" s="1"/>
  <c r="O600" i="3" a="1"/>
  <c r="O600" i="3" s="1"/>
  <c r="O601" i="3" a="1"/>
  <c r="O601" i="3" s="1"/>
  <c r="O602" i="3" a="1"/>
  <c r="O602" i="3" s="1"/>
  <c r="O603" i="3" a="1"/>
  <c r="O603" i="3" s="1"/>
  <c r="O604" i="3" a="1"/>
  <c r="O604" i="3" s="1"/>
  <c r="O605" i="3" a="1"/>
  <c r="O605" i="3" s="1"/>
  <c r="O606" i="3" a="1"/>
  <c r="O606" i="3" s="1"/>
  <c r="O607" i="3" a="1"/>
  <c r="O607" i="3" s="1"/>
  <c r="O608" i="3" a="1"/>
  <c r="O608" i="3" s="1"/>
  <c r="O609" i="3" a="1"/>
  <c r="O609" i="3" s="1"/>
  <c r="O610" i="3" a="1"/>
  <c r="O610" i="3" s="1"/>
  <c r="O611" i="3" a="1"/>
  <c r="O611" i="3" s="1"/>
  <c r="O612" i="3" a="1"/>
  <c r="O612" i="3" s="1"/>
  <c r="O613" i="3" a="1"/>
  <c r="O613" i="3" s="1"/>
  <c r="O614" i="3" a="1"/>
  <c r="O614" i="3" s="1"/>
  <c r="O615" i="3" a="1"/>
  <c r="O615" i="3" s="1"/>
  <c r="O616" i="3" a="1"/>
  <c r="O616" i="3" s="1"/>
  <c r="O617" i="3" a="1"/>
  <c r="O617" i="3" s="1"/>
  <c r="O618" i="3" a="1"/>
  <c r="O618" i="3" s="1"/>
  <c r="O619" i="3" a="1"/>
  <c r="O619" i="3" s="1"/>
  <c r="O620" i="3" a="1"/>
  <c r="O620" i="3" s="1"/>
  <c r="O621" i="3" a="1"/>
  <c r="O621" i="3" s="1"/>
  <c r="O622" i="3" a="1"/>
  <c r="O622" i="3" s="1"/>
  <c r="O623" i="3" a="1"/>
  <c r="O623" i="3" s="1"/>
  <c r="O624" i="3" a="1"/>
  <c r="O624" i="3" s="1"/>
  <c r="O625" i="3" a="1"/>
  <c r="O625" i="3" s="1"/>
  <c r="O626" i="3" a="1"/>
  <c r="O626" i="3" s="1"/>
  <c r="O627" i="3" a="1"/>
  <c r="O627" i="3" s="1"/>
  <c r="O628" i="3" a="1"/>
  <c r="O628" i="3" s="1"/>
  <c r="O629" i="3" a="1"/>
  <c r="O629" i="3" s="1"/>
  <c r="O630" i="3" a="1"/>
  <c r="O630" i="3" s="1"/>
  <c r="O631" i="3" a="1"/>
  <c r="O631" i="3" s="1"/>
  <c r="O632" i="3" a="1"/>
  <c r="O632" i="3" s="1"/>
  <c r="O633" i="3" a="1"/>
  <c r="O633" i="3" s="1"/>
  <c r="O634" i="3" a="1"/>
  <c r="O634" i="3" s="1"/>
  <c r="O635" i="3" a="1"/>
  <c r="O635" i="3" s="1"/>
  <c r="O636" i="3" a="1"/>
  <c r="O636" i="3" s="1"/>
  <c r="O637" i="3" a="1"/>
  <c r="O637" i="3" s="1"/>
  <c r="O638" i="3" a="1"/>
  <c r="O638" i="3" s="1"/>
  <c r="O639" i="3" a="1"/>
  <c r="O639" i="3" s="1"/>
  <c r="O640" i="3" a="1"/>
  <c r="O640" i="3" s="1"/>
  <c r="O641" i="3" a="1"/>
  <c r="O641" i="3" s="1"/>
  <c r="O642" i="3" a="1"/>
  <c r="O642" i="3" s="1"/>
  <c r="O643" i="3" a="1"/>
  <c r="O643" i="3" s="1"/>
  <c r="O644" i="3" a="1"/>
  <c r="O644" i="3" s="1"/>
  <c r="O645" i="3" a="1"/>
  <c r="O645" i="3" s="1"/>
  <c r="O646" i="3" a="1"/>
  <c r="O646" i="3" s="1"/>
  <c r="O647" i="3" a="1"/>
  <c r="O647" i="3" s="1"/>
  <c r="O648" i="3" a="1"/>
  <c r="O648" i="3" s="1"/>
  <c r="O649" i="3" a="1"/>
  <c r="O649" i="3" s="1"/>
  <c r="O650" i="3" a="1"/>
  <c r="O650" i="3" s="1"/>
  <c r="O651" i="3" a="1"/>
  <c r="O651" i="3" s="1"/>
  <c r="O652" i="3" a="1"/>
  <c r="O652" i="3" s="1"/>
  <c r="O653" i="3" a="1"/>
  <c r="O653" i="3" s="1"/>
  <c r="O654" i="3" a="1"/>
  <c r="O654" i="3" s="1"/>
  <c r="O655" i="3" a="1"/>
  <c r="O655" i="3" s="1"/>
  <c r="O656" i="3" a="1"/>
  <c r="O656" i="3" s="1"/>
  <c r="O657" i="3" a="1"/>
  <c r="O657" i="3" s="1"/>
  <c r="O658" i="3" a="1"/>
  <c r="O658" i="3" s="1"/>
  <c r="O659" i="3" a="1"/>
  <c r="O659" i="3" s="1"/>
  <c r="O660" i="3" a="1"/>
  <c r="O660" i="3" s="1"/>
  <c r="O661" i="3" a="1"/>
  <c r="O661" i="3" s="1"/>
  <c r="O662" i="3" a="1"/>
  <c r="O662" i="3" s="1"/>
  <c r="O663" i="3" a="1"/>
  <c r="O663" i="3" s="1"/>
  <c r="O664" i="3" a="1"/>
  <c r="O664" i="3" s="1"/>
  <c r="O665" i="3" a="1"/>
  <c r="O665" i="3" s="1"/>
  <c r="O666" i="3" a="1"/>
  <c r="O666" i="3" s="1"/>
  <c r="O667" i="3" a="1"/>
  <c r="O667" i="3" s="1"/>
  <c r="O668" i="3" a="1"/>
  <c r="O668" i="3" s="1"/>
  <c r="O669" i="3" a="1"/>
  <c r="O669" i="3" s="1"/>
  <c r="O670" i="3" a="1"/>
  <c r="O670" i="3" s="1"/>
  <c r="O671" i="3" a="1"/>
  <c r="O671" i="3" s="1"/>
  <c r="O672" i="3" a="1"/>
  <c r="O672" i="3" s="1"/>
  <c r="O673" i="3" a="1"/>
  <c r="O673" i="3" s="1"/>
  <c r="O674" i="3" a="1"/>
  <c r="O674" i="3" s="1"/>
  <c r="O675" i="3" a="1"/>
  <c r="O675" i="3" s="1"/>
  <c r="O676" i="3" a="1"/>
  <c r="O676" i="3" s="1"/>
  <c r="O677" i="3" a="1"/>
  <c r="O677" i="3" s="1"/>
  <c r="O678" i="3" a="1"/>
  <c r="O678" i="3" s="1"/>
  <c r="O679" i="3" a="1"/>
  <c r="O679" i="3" s="1"/>
  <c r="O680" i="3" a="1"/>
  <c r="O680" i="3" s="1"/>
  <c r="O681" i="3" a="1"/>
  <c r="O681" i="3" s="1"/>
  <c r="O682" i="3" a="1"/>
  <c r="O682" i="3" s="1"/>
  <c r="O683" i="3" a="1"/>
  <c r="O683" i="3" s="1"/>
  <c r="O684" i="3" a="1"/>
  <c r="O684" i="3" s="1"/>
  <c r="O685" i="3" a="1"/>
  <c r="O685" i="3" s="1"/>
  <c r="O686" i="3" a="1"/>
  <c r="O686" i="3" s="1"/>
  <c r="O687" i="3" a="1"/>
  <c r="O687" i="3" s="1"/>
  <c r="O688" i="3" a="1"/>
  <c r="O688" i="3" s="1"/>
  <c r="O689" i="3" a="1"/>
  <c r="O689" i="3" s="1"/>
  <c r="O690" i="3" a="1"/>
  <c r="O690" i="3" s="1"/>
  <c r="O691" i="3" a="1"/>
  <c r="O691" i="3" s="1"/>
  <c r="O692" i="3" a="1"/>
  <c r="O692" i="3" s="1"/>
  <c r="O693" i="3" a="1"/>
  <c r="O693" i="3" s="1"/>
  <c r="O694" i="3" a="1"/>
  <c r="O694" i="3" s="1"/>
  <c r="O695" i="3" a="1"/>
  <c r="O695" i="3" s="1"/>
  <c r="O696" i="3" a="1"/>
  <c r="O696" i="3" s="1"/>
  <c r="O697" i="3" a="1"/>
  <c r="O697" i="3" s="1"/>
  <c r="O698" i="3" a="1"/>
  <c r="O698" i="3" s="1"/>
  <c r="O699" i="3" a="1"/>
  <c r="O699" i="3" s="1"/>
  <c r="O700" i="3" a="1"/>
  <c r="O700" i="3" s="1"/>
  <c r="O701" i="3" a="1"/>
  <c r="O701" i="3" s="1"/>
  <c r="O702" i="3" a="1"/>
  <c r="O702" i="3" s="1"/>
  <c r="O703" i="3" a="1"/>
  <c r="O703" i="3" s="1"/>
  <c r="O704" i="3" a="1"/>
  <c r="O704" i="3" s="1"/>
  <c r="O705" i="3" a="1"/>
  <c r="O705" i="3" s="1"/>
  <c r="O706" i="3" a="1"/>
  <c r="O706" i="3" s="1"/>
  <c r="O707" i="3" a="1"/>
  <c r="O707" i="3" s="1"/>
  <c r="O708" i="3" a="1"/>
  <c r="O708" i="3" s="1"/>
  <c r="O709" i="3" a="1"/>
  <c r="O709" i="3" s="1"/>
  <c r="O710" i="3" a="1"/>
  <c r="O710" i="3" s="1"/>
  <c r="O711" i="3" a="1"/>
  <c r="O711" i="3" s="1"/>
  <c r="O712" i="3" a="1"/>
  <c r="O712" i="3" s="1"/>
  <c r="O713" i="3" a="1"/>
  <c r="O713" i="3" s="1"/>
  <c r="O714" i="3" a="1"/>
  <c r="O714" i="3" s="1"/>
  <c r="O715" i="3" a="1"/>
  <c r="O715" i="3" s="1"/>
  <c r="O716" i="3" a="1"/>
  <c r="O716" i="3" s="1"/>
  <c r="O717" i="3" a="1"/>
  <c r="O717" i="3" s="1"/>
  <c r="O718" i="3" a="1"/>
  <c r="O718" i="3" s="1"/>
  <c r="O719" i="3" a="1"/>
  <c r="O719" i="3" s="1"/>
  <c r="O720" i="3" a="1"/>
  <c r="O720" i="3" s="1"/>
  <c r="O721" i="3" a="1"/>
  <c r="O721" i="3" s="1"/>
  <c r="O722" i="3" a="1"/>
  <c r="O722" i="3" s="1"/>
  <c r="O723" i="3" a="1"/>
  <c r="O723" i="3" s="1"/>
  <c r="O724" i="3" a="1"/>
  <c r="O724" i="3" s="1"/>
  <c r="O725" i="3" a="1"/>
  <c r="O725" i="3" s="1"/>
  <c r="O726" i="3" a="1"/>
  <c r="O726" i="3" s="1"/>
  <c r="O727" i="3" a="1"/>
  <c r="O727" i="3" s="1"/>
  <c r="O728" i="3" a="1"/>
  <c r="O728" i="3" s="1"/>
  <c r="O729" i="3" a="1"/>
  <c r="O729" i="3" s="1"/>
  <c r="O730" i="3" a="1"/>
  <c r="O730" i="3" s="1"/>
  <c r="O731" i="3" a="1"/>
  <c r="O731" i="3" s="1"/>
  <c r="O732" i="3" a="1"/>
  <c r="O732" i="3" s="1"/>
  <c r="O733" i="3" a="1"/>
  <c r="O733" i="3" s="1"/>
  <c r="O734" i="3" a="1"/>
  <c r="O734" i="3" s="1"/>
  <c r="O735" i="3" a="1"/>
  <c r="O735" i="3" s="1"/>
  <c r="O736" i="3" a="1"/>
  <c r="O736" i="3" s="1"/>
  <c r="O737" i="3" a="1"/>
  <c r="O737" i="3" s="1"/>
  <c r="O738" i="3" a="1"/>
  <c r="O738" i="3" s="1"/>
  <c r="O739" i="3" a="1"/>
  <c r="O739" i="3" s="1"/>
  <c r="O740" i="3" a="1"/>
  <c r="O740" i="3" s="1"/>
  <c r="O741" i="3" a="1"/>
  <c r="O741" i="3" s="1"/>
  <c r="O742" i="3" a="1"/>
  <c r="O742" i="3" s="1"/>
  <c r="O743" i="3" a="1"/>
  <c r="O743" i="3" s="1"/>
  <c r="O744" i="3" a="1"/>
  <c r="O744" i="3" s="1"/>
  <c r="O745" i="3" a="1"/>
  <c r="O745" i="3" s="1"/>
  <c r="O746" i="3" a="1"/>
  <c r="O746" i="3" s="1"/>
  <c r="O747" i="3" a="1"/>
  <c r="O747" i="3" s="1"/>
  <c r="O748" i="3" a="1"/>
  <c r="O748" i="3" s="1"/>
  <c r="O749" i="3" a="1"/>
  <c r="O749" i="3" s="1"/>
  <c r="O750" i="3" a="1"/>
  <c r="O750" i="3" s="1"/>
  <c r="O751" i="3" a="1"/>
  <c r="O751" i="3" s="1"/>
  <c r="O752" i="3" a="1"/>
  <c r="O752" i="3" s="1"/>
  <c r="O753" i="3" a="1"/>
  <c r="O753" i="3" s="1"/>
  <c r="O754" i="3" a="1"/>
  <c r="O754" i="3" s="1"/>
  <c r="O755" i="3" a="1"/>
  <c r="O755" i="3" s="1"/>
  <c r="O756" i="3" a="1"/>
  <c r="O756" i="3" s="1"/>
  <c r="O757" i="3" a="1"/>
  <c r="O757" i="3" s="1"/>
  <c r="O758" i="3" a="1"/>
  <c r="O758" i="3" s="1"/>
  <c r="O759" i="3" a="1"/>
  <c r="O759" i="3" s="1"/>
  <c r="O760" i="3" a="1"/>
  <c r="O760" i="3" s="1"/>
  <c r="O761" i="3" a="1"/>
  <c r="O761" i="3" s="1"/>
  <c r="O762" i="3" a="1"/>
  <c r="O762" i="3" s="1"/>
  <c r="O763" i="3" a="1"/>
  <c r="O763" i="3" s="1"/>
  <c r="O764" i="3" a="1"/>
  <c r="O764" i="3" s="1"/>
  <c r="O765" i="3" a="1"/>
  <c r="O765" i="3" s="1"/>
  <c r="O766" i="3" a="1"/>
  <c r="O766" i="3" s="1"/>
  <c r="O767" i="3" a="1"/>
  <c r="O767" i="3" s="1"/>
  <c r="O768" i="3" a="1"/>
  <c r="O768" i="3" s="1"/>
  <c r="O769" i="3" a="1"/>
  <c r="O769" i="3" s="1"/>
  <c r="O770" i="3" a="1"/>
  <c r="O770" i="3" s="1"/>
  <c r="O771" i="3" a="1"/>
  <c r="O771" i="3" s="1"/>
  <c r="O772" i="3" a="1"/>
  <c r="O772" i="3" s="1"/>
  <c r="O773" i="3" a="1"/>
  <c r="O773" i="3" s="1"/>
  <c r="O774" i="3" a="1"/>
  <c r="O774" i="3" s="1"/>
  <c r="O775" i="3" a="1"/>
  <c r="O775" i="3" s="1"/>
  <c r="O776" i="3" a="1"/>
  <c r="O776" i="3" s="1"/>
  <c r="O777" i="3" a="1"/>
  <c r="O777" i="3" s="1"/>
  <c r="O778" i="3" a="1"/>
  <c r="O778" i="3" s="1"/>
  <c r="O779" i="3" a="1"/>
  <c r="O779" i="3" s="1"/>
  <c r="O780" i="3" a="1"/>
  <c r="O780" i="3" s="1"/>
  <c r="O781" i="3" a="1"/>
  <c r="O781" i="3" s="1"/>
  <c r="O782" i="3" a="1"/>
  <c r="O782" i="3" s="1"/>
  <c r="O783" i="3" a="1"/>
  <c r="O783" i="3" s="1"/>
  <c r="O784" i="3" a="1"/>
  <c r="O784" i="3" s="1"/>
  <c r="O785" i="3" a="1"/>
  <c r="O785" i="3" s="1"/>
  <c r="O786" i="3" a="1"/>
  <c r="O786" i="3" s="1"/>
  <c r="O787" i="3" a="1"/>
  <c r="O787" i="3" s="1"/>
  <c r="O788" i="3" a="1"/>
  <c r="O788" i="3" s="1"/>
  <c r="O789" i="3" a="1"/>
  <c r="O789" i="3" s="1"/>
  <c r="O790" i="3" a="1"/>
  <c r="O790" i="3" s="1"/>
  <c r="O791" i="3" a="1"/>
  <c r="O791" i="3" s="1"/>
  <c r="O792" i="3" a="1"/>
  <c r="O792" i="3" s="1"/>
  <c r="O793" i="3" a="1"/>
  <c r="O793" i="3" s="1"/>
  <c r="O794" i="3" a="1"/>
  <c r="O794" i="3" s="1"/>
  <c r="O795" i="3" a="1"/>
  <c r="O795" i="3" s="1"/>
  <c r="O796" i="3" a="1"/>
  <c r="O796" i="3" s="1"/>
  <c r="O797" i="3" a="1"/>
  <c r="O797" i="3" s="1"/>
  <c r="O798" i="3" a="1"/>
  <c r="O798" i="3" s="1"/>
  <c r="O799" i="3" a="1"/>
  <c r="O799" i="3" s="1"/>
  <c r="O800" i="3" a="1"/>
  <c r="O800" i="3" s="1"/>
  <c r="O801" i="3" a="1"/>
  <c r="O801" i="3" s="1"/>
  <c r="O802" i="3" a="1"/>
  <c r="O802" i="3" s="1"/>
  <c r="O803" i="3" a="1"/>
  <c r="O803" i="3" s="1"/>
  <c r="O804" i="3" a="1"/>
  <c r="O804" i="3" s="1"/>
  <c r="O805" i="3" a="1"/>
  <c r="O805" i="3" s="1"/>
  <c r="O806" i="3" a="1"/>
  <c r="O806" i="3" s="1"/>
  <c r="O807" i="3" a="1"/>
  <c r="O807" i="3" s="1"/>
  <c r="O808" i="3" a="1"/>
  <c r="O808" i="3" s="1"/>
  <c r="O809" i="3" a="1"/>
  <c r="O809" i="3" s="1"/>
  <c r="O810" i="3" a="1"/>
  <c r="O810" i="3" s="1"/>
  <c r="O811" i="3" a="1"/>
  <c r="O811" i="3" s="1"/>
  <c r="O812" i="3" a="1"/>
  <c r="O812" i="3" s="1"/>
  <c r="O813" i="3" a="1"/>
  <c r="O813" i="3" s="1"/>
  <c r="O814" i="3" a="1"/>
  <c r="O814" i="3" s="1"/>
  <c r="O815" i="3" a="1"/>
  <c r="O815" i="3" s="1"/>
  <c r="O816" i="3" a="1"/>
  <c r="O816" i="3" s="1"/>
  <c r="O817" i="3" a="1"/>
  <c r="O817" i="3" s="1"/>
  <c r="O818" i="3" a="1"/>
  <c r="O818" i="3" s="1"/>
  <c r="O819" i="3" a="1"/>
  <c r="O819" i="3" s="1"/>
  <c r="O820" i="3" a="1"/>
  <c r="O820" i="3" s="1"/>
  <c r="O821" i="3" a="1"/>
  <c r="O821" i="3" s="1"/>
  <c r="O822" i="3" a="1"/>
  <c r="O822" i="3" s="1"/>
  <c r="O823" i="3" a="1"/>
  <c r="O823" i="3" s="1"/>
  <c r="O824" i="3" a="1"/>
  <c r="O824" i="3" s="1"/>
  <c r="O825" i="3" a="1"/>
  <c r="O825" i="3" s="1"/>
  <c r="O826" i="3" a="1"/>
  <c r="O826" i="3" s="1"/>
  <c r="O827" i="3" a="1"/>
  <c r="O827" i="3" s="1"/>
  <c r="O828" i="3" a="1"/>
  <c r="O828" i="3" s="1"/>
  <c r="O829" i="3" a="1"/>
  <c r="O829" i="3" s="1"/>
  <c r="O830" i="3" a="1"/>
  <c r="O830" i="3" s="1"/>
  <c r="O831" i="3" a="1"/>
  <c r="O831" i="3" s="1"/>
  <c r="O832" i="3" a="1"/>
  <c r="O832" i="3" s="1"/>
  <c r="O833" i="3" a="1"/>
  <c r="O833" i="3" s="1"/>
  <c r="O834" i="3" a="1"/>
  <c r="O834" i="3" s="1"/>
  <c r="O835" i="3" a="1"/>
  <c r="O835" i="3" s="1"/>
  <c r="O836" i="3" a="1"/>
  <c r="O836" i="3" s="1"/>
  <c r="O837" i="3" a="1"/>
  <c r="O837" i="3" s="1"/>
  <c r="O838" i="3" a="1"/>
  <c r="O838" i="3" s="1"/>
  <c r="O839" i="3" a="1"/>
  <c r="O839" i="3" s="1"/>
  <c r="O840" i="3" a="1"/>
  <c r="O840" i="3" s="1"/>
  <c r="O841" i="3" a="1"/>
  <c r="O841" i="3" s="1"/>
  <c r="O842" i="3" a="1"/>
  <c r="O842" i="3" s="1"/>
  <c r="O843" i="3" a="1"/>
  <c r="O843" i="3" s="1"/>
  <c r="O844" i="3" a="1"/>
  <c r="O844" i="3" s="1"/>
  <c r="O845" i="3" a="1"/>
  <c r="O845" i="3" s="1"/>
  <c r="O846" i="3" a="1"/>
  <c r="O846" i="3" s="1"/>
  <c r="O847" i="3" a="1"/>
  <c r="O847" i="3" s="1"/>
  <c r="O848" i="3" a="1"/>
  <c r="O848" i="3" s="1"/>
  <c r="O849" i="3" a="1"/>
  <c r="O849" i="3" s="1"/>
  <c r="O850" i="3" a="1"/>
  <c r="O850" i="3" s="1"/>
  <c r="O851" i="3" a="1"/>
  <c r="O851" i="3" s="1"/>
  <c r="O852" i="3" a="1"/>
  <c r="O852" i="3" s="1"/>
  <c r="O853" i="3" a="1"/>
  <c r="O853" i="3" s="1"/>
  <c r="O854" i="3" a="1"/>
  <c r="O854" i="3" s="1"/>
  <c r="O855" i="3" a="1"/>
  <c r="O855" i="3" s="1"/>
  <c r="O856" i="3" a="1"/>
  <c r="O856" i="3" s="1"/>
  <c r="O857" i="3" a="1"/>
  <c r="O857" i="3" s="1"/>
  <c r="O858" i="3" a="1"/>
  <c r="O858" i="3" s="1"/>
  <c r="O859" i="3" a="1"/>
  <c r="O859" i="3" s="1"/>
  <c r="O860" i="3" a="1"/>
  <c r="O860" i="3" s="1"/>
  <c r="O861" i="3" a="1"/>
  <c r="O861" i="3" s="1"/>
  <c r="O862" i="3" a="1"/>
  <c r="O862" i="3" s="1"/>
  <c r="O863" i="3" a="1"/>
  <c r="O863" i="3" s="1"/>
  <c r="O864" i="3" a="1"/>
  <c r="O864" i="3" s="1"/>
  <c r="O865" i="3" a="1"/>
  <c r="O865" i="3" s="1"/>
  <c r="O866" i="3" a="1"/>
  <c r="O866" i="3" s="1"/>
  <c r="O867" i="3" a="1"/>
  <c r="O867" i="3" s="1"/>
  <c r="O868" i="3" a="1"/>
  <c r="O868" i="3" s="1"/>
  <c r="O869" i="3" a="1"/>
  <c r="O869" i="3" s="1"/>
  <c r="O870" i="3" a="1"/>
  <c r="O870" i="3" s="1"/>
  <c r="O871" i="3" a="1"/>
  <c r="O871" i="3" s="1"/>
  <c r="O872" i="3" a="1"/>
  <c r="O872" i="3" s="1"/>
  <c r="O873" i="3" a="1"/>
  <c r="O873" i="3" s="1"/>
  <c r="O874" i="3" a="1"/>
  <c r="O874" i="3" s="1"/>
  <c r="O875" i="3" a="1"/>
  <c r="O875" i="3" s="1"/>
  <c r="O876" i="3" a="1"/>
  <c r="O876" i="3" s="1"/>
  <c r="O877" i="3" a="1"/>
  <c r="O877" i="3" s="1"/>
  <c r="O878" i="3" a="1"/>
  <c r="O878" i="3" s="1"/>
  <c r="O879" i="3" a="1"/>
  <c r="O879" i="3" s="1"/>
  <c r="O880" i="3" a="1"/>
  <c r="O880" i="3" s="1"/>
  <c r="O881" i="3" a="1"/>
  <c r="O881" i="3" s="1"/>
  <c r="O882" i="3" a="1"/>
  <c r="O882" i="3" s="1"/>
  <c r="O883" i="3" a="1"/>
  <c r="O883" i="3" s="1"/>
  <c r="O884" i="3" a="1"/>
  <c r="O884" i="3" s="1"/>
  <c r="O885" i="3" a="1"/>
  <c r="O885" i="3" s="1"/>
  <c r="O886" i="3" a="1"/>
  <c r="O886" i="3" s="1"/>
  <c r="O887" i="3" a="1"/>
  <c r="O887" i="3" s="1"/>
  <c r="O888" i="3" a="1"/>
  <c r="O888" i="3" s="1"/>
  <c r="O889" i="3" a="1"/>
  <c r="O889" i="3" s="1"/>
  <c r="O890" i="3" a="1"/>
  <c r="O890" i="3" s="1"/>
  <c r="O891" i="3" a="1"/>
  <c r="O891" i="3" s="1"/>
  <c r="O892" i="3" a="1"/>
  <c r="O892" i="3" s="1"/>
  <c r="O893" i="3" a="1"/>
  <c r="O893" i="3" s="1"/>
  <c r="O894" i="3" a="1"/>
  <c r="O894" i="3" s="1"/>
  <c r="O895" i="3" a="1"/>
  <c r="O895" i="3" s="1"/>
  <c r="O896" i="3" a="1"/>
  <c r="O896" i="3" s="1"/>
  <c r="O897" i="3" a="1"/>
  <c r="O897" i="3" s="1"/>
  <c r="O898" i="3" a="1"/>
  <c r="O898" i="3" s="1"/>
  <c r="O899" i="3" a="1"/>
  <c r="O899" i="3" s="1"/>
  <c r="O900" i="3" a="1"/>
  <c r="O900" i="3" s="1"/>
  <c r="O901" i="3" a="1"/>
  <c r="O901" i="3" s="1"/>
  <c r="O902" i="3" a="1"/>
  <c r="O902" i="3" s="1"/>
  <c r="O903" i="3" a="1"/>
  <c r="O903" i="3" s="1"/>
  <c r="O904" i="3" a="1"/>
  <c r="O904" i="3" s="1"/>
  <c r="O905" i="3" a="1"/>
  <c r="O905" i="3" s="1"/>
  <c r="O906" i="3" a="1"/>
  <c r="O906" i="3" s="1"/>
  <c r="O907" i="3" a="1"/>
  <c r="O907" i="3" s="1"/>
  <c r="O908" i="3" a="1"/>
  <c r="O908" i="3" s="1"/>
  <c r="O909" i="3" a="1"/>
  <c r="O909" i="3" s="1"/>
  <c r="O910" i="3" a="1"/>
  <c r="O910" i="3" s="1"/>
  <c r="O911" i="3" a="1"/>
  <c r="O911" i="3" s="1"/>
  <c r="O912" i="3" a="1"/>
  <c r="O912" i="3" s="1"/>
  <c r="O913" i="3" a="1"/>
  <c r="O913" i="3" s="1"/>
  <c r="O914" i="3" a="1"/>
  <c r="O914" i="3" s="1"/>
  <c r="O915" i="3" a="1"/>
  <c r="O915" i="3" s="1"/>
  <c r="O916" i="3" a="1"/>
  <c r="O916" i="3" s="1"/>
  <c r="O917" i="3" a="1"/>
  <c r="O917" i="3" s="1"/>
  <c r="O918" i="3" a="1"/>
  <c r="O918" i="3" s="1"/>
  <c r="O919" i="3" a="1"/>
  <c r="O919" i="3" s="1"/>
  <c r="O920" i="3" a="1"/>
  <c r="O920" i="3" s="1"/>
  <c r="O921" i="3" a="1"/>
  <c r="O921" i="3" s="1"/>
  <c r="O922" i="3" a="1"/>
  <c r="O922" i="3" s="1"/>
  <c r="O923" i="3" a="1"/>
  <c r="O923" i="3" s="1"/>
  <c r="O924" i="3" a="1"/>
  <c r="O924" i="3" s="1"/>
  <c r="O925" i="3" a="1"/>
  <c r="O925" i="3" s="1"/>
  <c r="O926" i="3" a="1"/>
  <c r="O926" i="3" s="1"/>
  <c r="O927" i="3" a="1"/>
  <c r="O927" i="3" s="1"/>
  <c r="O928" i="3" a="1"/>
  <c r="O928" i="3" s="1"/>
  <c r="O929" i="3" a="1"/>
  <c r="O929" i="3" s="1"/>
  <c r="O930" i="3" a="1"/>
  <c r="O930" i="3" s="1"/>
  <c r="O931" i="3" a="1"/>
  <c r="O931" i="3" s="1"/>
  <c r="O932" i="3" a="1"/>
  <c r="O932" i="3" s="1"/>
  <c r="O933" i="3" a="1"/>
  <c r="O933" i="3" s="1"/>
  <c r="O934" i="3" a="1"/>
  <c r="O934" i="3" s="1"/>
  <c r="O935" i="3" a="1"/>
  <c r="O935" i="3" s="1"/>
  <c r="O936" i="3" a="1"/>
  <c r="O936" i="3" s="1"/>
  <c r="O937" i="3" a="1"/>
  <c r="O937" i="3" s="1"/>
  <c r="O938" i="3" a="1"/>
  <c r="O938" i="3" s="1"/>
  <c r="O939" i="3" a="1"/>
  <c r="O939" i="3" s="1"/>
  <c r="O940" i="3" a="1"/>
  <c r="O940" i="3" s="1"/>
  <c r="O941" i="3" a="1"/>
  <c r="O941" i="3" s="1"/>
  <c r="O942" i="3" a="1"/>
  <c r="O942" i="3" s="1"/>
  <c r="O943" i="3" a="1"/>
  <c r="O943" i="3" s="1"/>
  <c r="O944" i="3" a="1"/>
  <c r="O944" i="3" s="1"/>
  <c r="O945" i="3" a="1"/>
  <c r="O945" i="3" s="1"/>
  <c r="O946" i="3" a="1"/>
  <c r="O946" i="3" s="1"/>
  <c r="O947" i="3" a="1"/>
  <c r="O947" i="3" s="1"/>
  <c r="O948" i="3" a="1"/>
  <c r="O948" i="3" s="1"/>
  <c r="O949" i="3" a="1"/>
  <c r="O949" i="3" s="1"/>
  <c r="O950" i="3" a="1"/>
  <c r="O950" i="3" s="1"/>
  <c r="O951" i="3" a="1"/>
  <c r="O951" i="3" s="1"/>
  <c r="O952" i="3" a="1"/>
  <c r="O952" i="3" s="1"/>
  <c r="O953" i="3" a="1"/>
  <c r="O953" i="3" s="1"/>
  <c r="O954" i="3" a="1"/>
  <c r="O954" i="3" s="1"/>
  <c r="O955" i="3" a="1"/>
  <c r="O955" i="3" s="1"/>
  <c r="O956" i="3" a="1"/>
  <c r="O956" i="3" s="1"/>
  <c r="O957" i="3" a="1"/>
  <c r="O957" i="3" s="1"/>
  <c r="O958" i="3" a="1"/>
  <c r="O958" i="3" s="1"/>
  <c r="O959" i="3" a="1"/>
  <c r="O959" i="3" s="1"/>
  <c r="O960" i="3" a="1"/>
  <c r="O960" i="3" s="1"/>
  <c r="O961" i="3" a="1"/>
  <c r="O961" i="3" s="1"/>
  <c r="O962" i="3" a="1"/>
  <c r="O962" i="3" s="1"/>
  <c r="O963" i="3" a="1"/>
  <c r="O963" i="3" s="1"/>
  <c r="O964" i="3" a="1"/>
  <c r="O964" i="3" s="1"/>
  <c r="O965" i="3" a="1"/>
  <c r="O965" i="3" s="1"/>
  <c r="O966" i="3" a="1"/>
  <c r="O966" i="3" s="1"/>
  <c r="O967" i="3" a="1"/>
  <c r="O967" i="3" s="1"/>
  <c r="O968" i="3" a="1"/>
  <c r="O968" i="3" s="1"/>
  <c r="O969" i="3" a="1"/>
  <c r="O969" i="3" s="1"/>
  <c r="O970" i="3" a="1"/>
  <c r="O970" i="3" s="1"/>
  <c r="O971" i="3" a="1"/>
  <c r="O971" i="3" s="1"/>
  <c r="O972" i="3" a="1"/>
  <c r="O972" i="3" s="1"/>
  <c r="O973" i="3" a="1"/>
  <c r="O973" i="3" s="1"/>
  <c r="O974" i="3" a="1"/>
  <c r="O974" i="3" s="1"/>
  <c r="O975" i="3" a="1"/>
  <c r="O975" i="3" s="1"/>
  <c r="O976" i="3" a="1"/>
  <c r="O976" i="3" s="1"/>
  <c r="O977" i="3" a="1"/>
  <c r="O977" i="3" s="1"/>
  <c r="O978" i="3" a="1"/>
  <c r="O978" i="3" s="1"/>
  <c r="O979" i="3" a="1"/>
  <c r="O979" i="3" s="1"/>
  <c r="O980" i="3" a="1"/>
  <c r="O980" i="3" s="1"/>
  <c r="O981" i="3" a="1"/>
  <c r="O981" i="3" s="1"/>
  <c r="O982" i="3" a="1"/>
  <c r="O982" i="3" s="1"/>
  <c r="O983" i="3" a="1"/>
  <c r="O983" i="3" s="1"/>
  <c r="O984" i="3" a="1"/>
  <c r="O984" i="3" s="1"/>
  <c r="O985" i="3" a="1"/>
  <c r="O985" i="3" s="1"/>
  <c r="O986" i="3" a="1"/>
  <c r="O986" i="3" s="1"/>
  <c r="O987" i="3" a="1"/>
  <c r="O987" i="3" s="1"/>
  <c r="O988" i="3" a="1"/>
  <c r="O988" i="3" s="1"/>
  <c r="O989" i="3" a="1"/>
  <c r="O989" i="3" s="1"/>
  <c r="O990" i="3" a="1"/>
  <c r="O990" i="3" s="1"/>
  <c r="O991" i="3" a="1"/>
  <c r="O991" i="3" s="1"/>
  <c r="O992" i="3" a="1"/>
  <c r="O992" i="3" s="1"/>
  <c r="O993" i="3" a="1"/>
  <c r="O993" i="3" s="1"/>
  <c r="O994" i="3" a="1"/>
  <c r="O994" i="3" s="1"/>
  <c r="O995" i="3" a="1"/>
  <c r="O995" i="3" s="1"/>
  <c r="O996" i="3" a="1"/>
  <c r="O996" i="3" s="1"/>
  <c r="O997" i="3" a="1"/>
  <c r="O997" i="3" s="1"/>
  <c r="O998" i="3" a="1"/>
  <c r="O998" i="3" s="1"/>
  <c r="O999" i="3" a="1"/>
  <c r="O999" i="3" s="1"/>
  <c r="O1000" i="3" a="1"/>
  <c r="O1000" i="3" s="1"/>
  <c r="O1001" i="3" a="1"/>
  <c r="O1001" i="3" s="1"/>
  <c r="O1002" i="3" a="1"/>
  <c r="O1002" i="3" s="1"/>
  <c r="O1003" i="3" a="1"/>
  <c r="O1003" i="3" s="1"/>
  <c r="O1004" i="3" a="1"/>
  <c r="O1004" i="3" s="1"/>
  <c r="O1005" i="3" a="1"/>
  <c r="O1005" i="3" s="1"/>
  <c r="O1006" i="3" a="1"/>
  <c r="O1006" i="3" s="1"/>
  <c r="O1007" i="3" a="1"/>
  <c r="O1007" i="3" s="1"/>
  <c r="O1008" i="3" a="1"/>
  <c r="O1008" i="3" s="1"/>
  <c r="O1009" i="3" a="1"/>
  <c r="O1009" i="3" s="1"/>
  <c r="O1010" i="3" a="1"/>
  <c r="O1010" i="3" s="1"/>
  <c r="O1011" i="3" a="1"/>
  <c r="O1011" i="3" s="1"/>
  <c r="O1012" i="3" a="1"/>
  <c r="O1012" i="3" s="1"/>
  <c r="O1013" i="3" a="1"/>
  <c r="O1013" i="3" s="1"/>
  <c r="O1014" i="3" a="1"/>
  <c r="O1014" i="3" s="1"/>
  <c r="O1015" i="3" a="1"/>
  <c r="O1015" i="3" s="1"/>
  <c r="O1016" i="3" a="1"/>
  <c r="O1016" i="3" s="1"/>
  <c r="O1017" i="3" a="1"/>
  <c r="O1017" i="3" s="1"/>
  <c r="O1018" i="3" a="1"/>
  <c r="O1018" i="3" s="1"/>
  <c r="O1019" i="3" a="1"/>
  <c r="O1019" i="3" s="1"/>
  <c r="O1020" i="3" a="1"/>
  <c r="O1020" i="3" s="1"/>
  <c r="O1021" i="3" a="1"/>
  <c r="O1021" i="3" s="1"/>
  <c r="O1022" i="3" a="1"/>
  <c r="O1022" i="3" s="1"/>
  <c r="O1023" i="3" a="1"/>
  <c r="O1023" i="3" s="1"/>
  <c r="O1024" i="3" a="1"/>
  <c r="O1024" i="3" s="1"/>
  <c r="O1025" i="3" a="1"/>
  <c r="O1025" i="3" s="1"/>
  <c r="O1026" i="3" a="1"/>
  <c r="O1026" i="3" s="1"/>
  <c r="O1027" i="3" a="1"/>
  <c r="O1027" i="3" s="1"/>
  <c r="O1028" i="3" a="1"/>
  <c r="O1028" i="3" s="1"/>
  <c r="O1029" i="3" a="1"/>
  <c r="O1029" i="3" s="1"/>
  <c r="O1030" i="3" a="1"/>
  <c r="O1030" i="3" s="1"/>
  <c r="O1031" i="3" a="1"/>
  <c r="O1031" i="3" s="1"/>
  <c r="O1032" i="3" a="1"/>
  <c r="O1032" i="3" s="1"/>
  <c r="O1033" i="3" a="1"/>
  <c r="O1033" i="3" s="1"/>
  <c r="O1034" i="3" a="1"/>
  <c r="O1034" i="3" s="1"/>
  <c r="O1035" i="3" a="1"/>
  <c r="O1035" i="3" s="1"/>
  <c r="O1036" i="3" a="1"/>
  <c r="O1036" i="3" s="1"/>
  <c r="O1037" i="3" a="1"/>
  <c r="O1037" i="3" s="1"/>
  <c r="O1038" i="3" a="1"/>
  <c r="O1038" i="3" s="1"/>
  <c r="O1039" i="3" a="1"/>
  <c r="O1039" i="3" s="1"/>
  <c r="O1040" i="3" a="1"/>
  <c r="O1040" i="3" s="1"/>
  <c r="O1041" i="3" a="1"/>
  <c r="O1041" i="3" s="1"/>
  <c r="O1042" i="3" a="1"/>
  <c r="O1042" i="3" s="1"/>
  <c r="O1043" i="3" a="1"/>
  <c r="O1043" i="3" s="1"/>
  <c r="O1044" i="3" a="1"/>
  <c r="O1044" i="3" s="1"/>
  <c r="O1045" i="3" a="1"/>
  <c r="O1045" i="3" s="1"/>
  <c r="O1046" i="3" a="1"/>
  <c r="O1046" i="3" s="1"/>
  <c r="O1047" i="3" a="1"/>
  <c r="O1047" i="3" s="1"/>
  <c r="O1048" i="3" a="1"/>
  <c r="O1048" i="3" s="1"/>
  <c r="O1049" i="3" a="1"/>
  <c r="O1049" i="3" s="1"/>
  <c r="O1050" i="3" a="1"/>
  <c r="O1050" i="3" s="1"/>
  <c r="O1051" i="3" a="1"/>
  <c r="O1051" i="3" s="1"/>
  <c r="O1052" i="3" a="1"/>
  <c r="O1052" i="3" s="1"/>
  <c r="O1053" i="3" a="1"/>
  <c r="O1053" i="3" s="1"/>
  <c r="O1054" i="3" a="1"/>
  <c r="O1054" i="3" s="1"/>
  <c r="O1055" i="3" a="1"/>
  <c r="O1055" i="3" s="1"/>
  <c r="O1056" i="3" a="1"/>
  <c r="O1056" i="3" s="1"/>
  <c r="O1057" i="3" a="1"/>
  <c r="O1057" i="3" s="1"/>
  <c r="O1058" i="3" a="1"/>
  <c r="O1058" i="3" s="1"/>
  <c r="O1059" i="3" a="1"/>
  <c r="O1059" i="3" s="1"/>
  <c r="O1060" i="3" a="1"/>
  <c r="O1060" i="3" s="1"/>
  <c r="O1061" i="3" a="1"/>
  <c r="O1061" i="3" s="1"/>
  <c r="O1062" i="3" a="1"/>
  <c r="O1062" i="3" s="1"/>
  <c r="O1063" i="3" a="1"/>
  <c r="O1063" i="3" s="1"/>
  <c r="O1064" i="3" a="1"/>
  <c r="O1064" i="3" s="1"/>
  <c r="O1065" i="3" a="1"/>
  <c r="O1065" i="3" s="1"/>
  <c r="O1066" i="3" a="1"/>
  <c r="O1066" i="3" s="1"/>
  <c r="O1067" i="3" a="1"/>
  <c r="O1067" i="3" s="1"/>
  <c r="O1068" i="3" a="1"/>
  <c r="O1068" i="3" s="1"/>
  <c r="O1069" i="3" a="1"/>
  <c r="O1069" i="3" s="1"/>
  <c r="O1070" i="3" a="1"/>
  <c r="O1070" i="3" s="1"/>
  <c r="O1071" i="3" a="1"/>
  <c r="O1071" i="3" s="1"/>
  <c r="O1072" i="3" a="1"/>
  <c r="O1072" i="3" s="1"/>
  <c r="O1073" i="3" a="1"/>
  <c r="O1073" i="3" s="1"/>
  <c r="O1074" i="3" a="1"/>
  <c r="O1074" i="3" s="1"/>
  <c r="O1075" i="3" a="1"/>
  <c r="O1075" i="3" s="1"/>
  <c r="O1076" i="3" a="1"/>
  <c r="O1076" i="3" s="1"/>
  <c r="O1077" i="3" a="1"/>
  <c r="O1077" i="3" s="1"/>
  <c r="O1078" i="3" a="1"/>
  <c r="O1078" i="3" s="1"/>
  <c r="O1079" i="3" a="1"/>
  <c r="O1079" i="3" s="1"/>
  <c r="O1080" i="3" a="1"/>
  <c r="O1080" i="3" s="1"/>
  <c r="O1081" i="3" a="1"/>
  <c r="O1081" i="3" s="1"/>
  <c r="O1082" i="3" a="1"/>
  <c r="O1082" i="3" s="1"/>
  <c r="O1083" i="3" a="1"/>
  <c r="O1083" i="3" s="1"/>
  <c r="O1084" i="3" a="1"/>
  <c r="O1084" i="3" s="1"/>
  <c r="O1085" i="3" a="1"/>
  <c r="O1085" i="3" s="1"/>
  <c r="O1086" i="3" a="1"/>
  <c r="O1086" i="3" s="1"/>
  <c r="O1087" i="3" a="1"/>
  <c r="O1087" i="3" s="1"/>
  <c r="O1088" i="3" a="1"/>
  <c r="O1088" i="3" s="1"/>
  <c r="O1089" i="3" a="1"/>
  <c r="O1089" i="3" s="1"/>
  <c r="O1090" i="3" a="1"/>
  <c r="O1090" i="3" s="1"/>
  <c r="O1091" i="3" a="1"/>
  <c r="O1091" i="3" s="1"/>
  <c r="O1092" i="3" a="1"/>
  <c r="O1092" i="3" s="1"/>
  <c r="O1093" i="3" a="1"/>
  <c r="O1093" i="3" s="1"/>
  <c r="O1094" i="3" a="1"/>
  <c r="O1094" i="3" s="1"/>
  <c r="O1095" i="3" a="1"/>
  <c r="O1095" i="3" s="1"/>
  <c r="O1096" i="3" a="1"/>
  <c r="O1096" i="3" s="1"/>
  <c r="O1097" i="3" a="1"/>
  <c r="O1097" i="3" s="1"/>
  <c r="O1098" i="3" a="1"/>
  <c r="O1098" i="3" s="1"/>
  <c r="O1099" i="3" a="1"/>
  <c r="O1099" i="3" s="1"/>
  <c r="O1100" i="3" a="1"/>
  <c r="O1100" i="3" s="1"/>
  <c r="O1101" i="3" a="1"/>
  <c r="O1101" i="3" s="1"/>
  <c r="O1102" i="3" a="1"/>
  <c r="O1102" i="3" s="1"/>
  <c r="O1103" i="3" a="1"/>
  <c r="O1103" i="3" s="1"/>
  <c r="O1104" i="3" a="1"/>
  <c r="O1104" i="3" s="1"/>
  <c r="O1105" i="3" a="1"/>
  <c r="O1105" i="3" s="1"/>
  <c r="O1106" i="3" a="1"/>
  <c r="O1106" i="3" s="1"/>
  <c r="O1107" i="3" a="1"/>
  <c r="O1107" i="3" s="1"/>
  <c r="O1108" i="3" a="1"/>
  <c r="O1108" i="3" s="1"/>
  <c r="O1109" i="3" a="1"/>
  <c r="O1109" i="3" s="1"/>
  <c r="O1110" i="3" a="1"/>
  <c r="O1110" i="3" s="1"/>
  <c r="O1111" i="3" a="1"/>
  <c r="O1111" i="3" s="1"/>
  <c r="O1112" i="3" a="1"/>
  <c r="O1112" i="3" s="1"/>
  <c r="O1113" i="3" a="1"/>
  <c r="O1113" i="3" s="1"/>
  <c r="O1114" i="3" a="1"/>
  <c r="O1114" i="3" s="1"/>
  <c r="O1115" i="3" a="1"/>
  <c r="O1115" i="3" s="1"/>
  <c r="O1116" i="3" a="1"/>
  <c r="O1116" i="3" s="1"/>
  <c r="O1117" i="3" a="1"/>
  <c r="O1117" i="3" s="1"/>
  <c r="O1118" i="3" a="1"/>
  <c r="O1118" i="3" s="1"/>
  <c r="O1119" i="3" a="1"/>
  <c r="O1119" i="3" s="1"/>
  <c r="O1120" i="3" a="1"/>
  <c r="O1120" i="3" s="1"/>
  <c r="O1121" i="3" a="1"/>
  <c r="O1121" i="3" s="1"/>
  <c r="O1122" i="3" a="1"/>
  <c r="O1122" i="3" s="1"/>
  <c r="O1123" i="3" a="1"/>
  <c r="O1123" i="3" s="1"/>
  <c r="O1124" i="3" a="1"/>
  <c r="O1124" i="3" s="1"/>
  <c r="O1125" i="3" a="1"/>
  <c r="O1125" i="3" s="1"/>
  <c r="O1126" i="3" a="1"/>
  <c r="O1126" i="3" s="1"/>
  <c r="O1127" i="3" a="1"/>
  <c r="O1127" i="3" s="1"/>
  <c r="O1128" i="3" a="1"/>
  <c r="O1128" i="3" s="1"/>
  <c r="O1129" i="3" a="1"/>
  <c r="O1129" i="3" s="1"/>
  <c r="O1130" i="3" a="1"/>
  <c r="O1130" i="3" s="1"/>
  <c r="O1131" i="3" a="1"/>
  <c r="O1131" i="3" s="1"/>
  <c r="O1132" i="3" a="1"/>
  <c r="O1132" i="3" s="1"/>
  <c r="O1133" i="3" a="1"/>
  <c r="O1133" i="3" s="1"/>
  <c r="O1134" i="3" a="1"/>
  <c r="O1134" i="3" s="1"/>
  <c r="O1135" i="3" a="1"/>
  <c r="O1135" i="3" s="1"/>
  <c r="O1136" i="3" a="1"/>
  <c r="O1136" i="3" s="1"/>
  <c r="O1137" i="3" a="1"/>
  <c r="O1137" i="3" s="1"/>
  <c r="O1138" i="3" a="1"/>
  <c r="O1138" i="3" s="1"/>
  <c r="O1139" i="3" a="1"/>
  <c r="O1139" i="3" s="1"/>
  <c r="O1140" i="3" a="1"/>
  <c r="O1140" i="3" s="1"/>
  <c r="O1141" i="3" a="1"/>
  <c r="O1141" i="3" s="1"/>
  <c r="O1142" i="3" a="1"/>
  <c r="O1142" i="3" s="1"/>
  <c r="O1143" i="3" a="1"/>
  <c r="O1143" i="3" s="1"/>
  <c r="O1144" i="3" a="1"/>
  <c r="O1144" i="3" s="1"/>
  <c r="O1145" i="3" a="1"/>
  <c r="O1145" i="3" s="1"/>
  <c r="O1146" i="3" a="1"/>
  <c r="O1146" i="3" s="1"/>
  <c r="O1147" i="3" a="1"/>
  <c r="O1147" i="3" s="1"/>
  <c r="O1148" i="3" a="1"/>
  <c r="O1148" i="3" s="1"/>
  <c r="O1149" i="3" a="1"/>
  <c r="O1149" i="3" s="1"/>
  <c r="O1150" i="3" a="1"/>
  <c r="O1150" i="3" s="1"/>
  <c r="O1151" i="3" a="1"/>
  <c r="O1151" i="3" s="1"/>
  <c r="O1152" i="3" a="1"/>
  <c r="O1152" i="3" s="1"/>
  <c r="O1153" i="3" a="1"/>
  <c r="O1153" i="3" s="1"/>
  <c r="O1154" i="3" a="1"/>
  <c r="O1154" i="3" s="1"/>
  <c r="O1155" i="3" a="1"/>
  <c r="O1155" i="3" s="1"/>
  <c r="O1156" i="3" a="1"/>
  <c r="O1156" i="3" s="1"/>
  <c r="O1157" i="3" a="1"/>
  <c r="O1157" i="3" s="1"/>
  <c r="O1158" i="3" a="1"/>
  <c r="O1158" i="3" s="1"/>
  <c r="O1159" i="3" a="1"/>
  <c r="O1159" i="3" s="1"/>
  <c r="O1160" i="3" a="1"/>
  <c r="O1160" i="3" s="1"/>
  <c r="O1161" i="3" a="1"/>
  <c r="O1161" i="3" s="1"/>
  <c r="O1162" i="3" a="1"/>
  <c r="O1162" i="3" s="1"/>
  <c r="O1163" i="3" a="1"/>
  <c r="O1163" i="3" s="1"/>
  <c r="O1164" i="3" a="1"/>
  <c r="O1164" i="3" s="1"/>
  <c r="O1165" i="3" a="1"/>
  <c r="O1165" i="3" s="1"/>
  <c r="O1166" i="3" a="1"/>
  <c r="O1166" i="3" s="1"/>
  <c r="O1167" i="3" a="1"/>
  <c r="O1167" i="3" s="1"/>
  <c r="O1168" i="3" a="1"/>
  <c r="O1168" i="3" s="1"/>
  <c r="O1169" i="3" a="1"/>
  <c r="O1169" i="3" s="1"/>
  <c r="O1170" i="3" a="1"/>
  <c r="O1170" i="3" s="1"/>
  <c r="O1171" i="3" a="1"/>
  <c r="O1171" i="3" s="1"/>
  <c r="O1172" i="3" a="1"/>
  <c r="O1172" i="3" s="1"/>
  <c r="O1173" i="3" a="1"/>
  <c r="O1173" i="3" s="1"/>
  <c r="O1174" i="3" a="1"/>
  <c r="O1174" i="3" s="1"/>
  <c r="O1175" i="3" a="1"/>
  <c r="O1175" i="3" s="1"/>
  <c r="O1176" i="3" a="1"/>
  <c r="O1176" i="3" s="1"/>
  <c r="O1177" i="3" a="1"/>
  <c r="O1177" i="3" s="1"/>
  <c r="O1178" i="3" a="1"/>
  <c r="O1178" i="3" s="1"/>
  <c r="O1179" i="3" a="1"/>
  <c r="O1179" i="3" s="1"/>
  <c r="O1180" i="3" a="1"/>
  <c r="O1180" i="3" s="1"/>
  <c r="O1181" i="3" a="1"/>
  <c r="O1181" i="3" s="1"/>
  <c r="O1182" i="3" a="1"/>
  <c r="O1182" i="3" s="1"/>
  <c r="O1183" i="3" a="1"/>
  <c r="O1183" i="3" s="1"/>
  <c r="O1184" i="3" a="1"/>
  <c r="O1184" i="3" s="1"/>
  <c r="O1185" i="3" a="1"/>
  <c r="O1185" i="3" s="1"/>
  <c r="O1186" i="3" a="1"/>
  <c r="O1186" i="3" s="1"/>
  <c r="O1187" i="3" a="1"/>
  <c r="O1187" i="3" s="1"/>
  <c r="O1188" i="3" a="1"/>
  <c r="O1188" i="3" s="1"/>
  <c r="O1189" i="3" a="1"/>
  <c r="O1189" i="3" s="1"/>
  <c r="O1190" i="3" a="1"/>
  <c r="O1190" i="3" s="1"/>
  <c r="O1191" i="3" a="1"/>
  <c r="O1191" i="3" s="1"/>
  <c r="O1192" i="3" a="1"/>
  <c r="O1192" i="3" s="1"/>
  <c r="O1193" i="3" a="1"/>
  <c r="O1193" i="3" s="1"/>
  <c r="O1194" i="3" a="1"/>
  <c r="O1194" i="3" s="1"/>
  <c r="O1195" i="3" a="1"/>
  <c r="O1195" i="3" s="1"/>
  <c r="O1196" i="3" a="1"/>
  <c r="O1196" i="3" s="1"/>
  <c r="O1197" i="3" a="1"/>
  <c r="O1197" i="3" s="1"/>
  <c r="O1198" i="3" a="1"/>
  <c r="O1198" i="3" s="1"/>
  <c r="O1199" i="3" a="1"/>
  <c r="O1199" i="3" s="1"/>
  <c r="O1200" i="3" a="1"/>
  <c r="O1200" i="3" s="1"/>
  <c r="O1201" i="3" a="1"/>
  <c r="O1201" i="3" s="1"/>
  <c r="O1202" i="3" a="1"/>
  <c r="O1202" i="3" s="1"/>
  <c r="O1203" i="3" a="1"/>
  <c r="O1203" i="3" s="1"/>
  <c r="O1204" i="3" a="1"/>
  <c r="O1204" i="3" s="1"/>
  <c r="O1205" i="3" a="1"/>
  <c r="O1205" i="3" s="1"/>
  <c r="O1206" i="3" a="1"/>
  <c r="O1206" i="3" s="1"/>
  <c r="O1207" i="3" a="1"/>
  <c r="O1207" i="3" s="1"/>
  <c r="O1208" i="3" a="1"/>
  <c r="O1208" i="3" s="1"/>
  <c r="O1209" i="3" a="1"/>
  <c r="O1209" i="3" s="1"/>
  <c r="O1210" i="3" a="1"/>
  <c r="O1210" i="3" s="1"/>
  <c r="O1211" i="3" a="1"/>
  <c r="O1211" i="3" s="1"/>
  <c r="O1212" i="3" a="1"/>
  <c r="O1212" i="3" s="1"/>
  <c r="O1213" i="3" a="1"/>
  <c r="O1213" i="3" s="1"/>
  <c r="O1214" i="3" a="1"/>
  <c r="O1214" i="3" s="1"/>
  <c r="O1215" i="3" a="1"/>
  <c r="O1215" i="3" s="1"/>
  <c r="O1216" i="3" a="1"/>
  <c r="O1216" i="3" s="1"/>
  <c r="O1217" i="3" a="1"/>
  <c r="O1217" i="3" s="1"/>
  <c r="O1218" i="3" a="1"/>
  <c r="O1218" i="3" s="1"/>
  <c r="O1219" i="3" a="1"/>
  <c r="O1219" i="3" s="1"/>
  <c r="O1220" i="3" a="1"/>
  <c r="O1220" i="3" s="1"/>
  <c r="O1221" i="3" a="1"/>
  <c r="O1221" i="3" s="1"/>
  <c r="O1222" i="3" a="1"/>
  <c r="O1222" i="3" s="1"/>
  <c r="O1223" i="3" a="1"/>
  <c r="O1223" i="3" s="1"/>
  <c r="O1224" i="3" a="1"/>
  <c r="O1224" i="3" s="1"/>
  <c r="O1225" i="3" a="1"/>
  <c r="O1225" i="3" s="1"/>
  <c r="O1226" i="3" a="1"/>
  <c r="O1226" i="3" s="1"/>
  <c r="O1227" i="3" a="1"/>
  <c r="O1227" i="3" s="1"/>
  <c r="O1228" i="3" a="1"/>
  <c r="O1228" i="3" s="1"/>
  <c r="O1229" i="3" a="1"/>
  <c r="O1229" i="3" s="1"/>
  <c r="O1230" i="3" a="1"/>
  <c r="O1230" i="3" s="1"/>
  <c r="O1231" i="3" a="1"/>
  <c r="O1231" i="3" s="1"/>
  <c r="O1232" i="3" a="1"/>
  <c r="O1232" i="3" s="1"/>
  <c r="O1233" i="3" a="1"/>
  <c r="O1233" i="3" s="1"/>
  <c r="O1234" i="3" a="1"/>
  <c r="O1234" i="3" s="1"/>
  <c r="O1235" i="3" a="1"/>
  <c r="O1235" i="3" s="1"/>
  <c r="O1236" i="3" a="1"/>
  <c r="O1236" i="3" s="1"/>
  <c r="O1237" i="3" a="1"/>
  <c r="O1237" i="3" s="1"/>
  <c r="O1238" i="3" a="1"/>
  <c r="O1238" i="3" s="1"/>
  <c r="O1239" i="3" a="1"/>
  <c r="O1239" i="3" s="1"/>
  <c r="O1240" i="3" a="1"/>
  <c r="O1240" i="3" s="1"/>
  <c r="O1241" i="3" a="1"/>
  <c r="O1241" i="3" s="1"/>
  <c r="O1242" i="3" a="1"/>
  <c r="O1242" i="3" s="1"/>
  <c r="O1243" i="3" a="1"/>
  <c r="O1243" i="3" s="1"/>
  <c r="O1244" i="3" a="1"/>
  <c r="O1244" i="3" s="1"/>
  <c r="O1245" i="3" a="1"/>
  <c r="O1245" i="3" s="1"/>
  <c r="O1246" i="3" a="1"/>
  <c r="O1246" i="3" s="1"/>
  <c r="O1247" i="3" a="1"/>
  <c r="O1247" i="3" s="1"/>
  <c r="O1248" i="3" a="1"/>
  <c r="O1248" i="3" s="1"/>
  <c r="O1249" i="3" a="1"/>
  <c r="O1249" i="3" s="1"/>
  <c r="O1250" i="3" a="1"/>
  <c r="O1250" i="3" s="1"/>
  <c r="O1251" i="3" a="1"/>
  <c r="O1251" i="3" s="1"/>
  <c r="O1252" i="3" a="1"/>
  <c r="O1252" i="3" s="1"/>
  <c r="O1253" i="3" a="1"/>
  <c r="O1253" i="3" s="1"/>
  <c r="O1254" i="3" a="1"/>
  <c r="O1254" i="3" s="1"/>
  <c r="O1255" i="3" a="1"/>
  <c r="O1255" i="3" s="1"/>
  <c r="O1256" i="3" a="1"/>
  <c r="O1256" i="3" s="1"/>
  <c r="O1257" i="3" a="1"/>
  <c r="O1257" i="3" s="1"/>
  <c r="O1258" i="3" a="1"/>
  <c r="O1258" i="3" s="1"/>
  <c r="O1259" i="3" a="1"/>
  <c r="O1259" i="3" s="1"/>
  <c r="O1260" i="3" a="1"/>
  <c r="O1260" i="3" s="1"/>
  <c r="O1261" i="3" a="1"/>
  <c r="O1261" i="3" s="1"/>
  <c r="O1262" i="3" a="1"/>
  <c r="O1262" i="3" s="1"/>
  <c r="O1263" i="3" a="1"/>
  <c r="O1263" i="3" s="1"/>
  <c r="O1264" i="3" a="1"/>
  <c r="O1264" i="3" s="1"/>
  <c r="O1265" i="3" a="1"/>
  <c r="O1265" i="3" s="1"/>
  <c r="O1266" i="3" a="1"/>
  <c r="O1266" i="3" s="1"/>
  <c r="O1267" i="3" a="1"/>
  <c r="O1267" i="3" s="1"/>
  <c r="O1268" i="3" a="1"/>
  <c r="O1268" i="3" s="1"/>
  <c r="O1269" i="3" a="1"/>
  <c r="O1269" i="3" s="1"/>
  <c r="O1270" i="3" a="1"/>
  <c r="O1270" i="3" s="1"/>
  <c r="O1271" i="3" a="1"/>
  <c r="O1271" i="3" s="1"/>
  <c r="O1272" i="3" a="1"/>
  <c r="O1272" i="3" s="1"/>
  <c r="O1273" i="3" a="1"/>
  <c r="O1273" i="3" s="1"/>
  <c r="O1274" i="3" a="1"/>
  <c r="O1274" i="3" s="1"/>
  <c r="O1275" i="3" a="1"/>
  <c r="O1275" i="3" s="1"/>
  <c r="O1276" i="3" a="1"/>
  <c r="O1276" i="3" s="1"/>
  <c r="O1277" i="3" a="1"/>
  <c r="O1277" i="3" s="1"/>
  <c r="O1278" i="3" a="1"/>
  <c r="O1278" i="3" s="1"/>
  <c r="O1279" i="3" a="1"/>
  <c r="O1279" i="3" s="1"/>
  <c r="O1280" i="3" a="1"/>
  <c r="O1280" i="3" s="1"/>
  <c r="O1281" i="3" a="1"/>
  <c r="O1281" i="3" s="1"/>
  <c r="O1282" i="3" a="1"/>
  <c r="O1282" i="3" s="1"/>
  <c r="O1283" i="3" a="1"/>
  <c r="O1283" i="3" s="1"/>
  <c r="O1284" i="3" a="1"/>
  <c r="O1284" i="3" s="1"/>
  <c r="O1285" i="3" a="1"/>
  <c r="O1285" i="3" s="1"/>
  <c r="O1286" i="3" a="1"/>
  <c r="O1286" i="3" s="1"/>
  <c r="O1287" i="3" a="1"/>
  <c r="O1287" i="3" s="1"/>
  <c r="O1288" i="3" a="1"/>
  <c r="O1288" i="3" s="1"/>
  <c r="O1289" i="3" a="1"/>
  <c r="O1289" i="3" s="1"/>
  <c r="O1290" i="3" a="1"/>
  <c r="O1290" i="3" s="1"/>
  <c r="O1291" i="3" a="1"/>
  <c r="O1291" i="3" s="1"/>
  <c r="O1292" i="3" a="1"/>
  <c r="O1292" i="3" s="1"/>
  <c r="O1293" i="3" a="1"/>
  <c r="O1293" i="3" s="1"/>
  <c r="O1294" i="3" a="1"/>
  <c r="O1294" i="3" s="1"/>
  <c r="O1295" i="3" a="1"/>
  <c r="O1295" i="3" s="1"/>
  <c r="O1296" i="3" a="1"/>
  <c r="O1296" i="3" s="1"/>
  <c r="O1297" i="3" a="1"/>
  <c r="O1297" i="3" s="1"/>
  <c r="O1298" i="3" a="1"/>
  <c r="O1298" i="3" s="1"/>
  <c r="O1299" i="3" a="1"/>
  <c r="O1299" i="3" s="1"/>
  <c r="O1300" i="3" a="1"/>
  <c r="O1300" i="3" s="1"/>
  <c r="O1301" i="3" a="1"/>
  <c r="O1301" i="3" s="1"/>
  <c r="O1302" i="3" a="1"/>
  <c r="O1302" i="3" s="1"/>
  <c r="O1303" i="3" a="1"/>
  <c r="O1303" i="3" s="1"/>
  <c r="O1304" i="3" a="1"/>
  <c r="O1304" i="3" s="1"/>
  <c r="O1305" i="3" a="1"/>
  <c r="O1305" i="3" s="1"/>
  <c r="O1306" i="3" a="1"/>
  <c r="O1306" i="3" s="1"/>
  <c r="O1307" i="3" a="1"/>
  <c r="O1307" i="3" s="1"/>
  <c r="O1308" i="3" a="1"/>
  <c r="O1308" i="3" s="1"/>
  <c r="O1309" i="3" a="1"/>
  <c r="O1309" i="3" s="1"/>
  <c r="O1310" i="3" a="1"/>
  <c r="O1310" i="3" s="1"/>
  <c r="O1311" i="3" a="1"/>
  <c r="O1311" i="3" s="1"/>
  <c r="O1312" i="3" a="1"/>
  <c r="O1312" i="3" s="1"/>
  <c r="O1313" i="3" a="1"/>
  <c r="O1313" i="3" s="1"/>
  <c r="O1314" i="3" a="1"/>
  <c r="O1314" i="3" s="1"/>
  <c r="O1315" i="3" a="1"/>
  <c r="O1315" i="3" s="1"/>
  <c r="O1316" i="3" a="1"/>
  <c r="O1316" i="3" s="1"/>
  <c r="O1317" i="3" a="1"/>
  <c r="O1317" i="3" s="1"/>
  <c r="O1318" i="3" a="1"/>
  <c r="O1318" i="3" s="1"/>
  <c r="O1319" i="3" a="1"/>
  <c r="O1319" i="3" s="1"/>
  <c r="O1320" i="3" a="1"/>
  <c r="O1320" i="3" s="1"/>
  <c r="O1321" i="3" a="1"/>
  <c r="O1321" i="3" s="1"/>
  <c r="O1322" i="3" a="1"/>
  <c r="O1322" i="3" s="1"/>
  <c r="O1323" i="3" a="1"/>
  <c r="O1323" i="3" s="1"/>
  <c r="O1324" i="3" a="1"/>
  <c r="O1324" i="3" s="1"/>
  <c r="O1325" i="3" a="1"/>
  <c r="O1325" i="3" s="1"/>
  <c r="O1326" i="3" a="1"/>
  <c r="O1326" i="3" s="1"/>
  <c r="O1327" i="3" a="1"/>
  <c r="O1327" i="3" s="1"/>
  <c r="O1328" i="3" a="1"/>
  <c r="O1328" i="3" s="1"/>
  <c r="O1329" i="3" a="1"/>
  <c r="O1329" i="3" s="1"/>
  <c r="O1330" i="3" a="1"/>
  <c r="O1330" i="3" s="1"/>
  <c r="O1331" i="3" a="1"/>
  <c r="O1331" i="3" s="1"/>
  <c r="O1332" i="3" a="1"/>
  <c r="O1332" i="3" s="1"/>
  <c r="O1333" i="3" a="1"/>
  <c r="O1333" i="3" s="1"/>
  <c r="O1334" i="3" a="1"/>
  <c r="O1334" i="3" s="1"/>
  <c r="O1335" i="3" a="1"/>
  <c r="O1335" i="3" s="1"/>
  <c r="O1336" i="3" a="1"/>
  <c r="O1336" i="3" s="1"/>
  <c r="O1337" i="3" a="1"/>
  <c r="O1337" i="3" s="1"/>
  <c r="O1338" i="3" a="1"/>
  <c r="O1338" i="3" s="1"/>
  <c r="O1339" i="3" a="1"/>
  <c r="O1339" i="3" s="1"/>
  <c r="O1340" i="3" a="1"/>
  <c r="O1340" i="3" s="1"/>
  <c r="O1341" i="3" a="1"/>
  <c r="O1341" i="3" s="1"/>
  <c r="O1342" i="3" a="1"/>
  <c r="O1342" i="3" s="1"/>
  <c r="O1343" i="3" a="1"/>
  <c r="O1343" i="3" s="1"/>
  <c r="O1344" i="3" a="1"/>
  <c r="O1344" i="3" s="1"/>
  <c r="O1345" i="3" a="1"/>
  <c r="O1345" i="3" s="1"/>
  <c r="O1346" i="3" a="1"/>
  <c r="O1346" i="3" s="1"/>
  <c r="O1347" i="3" a="1"/>
  <c r="O1347" i="3" s="1"/>
  <c r="O1348" i="3" a="1"/>
  <c r="O1348" i="3" s="1"/>
  <c r="O1349" i="3" a="1"/>
  <c r="O1349" i="3" s="1"/>
  <c r="O1350" i="3" a="1"/>
  <c r="O1350" i="3" s="1"/>
  <c r="O1351" i="3" a="1"/>
  <c r="O1351" i="3" s="1"/>
  <c r="O1352" i="3" a="1"/>
  <c r="O1352" i="3" s="1"/>
  <c r="O1353" i="3" a="1"/>
  <c r="O1353" i="3" s="1"/>
  <c r="O1354" i="3" a="1"/>
  <c r="O1354" i="3" s="1"/>
  <c r="O1355" i="3" a="1"/>
  <c r="O1355" i="3" s="1"/>
  <c r="O1356" i="3" a="1"/>
  <c r="O1356" i="3" s="1"/>
  <c r="O1357" i="3" a="1"/>
  <c r="O1357" i="3" s="1"/>
  <c r="O1358" i="3" a="1"/>
  <c r="O1358" i="3" s="1"/>
  <c r="O1359" i="3" a="1"/>
  <c r="O1359" i="3" s="1"/>
  <c r="O1360" i="3" a="1"/>
  <c r="O1360" i="3" s="1"/>
  <c r="O1361" i="3" a="1"/>
  <c r="O1361" i="3" s="1"/>
  <c r="O1362" i="3" a="1"/>
  <c r="O1362" i="3" s="1"/>
  <c r="O1363" i="3" a="1"/>
  <c r="O1363" i="3" s="1"/>
  <c r="O1364" i="3" a="1"/>
  <c r="O1364" i="3" s="1"/>
  <c r="O1365" i="3" a="1"/>
  <c r="O1365" i="3" s="1"/>
  <c r="O1366" i="3" a="1"/>
  <c r="O1366" i="3" s="1"/>
  <c r="O1367" i="3" a="1"/>
  <c r="O1367" i="3" s="1"/>
  <c r="O1368" i="3" a="1"/>
  <c r="O1368" i="3" s="1"/>
  <c r="O1369" i="3" a="1"/>
  <c r="O1369" i="3" s="1"/>
  <c r="O1370" i="3" a="1"/>
  <c r="O1370" i="3" s="1"/>
  <c r="O1371" i="3" a="1"/>
  <c r="O1371" i="3" s="1"/>
  <c r="O1372" i="3" a="1"/>
  <c r="O1372" i="3" s="1"/>
  <c r="O1373" i="3" a="1"/>
  <c r="O1373" i="3" s="1"/>
  <c r="O1374" i="3" a="1"/>
  <c r="O1374" i="3" s="1"/>
  <c r="O1375" i="3" a="1"/>
  <c r="O1375" i="3" s="1"/>
  <c r="O1376" i="3" a="1"/>
  <c r="O1376" i="3" s="1"/>
  <c r="O1377" i="3" a="1"/>
  <c r="O1377" i="3" s="1"/>
  <c r="O1378" i="3" a="1"/>
  <c r="O1378" i="3" s="1"/>
  <c r="O1379" i="3" a="1"/>
  <c r="O1379" i="3" s="1"/>
  <c r="O1380" i="3" a="1"/>
  <c r="O1380" i="3" s="1"/>
  <c r="O1381" i="3" a="1"/>
  <c r="O1381" i="3" s="1"/>
  <c r="O1382" i="3" a="1"/>
  <c r="O1382" i="3" s="1"/>
  <c r="O1383" i="3" a="1"/>
  <c r="O1383" i="3" s="1"/>
  <c r="O1384" i="3" a="1"/>
  <c r="O1384" i="3" s="1"/>
  <c r="O1385" i="3" a="1"/>
  <c r="O1385" i="3" s="1"/>
  <c r="O1386" i="3" a="1"/>
  <c r="O1386" i="3" s="1"/>
  <c r="O1387" i="3" a="1"/>
  <c r="O1387" i="3" s="1"/>
  <c r="O1388" i="3" a="1"/>
  <c r="O1388" i="3" s="1"/>
  <c r="O1389" i="3" a="1"/>
  <c r="O1389" i="3" s="1"/>
  <c r="O1390" i="3" a="1"/>
  <c r="O1390" i="3" s="1"/>
  <c r="O1391" i="3" a="1"/>
  <c r="O1391" i="3" s="1"/>
  <c r="O1392" i="3" a="1"/>
  <c r="O1392" i="3" s="1"/>
  <c r="O1393" i="3" a="1"/>
  <c r="O1393" i="3" s="1"/>
  <c r="O1394" i="3" a="1"/>
  <c r="O1394" i="3" s="1"/>
  <c r="O1395" i="3" a="1"/>
  <c r="O1395" i="3" s="1"/>
  <c r="O1396" i="3" a="1"/>
  <c r="O1396" i="3" s="1"/>
  <c r="O1397" i="3" a="1"/>
  <c r="O1397" i="3" s="1"/>
  <c r="O1398" i="3" a="1"/>
  <c r="O1398" i="3" s="1"/>
  <c r="O1399" i="3" a="1"/>
  <c r="O1399" i="3" s="1"/>
  <c r="O1400" i="3" a="1"/>
  <c r="O1400" i="3" s="1"/>
  <c r="O1401" i="3" a="1"/>
  <c r="O1401" i="3" s="1"/>
  <c r="O1402" i="3" a="1"/>
  <c r="O1402" i="3" s="1"/>
  <c r="O1403" i="3" a="1"/>
  <c r="O1403" i="3" s="1"/>
  <c r="O1404" i="3" a="1"/>
  <c r="O1404" i="3" s="1"/>
  <c r="O1405" i="3" a="1"/>
  <c r="O1405" i="3" s="1"/>
  <c r="O1406" i="3" a="1"/>
  <c r="O1406" i="3" s="1"/>
  <c r="O1407" i="3" a="1"/>
  <c r="O1407" i="3" s="1"/>
  <c r="O1408" i="3" a="1"/>
  <c r="O1408" i="3" s="1"/>
  <c r="O1409" i="3" a="1"/>
  <c r="O1409" i="3" s="1"/>
  <c r="O1410" i="3" a="1"/>
  <c r="O1410" i="3" s="1"/>
  <c r="O1411" i="3" a="1"/>
  <c r="O1411" i="3" s="1"/>
  <c r="O1412" i="3" a="1"/>
  <c r="O1412" i="3" s="1"/>
  <c r="O1413" i="3" a="1"/>
  <c r="O1413" i="3" s="1"/>
  <c r="O1414" i="3" a="1"/>
  <c r="O1414" i="3" s="1"/>
  <c r="O1415" i="3" a="1"/>
  <c r="O1415" i="3" s="1"/>
  <c r="O1416" i="3" a="1"/>
  <c r="O1416" i="3" s="1"/>
  <c r="O1417" i="3" a="1"/>
  <c r="O1417" i="3" s="1"/>
  <c r="O1418" i="3" a="1"/>
  <c r="O1418" i="3" s="1"/>
  <c r="O1419" i="3" a="1"/>
  <c r="O1419" i="3" s="1"/>
  <c r="O1420" i="3" a="1"/>
  <c r="O1420" i="3" s="1"/>
  <c r="O1421" i="3" a="1"/>
  <c r="O1421" i="3" s="1"/>
  <c r="O1422" i="3" a="1"/>
  <c r="O1422" i="3" s="1"/>
  <c r="O1423" i="3" a="1"/>
  <c r="O1423" i="3" s="1"/>
  <c r="O1424" i="3" a="1"/>
  <c r="O1424" i="3" s="1"/>
  <c r="O1425" i="3" a="1"/>
  <c r="O1425" i="3" s="1"/>
  <c r="O1426" i="3" a="1"/>
  <c r="O1426" i="3" s="1"/>
  <c r="O1427" i="3" a="1"/>
  <c r="O1427" i="3" s="1"/>
  <c r="O1428" i="3" a="1"/>
  <c r="O1428" i="3" s="1"/>
  <c r="O1429" i="3" a="1"/>
  <c r="O1429" i="3" s="1"/>
  <c r="O1430" i="3" a="1"/>
  <c r="O1430" i="3" s="1"/>
  <c r="O1431" i="3" a="1"/>
  <c r="O1431" i="3" s="1"/>
  <c r="O1432" i="3" a="1"/>
  <c r="O1432" i="3" s="1"/>
  <c r="O1433" i="3" a="1"/>
  <c r="O1433" i="3" s="1"/>
  <c r="O1434" i="3" a="1"/>
  <c r="O1434" i="3" s="1"/>
  <c r="O1435" i="3" a="1"/>
  <c r="O1435" i="3" s="1"/>
  <c r="O1436" i="3" a="1"/>
  <c r="O1436" i="3" s="1"/>
  <c r="O1437" i="3" a="1"/>
  <c r="O1437" i="3" s="1"/>
  <c r="O1438" i="3" a="1"/>
  <c r="O1438" i="3" s="1"/>
  <c r="O1439" i="3" a="1"/>
  <c r="O1439" i="3" s="1"/>
  <c r="O1440" i="3" a="1"/>
  <c r="O1440" i="3" s="1"/>
  <c r="O1441" i="3" a="1"/>
  <c r="O1441" i="3" s="1"/>
  <c r="O1442" i="3" a="1"/>
  <c r="O1442" i="3" s="1"/>
  <c r="O1443" i="3" a="1"/>
  <c r="O1443" i="3" s="1"/>
  <c r="O1444" i="3" a="1"/>
  <c r="O1444" i="3" s="1"/>
  <c r="O1445" i="3" a="1"/>
  <c r="O1445" i="3" s="1"/>
  <c r="O1446" i="3" a="1"/>
  <c r="O1446" i="3" s="1"/>
  <c r="O1447" i="3" a="1"/>
  <c r="O1447" i="3" s="1"/>
  <c r="O1448" i="3" a="1"/>
  <c r="O1448" i="3" s="1"/>
  <c r="O1449" i="3" a="1"/>
  <c r="O1449" i="3" s="1"/>
  <c r="O1450" i="3" a="1"/>
  <c r="O1450" i="3" s="1"/>
  <c r="O1451" i="3" a="1"/>
  <c r="O1451" i="3" s="1"/>
  <c r="O1452" i="3" a="1"/>
  <c r="O1452" i="3" s="1"/>
  <c r="O1453" i="3" a="1"/>
  <c r="O1453" i="3" s="1"/>
  <c r="O1454" i="3" a="1"/>
  <c r="O1454" i="3" s="1"/>
  <c r="O1455" i="3" a="1"/>
  <c r="O1455" i="3" s="1"/>
  <c r="O1456" i="3" a="1"/>
  <c r="O1456" i="3" s="1"/>
  <c r="O1457" i="3" a="1"/>
  <c r="O1457" i="3" s="1"/>
  <c r="O1458" i="3" a="1"/>
  <c r="O1458" i="3" s="1"/>
  <c r="O1459" i="3" a="1"/>
  <c r="O1459" i="3" s="1"/>
  <c r="O1460" i="3" a="1"/>
  <c r="O1460" i="3" s="1"/>
  <c r="O1461" i="3" a="1"/>
  <c r="O1461" i="3" s="1"/>
  <c r="O1462" i="3" a="1"/>
  <c r="O1462" i="3" s="1"/>
  <c r="O1463" i="3" a="1"/>
  <c r="O1463" i="3" s="1"/>
  <c r="O1464" i="3" a="1"/>
  <c r="O1464" i="3" s="1"/>
  <c r="O1465" i="3" a="1"/>
  <c r="O1465" i="3" s="1"/>
  <c r="O1466" i="3" a="1"/>
  <c r="O1466" i="3" s="1"/>
  <c r="O1467" i="3" a="1"/>
  <c r="O1467" i="3" s="1"/>
  <c r="O1468" i="3" a="1"/>
  <c r="O1468" i="3" s="1"/>
  <c r="O1469" i="3" a="1"/>
  <c r="O1469" i="3" s="1"/>
  <c r="O1470" i="3" a="1"/>
  <c r="O1470" i="3" s="1"/>
  <c r="O1471" i="3" a="1"/>
  <c r="O1471" i="3" s="1"/>
  <c r="O1472" i="3" a="1"/>
  <c r="O1472" i="3" s="1"/>
  <c r="O1473" i="3" a="1"/>
  <c r="O1473" i="3" s="1"/>
  <c r="O1474" i="3" a="1"/>
  <c r="O1474" i="3" s="1"/>
  <c r="O1475" i="3" a="1"/>
  <c r="O1475" i="3" s="1"/>
  <c r="O1476" i="3" a="1"/>
  <c r="O1476" i="3" s="1"/>
  <c r="O1477" i="3" a="1"/>
  <c r="O1477" i="3" s="1"/>
  <c r="O1478" i="3" a="1"/>
  <c r="O1478" i="3" s="1"/>
  <c r="O1479" i="3" a="1"/>
  <c r="O1479" i="3" s="1"/>
  <c r="O1480" i="3" a="1"/>
  <c r="O1480" i="3" s="1"/>
  <c r="O1481" i="3" a="1"/>
  <c r="O1481" i="3" s="1"/>
  <c r="O1482" i="3" a="1"/>
  <c r="O1482" i="3" s="1"/>
  <c r="O1483" i="3" a="1"/>
  <c r="O1483" i="3" s="1"/>
  <c r="O1484" i="3" a="1"/>
  <c r="O1484" i="3" s="1"/>
  <c r="O1485" i="3" a="1"/>
  <c r="O1485" i="3" s="1"/>
  <c r="O1486" i="3" a="1"/>
  <c r="O1486" i="3" s="1"/>
  <c r="O1487" i="3" a="1"/>
  <c r="O1487" i="3" s="1"/>
  <c r="O1488" i="3" a="1"/>
  <c r="O1488" i="3" s="1"/>
  <c r="O1489" i="3" a="1"/>
  <c r="O1489" i="3" s="1"/>
  <c r="O1490" i="3" a="1"/>
  <c r="O1490" i="3" s="1"/>
  <c r="O1491" i="3" a="1"/>
  <c r="O1491" i="3" s="1"/>
  <c r="O1492" i="3" a="1"/>
  <c r="O1492" i="3" s="1"/>
  <c r="O1493" i="3" a="1"/>
  <c r="O1493" i="3" s="1"/>
  <c r="O1494" i="3" a="1"/>
  <c r="O1494" i="3" s="1"/>
  <c r="O1495" i="3" a="1"/>
  <c r="O1495" i="3" s="1"/>
  <c r="O1496" i="3" a="1"/>
  <c r="O1496" i="3" s="1"/>
  <c r="O1497" i="3" a="1"/>
  <c r="O1497" i="3" s="1"/>
  <c r="O1498" i="3" a="1"/>
  <c r="O1498" i="3" s="1"/>
  <c r="O1499" i="3" a="1"/>
  <c r="O1499" i="3" s="1"/>
  <c r="O1500" i="3" a="1"/>
  <c r="O1500" i="3" s="1"/>
  <c r="O1501" i="3" a="1"/>
  <c r="O1501" i="3" s="1"/>
  <c r="O1502" i="3" a="1"/>
  <c r="O1502" i="3" s="1"/>
  <c r="O1503" i="3" a="1"/>
  <c r="O1503" i="3" s="1"/>
  <c r="O1504" i="3" a="1"/>
  <c r="O1504" i="3" s="1"/>
  <c r="O1505" i="3" a="1"/>
  <c r="O1505" i="3" s="1"/>
  <c r="O1506" i="3" a="1"/>
  <c r="O1506" i="3" s="1"/>
  <c r="O1507" i="3" a="1"/>
  <c r="O1507" i="3" s="1"/>
  <c r="O1508" i="3" a="1"/>
  <c r="O1508" i="3" s="1"/>
  <c r="O1509" i="3" a="1"/>
  <c r="O1509" i="3" s="1"/>
  <c r="O1510" i="3" a="1"/>
  <c r="O1510" i="3" s="1"/>
  <c r="O1511" i="3" a="1"/>
  <c r="O1511" i="3" s="1"/>
  <c r="O1512" i="3" a="1"/>
  <c r="O1512" i="3" s="1"/>
  <c r="O1513" i="3" a="1"/>
  <c r="O1513" i="3" s="1"/>
  <c r="O1514" i="3" a="1"/>
  <c r="O1514" i="3" s="1"/>
  <c r="O1515" i="3" a="1"/>
  <c r="O1515" i="3" s="1"/>
  <c r="O1516" i="3" a="1"/>
  <c r="O1516" i="3" s="1"/>
  <c r="O1517" i="3" a="1"/>
  <c r="O1517" i="3" s="1"/>
  <c r="O1518" i="3" a="1"/>
  <c r="O1518" i="3" s="1"/>
  <c r="O1519" i="3" a="1"/>
  <c r="O1519" i="3" s="1"/>
  <c r="O1520" i="3" a="1"/>
  <c r="O1520" i="3" s="1"/>
  <c r="O1521" i="3" a="1"/>
  <c r="O1521" i="3" s="1"/>
  <c r="O1522" i="3" a="1"/>
  <c r="O1522" i="3" s="1"/>
  <c r="O1523" i="3" a="1"/>
  <c r="O1523" i="3" s="1"/>
  <c r="O1524" i="3" a="1"/>
  <c r="O1524" i="3" s="1"/>
  <c r="O1525" i="3" a="1"/>
  <c r="O1525" i="3" s="1"/>
  <c r="O1526" i="3" a="1"/>
  <c r="O1526" i="3" s="1"/>
  <c r="O1527" i="3" a="1"/>
  <c r="O1527" i="3" s="1"/>
  <c r="O1528" i="3" a="1"/>
  <c r="O1528" i="3" s="1"/>
  <c r="O1529" i="3" a="1"/>
  <c r="O1529" i="3" s="1"/>
  <c r="O1530" i="3" a="1"/>
  <c r="O1530" i="3" s="1"/>
  <c r="O1531" i="3" a="1"/>
  <c r="O1531" i="3" s="1"/>
  <c r="O1532" i="3" a="1"/>
  <c r="O1532" i="3" s="1"/>
  <c r="O1533" i="3" a="1"/>
  <c r="O1533" i="3" s="1"/>
  <c r="O1534" i="3" a="1"/>
  <c r="O1534" i="3" s="1"/>
  <c r="O1535" i="3" a="1"/>
  <c r="O1535" i="3" s="1"/>
  <c r="O1536" i="3" a="1"/>
  <c r="O1536" i="3" s="1"/>
  <c r="O1537" i="3" a="1"/>
  <c r="O1537" i="3" s="1"/>
  <c r="O1538" i="3" a="1"/>
  <c r="O1538" i="3" s="1"/>
  <c r="O1539" i="3" a="1"/>
  <c r="O1539" i="3" s="1"/>
  <c r="O1540" i="3" a="1"/>
  <c r="O1540" i="3" s="1"/>
  <c r="O1541" i="3" a="1"/>
  <c r="O1541" i="3" s="1"/>
  <c r="O1542" i="3" a="1"/>
  <c r="O1542" i="3" s="1"/>
  <c r="O1543" i="3" a="1"/>
  <c r="O1543" i="3" s="1"/>
  <c r="O1544" i="3" a="1"/>
  <c r="O1544" i="3" s="1"/>
  <c r="O1545" i="3" a="1"/>
  <c r="O1545" i="3" s="1"/>
  <c r="O1546" i="3" a="1"/>
  <c r="O1546" i="3" s="1"/>
  <c r="O1547" i="3" a="1"/>
  <c r="O1547" i="3" s="1"/>
  <c r="O1548" i="3" a="1"/>
  <c r="O1548" i="3" s="1"/>
  <c r="O1549" i="3" a="1"/>
  <c r="O1549" i="3" s="1"/>
  <c r="O1550" i="3" a="1"/>
  <c r="O1550" i="3" s="1"/>
  <c r="O1551" i="3" a="1"/>
  <c r="O1551" i="3" s="1"/>
  <c r="O1552" i="3" a="1"/>
  <c r="O1552" i="3" s="1"/>
  <c r="O1553" i="3" a="1"/>
  <c r="O1553" i="3" s="1"/>
  <c r="O1554" i="3" a="1"/>
  <c r="O1554" i="3" s="1"/>
  <c r="O1555" i="3" a="1"/>
  <c r="O1555" i="3" s="1"/>
  <c r="O1556" i="3" a="1"/>
  <c r="O1556" i="3" s="1"/>
  <c r="O1557" i="3" a="1"/>
  <c r="O1557" i="3" s="1"/>
  <c r="O1558" i="3" a="1"/>
  <c r="O1558" i="3" s="1"/>
  <c r="O1559" i="3" a="1"/>
  <c r="O1559" i="3" s="1"/>
  <c r="O1560" i="3" a="1"/>
  <c r="O1560" i="3" s="1"/>
  <c r="O1561" i="3" a="1"/>
  <c r="O1561" i="3" s="1"/>
  <c r="O1562" i="3" a="1"/>
  <c r="O1562" i="3" s="1"/>
  <c r="O1563" i="3" a="1"/>
  <c r="O1563" i="3" s="1"/>
  <c r="O1564" i="3" a="1"/>
  <c r="O1564" i="3" s="1"/>
  <c r="O1565" i="3" a="1"/>
  <c r="O1565" i="3" s="1"/>
  <c r="O1566" i="3" a="1"/>
  <c r="O1566" i="3" s="1"/>
  <c r="O1567" i="3" a="1"/>
  <c r="O1567" i="3" s="1"/>
  <c r="O1568" i="3" a="1"/>
  <c r="O1568" i="3" s="1"/>
  <c r="O1569" i="3" a="1"/>
  <c r="O1569" i="3" s="1"/>
  <c r="O1570" i="3" a="1"/>
  <c r="O1570" i="3" s="1"/>
  <c r="O1571" i="3" a="1"/>
  <c r="O1571" i="3" s="1"/>
  <c r="O1572" i="3" a="1"/>
  <c r="O1572" i="3" s="1"/>
  <c r="O1573" i="3" a="1"/>
  <c r="O1573" i="3" s="1"/>
  <c r="O1574" i="3" a="1"/>
  <c r="O1574" i="3" s="1"/>
  <c r="O1575" i="3" a="1"/>
  <c r="O1575" i="3" s="1"/>
  <c r="O1576" i="3" a="1"/>
  <c r="O1576" i="3" s="1"/>
  <c r="O1577" i="3" a="1"/>
  <c r="O1577" i="3" s="1"/>
  <c r="O1578" i="3" a="1"/>
  <c r="O1578" i="3" s="1"/>
  <c r="O1579" i="3" a="1"/>
  <c r="O1579" i="3" s="1"/>
  <c r="O1580" i="3" a="1"/>
  <c r="O1580" i="3" s="1"/>
  <c r="O1581" i="3" a="1"/>
  <c r="O1581" i="3" s="1"/>
  <c r="O1582" i="3" a="1"/>
  <c r="O1582" i="3" s="1"/>
  <c r="O1583" i="3" a="1"/>
  <c r="O1583" i="3" s="1"/>
  <c r="O1584" i="3" a="1"/>
  <c r="O1584" i="3" s="1"/>
  <c r="O1585" i="3" a="1"/>
  <c r="O1585" i="3" s="1"/>
  <c r="O1586" i="3" a="1"/>
  <c r="O1586" i="3" s="1"/>
  <c r="O1587" i="3" a="1"/>
  <c r="O1587" i="3" s="1"/>
  <c r="O1588" i="3" a="1"/>
  <c r="O1588" i="3" s="1"/>
  <c r="O1589" i="3" a="1"/>
  <c r="O1589" i="3" s="1"/>
  <c r="O1590" i="3" a="1"/>
  <c r="O1590" i="3" s="1"/>
  <c r="O1591" i="3" a="1"/>
  <c r="O1591" i="3" s="1"/>
  <c r="O1592" i="3" a="1"/>
  <c r="O1592" i="3" s="1"/>
  <c r="O1593" i="3" a="1"/>
  <c r="O1593" i="3" s="1"/>
  <c r="O1594" i="3" a="1"/>
  <c r="O1594" i="3" s="1"/>
  <c r="O1595" i="3" a="1"/>
  <c r="O1595" i="3" s="1"/>
  <c r="O1596" i="3" a="1"/>
  <c r="O1596" i="3" s="1"/>
  <c r="O1597" i="3" a="1"/>
  <c r="O1597" i="3" s="1"/>
  <c r="O1598" i="3" a="1"/>
  <c r="O1598" i="3" s="1"/>
  <c r="O1599" i="3" a="1"/>
  <c r="O1599" i="3" s="1"/>
  <c r="O1600" i="3" a="1"/>
  <c r="O1600" i="3" s="1"/>
  <c r="O1601" i="3" a="1"/>
  <c r="O1601" i="3" s="1"/>
  <c r="O1602" i="3" a="1"/>
  <c r="O1602" i="3" s="1"/>
  <c r="O1603" i="3" a="1"/>
  <c r="O1603" i="3" s="1"/>
  <c r="O1604" i="3" a="1"/>
  <c r="O1604" i="3" s="1"/>
  <c r="O1605" i="3" a="1"/>
  <c r="O1605" i="3" s="1"/>
  <c r="O1606" i="3" a="1"/>
  <c r="O1606" i="3" s="1"/>
  <c r="O1607" i="3" a="1"/>
  <c r="O1607" i="3" s="1"/>
  <c r="O1608" i="3" a="1"/>
  <c r="O1608" i="3" s="1"/>
  <c r="O1609" i="3" a="1"/>
  <c r="O1609" i="3" s="1"/>
  <c r="O1610" i="3" a="1"/>
  <c r="O1610" i="3" s="1"/>
  <c r="O1611" i="3" a="1"/>
  <c r="O1611" i="3" s="1"/>
  <c r="O1612" i="3" a="1"/>
  <c r="O1612" i="3" s="1"/>
  <c r="O1613" i="3" a="1"/>
  <c r="O1613" i="3" s="1"/>
  <c r="O1614" i="3" a="1"/>
  <c r="O1614" i="3" s="1"/>
  <c r="O1615" i="3" a="1"/>
  <c r="O1615" i="3" s="1"/>
  <c r="O1616" i="3" a="1"/>
  <c r="O1616" i="3" s="1"/>
  <c r="O1617" i="3" a="1"/>
  <c r="O1617" i="3" s="1"/>
  <c r="O1618" i="3" a="1"/>
  <c r="O1618" i="3" s="1"/>
  <c r="O1619" i="3" a="1"/>
  <c r="O1619" i="3" s="1"/>
  <c r="O1620" i="3" a="1"/>
  <c r="O1620" i="3" s="1"/>
  <c r="O1621" i="3" a="1"/>
  <c r="O1621" i="3" s="1"/>
  <c r="O1622" i="3" a="1"/>
  <c r="O1622" i="3" s="1"/>
  <c r="O1623" i="3" a="1"/>
  <c r="O1623" i="3" s="1"/>
  <c r="O1624" i="3" a="1"/>
  <c r="O1624" i="3" s="1"/>
  <c r="O1625" i="3" a="1"/>
  <c r="O1625" i="3" s="1"/>
  <c r="O1626" i="3" a="1"/>
  <c r="O1626" i="3" s="1"/>
  <c r="O1627" i="3" a="1"/>
  <c r="O1627" i="3" s="1"/>
  <c r="O1628" i="3" a="1"/>
  <c r="O1628" i="3" s="1"/>
  <c r="O1629" i="3" a="1"/>
  <c r="O1629" i="3" s="1"/>
  <c r="O1630" i="3" a="1"/>
  <c r="O1630" i="3" s="1"/>
  <c r="O1631" i="3" a="1"/>
  <c r="O1631" i="3" s="1"/>
  <c r="O1632" i="3" a="1"/>
  <c r="O1632" i="3" s="1"/>
  <c r="O1633" i="3" a="1"/>
  <c r="O1633" i="3" s="1"/>
  <c r="O1634" i="3" a="1"/>
  <c r="O1634" i="3" s="1"/>
  <c r="O1635" i="3" a="1"/>
  <c r="O1635" i="3" s="1"/>
  <c r="O1636" i="3" a="1"/>
  <c r="O1636" i="3" s="1"/>
  <c r="O1637" i="3" a="1"/>
  <c r="O1637" i="3" s="1"/>
  <c r="O1638" i="3" a="1"/>
  <c r="O1638" i="3" s="1"/>
  <c r="O1639" i="3" a="1"/>
  <c r="O1639" i="3" s="1"/>
  <c r="O1640" i="3" a="1"/>
  <c r="O1640" i="3" s="1"/>
  <c r="O1641" i="3" a="1"/>
  <c r="O1641" i="3" s="1"/>
  <c r="O1642" i="3" a="1"/>
  <c r="O1642" i="3" s="1"/>
  <c r="O1643" i="3" a="1"/>
  <c r="O1643" i="3" s="1"/>
  <c r="O1644" i="3" a="1"/>
  <c r="O1644" i="3" s="1"/>
  <c r="O1645" i="3" a="1"/>
  <c r="O1645" i="3" s="1"/>
  <c r="O1646" i="3" a="1"/>
  <c r="O1646" i="3" s="1"/>
  <c r="O1647" i="3" a="1"/>
  <c r="O1647" i="3" s="1"/>
  <c r="O1648" i="3" a="1"/>
  <c r="O1648" i="3" s="1"/>
  <c r="O1649" i="3" a="1"/>
  <c r="O1649" i="3" s="1"/>
  <c r="O1650" i="3" a="1"/>
  <c r="O1650" i="3" s="1"/>
  <c r="O1651" i="3" a="1"/>
  <c r="O1651" i="3" s="1"/>
  <c r="O1652" i="3" a="1"/>
  <c r="O1652" i="3" s="1"/>
  <c r="O1653" i="3" a="1"/>
  <c r="O1653" i="3" s="1"/>
  <c r="O1654" i="3" a="1"/>
  <c r="O1654" i="3" s="1"/>
  <c r="O1655" i="3" a="1"/>
  <c r="O1655" i="3" s="1"/>
  <c r="O1656" i="3" a="1"/>
  <c r="O1656" i="3" s="1"/>
  <c r="O1657" i="3" a="1"/>
  <c r="O1657" i="3" s="1"/>
  <c r="O1658" i="3" a="1"/>
  <c r="O1658" i="3" s="1"/>
  <c r="O1659" i="3" a="1"/>
  <c r="O1659" i="3" s="1"/>
  <c r="O1660" i="3" a="1"/>
  <c r="O1660" i="3" s="1"/>
  <c r="O1661" i="3" a="1"/>
  <c r="O1661" i="3" s="1"/>
  <c r="O1662" i="3" a="1"/>
  <c r="O1662" i="3" s="1"/>
  <c r="O1663" i="3" a="1"/>
  <c r="O1663" i="3" s="1"/>
  <c r="O1664" i="3" a="1"/>
  <c r="O1664" i="3" s="1"/>
  <c r="O1665" i="3" a="1"/>
  <c r="O1665" i="3" s="1"/>
  <c r="O1666" i="3" a="1"/>
  <c r="O1666" i="3" s="1"/>
  <c r="O1667" i="3" a="1"/>
  <c r="O1667" i="3" s="1"/>
  <c r="O1668" i="3" a="1"/>
  <c r="O1668" i="3" s="1"/>
  <c r="O1669" i="3" a="1"/>
  <c r="O1669" i="3" s="1"/>
  <c r="O1670" i="3" a="1"/>
  <c r="O1670" i="3" s="1"/>
  <c r="O1671" i="3" a="1"/>
  <c r="O1671" i="3" s="1"/>
  <c r="O1672" i="3" a="1"/>
  <c r="O1672" i="3" s="1"/>
  <c r="O1673" i="3" a="1"/>
  <c r="O1673" i="3" s="1"/>
  <c r="O1674" i="3" a="1"/>
  <c r="O1674" i="3" s="1"/>
  <c r="O1675" i="3" a="1"/>
  <c r="O1675" i="3" s="1"/>
  <c r="O1676" i="3" a="1"/>
  <c r="O1676" i="3" s="1"/>
  <c r="O1677" i="3" a="1"/>
  <c r="O1677" i="3" s="1"/>
  <c r="O1678" i="3" a="1"/>
  <c r="O1678" i="3" s="1"/>
  <c r="O1679" i="3" a="1"/>
  <c r="O1679" i="3" s="1"/>
  <c r="O1680" i="3" a="1"/>
  <c r="O1680" i="3" s="1"/>
  <c r="O1681" i="3" a="1"/>
  <c r="O1681" i="3" s="1"/>
  <c r="O1682" i="3" a="1"/>
  <c r="O1682" i="3" s="1"/>
  <c r="O1683" i="3" a="1"/>
  <c r="O1683" i="3" s="1"/>
  <c r="O1684" i="3" a="1"/>
  <c r="O1684" i="3" s="1"/>
  <c r="O1685" i="3" a="1"/>
  <c r="O1685" i="3" s="1"/>
  <c r="O1686" i="3" a="1"/>
  <c r="O1686" i="3" s="1"/>
  <c r="O1687" i="3" a="1"/>
  <c r="O1687" i="3" s="1"/>
  <c r="O1688" i="3" a="1"/>
  <c r="O1688" i="3" s="1"/>
  <c r="O1689" i="3" a="1"/>
  <c r="O1689" i="3" s="1"/>
  <c r="O1690" i="3" a="1"/>
  <c r="O1690" i="3" s="1"/>
  <c r="O1691" i="3" a="1"/>
  <c r="O1691" i="3" s="1"/>
  <c r="O1692" i="3" a="1"/>
  <c r="O1692" i="3" s="1"/>
  <c r="O1693" i="3" a="1"/>
  <c r="O1693" i="3" s="1"/>
  <c r="O1694" i="3" a="1"/>
  <c r="O1694" i="3" s="1"/>
  <c r="O1695" i="3" a="1"/>
  <c r="O1695" i="3" s="1"/>
  <c r="O1696" i="3" a="1"/>
  <c r="O1696" i="3" s="1"/>
  <c r="O1697" i="3" a="1"/>
  <c r="O1697" i="3" s="1"/>
  <c r="O1698" i="3" a="1"/>
  <c r="O1698" i="3" s="1"/>
  <c r="O1699" i="3" a="1"/>
  <c r="O1699" i="3" s="1"/>
  <c r="O1700" i="3" a="1"/>
  <c r="O1700" i="3" s="1"/>
  <c r="O1701" i="3" a="1"/>
  <c r="O1701" i="3" s="1"/>
  <c r="O1702" i="3" a="1"/>
  <c r="O1702" i="3" s="1"/>
  <c r="O1703" i="3" a="1"/>
  <c r="O1703" i="3" s="1"/>
  <c r="O1704" i="3" a="1"/>
  <c r="O1704" i="3" s="1"/>
  <c r="O1705" i="3" a="1"/>
  <c r="O1705" i="3" s="1"/>
  <c r="O1706" i="3" a="1"/>
  <c r="O1706" i="3" s="1"/>
  <c r="O1707" i="3" a="1"/>
  <c r="O1707" i="3" s="1"/>
  <c r="O1708" i="3" a="1"/>
  <c r="O1708" i="3" s="1"/>
  <c r="O1709" i="3" a="1"/>
  <c r="O1709" i="3" s="1"/>
  <c r="O1710" i="3" a="1"/>
  <c r="O1710" i="3" s="1"/>
  <c r="O1711" i="3" a="1"/>
  <c r="O1711" i="3" s="1"/>
  <c r="O1712" i="3" a="1"/>
  <c r="O1712" i="3" s="1"/>
  <c r="O1713" i="3" a="1"/>
  <c r="O1713" i="3" s="1"/>
  <c r="O1714" i="3" a="1"/>
  <c r="O1714" i="3" s="1"/>
  <c r="O1715" i="3" a="1"/>
  <c r="O1715" i="3" s="1"/>
  <c r="O1716" i="3" a="1"/>
  <c r="O1716" i="3" s="1"/>
  <c r="O1717" i="3" a="1"/>
  <c r="O1717" i="3" s="1"/>
  <c r="O1718" i="3" a="1"/>
  <c r="O1718" i="3" s="1"/>
  <c r="O1719" i="3" a="1"/>
  <c r="O1719" i="3" s="1"/>
  <c r="O1720" i="3" a="1"/>
  <c r="O1720" i="3" s="1"/>
  <c r="O1721" i="3" a="1"/>
  <c r="O1721" i="3" s="1"/>
  <c r="O1722" i="3" a="1"/>
  <c r="O1722" i="3" s="1"/>
  <c r="O1723" i="3" a="1"/>
  <c r="O1723" i="3" s="1"/>
  <c r="O1724" i="3" a="1"/>
  <c r="O1724" i="3" s="1"/>
  <c r="O1725" i="3" a="1"/>
  <c r="O1725" i="3" s="1"/>
  <c r="O1726" i="3" a="1"/>
  <c r="O1726" i="3" s="1"/>
  <c r="O1727" i="3" a="1"/>
  <c r="O1727" i="3" s="1"/>
  <c r="O1728" i="3" a="1"/>
  <c r="O1728" i="3" s="1"/>
  <c r="O1729" i="3" a="1"/>
  <c r="O1729" i="3" s="1"/>
  <c r="O1730" i="3" a="1"/>
  <c r="O1730" i="3" s="1"/>
  <c r="O1731" i="3" a="1"/>
  <c r="O1731" i="3" s="1"/>
  <c r="O1732" i="3" a="1"/>
  <c r="O1732" i="3" s="1"/>
  <c r="O1733" i="3" a="1"/>
  <c r="O1733" i="3" s="1"/>
  <c r="O1734" i="3" a="1"/>
  <c r="O1734" i="3" s="1"/>
  <c r="O1735" i="3" a="1"/>
  <c r="O1735" i="3" s="1"/>
  <c r="O1736" i="3" a="1"/>
  <c r="O1736" i="3" s="1"/>
  <c r="O1737" i="3" a="1"/>
  <c r="O1737" i="3" s="1"/>
  <c r="O1738" i="3" a="1"/>
  <c r="O1738" i="3" s="1"/>
  <c r="O1739" i="3" a="1"/>
  <c r="O1739" i="3" s="1"/>
  <c r="O1740" i="3" a="1"/>
  <c r="O1740" i="3" s="1"/>
  <c r="O1741" i="3" a="1"/>
  <c r="O1741" i="3" s="1"/>
  <c r="O1742" i="3" a="1"/>
  <c r="O1742" i="3" s="1"/>
  <c r="O1743" i="3" a="1"/>
  <c r="O1743" i="3" s="1"/>
  <c r="O1744" i="3" a="1"/>
  <c r="O1744" i="3" s="1"/>
  <c r="O1745" i="3" a="1"/>
  <c r="O1745" i="3" s="1"/>
  <c r="O1746" i="3" a="1"/>
  <c r="O1746" i="3" s="1"/>
  <c r="O1747" i="3" a="1"/>
  <c r="O1747" i="3" s="1"/>
  <c r="O1748" i="3" a="1"/>
  <c r="O1748" i="3" s="1"/>
  <c r="O1749" i="3" a="1"/>
  <c r="O1749" i="3" s="1"/>
  <c r="O1750" i="3" a="1"/>
  <c r="O1750" i="3" s="1"/>
  <c r="O1751" i="3" a="1"/>
  <c r="O1751" i="3" s="1"/>
  <c r="O1752" i="3" a="1"/>
  <c r="O1752" i="3" s="1"/>
  <c r="O1753" i="3" a="1"/>
  <c r="O1753" i="3" s="1"/>
  <c r="O1754" i="3" a="1"/>
  <c r="O1754" i="3" s="1"/>
  <c r="O1755" i="3" a="1"/>
  <c r="O1755" i="3" s="1"/>
  <c r="O1756" i="3" a="1"/>
  <c r="O1756" i="3" s="1"/>
  <c r="O1757" i="3" a="1"/>
  <c r="O1757" i="3" s="1"/>
  <c r="O1758" i="3" a="1"/>
  <c r="O1758" i="3" s="1"/>
  <c r="O1759" i="3" a="1"/>
  <c r="O1759" i="3" s="1"/>
  <c r="O1760" i="3" a="1"/>
  <c r="O1760" i="3" s="1"/>
  <c r="O1761" i="3" a="1"/>
  <c r="O1761" i="3" s="1"/>
  <c r="O1762" i="3" a="1"/>
  <c r="O1762" i="3" s="1"/>
  <c r="O1763" i="3" a="1"/>
  <c r="O1763" i="3" s="1"/>
  <c r="O1764" i="3" a="1"/>
  <c r="O1764" i="3" s="1"/>
  <c r="O1765" i="3" a="1"/>
  <c r="O1765" i="3" s="1"/>
  <c r="O1766" i="3" a="1"/>
  <c r="O1766" i="3" s="1"/>
  <c r="O1767" i="3" a="1"/>
  <c r="O1767" i="3" s="1"/>
  <c r="O1768" i="3" a="1"/>
  <c r="O1768" i="3" s="1"/>
  <c r="O1769" i="3" a="1"/>
  <c r="O1769" i="3" s="1"/>
  <c r="O1770" i="3" a="1"/>
  <c r="O1770" i="3" s="1"/>
  <c r="O1771" i="3" a="1"/>
  <c r="O1771" i="3" s="1"/>
  <c r="O1772" i="3" a="1"/>
  <c r="O1772" i="3" s="1"/>
  <c r="O1773" i="3" a="1"/>
  <c r="O1773" i="3" s="1"/>
  <c r="O1774" i="3" a="1"/>
  <c r="O1774" i="3" s="1"/>
  <c r="O1775" i="3" a="1"/>
  <c r="O1775" i="3" s="1"/>
  <c r="O1776" i="3" a="1"/>
  <c r="O1776" i="3" s="1"/>
  <c r="O1777" i="3" a="1"/>
  <c r="O1777" i="3" s="1"/>
  <c r="O1778" i="3" a="1"/>
  <c r="O1778" i="3" s="1"/>
  <c r="O1779" i="3" a="1"/>
  <c r="O1779" i="3" s="1"/>
  <c r="O1780" i="3" a="1"/>
  <c r="O1780" i="3" s="1"/>
  <c r="O1781" i="3" a="1"/>
  <c r="O1781" i="3" s="1"/>
  <c r="O1782" i="3" a="1"/>
  <c r="O1782" i="3" s="1"/>
  <c r="O1783" i="3" a="1"/>
  <c r="O1783" i="3" s="1"/>
  <c r="O1784" i="3" a="1"/>
  <c r="O1784" i="3" s="1"/>
  <c r="O1785" i="3" a="1"/>
  <c r="O1785" i="3" s="1"/>
  <c r="O1786" i="3" a="1"/>
  <c r="O1786" i="3" s="1"/>
  <c r="O1787" i="3" a="1"/>
  <c r="O1787" i="3" s="1"/>
  <c r="O1788" i="3" a="1"/>
  <c r="O1788" i="3" s="1"/>
  <c r="O1789" i="3" a="1"/>
  <c r="O1789" i="3" s="1"/>
  <c r="O1790" i="3" a="1"/>
  <c r="O1790" i="3" s="1"/>
  <c r="O1791" i="3" a="1"/>
  <c r="O1791" i="3" s="1"/>
  <c r="O1792" i="3" a="1"/>
  <c r="O1792" i="3" s="1"/>
  <c r="O1793" i="3" a="1"/>
  <c r="O1793" i="3" s="1"/>
  <c r="O1794" i="3" a="1"/>
  <c r="O1794" i="3" s="1"/>
  <c r="O1795" i="3" a="1"/>
  <c r="O1795" i="3" s="1"/>
  <c r="O1796" i="3" a="1"/>
  <c r="O1796" i="3" s="1"/>
  <c r="O1797" i="3" a="1"/>
  <c r="O1797" i="3" s="1"/>
  <c r="O1798" i="3" a="1"/>
  <c r="O1798" i="3" s="1"/>
  <c r="O1799" i="3" a="1"/>
  <c r="O1799" i="3" s="1"/>
  <c r="O1800" i="3" a="1"/>
  <c r="O1800" i="3" s="1"/>
  <c r="O1801" i="3" a="1"/>
  <c r="O1801" i="3" s="1"/>
  <c r="O1802" i="3" a="1"/>
  <c r="O1802" i="3" s="1"/>
  <c r="O1803" i="3" a="1"/>
  <c r="O1803" i="3" s="1"/>
  <c r="O1804" i="3" a="1"/>
  <c r="O1804" i="3" s="1"/>
  <c r="O1805" i="3" a="1"/>
  <c r="O1805" i="3" s="1"/>
  <c r="O1806" i="3" a="1"/>
  <c r="O1806" i="3" s="1"/>
  <c r="O1807" i="3" a="1"/>
  <c r="O1807" i="3" s="1"/>
  <c r="O1808" i="3" a="1"/>
  <c r="O1808" i="3" s="1"/>
  <c r="O1809" i="3" a="1"/>
  <c r="O1809" i="3" s="1"/>
  <c r="O1810" i="3" a="1"/>
  <c r="O1810" i="3" s="1"/>
  <c r="O1811" i="3" a="1"/>
  <c r="O1811" i="3" s="1"/>
  <c r="O1812" i="3" a="1"/>
  <c r="O1812" i="3" s="1"/>
  <c r="O1813" i="3" a="1"/>
  <c r="O1813" i="3" s="1"/>
  <c r="O1814" i="3" a="1"/>
  <c r="O1814" i="3" s="1"/>
  <c r="O1815" i="3" a="1"/>
  <c r="O1815" i="3" s="1"/>
  <c r="O1816" i="3" a="1"/>
  <c r="O1816" i="3" s="1"/>
  <c r="O1817" i="3" a="1"/>
  <c r="O1817" i="3" s="1"/>
  <c r="O1818" i="3" a="1"/>
  <c r="O1818" i="3" s="1"/>
  <c r="O1819" i="3" a="1"/>
  <c r="O1819" i="3" s="1"/>
  <c r="O1820" i="3" a="1"/>
  <c r="O1820" i="3" s="1"/>
  <c r="O1821" i="3" a="1"/>
  <c r="O1821" i="3" s="1"/>
  <c r="O1822" i="3" a="1"/>
  <c r="O1822" i="3" s="1"/>
  <c r="O1823" i="3" a="1"/>
  <c r="O1823" i="3" s="1"/>
  <c r="O1824" i="3" a="1"/>
  <c r="O1824" i="3" s="1"/>
  <c r="O1825" i="3" a="1"/>
  <c r="O1825" i="3" s="1"/>
  <c r="O1826" i="3" a="1"/>
  <c r="O1826" i="3" s="1"/>
  <c r="O1827" i="3" a="1"/>
  <c r="O1827" i="3" s="1"/>
  <c r="O1828" i="3" a="1"/>
  <c r="O1828" i="3" s="1"/>
  <c r="O1829" i="3" a="1"/>
  <c r="O1829" i="3" s="1"/>
  <c r="O1830" i="3" a="1"/>
  <c r="O1830" i="3" s="1"/>
  <c r="O1831" i="3" a="1"/>
  <c r="O1831" i="3" s="1"/>
  <c r="O1832" i="3" a="1"/>
  <c r="O1832" i="3" s="1"/>
  <c r="O1833" i="3" a="1"/>
  <c r="O1833" i="3" s="1"/>
  <c r="O1834" i="3" a="1"/>
  <c r="O1834" i="3" s="1"/>
  <c r="O1835" i="3" a="1"/>
  <c r="O1835" i="3" s="1"/>
  <c r="O1836" i="3" a="1"/>
  <c r="O1836" i="3" s="1"/>
  <c r="O1837" i="3" a="1"/>
  <c r="O1837" i="3" s="1"/>
  <c r="O1838" i="3" a="1"/>
  <c r="O1838" i="3" s="1"/>
  <c r="O1839" i="3" a="1"/>
  <c r="O1839" i="3" s="1"/>
  <c r="O1840" i="3" a="1"/>
  <c r="O1840" i="3" s="1"/>
  <c r="O1841" i="3" a="1"/>
  <c r="O1841" i="3" s="1"/>
  <c r="O1842" i="3" a="1"/>
  <c r="O1842" i="3" s="1"/>
  <c r="O1843" i="3" a="1"/>
  <c r="O1843" i="3" s="1"/>
  <c r="O1844" i="3" a="1"/>
  <c r="O1844" i="3" s="1"/>
  <c r="O1845" i="3" a="1"/>
  <c r="O1845" i="3" s="1"/>
  <c r="O1846" i="3" a="1"/>
  <c r="O1846" i="3" s="1"/>
  <c r="O1847" i="3" a="1"/>
  <c r="O1847" i="3" s="1"/>
  <c r="O1848" i="3" a="1"/>
  <c r="O1848" i="3" s="1"/>
  <c r="O1849" i="3" a="1"/>
  <c r="O1849" i="3" s="1"/>
  <c r="O1850" i="3" a="1"/>
  <c r="O1850" i="3" s="1"/>
  <c r="O1851" i="3" a="1"/>
  <c r="O1851" i="3" s="1"/>
  <c r="O1852" i="3" a="1"/>
  <c r="O1852" i="3" s="1"/>
  <c r="O1853" i="3" a="1"/>
  <c r="O1853" i="3" s="1"/>
  <c r="O1854" i="3" a="1"/>
  <c r="O1854" i="3" s="1"/>
  <c r="O1855" i="3" a="1"/>
  <c r="O1855" i="3" s="1"/>
  <c r="O1856" i="3" a="1"/>
  <c r="O1856" i="3" s="1"/>
  <c r="O1857" i="3" a="1"/>
  <c r="O1857" i="3" s="1"/>
  <c r="O1858" i="3" a="1"/>
  <c r="O1858" i="3" s="1"/>
  <c r="O1859" i="3" a="1"/>
  <c r="O1859" i="3" s="1"/>
  <c r="O1860" i="3" a="1"/>
  <c r="O1860" i="3" s="1"/>
  <c r="O1861" i="3" a="1"/>
  <c r="O1861" i="3" s="1"/>
  <c r="O1862" i="3" a="1"/>
  <c r="O1862" i="3" s="1"/>
  <c r="O1863" i="3" a="1"/>
  <c r="O1863" i="3" s="1"/>
  <c r="O1864" i="3" a="1"/>
  <c r="O1864" i="3" s="1"/>
  <c r="O1865" i="3" a="1"/>
  <c r="O1865" i="3" s="1"/>
  <c r="O1866" i="3" a="1"/>
  <c r="O1866" i="3" s="1"/>
  <c r="O1867" i="3" a="1"/>
  <c r="O1867" i="3" s="1"/>
  <c r="O1868" i="3" a="1"/>
  <c r="O1868" i="3" s="1"/>
  <c r="O1869" i="3" a="1"/>
  <c r="O1869" i="3" s="1"/>
  <c r="O1870" i="3" a="1"/>
  <c r="O1870" i="3" s="1"/>
  <c r="O1871" i="3" a="1"/>
  <c r="O1871" i="3" s="1"/>
  <c r="O1872" i="3" a="1"/>
  <c r="O1872" i="3" s="1"/>
  <c r="O1873" i="3" a="1"/>
  <c r="O1873" i="3" s="1"/>
  <c r="O1874" i="3" a="1"/>
  <c r="O1874" i="3" s="1"/>
  <c r="O1875" i="3" a="1"/>
  <c r="O1875" i="3" s="1"/>
  <c r="O1876" i="3" a="1"/>
  <c r="O1876" i="3" s="1"/>
  <c r="O1877" i="3" a="1"/>
  <c r="O1877" i="3" s="1"/>
  <c r="O1878" i="3" a="1"/>
  <c r="O1878" i="3" s="1"/>
  <c r="O1879" i="3" a="1"/>
  <c r="O1879" i="3" s="1"/>
  <c r="O1880" i="3" a="1"/>
  <c r="O1880" i="3" s="1"/>
  <c r="O1881" i="3" a="1"/>
  <c r="O1881" i="3" s="1"/>
  <c r="O1882" i="3" a="1"/>
  <c r="O1882" i="3" s="1"/>
  <c r="O1883" i="3" a="1"/>
  <c r="O1883" i="3" s="1"/>
  <c r="O1884" i="3" a="1"/>
  <c r="O1884" i="3" s="1"/>
  <c r="O1885" i="3" a="1"/>
  <c r="O1885" i="3" s="1"/>
  <c r="O1886" i="3" a="1"/>
  <c r="O1886" i="3" s="1"/>
  <c r="O1887" i="3" a="1"/>
  <c r="O1887" i="3" s="1"/>
  <c r="O1888" i="3" a="1"/>
  <c r="O1888" i="3" s="1"/>
  <c r="O1889" i="3" a="1"/>
  <c r="O1889" i="3" s="1"/>
  <c r="O1890" i="3" a="1"/>
  <c r="O1890" i="3" s="1"/>
  <c r="O1891" i="3" a="1"/>
  <c r="O1891" i="3" s="1"/>
  <c r="O1892" i="3" a="1"/>
  <c r="O1892" i="3" s="1"/>
  <c r="O1893" i="3" a="1"/>
  <c r="O1893" i="3" s="1"/>
  <c r="O1894" i="3" a="1"/>
  <c r="O1894" i="3" s="1"/>
  <c r="O1895" i="3" a="1"/>
  <c r="O1895" i="3" s="1"/>
  <c r="O1896" i="3" a="1"/>
  <c r="O1896" i="3" s="1"/>
  <c r="O1897" i="3" a="1"/>
  <c r="O1897" i="3" s="1"/>
  <c r="O1898" i="3" a="1"/>
  <c r="O1898" i="3" s="1"/>
  <c r="O1899" i="3" a="1"/>
  <c r="O1899" i="3" s="1"/>
  <c r="O1900" i="3" a="1"/>
  <c r="O1900" i="3" s="1"/>
  <c r="O1901" i="3" a="1"/>
  <c r="O1901" i="3" s="1"/>
  <c r="O1902" i="3" a="1"/>
  <c r="O1902" i="3" s="1"/>
  <c r="O1903" i="3" a="1"/>
  <c r="O1903" i="3" s="1"/>
  <c r="O1904" i="3" a="1"/>
  <c r="O1904" i="3" s="1"/>
  <c r="O1905" i="3" a="1"/>
  <c r="O1905" i="3" s="1"/>
  <c r="O1906" i="3" a="1"/>
  <c r="O1906" i="3" s="1"/>
  <c r="O1907" i="3" a="1"/>
  <c r="O1907" i="3" s="1"/>
  <c r="O1908" i="3" a="1"/>
  <c r="O1908" i="3" s="1"/>
  <c r="O1909" i="3" a="1"/>
  <c r="O1909" i="3" s="1"/>
  <c r="O1910" i="3" a="1"/>
  <c r="O1910" i="3" s="1"/>
  <c r="O1911" i="3" a="1"/>
  <c r="O1911" i="3" s="1"/>
  <c r="O1912" i="3" a="1"/>
  <c r="O1912" i="3" s="1"/>
  <c r="O1913" i="3" a="1"/>
  <c r="O1913" i="3" s="1"/>
  <c r="O1914" i="3" a="1"/>
  <c r="O1914" i="3" s="1"/>
  <c r="O1915" i="3" a="1"/>
  <c r="O1915" i="3" s="1"/>
  <c r="O1916" i="3" a="1"/>
  <c r="O1916" i="3" s="1"/>
  <c r="O1917" i="3" a="1"/>
  <c r="O1917" i="3" s="1"/>
  <c r="O1918" i="3" a="1"/>
  <c r="O1918" i="3" s="1"/>
  <c r="O1919" i="3" a="1"/>
  <c r="O1919" i="3" s="1"/>
  <c r="O1920" i="3" a="1"/>
  <c r="O1920" i="3" s="1"/>
  <c r="O1921" i="3" a="1"/>
  <c r="O1921" i="3" s="1"/>
  <c r="O1922" i="3" a="1"/>
  <c r="O1922" i="3" s="1"/>
  <c r="O1923" i="3" a="1"/>
  <c r="O1923" i="3" s="1"/>
  <c r="O1924" i="3" a="1"/>
  <c r="O1924" i="3" s="1"/>
  <c r="O1925" i="3" a="1"/>
  <c r="O1925" i="3" s="1"/>
  <c r="O1926" i="3" a="1"/>
  <c r="O1926" i="3" s="1"/>
  <c r="O1927" i="3" a="1"/>
  <c r="O1927" i="3" s="1"/>
  <c r="O1928" i="3" a="1"/>
  <c r="O1928" i="3" s="1"/>
  <c r="O1929" i="3" a="1"/>
  <c r="O1929" i="3" s="1"/>
  <c r="O1930" i="3" a="1"/>
  <c r="O1930" i="3" s="1"/>
  <c r="O1931" i="3" a="1"/>
  <c r="O1931" i="3" s="1"/>
  <c r="O1932" i="3" a="1"/>
  <c r="O1932" i="3" s="1"/>
  <c r="O1933" i="3" a="1"/>
  <c r="O1933" i="3" s="1"/>
  <c r="O1934" i="3" a="1"/>
  <c r="O1934" i="3" s="1"/>
  <c r="O1935" i="3" a="1"/>
  <c r="O1935" i="3" s="1"/>
  <c r="O1936" i="3" a="1"/>
  <c r="O1936" i="3" s="1"/>
  <c r="O1937" i="3" a="1"/>
  <c r="O1937" i="3" s="1"/>
  <c r="O1938" i="3" a="1"/>
  <c r="O1938" i="3" s="1"/>
  <c r="O1939" i="3" a="1"/>
  <c r="O1939" i="3" s="1"/>
  <c r="O1940" i="3" a="1"/>
  <c r="O1940" i="3" s="1"/>
  <c r="O1941" i="3" a="1"/>
  <c r="O1941" i="3" s="1"/>
  <c r="O1942" i="3" a="1"/>
  <c r="O1942" i="3" s="1"/>
  <c r="O1943" i="3" a="1"/>
  <c r="O1943" i="3" s="1"/>
  <c r="O1944" i="3" a="1"/>
  <c r="O1944" i="3" s="1"/>
  <c r="O1945" i="3" a="1"/>
  <c r="O1945" i="3" s="1"/>
  <c r="O1946" i="3" a="1"/>
  <c r="O1946" i="3" s="1"/>
  <c r="O1947" i="3" a="1"/>
  <c r="O1947" i="3" s="1"/>
  <c r="O1948" i="3" a="1"/>
  <c r="O1948" i="3" s="1"/>
  <c r="O1949" i="3" a="1"/>
  <c r="O1949" i="3" s="1"/>
  <c r="O1950" i="3" a="1"/>
  <c r="O1950" i="3" s="1"/>
  <c r="O1951" i="3" a="1"/>
  <c r="O1951" i="3" s="1"/>
  <c r="O1952" i="3" a="1"/>
  <c r="O1952" i="3" s="1"/>
  <c r="O1953" i="3" a="1"/>
  <c r="O1953" i="3" s="1"/>
  <c r="O1954" i="3" a="1"/>
  <c r="O1954" i="3" s="1"/>
  <c r="O1955" i="3" a="1"/>
  <c r="O1955" i="3" s="1"/>
  <c r="O1956" i="3" a="1"/>
  <c r="O1956" i="3" s="1"/>
  <c r="O1957" i="3" a="1"/>
  <c r="O1957" i="3" s="1"/>
  <c r="O1958" i="3" a="1"/>
  <c r="O1958" i="3" s="1"/>
  <c r="O1959" i="3" a="1"/>
  <c r="O1959" i="3" s="1"/>
  <c r="O1960" i="3" a="1"/>
  <c r="O1960" i="3" s="1"/>
  <c r="O1961" i="3" a="1"/>
  <c r="O1961" i="3" s="1"/>
  <c r="O1962" i="3" a="1"/>
  <c r="O1962" i="3" s="1"/>
  <c r="O1963" i="3" a="1"/>
  <c r="O1963" i="3" s="1"/>
  <c r="O1964" i="3" a="1"/>
  <c r="O1964" i="3" s="1"/>
  <c r="O1965" i="3" a="1"/>
  <c r="O1965" i="3" s="1"/>
  <c r="O1966" i="3" a="1"/>
  <c r="O1966" i="3" s="1"/>
  <c r="O1967" i="3" a="1"/>
  <c r="O1967" i="3" s="1"/>
  <c r="O1968" i="3" a="1"/>
  <c r="O1968" i="3" s="1"/>
  <c r="O1969" i="3" a="1"/>
  <c r="O1969" i="3" s="1"/>
  <c r="O1970" i="3" a="1"/>
  <c r="O1970" i="3" s="1"/>
  <c r="O1971" i="3" a="1"/>
  <c r="O1971" i="3" s="1"/>
  <c r="O1972" i="3" a="1"/>
  <c r="O1972" i="3" s="1"/>
  <c r="O1973" i="3" a="1"/>
  <c r="O1973" i="3" s="1"/>
  <c r="O1974" i="3" a="1"/>
  <c r="O1974" i="3" s="1"/>
  <c r="O1975" i="3" a="1"/>
  <c r="O1975" i="3" s="1"/>
  <c r="O1976" i="3" a="1"/>
  <c r="O1976" i="3" s="1"/>
  <c r="O1977" i="3" a="1"/>
  <c r="O1977" i="3" s="1"/>
  <c r="O1978" i="3" a="1"/>
  <c r="O1978" i="3" s="1"/>
  <c r="O1979" i="3" a="1"/>
  <c r="O1979" i="3" s="1"/>
  <c r="O1980" i="3" a="1"/>
  <c r="O1980" i="3" s="1"/>
  <c r="O1981" i="3" a="1"/>
  <c r="O1981" i="3" s="1"/>
  <c r="O1982" i="3" a="1"/>
  <c r="O1982" i="3" s="1"/>
  <c r="O1983" i="3" a="1"/>
  <c r="O1983" i="3" s="1"/>
  <c r="O1984" i="3" a="1"/>
  <c r="O1984" i="3" s="1"/>
  <c r="O1985" i="3" a="1"/>
  <c r="O1985" i="3" s="1"/>
  <c r="O1986" i="3" a="1"/>
  <c r="O1986" i="3" s="1"/>
  <c r="O1987" i="3" a="1"/>
  <c r="O1987" i="3" s="1"/>
  <c r="O1988" i="3" a="1"/>
  <c r="O1988" i="3" s="1"/>
  <c r="O1989" i="3" a="1"/>
  <c r="O1989" i="3" s="1"/>
  <c r="O1990" i="3" a="1"/>
  <c r="O1990" i="3" s="1"/>
  <c r="O1991" i="3" a="1"/>
  <c r="O1991" i="3" s="1"/>
  <c r="O1992" i="3" a="1"/>
  <c r="O1992" i="3" s="1"/>
  <c r="O1993" i="3" a="1"/>
  <c r="O1993" i="3" s="1"/>
  <c r="O1994" i="3" a="1"/>
  <c r="O1994" i="3" s="1"/>
  <c r="O1995" i="3" a="1"/>
  <c r="O1995" i="3" s="1"/>
  <c r="O1996" i="3" a="1"/>
  <c r="O1996" i="3" s="1"/>
  <c r="O1997" i="3" a="1"/>
  <c r="O1997" i="3" s="1"/>
  <c r="O1998" i="3" a="1"/>
  <c r="O1998" i="3" s="1"/>
  <c r="O1999" i="3" a="1"/>
  <c r="O1999" i="3" s="1"/>
  <c r="O2000" i="3" a="1"/>
  <c r="O2000" i="3" s="1"/>
  <c r="O2001" i="3" a="1"/>
  <c r="O2001" i="3" s="1"/>
  <c r="O2002" i="3" a="1"/>
  <c r="O2002" i="3" s="1"/>
  <c r="O2003" i="3" a="1"/>
  <c r="O2003" i="3" s="1"/>
  <c r="O2004" i="3" a="1"/>
  <c r="O2004" i="3" s="1"/>
  <c r="O2005" i="3" a="1"/>
  <c r="O2005" i="3" s="1"/>
  <c r="O2006" i="3" a="1"/>
  <c r="O2006" i="3" s="1"/>
  <c r="O2007" i="3" a="1"/>
  <c r="O2007" i="3" s="1"/>
  <c r="O2008" i="3" a="1"/>
  <c r="O2008" i="3" s="1"/>
  <c r="O2009" i="3" a="1"/>
  <c r="O2009" i="3" s="1"/>
  <c r="O2010" i="3" a="1"/>
  <c r="O2010" i="3" s="1"/>
  <c r="O2011" i="3" a="1"/>
  <c r="O2011" i="3" s="1"/>
  <c r="O2012" i="3" a="1"/>
  <c r="O2012" i="3" s="1"/>
  <c r="O2013" i="3" a="1"/>
  <c r="O2013" i="3" s="1"/>
  <c r="O2014" i="3" a="1"/>
  <c r="O2014" i="3" s="1"/>
  <c r="O2015" i="3" a="1"/>
  <c r="O2015" i="3" s="1"/>
  <c r="O2016" i="3" a="1"/>
  <c r="O2016" i="3" s="1"/>
  <c r="O2017" i="3" a="1"/>
  <c r="O2017" i="3" s="1"/>
  <c r="O2018" i="3" a="1"/>
  <c r="O2018" i="3" s="1"/>
  <c r="O2019" i="3" a="1"/>
  <c r="O2019" i="3" s="1"/>
  <c r="O2020" i="3" a="1"/>
  <c r="O2020" i="3" s="1"/>
  <c r="O2021" i="3" a="1"/>
  <c r="O2021" i="3" s="1"/>
  <c r="O2022" i="3" a="1"/>
  <c r="O2022" i="3" s="1"/>
  <c r="O2023" i="3" a="1"/>
  <c r="O2023" i="3" s="1"/>
  <c r="O2024" i="3" a="1"/>
  <c r="O2024" i="3" s="1"/>
  <c r="O2025" i="3" a="1"/>
  <c r="O2025" i="3" s="1"/>
  <c r="O2026" i="3" a="1"/>
  <c r="O2026" i="3" s="1"/>
  <c r="O2027" i="3" a="1"/>
  <c r="O2027" i="3" s="1"/>
  <c r="O2028" i="3" a="1"/>
  <c r="O2028" i="3" s="1"/>
  <c r="O2029" i="3" a="1"/>
  <c r="O2029" i="3" s="1"/>
  <c r="O2030" i="3" a="1"/>
  <c r="O2030" i="3" s="1"/>
  <c r="O2031" i="3" a="1"/>
  <c r="O2031" i="3" s="1"/>
  <c r="O2032" i="3" a="1"/>
  <c r="O2032" i="3" s="1"/>
  <c r="O2033" i="3" a="1"/>
  <c r="O2033" i="3" s="1"/>
  <c r="O2034" i="3" a="1"/>
  <c r="O2034" i="3" s="1"/>
  <c r="O2035" i="3" a="1"/>
  <c r="O2035" i="3" s="1"/>
  <c r="O2036" i="3" a="1"/>
  <c r="O2036" i="3" s="1"/>
  <c r="O2037" i="3" a="1"/>
  <c r="O2037" i="3" s="1"/>
  <c r="O2038" i="3" a="1"/>
  <c r="O2038" i="3" s="1"/>
  <c r="O2039" i="3" a="1"/>
  <c r="O2039" i="3" s="1"/>
  <c r="O2040" i="3" a="1"/>
  <c r="O2040" i="3" s="1"/>
  <c r="O2041" i="3" a="1"/>
  <c r="O2041" i="3" s="1"/>
  <c r="O2042" i="3" a="1"/>
  <c r="O2042" i="3" s="1"/>
  <c r="O2043" i="3" a="1"/>
  <c r="O2043" i="3" s="1"/>
  <c r="O2044" i="3" a="1"/>
  <c r="O2044" i="3" s="1"/>
  <c r="O2045" i="3" a="1"/>
  <c r="O2045" i="3" s="1"/>
  <c r="O2046" i="3" a="1"/>
  <c r="O2046" i="3" s="1"/>
  <c r="O2047" i="3" a="1"/>
  <c r="O2047" i="3" s="1"/>
  <c r="O2048" i="3" a="1"/>
  <c r="O2048" i="3" s="1"/>
  <c r="O2049" i="3" a="1"/>
  <c r="O2049" i="3" s="1"/>
  <c r="O2050" i="3" a="1"/>
  <c r="O2050" i="3" s="1"/>
  <c r="O2051" i="3" a="1"/>
  <c r="O2051" i="3" s="1"/>
  <c r="O2052" i="3" a="1"/>
  <c r="O2052" i="3" s="1"/>
  <c r="O2053" i="3" a="1"/>
  <c r="O2053" i="3" s="1"/>
  <c r="O2054" i="3" a="1"/>
  <c r="O2054" i="3" s="1"/>
  <c r="O2055" i="3" a="1"/>
  <c r="O2055" i="3" s="1"/>
  <c r="O2056" i="3" a="1"/>
  <c r="O2056" i="3" s="1"/>
  <c r="O2057" i="3" a="1"/>
  <c r="O2057" i="3" s="1"/>
  <c r="O2058" i="3" a="1"/>
  <c r="O2058" i="3" s="1"/>
  <c r="O2059" i="3" a="1"/>
  <c r="O2059" i="3" s="1"/>
  <c r="O2060" i="3" a="1"/>
  <c r="O2060" i="3" s="1"/>
  <c r="O2061" i="3" a="1"/>
  <c r="O2061" i="3" s="1"/>
  <c r="O2062" i="3" a="1"/>
  <c r="O2062" i="3" s="1"/>
  <c r="O2063" i="3" a="1"/>
  <c r="O2063" i="3" s="1"/>
  <c r="O2064" i="3" a="1"/>
  <c r="O2064" i="3" s="1"/>
  <c r="O2065" i="3" a="1"/>
  <c r="O2065" i="3" s="1"/>
  <c r="O2066" i="3" a="1"/>
  <c r="O2066" i="3" s="1"/>
  <c r="O2067" i="3" a="1"/>
  <c r="O2067" i="3" s="1"/>
  <c r="O2068" i="3" a="1"/>
  <c r="O2068" i="3" s="1"/>
  <c r="O2069" i="3" a="1"/>
  <c r="O2069" i="3" s="1"/>
  <c r="O2070" i="3" a="1"/>
  <c r="O2070" i="3" s="1"/>
  <c r="O2071" i="3" a="1"/>
  <c r="O2071" i="3" s="1"/>
  <c r="O2072" i="3" a="1"/>
  <c r="O2072" i="3" s="1"/>
  <c r="O2073" i="3" a="1"/>
  <c r="O2073" i="3" s="1"/>
  <c r="O2074" i="3" a="1"/>
  <c r="O2074" i="3" s="1"/>
  <c r="O2075" i="3" a="1"/>
  <c r="O2075" i="3" s="1"/>
  <c r="O2076" i="3" a="1"/>
  <c r="O2076" i="3" s="1"/>
  <c r="O2077" i="3" a="1"/>
  <c r="O2077" i="3" s="1"/>
  <c r="O2078" i="3" a="1"/>
  <c r="O2078" i="3" s="1"/>
  <c r="O2079" i="3" a="1"/>
  <c r="O2079" i="3" s="1"/>
  <c r="O2080" i="3" a="1"/>
  <c r="O2080" i="3" s="1"/>
  <c r="O2081" i="3" a="1"/>
  <c r="O2081" i="3" s="1"/>
  <c r="O2082" i="3" a="1"/>
  <c r="O2082" i="3" s="1"/>
  <c r="O2083" i="3" a="1"/>
  <c r="O2083" i="3" s="1"/>
  <c r="O2084" i="3" a="1"/>
  <c r="O2084" i="3" s="1"/>
  <c r="O2085" i="3" a="1"/>
  <c r="O2085" i="3" s="1"/>
  <c r="O2086" i="3" a="1"/>
  <c r="O2086" i="3" s="1"/>
  <c r="O2087" i="3" a="1"/>
  <c r="O2087" i="3" s="1"/>
  <c r="O2088" i="3" a="1"/>
  <c r="O2088" i="3" s="1"/>
  <c r="O2089" i="3" a="1"/>
  <c r="O2089" i="3" s="1"/>
  <c r="O2090" i="3" a="1"/>
  <c r="O2090" i="3" s="1"/>
  <c r="O2091" i="3" a="1"/>
  <c r="O2091" i="3" s="1"/>
  <c r="O2092" i="3" a="1"/>
  <c r="O2092" i="3" s="1"/>
  <c r="O2093" i="3" a="1"/>
  <c r="O2093" i="3" s="1"/>
  <c r="O2094" i="3" a="1"/>
  <c r="O2094" i="3" s="1"/>
  <c r="O2095" i="3" a="1"/>
  <c r="O2095" i="3" s="1"/>
  <c r="O2096" i="3" a="1"/>
  <c r="O2096" i="3" s="1"/>
  <c r="O2097" i="3" a="1"/>
  <c r="O2097" i="3" s="1"/>
  <c r="O2098" i="3" a="1"/>
  <c r="O2098" i="3" s="1"/>
  <c r="O2099" i="3" a="1"/>
  <c r="O2099" i="3" s="1"/>
  <c r="O2100" i="3" a="1"/>
  <c r="O2100" i="3" s="1"/>
  <c r="O2101" i="3" a="1"/>
  <c r="O2101" i="3" s="1"/>
  <c r="O2102" i="3" a="1"/>
  <c r="O2102" i="3" s="1"/>
  <c r="O2103" i="3" a="1"/>
  <c r="O2103" i="3" s="1"/>
  <c r="O2104" i="3" a="1"/>
  <c r="O2104" i="3" s="1"/>
  <c r="O2105" i="3" a="1"/>
  <c r="O2105" i="3" s="1"/>
  <c r="O2106" i="3" a="1"/>
  <c r="O2106" i="3" s="1"/>
  <c r="O2107" i="3" a="1"/>
  <c r="O2107" i="3" s="1"/>
  <c r="O2108" i="3" a="1"/>
  <c r="O2108" i="3" s="1"/>
  <c r="O2109" i="3" a="1"/>
  <c r="O2109" i="3" s="1"/>
  <c r="O2110" i="3" a="1"/>
  <c r="O2110" i="3" s="1"/>
  <c r="O2111" i="3" a="1"/>
  <c r="O2111" i="3" s="1"/>
  <c r="O2112" i="3" a="1"/>
  <c r="O2112" i="3" s="1"/>
  <c r="O2113" i="3" a="1"/>
  <c r="O2113" i="3" s="1"/>
  <c r="O2114" i="3" a="1"/>
  <c r="O2114" i="3" s="1"/>
  <c r="O2115" i="3" a="1"/>
  <c r="O2115" i="3" s="1"/>
  <c r="O2116" i="3" a="1"/>
  <c r="O2116" i="3" s="1"/>
  <c r="O2117" i="3" a="1"/>
  <c r="O2117" i="3" s="1"/>
  <c r="O2118" i="3" a="1"/>
  <c r="O2118" i="3" s="1"/>
  <c r="O2119" i="3" a="1"/>
  <c r="O2119" i="3" s="1"/>
  <c r="O2120" i="3" a="1"/>
  <c r="O2120" i="3" s="1"/>
  <c r="O2121" i="3" a="1"/>
  <c r="O2121" i="3" s="1"/>
  <c r="O2122" i="3" a="1"/>
  <c r="O2122" i="3" s="1"/>
  <c r="O2123" i="3" a="1"/>
  <c r="O2123" i="3" s="1"/>
  <c r="O2124" i="3" a="1"/>
  <c r="O2124" i="3" s="1"/>
  <c r="O2125" i="3" a="1"/>
  <c r="O2125" i="3" s="1"/>
  <c r="O2126" i="3" a="1"/>
  <c r="O2126" i="3" s="1"/>
  <c r="O2127" i="3" a="1"/>
  <c r="O2127" i="3" s="1"/>
  <c r="O2128" i="3" a="1"/>
  <c r="O2128" i="3" s="1"/>
  <c r="O2129" i="3" a="1"/>
  <c r="O2129" i="3" s="1"/>
  <c r="O2130" i="3" a="1"/>
  <c r="O2130" i="3" s="1"/>
  <c r="O2131" i="3" a="1"/>
  <c r="O2131" i="3" s="1"/>
  <c r="O2132" i="3" a="1"/>
  <c r="O2132" i="3" s="1"/>
  <c r="O2133" i="3" a="1"/>
  <c r="O2133" i="3" s="1"/>
  <c r="O2134" i="3" a="1"/>
  <c r="O2134" i="3" s="1"/>
  <c r="O2135" i="3" a="1"/>
  <c r="O2135" i="3" s="1"/>
  <c r="O2136" i="3" a="1"/>
  <c r="O2136" i="3" s="1"/>
  <c r="O2137" i="3" a="1"/>
  <c r="O2137" i="3" s="1"/>
  <c r="O2138" i="3" a="1"/>
  <c r="O2138" i="3" s="1"/>
  <c r="O2139" i="3" a="1"/>
  <c r="O2139" i="3" s="1"/>
  <c r="O2140" i="3" a="1"/>
  <c r="O2140" i="3" s="1"/>
  <c r="O2141" i="3" a="1"/>
  <c r="O2141" i="3" s="1"/>
  <c r="O2142" i="3" a="1"/>
  <c r="O2142" i="3" s="1"/>
  <c r="O2143" i="3" a="1"/>
  <c r="O2143" i="3" s="1"/>
  <c r="O2144" i="3" a="1"/>
  <c r="O2144" i="3" s="1"/>
  <c r="O2145" i="3" a="1"/>
  <c r="O2145" i="3" s="1"/>
  <c r="O2146" i="3" a="1"/>
  <c r="O2146" i="3" s="1"/>
  <c r="O2147" i="3" a="1"/>
  <c r="O2147" i="3" s="1"/>
  <c r="O2148" i="3" a="1"/>
  <c r="O2148" i="3" s="1"/>
  <c r="O2149" i="3" a="1"/>
  <c r="O2149" i="3" s="1"/>
  <c r="O2150" i="3" a="1"/>
  <c r="O2150" i="3" s="1"/>
  <c r="O2151" i="3" a="1"/>
  <c r="O2151" i="3" s="1"/>
  <c r="O2152" i="3" a="1"/>
  <c r="O2152" i="3" s="1"/>
  <c r="O2153" i="3" a="1"/>
  <c r="O2153" i="3" s="1"/>
  <c r="O2154" i="3" a="1"/>
  <c r="O2154" i="3" s="1"/>
  <c r="O2155" i="3" a="1"/>
  <c r="O2155" i="3" s="1"/>
  <c r="O2156" i="3" a="1"/>
  <c r="O2156" i="3" s="1"/>
  <c r="O2157" i="3" a="1"/>
  <c r="O2157" i="3" s="1"/>
  <c r="O2158" i="3" a="1"/>
  <c r="O2158" i="3" s="1"/>
  <c r="O2159" i="3" a="1"/>
  <c r="O2159" i="3" s="1"/>
  <c r="O2160" i="3" a="1"/>
  <c r="O2160" i="3" s="1"/>
  <c r="O2161" i="3" a="1"/>
  <c r="O2161" i="3" s="1"/>
  <c r="O2162" i="3" a="1"/>
  <c r="O2162" i="3" s="1"/>
  <c r="O2163" i="3" a="1"/>
  <c r="O2163" i="3" s="1"/>
  <c r="O2164" i="3" a="1"/>
  <c r="O2164" i="3" s="1"/>
  <c r="O2165" i="3" a="1"/>
  <c r="O2165" i="3" s="1"/>
  <c r="O2166" i="3" a="1"/>
  <c r="O2166" i="3" s="1"/>
  <c r="O2167" i="3" a="1"/>
  <c r="O2167" i="3" s="1"/>
  <c r="O2168" i="3" a="1"/>
  <c r="O2168" i="3" s="1"/>
  <c r="O2169" i="3" a="1"/>
  <c r="O2169" i="3" s="1"/>
  <c r="O2170" i="3" a="1"/>
  <c r="O2170" i="3" s="1"/>
  <c r="O2171" i="3" a="1"/>
  <c r="O2171" i="3" s="1"/>
  <c r="O2172" i="3" a="1"/>
  <c r="O2172" i="3" s="1"/>
  <c r="O2173" i="3" a="1"/>
  <c r="O2173" i="3" s="1"/>
  <c r="O2174" i="3" a="1"/>
  <c r="O2174" i="3" s="1"/>
  <c r="O2175" i="3" a="1"/>
  <c r="O2175" i="3" s="1"/>
  <c r="O2176" i="3" a="1"/>
  <c r="O2176" i="3" s="1"/>
  <c r="O2177" i="3" a="1"/>
  <c r="O2177" i="3" s="1"/>
  <c r="O2178" i="3" a="1"/>
  <c r="O2178" i="3" s="1"/>
  <c r="O2179" i="3" a="1"/>
  <c r="O2179" i="3" s="1"/>
  <c r="O2180" i="3" a="1"/>
  <c r="O2180" i="3" s="1"/>
  <c r="O2181" i="3" a="1"/>
  <c r="O2181" i="3" s="1"/>
  <c r="O2182" i="3" a="1"/>
  <c r="O2182" i="3" s="1"/>
  <c r="O2183" i="3" a="1"/>
  <c r="O2183" i="3" s="1"/>
  <c r="O2184" i="3" a="1"/>
  <c r="O2184" i="3" s="1"/>
  <c r="O2185" i="3" a="1"/>
  <c r="O2185" i="3" s="1"/>
  <c r="O2186" i="3" a="1"/>
  <c r="O2186" i="3" s="1"/>
  <c r="O2187" i="3" a="1"/>
  <c r="O2187" i="3" s="1"/>
  <c r="O2188" i="3" a="1"/>
  <c r="O2188" i="3" s="1"/>
  <c r="O2189" i="3" a="1"/>
  <c r="O2189" i="3" s="1"/>
  <c r="O2190" i="3" a="1"/>
  <c r="O2190" i="3" s="1"/>
  <c r="O2191" i="3" a="1"/>
  <c r="O2191" i="3" s="1"/>
  <c r="O2192" i="3" a="1"/>
  <c r="O2192" i="3" s="1"/>
  <c r="O2193" i="3" a="1"/>
  <c r="O2193" i="3" s="1"/>
  <c r="O2194" i="3" a="1"/>
  <c r="O2194" i="3" s="1"/>
  <c r="O2195" i="3" a="1"/>
  <c r="O2195" i="3" s="1"/>
  <c r="O2196" i="3" a="1"/>
  <c r="O2196" i="3" s="1"/>
  <c r="O2197" i="3" a="1"/>
  <c r="O2197" i="3" s="1"/>
  <c r="O2198" i="3" a="1"/>
  <c r="O2198" i="3" s="1"/>
  <c r="O2199" i="3" a="1"/>
  <c r="O2199" i="3" s="1"/>
  <c r="O2200" i="3" a="1"/>
  <c r="O2200" i="3" s="1"/>
  <c r="O2201" i="3" a="1"/>
  <c r="O2201" i="3" s="1"/>
  <c r="O2202" i="3" a="1"/>
  <c r="O2202" i="3" s="1"/>
  <c r="O2203" i="3" a="1"/>
  <c r="O2203" i="3" s="1"/>
  <c r="O2204" i="3" a="1"/>
  <c r="O2204" i="3" s="1"/>
  <c r="O2205" i="3" a="1"/>
  <c r="O2205" i="3" s="1"/>
  <c r="O2206" i="3" a="1"/>
  <c r="O2206" i="3" s="1"/>
  <c r="O2207" i="3" a="1"/>
  <c r="O2207" i="3" s="1"/>
  <c r="O2208" i="3" a="1"/>
  <c r="O2208" i="3" s="1"/>
  <c r="O2209" i="3" a="1"/>
  <c r="O2209" i="3" s="1"/>
  <c r="O2210" i="3" a="1"/>
  <c r="O2210" i="3" s="1"/>
  <c r="O2211" i="3" a="1"/>
  <c r="O2211" i="3" s="1"/>
  <c r="O2212" i="3" a="1"/>
  <c r="O2212" i="3" s="1"/>
  <c r="O2213" i="3" a="1"/>
  <c r="O2213" i="3" s="1"/>
  <c r="O2214" i="3" a="1"/>
  <c r="O2214" i="3" s="1"/>
  <c r="O2215" i="3" a="1"/>
  <c r="O2215" i="3" s="1"/>
  <c r="O2216" i="3" a="1"/>
  <c r="O2216" i="3" s="1"/>
  <c r="O2217" i="3" a="1"/>
  <c r="O2217" i="3" s="1"/>
  <c r="O2218" i="3" a="1"/>
  <c r="O2218" i="3" s="1"/>
  <c r="O2219" i="3" a="1"/>
  <c r="O2219" i="3" s="1"/>
  <c r="O2220" i="3" a="1"/>
  <c r="O2220" i="3" s="1"/>
  <c r="O2221" i="3" a="1"/>
  <c r="O2221" i="3" s="1"/>
  <c r="O2222" i="3" a="1"/>
  <c r="O2222" i="3" s="1"/>
  <c r="O2223" i="3" a="1"/>
  <c r="O2223" i="3" s="1"/>
  <c r="O2224" i="3" a="1"/>
  <c r="O2224" i="3" s="1"/>
  <c r="O2225" i="3" a="1"/>
  <c r="O2225" i="3" s="1"/>
  <c r="O2226" i="3" a="1"/>
  <c r="O2226" i="3" s="1"/>
  <c r="O2227" i="3" a="1"/>
  <c r="O2227" i="3" s="1"/>
  <c r="O2228" i="3" a="1"/>
  <c r="O2228" i="3" s="1"/>
  <c r="O2229" i="3" a="1"/>
  <c r="O2229" i="3" s="1"/>
  <c r="O2230" i="3" a="1"/>
  <c r="O2230" i="3" s="1"/>
  <c r="O2231" i="3" a="1"/>
  <c r="O2231" i="3" s="1"/>
  <c r="O2232" i="3" a="1"/>
  <c r="O2232" i="3" s="1"/>
  <c r="O2233" i="3" a="1"/>
  <c r="O2233" i="3" s="1"/>
  <c r="O2234" i="3" a="1"/>
  <c r="O2234" i="3" s="1"/>
  <c r="O2235" i="3" a="1"/>
  <c r="O2235" i="3" s="1"/>
  <c r="O2236" i="3" a="1"/>
  <c r="O2236" i="3" s="1"/>
  <c r="O2237" i="3" a="1"/>
  <c r="O2237" i="3" s="1"/>
  <c r="O2238" i="3" a="1"/>
  <c r="O2238" i="3" s="1"/>
  <c r="O2239" i="3" a="1"/>
  <c r="O2239" i="3" s="1"/>
  <c r="O2240" i="3" a="1"/>
  <c r="O2240" i="3" s="1"/>
  <c r="O2241" i="3" a="1"/>
  <c r="O2241" i="3" s="1"/>
  <c r="O2242" i="3" a="1"/>
  <c r="O2242" i="3" s="1"/>
  <c r="O2243" i="3" a="1"/>
  <c r="O2243" i="3" s="1"/>
  <c r="O2244" i="3" a="1"/>
  <c r="O2244" i="3" s="1"/>
  <c r="O2245" i="3" a="1"/>
  <c r="O2245" i="3" s="1"/>
  <c r="O2246" i="3" a="1"/>
  <c r="O2246" i="3" s="1"/>
  <c r="O2247" i="3" a="1"/>
  <c r="O2247" i="3" s="1"/>
  <c r="O2248" i="3" a="1"/>
  <c r="O2248" i="3" s="1"/>
  <c r="O2249" i="3" a="1"/>
  <c r="O2249" i="3" s="1"/>
  <c r="O2250" i="3" a="1"/>
  <c r="O2250" i="3" s="1"/>
  <c r="O2251" i="3" a="1"/>
  <c r="O2251" i="3" s="1"/>
  <c r="O2252" i="3" a="1"/>
  <c r="O2252" i="3" s="1"/>
  <c r="O2253" i="3" a="1"/>
  <c r="O2253" i="3" s="1"/>
  <c r="O2254" i="3" a="1"/>
  <c r="O2254" i="3" s="1"/>
  <c r="O2255" i="3" a="1"/>
  <c r="O2255" i="3" s="1"/>
  <c r="O2256" i="3" a="1"/>
  <c r="O2256" i="3" s="1"/>
  <c r="O2257" i="3" a="1"/>
  <c r="O2257" i="3" s="1"/>
  <c r="O2258" i="3" a="1"/>
  <c r="O2258" i="3" s="1"/>
  <c r="O2259" i="3" a="1"/>
  <c r="O2259" i="3" s="1"/>
  <c r="O2260" i="3" a="1"/>
  <c r="O2260" i="3" s="1"/>
  <c r="O2261" i="3" a="1"/>
  <c r="O2261" i="3" s="1"/>
  <c r="O2262" i="3" a="1"/>
  <c r="O2262" i="3" s="1"/>
  <c r="O2263" i="3" a="1"/>
  <c r="O2263" i="3" s="1"/>
  <c r="O2264" i="3" a="1"/>
  <c r="O2264" i="3" s="1"/>
  <c r="O2265" i="3" a="1"/>
  <c r="O2265" i="3" s="1"/>
  <c r="O2266" i="3" a="1"/>
  <c r="O2266" i="3" s="1"/>
  <c r="O2267" i="3" a="1"/>
  <c r="O2267" i="3" s="1"/>
  <c r="O2268" i="3" a="1"/>
  <c r="O2268" i="3" s="1"/>
  <c r="O2269" i="3" a="1"/>
  <c r="O2269" i="3" s="1"/>
  <c r="O2270" i="3" a="1"/>
  <c r="O2270" i="3" s="1"/>
  <c r="O2271" i="3" a="1"/>
  <c r="O2271" i="3" s="1"/>
  <c r="O2272" i="3" a="1"/>
  <c r="O2272" i="3" s="1"/>
  <c r="O2273" i="3" a="1"/>
  <c r="O2273" i="3" s="1"/>
  <c r="O2274" i="3" a="1"/>
  <c r="O2274" i="3" s="1"/>
  <c r="O2275" i="3" a="1"/>
  <c r="O2275" i="3" s="1"/>
  <c r="O2276" i="3" a="1"/>
  <c r="O2276" i="3" s="1"/>
  <c r="O2277" i="3" a="1"/>
  <c r="O2277" i="3" s="1"/>
  <c r="O2278" i="3" a="1"/>
  <c r="O2278" i="3" s="1"/>
  <c r="O2279" i="3" a="1"/>
  <c r="O2279" i="3" s="1"/>
  <c r="O2280" i="3" a="1"/>
  <c r="O2280" i="3" s="1"/>
  <c r="O2281" i="3" a="1"/>
  <c r="O2281" i="3" s="1"/>
  <c r="O2282" i="3" a="1"/>
  <c r="O2282" i="3" s="1"/>
  <c r="O2283" i="3" a="1"/>
  <c r="O2283" i="3" s="1"/>
  <c r="O2284" i="3" a="1"/>
  <c r="O2284" i="3" s="1"/>
  <c r="O2285" i="3" a="1"/>
  <c r="O2285" i="3" s="1"/>
  <c r="O2286" i="3" a="1"/>
  <c r="O2286" i="3" s="1"/>
  <c r="O2287" i="3" a="1"/>
  <c r="O2287" i="3" s="1"/>
  <c r="O2288" i="3" a="1"/>
  <c r="O2288" i="3" s="1"/>
  <c r="O2289" i="3" a="1"/>
  <c r="O2289" i="3" s="1"/>
  <c r="O2290" i="3" a="1"/>
  <c r="O2290" i="3" s="1"/>
  <c r="O2291" i="3" a="1"/>
  <c r="O2291" i="3" s="1"/>
  <c r="O2292" i="3" a="1"/>
  <c r="O2292" i="3" s="1"/>
  <c r="O2293" i="3" a="1"/>
  <c r="O2293" i="3" s="1"/>
  <c r="O2294" i="3" a="1"/>
  <c r="O2294" i="3" s="1"/>
  <c r="O2295" i="3" a="1"/>
  <c r="O2295" i="3" s="1"/>
  <c r="O2296" i="3" a="1"/>
  <c r="O2296" i="3" s="1"/>
  <c r="O2297" i="3" a="1"/>
  <c r="O2297" i="3" s="1"/>
  <c r="O2298" i="3" a="1"/>
  <c r="O2298" i="3" s="1"/>
  <c r="O2299" i="3" a="1"/>
  <c r="O2299" i="3" s="1"/>
  <c r="O2300" i="3" a="1"/>
  <c r="O2300" i="3" s="1"/>
  <c r="O2301" i="3" a="1"/>
  <c r="O2301" i="3" s="1"/>
  <c r="O2302" i="3" a="1"/>
  <c r="O2302" i="3" s="1"/>
  <c r="O2303" i="3" a="1"/>
  <c r="O2303" i="3" s="1"/>
  <c r="O2304" i="3" a="1"/>
  <c r="O2304" i="3" s="1"/>
  <c r="O2305" i="3" a="1"/>
  <c r="O2305" i="3" s="1"/>
  <c r="O2306" i="3" a="1"/>
  <c r="O2306" i="3" s="1"/>
  <c r="O2307" i="3" a="1"/>
  <c r="O2307" i="3" s="1"/>
  <c r="O2308" i="3" a="1"/>
  <c r="O2308" i="3" s="1"/>
  <c r="O2309" i="3" a="1"/>
  <c r="O2309" i="3" s="1"/>
  <c r="O2310" i="3" a="1"/>
  <c r="O2310" i="3" s="1"/>
  <c r="O2311" i="3" a="1"/>
  <c r="O2311" i="3" s="1"/>
  <c r="O2312" i="3" a="1"/>
  <c r="O2312" i="3" s="1"/>
  <c r="O2313" i="3" a="1"/>
  <c r="O2313" i="3" s="1"/>
  <c r="O2314" i="3" a="1"/>
  <c r="O2314" i="3" s="1"/>
  <c r="O2315" i="3" a="1"/>
  <c r="O2315" i="3" s="1"/>
  <c r="O2316" i="3" a="1"/>
  <c r="O2316" i="3" s="1"/>
  <c r="O2317" i="3" a="1"/>
  <c r="O2317" i="3" s="1"/>
  <c r="O2318" i="3" a="1"/>
  <c r="O2318" i="3" s="1"/>
  <c r="O2319" i="3" a="1"/>
  <c r="O2319" i="3" s="1"/>
  <c r="O2320" i="3" a="1"/>
  <c r="O2320" i="3" s="1"/>
  <c r="O2321" i="3" a="1"/>
  <c r="O2321" i="3" s="1"/>
  <c r="O2322" i="3" a="1"/>
  <c r="O2322" i="3" s="1"/>
  <c r="O2323" i="3" a="1"/>
  <c r="O2323" i="3" s="1"/>
  <c r="O2324" i="3" a="1"/>
  <c r="O2324" i="3" s="1"/>
  <c r="O2325" i="3" a="1"/>
  <c r="O2325" i="3" s="1"/>
  <c r="O2326" i="3" a="1"/>
  <c r="O2326" i="3" s="1"/>
  <c r="O2327" i="3" a="1"/>
  <c r="O2327" i="3" s="1"/>
  <c r="O2328" i="3" a="1"/>
  <c r="O2328" i="3" s="1"/>
  <c r="O2329" i="3" a="1"/>
  <c r="O2329" i="3" s="1"/>
  <c r="O2330" i="3" a="1"/>
  <c r="O2330" i="3" s="1"/>
  <c r="O2331" i="3" a="1"/>
  <c r="O2331" i="3" s="1"/>
  <c r="O2332" i="3" a="1"/>
  <c r="O2332" i="3" s="1"/>
  <c r="O2333" i="3" a="1"/>
  <c r="O2333" i="3" s="1"/>
  <c r="O2334" i="3" a="1"/>
  <c r="O2334" i="3" s="1"/>
  <c r="O2335" i="3" a="1"/>
  <c r="O2335" i="3" s="1"/>
  <c r="O2336" i="3" a="1"/>
  <c r="O2336" i="3" s="1"/>
  <c r="O2337" i="3" a="1"/>
  <c r="O2337" i="3" s="1"/>
  <c r="O2338" i="3" a="1"/>
  <c r="O2338" i="3" s="1"/>
  <c r="O2339" i="3" a="1"/>
  <c r="O2339" i="3" s="1"/>
  <c r="O2340" i="3" a="1"/>
  <c r="O2340" i="3" s="1"/>
  <c r="O2341" i="3" a="1"/>
  <c r="O2341" i="3" s="1"/>
  <c r="O2342" i="3" a="1"/>
  <c r="O2342" i="3" s="1"/>
  <c r="O2343" i="3" a="1"/>
  <c r="O2343" i="3" s="1"/>
  <c r="O2344" i="3" a="1"/>
  <c r="O2344" i="3" s="1"/>
  <c r="O2345" i="3" a="1"/>
  <c r="O2345" i="3" s="1"/>
  <c r="O2346" i="3" a="1"/>
  <c r="O2346" i="3" s="1"/>
  <c r="O2347" i="3" a="1"/>
  <c r="O2347" i="3" s="1"/>
  <c r="O2348" i="3" a="1"/>
  <c r="O2348" i="3" s="1"/>
  <c r="O2349" i="3" a="1"/>
  <c r="O2349" i="3" s="1"/>
  <c r="O2350" i="3" a="1"/>
  <c r="O2350" i="3" s="1"/>
  <c r="O2351" i="3" a="1"/>
  <c r="O2351" i="3" s="1"/>
  <c r="O2352" i="3" a="1"/>
  <c r="O2352" i="3" s="1"/>
  <c r="O2353" i="3" a="1"/>
  <c r="O2353" i="3" s="1"/>
  <c r="O2354" i="3" a="1"/>
  <c r="O2354" i="3" s="1"/>
  <c r="O2355" i="3" a="1"/>
  <c r="O2355" i="3" s="1"/>
  <c r="O2356" i="3" a="1"/>
  <c r="O2356" i="3" s="1"/>
  <c r="O2357" i="3" a="1"/>
  <c r="O2357" i="3" s="1"/>
  <c r="O2358" i="3" a="1"/>
  <c r="O2358" i="3" s="1"/>
  <c r="O2359" i="3" a="1"/>
  <c r="O2359" i="3" s="1"/>
  <c r="O2360" i="3" a="1"/>
  <c r="O2360" i="3" s="1"/>
  <c r="O2361" i="3" a="1"/>
  <c r="O2361" i="3" s="1"/>
  <c r="O2362" i="3" a="1"/>
  <c r="O2362" i="3" s="1"/>
  <c r="O2363" i="3" a="1"/>
  <c r="O2363" i="3" s="1"/>
  <c r="O2364" i="3" a="1"/>
  <c r="O2364" i="3" s="1"/>
  <c r="O2365" i="3" a="1"/>
  <c r="O2365" i="3" s="1"/>
  <c r="O2366" i="3" a="1"/>
  <c r="O2366" i="3" s="1"/>
  <c r="O2367" i="3" a="1"/>
  <c r="O2367" i="3" s="1"/>
  <c r="O2368" i="3" a="1"/>
  <c r="O2368" i="3" s="1"/>
  <c r="O2369" i="3" a="1"/>
  <c r="O2369" i="3" s="1"/>
  <c r="O2370" i="3" a="1"/>
  <c r="O2370" i="3" s="1"/>
  <c r="O2371" i="3" a="1"/>
  <c r="O2371" i="3" s="1"/>
  <c r="O2372" i="3" a="1"/>
  <c r="O2372" i="3" s="1"/>
  <c r="O2373" i="3" a="1"/>
  <c r="O2373" i="3" s="1"/>
  <c r="O2374" i="3" a="1"/>
  <c r="O2374" i="3" s="1"/>
  <c r="O2375" i="3" a="1"/>
  <c r="O2375" i="3" s="1"/>
  <c r="O2376" i="3" a="1"/>
  <c r="O2376" i="3" s="1"/>
  <c r="O2377" i="3" a="1"/>
  <c r="O2377" i="3" s="1"/>
  <c r="O2378" i="3" a="1"/>
  <c r="O2378" i="3" s="1"/>
  <c r="O2379" i="3" a="1"/>
  <c r="O2379" i="3" s="1"/>
  <c r="O2380" i="3" a="1"/>
  <c r="O2380" i="3" s="1"/>
  <c r="O2381" i="3" a="1"/>
  <c r="O2381" i="3" s="1"/>
  <c r="O2382" i="3" a="1"/>
  <c r="O2382" i="3" s="1"/>
  <c r="O2383" i="3" a="1"/>
  <c r="O2383" i="3" s="1"/>
  <c r="O2384" i="3" a="1"/>
  <c r="O2384" i="3" s="1"/>
  <c r="O2385" i="3" a="1"/>
  <c r="O2385" i="3" s="1"/>
  <c r="O2386" i="3" a="1"/>
  <c r="O2386" i="3" s="1"/>
  <c r="O2387" i="3" a="1"/>
  <c r="O2387" i="3" s="1"/>
  <c r="O2388" i="3" a="1"/>
  <c r="O2388" i="3" s="1"/>
  <c r="O2389" i="3" a="1"/>
  <c r="O2389" i="3" s="1"/>
  <c r="O2390" i="3" a="1"/>
  <c r="O2390" i="3" s="1"/>
  <c r="O2391" i="3" a="1"/>
  <c r="O2391" i="3" s="1"/>
  <c r="O2392" i="3" a="1"/>
  <c r="O2392" i="3" s="1"/>
  <c r="O2393" i="3" a="1"/>
  <c r="O2393" i="3" s="1"/>
  <c r="O2394" i="3" a="1"/>
  <c r="O2394" i="3" s="1"/>
  <c r="O2395" i="3" a="1"/>
  <c r="O2395" i="3" s="1"/>
  <c r="O2396" i="3" a="1"/>
  <c r="O2396" i="3" s="1"/>
  <c r="O2397" i="3" a="1"/>
  <c r="O2397" i="3" s="1"/>
  <c r="O2398" i="3" a="1"/>
  <c r="O2398" i="3" s="1"/>
  <c r="O2399" i="3" a="1"/>
  <c r="O2399" i="3" s="1"/>
  <c r="O2400" i="3" a="1"/>
  <c r="O2400" i="3" s="1"/>
  <c r="O2401" i="3" a="1"/>
  <c r="O2401" i="3" s="1"/>
  <c r="O2402" i="3" a="1"/>
  <c r="O2402" i="3" s="1"/>
  <c r="O2403" i="3" a="1"/>
  <c r="O2403" i="3" s="1"/>
  <c r="O2404" i="3" a="1"/>
  <c r="O2404" i="3" s="1"/>
  <c r="O2405" i="3" a="1"/>
  <c r="O2405" i="3" s="1"/>
  <c r="O2406" i="3" a="1"/>
  <c r="O2406" i="3" s="1"/>
  <c r="O2407" i="3" a="1"/>
  <c r="O2407" i="3" s="1"/>
  <c r="O2408" i="3" a="1"/>
  <c r="O2408" i="3" s="1"/>
  <c r="O2409" i="3" a="1"/>
  <c r="O2409" i="3" s="1"/>
  <c r="O2410" i="3" a="1"/>
  <c r="O2410" i="3" s="1"/>
  <c r="O2411" i="3" a="1"/>
  <c r="O2411" i="3" s="1"/>
  <c r="O2412" i="3" a="1"/>
  <c r="O2412" i="3" s="1"/>
  <c r="O2413" i="3" a="1"/>
  <c r="O2413" i="3" s="1"/>
  <c r="O2414" i="3" a="1"/>
  <c r="O2414" i="3" s="1"/>
  <c r="O2415" i="3" a="1"/>
  <c r="O2415" i="3" s="1"/>
  <c r="O2416" i="3" a="1"/>
  <c r="O2416" i="3" s="1"/>
  <c r="O2417" i="3" a="1"/>
  <c r="O2417" i="3" s="1"/>
  <c r="O2418" i="3" a="1"/>
  <c r="O2418" i="3" s="1"/>
  <c r="O2419" i="3" a="1"/>
  <c r="O2419" i="3" s="1"/>
  <c r="O2420" i="3" a="1"/>
  <c r="O2420" i="3" s="1"/>
  <c r="O2421" i="3" a="1"/>
  <c r="O2421" i="3" s="1"/>
  <c r="O2422" i="3" a="1"/>
  <c r="O2422" i="3" s="1"/>
  <c r="O2423" i="3" a="1"/>
  <c r="O2423" i="3" s="1"/>
  <c r="O2424" i="3" a="1"/>
  <c r="O2424" i="3" s="1"/>
  <c r="O2425" i="3" a="1"/>
  <c r="O2425" i="3" s="1"/>
  <c r="O2426" i="3" a="1"/>
  <c r="O2426" i="3" s="1"/>
  <c r="O2427" i="3" a="1"/>
  <c r="O2427" i="3" s="1"/>
  <c r="O2428" i="3" a="1"/>
  <c r="O2428" i="3" s="1"/>
  <c r="O2429" i="3" a="1"/>
  <c r="O2429" i="3" s="1"/>
  <c r="O2430" i="3" a="1"/>
  <c r="O2430" i="3" s="1"/>
  <c r="O2431" i="3" a="1"/>
  <c r="O2431" i="3" s="1"/>
  <c r="O2432" i="3" a="1"/>
  <c r="O2432" i="3" s="1"/>
  <c r="O2433" i="3" a="1"/>
  <c r="O2433" i="3" s="1"/>
  <c r="O2434" i="3" a="1"/>
  <c r="O2434" i="3" s="1"/>
  <c r="O2435" i="3" a="1"/>
  <c r="O2435" i="3" s="1"/>
  <c r="O2436" i="3" a="1"/>
  <c r="O2436" i="3" s="1"/>
  <c r="O2437" i="3" a="1"/>
  <c r="O2437" i="3" s="1"/>
  <c r="O2438" i="3" a="1"/>
  <c r="O2438" i="3" s="1"/>
  <c r="O2439" i="3" a="1"/>
  <c r="O2439" i="3" s="1"/>
  <c r="O2440" i="3" a="1"/>
  <c r="O2440" i="3" s="1"/>
  <c r="O2441" i="3" a="1"/>
  <c r="O2441" i="3" s="1"/>
  <c r="O2442" i="3" a="1"/>
  <c r="O2442" i="3" s="1"/>
  <c r="O2443" i="3" a="1"/>
  <c r="O2443" i="3" s="1"/>
  <c r="O2444" i="3" a="1"/>
  <c r="O2444" i="3" s="1"/>
  <c r="O2445" i="3" a="1"/>
  <c r="O2445" i="3" s="1"/>
  <c r="O2446" i="3" a="1"/>
  <c r="O2446" i="3" s="1"/>
  <c r="O2447" i="3" a="1"/>
  <c r="O2447" i="3" s="1"/>
  <c r="O2448" i="3" a="1"/>
  <c r="O2448" i="3" s="1"/>
  <c r="O2449" i="3" a="1"/>
  <c r="O2449" i="3" s="1"/>
  <c r="O2450" i="3" a="1"/>
  <c r="O2450" i="3" s="1"/>
  <c r="O2451" i="3" a="1"/>
  <c r="O2451" i="3" s="1"/>
  <c r="O2452" i="3" a="1"/>
  <c r="O2452" i="3" s="1"/>
  <c r="O2453" i="3" a="1"/>
  <c r="O2453" i="3" s="1"/>
  <c r="O2454" i="3" a="1"/>
  <c r="O2454" i="3" s="1"/>
  <c r="O2455" i="3" a="1"/>
  <c r="O2455" i="3" s="1"/>
  <c r="O2456" i="3" a="1"/>
  <c r="O2456" i="3" s="1"/>
  <c r="O2457" i="3" a="1"/>
  <c r="O2457" i="3" s="1"/>
  <c r="O2458" i="3" a="1"/>
  <c r="O2458" i="3" s="1"/>
  <c r="O2459" i="3" a="1"/>
  <c r="O2459" i="3" s="1"/>
  <c r="O2460" i="3" a="1"/>
  <c r="O2460" i="3" s="1"/>
  <c r="O2461" i="3" a="1"/>
  <c r="O2461" i="3" s="1"/>
  <c r="O2462" i="3" a="1"/>
  <c r="O2462" i="3" s="1"/>
  <c r="O2463" i="3" a="1"/>
  <c r="O2463" i="3" s="1"/>
  <c r="O2464" i="3" a="1"/>
  <c r="O2464" i="3" s="1"/>
  <c r="O2465" i="3" a="1"/>
  <c r="O2465" i="3" s="1"/>
  <c r="O2466" i="3" a="1"/>
  <c r="O2466" i="3" s="1"/>
  <c r="O2467" i="3" a="1"/>
  <c r="O2467" i="3" s="1"/>
  <c r="O2468" i="3" a="1"/>
  <c r="O2468" i="3" s="1"/>
  <c r="O2469" i="3" a="1"/>
  <c r="O2469" i="3" s="1"/>
  <c r="O2470" i="3" a="1"/>
  <c r="O2470" i="3" s="1"/>
  <c r="O2471" i="3" a="1"/>
  <c r="O2471" i="3" s="1"/>
  <c r="O2472" i="3" a="1"/>
  <c r="O2472" i="3" s="1"/>
  <c r="O2473" i="3" a="1"/>
  <c r="O2473" i="3" s="1"/>
  <c r="O2474" i="3" a="1"/>
  <c r="O2474" i="3" s="1"/>
  <c r="O2475" i="3" a="1"/>
  <c r="O2475" i="3" s="1"/>
  <c r="O2476" i="3" a="1"/>
  <c r="O2476" i="3" s="1"/>
  <c r="O2477" i="3" a="1"/>
  <c r="O2477" i="3" s="1"/>
  <c r="O2478" i="3" a="1"/>
  <c r="O2478" i="3" s="1"/>
  <c r="O2479" i="3" a="1"/>
  <c r="O2479" i="3" s="1"/>
  <c r="O2480" i="3" a="1"/>
  <c r="O2480" i="3" s="1"/>
  <c r="O2481" i="3" a="1"/>
  <c r="O2481" i="3" s="1"/>
  <c r="O2482" i="3" a="1"/>
  <c r="O2482" i="3" s="1"/>
  <c r="O2483" i="3" a="1"/>
  <c r="O2483" i="3" s="1"/>
  <c r="O2484" i="3" a="1"/>
  <c r="O2484" i="3" s="1"/>
  <c r="O2485" i="3" a="1"/>
  <c r="O2485" i="3" s="1"/>
  <c r="O2486" i="3" a="1"/>
  <c r="O2486" i="3" s="1"/>
  <c r="O2487" i="3" a="1"/>
  <c r="O2487" i="3" s="1"/>
  <c r="O2488" i="3" a="1"/>
  <c r="O2488" i="3" s="1"/>
  <c r="O2489" i="3" a="1"/>
  <c r="O2489" i="3" s="1"/>
  <c r="O2490" i="3" a="1"/>
  <c r="O2490" i="3" s="1"/>
  <c r="O2491" i="3" a="1"/>
  <c r="O2491" i="3" s="1"/>
  <c r="O2492" i="3" a="1"/>
  <c r="O2492" i="3" s="1"/>
  <c r="O2493" i="3" a="1"/>
  <c r="O2493" i="3" s="1"/>
  <c r="O2494" i="3" a="1"/>
  <c r="O2494" i="3" s="1"/>
  <c r="O2495" i="3" a="1"/>
  <c r="O2495" i="3" s="1"/>
  <c r="O2496" i="3" a="1"/>
  <c r="O2496" i="3" s="1"/>
  <c r="O2497" i="3" a="1"/>
  <c r="O2497" i="3" s="1"/>
  <c r="O2498" i="3" a="1"/>
  <c r="O2498" i="3" s="1"/>
  <c r="O2499" i="3" a="1"/>
  <c r="O2499" i="3" s="1"/>
  <c r="O2500" i="3" a="1"/>
  <c r="O2500" i="3" s="1"/>
  <c r="O2501" i="3" a="1"/>
  <c r="O2501" i="3" s="1"/>
  <c r="O2502" i="3" a="1"/>
  <c r="O2502" i="3" s="1"/>
  <c r="O2503" i="3" a="1"/>
  <c r="O2503" i="3" s="1"/>
  <c r="O2504" i="3" a="1"/>
  <c r="O2504" i="3" s="1"/>
  <c r="O2505" i="3" a="1"/>
  <c r="O2505" i="3" s="1"/>
  <c r="O2506" i="3" a="1"/>
  <c r="O2506" i="3" s="1"/>
  <c r="O2507" i="3" a="1"/>
  <c r="O2507" i="3" s="1"/>
  <c r="O2508" i="3" a="1"/>
  <c r="O2508" i="3" s="1"/>
  <c r="O2509" i="3" a="1"/>
  <c r="O2509" i="3" s="1"/>
  <c r="O2510" i="3" a="1"/>
  <c r="O2510" i="3" s="1"/>
  <c r="O2511" i="3" a="1"/>
  <c r="O2511" i="3" s="1"/>
  <c r="O2512" i="3" a="1"/>
  <c r="O2512" i="3" s="1"/>
  <c r="O2513" i="3" a="1"/>
  <c r="O2513" i="3" s="1"/>
  <c r="O2514" i="3" a="1"/>
  <c r="O2514" i="3" s="1"/>
  <c r="O2515" i="3" a="1"/>
  <c r="O2515" i="3" s="1"/>
  <c r="O2516" i="3" a="1"/>
  <c r="O2516" i="3" s="1"/>
  <c r="O2517" i="3" a="1"/>
  <c r="O2517" i="3" s="1"/>
  <c r="O2518" i="3" a="1"/>
  <c r="O2518" i="3" s="1"/>
  <c r="O2519" i="3" a="1"/>
  <c r="O2519" i="3" s="1"/>
  <c r="O2520" i="3" a="1"/>
  <c r="O2520" i="3" s="1"/>
  <c r="O2521" i="3" a="1"/>
  <c r="O2521" i="3" s="1"/>
  <c r="O2522" i="3" a="1"/>
  <c r="O2522" i="3" s="1"/>
  <c r="O2523" i="3" a="1"/>
  <c r="O2523" i="3" s="1"/>
  <c r="O2524" i="3" a="1"/>
  <c r="O2524" i="3" s="1"/>
  <c r="O2525" i="3" a="1"/>
  <c r="O2525" i="3" s="1"/>
  <c r="O2526" i="3" a="1"/>
  <c r="O2526" i="3" s="1"/>
  <c r="O2527" i="3" a="1"/>
  <c r="O2527" i="3" s="1"/>
  <c r="O2528" i="3" a="1"/>
  <c r="O2528" i="3" s="1"/>
  <c r="O2529" i="3" a="1"/>
  <c r="O2529" i="3" s="1"/>
  <c r="O2530" i="3" a="1"/>
  <c r="O2530" i="3" s="1"/>
  <c r="O2531" i="3" a="1"/>
  <c r="O2531" i="3" s="1"/>
  <c r="O2532" i="3" a="1"/>
  <c r="O2532" i="3" s="1"/>
  <c r="O2533" i="3" a="1"/>
  <c r="O2533" i="3" s="1"/>
  <c r="O2534" i="3" a="1"/>
  <c r="O2534" i="3" s="1"/>
  <c r="O2535" i="3" a="1"/>
  <c r="O2535" i="3" s="1"/>
  <c r="O2536" i="3" a="1"/>
  <c r="O2536" i="3" s="1"/>
  <c r="O2537" i="3" a="1"/>
  <c r="O2537" i="3" s="1"/>
  <c r="O2538" i="3" a="1"/>
  <c r="O2538" i="3" s="1"/>
  <c r="O2539" i="3" a="1"/>
  <c r="O2539" i="3" s="1"/>
  <c r="O2540" i="3" a="1"/>
  <c r="O2540" i="3" s="1"/>
  <c r="O2541" i="3" a="1"/>
  <c r="O2541" i="3" s="1"/>
  <c r="O2542" i="3" a="1"/>
  <c r="O2542" i="3" s="1"/>
  <c r="O2543" i="3" a="1"/>
  <c r="O2543" i="3" s="1"/>
  <c r="O2544" i="3" a="1"/>
  <c r="O2544" i="3" s="1"/>
  <c r="O2545" i="3" a="1"/>
  <c r="O2545" i="3" s="1"/>
  <c r="O2546" i="3" a="1"/>
  <c r="O2546" i="3" s="1"/>
  <c r="O2547" i="3" a="1"/>
  <c r="O2547" i="3" s="1"/>
  <c r="O2548" i="3" a="1"/>
  <c r="O2548" i="3" s="1"/>
  <c r="O2549" i="3" a="1"/>
  <c r="O2549" i="3" s="1"/>
  <c r="O2550" i="3" a="1"/>
  <c r="O2550" i="3" s="1"/>
  <c r="O2551" i="3" a="1"/>
  <c r="O2551" i="3" s="1"/>
  <c r="O2552" i="3" a="1"/>
  <c r="O2552" i="3" s="1"/>
  <c r="O2553" i="3" a="1"/>
  <c r="O2553" i="3" s="1"/>
  <c r="O2554" i="3" a="1"/>
  <c r="O2554" i="3" s="1"/>
  <c r="O2555" i="3" a="1"/>
  <c r="O2555" i="3" s="1"/>
  <c r="O2556" i="3" a="1"/>
  <c r="O2556" i="3" s="1"/>
  <c r="O2557" i="3" a="1"/>
  <c r="O2557" i="3" s="1"/>
  <c r="O2558" i="3" a="1"/>
  <c r="O2558" i="3" s="1"/>
  <c r="O2559" i="3" a="1"/>
  <c r="O2559" i="3" s="1"/>
  <c r="O2560" i="3" a="1"/>
  <c r="O2560" i="3" s="1"/>
  <c r="O2561" i="3" a="1"/>
  <c r="O2561" i="3" s="1"/>
  <c r="O2562" i="3" a="1"/>
  <c r="O2562" i="3" s="1"/>
  <c r="O2563" i="3" a="1"/>
  <c r="O2563" i="3" s="1"/>
  <c r="O2564" i="3" a="1"/>
  <c r="O2564" i="3" s="1"/>
  <c r="O2565" i="3" a="1"/>
  <c r="O2565" i="3" s="1"/>
  <c r="O2566" i="3" a="1"/>
  <c r="O2566" i="3" s="1"/>
  <c r="O2567" i="3" a="1"/>
  <c r="O2567" i="3" s="1"/>
  <c r="O2568" i="3" a="1"/>
  <c r="O2568" i="3" s="1"/>
  <c r="O2569" i="3" a="1"/>
  <c r="O2569" i="3" s="1"/>
  <c r="O2570" i="3" a="1"/>
  <c r="O2570" i="3" s="1"/>
  <c r="O2571" i="3" a="1"/>
  <c r="O2571" i="3" s="1"/>
  <c r="O2572" i="3" a="1"/>
  <c r="O2572" i="3" s="1"/>
  <c r="O2573" i="3" a="1"/>
  <c r="O2573" i="3" s="1"/>
  <c r="O2574" i="3" a="1"/>
  <c r="O2574" i="3" s="1"/>
  <c r="O2575" i="3" a="1"/>
  <c r="O2575" i="3" s="1"/>
  <c r="O2576" i="3" a="1"/>
  <c r="O2576" i="3" s="1"/>
  <c r="O2577" i="3" a="1"/>
  <c r="O2577" i="3" s="1"/>
  <c r="O2578" i="3" a="1"/>
  <c r="O2578" i="3" s="1"/>
  <c r="O2579" i="3" a="1"/>
  <c r="O2579" i="3" s="1"/>
  <c r="O2580" i="3" a="1"/>
  <c r="O2580" i="3" s="1"/>
  <c r="O2581" i="3" a="1"/>
  <c r="O2581" i="3" s="1"/>
  <c r="O2582" i="3" a="1"/>
  <c r="O2582" i="3" s="1"/>
  <c r="O2583" i="3" a="1"/>
  <c r="O2583" i="3" s="1"/>
  <c r="O2584" i="3" a="1"/>
  <c r="O2584" i="3" s="1"/>
  <c r="O2585" i="3" a="1"/>
  <c r="O2585" i="3" s="1"/>
  <c r="O2586" i="3" a="1"/>
  <c r="O2586" i="3" s="1"/>
  <c r="O2587" i="3" a="1"/>
  <c r="O2587" i="3" s="1"/>
  <c r="O2588" i="3" a="1"/>
  <c r="O2588" i="3" s="1"/>
  <c r="O2589" i="3" a="1"/>
  <c r="O2589" i="3" s="1"/>
  <c r="O2590" i="3" a="1"/>
  <c r="O2590" i="3" s="1"/>
  <c r="O2591" i="3" a="1"/>
  <c r="O2591" i="3" s="1"/>
  <c r="O2592" i="3" a="1"/>
  <c r="O2592" i="3" s="1"/>
  <c r="O2593" i="3" a="1"/>
  <c r="O2593" i="3" s="1"/>
  <c r="O2594" i="3" a="1"/>
  <c r="O2594" i="3" s="1"/>
  <c r="O2595" i="3" a="1"/>
  <c r="O2595" i="3" s="1"/>
  <c r="O2596" i="3" a="1"/>
  <c r="O2596" i="3" s="1"/>
  <c r="O2597" i="3" a="1"/>
  <c r="O2597" i="3" s="1"/>
  <c r="O2598" i="3" a="1"/>
  <c r="O2598" i="3" s="1"/>
  <c r="O2599" i="3" a="1"/>
  <c r="O2599" i="3" s="1"/>
  <c r="O2600" i="3" a="1"/>
  <c r="O2600" i="3" s="1"/>
  <c r="O2601" i="3" a="1"/>
  <c r="O2601" i="3" s="1"/>
  <c r="O2602" i="3" a="1"/>
  <c r="O2602" i="3" s="1"/>
  <c r="O2603" i="3" a="1"/>
  <c r="O2603" i="3" s="1"/>
  <c r="O2604" i="3" a="1"/>
  <c r="O2604" i="3" s="1"/>
  <c r="O2605" i="3" a="1"/>
  <c r="O2605" i="3" s="1"/>
  <c r="O2606" i="3" a="1"/>
  <c r="O2606" i="3" s="1"/>
  <c r="O2607" i="3" a="1"/>
  <c r="O2607" i="3" s="1"/>
  <c r="O2608" i="3" a="1"/>
  <c r="O2608" i="3" s="1"/>
  <c r="O2609" i="3" a="1"/>
  <c r="O2609" i="3" s="1"/>
  <c r="O2610" i="3" a="1"/>
  <c r="O2610" i="3" s="1"/>
  <c r="O2611" i="3" a="1"/>
  <c r="O2611" i="3" s="1"/>
  <c r="O2612" i="3" a="1"/>
  <c r="O2612" i="3" s="1"/>
  <c r="O2613" i="3" a="1"/>
  <c r="O2613" i="3" s="1"/>
  <c r="O2614" i="3" a="1"/>
  <c r="O2614" i="3" s="1"/>
  <c r="O2615" i="3" a="1"/>
  <c r="O2615" i="3" s="1"/>
  <c r="O2616" i="3" a="1"/>
  <c r="O2616" i="3" s="1"/>
  <c r="O2617" i="3" a="1"/>
  <c r="O2617" i="3" s="1"/>
  <c r="O2618" i="3" a="1"/>
  <c r="O2618" i="3" s="1"/>
  <c r="O2619" i="3" a="1"/>
  <c r="O2619" i="3" s="1"/>
  <c r="O2620" i="3" a="1"/>
  <c r="O2620" i="3" s="1"/>
  <c r="O2621" i="3" a="1"/>
  <c r="O2621" i="3" s="1"/>
  <c r="O2622" i="3" a="1"/>
  <c r="O2622" i="3" s="1"/>
  <c r="O2623" i="3" a="1"/>
  <c r="O2623" i="3" s="1"/>
  <c r="O2624" i="3" a="1"/>
  <c r="O2624" i="3" s="1"/>
  <c r="O2625" i="3" a="1"/>
  <c r="O2625" i="3" s="1"/>
  <c r="O2626" i="3" a="1"/>
  <c r="O2626" i="3" s="1"/>
  <c r="O2627" i="3" a="1"/>
  <c r="O2627" i="3" s="1"/>
  <c r="O2628" i="3" a="1"/>
  <c r="O2628" i="3" s="1"/>
  <c r="O2629" i="3" a="1"/>
  <c r="O2629" i="3" s="1"/>
  <c r="O2630" i="3" a="1"/>
  <c r="O2630" i="3" s="1"/>
  <c r="O2631" i="3" a="1"/>
  <c r="O2631" i="3" s="1"/>
  <c r="O2632" i="3" a="1"/>
  <c r="O2632" i="3" s="1"/>
  <c r="O2633" i="3" a="1"/>
  <c r="O2633" i="3" s="1"/>
  <c r="O2634" i="3" a="1"/>
  <c r="O2634" i="3" s="1"/>
  <c r="O2635" i="3" a="1"/>
  <c r="O2635" i="3" s="1"/>
  <c r="O2636" i="3" a="1"/>
  <c r="O2636" i="3" s="1"/>
  <c r="O2637" i="3" a="1"/>
  <c r="O2637" i="3" s="1"/>
  <c r="O2638" i="3" a="1"/>
  <c r="O2638" i="3" s="1"/>
  <c r="O2639" i="3" a="1"/>
  <c r="O2639" i="3" s="1"/>
  <c r="O2640" i="3" a="1"/>
  <c r="O2640" i="3" s="1"/>
  <c r="O2641" i="3" a="1"/>
  <c r="O2641" i="3" s="1"/>
  <c r="O2642" i="3" a="1"/>
  <c r="O2642" i="3" s="1"/>
  <c r="O2643" i="3" a="1"/>
  <c r="O2643" i="3" s="1"/>
  <c r="O2644" i="3" a="1"/>
  <c r="O2644" i="3" s="1"/>
  <c r="O2645" i="3" a="1"/>
  <c r="O2645" i="3" s="1"/>
  <c r="O2646" i="3" a="1"/>
  <c r="O2646" i="3" s="1"/>
  <c r="O2647" i="3" a="1"/>
  <c r="O2647" i="3" s="1"/>
  <c r="O2648" i="3" a="1"/>
  <c r="O2648" i="3" s="1"/>
  <c r="O2649" i="3" a="1"/>
  <c r="O2649" i="3" s="1"/>
  <c r="O2650" i="3" a="1"/>
  <c r="O2650" i="3" s="1"/>
  <c r="O2651" i="3" a="1"/>
  <c r="O2651" i="3" s="1"/>
  <c r="O2652" i="3" a="1"/>
  <c r="O2652" i="3" s="1"/>
  <c r="O2653" i="3" a="1"/>
  <c r="O2653" i="3" s="1"/>
  <c r="O2654" i="3" a="1"/>
  <c r="O2654" i="3" s="1"/>
  <c r="O2655" i="3" a="1"/>
  <c r="O2655" i="3" s="1"/>
  <c r="O2656" i="3" a="1"/>
  <c r="O2656" i="3" s="1"/>
  <c r="O2657" i="3" a="1"/>
  <c r="O2657" i="3" s="1"/>
  <c r="O2658" i="3" a="1"/>
  <c r="O2658" i="3" s="1"/>
  <c r="O2659" i="3" a="1"/>
  <c r="O2659" i="3" s="1"/>
  <c r="O2660" i="3" a="1"/>
  <c r="O2660" i="3" s="1"/>
  <c r="O2661" i="3" a="1"/>
  <c r="O2661" i="3" s="1"/>
  <c r="O2662" i="3" a="1"/>
  <c r="O2662" i="3" s="1"/>
  <c r="O2663" i="3" a="1"/>
  <c r="O2663" i="3" s="1"/>
  <c r="O2664" i="3" a="1"/>
  <c r="O2664" i="3" s="1"/>
  <c r="O2665" i="3" a="1"/>
  <c r="O2665" i="3" s="1"/>
  <c r="O2666" i="3" a="1"/>
  <c r="O2666" i="3" s="1"/>
  <c r="O2667" i="3" a="1"/>
  <c r="O2667" i="3" s="1"/>
  <c r="O2668" i="3" a="1"/>
  <c r="O2668" i="3" s="1"/>
  <c r="O2669" i="3" a="1"/>
  <c r="O2669" i="3" s="1"/>
  <c r="O2670" i="3" a="1"/>
  <c r="O2670" i="3" s="1"/>
  <c r="O2671" i="3" a="1"/>
  <c r="O2671" i="3" s="1"/>
  <c r="O2672" i="3" a="1"/>
  <c r="O2672" i="3" s="1"/>
  <c r="O2673" i="3" a="1"/>
  <c r="O2673" i="3" s="1"/>
  <c r="O2674" i="3" a="1"/>
  <c r="O2674" i="3" s="1"/>
  <c r="O2675" i="3" a="1"/>
  <c r="O2675" i="3" s="1"/>
  <c r="O2676" i="3" a="1"/>
  <c r="O2676" i="3" s="1"/>
  <c r="O2677" i="3" a="1"/>
  <c r="O2677" i="3" s="1"/>
  <c r="O2678" i="3" a="1"/>
  <c r="O2678" i="3" s="1"/>
  <c r="O2679" i="3" a="1"/>
  <c r="O2679" i="3" s="1"/>
  <c r="O2680" i="3" a="1"/>
  <c r="O2680" i="3" s="1"/>
  <c r="O2681" i="3" a="1"/>
  <c r="O2681" i="3" s="1"/>
  <c r="O2682" i="3" a="1"/>
  <c r="O2682" i="3" s="1"/>
  <c r="O2683" i="3" a="1"/>
  <c r="O2683" i="3" s="1"/>
  <c r="O2684" i="3" a="1"/>
  <c r="O2684" i="3" s="1"/>
  <c r="O2685" i="3" a="1"/>
  <c r="O2685" i="3" s="1"/>
  <c r="O2686" i="3" a="1"/>
  <c r="O2686" i="3" s="1"/>
  <c r="O2687" i="3" a="1"/>
  <c r="O2687" i="3" s="1"/>
  <c r="O2688" i="3" a="1"/>
  <c r="O2688" i="3" s="1"/>
  <c r="O2689" i="3" a="1"/>
  <c r="O2689" i="3" s="1"/>
  <c r="O2690" i="3" a="1"/>
  <c r="O2690" i="3" s="1"/>
  <c r="O2691" i="3" a="1"/>
  <c r="O2691" i="3" s="1"/>
  <c r="O2692" i="3" a="1"/>
  <c r="O2692" i="3" s="1"/>
  <c r="O2693" i="3" a="1"/>
  <c r="O2693" i="3" s="1"/>
  <c r="O2694" i="3" a="1"/>
  <c r="O2694" i="3" s="1"/>
  <c r="O2695" i="3" a="1"/>
  <c r="O2695" i="3" s="1"/>
  <c r="O2696" i="3" a="1"/>
  <c r="O2696" i="3" s="1"/>
  <c r="O2697" i="3" a="1"/>
  <c r="O2697" i="3" s="1"/>
  <c r="O2698" i="3" a="1"/>
  <c r="O2698" i="3" s="1"/>
  <c r="O2699" i="3" a="1"/>
  <c r="O2699" i="3" s="1"/>
  <c r="O2700" i="3" a="1"/>
  <c r="O2700" i="3" s="1"/>
  <c r="O2701" i="3" a="1"/>
  <c r="O2701" i="3" s="1"/>
  <c r="O2702" i="3" a="1"/>
  <c r="O2702" i="3" s="1"/>
  <c r="O2703" i="3" a="1"/>
  <c r="O2703" i="3" s="1"/>
  <c r="O2704" i="3" a="1"/>
  <c r="O2704" i="3" s="1"/>
  <c r="O2705" i="3" a="1"/>
  <c r="O2705" i="3" s="1"/>
  <c r="O2706" i="3" a="1"/>
  <c r="O2706" i="3" s="1"/>
  <c r="O2707" i="3" a="1"/>
  <c r="O2707" i="3" s="1"/>
  <c r="O2708" i="3" a="1"/>
  <c r="O2708" i="3" s="1"/>
  <c r="O2709" i="3" a="1"/>
  <c r="O2709" i="3" s="1"/>
  <c r="O2710" i="3" a="1"/>
  <c r="O2710" i="3" s="1"/>
  <c r="O2711" i="3" a="1"/>
  <c r="O2711" i="3" s="1"/>
  <c r="O2712" i="3" a="1"/>
  <c r="O2712" i="3" s="1"/>
  <c r="O2713" i="3" a="1"/>
  <c r="O2713" i="3" s="1"/>
  <c r="O2714" i="3" a="1"/>
  <c r="O2714" i="3" s="1"/>
  <c r="O2715" i="3" a="1"/>
  <c r="O2715" i="3" s="1"/>
  <c r="O2716" i="3" a="1"/>
  <c r="O2716" i="3" s="1"/>
  <c r="O2717" i="3" a="1"/>
  <c r="O2717" i="3" s="1"/>
  <c r="O2718" i="3" a="1"/>
  <c r="O2718" i="3" s="1"/>
  <c r="O2719" i="3" a="1"/>
  <c r="O2719" i="3" s="1"/>
  <c r="O2720" i="3" a="1"/>
  <c r="O2720" i="3" s="1"/>
  <c r="O2721" i="3" a="1"/>
  <c r="O2721" i="3" s="1"/>
  <c r="O2722" i="3" a="1"/>
  <c r="O2722" i="3" s="1"/>
  <c r="O2723" i="3" a="1"/>
  <c r="O2723" i="3" s="1"/>
  <c r="O2724" i="3" a="1"/>
  <c r="O2724" i="3" s="1"/>
  <c r="O2725" i="3" a="1"/>
  <c r="O2725" i="3" s="1"/>
  <c r="O2726" i="3" a="1"/>
  <c r="O2726" i="3" s="1"/>
  <c r="O2727" i="3" a="1"/>
  <c r="O2727" i="3" s="1"/>
  <c r="O2728" i="3" a="1"/>
  <c r="O2728" i="3" s="1"/>
  <c r="O2729" i="3" a="1"/>
  <c r="O2729" i="3" s="1"/>
  <c r="O2730" i="3" a="1"/>
  <c r="O2730" i="3" s="1"/>
  <c r="O2731" i="3" a="1"/>
  <c r="O2731" i="3" s="1"/>
  <c r="O2732" i="3" a="1"/>
  <c r="O2732" i="3" s="1"/>
  <c r="O2733" i="3" a="1"/>
  <c r="O2733" i="3" s="1"/>
  <c r="O2734" i="3" a="1"/>
  <c r="O2734" i="3" s="1"/>
  <c r="O2735" i="3" a="1"/>
  <c r="O2735" i="3" s="1"/>
  <c r="O2736" i="3" a="1"/>
  <c r="O2736" i="3" s="1"/>
  <c r="O2737" i="3" a="1"/>
  <c r="O2737" i="3" s="1"/>
  <c r="O2738" i="3" a="1"/>
  <c r="O2738" i="3" s="1"/>
  <c r="O2739" i="3" a="1"/>
  <c r="O2739" i="3" s="1"/>
  <c r="O2740" i="3" a="1"/>
  <c r="O2740" i="3" s="1"/>
  <c r="O2741" i="3" a="1"/>
  <c r="O2741" i="3" s="1"/>
  <c r="O2742" i="3" a="1"/>
  <c r="O2742" i="3" s="1"/>
  <c r="O2743" i="3" a="1"/>
  <c r="O2743" i="3" s="1"/>
  <c r="O2744" i="3" a="1"/>
  <c r="O2744" i="3" s="1"/>
  <c r="O2745" i="3" a="1"/>
  <c r="O2745" i="3" s="1"/>
  <c r="O2746" i="3" a="1"/>
  <c r="O2746" i="3" s="1"/>
  <c r="O2747" i="3" a="1"/>
  <c r="O2747" i="3" s="1"/>
  <c r="O2748" i="3" a="1"/>
  <c r="O2748" i="3" s="1"/>
  <c r="O2749" i="3" a="1"/>
  <c r="O2749" i="3" s="1"/>
  <c r="O2750" i="3" a="1"/>
  <c r="O2750" i="3" s="1"/>
  <c r="O2751" i="3" a="1"/>
  <c r="O2751" i="3" s="1"/>
  <c r="O2752" i="3" a="1"/>
  <c r="O2752" i="3" s="1"/>
  <c r="O2753" i="3" a="1"/>
  <c r="O2753" i="3" s="1"/>
  <c r="O2754" i="3" a="1"/>
  <c r="O2754" i="3" s="1"/>
  <c r="O2755" i="3" a="1"/>
  <c r="O2755" i="3" s="1"/>
  <c r="O2756" i="3" a="1"/>
  <c r="O2756" i="3" s="1"/>
  <c r="O2757" i="3" a="1"/>
  <c r="O2757" i="3" s="1"/>
  <c r="O2758" i="3" a="1"/>
  <c r="O2758" i="3" s="1"/>
  <c r="O2759" i="3" a="1"/>
  <c r="O2759" i="3" s="1"/>
  <c r="O2760" i="3" a="1"/>
  <c r="O2760" i="3" s="1"/>
  <c r="O2761" i="3" a="1"/>
  <c r="O2761" i="3" s="1"/>
  <c r="O2762" i="3" a="1"/>
  <c r="O2762" i="3" s="1"/>
  <c r="O2763" i="3" a="1"/>
  <c r="O2763" i="3" s="1"/>
  <c r="O2764" i="3" a="1"/>
  <c r="O2764" i="3" s="1"/>
  <c r="O2765" i="3" a="1"/>
  <c r="O2765" i="3" s="1"/>
  <c r="O2766" i="3" a="1"/>
  <c r="O2766" i="3" s="1"/>
  <c r="O2767" i="3" a="1"/>
  <c r="O2767" i="3" s="1"/>
  <c r="O2768" i="3" a="1"/>
  <c r="O2768" i="3" s="1"/>
  <c r="O2769" i="3" a="1"/>
  <c r="O2769" i="3" s="1"/>
  <c r="O2770" i="3" a="1"/>
  <c r="O2770" i="3" s="1"/>
  <c r="O2771" i="3" a="1"/>
  <c r="O2771" i="3" s="1"/>
  <c r="O2772" i="3" a="1"/>
  <c r="O2772" i="3" s="1"/>
  <c r="O2773" i="3" a="1"/>
  <c r="O2773" i="3" s="1"/>
  <c r="O2774" i="3" a="1"/>
  <c r="O2774" i="3" s="1"/>
  <c r="O2775" i="3" a="1"/>
  <c r="O2775" i="3" s="1"/>
  <c r="O2776" i="3" a="1"/>
  <c r="O2776" i="3" s="1"/>
  <c r="O2777" i="3" a="1"/>
  <c r="O2777" i="3" s="1"/>
  <c r="O2778" i="3" a="1"/>
  <c r="O2778" i="3" s="1"/>
  <c r="O2779" i="3" a="1"/>
  <c r="O2779" i="3" s="1"/>
  <c r="O2780" i="3" a="1"/>
  <c r="O2780" i="3" s="1"/>
  <c r="O2781" i="3" a="1"/>
  <c r="O2781" i="3" s="1"/>
  <c r="O2782" i="3" a="1"/>
  <c r="O2782" i="3" s="1"/>
  <c r="O2783" i="3" a="1"/>
  <c r="O2783" i="3" s="1"/>
  <c r="O2784" i="3" a="1"/>
  <c r="O2784" i="3" s="1"/>
  <c r="O2785" i="3" a="1"/>
  <c r="O2785" i="3" s="1"/>
  <c r="O2786" i="3" a="1"/>
  <c r="O2786" i="3" s="1"/>
  <c r="O2787" i="3" a="1"/>
  <c r="O2787" i="3" s="1"/>
  <c r="O2788" i="3" a="1"/>
  <c r="O2788" i="3" s="1"/>
  <c r="O2789" i="3" a="1"/>
  <c r="O2789" i="3" s="1"/>
  <c r="O2790" i="3" a="1"/>
  <c r="O2790" i="3" s="1"/>
  <c r="O2791" i="3" a="1"/>
  <c r="O2791" i="3" s="1"/>
  <c r="O2792" i="3" a="1"/>
  <c r="O2792" i="3" s="1"/>
  <c r="O2793" i="3" a="1"/>
  <c r="O2793" i="3" s="1"/>
  <c r="O2794" i="3" a="1"/>
  <c r="O2794" i="3" s="1"/>
  <c r="O2795" i="3" a="1"/>
  <c r="O2795" i="3" s="1"/>
  <c r="O2796" i="3" a="1"/>
  <c r="O2796" i="3" s="1"/>
  <c r="O2797" i="3" a="1"/>
  <c r="O2797" i="3" s="1"/>
  <c r="O2798" i="3" a="1"/>
  <c r="O2798" i="3" s="1"/>
  <c r="O2799" i="3" a="1"/>
  <c r="O2799" i="3" s="1"/>
  <c r="O2800" i="3" a="1"/>
  <c r="O2800" i="3" s="1"/>
  <c r="O2801" i="3" a="1"/>
  <c r="O2801" i="3" s="1"/>
  <c r="O2802" i="3" a="1"/>
  <c r="O2802" i="3" s="1"/>
  <c r="O2803" i="3" a="1"/>
  <c r="O2803" i="3" s="1"/>
  <c r="O2804" i="3" a="1"/>
  <c r="O2804" i="3" s="1"/>
  <c r="O2805" i="3" a="1"/>
  <c r="O2805" i="3" s="1"/>
  <c r="O2806" i="3" a="1"/>
  <c r="O2806" i="3" s="1"/>
  <c r="O2807" i="3" a="1"/>
  <c r="O2807" i="3" s="1"/>
  <c r="O2808" i="3" a="1"/>
  <c r="O2808" i="3" s="1"/>
  <c r="O2809" i="3" a="1"/>
  <c r="O2809" i="3" s="1"/>
  <c r="O2810" i="3" a="1"/>
  <c r="O2810" i="3" s="1"/>
  <c r="O2811" i="3" a="1"/>
  <c r="O2811" i="3" s="1"/>
  <c r="O2812" i="3" a="1"/>
  <c r="O2812" i="3" s="1"/>
  <c r="O2813" i="3" a="1"/>
  <c r="O2813" i="3" s="1"/>
  <c r="O2814" i="3" a="1"/>
  <c r="O2814" i="3" s="1"/>
  <c r="O2815" i="3" a="1"/>
  <c r="O2815" i="3" s="1"/>
  <c r="O2816" i="3" a="1"/>
  <c r="O2816" i="3" s="1"/>
  <c r="O2817" i="3" a="1"/>
  <c r="O2817" i="3" s="1"/>
  <c r="O2818" i="3" a="1"/>
  <c r="O2818" i="3" s="1"/>
  <c r="O2819" i="3" a="1"/>
  <c r="O2819" i="3" s="1"/>
  <c r="O2820" i="3" a="1"/>
  <c r="O2820" i="3" s="1"/>
  <c r="O2821" i="3" a="1"/>
  <c r="O2821" i="3" s="1"/>
  <c r="O2822" i="3" a="1"/>
  <c r="O2822" i="3" s="1"/>
  <c r="O2823" i="3" a="1"/>
  <c r="O2823" i="3" s="1"/>
  <c r="O2824" i="3" a="1"/>
  <c r="O2824" i="3" s="1"/>
  <c r="O2825" i="3" a="1"/>
  <c r="O2825" i="3" s="1"/>
  <c r="O2826" i="3" a="1"/>
  <c r="O2826" i="3" s="1"/>
  <c r="O2827" i="3" a="1"/>
  <c r="O2827" i="3" s="1"/>
  <c r="O2828" i="3" a="1"/>
  <c r="O2828" i="3" s="1"/>
  <c r="O2829" i="3" a="1"/>
  <c r="O2829" i="3" s="1"/>
  <c r="O2830" i="3" a="1"/>
  <c r="O2830" i="3" s="1"/>
  <c r="O2831" i="3" a="1"/>
  <c r="O2831" i="3" s="1"/>
  <c r="O2832" i="3" a="1"/>
  <c r="O2832" i="3" s="1"/>
  <c r="O2833" i="3" a="1"/>
  <c r="O2833" i="3" s="1"/>
  <c r="O2834" i="3" a="1"/>
  <c r="O2834" i="3" s="1"/>
  <c r="O2835" i="3" a="1"/>
  <c r="O2835" i="3" s="1"/>
  <c r="O2836" i="3" a="1"/>
  <c r="O2836" i="3" s="1"/>
  <c r="O2837" i="3" a="1"/>
  <c r="O2837" i="3" s="1"/>
  <c r="O2838" i="3" a="1"/>
  <c r="O2838" i="3" s="1"/>
  <c r="O2839" i="3" a="1"/>
  <c r="O2839" i="3" s="1"/>
  <c r="O2840" i="3" a="1"/>
  <c r="O2840" i="3" s="1"/>
  <c r="O2841" i="3" a="1"/>
  <c r="O2841" i="3" s="1"/>
  <c r="O2842" i="3" a="1"/>
  <c r="O2842" i="3" s="1"/>
  <c r="O2843" i="3" a="1"/>
  <c r="O2843" i="3" s="1"/>
  <c r="O2844" i="3" a="1"/>
  <c r="O2844" i="3" s="1"/>
  <c r="O2845" i="3" a="1"/>
  <c r="O2845" i="3" s="1"/>
  <c r="O2846" i="3" a="1"/>
  <c r="O2846" i="3" s="1"/>
  <c r="O2847" i="3" a="1"/>
  <c r="O2847" i="3" s="1"/>
  <c r="O2848" i="3" a="1"/>
  <c r="O2848" i="3" s="1"/>
  <c r="O2849" i="3" a="1"/>
  <c r="O2849" i="3" s="1"/>
  <c r="O2850" i="3" a="1"/>
  <c r="O2850" i="3" s="1"/>
  <c r="O2851" i="3" a="1"/>
  <c r="O2851" i="3" s="1"/>
  <c r="O2852" i="3" a="1"/>
  <c r="O2852" i="3" s="1"/>
  <c r="O2853" i="3" a="1"/>
  <c r="O2853" i="3" s="1"/>
  <c r="O2854" i="3" a="1"/>
  <c r="O2854" i="3" s="1"/>
  <c r="O2855" i="3" a="1"/>
  <c r="O2855" i="3" s="1"/>
  <c r="O2856" i="3" a="1"/>
  <c r="O2856" i="3" s="1"/>
  <c r="O2857" i="3" a="1"/>
  <c r="O2857" i="3" s="1"/>
  <c r="O2858" i="3" a="1"/>
  <c r="O2858" i="3" s="1"/>
  <c r="O2859" i="3" a="1"/>
  <c r="O2859" i="3" s="1"/>
  <c r="O2860" i="3" a="1"/>
  <c r="O2860" i="3" s="1"/>
  <c r="O2861" i="3" a="1"/>
  <c r="O2861" i="3" s="1"/>
  <c r="O2862" i="3" a="1"/>
  <c r="O2862" i="3" s="1"/>
  <c r="O2863" i="3" a="1"/>
  <c r="O2863" i="3" s="1"/>
  <c r="O2864" i="3" a="1"/>
  <c r="O2864" i="3" s="1"/>
  <c r="O2865" i="3" a="1"/>
  <c r="O2865" i="3" s="1"/>
  <c r="O2866" i="3" a="1"/>
  <c r="O2866" i="3" s="1"/>
  <c r="O2867" i="3" a="1"/>
  <c r="O2867" i="3" s="1"/>
  <c r="O2868" i="3" a="1"/>
  <c r="O2868" i="3" s="1"/>
  <c r="O2869" i="3" a="1"/>
  <c r="O2869" i="3" s="1"/>
  <c r="O2870" i="3" a="1"/>
  <c r="O2870" i="3" s="1"/>
  <c r="O2871" i="3" a="1"/>
  <c r="O2871" i="3" s="1"/>
  <c r="O2872" i="3" a="1"/>
  <c r="O2872" i="3" s="1"/>
  <c r="O2873" i="3" a="1"/>
  <c r="O2873" i="3" s="1"/>
  <c r="O2874" i="3" a="1"/>
  <c r="O2874" i="3" s="1"/>
  <c r="O2875" i="3" a="1"/>
  <c r="O2875" i="3" s="1"/>
  <c r="O2876" i="3" a="1"/>
  <c r="O2876" i="3" s="1"/>
  <c r="O2877" i="3" a="1"/>
  <c r="O2877" i="3" s="1"/>
  <c r="O2878" i="3" a="1"/>
  <c r="O2878" i="3" s="1"/>
  <c r="O2879" i="3" a="1"/>
  <c r="O2879" i="3" s="1"/>
  <c r="O2880" i="3" a="1"/>
  <c r="O2880" i="3" s="1"/>
  <c r="O2881" i="3" a="1"/>
  <c r="O2881" i="3" s="1"/>
  <c r="O2882" i="3" a="1"/>
  <c r="O2882" i="3" s="1"/>
  <c r="O2883" i="3" a="1"/>
  <c r="O2883" i="3" s="1"/>
  <c r="O2884" i="3" a="1"/>
  <c r="O2884" i="3" s="1"/>
  <c r="O2885" i="3" a="1"/>
  <c r="O2885" i="3" s="1"/>
  <c r="O2886" i="3" a="1"/>
  <c r="O2886" i="3" s="1"/>
  <c r="O2887" i="3" a="1"/>
  <c r="O2887" i="3" s="1"/>
  <c r="O2888" i="3" a="1"/>
  <c r="O2888" i="3" s="1"/>
  <c r="O2889" i="3" a="1"/>
  <c r="O2889" i="3" s="1"/>
  <c r="O2890" i="3" a="1"/>
  <c r="O2890" i="3" s="1"/>
  <c r="O2891" i="3" a="1"/>
  <c r="O2891" i="3" s="1"/>
  <c r="O2892" i="3" a="1"/>
  <c r="O2892" i="3" s="1"/>
  <c r="O2893" i="3" a="1"/>
  <c r="O2893" i="3" s="1"/>
  <c r="O2894" i="3" a="1"/>
  <c r="O2894" i="3" s="1"/>
  <c r="O2895" i="3" a="1"/>
  <c r="O2895" i="3" s="1"/>
  <c r="O2896" i="3" a="1"/>
  <c r="O2896" i="3" s="1"/>
  <c r="O2897" i="3" a="1"/>
  <c r="O2897" i="3" s="1"/>
  <c r="O2898" i="3" a="1"/>
  <c r="O2898" i="3" s="1"/>
  <c r="O2899" i="3" a="1"/>
  <c r="O2899" i="3" s="1"/>
  <c r="O2900" i="3" a="1"/>
  <c r="O2900" i="3" s="1"/>
  <c r="O2901" i="3" a="1"/>
  <c r="O2901" i="3" s="1"/>
  <c r="O2902" i="3" a="1"/>
  <c r="O2902" i="3" s="1"/>
  <c r="O2903" i="3" a="1"/>
  <c r="O2903" i="3" s="1"/>
  <c r="O2904" i="3" a="1"/>
  <c r="O2904" i="3" s="1"/>
  <c r="O2905" i="3" a="1"/>
  <c r="O2905" i="3" s="1"/>
  <c r="O2906" i="3" a="1"/>
  <c r="O2906" i="3" s="1"/>
  <c r="O2907" i="3" a="1"/>
  <c r="O2907" i="3" s="1"/>
  <c r="O2908" i="3" a="1"/>
  <c r="O2908" i="3" s="1"/>
  <c r="O2909" i="3" a="1"/>
  <c r="O2909" i="3" s="1"/>
  <c r="O2910" i="3" a="1"/>
  <c r="O2910" i="3" s="1"/>
  <c r="O2911" i="3" a="1"/>
  <c r="O2911" i="3" s="1"/>
  <c r="O2912" i="3" a="1"/>
  <c r="O2912" i="3" s="1"/>
  <c r="O2913" i="3" a="1"/>
  <c r="O2913" i="3" s="1"/>
  <c r="O2914" i="3" a="1"/>
  <c r="O2914" i="3" s="1"/>
  <c r="O2915" i="3" a="1"/>
  <c r="O2915" i="3" s="1"/>
  <c r="O2916" i="3" a="1"/>
  <c r="O2916" i="3" s="1"/>
  <c r="O2917" i="3" a="1"/>
  <c r="O2917" i="3" s="1"/>
  <c r="O2918" i="3" a="1"/>
  <c r="O2918" i="3" s="1"/>
  <c r="O2919" i="3" a="1"/>
  <c r="O2919" i="3" s="1"/>
  <c r="O2920" i="3" a="1"/>
  <c r="O2920" i="3" s="1"/>
  <c r="O2921" i="3" a="1"/>
  <c r="O2921" i="3" s="1"/>
  <c r="O2922" i="3" a="1"/>
  <c r="O2922" i="3" s="1"/>
  <c r="O2923" i="3" a="1"/>
  <c r="O2923" i="3" s="1"/>
  <c r="O2924" i="3" a="1"/>
  <c r="O2924" i="3" s="1"/>
  <c r="O2925" i="3" a="1"/>
  <c r="O2925" i="3" s="1"/>
  <c r="O2926" i="3" a="1"/>
  <c r="O2926" i="3" s="1"/>
  <c r="O2927" i="3" a="1"/>
  <c r="O2927" i="3" s="1"/>
  <c r="O2928" i="3" a="1"/>
  <c r="O2928" i="3" s="1"/>
  <c r="O2929" i="3" a="1"/>
  <c r="O2929" i="3" s="1"/>
  <c r="O2930" i="3" a="1"/>
  <c r="O2930" i="3" s="1"/>
  <c r="O2931" i="3" a="1"/>
  <c r="O2931" i="3" s="1"/>
  <c r="O2932" i="3" a="1"/>
  <c r="O2932" i="3" s="1"/>
  <c r="O2933" i="3" a="1"/>
  <c r="O2933" i="3" s="1"/>
  <c r="O2934" i="3" a="1"/>
  <c r="O2934" i="3" s="1"/>
  <c r="O2935" i="3" a="1"/>
  <c r="O2935" i="3" s="1"/>
  <c r="O2936" i="3" a="1"/>
  <c r="O2936" i="3" s="1"/>
  <c r="O2937" i="3" a="1"/>
  <c r="O2937" i="3" s="1"/>
  <c r="O2938" i="3" a="1"/>
  <c r="O2938" i="3" s="1"/>
  <c r="O2939" i="3" a="1"/>
  <c r="O2939" i="3" s="1"/>
  <c r="O2940" i="3" a="1"/>
  <c r="O2940" i="3" s="1"/>
  <c r="O2941" i="3" a="1"/>
  <c r="O2941" i="3" s="1"/>
  <c r="O2942" i="3" a="1"/>
  <c r="O2942" i="3" s="1"/>
  <c r="O2943" i="3" a="1"/>
  <c r="O2943" i="3" s="1"/>
  <c r="O2944" i="3" a="1"/>
  <c r="O2944" i="3" s="1"/>
  <c r="O2945" i="3" a="1"/>
  <c r="O2945" i="3" s="1"/>
  <c r="O2946" i="3" a="1"/>
  <c r="O2946" i="3" s="1"/>
  <c r="O2947" i="3" a="1"/>
  <c r="O2947" i="3" s="1"/>
  <c r="O2948" i="3" a="1"/>
  <c r="O2948" i="3" s="1"/>
  <c r="O2949" i="3" a="1"/>
  <c r="O2949" i="3" s="1"/>
  <c r="O2950" i="3" a="1"/>
  <c r="O2950" i="3" s="1"/>
  <c r="O2951" i="3" a="1"/>
  <c r="O2951" i="3" s="1"/>
  <c r="O2952" i="3" a="1"/>
  <c r="O2952" i="3" s="1"/>
  <c r="O2953" i="3" a="1"/>
  <c r="O2953" i="3" s="1"/>
  <c r="O2954" i="3" a="1"/>
  <c r="O2954" i="3" s="1"/>
  <c r="O2955" i="3" a="1"/>
  <c r="O2955" i="3" s="1"/>
  <c r="O2956" i="3" a="1"/>
  <c r="O2956" i="3" s="1"/>
  <c r="O2957" i="3" a="1"/>
  <c r="O2957" i="3" s="1"/>
  <c r="O2958" i="3" a="1"/>
  <c r="O2958" i="3" s="1"/>
  <c r="O2959" i="3" a="1"/>
  <c r="O2959" i="3" s="1"/>
  <c r="O2960" i="3" a="1"/>
  <c r="O2960" i="3" s="1"/>
  <c r="O2961" i="3" a="1"/>
  <c r="O2961" i="3" s="1"/>
  <c r="O2962" i="3" a="1"/>
  <c r="O2962" i="3" s="1"/>
  <c r="O2963" i="3" a="1"/>
  <c r="O2963" i="3" s="1"/>
  <c r="O2964" i="3" a="1"/>
  <c r="O2964" i="3" s="1"/>
  <c r="O2965" i="3" a="1"/>
  <c r="O2965" i="3" s="1"/>
  <c r="O2966" i="3" a="1"/>
  <c r="O2966" i="3" s="1"/>
  <c r="O2967" i="3" a="1"/>
  <c r="O2967" i="3" s="1"/>
  <c r="O2968" i="3" a="1"/>
  <c r="O2968" i="3" s="1"/>
  <c r="O2969" i="3" a="1"/>
  <c r="O2969" i="3" s="1"/>
  <c r="O2970" i="3" a="1"/>
  <c r="O2970" i="3" s="1"/>
  <c r="O2971" i="3" a="1"/>
  <c r="O2971" i="3" s="1"/>
  <c r="O2972" i="3" a="1"/>
  <c r="O2972" i="3" s="1"/>
  <c r="O2973" i="3" a="1"/>
  <c r="O2973" i="3" s="1"/>
  <c r="O2974" i="3" a="1"/>
  <c r="O2974" i="3" s="1"/>
  <c r="O2975" i="3" a="1"/>
  <c r="O2975" i="3" s="1"/>
  <c r="O2976" i="3" a="1"/>
  <c r="O2976" i="3" s="1"/>
  <c r="O2977" i="3" a="1"/>
  <c r="O2977" i="3" s="1"/>
  <c r="O2978" i="3" a="1"/>
  <c r="O2978" i="3" s="1"/>
  <c r="O2979" i="3" a="1"/>
  <c r="O2979" i="3" s="1"/>
  <c r="O2980" i="3" a="1"/>
  <c r="O2980" i="3" s="1"/>
  <c r="O2981" i="3" a="1"/>
  <c r="O2981" i="3" s="1"/>
  <c r="O2982" i="3" a="1"/>
  <c r="O2982" i="3" s="1"/>
  <c r="O2983" i="3" a="1"/>
  <c r="O2983" i="3" s="1"/>
  <c r="O2984" i="3" a="1"/>
  <c r="O2984" i="3" s="1"/>
  <c r="O2985" i="3" a="1"/>
  <c r="O2985" i="3" s="1"/>
  <c r="O2986" i="3" a="1"/>
  <c r="O2986" i="3" s="1"/>
  <c r="O2987" i="3" a="1"/>
  <c r="O2987" i="3" s="1"/>
  <c r="O2988" i="3" a="1"/>
  <c r="O2988" i="3" s="1"/>
  <c r="O2989" i="3" a="1"/>
  <c r="O2989" i="3" s="1"/>
  <c r="O2990" i="3" a="1"/>
  <c r="O2990" i="3" s="1"/>
  <c r="O2991" i="3" a="1"/>
  <c r="O2991" i="3" s="1"/>
  <c r="O2992" i="3" a="1"/>
  <c r="O2992" i="3" s="1"/>
  <c r="O2993" i="3" a="1"/>
  <c r="O2993" i="3" s="1"/>
  <c r="O2994" i="3" a="1"/>
  <c r="O2994" i="3" s="1"/>
  <c r="O2995" i="3" a="1"/>
  <c r="O2995" i="3" s="1"/>
  <c r="O2996" i="3" a="1"/>
  <c r="O2996" i="3" s="1"/>
  <c r="O2997" i="3" a="1"/>
  <c r="O2997" i="3" s="1"/>
  <c r="O2998" i="3" a="1"/>
  <c r="O2998" i="3" s="1"/>
  <c r="O2999" i="3" a="1"/>
  <c r="O2999" i="3" s="1"/>
  <c r="O3000" i="3" a="1"/>
  <c r="O3000" i="3" s="1"/>
  <c r="O3001" i="3" a="1"/>
  <c r="O3001" i="3" s="1"/>
  <c r="O3002" i="3" a="1"/>
  <c r="O3002" i="3" s="1"/>
  <c r="O3003" i="3" a="1"/>
  <c r="O3003" i="3" s="1"/>
  <c r="O3004" i="3" a="1"/>
  <c r="O3004" i="3" s="1"/>
  <c r="O3005" i="3" a="1"/>
  <c r="O3005" i="3" s="1"/>
  <c r="O3006" i="3" a="1"/>
  <c r="O3006" i="3" s="1"/>
  <c r="O3007" i="3" a="1"/>
  <c r="O3007" i="3" s="1"/>
  <c r="O3008" i="3" a="1"/>
  <c r="O3008" i="3" s="1"/>
  <c r="O3009" i="3" a="1"/>
  <c r="O3009" i="3" s="1"/>
  <c r="O3010" i="3" a="1"/>
  <c r="O3010" i="3" s="1"/>
  <c r="O3011" i="3" a="1"/>
  <c r="O3011" i="3" s="1"/>
  <c r="O3012" i="3" a="1"/>
  <c r="O3012" i="3" s="1"/>
  <c r="O3013" i="3" a="1"/>
  <c r="O3013" i="3" s="1"/>
  <c r="O3014" i="3" a="1"/>
  <c r="O3014" i="3" s="1"/>
  <c r="O3015" i="3" a="1"/>
  <c r="O3015" i="3" s="1"/>
  <c r="O3016" i="3" a="1"/>
  <c r="O3016" i="3" s="1"/>
  <c r="O3017" i="3" a="1"/>
  <c r="O3017" i="3" s="1"/>
  <c r="O3018" i="3" a="1"/>
  <c r="O3018" i="3" s="1"/>
  <c r="O3019" i="3" a="1"/>
  <c r="O3019" i="3" s="1"/>
  <c r="O3020" i="3" a="1"/>
  <c r="O3020" i="3" s="1"/>
  <c r="O3021" i="3" a="1"/>
  <c r="O3021" i="3" s="1"/>
  <c r="O3022" i="3" a="1"/>
  <c r="O3022" i="3" s="1"/>
  <c r="O3023" i="3" a="1"/>
  <c r="O3023" i="3" s="1"/>
  <c r="O3024" i="3" a="1"/>
  <c r="O3024" i="3" s="1"/>
  <c r="O3025" i="3" a="1"/>
  <c r="O3025" i="3" s="1"/>
  <c r="O3026" i="3" a="1"/>
  <c r="O3026" i="3" s="1"/>
  <c r="O3027" i="3" a="1"/>
  <c r="O3027" i="3" s="1"/>
  <c r="O3028" i="3" a="1"/>
  <c r="O3028" i="3" s="1"/>
  <c r="O3029" i="3" a="1"/>
  <c r="O3029" i="3" s="1"/>
  <c r="O3030" i="3" a="1"/>
  <c r="O3030" i="3" s="1"/>
  <c r="O3031" i="3" a="1"/>
  <c r="O3031" i="3" s="1"/>
  <c r="O3032" i="3" a="1"/>
  <c r="O3032" i="3" s="1"/>
  <c r="O3033" i="3" a="1"/>
  <c r="O3033" i="3" s="1"/>
  <c r="O3034" i="3" a="1"/>
  <c r="O3034" i="3" s="1"/>
  <c r="O3035" i="3" a="1"/>
  <c r="O3035" i="3" s="1"/>
  <c r="O3036" i="3" a="1"/>
  <c r="O3036" i="3" s="1"/>
  <c r="O3037" i="3" a="1"/>
  <c r="O3037" i="3" s="1"/>
  <c r="O3038" i="3" a="1"/>
  <c r="O3038" i="3" s="1"/>
  <c r="O3039" i="3" a="1"/>
  <c r="O3039" i="3" s="1"/>
  <c r="O3040" i="3" a="1"/>
  <c r="O3040" i="3" s="1"/>
  <c r="O3041" i="3" a="1"/>
  <c r="O3041" i="3" s="1"/>
  <c r="O3042" i="3" a="1"/>
  <c r="O3042" i="3" s="1"/>
  <c r="O3043" i="3" a="1"/>
  <c r="O3043" i="3" s="1"/>
  <c r="O3044" i="3" a="1"/>
  <c r="O3044" i="3" s="1"/>
  <c r="O3045" i="3" a="1"/>
  <c r="O3045" i="3" s="1"/>
  <c r="O3046" i="3" a="1"/>
  <c r="O3046" i="3" s="1"/>
  <c r="O3047" i="3" a="1"/>
  <c r="O3047" i="3" s="1"/>
  <c r="O3048" i="3" a="1"/>
  <c r="O3048" i="3" s="1"/>
  <c r="O3049" i="3" a="1"/>
  <c r="O3049" i="3" s="1"/>
  <c r="O3050" i="3" a="1"/>
  <c r="O3050" i="3" s="1"/>
  <c r="O3051" i="3" a="1"/>
  <c r="O3051" i="3" s="1"/>
  <c r="O3052" i="3" a="1"/>
  <c r="O3052" i="3" s="1"/>
  <c r="O3053" i="3" a="1"/>
  <c r="O3053" i="3" s="1"/>
  <c r="O3054" i="3" a="1"/>
  <c r="O3054" i="3" s="1"/>
  <c r="O3055" i="3" a="1"/>
  <c r="O3055" i="3" s="1"/>
  <c r="O3056" i="3" a="1"/>
  <c r="O3056" i="3" s="1"/>
  <c r="O3057" i="3" a="1"/>
  <c r="O3057" i="3" s="1"/>
  <c r="O3058" i="3" a="1"/>
  <c r="O3058" i="3" s="1"/>
  <c r="O3059" i="3" a="1"/>
  <c r="O3059" i="3" s="1"/>
  <c r="O3060" i="3" a="1"/>
  <c r="O3060" i="3" s="1"/>
  <c r="O3061" i="3" a="1"/>
  <c r="O3061" i="3" s="1"/>
  <c r="O3062" i="3" a="1"/>
  <c r="O3062" i="3" s="1"/>
  <c r="O3063" i="3" a="1"/>
  <c r="O3063" i="3" s="1"/>
  <c r="O3064" i="3" a="1"/>
  <c r="O3064" i="3" s="1"/>
  <c r="O3065" i="3" a="1"/>
  <c r="O3065" i="3" s="1"/>
  <c r="O3066" i="3" a="1"/>
  <c r="O3066" i="3" s="1"/>
  <c r="O3067" i="3" a="1"/>
  <c r="O3067" i="3" s="1"/>
  <c r="O3068" i="3" a="1"/>
  <c r="O3068" i="3" s="1"/>
  <c r="O3069" i="3" a="1"/>
  <c r="O3069" i="3" s="1"/>
  <c r="O3070" i="3" a="1"/>
  <c r="O3070" i="3" s="1"/>
  <c r="O3071" i="3" a="1"/>
  <c r="O3071" i="3" s="1"/>
  <c r="O3072" i="3" a="1"/>
  <c r="O3072" i="3" s="1"/>
  <c r="O3073" i="3" a="1"/>
  <c r="O3073" i="3" s="1"/>
  <c r="O3074" i="3" a="1"/>
  <c r="O3074" i="3" s="1"/>
  <c r="O3075" i="3" a="1"/>
  <c r="O3075" i="3" s="1"/>
  <c r="O3076" i="3" a="1"/>
  <c r="O3076" i="3" s="1"/>
  <c r="O3077" i="3" a="1"/>
  <c r="O3077" i="3" s="1"/>
  <c r="O3078" i="3" a="1"/>
  <c r="O3078" i="3" s="1"/>
  <c r="O3079" i="3" a="1"/>
  <c r="O3079" i="3" s="1"/>
  <c r="O3080" i="3" a="1"/>
  <c r="O3080" i="3" s="1"/>
  <c r="O3081" i="3" a="1"/>
  <c r="O3081" i="3" s="1"/>
  <c r="O3082" i="3" a="1"/>
  <c r="O3082" i="3" s="1"/>
  <c r="O3083" i="3" a="1"/>
  <c r="O3083" i="3" s="1"/>
  <c r="O3084" i="3" a="1"/>
  <c r="O3084" i="3" s="1"/>
  <c r="O3085" i="3" a="1"/>
  <c r="O3085" i="3" s="1"/>
  <c r="O3086" i="3" a="1"/>
  <c r="O3086" i="3" s="1"/>
  <c r="O3087" i="3" a="1"/>
  <c r="O3087" i="3" s="1"/>
  <c r="O3088" i="3" a="1"/>
  <c r="O3088" i="3" s="1"/>
  <c r="O3089" i="3" a="1"/>
  <c r="O3089" i="3" s="1"/>
  <c r="O3090" i="3" a="1"/>
  <c r="O3090" i="3" s="1"/>
  <c r="O3091" i="3" a="1"/>
  <c r="O3091" i="3" s="1"/>
  <c r="O3092" i="3" a="1"/>
  <c r="O3092" i="3" s="1"/>
  <c r="O3093" i="3" a="1"/>
  <c r="O3093" i="3" s="1"/>
  <c r="O3094" i="3" a="1"/>
  <c r="O3094" i="3" s="1"/>
  <c r="O3095" i="3" a="1"/>
  <c r="O3095" i="3" s="1"/>
  <c r="O3096" i="3" a="1"/>
  <c r="O3096" i="3" s="1"/>
  <c r="O3097" i="3" a="1"/>
  <c r="O3097" i="3" s="1"/>
  <c r="O3098" i="3" a="1"/>
  <c r="O3098" i="3" s="1"/>
  <c r="O3099" i="3" a="1"/>
  <c r="O3099" i="3" s="1"/>
  <c r="O3100" i="3" a="1"/>
  <c r="O3100" i="3" s="1"/>
  <c r="O3101" i="3" a="1"/>
  <c r="O3101" i="3" s="1"/>
  <c r="O3102" i="3" a="1"/>
  <c r="O3102" i="3" s="1"/>
  <c r="O3103" i="3" a="1"/>
  <c r="O3103" i="3" s="1"/>
  <c r="O3104" i="3" a="1"/>
  <c r="O3104" i="3" s="1"/>
  <c r="O3105" i="3" a="1"/>
  <c r="O3105" i="3" s="1"/>
  <c r="O3106" i="3" a="1"/>
  <c r="O3106" i="3" s="1"/>
  <c r="O3107" i="3" a="1"/>
  <c r="O3107" i="3" s="1"/>
  <c r="O3108" i="3" a="1"/>
  <c r="O3108" i="3" s="1"/>
  <c r="O3109" i="3" a="1"/>
  <c r="O3109" i="3" s="1"/>
  <c r="O3110" i="3" a="1"/>
  <c r="O3110" i="3" s="1"/>
  <c r="O3111" i="3" a="1"/>
  <c r="O3111" i="3" s="1"/>
  <c r="O3112" i="3" a="1"/>
  <c r="O3112" i="3" s="1"/>
  <c r="O3113" i="3" a="1"/>
  <c r="O3113" i="3" s="1"/>
  <c r="O3114" i="3" a="1"/>
  <c r="O3114" i="3" s="1"/>
  <c r="O3115" i="3" a="1"/>
  <c r="O3115" i="3" s="1"/>
  <c r="O3116" i="3" a="1"/>
  <c r="O3116" i="3" s="1"/>
  <c r="O3117" i="3" a="1"/>
  <c r="O3117" i="3" s="1"/>
  <c r="O3118" i="3" a="1"/>
  <c r="O3118" i="3" s="1"/>
  <c r="O3119" i="3" a="1"/>
  <c r="O3119" i="3" s="1"/>
  <c r="O3120" i="3" a="1"/>
  <c r="O3120" i="3" s="1"/>
  <c r="O3121" i="3" a="1"/>
  <c r="O3121" i="3" s="1"/>
  <c r="O3122" i="3" a="1"/>
  <c r="O3122" i="3" s="1"/>
  <c r="O3123" i="3" a="1"/>
  <c r="O3123" i="3" s="1"/>
  <c r="O3124" i="3" a="1"/>
  <c r="O3124" i="3" s="1"/>
  <c r="O3125" i="3" a="1"/>
  <c r="O3125" i="3" s="1"/>
  <c r="O3126" i="3" a="1"/>
  <c r="O3126" i="3" s="1"/>
  <c r="O3127" i="3" a="1"/>
  <c r="O3127" i="3" s="1"/>
  <c r="O3128" i="3" a="1"/>
  <c r="O3128" i="3" s="1"/>
  <c r="O3129" i="3" a="1"/>
  <c r="O3129" i="3" s="1"/>
  <c r="O3130" i="3" a="1"/>
  <c r="O3130" i="3" s="1"/>
  <c r="O3131" i="3" a="1"/>
  <c r="O3131" i="3" s="1"/>
  <c r="O3132" i="3" a="1"/>
  <c r="O3132" i="3" s="1"/>
  <c r="O3133" i="3" a="1"/>
  <c r="O3133" i="3" s="1"/>
  <c r="O3134" i="3" a="1"/>
  <c r="O3134" i="3" s="1"/>
  <c r="O3135" i="3" a="1"/>
  <c r="O3135" i="3" s="1"/>
  <c r="O3136" i="3" a="1"/>
  <c r="O3136" i="3" s="1"/>
  <c r="O3137" i="3" a="1"/>
  <c r="O3137" i="3" s="1"/>
  <c r="O3138" i="3" a="1"/>
  <c r="O3138" i="3" s="1"/>
  <c r="O3139" i="3" a="1"/>
  <c r="O3139" i="3" s="1"/>
  <c r="O3140" i="3" a="1"/>
  <c r="O3140" i="3" s="1"/>
  <c r="O3141" i="3" a="1"/>
  <c r="O3141" i="3" s="1"/>
  <c r="O3142" i="3" a="1"/>
  <c r="O3142" i="3" s="1"/>
  <c r="O3143" i="3" a="1"/>
  <c r="O3143" i="3" s="1"/>
  <c r="O3144" i="3" a="1"/>
  <c r="O3144" i="3" s="1"/>
  <c r="O3145" i="3" a="1"/>
  <c r="O3145" i="3" s="1"/>
  <c r="O3146" i="3" a="1"/>
  <c r="O3146" i="3" s="1"/>
  <c r="O3147" i="3" a="1"/>
  <c r="O3147" i="3" s="1"/>
  <c r="O3148" i="3" a="1"/>
  <c r="O3148" i="3" s="1"/>
  <c r="O3149" i="3" a="1"/>
  <c r="O3149" i="3" s="1"/>
  <c r="O3150" i="3" a="1"/>
  <c r="O3150" i="3" s="1"/>
  <c r="O3151" i="3" a="1"/>
  <c r="O3151" i="3" s="1"/>
  <c r="O3152" i="3" a="1"/>
  <c r="O3152" i="3" s="1"/>
  <c r="O3153" i="3" a="1"/>
  <c r="O3153" i="3" s="1"/>
  <c r="O3154" i="3" a="1"/>
  <c r="O3154" i="3" s="1"/>
  <c r="O3155" i="3" a="1"/>
  <c r="O3155" i="3" s="1"/>
  <c r="O3156" i="3" a="1"/>
  <c r="O3156" i="3" s="1"/>
  <c r="O3157" i="3" a="1"/>
  <c r="O3157" i="3" s="1"/>
  <c r="O3158" i="3" a="1"/>
  <c r="O3158" i="3" s="1"/>
  <c r="O3159" i="3" a="1"/>
  <c r="O3159" i="3" s="1"/>
  <c r="O3160" i="3" a="1"/>
  <c r="O3160" i="3" s="1"/>
  <c r="O3161" i="3" a="1"/>
  <c r="O3161" i="3" s="1"/>
  <c r="O3162" i="3" a="1"/>
  <c r="O3162" i="3" s="1"/>
  <c r="O3163" i="3" a="1"/>
  <c r="O3163" i="3" s="1"/>
  <c r="O3164" i="3" a="1"/>
  <c r="O3164" i="3" s="1"/>
  <c r="O3165" i="3" a="1"/>
  <c r="O3165" i="3" s="1"/>
  <c r="O3166" i="3" a="1"/>
  <c r="O3166" i="3" s="1"/>
  <c r="O3167" i="3" a="1"/>
  <c r="O3167" i="3" s="1"/>
  <c r="O3168" i="3" a="1"/>
  <c r="O3168" i="3" s="1"/>
  <c r="O3169" i="3" a="1"/>
  <c r="O3169" i="3" s="1"/>
  <c r="O3170" i="3" a="1"/>
  <c r="O3170" i="3" s="1"/>
  <c r="O3171" i="3" a="1"/>
  <c r="O3171" i="3" s="1"/>
  <c r="O3172" i="3" a="1"/>
  <c r="O3172" i="3" s="1"/>
  <c r="O3173" i="3" a="1"/>
  <c r="O3173" i="3" s="1"/>
  <c r="O3174" i="3" a="1"/>
  <c r="O3174" i="3" s="1"/>
  <c r="O3175" i="3" a="1"/>
  <c r="O3175" i="3" s="1"/>
  <c r="O3176" i="3" a="1"/>
  <c r="O3176" i="3" s="1"/>
  <c r="O3177" i="3" a="1"/>
  <c r="O3177" i="3" s="1"/>
  <c r="O3178" i="3" a="1"/>
  <c r="O3178" i="3" s="1"/>
  <c r="O3179" i="3" a="1"/>
  <c r="O3179" i="3" s="1"/>
  <c r="O3180" i="3" a="1"/>
  <c r="O3180" i="3" s="1"/>
  <c r="O3181" i="3" a="1"/>
  <c r="O3181" i="3" s="1"/>
  <c r="O3182" i="3" a="1"/>
  <c r="O3182" i="3" s="1"/>
  <c r="O3183" i="3" a="1"/>
  <c r="O3183" i="3" s="1"/>
  <c r="O3184" i="3" a="1"/>
  <c r="O3184" i="3" s="1"/>
  <c r="O3185" i="3" a="1"/>
  <c r="O3185" i="3" s="1"/>
  <c r="O3186" i="3" a="1"/>
  <c r="O3186" i="3" s="1"/>
  <c r="O3187" i="3" a="1"/>
  <c r="O3187" i="3" s="1"/>
  <c r="O3188" i="3" a="1"/>
  <c r="O3188" i="3" s="1"/>
  <c r="O3189" i="3" a="1"/>
  <c r="O3189" i="3" s="1"/>
  <c r="O3190" i="3" a="1"/>
  <c r="O3190" i="3" s="1"/>
  <c r="O3191" i="3" a="1"/>
  <c r="O3191" i="3" s="1"/>
  <c r="O3192" i="3" a="1"/>
  <c r="O3192" i="3" s="1"/>
  <c r="O3193" i="3" a="1"/>
  <c r="O3193" i="3" s="1"/>
  <c r="O3194" i="3" a="1"/>
  <c r="O3194" i="3" s="1"/>
  <c r="O3195" i="3" a="1"/>
  <c r="O3195" i="3" s="1"/>
  <c r="O3196" i="3" a="1"/>
  <c r="O3196" i="3" s="1"/>
  <c r="O3197" i="3" a="1"/>
  <c r="O3197" i="3" s="1"/>
  <c r="O3198" i="3" a="1"/>
  <c r="O3198" i="3" s="1"/>
  <c r="O3199" i="3" a="1"/>
  <c r="O3199" i="3" s="1"/>
  <c r="O3200" i="3" a="1"/>
  <c r="O3200" i="3" s="1"/>
  <c r="O3201" i="3" a="1"/>
  <c r="O3201" i="3" s="1"/>
  <c r="O3202" i="3" a="1"/>
  <c r="O3202" i="3" s="1"/>
  <c r="O3203" i="3" a="1"/>
  <c r="O3203" i="3" s="1"/>
  <c r="O3204" i="3" a="1"/>
  <c r="O3204" i="3" s="1"/>
  <c r="O3205" i="3" a="1"/>
  <c r="O3205" i="3" s="1"/>
  <c r="O3206" i="3" a="1"/>
  <c r="O3206" i="3" s="1"/>
  <c r="O3207" i="3" a="1"/>
  <c r="O3207" i="3" s="1"/>
  <c r="O3208" i="3" a="1"/>
  <c r="O3208" i="3" s="1"/>
  <c r="O3209" i="3" a="1"/>
  <c r="O3209" i="3" s="1"/>
  <c r="O3210" i="3" a="1"/>
  <c r="O3210" i="3" s="1"/>
  <c r="O3211" i="3" a="1"/>
  <c r="O3211" i="3" s="1"/>
  <c r="O3212" i="3" a="1"/>
  <c r="O3212" i="3" s="1"/>
  <c r="O3213" i="3" a="1"/>
  <c r="O3213" i="3" s="1"/>
  <c r="O3214" i="3" a="1"/>
  <c r="O3214" i="3" s="1"/>
  <c r="O3215" i="3" a="1"/>
  <c r="O3215" i="3" s="1"/>
  <c r="O3216" i="3" a="1"/>
  <c r="O3216" i="3" s="1"/>
  <c r="O3217" i="3" a="1"/>
  <c r="O3217" i="3" s="1"/>
  <c r="O3218" i="3" a="1"/>
  <c r="O3218" i="3" s="1"/>
  <c r="O3219" i="3" a="1"/>
  <c r="O3219" i="3" s="1"/>
  <c r="O3220" i="3" a="1"/>
  <c r="O3220" i="3" s="1"/>
  <c r="O3221" i="3" a="1"/>
  <c r="O3221" i="3" s="1"/>
  <c r="O3222" i="3" a="1"/>
  <c r="O3222" i="3" s="1"/>
  <c r="O3223" i="3" a="1"/>
  <c r="O3223" i="3" s="1"/>
  <c r="O3224" i="3" a="1"/>
  <c r="O3224" i="3" s="1"/>
  <c r="O3225" i="3" a="1"/>
  <c r="O3225" i="3" s="1"/>
  <c r="O3226" i="3" a="1"/>
  <c r="O3226" i="3" s="1"/>
  <c r="O3227" i="3" a="1"/>
  <c r="O3227" i="3" s="1"/>
  <c r="O3228" i="3" a="1"/>
  <c r="O3228" i="3" s="1"/>
  <c r="O3229" i="3" a="1"/>
  <c r="O3229" i="3" s="1"/>
  <c r="O3230" i="3" a="1"/>
  <c r="O3230" i="3" s="1"/>
  <c r="O3231" i="3" a="1"/>
  <c r="O3231" i="3" s="1"/>
  <c r="O3232" i="3" a="1"/>
  <c r="O3232" i="3" s="1"/>
  <c r="O3233" i="3" a="1"/>
  <c r="O3233" i="3" s="1"/>
  <c r="O3234" i="3" a="1"/>
  <c r="O3234" i="3" s="1"/>
  <c r="O3235" i="3" a="1"/>
  <c r="O3235" i="3" s="1"/>
  <c r="O3236" i="3" a="1"/>
  <c r="O3236" i="3" s="1"/>
  <c r="O3237" i="3" a="1"/>
  <c r="O3237" i="3" s="1"/>
  <c r="O3238" i="3" a="1"/>
  <c r="O3238" i="3" s="1"/>
  <c r="O3239" i="3" a="1"/>
  <c r="O3239" i="3" s="1"/>
  <c r="O3240" i="3" a="1"/>
  <c r="O3240" i="3" s="1"/>
  <c r="O3241" i="3" a="1"/>
  <c r="O3241" i="3" s="1"/>
  <c r="O3242" i="3" a="1"/>
  <c r="O3242" i="3" s="1"/>
  <c r="O3243" i="3" a="1"/>
  <c r="O3243" i="3" s="1"/>
  <c r="O3244" i="3" a="1"/>
  <c r="O3244" i="3" s="1"/>
  <c r="O3245" i="3" a="1"/>
  <c r="O3245" i="3" s="1"/>
  <c r="O3246" i="3" a="1"/>
  <c r="O3246" i="3" s="1"/>
  <c r="O3247" i="3" a="1"/>
  <c r="O3247" i="3" s="1"/>
  <c r="O3248" i="3" a="1"/>
  <c r="O3248" i="3" s="1"/>
  <c r="O3249" i="3" a="1"/>
  <c r="O3249" i="3" s="1"/>
  <c r="O3250" i="3" a="1"/>
  <c r="O3250" i="3" s="1"/>
  <c r="O3251" i="3" a="1"/>
  <c r="O3251" i="3" s="1"/>
  <c r="O3252" i="3" a="1"/>
  <c r="O3252" i="3" s="1"/>
  <c r="O3253" i="3" a="1"/>
  <c r="O3253" i="3" s="1"/>
  <c r="O3254" i="3" a="1"/>
  <c r="O3254" i="3" s="1"/>
  <c r="O3255" i="3" a="1"/>
  <c r="O3255" i="3" s="1"/>
  <c r="O3256" i="3" a="1"/>
  <c r="O3256" i="3" s="1"/>
  <c r="O3257" i="3" a="1"/>
  <c r="O3257" i="3" s="1"/>
  <c r="O3258" i="3" a="1"/>
  <c r="O3258" i="3" s="1"/>
  <c r="O3259" i="3" a="1"/>
  <c r="O3259" i="3" s="1"/>
  <c r="O3260" i="3" a="1"/>
  <c r="O3260" i="3" s="1"/>
  <c r="O3261" i="3" a="1"/>
  <c r="O3261" i="3" s="1"/>
  <c r="O3262" i="3" a="1"/>
  <c r="O3262" i="3" s="1"/>
  <c r="O3263" i="3" a="1"/>
  <c r="O3263" i="3" s="1"/>
  <c r="O3264" i="3" a="1"/>
  <c r="O3264" i="3" s="1"/>
  <c r="O3265" i="3" a="1"/>
  <c r="O3265" i="3" s="1"/>
  <c r="O3266" i="3" a="1"/>
  <c r="O3266" i="3" s="1"/>
  <c r="O3267" i="3" a="1"/>
  <c r="O3267" i="3" s="1"/>
  <c r="O3268" i="3" a="1"/>
  <c r="O3268" i="3" s="1"/>
  <c r="O3269" i="3" a="1"/>
  <c r="O3269" i="3" s="1"/>
  <c r="O3270" i="3" a="1"/>
  <c r="O3270" i="3" s="1"/>
  <c r="O3271" i="3" a="1"/>
  <c r="O3271" i="3" s="1"/>
  <c r="O3272" i="3" a="1"/>
  <c r="O3272" i="3" s="1"/>
  <c r="O3273" i="3" a="1"/>
  <c r="O3273" i="3" s="1"/>
  <c r="O3274" i="3" a="1"/>
  <c r="O3274" i="3" s="1"/>
  <c r="O3275" i="3" a="1"/>
  <c r="O3275" i="3" s="1"/>
  <c r="O3276" i="3" a="1"/>
  <c r="O3276" i="3" s="1"/>
  <c r="O3277" i="3" a="1"/>
  <c r="O3277" i="3" s="1"/>
  <c r="O3278" i="3" a="1"/>
  <c r="O3278" i="3" s="1"/>
  <c r="O3279" i="3" a="1"/>
  <c r="O3279" i="3" s="1"/>
  <c r="O3280" i="3" a="1"/>
  <c r="O3280" i="3" s="1"/>
  <c r="O3281" i="3" a="1"/>
  <c r="O3281" i="3" s="1"/>
  <c r="O3282" i="3" a="1"/>
  <c r="O3282" i="3" s="1"/>
  <c r="O3283" i="3" a="1"/>
  <c r="O3283" i="3" s="1"/>
  <c r="O3284" i="3" a="1"/>
  <c r="O3284" i="3" s="1"/>
  <c r="O3285" i="3" a="1"/>
  <c r="O3285" i="3" s="1"/>
  <c r="O3286" i="3" a="1"/>
  <c r="O3286" i="3" s="1"/>
  <c r="O3287" i="3" a="1"/>
  <c r="O3287" i="3" s="1"/>
  <c r="O3288" i="3" a="1"/>
  <c r="O3288" i="3" s="1"/>
  <c r="O3289" i="3" a="1"/>
  <c r="O3289" i="3" s="1"/>
  <c r="O3290" i="3" a="1"/>
  <c r="O3290" i="3" s="1"/>
  <c r="O3291" i="3" a="1"/>
  <c r="O3291" i="3" s="1"/>
  <c r="O3292" i="3" a="1"/>
  <c r="O3292" i="3" s="1"/>
  <c r="O3293" i="3" a="1"/>
  <c r="O3293" i="3" s="1"/>
  <c r="O3294" i="3" a="1"/>
  <c r="O3294" i="3" s="1"/>
  <c r="O3295" i="3" a="1"/>
  <c r="O3295" i="3" s="1"/>
  <c r="O3296" i="3" a="1"/>
  <c r="O3296" i="3" s="1"/>
  <c r="O3297" i="3" a="1"/>
  <c r="O3297" i="3" s="1"/>
  <c r="O3298" i="3" a="1"/>
  <c r="O3298" i="3" s="1"/>
  <c r="O3299" i="3" a="1"/>
  <c r="O3299" i="3" s="1"/>
  <c r="O3300" i="3" a="1"/>
  <c r="O3300" i="3" s="1"/>
  <c r="O3301" i="3" a="1"/>
  <c r="O3301" i="3" s="1"/>
  <c r="O3302" i="3" a="1"/>
  <c r="O3302" i="3" s="1"/>
  <c r="O3303" i="3" a="1"/>
  <c r="O3303" i="3" s="1"/>
  <c r="O3304" i="3" a="1"/>
  <c r="O3304" i="3" s="1"/>
  <c r="O3305" i="3" a="1"/>
  <c r="O3305" i="3" s="1"/>
  <c r="O3306" i="3" a="1"/>
  <c r="O3306" i="3" s="1"/>
  <c r="O3307" i="3" a="1"/>
  <c r="O3307" i="3" s="1"/>
  <c r="O3308" i="3" a="1"/>
  <c r="O3308" i="3" s="1"/>
  <c r="O3309" i="3" a="1"/>
  <c r="O3309" i="3" s="1"/>
  <c r="O3310" i="3" a="1"/>
  <c r="O3310" i="3" s="1"/>
  <c r="O3311" i="3" a="1"/>
  <c r="O3311" i="3" s="1"/>
  <c r="O3312" i="3" a="1"/>
  <c r="O3312" i="3" s="1"/>
  <c r="O3313" i="3" a="1"/>
  <c r="O3313" i="3" s="1"/>
  <c r="O3314" i="3" a="1"/>
  <c r="O3314" i="3" s="1"/>
  <c r="O3315" i="3" a="1"/>
  <c r="O3315" i="3" s="1"/>
  <c r="O3316" i="3" a="1"/>
  <c r="O3316" i="3" s="1"/>
  <c r="O3317" i="3" a="1"/>
  <c r="O3317" i="3" s="1"/>
  <c r="O3318" i="3" a="1"/>
  <c r="O3318" i="3" s="1"/>
  <c r="O3319" i="3" a="1"/>
  <c r="O3319" i="3" s="1"/>
  <c r="O3320" i="3" a="1"/>
  <c r="O3320" i="3" s="1"/>
  <c r="O3321" i="3" a="1"/>
  <c r="O3321" i="3" s="1"/>
  <c r="O3322" i="3" a="1"/>
  <c r="O3322" i="3" s="1"/>
  <c r="O3323" i="3" a="1"/>
  <c r="O3323" i="3" s="1"/>
  <c r="O3324" i="3" a="1"/>
  <c r="O3324" i="3" s="1"/>
  <c r="O3325" i="3" a="1"/>
  <c r="O3325" i="3" s="1"/>
  <c r="O3326" i="3" a="1"/>
  <c r="O3326" i="3" s="1"/>
  <c r="O3327" i="3" a="1"/>
  <c r="O3327" i="3" s="1"/>
  <c r="O3328" i="3" a="1"/>
  <c r="O3328" i="3" s="1"/>
  <c r="O3329" i="3" a="1"/>
  <c r="O3329" i="3" s="1"/>
  <c r="O3330" i="3" a="1"/>
  <c r="O3330" i="3" s="1"/>
  <c r="O3331" i="3" a="1"/>
  <c r="O3331" i="3" s="1"/>
  <c r="O3332" i="3" a="1"/>
  <c r="O3332" i="3" s="1"/>
  <c r="O3333" i="3" a="1"/>
  <c r="O3333" i="3" s="1"/>
  <c r="O3334" i="3" a="1"/>
  <c r="O3334" i="3" s="1"/>
  <c r="O3335" i="3" a="1"/>
  <c r="O3335" i="3" s="1"/>
  <c r="O3336" i="3" a="1"/>
  <c r="O3336" i="3" s="1"/>
  <c r="O3337" i="3" a="1"/>
  <c r="O3337" i="3" s="1"/>
  <c r="O3338" i="3" a="1"/>
  <c r="O3338" i="3" s="1"/>
  <c r="O3339" i="3" a="1"/>
  <c r="O3339" i="3" s="1"/>
  <c r="O3340" i="3" a="1"/>
  <c r="O3340" i="3" s="1"/>
  <c r="O3341" i="3" a="1"/>
  <c r="O3341" i="3" s="1"/>
  <c r="O3342" i="3" a="1"/>
  <c r="O3342" i="3" s="1"/>
  <c r="O3343" i="3" a="1"/>
  <c r="O3343" i="3" s="1"/>
  <c r="O3344" i="3" a="1"/>
  <c r="O3344" i="3" s="1"/>
  <c r="O3345" i="3" a="1"/>
  <c r="O3345" i="3" s="1"/>
  <c r="O3346" i="3" a="1"/>
  <c r="O3346" i="3" s="1"/>
  <c r="O3347" i="3" a="1"/>
  <c r="O3347" i="3" s="1"/>
  <c r="O3348" i="3" a="1"/>
  <c r="O3348" i="3" s="1"/>
  <c r="O3349" i="3" a="1"/>
  <c r="O3349" i="3" s="1"/>
  <c r="O3350" i="3" a="1"/>
  <c r="O3350" i="3" s="1"/>
  <c r="O3351" i="3" a="1"/>
  <c r="O3351" i="3" s="1"/>
  <c r="O3352" i="3" a="1"/>
  <c r="O3352" i="3" s="1"/>
  <c r="O3353" i="3" a="1"/>
  <c r="O3353" i="3" s="1"/>
  <c r="O3354" i="3" a="1"/>
  <c r="O3354" i="3" s="1"/>
  <c r="O3355" i="3" a="1"/>
  <c r="O3355" i="3" s="1"/>
  <c r="O3356" i="3" a="1"/>
  <c r="O3356" i="3" s="1"/>
  <c r="O3357" i="3" a="1"/>
  <c r="O3357" i="3" s="1"/>
  <c r="O3358" i="3" a="1"/>
  <c r="O3358" i="3" s="1"/>
  <c r="O3359" i="3" a="1"/>
  <c r="O3359" i="3" s="1"/>
  <c r="O3360" i="3" a="1"/>
  <c r="O3360" i="3" s="1"/>
  <c r="O3361" i="3" a="1"/>
  <c r="O3361" i="3" s="1"/>
  <c r="O3362" i="3" a="1"/>
  <c r="O3362" i="3" s="1"/>
  <c r="O3363" i="3" a="1"/>
  <c r="O3363" i="3" s="1"/>
  <c r="O3364" i="3" a="1"/>
  <c r="O3364" i="3" s="1"/>
  <c r="O3365" i="3" a="1"/>
  <c r="O3365" i="3" s="1"/>
  <c r="O3366" i="3" a="1"/>
  <c r="O3366" i="3" s="1"/>
  <c r="O3367" i="3" a="1"/>
  <c r="O3367" i="3" s="1"/>
  <c r="O3368" i="3" a="1"/>
  <c r="O3368" i="3" s="1"/>
  <c r="O3369" i="3" a="1"/>
  <c r="O3369" i="3" s="1"/>
  <c r="O3370" i="3" a="1"/>
  <c r="O3370" i="3" s="1"/>
  <c r="O3371" i="3" a="1"/>
  <c r="O3371" i="3" s="1"/>
  <c r="O3372" i="3" a="1"/>
  <c r="O3372" i="3" s="1"/>
  <c r="O3373" i="3" a="1"/>
  <c r="O3373" i="3" s="1"/>
  <c r="O3374" i="3" a="1"/>
  <c r="O3374" i="3" s="1"/>
  <c r="O3375" i="3" a="1"/>
  <c r="O3375" i="3" s="1"/>
  <c r="O3376" i="3" a="1"/>
  <c r="O3376" i="3" s="1"/>
  <c r="O3377" i="3" a="1"/>
  <c r="O3377" i="3" s="1"/>
  <c r="O3378" i="3" a="1"/>
  <c r="O3378" i="3" s="1"/>
  <c r="O3379" i="3" a="1"/>
  <c r="O3379" i="3" s="1"/>
  <c r="O3380" i="3" a="1"/>
  <c r="O3380" i="3" s="1"/>
  <c r="O3381" i="3" a="1"/>
  <c r="O3381" i="3" s="1"/>
  <c r="O3382" i="3" a="1"/>
  <c r="O3382" i="3" s="1"/>
  <c r="O3383" i="3" a="1"/>
  <c r="O3383" i="3" s="1"/>
  <c r="O3384" i="3" a="1"/>
  <c r="O3384" i="3" s="1"/>
  <c r="O3385" i="3" a="1"/>
  <c r="O3385" i="3" s="1"/>
  <c r="O3386" i="3" a="1"/>
  <c r="O3386" i="3" s="1"/>
  <c r="O3387" i="3" a="1"/>
  <c r="O3387" i="3" s="1"/>
  <c r="O3388" i="3" a="1"/>
  <c r="O3388" i="3" s="1"/>
  <c r="O3389" i="3" a="1"/>
  <c r="O3389" i="3" s="1"/>
  <c r="O3390" i="3" a="1"/>
  <c r="O3390" i="3" s="1"/>
  <c r="O3391" i="3" a="1"/>
  <c r="O3391" i="3" s="1"/>
  <c r="O3392" i="3" a="1"/>
  <c r="O3392" i="3" s="1"/>
  <c r="O3393" i="3" a="1"/>
  <c r="O3393" i="3" s="1"/>
  <c r="O3394" i="3" a="1"/>
  <c r="O3394" i="3" s="1"/>
  <c r="O3395" i="3" a="1"/>
  <c r="O3395" i="3" s="1"/>
  <c r="O3396" i="3" a="1"/>
  <c r="O3396" i="3" s="1"/>
  <c r="O3397" i="3" a="1"/>
  <c r="O3397" i="3" s="1"/>
  <c r="O3398" i="3" a="1"/>
  <c r="O3398" i="3" s="1"/>
  <c r="O3399" i="3" a="1"/>
  <c r="O3399" i="3" s="1"/>
  <c r="O3400" i="3" a="1"/>
  <c r="O3400" i="3" s="1"/>
  <c r="O3401" i="3" a="1"/>
  <c r="O3401" i="3" s="1"/>
  <c r="O3402" i="3" a="1"/>
  <c r="O3402" i="3" s="1"/>
  <c r="O3403" i="3" a="1"/>
  <c r="O3403" i="3" s="1"/>
  <c r="O3404" i="3" a="1"/>
  <c r="O3404" i="3" s="1"/>
  <c r="O3405" i="3" a="1"/>
  <c r="O3405" i="3" s="1"/>
  <c r="O3406" i="3" a="1"/>
  <c r="O3406" i="3" s="1"/>
  <c r="O3407" i="3" a="1"/>
  <c r="O3407" i="3" s="1"/>
  <c r="O3408" i="3" a="1"/>
  <c r="O3408" i="3" s="1"/>
  <c r="O3409" i="3" a="1"/>
  <c r="O3409" i="3" s="1"/>
  <c r="O3410" i="3" a="1"/>
  <c r="O3410" i="3" s="1"/>
  <c r="O3411" i="3" a="1"/>
  <c r="O3411" i="3" s="1"/>
  <c r="O3412" i="3" a="1"/>
  <c r="O3412" i="3" s="1"/>
  <c r="O3413" i="3" a="1"/>
  <c r="O3413" i="3" s="1"/>
  <c r="O3414" i="3" a="1"/>
  <c r="O3414" i="3" s="1"/>
  <c r="O3415" i="3" a="1"/>
  <c r="O3415" i="3" s="1"/>
  <c r="O3416" i="3" a="1"/>
  <c r="O3416" i="3" s="1"/>
  <c r="O3417" i="3" a="1"/>
  <c r="O3417" i="3" s="1"/>
  <c r="O3418" i="3" a="1"/>
  <c r="O3418" i="3" s="1"/>
  <c r="O3419" i="3" a="1"/>
  <c r="O3419" i="3" s="1"/>
  <c r="O3420" i="3" a="1"/>
  <c r="O3420" i="3" s="1"/>
  <c r="O3421" i="3" a="1"/>
  <c r="O3421" i="3" s="1"/>
  <c r="O3422" i="3" a="1"/>
  <c r="O3422" i="3" s="1"/>
  <c r="O3423" i="3" a="1"/>
  <c r="O3423" i="3" s="1"/>
  <c r="O3424" i="3" a="1"/>
  <c r="O3424" i="3" s="1"/>
  <c r="O3425" i="3" a="1"/>
  <c r="O3425" i="3" s="1"/>
  <c r="O3426" i="3" a="1"/>
  <c r="O3426" i="3" s="1"/>
  <c r="O3427" i="3" a="1"/>
  <c r="O3427" i="3" s="1"/>
  <c r="O3428" i="3" a="1"/>
  <c r="O3428" i="3" s="1"/>
  <c r="O3429" i="3" a="1"/>
  <c r="O3429" i="3" s="1"/>
  <c r="O3430" i="3" a="1"/>
  <c r="O3430" i="3" s="1"/>
  <c r="O3431" i="3" a="1"/>
  <c r="O3431" i="3" s="1"/>
  <c r="O3432" i="3" a="1"/>
  <c r="O3432" i="3" s="1"/>
  <c r="O3433" i="3" a="1"/>
  <c r="O3433" i="3" s="1"/>
  <c r="O3434" i="3" a="1"/>
  <c r="O3434" i="3" s="1"/>
  <c r="O3435" i="3" a="1"/>
  <c r="O3435" i="3" s="1"/>
  <c r="O3436" i="3" a="1"/>
  <c r="O3436" i="3" s="1"/>
  <c r="O3437" i="3" a="1"/>
  <c r="O3437" i="3" s="1"/>
  <c r="O3438" i="3" a="1"/>
  <c r="O3438" i="3" s="1"/>
  <c r="O3439" i="3" a="1"/>
  <c r="O3439" i="3" s="1"/>
  <c r="O3440" i="3" a="1"/>
  <c r="O3440" i="3" s="1"/>
  <c r="O3441" i="3" a="1"/>
  <c r="O3441" i="3" s="1"/>
  <c r="O3442" i="3" a="1"/>
  <c r="O3442" i="3" s="1"/>
  <c r="O3443" i="3" a="1"/>
  <c r="O3443" i="3" s="1"/>
  <c r="O3444" i="3" a="1"/>
  <c r="O3444" i="3" s="1"/>
  <c r="O3445" i="3" a="1"/>
  <c r="O3445" i="3" s="1"/>
  <c r="O3446" i="3" a="1"/>
  <c r="O3446" i="3" s="1"/>
  <c r="O3447" i="3" a="1"/>
  <c r="O3447" i="3" s="1"/>
  <c r="O3448" i="3" a="1"/>
  <c r="O3448" i="3" s="1"/>
  <c r="O3449" i="3" a="1"/>
  <c r="O3449" i="3" s="1"/>
  <c r="O3450" i="3" a="1"/>
  <c r="O3450" i="3" s="1"/>
  <c r="O3451" i="3" a="1"/>
  <c r="O3451" i="3" s="1"/>
  <c r="O3452" i="3" a="1"/>
  <c r="O3452" i="3" s="1"/>
  <c r="O3453" i="3" a="1"/>
  <c r="O3453" i="3" s="1"/>
  <c r="O3454" i="3" a="1"/>
  <c r="O3454" i="3" s="1"/>
  <c r="O3455" i="3" a="1"/>
  <c r="O3455" i="3" s="1"/>
  <c r="O3456" i="3" a="1"/>
  <c r="O3456" i="3" s="1"/>
  <c r="O3457" i="3" a="1"/>
  <c r="O3457" i="3" s="1"/>
  <c r="O3458" i="3" a="1"/>
  <c r="O3458" i="3" s="1"/>
  <c r="O3459" i="3" a="1"/>
  <c r="O3459" i="3" s="1"/>
  <c r="O3460" i="3" a="1"/>
  <c r="O3460" i="3" s="1"/>
  <c r="O3461" i="3" a="1"/>
  <c r="O3461" i="3" s="1"/>
  <c r="O3462" i="3" a="1"/>
  <c r="O3462" i="3" s="1"/>
  <c r="O3463" i="3" a="1"/>
  <c r="O3463" i="3" s="1"/>
  <c r="O3464" i="3" a="1"/>
  <c r="O3464" i="3" s="1"/>
  <c r="O3465" i="3" a="1"/>
  <c r="O3465" i="3" s="1"/>
  <c r="O3466" i="3" a="1"/>
  <c r="O3466" i="3" s="1"/>
  <c r="O3467" i="3" a="1"/>
  <c r="O3467" i="3" s="1"/>
  <c r="O3468" i="3" a="1"/>
  <c r="O3468" i="3" s="1"/>
  <c r="O3469" i="3" a="1"/>
  <c r="O3469" i="3" s="1"/>
  <c r="O3470" i="3" a="1"/>
  <c r="O3470" i="3" s="1"/>
  <c r="O3471" i="3" a="1"/>
  <c r="O3471" i="3" s="1"/>
  <c r="O3472" i="3" a="1"/>
  <c r="O3472" i="3" s="1"/>
  <c r="O3473" i="3" a="1"/>
  <c r="O3473" i="3" s="1"/>
  <c r="O3474" i="3" a="1"/>
  <c r="O3474" i="3" s="1"/>
  <c r="O3475" i="3" a="1"/>
  <c r="O3475" i="3" s="1"/>
  <c r="O3476" i="3" a="1"/>
  <c r="O3476" i="3" s="1"/>
  <c r="O3477" i="3" a="1"/>
  <c r="O3477" i="3" s="1"/>
  <c r="O3478" i="3" a="1"/>
  <c r="O3478" i="3" s="1"/>
  <c r="O3479" i="3" a="1"/>
  <c r="O3479" i="3" s="1"/>
  <c r="O3480" i="3" a="1"/>
  <c r="O3480" i="3" s="1"/>
  <c r="O3481" i="3" a="1"/>
  <c r="O3481" i="3" s="1"/>
  <c r="O3482" i="3" a="1"/>
  <c r="O3482" i="3" s="1"/>
  <c r="O3483" i="3" a="1"/>
  <c r="O3483" i="3" s="1"/>
  <c r="O3484" i="3" a="1"/>
  <c r="O3484" i="3" s="1"/>
  <c r="O3485" i="3" a="1"/>
  <c r="O3485" i="3" s="1"/>
  <c r="O3486" i="3" a="1"/>
  <c r="O3486" i="3" s="1"/>
  <c r="O3487" i="3" a="1"/>
  <c r="O3487" i="3" s="1"/>
  <c r="O3488" i="3" a="1"/>
  <c r="O3488" i="3" s="1"/>
  <c r="O3489" i="3" a="1"/>
  <c r="O3489" i="3" s="1"/>
  <c r="O3490" i="3" a="1"/>
  <c r="O3490" i="3" s="1"/>
  <c r="O3491" i="3" a="1"/>
  <c r="O3491" i="3" s="1"/>
  <c r="O3492" i="3" a="1"/>
  <c r="O3492" i="3" s="1"/>
  <c r="O3493" i="3" a="1"/>
  <c r="O3493" i="3" s="1"/>
  <c r="O3494" i="3" a="1"/>
  <c r="O3494" i="3" s="1"/>
  <c r="O3495" i="3" a="1"/>
  <c r="O3495" i="3" s="1"/>
  <c r="O3496" i="3" a="1"/>
  <c r="O3496" i="3" s="1"/>
  <c r="O3497" i="3" a="1"/>
  <c r="O3497" i="3" s="1"/>
  <c r="O3498" i="3" a="1"/>
  <c r="O3498" i="3" s="1"/>
  <c r="O3499" i="3" a="1"/>
  <c r="O3499" i="3" s="1"/>
  <c r="O3500" i="3" a="1"/>
  <c r="O3500" i="3" s="1"/>
  <c r="O3501" i="3" a="1"/>
  <c r="O3501" i="3" s="1"/>
  <c r="O3502" i="3" a="1"/>
  <c r="O3502" i="3" s="1"/>
  <c r="O3503" i="3" a="1"/>
  <c r="O3503" i="3" s="1"/>
  <c r="O3504" i="3" a="1"/>
  <c r="O3504" i="3" s="1"/>
  <c r="O3505" i="3" a="1"/>
  <c r="O3505" i="3" s="1"/>
  <c r="O3506" i="3" a="1"/>
  <c r="O3506" i="3" s="1"/>
  <c r="O3507" i="3" a="1"/>
  <c r="O3507" i="3" s="1"/>
  <c r="O3508" i="3" a="1"/>
  <c r="O3508" i="3" s="1"/>
  <c r="O3509" i="3" a="1"/>
  <c r="O3509" i="3" s="1"/>
  <c r="O3510" i="3" a="1"/>
  <c r="O3510" i="3" s="1"/>
  <c r="O3511" i="3" a="1"/>
  <c r="O3511" i="3" s="1"/>
  <c r="O3512" i="3" a="1"/>
  <c r="O3512" i="3" s="1"/>
  <c r="O3513" i="3" a="1"/>
  <c r="O3513" i="3" s="1"/>
  <c r="O3514" i="3" a="1"/>
  <c r="O3514" i="3" s="1"/>
  <c r="O3515" i="3" a="1"/>
  <c r="O3515" i="3" s="1"/>
  <c r="O3516" i="3" a="1"/>
  <c r="O3516" i="3" s="1"/>
  <c r="O3517" i="3" a="1"/>
  <c r="O3517" i="3" s="1"/>
  <c r="O3518" i="3" a="1"/>
  <c r="O3518" i="3" s="1"/>
  <c r="O3519" i="3" a="1"/>
  <c r="O3519" i="3" s="1"/>
  <c r="O3520" i="3" a="1"/>
  <c r="O3520" i="3" s="1"/>
  <c r="O3521" i="3" a="1"/>
  <c r="O3521" i="3" s="1"/>
  <c r="O3522" i="3" a="1"/>
  <c r="O3522" i="3" s="1"/>
  <c r="O3523" i="3" a="1"/>
  <c r="O3523" i="3" s="1"/>
  <c r="O3524" i="3" a="1"/>
  <c r="O3524" i="3" s="1"/>
  <c r="O3525" i="3" a="1"/>
  <c r="O3525" i="3" s="1"/>
  <c r="O3526" i="3" a="1"/>
  <c r="O3526" i="3" s="1"/>
  <c r="O3527" i="3" a="1"/>
  <c r="O3527" i="3" s="1"/>
  <c r="O3528" i="3" a="1"/>
  <c r="O3528" i="3" s="1"/>
  <c r="O3529" i="3" a="1"/>
  <c r="O3529" i="3" s="1"/>
  <c r="O3530" i="3" a="1"/>
  <c r="O3530" i="3" s="1"/>
  <c r="O3531" i="3" a="1"/>
  <c r="O3531" i="3" s="1"/>
  <c r="O3532" i="3" a="1"/>
  <c r="O3532" i="3" s="1"/>
  <c r="O3533" i="3" a="1"/>
  <c r="O3533" i="3" s="1"/>
  <c r="O3534" i="3" a="1"/>
  <c r="O3534" i="3" s="1"/>
  <c r="O3535" i="3" a="1"/>
  <c r="O3535" i="3" s="1"/>
  <c r="O3536" i="3" a="1"/>
  <c r="O3536" i="3" s="1"/>
  <c r="O3537" i="3" a="1"/>
  <c r="O3537" i="3" s="1"/>
  <c r="O3538" i="3" a="1"/>
  <c r="O3538" i="3" s="1"/>
  <c r="O3539" i="3" a="1"/>
  <c r="O3539" i="3" s="1"/>
  <c r="O3540" i="3" a="1"/>
  <c r="O3540" i="3" s="1"/>
  <c r="O3541" i="3" a="1"/>
  <c r="O3541" i="3" s="1"/>
  <c r="O3542" i="3" a="1"/>
  <c r="O3542" i="3" s="1"/>
  <c r="O3543" i="3" a="1"/>
  <c r="O3543" i="3" s="1"/>
  <c r="O3544" i="3" a="1"/>
  <c r="O3544" i="3" s="1"/>
  <c r="O3545" i="3" a="1"/>
  <c r="O3545" i="3" s="1"/>
  <c r="O3546" i="3" a="1"/>
  <c r="O3546" i="3" s="1"/>
  <c r="O3547" i="3" a="1"/>
  <c r="O3547" i="3" s="1"/>
  <c r="O3548" i="3" a="1"/>
  <c r="O3548" i="3" s="1"/>
  <c r="O3549" i="3" a="1"/>
  <c r="O3549" i="3" s="1"/>
  <c r="O3550" i="3" a="1"/>
  <c r="O3550" i="3" s="1"/>
  <c r="O3551" i="3" a="1"/>
  <c r="O3551" i="3" s="1"/>
  <c r="O3552" i="3" a="1"/>
  <c r="O3552" i="3" s="1"/>
  <c r="O3553" i="3" a="1"/>
  <c r="O3553" i="3" s="1"/>
  <c r="O3554" i="3" a="1"/>
  <c r="O3554" i="3" s="1"/>
  <c r="O3555" i="3" a="1"/>
  <c r="O3555" i="3" s="1"/>
  <c r="O3556" i="3" a="1"/>
  <c r="O3556" i="3" s="1"/>
  <c r="O3557" i="3" a="1"/>
  <c r="O3557" i="3" s="1"/>
  <c r="O3558" i="3" a="1"/>
  <c r="O3558" i="3" s="1"/>
  <c r="O3559" i="3" a="1"/>
  <c r="O3559" i="3" s="1"/>
  <c r="O3560" i="3" a="1"/>
  <c r="O3560" i="3" s="1"/>
  <c r="O3561" i="3" a="1"/>
  <c r="O3561" i="3" s="1"/>
  <c r="O3562" i="3" a="1"/>
  <c r="O3562" i="3" s="1"/>
  <c r="O3563" i="3" a="1"/>
  <c r="O3563" i="3" s="1"/>
  <c r="O3564" i="3" a="1"/>
  <c r="O3564" i="3" s="1"/>
  <c r="O3565" i="3" a="1"/>
  <c r="O3565" i="3" s="1"/>
  <c r="O3566" i="3" a="1"/>
  <c r="O3566" i="3" s="1"/>
  <c r="O3567" i="3" a="1"/>
  <c r="O3567" i="3" s="1"/>
  <c r="O3568" i="3" a="1"/>
  <c r="O3568" i="3" s="1"/>
  <c r="O3569" i="3" a="1"/>
  <c r="O3569" i="3" s="1"/>
  <c r="O3570" i="3" a="1"/>
  <c r="O3570" i="3" s="1"/>
  <c r="O3571" i="3" a="1"/>
  <c r="O3571" i="3" s="1"/>
  <c r="O3572" i="3" a="1"/>
  <c r="O3572" i="3" s="1"/>
  <c r="O3573" i="3" a="1"/>
  <c r="O3573" i="3" s="1"/>
  <c r="O3574" i="3" a="1"/>
  <c r="O3574" i="3" s="1"/>
  <c r="O3575" i="3" a="1"/>
  <c r="O3575" i="3" s="1"/>
  <c r="O3576" i="3" a="1"/>
  <c r="O3576" i="3" s="1"/>
  <c r="O3577" i="3" a="1"/>
  <c r="O3577" i="3" s="1"/>
  <c r="O3578" i="3" a="1"/>
  <c r="O3578" i="3" s="1"/>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P3578" i="3" s="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P3573" i="3" l="1"/>
  <c r="P3577" i="3"/>
  <c r="P3569" i="3"/>
  <c r="P3401" i="3"/>
  <c r="P3065" i="3"/>
  <c r="P3053" i="3"/>
  <c r="P2813" i="3"/>
  <c r="P3161" i="3"/>
  <c r="P2909" i="3"/>
  <c r="P2729" i="3"/>
  <c r="P2549" i="3"/>
  <c r="P2381" i="3"/>
  <c r="P2249" i="3"/>
  <c r="P2105" i="3"/>
  <c r="P1913" i="3"/>
  <c r="P1769" i="3"/>
  <c r="P1613" i="3"/>
  <c r="P1481" i="3"/>
  <c r="P1361" i="3"/>
  <c r="P1121" i="3"/>
  <c r="P1013" i="3"/>
  <c r="P845" i="3"/>
  <c r="P737" i="3"/>
  <c r="P557" i="3"/>
  <c r="P485" i="3"/>
  <c r="P365" i="3"/>
  <c r="P173" i="3"/>
  <c r="P41" i="3"/>
  <c r="P3553" i="3"/>
  <c r="P3505" i="3"/>
  <c r="P3445" i="3"/>
  <c r="P3397" i="3"/>
  <c r="P3337" i="3"/>
  <c r="P3289" i="3"/>
  <c r="P3229" i="3"/>
  <c r="P3169" i="3"/>
  <c r="P3109" i="3"/>
  <c r="P3037" i="3"/>
  <c r="P2977" i="3"/>
  <c r="P2941" i="3"/>
  <c r="P2893" i="3"/>
  <c r="P2833" i="3"/>
  <c r="P2785" i="3"/>
  <c r="P2749" i="3"/>
  <c r="P2701" i="3"/>
  <c r="P2641" i="3"/>
  <c r="P2593" i="3"/>
  <c r="P2533" i="3"/>
  <c r="P2473" i="3"/>
  <c r="P2413" i="3"/>
  <c r="P2341" i="3"/>
  <c r="P2281" i="3"/>
  <c r="P2233" i="3"/>
  <c r="P2173" i="3"/>
  <c r="P2101" i="3"/>
  <c r="P2053" i="3"/>
  <c r="P1993" i="3"/>
  <c r="P1933" i="3"/>
  <c r="P1897" i="3"/>
  <c r="P1837" i="3"/>
  <c r="P1753" i="3"/>
  <c r="P1357" i="3"/>
  <c r="P3509" i="3"/>
  <c r="P3449" i="3"/>
  <c r="P3017" i="3"/>
  <c r="P2837" i="3"/>
  <c r="P2693" i="3"/>
  <c r="P2561" i="3"/>
  <c r="P2369" i="3"/>
  <c r="P2237" i="3"/>
  <c r="P2045" i="3"/>
  <c r="P1889" i="3"/>
  <c r="P1757" i="3"/>
  <c r="P1601" i="3"/>
  <c r="P1073" i="3"/>
  <c r="P917" i="3"/>
  <c r="P773" i="3"/>
  <c r="P605" i="3"/>
  <c r="P425" i="3"/>
  <c r="P305" i="3"/>
  <c r="P149" i="3"/>
  <c r="P113" i="3"/>
  <c r="P3565" i="3"/>
  <c r="P3517" i="3"/>
  <c r="P3457" i="3"/>
  <c r="P3409" i="3"/>
  <c r="P3349" i="3"/>
  <c r="P3301" i="3"/>
  <c r="P3241" i="3"/>
  <c r="P3193" i="3"/>
  <c r="P3133" i="3"/>
  <c r="P3049" i="3"/>
  <c r="P2989" i="3"/>
  <c r="P2857" i="3"/>
  <c r="P2797" i="3"/>
  <c r="P2725" i="3"/>
  <c r="P2677" i="3"/>
  <c r="P2629" i="3"/>
  <c r="P2569" i="3"/>
  <c r="P2509" i="3"/>
  <c r="P2449" i="3"/>
  <c r="P2389" i="3"/>
  <c r="P2329" i="3"/>
  <c r="P2269" i="3"/>
  <c r="P2197" i="3"/>
  <c r="P2125" i="3"/>
  <c r="P2065" i="3"/>
  <c r="P2017" i="3"/>
  <c r="P1969" i="3"/>
  <c r="P1909" i="3"/>
  <c r="P1849" i="3"/>
  <c r="P1789" i="3"/>
  <c r="P1717" i="3"/>
  <c r="P1669" i="3"/>
  <c r="P1621" i="3"/>
  <c r="P1561" i="3"/>
  <c r="P1345" i="3"/>
  <c r="P2669" i="3"/>
  <c r="P2609" i="3"/>
  <c r="P2453" i="3"/>
  <c r="P2285" i="3"/>
  <c r="P2189" i="3"/>
  <c r="P2069" i="3"/>
  <c r="P1901" i="3"/>
  <c r="P1721" i="3"/>
  <c r="P1541" i="3"/>
  <c r="P1397" i="3"/>
  <c r="P1241" i="3"/>
  <c r="P1097" i="3"/>
  <c r="P965" i="3"/>
  <c r="P809" i="3"/>
  <c r="P593" i="3"/>
  <c r="P413" i="3"/>
  <c r="P269" i="3"/>
  <c r="P137" i="3"/>
  <c r="P101" i="3"/>
  <c r="P3561" i="3"/>
  <c r="P3537" i="3"/>
  <c r="P3513" i="3"/>
  <c r="P3489" i="3"/>
  <c r="P3465" i="3"/>
  <c r="P3417" i="3"/>
  <c r="P3393" i="3"/>
  <c r="P3369" i="3"/>
  <c r="P3345" i="3"/>
  <c r="P3321" i="3"/>
  <c r="P3297" i="3"/>
  <c r="P3273" i="3"/>
  <c r="P3249" i="3"/>
  <c r="P3225" i="3"/>
  <c r="P3189" i="3"/>
  <c r="P3057" i="3"/>
  <c r="P3033" i="3"/>
  <c r="P3009" i="3"/>
  <c r="P2985" i="3"/>
  <c r="P2961" i="3"/>
  <c r="P2937" i="3"/>
  <c r="P2913" i="3"/>
  <c r="P2889" i="3"/>
  <c r="P2865" i="3"/>
  <c r="P2841" i="3"/>
  <c r="P2817" i="3"/>
  <c r="P2793" i="3"/>
  <c r="P2769" i="3"/>
  <c r="P2745" i="3"/>
  <c r="P2721" i="3"/>
  <c r="P2697" i="3"/>
  <c r="P2673" i="3"/>
  <c r="P2649" i="3"/>
  <c r="P2625" i="3"/>
  <c r="P2601" i="3"/>
  <c r="P2577" i="3"/>
  <c r="P2553" i="3"/>
  <c r="P2529" i="3"/>
  <c r="P2505" i="3"/>
  <c r="P2481" i="3"/>
  <c r="P2457" i="3"/>
  <c r="P2433" i="3"/>
  <c r="P2409" i="3"/>
  <c r="P2385" i="3"/>
  <c r="P2361" i="3"/>
  <c r="P2337" i="3"/>
  <c r="P2313" i="3"/>
  <c r="P2289" i="3"/>
  <c r="P2265" i="3"/>
  <c r="P2229" i="3"/>
  <c r="P2205" i="3"/>
  <c r="P2181" i="3"/>
  <c r="P2157" i="3"/>
  <c r="P2133" i="3"/>
  <c r="P2109" i="3"/>
  <c r="P2085" i="3"/>
  <c r="P2061" i="3"/>
  <c r="P2037" i="3"/>
  <c r="P2013" i="3"/>
  <c r="P1977" i="3"/>
  <c r="P2825" i="3"/>
  <c r="P2645" i="3"/>
  <c r="P2513" i="3"/>
  <c r="P2345" i="3"/>
  <c r="P2141" i="3"/>
  <c r="P1949" i="3"/>
  <c r="P1817" i="3"/>
  <c r="P1661" i="3"/>
  <c r="P1589" i="3"/>
  <c r="P1445" i="3"/>
  <c r="P1301" i="3"/>
  <c r="P1145" i="3"/>
  <c r="P905" i="3"/>
  <c r="P725" i="3"/>
  <c r="P569" i="3"/>
  <c r="P473" i="3"/>
  <c r="P353" i="3"/>
  <c r="P209" i="3"/>
  <c r="P29" i="3"/>
  <c r="P3549" i="3"/>
  <c r="P3525" i="3"/>
  <c r="P3501" i="3"/>
  <c r="P3477" i="3"/>
  <c r="P3453" i="3"/>
  <c r="P3405" i="3"/>
  <c r="P3381" i="3"/>
  <c r="P3357" i="3"/>
  <c r="P3333" i="3"/>
  <c r="P3309" i="3"/>
  <c r="P3285" i="3"/>
  <c r="P3261" i="3"/>
  <c r="P3237" i="3"/>
  <c r="P3213" i="3"/>
  <c r="P3201" i="3"/>
  <c r="P3177" i="3"/>
  <c r="P3165" i="3"/>
  <c r="P3153" i="3"/>
  <c r="P3141" i="3"/>
  <c r="P3129" i="3"/>
  <c r="P3117" i="3"/>
  <c r="P3105" i="3"/>
  <c r="P3093" i="3"/>
  <c r="P3081" i="3"/>
  <c r="P3069" i="3"/>
  <c r="P3045" i="3"/>
  <c r="P3021" i="3"/>
  <c r="P2997" i="3"/>
  <c r="P2973" i="3"/>
  <c r="P2949" i="3"/>
  <c r="P2925" i="3"/>
  <c r="P2901" i="3"/>
  <c r="P2877" i="3"/>
  <c r="P2853" i="3"/>
  <c r="P2829" i="3"/>
  <c r="P2805" i="3"/>
  <c r="P2781" i="3"/>
  <c r="P2757" i="3"/>
  <c r="P2733" i="3"/>
  <c r="P2709" i="3"/>
  <c r="P2685" i="3"/>
  <c r="P2661" i="3"/>
  <c r="P2637" i="3"/>
  <c r="P2613" i="3"/>
  <c r="P2589" i="3"/>
  <c r="P2565" i="3"/>
  <c r="P2541" i="3"/>
  <c r="P2517" i="3"/>
  <c r="P2493" i="3"/>
  <c r="P2469" i="3"/>
  <c r="P2445" i="3"/>
  <c r="P2421" i="3"/>
  <c r="P2397" i="3"/>
  <c r="P2373" i="3"/>
  <c r="P2349" i="3"/>
  <c r="P2325" i="3"/>
  <c r="P2301" i="3"/>
  <c r="P2277" i="3"/>
  <c r="P2253" i="3"/>
  <c r="P2241" i="3"/>
  <c r="P2217" i="3"/>
  <c r="P2193" i="3"/>
  <c r="P2169" i="3"/>
  <c r="P2145" i="3"/>
  <c r="P2121" i="3"/>
  <c r="P2097" i="3"/>
  <c r="P2073" i="3"/>
  <c r="P2049" i="3"/>
  <c r="P2025" i="3"/>
  <c r="P2001" i="3"/>
  <c r="P1989" i="3"/>
  <c r="P2945" i="3"/>
  <c r="P2741" i="3"/>
  <c r="P2537" i="3"/>
  <c r="P2393" i="3"/>
  <c r="P2261" i="3"/>
  <c r="P2057" i="3"/>
  <c r="P1865" i="3"/>
  <c r="P1685" i="3"/>
  <c r="P1421" i="3"/>
  <c r="P1217" i="3"/>
  <c r="P989" i="3"/>
  <c r="P881" i="3"/>
  <c r="P689" i="3"/>
  <c r="P521" i="3"/>
  <c r="P341" i="3"/>
  <c r="P221" i="3"/>
  <c r="P89" i="3"/>
  <c r="P3441" i="3"/>
  <c r="P3545" i="3"/>
  <c r="P3533" i="3"/>
  <c r="P3425" i="3"/>
  <c r="P3149" i="3"/>
  <c r="P3077" i="3"/>
  <c r="P2921" i="3"/>
  <c r="P2753" i="3"/>
  <c r="P2525" i="3"/>
  <c r="P2321" i="3"/>
  <c r="P2153" i="3"/>
  <c r="P1961" i="3"/>
  <c r="P1829" i="3"/>
  <c r="P1697" i="3"/>
  <c r="P1433" i="3"/>
  <c r="P1229" i="3"/>
  <c r="P977" i="3"/>
  <c r="P785" i="3"/>
  <c r="P665" i="3"/>
  <c r="P437" i="3"/>
  <c r="P281" i="3"/>
  <c r="P17" i="3"/>
  <c r="P3429" i="3"/>
  <c r="P3497" i="3"/>
  <c r="P3473" i="3"/>
  <c r="P3461" i="3"/>
  <c r="P3437" i="3"/>
  <c r="P3329" i="3"/>
  <c r="P3293" i="3"/>
  <c r="P3209" i="3"/>
  <c r="P3197" i="3"/>
  <c r="P3185" i="3"/>
  <c r="P3125" i="3"/>
  <c r="P3113" i="3"/>
  <c r="P3101" i="3"/>
  <c r="P3005" i="3"/>
  <c r="P2981" i="3"/>
  <c r="P2933" i="3"/>
  <c r="P2873" i="3"/>
  <c r="P2777" i="3"/>
  <c r="P2705" i="3"/>
  <c r="P2633" i="3"/>
  <c r="P2597" i="3"/>
  <c r="P2501" i="3"/>
  <c r="P2441" i="3"/>
  <c r="P2405" i="3"/>
  <c r="P2309" i="3"/>
  <c r="P2225" i="3"/>
  <c r="P2117" i="3"/>
  <c r="P2033" i="3"/>
  <c r="P1973" i="3"/>
  <c r="P1877" i="3"/>
  <c r="P1805" i="3"/>
  <c r="P1745" i="3"/>
  <c r="P1637" i="3"/>
  <c r="P1565" i="3"/>
  <c r="P1517" i="3"/>
  <c r="P1457" i="3"/>
  <c r="P1385" i="3"/>
  <c r="P1289" i="3"/>
  <c r="P1253" i="3"/>
  <c r="P1181" i="3"/>
  <c r="P1157" i="3"/>
  <c r="P1109" i="3"/>
  <c r="P1049" i="3"/>
  <c r="P941" i="3"/>
  <c r="P833" i="3"/>
  <c r="P761" i="3"/>
  <c r="P641" i="3"/>
  <c r="P533" i="3"/>
  <c r="P449" i="3"/>
  <c r="P377" i="3"/>
  <c r="P257" i="3"/>
  <c r="P185" i="3"/>
  <c r="P5" i="3"/>
  <c r="P3556" i="3"/>
  <c r="P3532" i="3"/>
  <c r="P3508" i="3"/>
  <c r="P3484" i="3"/>
  <c r="P3460" i="3"/>
  <c r="P3436" i="3"/>
  <c r="P3412" i="3"/>
  <c r="P3388" i="3"/>
  <c r="P3364" i="3"/>
  <c r="P3340" i="3"/>
  <c r="P3316" i="3"/>
  <c r="P3292" i="3"/>
  <c r="P3268" i="3"/>
  <c r="P3244" i="3"/>
  <c r="P3220" i="3"/>
  <c r="P3196" i="3"/>
  <c r="P3172" i="3"/>
  <c r="P3148" i="3"/>
  <c r="P3112" i="3"/>
  <c r="P3100" i="3"/>
  <c r="P3076" i="3"/>
  <c r="P3052" i="3"/>
  <c r="P3028" i="3"/>
  <c r="P3004" i="3"/>
  <c r="P2980" i="3"/>
  <c r="P2956" i="3"/>
  <c r="P2932" i="3"/>
  <c r="P2908" i="3"/>
  <c r="P2884" i="3"/>
  <c r="P2860" i="3"/>
  <c r="P2836" i="3"/>
  <c r="P2812" i="3"/>
  <c r="P2788" i="3"/>
  <c r="P2764" i="3"/>
  <c r="P2740" i="3"/>
  <c r="P2716" i="3"/>
  <c r="P2680" i="3"/>
  <c r="P2668" i="3"/>
  <c r="P2644" i="3"/>
  <c r="P2620" i="3"/>
  <c r="P2596" i="3"/>
  <c r="P2572" i="3"/>
  <c r="P2548" i="3"/>
  <c r="P2524" i="3"/>
  <c r="P2500" i="3"/>
  <c r="P2476" i="3"/>
  <c r="P2440" i="3"/>
  <c r="P2416" i="3"/>
  <c r="P2392" i="3"/>
  <c r="P2368" i="3"/>
  <c r="P2344" i="3"/>
  <c r="P2320" i="3"/>
  <c r="P2296" i="3"/>
  <c r="P2272" i="3"/>
  <c r="P2248" i="3"/>
  <c r="P2224" i="3"/>
  <c r="P2200" i="3"/>
  <c r="P2176" i="3"/>
  <c r="P2152" i="3"/>
  <c r="P2128" i="3"/>
  <c r="P2104" i="3"/>
  <c r="P2068" i="3"/>
  <c r="P2044" i="3"/>
  <c r="P2020" i="3"/>
  <c r="P2008" i="3"/>
  <c r="P1984" i="3"/>
  <c r="P1960" i="3"/>
  <c r="P1936" i="3"/>
  <c r="P1900" i="3"/>
  <c r="P1876" i="3"/>
  <c r="P1852" i="3"/>
  <c r="P1828" i="3"/>
  <c r="P1804" i="3"/>
  <c r="P1780" i="3"/>
  <c r="P1756" i="3"/>
  <c r="P1732" i="3"/>
  <c r="P1708" i="3"/>
  <c r="P1684" i="3"/>
  <c r="P1660" i="3"/>
  <c r="P1636" i="3"/>
  <c r="P1612" i="3"/>
  <c r="P1588" i="3"/>
  <c r="P1576" i="3"/>
  <c r="P1552" i="3"/>
  <c r="P1528" i="3"/>
  <c r="P1504" i="3"/>
  <c r="P1480" i="3"/>
  <c r="P1456" i="3"/>
  <c r="P1432" i="3"/>
  <c r="P1408" i="3"/>
  <c r="P1384" i="3"/>
  <c r="P1360" i="3"/>
  <c r="P1336" i="3"/>
  <c r="P1324" i="3"/>
  <c r="P1300" i="3"/>
  <c r="P1276" i="3"/>
  <c r="P1252" i="3"/>
  <c r="P1228" i="3"/>
  <c r="P1204" i="3"/>
  <c r="P1180" i="3"/>
  <c r="P1156" i="3"/>
  <c r="P1132" i="3"/>
  <c r="P1096" i="3"/>
  <c r="P1084" i="3"/>
  <c r="P1060" i="3"/>
  <c r="P1036" i="3"/>
  <c r="P1012" i="3"/>
  <c r="P988" i="3"/>
  <c r="P964" i="3"/>
  <c r="P940" i="3"/>
  <c r="P916" i="3"/>
  <c r="P892" i="3"/>
  <c r="P868" i="3"/>
  <c r="P844" i="3"/>
  <c r="P820" i="3"/>
  <c r="P796" i="3"/>
  <c r="P772" i="3"/>
  <c r="P748" i="3"/>
  <c r="P724" i="3"/>
  <c r="P700" i="3"/>
  <c r="P688" i="3"/>
  <c r="P664" i="3"/>
  <c r="P640" i="3"/>
  <c r="P616" i="3"/>
  <c r="P592" i="3"/>
  <c r="P568" i="3"/>
  <c r="P544" i="3"/>
  <c r="P520" i="3"/>
  <c r="P496" i="3"/>
  <c r="P472" i="3"/>
  <c r="P448" i="3"/>
  <c r="P436" i="3"/>
  <c r="P412" i="3"/>
  <c r="P400" i="3"/>
  <c r="P376" i="3"/>
  <c r="P352" i="3"/>
  <c r="P328" i="3"/>
  <c r="P304" i="3"/>
  <c r="P280" i="3"/>
  <c r="P256" i="3"/>
  <c r="P232" i="3"/>
  <c r="P220" i="3"/>
  <c r="P196" i="3"/>
  <c r="P172" i="3"/>
  <c r="P148" i="3"/>
  <c r="P124" i="3"/>
  <c r="P88" i="3"/>
  <c r="P64" i="3"/>
  <c r="P28" i="3"/>
  <c r="P4" i="3"/>
  <c r="P3377" i="3"/>
  <c r="P3341" i="3"/>
  <c r="P3317" i="3"/>
  <c r="P3305" i="3"/>
  <c r="P3257" i="3"/>
  <c r="P3245" i="3"/>
  <c r="P3041" i="3"/>
  <c r="P2969" i="3"/>
  <c r="P2885" i="3"/>
  <c r="P2861" i="3"/>
  <c r="P2789" i="3"/>
  <c r="P2717" i="3"/>
  <c r="P2657" i="3"/>
  <c r="P2585" i="3"/>
  <c r="P2477" i="3"/>
  <c r="P2429" i="3"/>
  <c r="P2297" i="3"/>
  <c r="P2201" i="3"/>
  <c r="P2177" i="3"/>
  <c r="P2081" i="3"/>
  <c r="P2009" i="3"/>
  <c r="P1985" i="3"/>
  <c r="P1925" i="3"/>
  <c r="P1853" i="3"/>
  <c r="P1709" i="3"/>
  <c r="P1625" i="3"/>
  <c r="P1577" i="3"/>
  <c r="P1505" i="3"/>
  <c r="P1469" i="3"/>
  <c r="P1373" i="3"/>
  <c r="P1337" i="3"/>
  <c r="P1313" i="3"/>
  <c r="P1205" i="3"/>
  <c r="P1133" i="3"/>
  <c r="P1037" i="3"/>
  <c r="P1025" i="3"/>
  <c r="P929" i="3"/>
  <c r="P821" i="3"/>
  <c r="P749" i="3"/>
  <c r="P701" i="3"/>
  <c r="P653" i="3"/>
  <c r="P617" i="3"/>
  <c r="P545" i="3"/>
  <c r="P461" i="3"/>
  <c r="P389" i="3"/>
  <c r="P293" i="3"/>
  <c r="P245" i="3"/>
  <c r="P197" i="3"/>
  <c r="P125" i="3"/>
  <c r="P65" i="3"/>
  <c r="P3568" i="3"/>
  <c r="P3544" i="3"/>
  <c r="P3520" i="3"/>
  <c r="P3496" i="3"/>
  <c r="P3472" i="3"/>
  <c r="P3448" i="3"/>
  <c r="P3424" i="3"/>
  <c r="P3400" i="3"/>
  <c r="P3376" i="3"/>
  <c r="P3352" i="3"/>
  <c r="P3328" i="3"/>
  <c r="P3304" i="3"/>
  <c r="P3280" i="3"/>
  <c r="P3256" i="3"/>
  <c r="P3232" i="3"/>
  <c r="P3208" i="3"/>
  <c r="P3184" i="3"/>
  <c r="P3160" i="3"/>
  <c r="P3136" i="3"/>
  <c r="P3124" i="3"/>
  <c r="P3088" i="3"/>
  <c r="P3064" i="3"/>
  <c r="P3040" i="3"/>
  <c r="P3016" i="3"/>
  <c r="P2992" i="3"/>
  <c r="P2968" i="3"/>
  <c r="P2944" i="3"/>
  <c r="P2920" i="3"/>
  <c r="P2896" i="3"/>
  <c r="P2872" i="3"/>
  <c r="P2848" i="3"/>
  <c r="P2824" i="3"/>
  <c r="P2800" i="3"/>
  <c r="P2776" i="3"/>
  <c r="P2752" i="3"/>
  <c r="P2728" i="3"/>
  <c r="P2704" i="3"/>
  <c r="P2692" i="3"/>
  <c r="P2656" i="3"/>
  <c r="P2632" i="3"/>
  <c r="P2608" i="3"/>
  <c r="P2584" i="3"/>
  <c r="P2560" i="3"/>
  <c r="P2536" i="3"/>
  <c r="P2512" i="3"/>
  <c r="P2488" i="3"/>
  <c r="P2464" i="3"/>
  <c r="P2452" i="3"/>
  <c r="P2428" i="3"/>
  <c r="P2404" i="3"/>
  <c r="P2380" i="3"/>
  <c r="P2356" i="3"/>
  <c r="P2332" i="3"/>
  <c r="P2308" i="3"/>
  <c r="P2284" i="3"/>
  <c r="P2260" i="3"/>
  <c r="P2236" i="3"/>
  <c r="P2212" i="3"/>
  <c r="P2188" i="3"/>
  <c r="P2164" i="3"/>
  <c r="P2140" i="3"/>
  <c r="P2116" i="3"/>
  <c r="P2092" i="3"/>
  <c r="P2080" i="3"/>
  <c r="P2056" i="3"/>
  <c r="P2032" i="3"/>
  <c r="P1996" i="3"/>
  <c r="P1972" i="3"/>
  <c r="P1948" i="3"/>
  <c r="P1924" i="3"/>
  <c r="P1912" i="3"/>
  <c r="P1888" i="3"/>
  <c r="P1864" i="3"/>
  <c r="P1840" i="3"/>
  <c r="P1816" i="3"/>
  <c r="P1792" i="3"/>
  <c r="P1768" i="3"/>
  <c r="P1744" i="3"/>
  <c r="P1720" i="3"/>
  <c r="P1696" i="3"/>
  <c r="P1672" i="3"/>
  <c r="P1648" i="3"/>
  <c r="P1624" i="3"/>
  <c r="P1600" i="3"/>
  <c r="P1564" i="3"/>
  <c r="P1540" i="3"/>
  <c r="P1516" i="3"/>
  <c r="P1492" i="3"/>
  <c r="P1468" i="3"/>
  <c r="P1444" i="3"/>
  <c r="P1420" i="3"/>
  <c r="P1396" i="3"/>
  <c r="P1372" i="3"/>
  <c r="P1348" i="3"/>
  <c r="P1312" i="3"/>
  <c r="P1288" i="3"/>
  <c r="P1264" i="3"/>
  <c r="P1240" i="3"/>
  <c r="P1216" i="3"/>
  <c r="P1192" i="3"/>
  <c r="P1168" i="3"/>
  <c r="P1144" i="3"/>
  <c r="P1120" i="3"/>
  <c r="P1108" i="3"/>
  <c r="P1072" i="3"/>
  <c r="P1048" i="3"/>
  <c r="P1024" i="3"/>
  <c r="P1000" i="3"/>
  <c r="P976" i="3"/>
  <c r="P952" i="3"/>
  <c r="P928" i="3"/>
  <c r="P904" i="3"/>
  <c r="P880" i="3"/>
  <c r="P856" i="3"/>
  <c r="P832" i="3"/>
  <c r="P808" i="3"/>
  <c r="P784" i="3"/>
  <c r="P760" i="3"/>
  <c r="P736" i="3"/>
  <c r="P712" i="3"/>
  <c r="P676" i="3"/>
  <c r="P652" i="3"/>
  <c r="P628" i="3"/>
  <c r="P604" i="3"/>
  <c r="P580" i="3"/>
  <c r="P556" i="3"/>
  <c r="P532" i="3"/>
  <c r="P508" i="3"/>
  <c r="P484" i="3"/>
  <c r="P460" i="3"/>
  <c r="P424" i="3"/>
  <c r="P388" i="3"/>
  <c r="P364" i="3"/>
  <c r="P340" i="3"/>
  <c r="P316" i="3"/>
  <c r="P292" i="3"/>
  <c r="P268" i="3"/>
  <c r="P244" i="3"/>
  <c r="P208" i="3"/>
  <c r="P184" i="3"/>
  <c r="P160" i="3"/>
  <c r="P136" i="3"/>
  <c r="P112" i="3"/>
  <c r="P100" i="3"/>
  <c r="P76" i="3"/>
  <c r="P52" i="3"/>
  <c r="P40" i="3"/>
  <c r="P16" i="3"/>
  <c r="P3557" i="3"/>
  <c r="P3521" i="3"/>
  <c r="P3413" i="3"/>
  <c r="P3281" i="3"/>
  <c r="P3233" i="3"/>
  <c r="P3173" i="3"/>
  <c r="P3137" i="3"/>
  <c r="P3089" i="3"/>
  <c r="P2993" i="3"/>
  <c r="P2765" i="3"/>
  <c r="P2621" i="3"/>
  <c r="P2489" i="3"/>
  <c r="P2357" i="3"/>
  <c r="P2129" i="3"/>
  <c r="P2021" i="3"/>
  <c r="P1793" i="3"/>
  <c r="P1673" i="3"/>
  <c r="P1529" i="3"/>
  <c r="P1325" i="3"/>
  <c r="P1193" i="3"/>
  <c r="P1001" i="3"/>
  <c r="P869" i="3"/>
  <c r="P677" i="3"/>
  <c r="P509" i="3"/>
  <c r="P317" i="3"/>
  <c r="P233" i="3"/>
  <c r="P77" i="3"/>
  <c r="P3541" i="3"/>
  <c r="P3481" i="3"/>
  <c r="P3433" i="3"/>
  <c r="P3373" i="3"/>
  <c r="P3313" i="3"/>
  <c r="P3265" i="3"/>
  <c r="P3205" i="3"/>
  <c r="P3145" i="3"/>
  <c r="P3097" i="3"/>
  <c r="P3073" i="3"/>
  <c r="P3013" i="3"/>
  <c r="P2965" i="3"/>
  <c r="P2917" i="3"/>
  <c r="P2869" i="3"/>
  <c r="P2821" i="3"/>
  <c r="P2761" i="3"/>
  <c r="P2713" i="3"/>
  <c r="P2665" i="3"/>
  <c r="P2605" i="3"/>
  <c r="P2545" i="3"/>
  <c r="P2485" i="3"/>
  <c r="P2425" i="3"/>
  <c r="P2365" i="3"/>
  <c r="P2317" i="3"/>
  <c r="P2257" i="3"/>
  <c r="P2209" i="3"/>
  <c r="P2149" i="3"/>
  <c r="P2089" i="3"/>
  <c r="P2029" i="3"/>
  <c r="P1957" i="3"/>
  <c r="P1885" i="3"/>
  <c r="P1825" i="3"/>
  <c r="P1777" i="3"/>
  <c r="P1729" i="3"/>
  <c r="P1681" i="3"/>
  <c r="P1633" i="3"/>
  <c r="P1573" i="3"/>
  <c r="P1537" i="3"/>
  <c r="P1501" i="3"/>
  <c r="P1453" i="3"/>
  <c r="P1321" i="3"/>
  <c r="P3485" i="3"/>
  <c r="P3389" i="3"/>
  <c r="P3365" i="3"/>
  <c r="P3353" i="3"/>
  <c r="P3269" i="3"/>
  <c r="P3221" i="3"/>
  <c r="P3029" i="3"/>
  <c r="P2957" i="3"/>
  <c r="P2897" i="3"/>
  <c r="P2849" i="3"/>
  <c r="P2801" i="3"/>
  <c r="P2681" i="3"/>
  <c r="P2573" i="3"/>
  <c r="P2465" i="3"/>
  <c r="P2417" i="3"/>
  <c r="P2333" i="3"/>
  <c r="P2273" i="3"/>
  <c r="P2213" i="3"/>
  <c r="P2165" i="3"/>
  <c r="P2093" i="3"/>
  <c r="P1997" i="3"/>
  <c r="P1937" i="3"/>
  <c r="P1841" i="3"/>
  <c r="P1781" i="3"/>
  <c r="P1733" i="3"/>
  <c r="P1649" i="3"/>
  <c r="P1553" i="3"/>
  <c r="P1493" i="3"/>
  <c r="P1409" i="3"/>
  <c r="P1349" i="3"/>
  <c r="P1277" i="3"/>
  <c r="P1265" i="3"/>
  <c r="P1169" i="3"/>
  <c r="P1085" i="3"/>
  <c r="P1061" i="3"/>
  <c r="P953" i="3"/>
  <c r="P893" i="3"/>
  <c r="P857" i="3"/>
  <c r="P797" i="3"/>
  <c r="P713" i="3"/>
  <c r="P629" i="3"/>
  <c r="P581" i="3"/>
  <c r="P497" i="3"/>
  <c r="P401" i="3"/>
  <c r="P329" i="3"/>
  <c r="P161" i="3"/>
  <c r="P53" i="3"/>
  <c r="P3529" i="3"/>
  <c r="P3493" i="3"/>
  <c r="P3469" i="3"/>
  <c r="P3421" i="3"/>
  <c r="P3385" i="3"/>
  <c r="P3361" i="3"/>
  <c r="P3325" i="3"/>
  <c r="P3277" i="3"/>
  <c r="P3253" i="3"/>
  <c r="P3217" i="3"/>
  <c r="P3181" i="3"/>
  <c r="P3157" i="3"/>
  <c r="P3121" i="3"/>
  <c r="P3085" i="3"/>
  <c r="P3061" i="3"/>
  <c r="P3025" i="3"/>
  <c r="P3001" i="3"/>
  <c r="P2953" i="3"/>
  <c r="P2929" i="3"/>
  <c r="P2905" i="3"/>
  <c r="P2881" i="3"/>
  <c r="P2845" i="3"/>
  <c r="P2809" i="3"/>
  <c r="P2773" i="3"/>
  <c r="P2737" i="3"/>
  <c r="P2689" i="3"/>
  <c r="P2653" i="3"/>
  <c r="P2617" i="3"/>
  <c r="P2581" i="3"/>
  <c r="P2557" i="3"/>
  <c r="P2521" i="3"/>
  <c r="P2497" i="3"/>
  <c r="P2461" i="3"/>
  <c r="P2437" i="3"/>
  <c r="P2401" i="3"/>
  <c r="P2377" i="3"/>
  <c r="P2353" i="3"/>
  <c r="P2305" i="3"/>
  <c r="P2293" i="3"/>
  <c r="P2245" i="3"/>
  <c r="P2221" i="3"/>
  <c r="P2185" i="3"/>
  <c r="P2161" i="3"/>
  <c r="P2137" i="3"/>
  <c r="P2113" i="3"/>
  <c r="P2077" i="3"/>
  <c r="P2041" i="3"/>
  <c r="P2005" i="3"/>
  <c r="P1981" i="3"/>
  <c r="P1945" i="3"/>
  <c r="P1921" i="3"/>
  <c r="P1873" i="3"/>
  <c r="P1861" i="3"/>
  <c r="P1813" i="3"/>
  <c r="P1801" i="3"/>
  <c r="P1765" i="3"/>
  <c r="P1741" i="3"/>
  <c r="P1705" i="3"/>
  <c r="P1693" i="3"/>
  <c r="P1657" i="3"/>
  <c r="P1645" i="3"/>
  <c r="P1609" i="3"/>
  <c r="P1597" i="3"/>
  <c r="P1585" i="3"/>
  <c r="P1549" i="3"/>
  <c r="P1525" i="3"/>
  <c r="P1513" i="3"/>
  <c r="P1489" i="3"/>
  <c r="P1477" i="3"/>
  <c r="P1465" i="3"/>
  <c r="P1441" i="3"/>
  <c r="P1429" i="3"/>
  <c r="P1417" i="3"/>
  <c r="P1405" i="3"/>
  <c r="P1393" i="3"/>
  <c r="P1381" i="3"/>
  <c r="P1369" i="3"/>
  <c r="P1333" i="3"/>
  <c r="P1309" i="3"/>
  <c r="P1285" i="3"/>
  <c r="P1237" i="3"/>
  <c r="P1165" i="3"/>
  <c r="P1117" i="3"/>
  <c r="P1045" i="3"/>
  <c r="P973" i="3"/>
  <c r="P901" i="3"/>
  <c r="P829" i="3"/>
  <c r="P745" i="3"/>
  <c r="P685" i="3"/>
  <c r="P637" i="3"/>
  <c r="P553" i="3"/>
  <c r="P493" i="3"/>
  <c r="P433" i="3"/>
  <c r="P361" i="3"/>
  <c r="P289" i="3"/>
  <c r="P205" i="3"/>
  <c r="P157" i="3"/>
  <c r="P97" i="3"/>
  <c r="P13" i="3"/>
  <c r="P1297" i="3"/>
  <c r="P1273" i="3"/>
  <c r="P1225" i="3"/>
  <c r="P1153" i="3"/>
  <c r="P1093" i="3"/>
  <c r="P1033" i="3"/>
  <c r="P961" i="3"/>
  <c r="P913" i="3"/>
  <c r="P853" i="3"/>
  <c r="P769" i="3"/>
  <c r="P673" i="3"/>
  <c r="P601" i="3"/>
  <c r="P541" i="3"/>
  <c r="P481" i="3"/>
  <c r="P445" i="3"/>
  <c r="P373" i="3"/>
  <c r="P301" i="3"/>
  <c r="P229" i="3"/>
  <c r="P169" i="3"/>
  <c r="P109" i="3"/>
  <c r="P49" i="3"/>
  <c r="P1953" i="3"/>
  <c r="P1929" i="3"/>
  <c r="P1917" i="3"/>
  <c r="P1893" i="3"/>
  <c r="P1869" i="3"/>
  <c r="P1845" i="3"/>
  <c r="P1809" i="3"/>
  <c r="P1785" i="3"/>
  <c r="P1761" i="3"/>
  <c r="P1737" i="3"/>
  <c r="P1713" i="3"/>
  <c r="P1689" i="3"/>
  <c r="P1665" i="3"/>
  <c r="P1641" i="3"/>
  <c r="P1617" i="3"/>
  <c r="P1593" i="3"/>
  <c r="P1569" i="3"/>
  <c r="P1545" i="3"/>
  <c r="P1521" i="3"/>
  <c r="P1497" i="3"/>
  <c r="P1473" i="3"/>
  <c r="P1449" i="3"/>
  <c r="P1425" i="3"/>
  <c r="P1401" i="3"/>
  <c r="P1377" i="3"/>
  <c r="P1353" i="3"/>
  <c r="P1329" i="3"/>
  <c r="P1305" i="3"/>
  <c r="P1281" i="3"/>
  <c r="P1257" i="3"/>
  <c r="P1233" i="3"/>
  <c r="P1209" i="3"/>
  <c r="P1185" i="3"/>
  <c r="P1161" i="3"/>
  <c r="P1137" i="3"/>
  <c r="P1113" i="3"/>
  <c r="P1089" i="3"/>
  <c r="P1065" i="3"/>
  <c r="P1041" i="3"/>
  <c r="P1017" i="3"/>
  <c r="P993" i="3"/>
  <c r="P969" i="3"/>
  <c r="P945" i="3"/>
  <c r="P921" i="3"/>
  <c r="P897" i="3"/>
  <c r="P873" i="3"/>
  <c r="P849" i="3"/>
  <c r="P825" i="3"/>
  <c r="P801" i="3"/>
  <c r="P777" i="3"/>
  <c r="P753" i="3"/>
  <c r="P729" i="3"/>
  <c r="P717" i="3"/>
  <c r="P693" i="3"/>
  <c r="P669" i="3"/>
  <c r="P645" i="3"/>
  <c r="P621" i="3"/>
  <c r="P597" i="3"/>
  <c r="P573" i="3"/>
  <c r="P549" i="3"/>
  <c r="P525" i="3"/>
  <c r="P501" i="3"/>
  <c r="P477" i="3"/>
  <c r="P453" i="3"/>
  <c r="P429" i="3"/>
  <c r="P405" i="3"/>
  <c r="P381" i="3"/>
  <c r="P369" i="3"/>
  <c r="P345" i="3"/>
  <c r="P321" i="3"/>
  <c r="P297" i="3"/>
  <c r="P285" i="3"/>
  <c r="P261" i="3"/>
  <c r="P249" i="3"/>
  <c r="P237" i="3"/>
  <c r="P213" i="3"/>
  <c r="P189" i="3"/>
  <c r="P165" i="3"/>
  <c r="P153" i="3"/>
  <c r="P129" i="3"/>
  <c r="P105" i="3"/>
  <c r="P81" i="3"/>
  <c r="P57" i="3"/>
  <c r="P33" i="3"/>
  <c r="P21" i="3"/>
  <c r="P1965" i="3"/>
  <c r="P1941" i="3"/>
  <c r="P1905" i="3"/>
  <c r="P1881" i="3"/>
  <c r="P1857" i="3"/>
  <c r="P1833" i="3"/>
  <c r="P1821" i="3"/>
  <c r="P1797" i="3"/>
  <c r="P1773" i="3"/>
  <c r="P1749" i="3"/>
  <c r="P1725" i="3"/>
  <c r="P1701" i="3"/>
  <c r="P1677" i="3"/>
  <c r="P1653" i="3"/>
  <c r="P1629" i="3"/>
  <c r="P1605" i="3"/>
  <c r="P1581" i="3"/>
  <c r="P1557" i="3"/>
  <c r="P1533" i="3"/>
  <c r="P1509" i="3"/>
  <c r="P1485" i="3"/>
  <c r="P1461" i="3"/>
  <c r="P1437" i="3"/>
  <c r="P1413" i="3"/>
  <c r="P1389" i="3"/>
  <c r="P1365" i="3"/>
  <c r="P1341" i="3"/>
  <c r="P1317" i="3"/>
  <c r="P1293" i="3"/>
  <c r="P1269" i="3"/>
  <c r="P1245" i="3"/>
  <c r="P1221" i="3"/>
  <c r="P1197" i="3"/>
  <c r="P1173" i="3"/>
  <c r="P1149" i="3"/>
  <c r="P1125" i="3"/>
  <c r="P1101" i="3"/>
  <c r="P1077" i="3"/>
  <c r="P1053" i="3"/>
  <c r="P1029" i="3"/>
  <c r="P1005" i="3"/>
  <c r="P981" i="3"/>
  <c r="P957" i="3"/>
  <c r="P933" i="3"/>
  <c r="P909" i="3"/>
  <c r="P885" i="3"/>
  <c r="P861" i="3"/>
  <c r="P837" i="3"/>
  <c r="P813" i="3"/>
  <c r="P789" i="3"/>
  <c r="P765" i="3"/>
  <c r="P741" i="3"/>
  <c r="P705" i="3"/>
  <c r="P681" i="3"/>
  <c r="P657" i="3"/>
  <c r="P633" i="3"/>
  <c r="P609" i="3"/>
  <c r="P585" i="3"/>
  <c r="P561" i="3"/>
  <c r="P537" i="3"/>
  <c r="P513" i="3"/>
  <c r="P489" i="3"/>
  <c r="P465" i="3"/>
  <c r="P441" i="3"/>
  <c r="P417" i="3"/>
  <c r="P393" i="3"/>
  <c r="P357" i="3"/>
  <c r="P333" i="3"/>
  <c r="P309" i="3"/>
  <c r="P273" i="3"/>
  <c r="P225" i="3"/>
  <c r="P201" i="3"/>
  <c r="P177" i="3"/>
  <c r="P141" i="3"/>
  <c r="P117" i="3"/>
  <c r="P93" i="3"/>
  <c r="P69" i="3"/>
  <c r="P45" i="3"/>
  <c r="P9" i="3"/>
  <c r="P3571" i="3"/>
  <c r="P3547" i="3"/>
  <c r="P3523" i="3"/>
  <c r="P3499" i="3"/>
  <c r="P3487" i="3"/>
  <c r="P3463" i="3"/>
  <c r="P3439" i="3"/>
  <c r="P3415" i="3"/>
  <c r="P3391" i="3"/>
  <c r="P3367" i="3"/>
  <c r="P3343" i="3"/>
  <c r="P3319" i="3"/>
  <c r="P3295" i="3"/>
  <c r="P3271" i="3"/>
  <c r="P3247" i="3"/>
  <c r="P3223" i="3"/>
  <c r="P3199" i="3"/>
  <c r="P3175" i="3"/>
  <c r="P3151" i="3"/>
  <c r="P3127" i="3"/>
  <c r="P3091" i="3"/>
  <c r="P3067" i="3"/>
  <c r="P3043" i="3"/>
  <c r="P3019" i="3"/>
  <c r="P2995" i="3"/>
  <c r="P2971" i="3"/>
  <c r="P2947" i="3"/>
  <c r="P2923" i="3"/>
  <c r="P2899" i="3"/>
  <c r="P2875" i="3"/>
  <c r="P2851" i="3"/>
  <c r="P2827" i="3"/>
  <c r="P2815" i="3"/>
  <c r="P2791" i="3"/>
  <c r="P2767" i="3"/>
  <c r="P2743" i="3"/>
  <c r="P2719" i="3"/>
  <c r="P2695" i="3"/>
  <c r="P2671" i="3"/>
  <c r="P2647" i="3"/>
  <c r="P2611" i="3"/>
  <c r="P2587" i="3"/>
  <c r="P2563" i="3"/>
  <c r="P2539" i="3"/>
  <c r="P2515" i="3"/>
  <c r="P2491" i="3"/>
  <c r="P2467" i="3"/>
  <c r="P2443" i="3"/>
  <c r="P2419" i="3"/>
  <c r="P2395" i="3"/>
  <c r="P2371" i="3"/>
  <c r="P2347" i="3"/>
  <c r="P2323" i="3"/>
  <c r="P2299" i="3"/>
  <c r="P2263" i="3"/>
  <c r="P2239" i="3"/>
  <c r="P2215" i="3"/>
  <c r="P2179" i="3"/>
  <c r="P2059" i="3"/>
  <c r="P3559" i="3"/>
  <c r="P3535" i="3"/>
  <c r="P3511" i="3"/>
  <c r="P3475" i="3"/>
  <c r="P3451" i="3"/>
  <c r="P3427" i="3"/>
  <c r="P3403" i="3"/>
  <c r="P3379" i="3"/>
  <c r="P3355" i="3"/>
  <c r="P3331" i="3"/>
  <c r="P3307" i="3"/>
  <c r="P3283" i="3"/>
  <c r="P3259" i="3"/>
  <c r="P3235" i="3"/>
  <c r="P3211" i="3"/>
  <c r="P3187" i="3"/>
  <c r="P3163" i="3"/>
  <c r="P3139" i="3"/>
  <c r="P3115" i="3"/>
  <c r="P3103" i="3"/>
  <c r="P3079" i="3"/>
  <c r="P3055" i="3"/>
  <c r="P3031" i="3"/>
  <c r="P3007" i="3"/>
  <c r="P2983" i="3"/>
  <c r="P2959" i="3"/>
  <c r="P2935" i="3"/>
  <c r="P2911" i="3"/>
  <c r="P2887" i="3"/>
  <c r="P2863" i="3"/>
  <c r="P2839" i="3"/>
  <c r="P2803" i="3"/>
  <c r="P2779" i="3"/>
  <c r="P2755" i="3"/>
  <c r="P2731" i="3"/>
  <c r="P2707" i="3"/>
  <c r="P2683" i="3"/>
  <c r="P2659" i="3"/>
  <c r="P2635" i="3"/>
  <c r="P2623" i="3"/>
  <c r="P2599" i="3"/>
  <c r="P2575" i="3"/>
  <c r="P2551" i="3"/>
  <c r="P2527" i="3"/>
  <c r="P2503" i="3"/>
  <c r="P2479" i="3"/>
  <c r="P2455" i="3"/>
  <c r="P2431" i="3"/>
  <c r="P2407" i="3"/>
  <c r="P2383" i="3"/>
  <c r="P2359" i="3"/>
  <c r="P2335" i="3"/>
  <c r="P2311" i="3"/>
  <c r="P2287" i="3"/>
  <c r="P2275" i="3"/>
  <c r="P2251" i="3"/>
  <c r="P2227" i="3"/>
  <c r="P2203" i="3"/>
  <c r="P2191" i="3"/>
  <c r="P2167" i="3"/>
  <c r="P2155" i="3"/>
  <c r="P2143" i="3"/>
  <c r="P2131" i="3"/>
  <c r="P2119" i="3"/>
  <c r="P2107" i="3"/>
  <c r="P2095" i="3"/>
  <c r="P2083" i="3"/>
  <c r="P2071" i="3"/>
  <c r="P1261" i="3"/>
  <c r="P1201" i="3"/>
  <c r="P1177" i="3"/>
  <c r="P1129" i="3"/>
  <c r="P1081" i="3"/>
  <c r="P1057" i="3"/>
  <c r="P1009" i="3"/>
  <c r="P985" i="3"/>
  <c r="P937" i="3"/>
  <c r="P889" i="3"/>
  <c r="P865" i="3"/>
  <c r="P841" i="3"/>
  <c r="P805" i="3"/>
  <c r="P781" i="3"/>
  <c r="P733" i="3"/>
  <c r="P709" i="3"/>
  <c r="P649" i="3"/>
  <c r="P613" i="3"/>
  <c r="P577" i="3"/>
  <c r="P517" i="3"/>
  <c r="P457" i="3"/>
  <c r="P421" i="3"/>
  <c r="P397" i="3"/>
  <c r="P349" i="3"/>
  <c r="P325" i="3"/>
  <c r="P277" i="3"/>
  <c r="P253" i="3"/>
  <c r="P217" i="3"/>
  <c r="P193" i="3"/>
  <c r="P145" i="3"/>
  <c r="P121" i="3"/>
  <c r="P73" i="3"/>
  <c r="P61" i="3"/>
  <c r="P25" i="3"/>
  <c r="P1249" i="3"/>
  <c r="P1213" i="3"/>
  <c r="P1189" i="3"/>
  <c r="P1141" i="3"/>
  <c r="P1105" i="3"/>
  <c r="P1069" i="3"/>
  <c r="P1021" i="3"/>
  <c r="P997" i="3"/>
  <c r="P949" i="3"/>
  <c r="P925" i="3"/>
  <c r="P877" i="3"/>
  <c r="P817" i="3"/>
  <c r="P793" i="3"/>
  <c r="P757" i="3"/>
  <c r="P721" i="3"/>
  <c r="P697" i="3"/>
  <c r="P661" i="3"/>
  <c r="P625" i="3"/>
  <c r="P589" i="3"/>
  <c r="P565" i="3"/>
  <c r="P529" i="3"/>
  <c r="P505" i="3"/>
  <c r="P469" i="3"/>
  <c r="P409" i="3"/>
  <c r="P385" i="3"/>
  <c r="P337" i="3"/>
  <c r="P313" i="3"/>
  <c r="P265" i="3"/>
  <c r="P241" i="3"/>
  <c r="P181" i="3"/>
  <c r="P133" i="3"/>
  <c r="P85" i="3"/>
  <c r="P37" i="3"/>
  <c r="P3564" i="3"/>
  <c r="P3516" i="3"/>
  <c r="P3480" i="3"/>
  <c r="P3432" i="3"/>
  <c r="P3384" i="3"/>
  <c r="P3348" i="3"/>
  <c r="P3312" i="3"/>
  <c r="P3276" i="3"/>
  <c r="P3228" i="3"/>
  <c r="P3192" i="3"/>
  <c r="P3156" i="3"/>
  <c r="P3120" i="3"/>
  <c r="P3072" i="3"/>
  <c r="P3036" i="3"/>
  <c r="P2988" i="3"/>
  <c r="P2952" i="3"/>
  <c r="P2904" i="3"/>
  <c r="P2856" i="3"/>
  <c r="P2808" i="3"/>
  <c r="P2760" i="3"/>
  <c r="P2712" i="3"/>
  <c r="P2664" i="3"/>
  <c r="P2616" i="3"/>
  <c r="P2592" i="3"/>
  <c r="P2532" i="3"/>
  <c r="P2496" i="3"/>
  <c r="P2400" i="3"/>
  <c r="P2364" i="3"/>
  <c r="P2316" i="3"/>
  <c r="P2136" i="3"/>
  <c r="P3552" i="3"/>
  <c r="P3504" i="3"/>
  <c r="P3456" i="3"/>
  <c r="P3420" i="3"/>
  <c r="P3372" i="3"/>
  <c r="P3336" i="3"/>
  <c r="P3288" i="3"/>
  <c r="P3252" i="3"/>
  <c r="P3216" i="3"/>
  <c r="P3168" i="3"/>
  <c r="P3108" i="3"/>
  <c r="P3060" i="3"/>
  <c r="P3012" i="3"/>
  <c r="P2964" i="3"/>
  <c r="P2928" i="3"/>
  <c r="P2880" i="3"/>
  <c r="P2832" i="3"/>
  <c r="P2784" i="3"/>
  <c r="P2736" i="3"/>
  <c r="P2688" i="3"/>
  <c r="P2640" i="3"/>
  <c r="P2568" i="3"/>
  <c r="P2124" i="3"/>
  <c r="P2035" i="3"/>
  <c r="P2011" i="3"/>
  <c r="P1987" i="3"/>
  <c r="P1963" i="3"/>
  <c r="P1939" i="3"/>
  <c r="P1915" i="3"/>
  <c r="P1891" i="3"/>
  <c r="P1867" i="3"/>
  <c r="P1843" i="3"/>
  <c r="P1819" i="3"/>
  <c r="P1795" i="3"/>
  <c r="P1771" i="3"/>
  <c r="P1747" i="3"/>
  <c r="P1723" i="3"/>
  <c r="P1699" i="3"/>
  <c r="P1675" i="3"/>
  <c r="P1651" i="3"/>
  <c r="P1627" i="3"/>
  <c r="P1603" i="3"/>
  <c r="P1579" i="3"/>
  <c r="P1555" i="3"/>
  <c r="P1531" i="3"/>
  <c r="P1507" i="3"/>
  <c r="P1483" i="3"/>
  <c r="P1459" i="3"/>
  <c r="P1435" i="3"/>
  <c r="P1411" i="3"/>
  <c r="P1387" i="3"/>
  <c r="P1363" i="3"/>
  <c r="P1339" i="3"/>
  <c r="P1315" i="3"/>
  <c r="P1291" i="3"/>
  <c r="P1267" i="3"/>
  <c r="P1243" i="3"/>
  <c r="P1219" i="3"/>
  <c r="P1195" i="3"/>
  <c r="P1171" i="3"/>
  <c r="P1147" i="3"/>
  <c r="P1123" i="3"/>
  <c r="P1099" i="3"/>
  <c r="P1063" i="3"/>
  <c r="P1039" i="3"/>
  <c r="P1015" i="3"/>
  <c r="P991" i="3"/>
  <c r="P967" i="3"/>
  <c r="P943" i="3"/>
  <c r="P919" i="3"/>
  <c r="P895" i="3"/>
  <c r="P871" i="3"/>
  <c r="P847" i="3"/>
  <c r="P823" i="3"/>
  <c r="P799" i="3"/>
  <c r="P775" i="3"/>
  <c r="P751" i="3"/>
  <c r="P727" i="3"/>
  <c r="P703" i="3"/>
  <c r="P679" i="3"/>
  <c r="P655" i="3"/>
  <c r="P631" i="3"/>
  <c r="P607" i="3"/>
  <c r="P583" i="3"/>
  <c r="P559" i="3"/>
  <c r="P535" i="3"/>
  <c r="P511" i="3"/>
  <c r="P487" i="3"/>
  <c r="P463" i="3"/>
  <c r="P439" i="3"/>
  <c r="P415" i="3"/>
  <c r="P391" i="3"/>
  <c r="P367" i="3"/>
  <c r="P343" i="3"/>
  <c r="P319" i="3"/>
  <c r="P295" i="3"/>
  <c r="P271" i="3"/>
  <c r="P247" i="3"/>
  <c r="P223" i="3"/>
  <c r="P199" i="3"/>
  <c r="P175" i="3"/>
  <c r="P151" i="3"/>
  <c r="P127" i="3"/>
  <c r="P103" i="3"/>
  <c r="P79" i="3"/>
  <c r="P55" i="3"/>
  <c r="P31" i="3"/>
  <c r="P19" i="3"/>
  <c r="P2047" i="3"/>
  <c r="P2023" i="3"/>
  <c r="P1999" i="3"/>
  <c r="P1975" i="3"/>
  <c r="P1951" i="3"/>
  <c r="P1927" i="3"/>
  <c r="P1903" i="3"/>
  <c r="P1879" i="3"/>
  <c r="P1855" i="3"/>
  <c r="P1831" i="3"/>
  <c r="P1807" i="3"/>
  <c r="P1783" i="3"/>
  <c r="P1759" i="3"/>
  <c r="P1735" i="3"/>
  <c r="P1711" i="3"/>
  <c r="P1687" i="3"/>
  <c r="P1663" i="3"/>
  <c r="P1639" i="3"/>
  <c r="P1615" i="3"/>
  <c r="P1591" i="3"/>
  <c r="P1567" i="3"/>
  <c r="P1543" i="3"/>
  <c r="P1519" i="3"/>
  <c r="P1495" i="3"/>
  <c r="P1471" i="3"/>
  <c r="P1447" i="3"/>
  <c r="P1423" i="3"/>
  <c r="P1399" i="3"/>
  <c r="P1375" i="3"/>
  <c r="P1351" i="3"/>
  <c r="P1327" i="3"/>
  <c r="P1303" i="3"/>
  <c r="P1279" i="3"/>
  <c r="P1255" i="3"/>
  <c r="P1231" i="3"/>
  <c r="P1207" i="3"/>
  <c r="P1183" i="3"/>
  <c r="P1159" i="3"/>
  <c r="P1135" i="3"/>
  <c r="P1111" i="3"/>
  <c r="P1087" i="3"/>
  <c r="P1075" i="3"/>
  <c r="P1051" i="3"/>
  <c r="P1027" i="3"/>
  <c r="P1003" i="3"/>
  <c r="P979" i="3"/>
  <c r="P955" i="3"/>
  <c r="P931" i="3"/>
  <c r="P907" i="3"/>
  <c r="P883" i="3"/>
  <c r="P859" i="3"/>
  <c r="P835" i="3"/>
  <c r="P811" i="3"/>
  <c r="P787" i="3"/>
  <c r="P763" i="3"/>
  <c r="P739" i="3"/>
  <c r="P715" i="3"/>
  <c r="P691" i="3"/>
  <c r="P667" i="3"/>
  <c r="P643" i="3"/>
  <c r="P619" i="3"/>
  <c r="P595" i="3"/>
  <c r="P571" i="3"/>
  <c r="P547" i="3"/>
  <c r="P523" i="3"/>
  <c r="P499" i="3"/>
  <c r="P475" i="3"/>
  <c r="P451" i="3"/>
  <c r="P427" i="3"/>
  <c r="P403" i="3"/>
  <c r="P379" i="3"/>
  <c r="P355" i="3"/>
  <c r="P331" i="3"/>
  <c r="P307" i="3"/>
  <c r="P283" i="3"/>
  <c r="P259" i="3"/>
  <c r="P235" i="3"/>
  <c r="P211" i="3"/>
  <c r="P187" i="3"/>
  <c r="P163" i="3"/>
  <c r="P139" i="3"/>
  <c r="P115" i="3"/>
  <c r="P91" i="3"/>
  <c r="P67" i="3"/>
  <c r="P43" i="3"/>
  <c r="P7" i="3"/>
  <c r="P3566" i="3"/>
  <c r="P3554" i="3"/>
  <c r="P3542" i="3"/>
  <c r="P3530" i="3"/>
  <c r="P3518" i="3"/>
  <c r="P3506" i="3"/>
  <c r="P3494" i="3"/>
  <c r="P3482" i="3"/>
  <c r="P3470" i="3"/>
  <c r="P3458" i="3"/>
  <c r="P3446" i="3"/>
  <c r="P3434" i="3"/>
  <c r="P3422" i="3"/>
  <c r="P3410" i="3"/>
  <c r="P3398" i="3"/>
  <c r="P3386" i="3"/>
  <c r="P3374" i="3"/>
  <c r="P3362" i="3"/>
  <c r="P3350" i="3"/>
  <c r="P3338" i="3"/>
  <c r="P3326" i="3"/>
  <c r="P3314" i="3"/>
  <c r="P3302" i="3"/>
  <c r="P3290" i="3"/>
  <c r="P3278" i="3"/>
  <c r="P3266" i="3"/>
  <c r="P3254" i="3"/>
  <c r="P3242" i="3"/>
  <c r="P3230" i="3"/>
  <c r="P3218" i="3"/>
  <c r="P3206" i="3"/>
  <c r="P3194" i="3"/>
  <c r="P3182" i="3"/>
  <c r="P3170" i="3"/>
  <c r="P3158" i="3"/>
  <c r="P3146" i="3"/>
  <c r="P3134" i="3"/>
  <c r="P3122" i="3"/>
  <c r="P3110" i="3"/>
  <c r="P3098" i="3"/>
  <c r="P3086" i="3"/>
  <c r="P3074" i="3"/>
  <c r="P3062" i="3"/>
  <c r="P3050" i="3"/>
  <c r="P3038" i="3"/>
  <c r="P3026" i="3"/>
  <c r="P3014" i="3"/>
  <c r="P3002" i="3"/>
  <c r="P2990" i="3"/>
  <c r="P2978" i="3"/>
  <c r="P2966" i="3"/>
  <c r="P2954" i="3"/>
  <c r="P2942" i="3"/>
  <c r="P2930" i="3"/>
  <c r="P2918" i="3"/>
  <c r="P2906" i="3"/>
  <c r="P2894" i="3"/>
  <c r="P2882" i="3"/>
  <c r="P2870" i="3"/>
  <c r="P2858" i="3"/>
  <c r="P2846" i="3"/>
  <c r="P2834" i="3"/>
  <c r="P2822" i="3"/>
  <c r="P2810" i="3"/>
  <c r="P2798" i="3"/>
  <c r="P2786" i="3"/>
  <c r="P2774" i="3"/>
  <c r="P2762" i="3"/>
  <c r="P2750" i="3"/>
  <c r="P2738" i="3"/>
  <c r="P2726" i="3"/>
  <c r="P2714" i="3"/>
  <c r="P2702" i="3"/>
  <c r="P2690" i="3"/>
  <c r="P2678" i="3"/>
  <c r="P2666" i="3"/>
  <c r="P2654" i="3"/>
  <c r="P2642" i="3"/>
  <c r="P2630" i="3"/>
  <c r="P2618" i="3"/>
  <c r="P2606" i="3"/>
  <c r="P2594" i="3"/>
  <c r="P2582" i="3"/>
  <c r="P2570" i="3"/>
  <c r="P2558" i="3"/>
  <c r="P2546" i="3"/>
  <c r="P2534" i="3"/>
  <c r="P2522" i="3"/>
  <c r="P2510" i="3"/>
  <c r="P2498" i="3"/>
  <c r="P2486" i="3"/>
  <c r="P2474" i="3"/>
  <c r="P2462" i="3"/>
  <c r="P2450" i="3"/>
  <c r="P2438" i="3"/>
  <c r="P2426" i="3"/>
  <c r="P2414" i="3"/>
  <c r="P2402" i="3"/>
  <c r="P2390" i="3"/>
  <c r="P2378" i="3"/>
  <c r="P2366" i="3"/>
  <c r="P2354" i="3"/>
  <c r="P2342" i="3"/>
  <c r="P2330" i="3"/>
  <c r="P2318" i="3"/>
  <c r="P2306" i="3"/>
  <c r="P2294" i="3"/>
  <c r="P2282" i="3"/>
  <c r="P2270" i="3"/>
  <c r="P2258" i="3"/>
  <c r="P2246" i="3"/>
  <c r="P2234" i="3"/>
  <c r="P2222" i="3"/>
  <c r="P2210" i="3"/>
  <c r="P2198" i="3"/>
  <c r="P2186" i="3"/>
  <c r="P2174" i="3"/>
  <c r="P2162" i="3"/>
  <c r="P2150" i="3"/>
  <c r="P2138" i="3"/>
  <c r="P2126" i="3"/>
  <c r="P2114" i="3"/>
  <c r="P2102" i="3"/>
  <c r="P2090" i="3"/>
  <c r="P2078" i="3"/>
  <c r="P2066" i="3"/>
  <c r="P2054" i="3"/>
  <c r="P2042" i="3"/>
  <c r="P2030" i="3"/>
  <c r="P2018" i="3"/>
  <c r="P2006" i="3"/>
  <c r="P1994" i="3"/>
  <c r="P1982" i="3"/>
  <c r="P1970" i="3"/>
  <c r="P1958" i="3"/>
  <c r="P1946" i="3"/>
  <c r="P1934" i="3"/>
  <c r="P1922" i="3"/>
  <c r="P1910" i="3"/>
  <c r="P1898" i="3"/>
  <c r="P1886" i="3"/>
  <c r="P1874" i="3"/>
  <c r="P1862" i="3"/>
  <c r="P1850" i="3"/>
  <c r="P1838" i="3"/>
  <c r="P1826" i="3"/>
  <c r="P1814" i="3"/>
  <c r="P1802" i="3"/>
  <c r="P1790" i="3"/>
  <c r="P1778" i="3"/>
  <c r="P1766" i="3"/>
  <c r="P1754" i="3"/>
  <c r="P1742" i="3"/>
  <c r="P1730" i="3"/>
  <c r="P1718" i="3"/>
  <c r="P1706" i="3"/>
  <c r="P1694" i="3"/>
  <c r="P1682" i="3"/>
  <c r="P1670" i="3"/>
  <c r="P1658" i="3"/>
  <c r="P1646" i="3"/>
  <c r="P1634" i="3"/>
  <c r="P1622" i="3"/>
  <c r="P1610" i="3"/>
  <c r="P1598" i="3"/>
  <c r="P1586" i="3"/>
  <c r="P1574" i="3"/>
  <c r="P1562" i="3"/>
  <c r="P1550" i="3"/>
  <c r="P1538" i="3"/>
  <c r="P1526" i="3"/>
  <c r="P1514" i="3"/>
  <c r="P1502" i="3"/>
  <c r="P1490" i="3"/>
  <c r="P1478" i="3"/>
  <c r="P1466" i="3"/>
  <c r="P1454" i="3"/>
  <c r="P1442" i="3"/>
  <c r="P1430" i="3"/>
  <c r="P1418" i="3"/>
  <c r="P1406" i="3"/>
  <c r="P1394" i="3"/>
  <c r="P1382" i="3"/>
  <c r="P1370" i="3"/>
  <c r="P1358" i="3"/>
  <c r="P1346" i="3"/>
  <c r="P1334" i="3"/>
  <c r="P1322" i="3"/>
  <c r="P1310" i="3"/>
  <c r="P1298" i="3"/>
  <c r="P1286" i="3"/>
  <c r="P1274" i="3"/>
  <c r="P1262" i="3"/>
  <c r="P1250" i="3"/>
  <c r="P1238" i="3"/>
  <c r="P1226" i="3"/>
  <c r="P1214" i="3"/>
  <c r="P1202" i="3"/>
  <c r="P1190" i="3"/>
  <c r="P1178" i="3"/>
  <c r="P1166" i="3"/>
  <c r="P1154" i="3"/>
  <c r="P1142" i="3"/>
  <c r="P1130" i="3"/>
  <c r="P1118" i="3"/>
  <c r="P1106" i="3"/>
  <c r="P1094" i="3"/>
  <c r="P1082" i="3"/>
  <c r="P1070" i="3"/>
  <c r="P1058" i="3"/>
  <c r="P1046" i="3"/>
  <c r="P1034" i="3"/>
  <c r="P1022" i="3"/>
  <c r="P1010" i="3"/>
  <c r="P998" i="3"/>
  <c r="P986" i="3"/>
  <c r="P974" i="3"/>
  <c r="P962" i="3"/>
  <c r="P950" i="3"/>
  <c r="P938" i="3"/>
  <c r="P926" i="3"/>
  <c r="P914" i="3"/>
  <c r="P902" i="3"/>
  <c r="P890" i="3"/>
  <c r="P878" i="3"/>
  <c r="P866" i="3"/>
  <c r="P854" i="3"/>
  <c r="P842" i="3"/>
  <c r="P830" i="3"/>
  <c r="P818" i="3"/>
  <c r="P806" i="3"/>
  <c r="P794" i="3"/>
  <c r="P782" i="3"/>
  <c r="P770" i="3"/>
  <c r="P758" i="3"/>
  <c r="P746" i="3"/>
  <c r="P734" i="3"/>
  <c r="P722" i="3"/>
  <c r="P710" i="3"/>
  <c r="P698" i="3"/>
  <c r="P686" i="3"/>
  <c r="P674" i="3"/>
  <c r="P662" i="3"/>
  <c r="P650" i="3"/>
  <c r="P638" i="3"/>
  <c r="P626" i="3"/>
  <c r="P614" i="3"/>
  <c r="P602" i="3"/>
  <c r="P590" i="3"/>
  <c r="P578" i="3"/>
  <c r="P566" i="3"/>
  <c r="P554" i="3"/>
  <c r="P542" i="3"/>
  <c r="P530" i="3"/>
  <c r="P518" i="3"/>
  <c r="P506" i="3"/>
  <c r="P494" i="3"/>
  <c r="P482" i="3"/>
  <c r="P470" i="3"/>
  <c r="P458" i="3"/>
  <c r="P446" i="3"/>
  <c r="P434" i="3"/>
  <c r="P422" i="3"/>
  <c r="P410" i="3"/>
  <c r="P398" i="3"/>
  <c r="P386" i="3"/>
  <c r="P374" i="3"/>
  <c r="P362" i="3"/>
  <c r="P350" i="3"/>
  <c r="P338" i="3"/>
  <c r="P326" i="3"/>
  <c r="P314" i="3"/>
  <c r="P302" i="3"/>
  <c r="P290" i="3"/>
  <c r="P278" i="3"/>
  <c r="P266" i="3"/>
  <c r="P254" i="3"/>
  <c r="P242" i="3"/>
  <c r="P230" i="3"/>
  <c r="P218" i="3"/>
  <c r="P206" i="3"/>
  <c r="P194" i="3"/>
  <c r="P182" i="3"/>
  <c r="P170" i="3"/>
  <c r="P158" i="3"/>
  <c r="P146" i="3"/>
  <c r="P134" i="3"/>
  <c r="P122" i="3"/>
  <c r="P110" i="3"/>
  <c r="P98" i="3"/>
  <c r="P86" i="3"/>
  <c r="P74" i="3"/>
  <c r="P62" i="3"/>
  <c r="P50" i="3"/>
  <c r="P38" i="3"/>
  <c r="P26" i="3"/>
  <c r="P14" i="3"/>
  <c r="P2" i="3"/>
  <c r="P3576" i="3"/>
  <c r="P3540" i="3"/>
  <c r="P3528" i="3"/>
  <c r="P3492" i="3"/>
  <c r="P3468" i="3"/>
  <c r="P3444" i="3"/>
  <c r="P3408" i="3"/>
  <c r="P3396" i="3"/>
  <c r="P3360" i="3"/>
  <c r="P3324" i="3"/>
  <c r="P3300" i="3"/>
  <c r="P3264" i="3"/>
  <c r="P3240" i="3"/>
  <c r="P3204" i="3"/>
  <c r="P3180" i="3"/>
  <c r="P3144" i="3"/>
  <c r="P3132" i="3"/>
  <c r="P3096" i="3"/>
  <c r="P3084" i="3"/>
  <c r="P3048" i="3"/>
  <c r="P3024" i="3"/>
  <c r="P3000" i="3"/>
  <c r="P2976" i="3"/>
  <c r="P2940" i="3"/>
  <c r="P2916" i="3"/>
  <c r="P2892" i="3"/>
  <c r="P2868" i="3"/>
  <c r="P2844" i="3"/>
  <c r="P2820" i="3"/>
  <c r="P2796" i="3"/>
  <c r="P2772" i="3"/>
  <c r="P2748" i="3"/>
  <c r="P2724" i="3"/>
  <c r="P2700" i="3"/>
  <c r="P2676" i="3"/>
  <c r="P2652" i="3"/>
  <c r="P2628" i="3"/>
  <c r="P2604" i="3"/>
  <c r="P2580" i="3"/>
  <c r="P2556" i="3"/>
  <c r="P2544" i="3"/>
  <c r="P2520" i="3"/>
  <c r="P2508" i="3"/>
  <c r="P2484" i="3"/>
  <c r="P2472" i="3"/>
  <c r="P2460" i="3"/>
  <c r="P2448" i="3"/>
  <c r="P2436" i="3"/>
  <c r="P2424" i="3"/>
  <c r="P2412" i="3"/>
  <c r="P2388" i="3"/>
  <c r="P2376" i="3"/>
  <c r="P2352" i="3"/>
  <c r="P2340" i="3"/>
  <c r="P2328" i="3"/>
  <c r="P2304" i="3"/>
  <c r="P2292" i="3"/>
  <c r="P2280" i="3"/>
  <c r="P2268" i="3"/>
  <c r="P2256" i="3"/>
  <c r="P2244" i="3"/>
  <c r="P2232" i="3"/>
  <c r="P2220" i="3"/>
  <c r="P2208" i="3"/>
  <c r="P2196" i="3"/>
  <c r="P2184" i="3"/>
  <c r="P2172" i="3"/>
  <c r="P2160" i="3"/>
  <c r="P2148" i="3"/>
  <c r="P2112" i="3"/>
  <c r="P2100" i="3"/>
  <c r="P2052" i="3"/>
  <c r="P2004" i="3"/>
  <c r="P1956" i="3"/>
  <c r="P1920" i="3"/>
  <c r="P1872" i="3"/>
  <c r="P1824" i="3"/>
  <c r="P1776" i="3"/>
  <c r="P1728" i="3"/>
  <c r="P1680" i="3"/>
  <c r="P1632" i="3"/>
  <c r="P1584" i="3"/>
  <c r="P1548" i="3"/>
  <c r="P1500" i="3"/>
  <c r="P1452" i="3"/>
  <c r="P1416" i="3"/>
  <c r="P1368" i="3"/>
  <c r="P1320" i="3"/>
  <c r="P1284" i="3"/>
  <c r="P1236" i="3"/>
  <c r="P1200" i="3"/>
  <c r="P1164" i="3"/>
  <c r="P1116" i="3"/>
  <c r="P1068" i="3"/>
  <c r="P1020" i="3"/>
  <c r="P984" i="3"/>
  <c r="P948" i="3"/>
  <c r="P900" i="3"/>
  <c r="P852" i="3"/>
  <c r="P804" i="3"/>
  <c r="P756" i="3"/>
  <c r="P708" i="3"/>
  <c r="P660" i="3"/>
  <c r="P624" i="3"/>
  <c r="P576" i="3"/>
  <c r="P528" i="3"/>
  <c r="P492" i="3"/>
  <c r="P444" i="3"/>
  <c r="P396" i="3"/>
  <c r="P324" i="3"/>
  <c r="P276" i="3"/>
  <c r="P228" i="3"/>
  <c r="P180" i="3"/>
  <c r="P132" i="3"/>
  <c r="P84" i="3"/>
  <c r="P12" i="3"/>
  <c r="P2076" i="3"/>
  <c r="P2028" i="3"/>
  <c r="P1980" i="3"/>
  <c r="P1932" i="3"/>
  <c r="P1884" i="3"/>
  <c r="P1836" i="3"/>
  <c r="P1800" i="3"/>
  <c r="P1752" i="3"/>
  <c r="P1704" i="3"/>
  <c r="P1656" i="3"/>
  <c r="P1608" i="3"/>
  <c r="P1572" i="3"/>
  <c r="P1524" i="3"/>
  <c r="P1488" i="3"/>
  <c r="P1440" i="3"/>
  <c r="P1392" i="3"/>
  <c r="P1356" i="3"/>
  <c r="P1308" i="3"/>
  <c r="P1188" i="3"/>
  <c r="P1140" i="3"/>
  <c r="P1092" i="3"/>
  <c r="P1044" i="3"/>
  <c r="P1008" i="3"/>
  <c r="P972" i="3"/>
  <c r="P924" i="3"/>
  <c r="P876" i="3"/>
  <c r="P840" i="3"/>
  <c r="P792" i="3"/>
  <c r="P744" i="3"/>
  <c r="P696" i="3"/>
  <c r="P648" i="3"/>
  <c r="P600" i="3"/>
  <c r="P564" i="3"/>
  <c r="P516" i="3"/>
  <c r="P468" i="3"/>
  <c r="P420" i="3"/>
  <c r="P372" i="3"/>
  <c r="P336" i="3"/>
  <c r="P288" i="3"/>
  <c r="P240" i="3"/>
  <c r="P192" i="3"/>
  <c r="P144" i="3"/>
  <c r="P96" i="3"/>
  <c r="P24" i="3"/>
  <c r="P3572" i="3"/>
  <c r="P3560" i="3"/>
  <c r="P3548" i="3"/>
  <c r="P3536" i="3"/>
  <c r="P3524" i="3"/>
  <c r="P3512" i="3"/>
  <c r="P3500" i="3"/>
  <c r="P3488" i="3"/>
  <c r="P3476" i="3"/>
  <c r="P3464" i="3"/>
  <c r="P3452" i="3"/>
  <c r="P3440" i="3"/>
  <c r="P3428" i="3"/>
  <c r="P3416" i="3"/>
  <c r="P3404" i="3"/>
  <c r="P3392" i="3"/>
  <c r="P3380" i="3"/>
  <c r="P3368" i="3"/>
  <c r="P3356" i="3"/>
  <c r="P3344" i="3"/>
  <c r="P3332" i="3"/>
  <c r="P3320" i="3"/>
  <c r="P3308" i="3"/>
  <c r="P3296" i="3"/>
  <c r="P3284" i="3"/>
  <c r="P3272" i="3"/>
  <c r="P3260" i="3"/>
  <c r="P3248" i="3"/>
  <c r="P3236" i="3"/>
  <c r="P3224" i="3"/>
  <c r="P3212" i="3"/>
  <c r="P3200" i="3"/>
  <c r="P3188" i="3"/>
  <c r="P3176" i="3"/>
  <c r="P3164" i="3"/>
  <c r="P3152" i="3"/>
  <c r="P3140" i="3"/>
  <c r="P3128" i="3"/>
  <c r="P3116" i="3"/>
  <c r="P3104" i="3"/>
  <c r="P3092" i="3"/>
  <c r="P3080" i="3"/>
  <c r="P3068" i="3"/>
  <c r="P3056" i="3"/>
  <c r="P3044" i="3"/>
  <c r="P3032" i="3"/>
  <c r="P3020" i="3"/>
  <c r="P3008" i="3"/>
  <c r="P2996" i="3"/>
  <c r="P2984" i="3"/>
  <c r="P2972" i="3"/>
  <c r="P2960" i="3"/>
  <c r="P2948" i="3"/>
  <c r="P2936" i="3"/>
  <c r="P2924" i="3"/>
  <c r="P2912" i="3"/>
  <c r="P2900" i="3"/>
  <c r="P2888" i="3"/>
  <c r="P2876" i="3"/>
  <c r="P2864" i="3"/>
  <c r="P2852" i="3"/>
  <c r="P2840" i="3"/>
  <c r="P2828" i="3"/>
  <c r="P2816" i="3"/>
  <c r="P2804" i="3"/>
  <c r="P2792" i="3"/>
  <c r="P2780" i="3"/>
  <c r="P2768" i="3"/>
  <c r="P2756" i="3"/>
  <c r="P2744" i="3"/>
  <c r="P2732" i="3"/>
  <c r="P2720" i="3"/>
  <c r="P2708" i="3"/>
  <c r="P2696" i="3"/>
  <c r="P2684" i="3"/>
  <c r="P2672" i="3"/>
  <c r="P2660" i="3"/>
  <c r="P2648" i="3"/>
  <c r="P2636" i="3"/>
  <c r="P3570" i="3"/>
  <c r="P3558" i="3"/>
  <c r="P3546" i="3"/>
  <c r="P3534" i="3"/>
  <c r="P3522" i="3"/>
  <c r="P3510" i="3"/>
  <c r="P3498" i="3"/>
  <c r="P3486" i="3"/>
  <c r="P3474" i="3"/>
  <c r="P3462" i="3"/>
  <c r="P3450" i="3"/>
  <c r="P3438" i="3"/>
  <c r="P3426" i="3"/>
  <c r="P3414" i="3"/>
  <c r="P3402" i="3"/>
  <c r="P3390" i="3"/>
  <c r="P3378" i="3"/>
  <c r="P3366" i="3"/>
  <c r="P3354" i="3"/>
  <c r="P3342" i="3"/>
  <c r="P3330" i="3"/>
  <c r="P3318" i="3"/>
  <c r="P3306" i="3"/>
  <c r="P3294" i="3"/>
  <c r="P3282" i="3"/>
  <c r="P3270" i="3"/>
  <c r="P3258" i="3"/>
  <c r="P3246" i="3"/>
  <c r="P3234" i="3"/>
  <c r="P3222" i="3"/>
  <c r="P3210" i="3"/>
  <c r="P3198" i="3"/>
  <c r="P3186" i="3"/>
  <c r="P3174" i="3"/>
  <c r="P3162" i="3"/>
  <c r="P3150" i="3"/>
  <c r="P3138" i="3"/>
  <c r="P3126" i="3"/>
  <c r="P3114" i="3"/>
  <c r="P3102" i="3"/>
  <c r="P3090" i="3"/>
  <c r="P3078" i="3"/>
  <c r="P3066" i="3"/>
  <c r="P2088" i="3"/>
  <c r="P2064" i="3"/>
  <c r="P2040" i="3"/>
  <c r="P2016" i="3"/>
  <c r="P1992" i="3"/>
  <c r="P1968" i="3"/>
  <c r="P1944" i="3"/>
  <c r="P1908" i="3"/>
  <c r="P1896" i="3"/>
  <c r="P1860" i="3"/>
  <c r="P1848" i="3"/>
  <c r="P1812" i="3"/>
  <c r="P1788" i="3"/>
  <c r="P1764" i="3"/>
  <c r="P1740" i="3"/>
  <c r="P1716" i="3"/>
  <c r="P1692" i="3"/>
  <c r="P1668" i="3"/>
  <c r="P1644" i="3"/>
  <c r="P1620" i="3"/>
  <c r="P1596" i="3"/>
  <c r="P1560" i="3"/>
  <c r="P1536" i="3"/>
  <c r="P1512" i="3"/>
  <c r="P1476" i="3"/>
  <c r="P1464" i="3"/>
  <c r="P1428" i="3"/>
  <c r="P1404" i="3"/>
  <c r="P1380" i="3"/>
  <c r="P1344" i="3"/>
  <c r="P1332" i="3"/>
  <c r="P1296" i="3"/>
  <c r="P1272" i="3"/>
  <c r="P1260" i="3"/>
  <c r="P1248" i="3"/>
  <c r="P1224" i="3"/>
  <c r="P1212" i="3"/>
  <c r="P1176" i="3"/>
  <c r="P1152" i="3"/>
  <c r="P1128" i="3"/>
  <c r="P1104" i="3"/>
  <c r="P1080" i="3"/>
  <c r="P1056" i="3"/>
  <c r="P1032" i="3"/>
  <c r="P996" i="3"/>
  <c r="P960" i="3"/>
  <c r="P936" i="3"/>
  <c r="P912" i="3"/>
  <c r="P888" i="3"/>
  <c r="P864" i="3"/>
  <c r="P828" i="3"/>
  <c r="P816" i="3"/>
  <c r="P780" i="3"/>
  <c r="P768" i="3"/>
  <c r="P732" i="3"/>
  <c r="P720" i="3"/>
  <c r="P684" i="3"/>
  <c r="P672" i="3"/>
  <c r="P636" i="3"/>
  <c r="P612" i="3"/>
  <c r="P588" i="3"/>
  <c r="P552" i="3"/>
  <c r="P540" i="3"/>
  <c r="P504" i="3"/>
  <c r="P480" i="3"/>
  <c r="P456" i="3"/>
  <c r="P432" i="3"/>
  <c r="P408" i="3"/>
  <c r="P384" i="3"/>
  <c r="P360" i="3"/>
  <c r="P348" i="3"/>
  <c r="P312" i="3"/>
  <c r="P300" i="3"/>
  <c r="P264" i="3"/>
  <c r="P252" i="3"/>
  <c r="P216" i="3"/>
  <c r="P204" i="3"/>
  <c r="P168" i="3"/>
  <c r="P156" i="3"/>
  <c r="P120" i="3"/>
  <c r="P108" i="3"/>
  <c r="P72" i="3"/>
  <c r="P60" i="3"/>
  <c r="P48" i="3"/>
  <c r="P36" i="3"/>
  <c r="P2624" i="3"/>
  <c r="P2612" i="3"/>
  <c r="P2600" i="3"/>
  <c r="P2588" i="3"/>
  <c r="P2576" i="3"/>
  <c r="P2564" i="3"/>
  <c r="P2552" i="3"/>
  <c r="P2540" i="3"/>
  <c r="P2528" i="3"/>
  <c r="P2516" i="3"/>
  <c r="P2504" i="3"/>
  <c r="P2492" i="3"/>
  <c r="P2480" i="3"/>
  <c r="P2468" i="3"/>
  <c r="P2456" i="3"/>
  <c r="P2444" i="3"/>
  <c r="P2432" i="3"/>
  <c r="P2420" i="3"/>
  <c r="P2408" i="3"/>
  <c r="P2396" i="3"/>
  <c r="P2384" i="3"/>
  <c r="P2372" i="3"/>
  <c r="P2360" i="3"/>
  <c r="P2348" i="3"/>
  <c r="P2336" i="3"/>
  <c r="P2324" i="3"/>
  <c r="P2312" i="3"/>
  <c r="P2300" i="3"/>
  <c r="P2288" i="3"/>
  <c r="P2276" i="3"/>
  <c r="P2264" i="3"/>
  <c r="P2252" i="3"/>
  <c r="P2240" i="3"/>
  <c r="P2228" i="3"/>
  <c r="P2216" i="3"/>
  <c r="P2204" i="3"/>
  <c r="P2192" i="3"/>
  <c r="P2180" i="3"/>
  <c r="P2168" i="3"/>
  <c r="P2156" i="3"/>
  <c r="P2144" i="3"/>
  <c r="P2132" i="3"/>
  <c r="P2120" i="3"/>
  <c r="P2108" i="3"/>
  <c r="P2096" i="3"/>
  <c r="P2084" i="3"/>
  <c r="P2072" i="3"/>
  <c r="P2060" i="3"/>
  <c r="P2048" i="3"/>
  <c r="P2036" i="3"/>
  <c r="P2024" i="3"/>
  <c r="P2012" i="3"/>
  <c r="P2000" i="3"/>
  <c r="P1988" i="3"/>
  <c r="P1976" i="3"/>
  <c r="P1964" i="3"/>
  <c r="P1952" i="3"/>
  <c r="P1940" i="3"/>
  <c r="P1928" i="3"/>
  <c r="P1916" i="3"/>
  <c r="P1904" i="3"/>
  <c r="P1892" i="3"/>
  <c r="P1880" i="3"/>
  <c r="P1868" i="3"/>
  <c r="P1856" i="3"/>
  <c r="P1844" i="3"/>
  <c r="P1832" i="3"/>
  <c r="P1820" i="3"/>
  <c r="P1808" i="3"/>
  <c r="P1796" i="3"/>
  <c r="P1784" i="3"/>
  <c r="P1772" i="3"/>
  <c r="P1760" i="3"/>
  <c r="P1748" i="3"/>
  <c r="P1736" i="3"/>
  <c r="P1724" i="3"/>
  <c r="P1712" i="3"/>
  <c r="P1700" i="3"/>
  <c r="P1688" i="3"/>
  <c r="P1676" i="3"/>
  <c r="P1664" i="3"/>
  <c r="P1652" i="3"/>
  <c r="P1640" i="3"/>
  <c r="P1628" i="3"/>
  <c r="P1616" i="3"/>
  <c r="P1604" i="3"/>
  <c r="P1592" i="3"/>
  <c r="P1580" i="3"/>
  <c r="P1568" i="3"/>
  <c r="P1556" i="3"/>
  <c r="P1544" i="3"/>
  <c r="P1532" i="3"/>
  <c r="P1520" i="3"/>
  <c r="P1508" i="3"/>
  <c r="P1496" i="3"/>
  <c r="P1484" i="3"/>
  <c r="P1472" i="3"/>
  <c r="P1460" i="3"/>
  <c r="P1448" i="3"/>
  <c r="P1436" i="3"/>
  <c r="P1424" i="3"/>
  <c r="P1412" i="3"/>
  <c r="P1400" i="3"/>
  <c r="P1388" i="3"/>
  <c r="P1376" i="3"/>
  <c r="P1364" i="3"/>
  <c r="P1352" i="3"/>
  <c r="P1340" i="3"/>
  <c r="P1328" i="3"/>
  <c r="P1316" i="3"/>
  <c r="P1304" i="3"/>
  <c r="P1292" i="3"/>
  <c r="P1280" i="3"/>
  <c r="P1268" i="3"/>
  <c r="P1256" i="3"/>
  <c r="P1244" i="3"/>
  <c r="P1232" i="3"/>
  <c r="P1220" i="3"/>
  <c r="P1208" i="3"/>
  <c r="P1196" i="3"/>
  <c r="P1184" i="3"/>
  <c r="P1172" i="3"/>
  <c r="P1160" i="3"/>
  <c r="P1148" i="3"/>
  <c r="P1136" i="3"/>
  <c r="P1124" i="3"/>
  <c r="P1112" i="3"/>
  <c r="P1100" i="3"/>
  <c r="P1088" i="3"/>
  <c r="P1076" i="3"/>
  <c r="P1064" i="3"/>
  <c r="P1052" i="3"/>
  <c r="P1040" i="3"/>
  <c r="P1028" i="3"/>
  <c r="P1016" i="3"/>
  <c r="P1004" i="3"/>
  <c r="P992" i="3"/>
  <c r="P980" i="3"/>
  <c r="P968" i="3"/>
  <c r="P956" i="3"/>
  <c r="P944" i="3"/>
  <c r="P932" i="3"/>
  <c r="P920" i="3"/>
  <c r="P908" i="3"/>
  <c r="P896" i="3"/>
  <c r="P884" i="3"/>
  <c r="P872" i="3"/>
  <c r="P860" i="3"/>
  <c r="P848" i="3"/>
  <c r="P836" i="3"/>
  <c r="P824" i="3"/>
  <c r="P812" i="3"/>
  <c r="P800" i="3"/>
  <c r="P788" i="3"/>
  <c r="P776" i="3"/>
  <c r="P764" i="3"/>
  <c r="P752" i="3"/>
  <c r="P740" i="3"/>
  <c r="P728" i="3"/>
  <c r="P716" i="3"/>
  <c r="P704" i="3"/>
  <c r="P692" i="3"/>
  <c r="P680" i="3"/>
  <c r="P668" i="3"/>
  <c r="P656" i="3"/>
  <c r="P644" i="3"/>
  <c r="P632" i="3"/>
  <c r="P3054" i="3"/>
  <c r="P3042" i="3"/>
  <c r="P3030" i="3"/>
  <c r="P3018" i="3"/>
  <c r="P3006" i="3"/>
  <c r="P2994" i="3"/>
  <c r="P2982" i="3"/>
  <c r="P2970" i="3"/>
  <c r="P2958" i="3"/>
  <c r="P2946" i="3"/>
  <c r="P2934" i="3"/>
  <c r="P2922" i="3"/>
  <c r="P2910" i="3"/>
  <c r="P2898" i="3"/>
  <c r="P2886" i="3"/>
  <c r="P2874" i="3"/>
  <c r="P2862" i="3"/>
  <c r="P2850" i="3"/>
  <c r="P2838" i="3"/>
  <c r="P2826" i="3"/>
  <c r="P2814" i="3"/>
  <c r="P2802" i="3"/>
  <c r="P2790" i="3"/>
  <c r="P2778" i="3"/>
  <c r="P2766" i="3"/>
  <c r="P2754" i="3"/>
  <c r="P2742" i="3"/>
  <c r="P2730" i="3"/>
  <c r="P2718" i="3"/>
  <c r="P2706" i="3"/>
  <c r="P2694" i="3"/>
  <c r="P2682" i="3"/>
  <c r="P2670" i="3"/>
  <c r="P2658" i="3"/>
  <c r="P2646" i="3"/>
  <c r="P2634" i="3"/>
  <c r="P2622" i="3"/>
  <c r="P2610" i="3"/>
  <c r="P2598" i="3"/>
  <c r="P2586" i="3"/>
  <c r="P2574" i="3"/>
  <c r="P2562" i="3"/>
  <c r="P2550" i="3"/>
  <c r="P2538" i="3"/>
  <c r="P2526" i="3"/>
  <c r="P2514" i="3"/>
  <c r="P2502" i="3"/>
  <c r="P2490" i="3"/>
  <c r="P2478" i="3"/>
  <c r="P2466" i="3"/>
  <c r="P2454" i="3"/>
  <c r="P2442" i="3"/>
  <c r="P2430" i="3"/>
  <c r="P2418" i="3"/>
  <c r="P2406" i="3"/>
  <c r="P2394" i="3"/>
  <c r="P2382" i="3"/>
  <c r="P2370" i="3"/>
  <c r="P2358" i="3"/>
  <c r="P2346" i="3"/>
  <c r="P2334" i="3"/>
  <c r="P2322" i="3"/>
  <c r="P2310" i="3"/>
  <c r="P2298" i="3"/>
  <c r="P2286" i="3"/>
  <c r="P2274" i="3"/>
  <c r="P2262" i="3"/>
  <c r="P2250" i="3"/>
  <c r="P2238" i="3"/>
  <c r="P2226" i="3"/>
  <c r="P2214" i="3"/>
  <c r="P2202" i="3"/>
  <c r="P2190" i="3"/>
  <c r="P2178" i="3"/>
  <c r="P2166" i="3"/>
  <c r="P2154" i="3"/>
  <c r="P2142" i="3"/>
  <c r="P2130" i="3"/>
  <c r="P2118" i="3"/>
  <c r="P2106" i="3"/>
  <c r="P2094" i="3"/>
  <c r="P2082" i="3"/>
  <c r="P2070" i="3"/>
  <c r="P2058" i="3"/>
  <c r="P2046" i="3"/>
  <c r="P2034" i="3"/>
  <c r="P2022" i="3"/>
  <c r="P2010" i="3"/>
  <c r="P1998" i="3"/>
  <c r="P1986" i="3"/>
  <c r="P1974" i="3"/>
  <c r="P1962" i="3"/>
  <c r="P1950" i="3"/>
  <c r="P1938" i="3"/>
  <c r="P1926" i="3"/>
  <c r="P1914" i="3"/>
  <c r="P1902" i="3"/>
  <c r="P1890" i="3"/>
  <c r="P1878" i="3"/>
  <c r="P1866" i="3"/>
  <c r="P1854" i="3"/>
  <c r="P1842" i="3"/>
  <c r="P1830" i="3"/>
  <c r="P1818" i="3"/>
  <c r="P1806" i="3"/>
  <c r="P1794" i="3"/>
  <c r="P1782" i="3"/>
  <c r="P1770" i="3"/>
  <c r="P1758" i="3"/>
  <c r="P1746" i="3"/>
  <c r="P1734" i="3"/>
  <c r="P1722" i="3"/>
  <c r="P1710" i="3"/>
  <c r="P1698" i="3"/>
  <c r="P1686" i="3"/>
  <c r="P1674" i="3"/>
  <c r="P1662" i="3"/>
  <c r="P1650" i="3"/>
  <c r="P1638" i="3"/>
  <c r="P1626" i="3"/>
  <c r="P1614" i="3"/>
  <c r="P1602" i="3"/>
  <c r="P1590" i="3"/>
  <c r="P1578" i="3"/>
  <c r="P1566" i="3"/>
  <c r="P1554" i="3"/>
  <c r="P1542" i="3"/>
  <c r="P1530" i="3"/>
  <c r="P1518" i="3"/>
  <c r="P1506" i="3"/>
  <c r="P1494" i="3"/>
  <c r="P1482" i="3"/>
  <c r="P1470" i="3"/>
  <c r="P1458" i="3"/>
  <c r="P1446" i="3"/>
  <c r="P1434" i="3"/>
  <c r="P1422" i="3"/>
  <c r="P1410" i="3"/>
  <c r="P1398" i="3"/>
  <c r="P1386" i="3"/>
  <c r="P1374" i="3"/>
  <c r="P1362" i="3"/>
  <c r="P1350" i="3"/>
  <c r="P1338" i="3"/>
  <c r="P1326" i="3"/>
  <c r="P1314" i="3"/>
  <c r="P1302" i="3"/>
  <c r="P1290" i="3"/>
  <c r="P1278" i="3"/>
  <c r="P1266" i="3"/>
  <c r="P1254" i="3"/>
  <c r="P1242" i="3"/>
  <c r="P1230" i="3"/>
  <c r="P1218" i="3"/>
  <c r="P1206" i="3"/>
  <c r="P1194" i="3"/>
  <c r="P1182" i="3"/>
  <c r="P1170" i="3"/>
  <c r="P1158" i="3"/>
  <c r="P1146" i="3"/>
  <c r="P1134" i="3"/>
  <c r="P1122" i="3"/>
  <c r="P1110" i="3"/>
  <c r="P1098" i="3"/>
  <c r="P1086" i="3"/>
  <c r="P1074" i="3"/>
  <c r="P1062" i="3"/>
  <c r="P1050" i="3"/>
  <c r="P1038" i="3"/>
  <c r="P1026" i="3"/>
  <c r="P3567" i="3"/>
  <c r="P3555" i="3"/>
  <c r="P3543" i="3"/>
  <c r="P3531" i="3"/>
  <c r="P3519" i="3"/>
  <c r="P3507" i="3"/>
  <c r="P3495" i="3"/>
  <c r="P3483" i="3"/>
  <c r="P3471" i="3"/>
  <c r="P3459" i="3"/>
  <c r="P3447" i="3"/>
  <c r="P3435" i="3"/>
  <c r="P3423" i="3"/>
  <c r="P3411" i="3"/>
  <c r="P3399" i="3"/>
  <c r="P3387" i="3"/>
  <c r="P3375" i="3"/>
  <c r="P3363" i="3"/>
  <c r="P3351" i="3"/>
  <c r="P3339" i="3"/>
  <c r="P3327" i="3"/>
  <c r="P3315" i="3"/>
  <c r="P3303" i="3"/>
  <c r="P3291" i="3"/>
  <c r="P3279" i="3"/>
  <c r="P3267" i="3"/>
  <c r="P3255" i="3"/>
  <c r="P3243" i="3"/>
  <c r="P3231" i="3"/>
  <c r="P3219" i="3"/>
  <c r="P3207" i="3"/>
  <c r="P3195" i="3"/>
  <c r="P3183" i="3"/>
  <c r="P3171" i="3"/>
  <c r="P3159" i="3"/>
  <c r="P3147" i="3"/>
  <c r="P3135" i="3"/>
  <c r="P3123" i="3"/>
  <c r="P3111" i="3"/>
  <c r="P3099" i="3"/>
  <c r="P3087" i="3"/>
  <c r="P3075" i="3"/>
  <c r="P3063" i="3"/>
  <c r="P3051" i="3"/>
  <c r="P3039" i="3"/>
  <c r="P3027" i="3"/>
  <c r="P3015" i="3"/>
  <c r="P3003" i="3"/>
  <c r="P2991" i="3"/>
  <c r="P2979" i="3"/>
  <c r="P2967" i="3"/>
  <c r="P2955" i="3"/>
  <c r="P2943" i="3"/>
  <c r="P2931" i="3"/>
  <c r="P2919" i="3"/>
  <c r="P2907" i="3"/>
  <c r="P2895" i="3"/>
  <c r="P2883" i="3"/>
  <c r="P2871" i="3"/>
  <c r="P2859" i="3"/>
  <c r="P2847" i="3"/>
  <c r="P2835" i="3"/>
  <c r="P2823" i="3"/>
  <c r="P2811" i="3"/>
  <c r="P2799" i="3"/>
  <c r="P2787" i="3"/>
  <c r="P2775" i="3"/>
  <c r="P2763" i="3"/>
  <c r="P2751" i="3"/>
  <c r="P2739" i="3"/>
  <c r="P2727" i="3"/>
  <c r="P2715" i="3"/>
  <c r="P2703" i="3"/>
  <c r="P2691" i="3"/>
  <c r="P2679" i="3"/>
  <c r="P2667" i="3"/>
  <c r="P2655" i="3"/>
  <c r="P2643" i="3"/>
  <c r="P2631" i="3"/>
  <c r="P2619" i="3"/>
  <c r="P2607" i="3"/>
  <c r="P2595" i="3"/>
  <c r="P2583" i="3"/>
  <c r="P2571" i="3"/>
  <c r="P2559" i="3"/>
  <c r="P2547" i="3"/>
  <c r="P2535" i="3"/>
  <c r="P2523" i="3"/>
  <c r="P2511" i="3"/>
  <c r="P2499" i="3"/>
  <c r="P2487" i="3"/>
  <c r="P2475" i="3"/>
  <c r="P2463" i="3"/>
  <c r="P2451" i="3"/>
  <c r="P2439" i="3"/>
  <c r="P2427" i="3"/>
  <c r="P2415" i="3"/>
  <c r="P2403" i="3"/>
  <c r="P2391" i="3"/>
  <c r="P2379" i="3"/>
  <c r="P2367" i="3"/>
  <c r="P2355" i="3"/>
  <c r="P2343" i="3"/>
  <c r="P2331" i="3"/>
  <c r="P2319" i="3"/>
  <c r="P2307" i="3"/>
  <c r="P2295" i="3"/>
  <c r="P2283" i="3"/>
  <c r="P2271" i="3"/>
  <c r="P2259" i="3"/>
  <c r="P2247" i="3"/>
  <c r="P2235" i="3"/>
  <c r="P2223" i="3"/>
  <c r="P2211" i="3"/>
  <c r="P2199" i="3"/>
  <c r="P2187" i="3"/>
  <c r="P2175" i="3"/>
  <c r="P2163" i="3"/>
  <c r="P620" i="3"/>
  <c r="P608" i="3"/>
  <c r="P596" i="3"/>
  <c r="P584" i="3"/>
  <c r="P572" i="3"/>
  <c r="P560" i="3"/>
  <c r="P548" i="3"/>
  <c r="P536" i="3"/>
  <c r="P524" i="3"/>
  <c r="P512" i="3"/>
  <c r="P500" i="3"/>
  <c r="P488" i="3"/>
  <c r="P476" i="3"/>
  <c r="P464" i="3"/>
  <c r="P452" i="3"/>
  <c r="P440" i="3"/>
  <c r="P428" i="3"/>
  <c r="P416" i="3"/>
  <c r="P404" i="3"/>
  <c r="P392" i="3"/>
  <c r="P380" i="3"/>
  <c r="P368" i="3"/>
  <c r="P356" i="3"/>
  <c r="P344" i="3"/>
  <c r="P332" i="3"/>
  <c r="P320" i="3"/>
  <c r="P308" i="3"/>
  <c r="P296" i="3"/>
  <c r="P284" i="3"/>
  <c r="P272" i="3"/>
  <c r="P260" i="3"/>
  <c r="P248" i="3"/>
  <c r="P236" i="3"/>
  <c r="P224" i="3"/>
  <c r="P212" i="3"/>
  <c r="P200" i="3"/>
  <c r="P188" i="3"/>
  <c r="P176" i="3"/>
  <c r="P164" i="3"/>
  <c r="P152" i="3"/>
  <c r="P140" i="3"/>
  <c r="P128" i="3"/>
  <c r="P116" i="3"/>
  <c r="P104" i="3"/>
  <c r="P92" i="3"/>
  <c r="P80" i="3"/>
  <c r="P68" i="3"/>
  <c r="P56" i="3"/>
  <c r="P44" i="3"/>
  <c r="P32" i="3"/>
  <c r="P20" i="3"/>
  <c r="P8" i="3"/>
  <c r="P1014" i="3"/>
  <c r="P1002" i="3"/>
  <c r="P990" i="3"/>
  <c r="P978" i="3"/>
  <c r="P966" i="3"/>
  <c r="P954" i="3"/>
  <c r="P942" i="3"/>
  <c r="P930" i="3"/>
  <c r="P918" i="3"/>
  <c r="P906" i="3"/>
  <c r="P894" i="3"/>
  <c r="P882" i="3"/>
  <c r="P870" i="3"/>
  <c r="P858" i="3"/>
  <c r="P846" i="3"/>
  <c r="P834" i="3"/>
  <c r="P822" i="3"/>
  <c r="P810" i="3"/>
  <c r="P798" i="3"/>
  <c r="P786" i="3"/>
  <c r="P774" i="3"/>
  <c r="P762" i="3"/>
  <c r="P750" i="3"/>
  <c r="P738" i="3"/>
  <c r="P726" i="3"/>
  <c r="P714" i="3"/>
  <c r="P702" i="3"/>
  <c r="P690" i="3"/>
  <c r="P678" i="3"/>
  <c r="P666" i="3"/>
  <c r="P654" i="3"/>
  <c r="P642" i="3"/>
  <c r="P630" i="3"/>
  <c r="P618" i="3"/>
  <c r="P606" i="3"/>
  <c r="P594" i="3"/>
  <c r="P582" i="3"/>
  <c r="P570" i="3"/>
  <c r="P558" i="3"/>
  <c r="P546" i="3"/>
  <c r="P534" i="3"/>
  <c r="P522" i="3"/>
  <c r="P510" i="3"/>
  <c r="P498" i="3"/>
  <c r="P486" i="3"/>
  <c r="P474" i="3"/>
  <c r="P462" i="3"/>
  <c r="P450" i="3"/>
  <c r="P438" i="3"/>
  <c r="P426" i="3"/>
  <c r="P414" i="3"/>
  <c r="P402" i="3"/>
  <c r="P390" i="3"/>
  <c r="P378" i="3"/>
  <c r="P366" i="3"/>
  <c r="P354" i="3"/>
  <c r="P342" i="3"/>
  <c r="P330" i="3"/>
  <c r="P318" i="3"/>
  <c r="P306" i="3"/>
  <c r="P294" i="3"/>
  <c r="P282" i="3"/>
  <c r="P270" i="3"/>
  <c r="P258" i="3"/>
  <c r="P246" i="3"/>
  <c r="P234" i="3"/>
  <c r="P222" i="3"/>
  <c r="P210" i="3"/>
  <c r="P198" i="3"/>
  <c r="P186" i="3"/>
  <c r="P174" i="3"/>
  <c r="P162" i="3"/>
  <c r="P150" i="3"/>
  <c r="P138" i="3"/>
  <c r="P126" i="3"/>
  <c r="P114" i="3"/>
  <c r="P102" i="3"/>
  <c r="P90" i="3"/>
  <c r="P78" i="3"/>
  <c r="P66" i="3"/>
  <c r="P54" i="3"/>
  <c r="P42" i="3"/>
  <c r="P30" i="3"/>
  <c r="P18" i="3"/>
  <c r="P6" i="3"/>
  <c r="P3563" i="3"/>
  <c r="P3539" i="3"/>
  <c r="P3515" i="3"/>
  <c r="P3491" i="3"/>
  <c r="P3467" i="3"/>
  <c r="P3443" i="3"/>
  <c r="P3419" i="3"/>
  <c r="P3395" i="3"/>
  <c r="P3371" i="3"/>
  <c r="P3347" i="3"/>
  <c r="P3311" i="3"/>
  <c r="P3287" i="3"/>
  <c r="P3263" i="3"/>
  <c r="P3239" i="3"/>
  <c r="P3215" i="3"/>
  <c r="P3191" i="3"/>
  <c r="P3167" i="3"/>
  <c r="P3143" i="3"/>
  <c r="P3119" i="3"/>
  <c r="P3095" i="3"/>
  <c r="P3071" i="3"/>
  <c r="P3047" i="3"/>
  <c r="P3023" i="3"/>
  <c r="P3011" i="3"/>
  <c r="P2987" i="3"/>
  <c r="P2963" i="3"/>
  <c r="P2939" i="3"/>
  <c r="P2915" i="3"/>
  <c r="P2891" i="3"/>
  <c r="P2867" i="3"/>
  <c r="P2843" i="3"/>
  <c r="P2819" i="3"/>
  <c r="P2795" i="3"/>
  <c r="P2771" i="3"/>
  <c r="P2747" i="3"/>
  <c r="P2723" i="3"/>
  <c r="P2699" i="3"/>
  <c r="P2675" i="3"/>
  <c r="P2651" i="3"/>
  <c r="P2627" i="3"/>
  <c r="P2603" i="3"/>
  <c r="P2579" i="3"/>
  <c r="P2555" i="3"/>
  <c r="P2531" i="3"/>
  <c r="P2507" i="3"/>
  <c r="P2483" i="3"/>
  <c r="P2459" i="3"/>
  <c r="P2435" i="3"/>
  <c r="P2411" i="3"/>
  <c r="P2387" i="3"/>
  <c r="P2363" i="3"/>
  <c r="P2339" i="3"/>
  <c r="P2315" i="3"/>
  <c r="P2291" i="3"/>
  <c r="P2267" i="3"/>
  <c r="P2243" i="3"/>
  <c r="P2219" i="3"/>
  <c r="P2195" i="3"/>
  <c r="P2171" i="3"/>
  <c r="P2147" i="3"/>
  <c r="P2123" i="3"/>
  <c r="P2099" i="3"/>
  <c r="P2075" i="3"/>
  <c r="P2051" i="3"/>
  <c r="P2027" i="3"/>
  <c r="P2003" i="3"/>
  <c r="P1979" i="3"/>
  <c r="P1955" i="3"/>
  <c r="P1931" i="3"/>
  <c r="P1799" i="3"/>
  <c r="P3575" i="3"/>
  <c r="P3551" i="3"/>
  <c r="P3527" i="3"/>
  <c r="P3503" i="3"/>
  <c r="P3479" i="3"/>
  <c r="P3455" i="3"/>
  <c r="P3431" i="3"/>
  <c r="P3407" i="3"/>
  <c r="P3383" i="3"/>
  <c r="P3359" i="3"/>
  <c r="P3335" i="3"/>
  <c r="P3323" i="3"/>
  <c r="P3299" i="3"/>
  <c r="P3275" i="3"/>
  <c r="P3251" i="3"/>
  <c r="P3227" i="3"/>
  <c r="P3203" i="3"/>
  <c r="P3179" i="3"/>
  <c r="P3155" i="3"/>
  <c r="P3131" i="3"/>
  <c r="P3107" i="3"/>
  <c r="P3083" i="3"/>
  <c r="P3059" i="3"/>
  <c r="P3035" i="3"/>
  <c r="P2999" i="3"/>
  <c r="P2975" i="3"/>
  <c r="P2951" i="3"/>
  <c r="P2927" i="3"/>
  <c r="P2903" i="3"/>
  <c r="P2879" i="3"/>
  <c r="P2855" i="3"/>
  <c r="P2831" i="3"/>
  <c r="P2807" i="3"/>
  <c r="P2783" i="3"/>
  <c r="P2759" i="3"/>
  <c r="P2735" i="3"/>
  <c r="P2711" i="3"/>
  <c r="P2687" i="3"/>
  <c r="P2663" i="3"/>
  <c r="P2639" i="3"/>
  <c r="P2615" i="3"/>
  <c r="P2591" i="3"/>
  <c r="P2567" i="3"/>
  <c r="P2543" i="3"/>
  <c r="P2519" i="3"/>
  <c r="P2495" i="3"/>
  <c r="P2471" i="3"/>
  <c r="P2447" i="3"/>
  <c r="P2423" i="3"/>
  <c r="P2399" i="3"/>
  <c r="P2375" i="3"/>
  <c r="P2351" i="3"/>
  <c r="P2327" i="3"/>
  <c r="P2303" i="3"/>
  <c r="P2279" i="3"/>
  <c r="P2255" i="3"/>
  <c r="P2231" i="3"/>
  <c r="P2207" i="3"/>
  <c r="P2183" i="3"/>
  <c r="P2159" i="3"/>
  <c r="P2135" i="3"/>
  <c r="P2111" i="3"/>
  <c r="P2087" i="3"/>
  <c r="P2063" i="3"/>
  <c r="P2039" i="3"/>
  <c r="P2015" i="3"/>
  <c r="P1991" i="3"/>
  <c r="P1967" i="3"/>
  <c r="P1943" i="3"/>
  <c r="P1919" i="3"/>
  <c r="P1907" i="3"/>
  <c r="P1895" i="3"/>
  <c r="P1883" i="3"/>
  <c r="P1871" i="3"/>
  <c r="P1859" i="3"/>
  <c r="P1847" i="3"/>
  <c r="P1835" i="3"/>
  <c r="P1823" i="3"/>
  <c r="P1811" i="3"/>
  <c r="P1787" i="3"/>
  <c r="P2151" i="3"/>
  <c r="P2139" i="3"/>
  <c r="P2127" i="3"/>
  <c r="P2115" i="3"/>
  <c r="P2103" i="3"/>
  <c r="P2091" i="3"/>
  <c r="P2079" i="3"/>
  <c r="P2067" i="3"/>
  <c r="P2055" i="3"/>
  <c r="P2043" i="3"/>
  <c r="P2031" i="3"/>
  <c r="P2019" i="3"/>
  <c r="P2007" i="3"/>
  <c r="P1995" i="3"/>
  <c r="P1983" i="3"/>
  <c r="P1971" i="3"/>
  <c r="P1959" i="3"/>
  <c r="P1947" i="3"/>
  <c r="P1935" i="3"/>
  <c r="P1923" i="3"/>
  <c r="P1911" i="3"/>
  <c r="P1899" i="3"/>
  <c r="P1887" i="3"/>
  <c r="P1875" i="3"/>
  <c r="P1863" i="3"/>
  <c r="P1851" i="3"/>
  <c r="P1839" i="3"/>
  <c r="P1827" i="3"/>
  <c r="P1815" i="3"/>
  <c r="P1803" i="3"/>
  <c r="P1791" i="3"/>
  <c r="P1779" i="3"/>
  <c r="P1767" i="3"/>
  <c r="P1755" i="3"/>
  <c r="P1743" i="3"/>
  <c r="P1731" i="3"/>
  <c r="P1719" i="3"/>
  <c r="P1707" i="3"/>
  <c r="P1695" i="3"/>
  <c r="P1683" i="3"/>
  <c r="P1671" i="3"/>
  <c r="P1659" i="3"/>
  <c r="P1647" i="3"/>
  <c r="P1635" i="3"/>
  <c r="P1623" i="3"/>
  <c r="P1611" i="3"/>
  <c r="P1599" i="3"/>
  <c r="P1587" i="3"/>
  <c r="P1575" i="3"/>
  <c r="P1563" i="3"/>
  <c r="P1551" i="3"/>
  <c r="P1539" i="3"/>
  <c r="P1527" i="3"/>
  <c r="P1515" i="3"/>
  <c r="P1503" i="3"/>
  <c r="P1491" i="3"/>
  <c r="P1479" i="3"/>
  <c r="P1467" i="3"/>
  <c r="P1455" i="3"/>
  <c r="P1443" i="3"/>
  <c r="P1431" i="3"/>
  <c r="P1419" i="3"/>
  <c r="P1407" i="3"/>
  <c r="P1395" i="3"/>
  <c r="P1383" i="3"/>
  <c r="P1371" i="3"/>
  <c r="P1359" i="3"/>
  <c r="P1347" i="3"/>
  <c r="P1335" i="3"/>
  <c r="P1323" i="3"/>
  <c r="P1311" i="3"/>
  <c r="P1299" i="3"/>
  <c r="P1287" i="3"/>
  <c r="P1275" i="3"/>
  <c r="P1263" i="3"/>
  <c r="P1251" i="3"/>
  <c r="P1239" i="3"/>
  <c r="P1227" i="3"/>
  <c r="P1215" i="3"/>
  <c r="P1203" i="3"/>
  <c r="P1191" i="3"/>
  <c r="P1179" i="3"/>
  <c r="P1167" i="3"/>
  <c r="P1155" i="3"/>
  <c r="P1143" i="3"/>
  <c r="P1131" i="3"/>
  <c r="P1119" i="3"/>
  <c r="P1107" i="3"/>
  <c r="P1095" i="3"/>
  <c r="P1083" i="3"/>
  <c r="P1071" i="3"/>
  <c r="P1059" i="3"/>
  <c r="P1047" i="3"/>
  <c r="P1035" i="3"/>
  <c r="P1023" i="3"/>
  <c r="P1011" i="3"/>
  <c r="P999" i="3"/>
  <c r="P987" i="3"/>
  <c r="P975" i="3"/>
  <c r="P963" i="3"/>
  <c r="P951" i="3"/>
  <c r="P939" i="3"/>
  <c r="P927" i="3"/>
  <c r="P915" i="3"/>
  <c r="P903" i="3"/>
  <c r="P891" i="3"/>
  <c r="P879" i="3"/>
  <c r="P867" i="3"/>
  <c r="P855" i="3"/>
  <c r="P843" i="3"/>
  <c r="P831" i="3"/>
  <c r="P819" i="3"/>
  <c r="P807" i="3"/>
  <c r="P795" i="3"/>
  <c r="P783" i="3"/>
  <c r="P771" i="3"/>
  <c r="P759" i="3"/>
  <c r="P747" i="3"/>
  <c r="P735" i="3"/>
  <c r="P723" i="3"/>
  <c r="P711" i="3"/>
  <c r="P699" i="3"/>
  <c r="P687" i="3"/>
  <c r="P675" i="3"/>
  <c r="P663" i="3"/>
  <c r="P651" i="3"/>
  <c r="P639" i="3"/>
  <c r="P627" i="3"/>
  <c r="P615" i="3"/>
  <c r="P603" i="3"/>
  <c r="P591" i="3"/>
  <c r="P579" i="3"/>
  <c r="P567" i="3"/>
  <c r="P555" i="3"/>
  <c r="P543" i="3"/>
  <c r="P531" i="3"/>
  <c r="P519" i="3"/>
  <c r="P507" i="3"/>
  <c r="P495" i="3"/>
  <c r="P483" i="3"/>
  <c r="P471" i="3"/>
  <c r="P459" i="3"/>
  <c r="P447" i="3"/>
  <c r="P435" i="3"/>
  <c r="P423" i="3"/>
  <c r="P411" i="3"/>
  <c r="P399" i="3"/>
  <c r="P387" i="3"/>
  <c r="P375" i="3"/>
  <c r="P363" i="3"/>
  <c r="P351" i="3"/>
  <c r="P339" i="3"/>
  <c r="P327" i="3"/>
  <c r="P315" i="3"/>
  <c r="P303" i="3"/>
  <c r="P291" i="3"/>
  <c r="P279" i="3"/>
  <c r="P267" i="3"/>
  <c r="P255" i="3"/>
  <c r="P243" i="3"/>
  <c r="P231" i="3"/>
  <c r="P219" i="3"/>
  <c r="P207" i="3"/>
  <c r="P195" i="3"/>
  <c r="P183" i="3"/>
  <c r="P171" i="3"/>
  <c r="P159" i="3"/>
  <c r="P147" i="3"/>
  <c r="P135" i="3"/>
  <c r="P123" i="3"/>
  <c r="P1775" i="3"/>
  <c r="P1751" i="3"/>
  <c r="P1727" i="3"/>
  <c r="P1703" i="3"/>
  <c r="P1679" i="3"/>
  <c r="P1655" i="3"/>
  <c r="P1631" i="3"/>
  <c r="P1607" i="3"/>
  <c r="P1583" i="3"/>
  <c r="P1559" i="3"/>
  <c r="P1535" i="3"/>
  <c r="P1511" i="3"/>
  <c r="P1487" i="3"/>
  <c r="P1463" i="3"/>
  <c r="P1439" i="3"/>
  <c r="P1427" i="3"/>
  <c r="P1403" i="3"/>
  <c r="P1379" i="3"/>
  <c r="P1355" i="3"/>
  <c r="P1331" i="3"/>
  <c r="P1307" i="3"/>
  <c r="P1283" i="3"/>
  <c r="P1259" i="3"/>
  <c r="P1235" i="3"/>
  <c r="P1211" i="3"/>
  <c r="P1187" i="3"/>
  <c r="P1163" i="3"/>
  <c r="P1139" i="3"/>
  <c r="P1115" i="3"/>
  <c r="P1091" i="3"/>
  <c r="P1067" i="3"/>
  <c r="P1043" i="3"/>
  <c r="P1019" i="3"/>
  <c r="P995" i="3"/>
  <c r="P971" i="3"/>
  <c r="P947" i="3"/>
  <c r="P923" i="3"/>
  <c r="P899" i="3"/>
  <c r="P875" i="3"/>
  <c r="P851" i="3"/>
  <c r="P827" i="3"/>
  <c r="P803" i="3"/>
  <c r="P779" i="3"/>
  <c r="P755" i="3"/>
  <c r="P731" i="3"/>
  <c r="P719" i="3"/>
  <c r="P695" i="3"/>
  <c r="P671" i="3"/>
  <c r="P647" i="3"/>
  <c r="P623" i="3"/>
  <c r="P599" i="3"/>
  <c r="P575" i="3"/>
  <c r="P551" i="3"/>
  <c r="P527" i="3"/>
  <c r="P503" i="3"/>
  <c r="P479" i="3"/>
  <c r="P455" i="3"/>
  <c r="P431" i="3"/>
  <c r="P407" i="3"/>
  <c r="P383" i="3"/>
  <c r="P359" i="3"/>
  <c r="P335" i="3"/>
  <c r="P311" i="3"/>
  <c r="P287" i="3"/>
  <c r="P263" i="3"/>
  <c r="P239" i="3"/>
  <c r="P215" i="3"/>
  <c r="P191" i="3"/>
  <c r="P167" i="3"/>
  <c r="P143" i="3"/>
  <c r="P119" i="3"/>
  <c r="P107" i="3"/>
  <c r="P83" i="3"/>
  <c r="P47" i="3"/>
  <c r="P23" i="3"/>
  <c r="P1763" i="3"/>
  <c r="P1739" i="3"/>
  <c r="P1715" i="3"/>
  <c r="P1691" i="3"/>
  <c r="P1667" i="3"/>
  <c r="P1643" i="3"/>
  <c r="P1619" i="3"/>
  <c r="P1595" i="3"/>
  <c r="P1571" i="3"/>
  <c r="P1547" i="3"/>
  <c r="P1523" i="3"/>
  <c r="P1499" i="3"/>
  <c r="P1475" i="3"/>
  <c r="P1451" i="3"/>
  <c r="P1415" i="3"/>
  <c r="P1391" i="3"/>
  <c r="P1367" i="3"/>
  <c r="P1343" i="3"/>
  <c r="P1319" i="3"/>
  <c r="P1295" i="3"/>
  <c r="P1271" i="3"/>
  <c r="P1247" i="3"/>
  <c r="P1223" i="3"/>
  <c r="P1199" i="3"/>
  <c r="P1175" i="3"/>
  <c r="P1151" i="3"/>
  <c r="P1127" i="3"/>
  <c r="P1103" i="3"/>
  <c r="P1079" i="3"/>
  <c r="P1055" i="3"/>
  <c r="P1031" i="3"/>
  <c r="P1007" i="3"/>
  <c r="P983" i="3"/>
  <c r="P959" i="3"/>
  <c r="P935" i="3"/>
  <c r="P911" i="3"/>
  <c r="P887" i="3"/>
  <c r="P863" i="3"/>
  <c r="P839" i="3"/>
  <c r="P815" i="3"/>
  <c r="P791" i="3"/>
  <c r="P767" i="3"/>
  <c r="P743" i="3"/>
  <c r="P707" i="3"/>
  <c r="P683" i="3"/>
  <c r="P659" i="3"/>
  <c r="P635" i="3"/>
  <c r="P611" i="3"/>
  <c r="P587" i="3"/>
  <c r="P563" i="3"/>
  <c r="P539" i="3"/>
  <c r="P515" i="3"/>
  <c r="P491" i="3"/>
  <c r="P467" i="3"/>
  <c r="P443" i="3"/>
  <c r="P419" i="3"/>
  <c r="P395" i="3"/>
  <c r="P371" i="3"/>
  <c r="P347" i="3"/>
  <c r="P323" i="3"/>
  <c r="P299" i="3"/>
  <c r="P275" i="3"/>
  <c r="P251" i="3"/>
  <c r="P227" i="3"/>
  <c r="P203" i="3"/>
  <c r="P179" i="3"/>
  <c r="P155" i="3"/>
  <c r="P131" i="3"/>
  <c r="P95" i="3"/>
  <c r="P71" i="3"/>
  <c r="P59" i="3"/>
  <c r="P35" i="3"/>
  <c r="P11" i="3"/>
  <c r="P3574" i="3"/>
  <c r="P3562" i="3"/>
  <c r="P3550" i="3"/>
  <c r="P3538" i="3"/>
  <c r="P3526" i="3"/>
  <c r="P3514" i="3"/>
  <c r="P3502" i="3"/>
  <c r="P3490" i="3"/>
  <c r="P3478" i="3"/>
  <c r="P3466" i="3"/>
  <c r="P3454" i="3"/>
  <c r="P3442" i="3"/>
  <c r="P3430" i="3"/>
  <c r="P3418" i="3"/>
  <c r="P3406" i="3"/>
  <c r="P3394" i="3"/>
  <c r="P3382" i="3"/>
  <c r="P3370" i="3"/>
  <c r="P3358" i="3"/>
  <c r="P3346" i="3"/>
  <c r="P3334" i="3"/>
  <c r="P3322" i="3"/>
  <c r="P3310" i="3"/>
  <c r="P3298" i="3"/>
  <c r="P3286" i="3"/>
  <c r="P3274" i="3"/>
  <c r="P3262" i="3"/>
  <c r="P3250" i="3"/>
  <c r="P3238" i="3"/>
  <c r="P3226" i="3"/>
  <c r="P3214" i="3"/>
  <c r="P3202" i="3"/>
  <c r="P3190" i="3"/>
  <c r="P3178" i="3"/>
  <c r="P3166" i="3"/>
  <c r="P3154" i="3"/>
  <c r="P3142" i="3"/>
  <c r="P3130" i="3"/>
  <c r="P3118" i="3"/>
  <c r="P3106" i="3"/>
  <c r="P3094" i="3"/>
  <c r="P3082" i="3"/>
  <c r="P3070" i="3"/>
  <c r="P3058" i="3"/>
  <c r="P3046" i="3"/>
  <c r="P3034" i="3"/>
  <c r="P3022" i="3"/>
  <c r="P3010" i="3"/>
  <c r="P2998" i="3"/>
  <c r="P2986" i="3"/>
  <c r="P2974" i="3"/>
  <c r="P2962" i="3"/>
  <c r="P2950" i="3"/>
  <c r="P2938" i="3"/>
  <c r="P2926" i="3"/>
  <c r="P2914" i="3"/>
  <c r="P2902" i="3"/>
  <c r="P2890" i="3"/>
  <c r="P2878" i="3"/>
  <c r="P2866" i="3"/>
  <c r="P2854" i="3"/>
  <c r="P2842" i="3"/>
  <c r="P2830" i="3"/>
  <c r="P2818" i="3"/>
  <c r="P2806" i="3"/>
  <c r="P2794" i="3"/>
  <c r="P2782" i="3"/>
  <c r="P2770" i="3"/>
  <c r="P2758" i="3"/>
  <c r="P2746" i="3"/>
  <c r="P2734" i="3"/>
  <c r="P2722" i="3"/>
  <c r="P2710" i="3"/>
  <c r="P2698" i="3"/>
  <c r="P2686" i="3"/>
  <c r="P2674" i="3"/>
  <c r="P2662" i="3"/>
  <c r="P2650" i="3"/>
  <c r="P2638" i="3"/>
  <c r="P2626" i="3"/>
  <c r="P2614" i="3"/>
  <c r="P2602" i="3"/>
  <c r="P2590" i="3"/>
  <c r="P2578" i="3"/>
  <c r="P2566" i="3"/>
  <c r="P2554" i="3"/>
  <c r="P2542" i="3"/>
  <c r="P2530" i="3"/>
  <c r="P2518" i="3"/>
  <c r="P2506" i="3"/>
  <c r="P2494" i="3"/>
  <c r="P2482" i="3"/>
  <c r="P2470" i="3"/>
  <c r="P2458" i="3"/>
  <c r="P2446" i="3"/>
  <c r="P2434" i="3"/>
  <c r="P2422" i="3"/>
  <c r="P111" i="3"/>
  <c r="P99" i="3"/>
  <c r="P87" i="3"/>
  <c r="P75" i="3"/>
  <c r="P63" i="3"/>
  <c r="P51" i="3"/>
  <c r="P39" i="3"/>
  <c r="P27" i="3"/>
  <c r="P15" i="3"/>
  <c r="P3" i="3"/>
  <c r="P2410" i="3"/>
  <c r="P2398" i="3"/>
  <c r="P2386" i="3"/>
  <c r="P2374" i="3"/>
  <c r="P2362" i="3"/>
  <c r="P2350" i="3"/>
  <c r="P2338" i="3"/>
  <c r="P2326" i="3"/>
  <c r="P2314" i="3"/>
  <c r="P2302" i="3"/>
  <c r="P2290" i="3"/>
  <c r="P2278" i="3"/>
  <c r="P2266" i="3"/>
  <c r="P2254" i="3"/>
  <c r="P2242" i="3"/>
  <c r="P2230" i="3"/>
  <c r="P2218" i="3"/>
  <c r="P2206" i="3"/>
  <c r="P2194" i="3"/>
  <c r="P2182" i="3"/>
  <c r="P2170" i="3"/>
  <c r="P2158" i="3"/>
  <c r="P2146" i="3"/>
  <c r="P2134" i="3"/>
  <c r="P2122" i="3"/>
  <c r="P2110" i="3"/>
  <c r="P2098" i="3"/>
  <c r="P2086" i="3"/>
  <c r="P2074" i="3"/>
  <c r="P2062" i="3"/>
  <c r="P2050" i="3"/>
  <c r="P2038" i="3"/>
  <c r="P2026" i="3"/>
  <c r="P2014" i="3"/>
  <c r="P2002" i="3"/>
  <c r="P1990" i="3"/>
  <c r="P1978" i="3"/>
  <c r="P1966" i="3"/>
  <c r="P1954" i="3"/>
  <c r="P1942" i="3"/>
  <c r="P1930" i="3"/>
  <c r="P1918" i="3"/>
  <c r="P1906" i="3"/>
  <c r="P1894" i="3"/>
  <c r="P1882" i="3"/>
  <c r="P1870" i="3"/>
  <c r="P1858" i="3"/>
  <c r="P1846" i="3"/>
  <c r="P1834" i="3"/>
  <c r="P1822" i="3"/>
  <c r="P1810" i="3"/>
  <c r="P1798" i="3"/>
  <c r="P1786" i="3"/>
  <c r="P1774" i="3"/>
  <c r="P1762" i="3"/>
  <c r="P1750" i="3"/>
  <c r="P1738" i="3"/>
  <c r="P1726" i="3"/>
  <c r="P1714" i="3"/>
  <c r="P1702" i="3"/>
  <c r="P1690" i="3"/>
  <c r="P1678" i="3"/>
  <c r="P1666" i="3"/>
  <c r="P1654" i="3"/>
  <c r="P1642" i="3"/>
  <c r="P1630" i="3"/>
  <c r="P1618" i="3"/>
  <c r="P1606" i="3"/>
  <c r="P1594" i="3"/>
  <c r="P1582" i="3"/>
  <c r="P1570" i="3"/>
  <c r="P1558" i="3"/>
  <c r="P1546" i="3"/>
  <c r="P1534" i="3"/>
  <c r="P1522" i="3"/>
  <c r="P1510" i="3"/>
  <c r="P1498" i="3"/>
  <c r="P1486" i="3"/>
  <c r="P1474" i="3"/>
  <c r="P1462" i="3"/>
  <c r="P1450" i="3"/>
  <c r="P1438" i="3"/>
  <c r="P1426" i="3"/>
  <c r="P1414" i="3"/>
  <c r="P1402" i="3"/>
  <c r="P1390" i="3"/>
  <c r="P1378" i="3"/>
  <c r="P1366" i="3"/>
  <c r="P1354" i="3"/>
  <c r="P1342" i="3"/>
  <c r="P1330" i="3"/>
  <c r="P1318" i="3"/>
  <c r="P1306" i="3"/>
  <c r="P1294" i="3"/>
  <c r="P1282" i="3"/>
  <c r="P1270" i="3"/>
  <c r="P1258" i="3"/>
  <c r="P1246" i="3"/>
  <c r="P1234" i="3"/>
  <c r="P1222" i="3"/>
  <c r="P1210" i="3"/>
  <c r="P1198" i="3"/>
  <c r="P1186" i="3"/>
  <c r="P1174" i="3"/>
  <c r="P1162" i="3"/>
  <c r="P1150" i="3"/>
  <c r="P1138" i="3"/>
  <c r="P1126" i="3"/>
  <c r="P1114" i="3"/>
  <c r="P1102" i="3"/>
  <c r="P1090" i="3"/>
  <c r="P1078" i="3"/>
  <c r="P1066" i="3"/>
  <c r="P1054" i="3"/>
  <c r="P1042" i="3"/>
  <c r="P1030" i="3"/>
  <c r="P1018" i="3"/>
  <c r="P1006" i="3"/>
  <c r="P994" i="3"/>
  <c r="P982" i="3"/>
  <c r="P970" i="3"/>
  <c r="P958" i="3"/>
  <c r="P946" i="3"/>
  <c r="P934" i="3"/>
  <c r="P922" i="3"/>
  <c r="P910" i="3"/>
  <c r="P898" i="3"/>
  <c r="P886" i="3"/>
  <c r="P874" i="3"/>
  <c r="P862" i="3"/>
  <c r="P850" i="3"/>
  <c r="P838" i="3"/>
  <c r="P826" i="3"/>
  <c r="P814" i="3"/>
  <c r="P802" i="3"/>
  <c r="P790" i="3"/>
  <c r="P778" i="3"/>
  <c r="P766" i="3"/>
  <c r="P754" i="3"/>
  <c r="P742" i="3"/>
  <c r="P730" i="3"/>
  <c r="P718" i="3"/>
  <c r="P706" i="3"/>
  <c r="P694" i="3"/>
  <c r="P682" i="3"/>
  <c r="P670" i="3"/>
  <c r="P658" i="3"/>
  <c r="P646" i="3"/>
  <c r="P634" i="3"/>
  <c r="P622" i="3"/>
  <c r="P610" i="3"/>
  <c r="P598" i="3"/>
  <c r="P586" i="3"/>
  <c r="P574" i="3"/>
  <c r="P562" i="3"/>
  <c r="P550" i="3"/>
  <c r="P538" i="3"/>
  <c r="P526" i="3"/>
  <c r="P514" i="3"/>
  <c r="P502" i="3"/>
  <c r="P490" i="3"/>
  <c r="P478" i="3"/>
  <c r="P466" i="3"/>
  <c r="P454" i="3"/>
  <c r="P442" i="3"/>
  <c r="P430" i="3"/>
  <c r="P418" i="3"/>
  <c r="P406" i="3"/>
  <c r="P394" i="3"/>
  <c r="P382" i="3"/>
  <c r="P370" i="3"/>
  <c r="P358" i="3"/>
  <c r="P346" i="3"/>
  <c r="P334" i="3"/>
  <c r="P322" i="3"/>
  <c r="P310" i="3"/>
  <c r="P298" i="3"/>
  <c r="P286" i="3"/>
  <c r="P274" i="3"/>
  <c r="P262" i="3"/>
  <c r="P250" i="3"/>
  <c r="P238" i="3"/>
  <c r="P226" i="3"/>
  <c r="P214" i="3"/>
  <c r="P202" i="3"/>
  <c r="P190" i="3"/>
  <c r="P178" i="3"/>
  <c r="P166" i="3"/>
  <c r="P154" i="3"/>
  <c r="P142" i="3"/>
  <c r="P130" i="3"/>
  <c r="P118" i="3"/>
  <c r="P106" i="3"/>
  <c r="P94" i="3"/>
  <c r="P82" i="3"/>
  <c r="P70" i="3"/>
  <c r="P58" i="3"/>
  <c r="P46" i="3"/>
  <c r="P34" i="3"/>
  <c r="P22" i="3"/>
  <c r="P1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85A6C4-0203-4112-9575-C61373E14FD4}" keepAlive="1" name="Query - car data" description="Connection to the 'car data' query in the workbook." type="5" refreshedVersion="8" background="1" saveData="1">
    <dbPr connection="Provider=Microsoft.Mashup.OleDb.1;Data Source=$Workbook$;Location=&quot;car data&quot;;Extended Properties=&quot;&quot;" command="SELECT * FROM [car data]"/>
  </connection>
  <connection id="2" xr16:uid="{45B2C06D-4A6B-4B63-862B-7D2344E59364}" keepAlive="1" name="Query - CAR DETAILS FROM CAR DEKHO" description="Connection to the 'CAR DETAILS FROM CAR DEKHO' query in the workbook." type="5" refreshedVersion="8" background="1" saveData="1">
    <dbPr connection="Provider=Microsoft.Mashup.OleDb.1;Data Source=$Workbook$;Location=&quot;CAR DETAILS FROM CAR DEKHO&quot;;Extended Properties=&quot;&quot;" command="SELECT * FROM [CAR DETAILS FROM CAR DEKHO]"/>
  </connection>
  <connection id="3" xr16:uid="{D9085938-EB2A-42FA-A0CC-10C1C6D5848D}" keepAlive="1" name="Query - Car details v3" description="Connection to the 'Car details v3' query in the workbook." type="5" refreshedVersion="8" background="1" saveData="1">
    <dbPr connection="Provider=Microsoft.Mashup.OleDb.1;Data Source=$Workbook$;Location=&quot;Car details v3&quot;;Extended Properties=&quot;&quot;" command="SELECT * FROM [Car details v3]"/>
  </connection>
  <connection id="4" xr16:uid="{A8D32383-30A5-4A5D-8CCC-B180DFA471E9}" keepAlive="1" name="Query - car details v4" description="Connection to the 'car details v4' query in the workbook." type="5" refreshedVersion="8" background="1" saveData="1">
    <dbPr connection="Provider=Microsoft.Mashup.OleDb.1;Data Source=$Workbook$;Location=&quot;car details v4&quot;;Extended Properties=&quot;&quot;" command="SELECT * FROM [car details v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<sst xmlns="http://schemas.openxmlformats.org/spreadsheetml/2006/main" count="106211" uniqueCount="5883">
  <si>
    <t>Car_Name</t>
  </si>
  <si>
    <t>Year</t>
  </si>
  <si>
    <t>Selling_Price</t>
  </si>
  <si>
    <t>Present_Price</t>
  </si>
  <si>
    <t>Kms_Driven</t>
  </si>
  <si>
    <t>Fuel_Type</t>
  </si>
  <si>
    <t>Seller_Type</t>
  </si>
  <si>
    <t>Transmission</t>
  </si>
  <si>
    <t>Owner</t>
  </si>
  <si>
    <t>ritz</t>
  </si>
  <si>
    <t>Petrol</t>
  </si>
  <si>
    <t>Dealer</t>
  </si>
  <si>
    <t>Manual</t>
  </si>
  <si>
    <t>sx4</t>
  </si>
  <si>
    <t>Diesel</t>
  </si>
  <si>
    <t>ciaz</t>
  </si>
  <si>
    <t>wagon r</t>
  </si>
  <si>
    <t>swift</t>
  </si>
  <si>
    <t>s cross</t>
  </si>
  <si>
    <t>Automatic</t>
  </si>
  <si>
    <t>ertiga</t>
  </si>
  <si>
    <t>dzire</t>
  </si>
  <si>
    <t>CNG</t>
  </si>
  <si>
    <t>alto k10</t>
  </si>
  <si>
    <t>ignis</t>
  </si>
  <si>
    <t>Individual</t>
  </si>
  <si>
    <t>800</t>
  </si>
  <si>
    <t>baleno</t>
  </si>
  <si>
    <t>omni</t>
  </si>
  <si>
    <t>fortuner</t>
  </si>
  <si>
    <t>innova</t>
  </si>
  <si>
    <t>corolla altis</t>
  </si>
  <si>
    <t>etios cross</t>
  </si>
  <si>
    <t>etios g</t>
  </si>
  <si>
    <t>etios liva</t>
  </si>
  <si>
    <t>corolla</t>
  </si>
  <si>
    <t>etios gd</t>
  </si>
  <si>
    <t>camry</t>
  </si>
  <si>
    <t>land cruiser</t>
  </si>
  <si>
    <t>Royal Enfield Thunder 500</t>
  </si>
  <si>
    <t>UM Renegade Mojave</t>
  </si>
  <si>
    <t>KTM RC200</t>
  </si>
  <si>
    <t>Bajaj Dominar 400</t>
  </si>
  <si>
    <t>Royal Enfield Classic 350</t>
  </si>
  <si>
    <t>KTM RC390</t>
  </si>
  <si>
    <t>Hyosung GT250R</t>
  </si>
  <si>
    <t>Royal Enfield Thunder 350</t>
  </si>
  <si>
    <t xml:space="preserve">KTM 390 Duke </t>
  </si>
  <si>
    <t>Mahindra Mojo XT300</t>
  </si>
  <si>
    <t>Bajaj Pulsar RS200</t>
  </si>
  <si>
    <t>Royal Enfield Bullet 350</t>
  </si>
  <si>
    <t>Royal Enfield Classic 500</t>
  </si>
  <si>
    <t>Bajaj Avenger 220</t>
  </si>
  <si>
    <t>Bajaj Avenger 150</t>
  </si>
  <si>
    <t>Honda CB Hornet 160R</t>
  </si>
  <si>
    <t>Yamaha FZ S V 2.0</t>
  </si>
  <si>
    <t>Yamaha FZ 16</t>
  </si>
  <si>
    <t>TVS Apache RTR 160</t>
  </si>
  <si>
    <t>Bajaj Pulsar 150</t>
  </si>
  <si>
    <t>Honda CBR 150</t>
  </si>
  <si>
    <t>Hero Extreme</t>
  </si>
  <si>
    <t>Bajaj Avenger 220 dtsi</t>
  </si>
  <si>
    <t>Bajaj Avenger 150 street</t>
  </si>
  <si>
    <t>Yamaha FZ  v 2.0</t>
  </si>
  <si>
    <t>Bajaj Pulsar  NS 200</t>
  </si>
  <si>
    <t>Bajaj Pulsar 220 F</t>
  </si>
  <si>
    <t>TVS Apache RTR 180</t>
  </si>
  <si>
    <t>Hero Passion X pro</t>
  </si>
  <si>
    <t>Bajaj Pulsar NS 200</t>
  </si>
  <si>
    <t xml:space="preserve">Yamaha Fazer </t>
  </si>
  <si>
    <t>Honda Activa 4G</t>
  </si>
  <si>
    <t xml:space="preserve">TVS Sport </t>
  </si>
  <si>
    <t xml:space="preserve">Honda Dream Yuga </t>
  </si>
  <si>
    <t>Bajaj Avenger Street 220</t>
  </si>
  <si>
    <t>Hero Splender iSmart</t>
  </si>
  <si>
    <t>Activa 3g</t>
  </si>
  <si>
    <t>Hero Passion Pro</t>
  </si>
  <si>
    <t>Honda CB Trigger</t>
  </si>
  <si>
    <t xml:space="preserve">Yamaha FZ S </t>
  </si>
  <si>
    <t>Bajaj Pulsar 135 LS</t>
  </si>
  <si>
    <t>Activa 4g</t>
  </si>
  <si>
    <t>Honda CB Unicorn</t>
  </si>
  <si>
    <t>Hero Honda CBZ extreme</t>
  </si>
  <si>
    <t>Honda Karizma</t>
  </si>
  <si>
    <t>Honda Activa 125</t>
  </si>
  <si>
    <t>TVS Jupyter</t>
  </si>
  <si>
    <t>Hero Honda Passion Pro</t>
  </si>
  <si>
    <t>Hero Splender Plus</t>
  </si>
  <si>
    <t>Honda CB Shine</t>
  </si>
  <si>
    <t>Bajaj Discover 100</t>
  </si>
  <si>
    <t>Suzuki Access 125</t>
  </si>
  <si>
    <t>TVS Wego</t>
  </si>
  <si>
    <t>Honda CB twister</t>
  </si>
  <si>
    <t>Hero Glamour</t>
  </si>
  <si>
    <t>Hero Super Splendor</t>
  </si>
  <si>
    <t>Bajaj Discover 125</t>
  </si>
  <si>
    <t>Hero Hunk</t>
  </si>
  <si>
    <t>Hero  Ignitor Disc</t>
  </si>
  <si>
    <t>Hero  CBZ Xtreme</t>
  </si>
  <si>
    <t>Bajaj  ct 100</t>
  </si>
  <si>
    <t>i20</t>
  </si>
  <si>
    <t>grand i10</t>
  </si>
  <si>
    <t>i10</t>
  </si>
  <si>
    <t>eon</t>
  </si>
  <si>
    <t>xcent</t>
  </si>
  <si>
    <t>elantra</t>
  </si>
  <si>
    <t>creta</t>
  </si>
  <si>
    <t>verna</t>
  </si>
  <si>
    <t>city</t>
  </si>
  <si>
    <t>brio</t>
  </si>
  <si>
    <t>amaze</t>
  </si>
  <si>
    <t>jazz</t>
  </si>
  <si>
    <t>name</t>
  </si>
  <si>
    <t>year</t>
  </si>
  <si>
    <t>selling_price</t>
  </si>
  <si>
    <t>km_driven</t>
  </si>
  <si>
    <t>fuel</t>
  </si>
  <si>
    <t>seller_type</t>
  </si>
  <si>
    <t>transmission</t>
  </si>
  <si>
    <t>owner</t>
  </si>
  <si>
    <t>Maruti 800 AC</t>
  </si>
  <si>
    <t>First Owner</t>
  </si>
  <si>
    <t>Maruti Wagon R LXI Minor</t>
  </si>
  <si>
    <t>Hyundai Verna 1.6 SX</t>
  </si>
  <si>
    <t>Datsun RediGO T Option</t>
  </si>
  <si>
    <t>Honda Amaze VX i-DTEC</t>
  </si>
  <si>
    <t>Second Owner</t>
  </si>
  <si>
    <t>Maruti Alto LX BSIII</t>
  </si>
  <si>
    <t>Hyundai Xcent 1.2 Kappa S</t>
  </si>
  <si>
    <t>Tata Indigo Grand Petrol</t>
  </si>
  <si>
    <t>Hyundai Creta 1.6 VTVT S</t>
  </si>
  <si>
    <t>Maruti Celerio Green VXI</t>
  </si>
  <si>
    <t>Chevrolet Sail 1.2 Base</t>
  </si>
  <si>
    <t>Toyota Corolla Altis 1.8 VL CVT</t>
  </si>
  <si>
    <t>Maruti Ciaz VXi Plus</t>
  </si>
  <si>
    <t>Hyundai Venue SX Opt Diesel</t>
  </si>
  <si>
    <t>Chevrolet Enjoy TCDi LTZ 7 Seater</t>
  </si>
  <si>
    <t>Jaguar XF 2.2 Litre Luxury</t>
  </si>
  <si>
    <t>Mercedes-Benz New C-Class 220 CDI AT</t>
  </si>
  <si>
    <t>Maruti Vitara Brezza ZDi Plus AMT</t>
  </si>
  <si>
    <t>Audi Q5 2.0 TDI</t>
  </si>
  <si>
    <t>Honda City V MT</t>
  </si>
  <si>
    <t>Tata Tigor 1.2 Revotron XT</t>
  </si>
  <si>
    <t>Audi A6 2.0 TDI  Design Edition</t>
  </si>
  <si>
    <t>Mercedes-Benz New C-Class C 220 CDI Avantgarde</t>
  </si>
  <si>
    <t>Skoda Superb Ambition 2.0 TDI CR AT</t>
  </si>
  <si>
    <t>Toyota Corolla Altis G AT</t>
  </si>
  <si>
    <t>Toyota Innova 2.5 G (Diesel) 7 Seater</t>
  </si>
  <si>
    <t>Jeep Compass 1.4 Sport Plus BSIV</t>
  </si>
  <si>
    <t>Mercedes-Benz E-Class E 200 CGI Elegance</t>
  </si>
  <si>
    <t>Hyundai i10 Magna 1.1L</t>
  </si>
  <si>
    <t>Fourth &amp; Above Owner</t>
  </si>
  <si>
    <t>BMW 3 Series 320d Sport Line</t>
  </si>
  <si>
    <t>Audi Q7 35 TDI Quattro Premium</t>
  </si>
  <si>
    <t>Third Owner</t>
  </si>
  <si>
    <t>Hyundai Elantra CRDi S</t>
  </si>
  <si>
    <t>Mahindra Scorpio 1.99 S10</t>
  </si>
  <si>
    <t>Honda City i DTEC V</t>
  </si>
  <si>
    <t>Maruti Wagon R VXI BS IV with ABS</t>
  </si>
  <si>
    <t>Maruti Wagon R VXI BS IV</t>
  </si>
  <si>
    <t>Mahindra Scorpio LX</t>
  </si>
  <si>
    <t>Hyundai Santro Xing GLS</t>
  </si>
  <si>
    <t>Hyundai Grand i10 1.2 Kappa Asta</t>
  </si>
  <si>
    <t>Maruti Alto LXi</t>
  </si>
  <si>
    <t>Maruti Swift Dzire VDI Optional</t>
  </si>
  <si>
    <t>Maruti Eeco 5 Seater AC BSIV</t>
  </si>
  <si>
    <t>Hyundai i20 Sportz 1.4 CRDi</t>
  </si>
  <si>
    <t>Maruti Omni Maruti Omni MPI STD BSIII 5-STR W/ IMMOBILISER</t>
  </si>
  <si>
    <t>Maruti Swift ZDi BSIV</t>
  </si>
  <si>
    <t>Hyundai i20 2015-2017 Sportz Option 1.4 CRDi</t>
  </si>
  <si>
    <t>Mahindra Jeep CL 500 MDI</t>
  </si>
  <si>
    <t>Honda City i DTEC VX</t>
  </si>
  <si>
    <t>Tata Indica DLS</t>
  </si>
  <si>
    <t>Hyundai EON Magna Plus</t>
  </si>
  <si>
    <t>Toyota Etios GD</t>
  </si>
  <si>
    <t>Chevrolet Tavera Neo LS B3 - 7(C) seats BSIII</t>
  </si>
  <si>
    <t>Toyota Corolla Altis Diesel D4DG</t>
  </si>
  <si>
    <t>Mahindra Scorpio 1.99 S6 Plus</t>
  </si>
  <si>
    <t>Tata Indigo Classic Dicor</t>
  </si>
  <si>
    <t>Toyota Innova 2.5 V Diesel 8-seater</t>
  </si>
  <si>
    <t>Tata Indica Vista Quadrajet LS</t>
  </si>
  <si>
    <t>Maruti Swift 1.3 VXi</t>
  </si>
  <si>
    <t>Ford EcoSport 1.5 Diesel Titanium BSIV</t>
  </si>
  <si>
    <t>Maruti Ciaz 1.3 Delta</t>
  </si>
  <si>
    <t>Honda Civic 1.8 V AT</t>
  </si>
  <si>
    <t>Hyundai i10 Sportz 1.2</t>
  </si>
  <si>
    <t>Skoda Rapid 1.5 TDI Elegance</t>
  </si>
  <si>
    <t>Hyundai Getz GLS</t>
  </si>
  <si>
    <t>Nissan Terrano XL</t>
  </si>
  <si>
    <t>Hyundai Grand i10 CRDi Sportz</t>
  </si>
  <si>
    <t>Hyundai Elite i20 Diesel Era</t>
  </si>
  <si>
    <t>Honda Amaze S i-VTEC</t>
  </si>
  <si>
    <t>Honda Brio S MT</t>
  </si>
  <si>
    <t>Hyundai Creta 1.6 SX Option</t>
  </si>
  <si>
    <t>Mercedes-Benz S-Class S 350d Connoisseurs Edition</t>
  </si>
  <si>
    <t>Mahindra XUV500 W8 2WD</t>
  </si>
  <si>
    <t>Renault Duster 85PS Diesel RxL Optional</t>
  </si>
  <si>
    <t>Hyundai Santro Xing XO</t>
  </si>
  <si>
    <t>Mahindra Bolero 2011-2019 SLE</t>
  </si>
  <si>
    <t>Audi A6 2.0 TDI Premium Plus</t>
  </si>
  <si>
    <t>Fiat Avventura MULTIJET Emotion</t>
  </si>
  <si>
    <t>Audi A8 4.2 TDI</t>
  </si>
  <si>
    <t>Datsun RediGO 1.0 S</t>
  </si>
  <si>
    <t>Volkswagen Jetta 1.4 TSI Comfortline</t>
  </si>
  <si>
    <t>Audi A4 2.0 TDI 177 Bhp Premium Plus</t>
  </si>
  <si>
    <t>Mercedes-Benz E-Class Exclusive E 200 BSIV</t>
  </si>
  <si>
    <t>BMW X1 sDrive 20d xLine</t>
  </si>
  <si>
    <t>Volvo V40 D3 R Design</t>
  </si>
  <si>
    <t>Maruti SX4 Zxi BSIII</t>
  </si>
  <si>
    <t>BMW 7 Series 730Ld</t>
  </si>
  <si>
    <t>Mahindra Bolero Power Plus SLX</t>
  </si>
  <si>
    <t>Hyundai Sonata CRDi M/T</t>
  </si>
  <si>
    <t>Nissan Micra Active XV Petrol</t>
  </si>
  <si>
    <t>Mahindra Xylo D4</t>
  </si>
  <si>
    <t>Hyundai Elite i20 Sportz Plus Dual Tone BSIV</t>
  </si>
  <si>
    <t>Renault KWID RXT</t>
  </si>
  <si>
    <t>Mahindra Xylo E4 BS III</t>
  </si>
  <si>
    <t>Maruti SX4 ZXI MT BSIV</t>
  </si>
  <si>
    <t>Hyundai Creta 1.4 CRDi S</t>
  </si>
  <si>
    <t>Maruti Swift Dzire VDI</t>
  </si>
  <si>
    <t>Hyundai Verna 1.6 VTVT AT S Option</t>
  </si>
  <si>
    <t>Mahindra Scorpio LX BSIV</t>
  </si>
  <si>
    <t>Maruti SX4 Vxi BSIII</t>
  </si>
  <si>
    <t>Maruti Ertiga VDI</t>
  </si>
  <si>
    <t>Chevrolet Beat Diesel</t>
  </si>
  <si>
    <t>Maruti Zen LX</t>
  </si>
  <si>
    <t>Maruti Baleno Delta 1.2</t>
  </si>
  <si>
    <t>Maruti Swift Vdi BSIII</t>
  </si>
  <si>
    <t>Tata Nano Lx BSIV</t>
  </si>
  <si>
    <t>Toyota Innova 2.5 GX (Diesel) 8 Seater</t>
  </si>
  <si>
    <t>Maruti Ertiga SHVS VDI</t>
  </si>
  <si>
    <t>Hyundai Creta 1.6 CRDi SX</t>
  </si>
  <si>
    <t>Honda Amaze S i-Vtech</t>
  </si>
  <si>
    <t>Tata Indica Vista Aqua 1.4 TDI</t>
  </si>
  <si>
    <t>Chevrolet Tavera Neo 2 LS B4 7 Str BSIII</t>
  </si>
  <si>
    <t>Chevrolet Cruze LTZ</t>
  </si>
  <si>
    <t>Ford Figo Aspire 1.2 Ti-VCT Titanium Plus</t>
  </si>
  <si>
    <t>Ford EcoSport 1.5 Diesel Titanium Plus BSIV</t>
  </si>
  <si>
    <t>Hyundai i10 Sportz 1.1L</t>
  </si>
  <si>
    <t>Maruti 800 Std</t>
  </si>
  <si>
    <t>Chevrolet Spark 1.0 LS</t>
  </si>
  <si>
    <t>Hyundai EON Era Plus</t>
  </si>
  <si>
    <t>Tata Indica Vista Aqua TDI BSIII</t>
  </si>
  <si>
    <t>Hyundai Santro LP zipPlus</t>
  </si>
  <si>
    <t>Tata Bolt Quadrajet XE</t>
  </si>
  <si>
    <t>Maruti 800 AC BSIII</t>
  </si>
  <si>
    <t>Hyundai i20 Magna 1.2</t>
  </si>
  <si>
    <t>Hyundai i20 1.2 Asta</t>
  </si>
  <si>
    <t>Maruti Ciaz VDi Plus</t>
  </si>
  <si>
    <t>Hyundai i20 Asta 1.4 CRDi</t>
  </si>
  <si>
    <t>Hyundai Santro LE</t>
  </si>
  <si>
    <t>Maruti Vitara Brezza VDi</t>
  </si>
  <si>
    <t>Hyundai Santro Xing XL eRLX Euro III</t>
  </si>
  <si>
    <t>Hyundai Getz 1.3 GLS</t>
  </si>
  <si>
    <t>Mahindra Quanto C8</t>
  </si>
  <si>
    <t>Chevrolet Tavera Neo 3 LS 7 C BSIII</t>
  </si>
  <si>
    <t>Maruti Wagon R DUO LPG</t>
  </si>
  <si>
    <t>LPG</t>
  </si>
  <si>
    <t>Maruti Wagon R LXI</t>
  </si>
  <si>
    <t>Chevrolet Enjoy 1.3 TCDi LS 8</t>
  </si>
  <si>
    <t>Honda City i VTEC SV</t>
  </si>
  <si>
    <t>Jaguar XJ 5.0 L V8 Supercharged</t>
  </si>
  <si>
    <t>Honda Brio E MT</t>
  </si>
  <si>
    <t>Maruti Swift VVT ZXI</t>
  </si>
  <si>
    <t>Tata Indigo CR4</t>
  </si>
  <si>
    <t>Hyundai i10 Asta AT</t>
  </si>
  <si>
    <t>Chevrolet Beat LT</t>
  </si>
  <si>
    <t>Maruti Swift VDI BSIV</t>
  </si>
  <si>
    <t>Renault Duster 110PS Diesel RxZ</t>
  </si>
  <si>
    <t>Hyundai Santro Xing XG</t>
  </si>
  <si>
    <t>Maruti Swift Dzire ZXI Plus</t>
  </si>
  <si>
    <t>Maruti Alto K10 LXI CNG</t>
  </si>
  <si>
    <t>Maruti 800 Std BSII</t>
  </si>
  <si>
    <t>Tata Nano LX SE</t>
  </si>
  <si>
    <t>Skoda Rapid 1.6 MPI Ambition With Alloy Wheel</t>
  </si>
  <si>
    <t>Maruti Alto K10 VXI</t>
  </si>
  <si>
    <t>Maruti Ciaz 1.4 Delta</t>
  </si>
  <si>
    <t>Maruti Alto LX</t>
  </si>
  <si>
    <t>Hyundai i20 Asta</t>
  </si>
  <si>
    <t>Tata Nexon 1.2 Revotron XM</t>
  </si>
  <si>
    <t>Maruti Zen D</t>
  </si>
  <si>
    <t>Volkswagen Vento Celeste 1.5 TDI Highline AT</t>
  </si>
  <si>
    <t>Maruti Eeco 7 Seater Standard BSIV</t>
  </si>
  <si>
    <t>Honda City 1.5 EXI</t>
  </si>
  <si>
    <t>Maruti SX4 Zxi with Leather BSIII</t>
  </si>
  <si>
    <t>Ford Figo Diesel Titanium</t>
  </si>
  <si>
    <t>Maruti Swift Dzire VDi</t>
  </si>
  <si>
    <t>Mahindra Xylo E4</t>
  </si>
  <si>
    <t>Maruti Esteem Vxi - BSIII</t>
  </si>
  <si>
    <t>Hyundai i20 1.2 Sportz</t>
  </si>
  <si>
    <t>Chevrolet Beat Diesel LT</t>
  </si>
  <si>
    <t>Chevrolet Cruze LTZ AT</t>
  </si>
  <si>
    <t>Nissan Micra XL</t>
  </si>
  <si>
    <t>BMW 5 Series 520d Luxury Line</t>
  </si>
  <si>
    <t>Hyundai EON Era Plus Option</t>
  </si>
  <si>
    <t>Fiat Linea T Jet Emotion</t>
  </si>
  <si>
    <t>Renault Scala RxL</t>
  </si>
  <si>
    <t>Ford Figo Petrol Titanium</t>
  </si>
  <si>
    <t>Maruti Ciaz ZDi SHVS</t>
  </si>
  <si>
    <t>Skoda Rapid 1.5 TDI Ambition BSIV</t>
  </si>
  <si>
    <t>Mahindra XUV500 W6 2WD</t>
  </si>
  <si>
    <t>Mahindra XUV300 W8 Option</t>
  </si>
  <si>
    <t>Maruti Ertiga SHVS ZDI</t>
  </si>
  <si>
    <t>Nissan Terrano XE D</t>
  </si>
  <si>
    <t>Maruti S-Cross Facelift</t>
  </si>
  <si>
    <t>Hyundai i20 Magna 1.4 CRDi (Diesel)</t>
  </si>
  <si>
    <t>Mercedes-Benz New C-Class C 220 CDI BE Avantgare</t>
  </si>
  <si>
    <t>Volkswagen Ameo 1.5 TDI Highline</t>
  </si>
  <si>
    <t>Maruti Omni LPG CARGO BSIII W IMMOBILISER</t>
  </si>
  <si>
    <t>Hyundai Verna i (Petrol)</t>
  </si>
  <si>
    <t>Mahindra Renault Logan 1.5 DLS</t>
  </si>
  <si>
    <t>Chevrolet Optra Magnum 2.0 LS BSIII</t>
  </si>
  <si>
    <t>Mahindra Scorpio S11 BSIV</t>
  </si>
  <si>
    <t>Hyundai i20 Active 1.2 SX</t>
  </si>
  <si>
    <t>Maruti SX4 Celebration Diesel</t>
  </si>
  <si>
    <t>Hyundai Grand i10 Magna</t>
  </si>
  <si>
    <t>Maruti Alto LXi BSIII</t>
  </si>
  <si>
    <t>Hyundai i10 Era</t>
  </si>
  <si>
    <t>Toyota Innova 2.5 V Diesel 7-seater</t>
  </si>
  <si>
    <t>Honda Mobilio V i DTEC</t>
  </si>
  <si>
    <t>Toyota Innova 2.5 G (Diesel) 7 Seater BS IV</t>
  </si>
  <si>
    <t>Tata Indica V2 2001-2011 DLS BSIII</t>
  </si>
  <si>
    <t>Tata Indica Vista TDI LS</t>
  </si>
  <si>
    <t>Chevrolet Beat Diesel LS</t>
  </si>
  <si>
    <t>Tata Zest Quadrajet 1.3 75PS XE</t>
  </si>
  <si>
    <t>Skoda Fabia 1.2L Diesel Ambiente</t>
  </si>
  <si>
    <t>Toyota Innova 2.5 VX (Diesel) 8 Seater</t>
  </si>
  <si>
    <t>Hyundai Grand i10 1.2 CRDi Asta</t>
  </si>
  <si>
    <t>Datsun GO Plus T Option Petrol</t>
  </si>
  <si>
    <t>Maruti Omni MPI STD BSIV</t>
  </si>
  <si>
    <t>Maruti Baleno Alpha 1.2</t>
  </si>
  <si>
    <t>Ford Fiesta Classic 1.4 SXI Duratorq</t>
  </si>
  <si>
    <t>Hyundai Elite i20 Asta Option BSIV</t>
  </si>
  <si>
    <t>Hyundai Grand i10 CRDi Magna</t>
  </si>
  <si>
    <t>Hyundai Santro Xing GL Plus</t>
  </si>
  <si>
    <t>Tata Sumo GX TC 7 Str BSIII</t>
  </si>
  <si>
    <t>Maruti Vitara Brezza LDi Option</t>
  </si>
  <si>
    <t>Honda Jazz S</t>
  </si>
  <si>
    <t>Hyundai i20 1.4 Sportz</t>
  </si>
  <si>
    <t>Maruti Ertiga SHVS ZDI Plus</t>
  </si>
  <si>
    <t>Tata Sumo SE Plus BSIII</t>
  </si>
  <si>
    <t>Maruti Ertiga VXI</t>
  </si>
  <si>
    <t>Hyundai i20 1.4 Magna ABS</t>
  </si>
  <si>
    <t>Hyundai Getz GL</t>
  </si>
  <si>
    <t>Maruti Wagon R LX BS IV</t>
  </si>
  <si>
    <t>Hyundai i20 1.2 Spotz</t>
  </si>
  <si>
    <t>Maruti Alto 800 VXI</t>
  </si>
  <si>
    <t>Hyundai i20 Asta (o)</t>
  </si>
  <si>
    <t>Hyundai Verna 1.6 SX CRDi (O)</t>
  </si>
  <si>
    <t>Mahindra Xylo D2 BSIV</t>
  </si>
  <si>
    <t>Mahindra Bolero SLX 2WD BSIII</t>
  </si>
  <si>
    <t>Maruti Ertiga VXI ABS</t>
  </si>
  <si>
    <t>Honda Brio 1.2 E MT</t>
  </si>
  <si>
    <t>Toyota Etios Liva G</t>
  </si>
  <si>
    <t>Maruti Alto 800 LXI</t>
  </si>
  <si>
    <t>Maruti Swift Dzire 1.2 Vxi BSIV</t>
  </si>
  <si>
    <t>Mahindra Scorpio VLS AT 2.2 mHAWK</t>
  </si>
  <si>
    <t>Mahindra Bolero SLX</t>
  </si>
  <si>
    <t>Mahindra XUV500 W11 Option AWD</t>
  </si>
  <si>
    <t>Tata Tiago 1.2 Revotron XZ</t>
  </si>
  <si>
    <t>Mahindra Marazzo M8 8Str</t>
  </si>
  <si>
    <t>Renault Duster 110PS Diesel RxL</t>
  </si>
  <si>
    <t>Maruti Wagon R VXI</t>
  </si>
  <si>
    <t>Chevrolet Spark 1.0 LT</t>
  </si>
  <si>
    <t>Maruti Baleno Alpha</t>
  </si>
  <si>
    <t>Hyundai EON 1.0 Kappa Magna Plus</t>
  </si>
  <si>
    <t>Ford Figo Aspire 1.2 Ti-VCT Trend</t>
  </si>
  <si>
    <t>Ford Figo Aspire Facelift</t>
  </si>
  <si>
    <t>Hyundai Verna 1.4 VTVT</t>
  </si>
  <si>
    <t>Chevrolet Sail 1.2 LT ABS</t>
  </si>
  <si>
    <t>Honda City i-DTEC SV</t>
  </si>
  <si>
    <t>Mahindra Bolero Power Plus Plus AC BSIV PS</t>
  </si>
  <si>
    <t>Hyundai Grand i10 1.2 Kappa Sportz Option</t>
  </si>
  <si>
    <t>Maruti Baleno Sigma 1.2</t>
  </si>
  <si>
    <t>Maruti A-Star Vxi</t>
  </si>
  <si>
    <t>Datsun GO A</t>
  </si>
  <si>
    <t>Skoda Yeti Ambition 4WD</t>
  </si>
  <si>
    <t>Maruti Zen LXi BSII</t>
  </si>
  <si>
    <t>Hyundai Verna CRDi 1.6 EX</t>
  </si>
  <si>
    <t>Ford Aspire Titanium Diesel BSIV</t>
  </si>
  <si>
    <t>BMW 3 Series 320d Sport</t>
  </si>
  <si>
    <t>BMW X1 sDrive 20d Exclusive</t>
  </si>
  <si>
    <t>Toyota Innova Crysta 2.4 VX MT</t>
  </si>
  <si>
    <t>Chevrolet Tavera Neo 3 10 Seats BSIV</t>
  </si>
  <si>
    <t>Mitsubishi Outlander 2.4</t>
  </si>
  <si>
    <t>Maruti Baleno Alpha 1.3</t>
  </si>
  <si>
    <t>Ford Figo Aspire 1.5 TDCi Titanium</t>
  </si>
  <si>
    <t>Ford Endeavour Titanium 4X2</t>
  </si>
  <si>
    <t>Mahindra Scorpio 2.6 Turbo 9 Str</t>
  </si>
  <si>
    <t>Maruti Baleno Vxi</t>
  </si>
  <si>
    <t>Tata Indica DLX</t>
  </si>
  <si>
    <t>Tata Indica LSI</t>
  </si>
  <si>
    <t>Toyota Etios Liva GD</t>
  </si>
  <si>
    <t>Tata Nano STD</t>
  </si>
  <si>
    <t>Hyundai Grand i10 Sportz</t>
  </si>
  <si>
    <t>Mahindra Scorpio S7 140 BSIV</t>
  </si>
  <si>
    <t>Volkswagen Polo Petrol Comfortline 1.2L</t>
  </si>
  <si>
    <t>Hyundai Xcent 1.1 CRDi Base</t>
  </si>
  <si>
    <t>Chevrolet Beat Diesel PS</t>
  </si>
  <si>
    <t>Maruti Swift ZXi BSIV</t>
  </si>
  <si>
    <t>Maruti Ritz VDi</t>
  </si>
  <si>
    <t>Tata Indigo CS Emax CNG GLX</t>
  </si>
  <si>
    <t>Maruti Eeco 5 STR With AC Plus HTR CNG</t>
  </si>
  <si>
    <t>Maruti Estilo LXI</t>
  </si>
  <si>
    <t>Maruti Swift VXI with ABS</t>
  </si>
  <si>
    <t>Tata Zest Quadrajet 1.3 XM</t>
  </si>
  <si>
    <t>Maruti Alto K10 VXI AGS Optional</t>
  </si>
  <si>
    <t>Mahindra Scorpio SLE BSIV</t>
  </si>
  <si>
    <t>Hyundai Santro Xing GLS CNG</t>
  </si>
  <si>
    <t>Ford Figo Diesel Celebration Edition</t>
  </si>
  <si>
    <t>Renault KWID RXT Optional</t>
  </si>
  <si>
    <t>Renault KWID 1.0 RXT Optional</t>
  </si>
  <si>
    <t>Skoda Rapid 1.5 TDI AT Style BSIV</t>
  </si>
  <si>
    <t>Chevrolet Spark 1.0</t>
  </si>
  <si>
    <t>Ford Fiesta 1.6 ZXi Duratec</t>
  </si>
  <si>
    <t>Tata Manza Aura Quadrajet BS IV</t>
  </si>
  <si>
    <t>Maruti Swift VVT VXI</t>
  </si>
  <si>
    <t>Hyundai i20 Sportz Petrol</t>
  </si>
  <si>
    <t>Maruti Zen Estilo VXI BSIV</t>
  </si>
  <si>
    <t>Toyota Innova 2.5 G (Diesel) 8 Seater BS IV</t>
  </si>
  <si>
    <t>Tata Tiago 1.2 Revotron XZA</t>
  </si>
  <si>
    <t>Maruti Vitara Brezza ZDi</t>
  </si>
  <si>
    <t>Maruti Swift VXI BSIII</t>
  </si>
  <si>
    <t>Maruti Swift VXI BSIV</t>
  </si>
  <si>
    <t>Hyundai i20 Active 1.2 S</t>
  </si>
  <si>
    <t>Hyundai Santro GLS I - Euro I</t>
  </si>
  <si>
    <t>Tata Safari Storme VX</t>
  </si>
  <si>
    <t>Mahindra Scorpio REV 116</t>
  </si>
  <si>
    <t>Datsun GO Plus A</t>
  </si>
  <si>
    <t>Toyota Fortuner 4x4 MT</t>
  </si>
  <si>
    <t>Ford Ecosport 1.5 DV5 MT Titanium</t>
  </si>
  <si>
    <t>Mahindra XUV500 W11 AT BSIV</t>
  </si>
  <si>
    <t>Mahindra Supro VX 8 Str</t>
  </si>
  <si>
    <t>Ford Endeavour 2.5L 4X2 MT</t>
  </si>
  <si>
    <t>Mahindra KUV 100 D75 K2</t>
  </si>
  <si>
    <t>Maruti Swift Glam</t>
  </si>
  <si>
    <t>Tata New Safari DICOR 2.2 EX 4x2</t>
  </si>
  <si>
    <t>Honda Brio 1.2 VX MT</t>
  </si>
  <si>
    <t>Chevrolet Sail Hatchback LS ABS</t>
  </si>
  <si>
    <t>Tata Tiago NRG Petrol</t>
  </si>
  <si>
    <t>Maruti Vitara Brezza ZDi Plus</t>
  </si>
  <si>
    <t>Hyundai Santro Era</t>
  </si>
  <si>
    <t>Honda City i-DTEC V</t>
  </si>
  <si>
    <t>Hyundai Verna 1.6 CRDI</t>
  </si>
  <si>
    <t>Hyundai EON D Lite Plus</t>
  </si>
  <si>
    <t>Ford Endeavour 4x4 XLT</t>
  </si>
  <si>
    <t>Volkswagen Jetta 2.0 TDI Trendline</t>
  </si>
  <si>
    <t>Volkswagen Polo 1.5 TDI Highline</t>
  </si>
  <si>
    <t>Hyundai i20 Asta 1.2</t>
  </si>
  <si>
    <t>Renault Duster 85PS Diesel RxE</t>
  </si>
  <si>
    <t>Maruti Omni E MPI STD BS IV</t>
  </si>
  <si>
    <t>Honda Brio S Option AT</t>
  </si>
  <si>
    <t>Honda Accord 2.4 MT</t>
  </si>
  <si>
    <t>Ford Figo 1.2P Ambiente MT</t>
  </si>
  <si>
    <t>Tata Nano Lx</t>
  </si>
  <si>
    <t>Tata Indigo LS Dicor</t>
  </si>
  <si>
    <t>Tata Indica Vista Terra 1.4 TDI</t>
  </si>
  <si>
    <t>Maruti Zen VXI</t>
  </si>
  <si>
    <t>Chevrolet Beat LS</t>
  </si>
  <si>
    <t>Maruti Swift VDI</t>
  </si>
  <si>
    <t>Maruti Wagon R AMT VXI</t>
  </si>
  <si>
    <t>Mahindra TUV 300 T4 Plus</t>
  </si>
  <si>
    <t>Maruti 800 AC BSII</t>
  </si>
  <si>
    <t>Hyundai Santro Magna BSIV</t>
  </si>
  <si>
    <t>Tata Zest Revotron 1.2 XT</t>
  </si>
  <si>
    <t>Mahindra XUV500 W11 Option AT AWD</t>
  </si>
  <si>
    <t>Volkswagen Polo Diesel Trendline 1.2L</t>
  </si>
  <si>
    <t>Hyundai Verna CRDi</t>
  </si>
  <si>
    <t>Tata Indica Vista Quadrajet LX</t>
  </si>
  <si>
    <t>Renault Duster 85PS Diesel RxL</t>
  </si>
  <si>
    <t>Hyundai i10 Era 1.1</t>
  </si>
  <si>
    <t>Maruti Swift Dzire ZDI</t>
  </si>
  <si>
    <t>Ford Figo Diesel ZXI</t>
  </si>
  <si>
    <t>Maruti Wagon R LXI BSIII</t>
  </si>
  <si>
    <t>Maruti Swift Ldi BSIV</t>
  </si>
  <si>
    <t>Volkswagen Vento Diesel Highline</t>
  </si>
  <si>
    <t>Datsun GO Plus T Option BSIV</t>
  </si>
  <si>
    <t>Maruti Alto K10 VXI Airbag</t>
  </si>
  <si>
    <t>Hyundai EON LPG Magna Plus</t>
  </si>
  <si>
    <t>Mahindra Bolero DI DX 7 Seater</t>
  </si>
  <si>
    <t>Maruti Ertiga BSIV ZXI</t>
  </si>
  <si>
    <t>Honda BR-V i-VTEC S MT</t>
  </si>
  <si>
    <t>Toyota Etios VD</t>
  </si>
  <si>
    <t>Hyundai Santro Xing GLS Audio LPG</t>
  </si>
  <si>
    <t>Ford Figo 1.2P Titanium MT</t>
  </si>
  <si>
    <t>Fiat Avventura Urban Cross 1.3 Multijet Emotion</t>
  </si>
  <si>
    <t>Ford EcoSport 1.5 TDCi Titanium BSIV</t>
  </si>
  <si>
    <t>Maruti Swift Ldi BSIII</t>
  </si>
  <si>
    <t>Ford Fiesta Classic 1.4 Duratorq CLXI</t>
  </si>
  <si>
    <t>Ford Figo Titanium Diesel BSIV</t>
  </si>
  <si>
    <t>Ford Ikon 1.3L Rocam Flair</t>
  </si>
  <si>
    <t>Fiat Punto 1.3 Emotion</t>
  </si>
  <si>
    <t>Honda WR-V i-DTEC V</t>
  </si>
  <si>
    <t>Skoda Laura L n K 1.9 PD</t>
  </si>
  <si>
    <t>Maruti Ritz LDi</t>
  </si>
  <si>
    <t>Mahindra Xylo D2</t>
  </si>
  <si>
    <t>Honda City i DTEC S</t>
  </si>
  <si>
    <t>Mahindra Scorpio 1.99 S4</t>
  </si>
  <si>
    <t>Tata Indigo Grand Dicor</t>
  </si>
  <si>
    <t>Honda Amaze EX i-Dtech</t>
  </si>
  <si>
    <t>Hyundai Creta 1.6 CRDi SX Plus</t>
  </si>
  <si>
    <t>Toyota Etios GD SP</t>
  </si>
  <si>
    <t>Maruti SX4 S Cross DDiS 320 Delta</t>
  </si>
  <si>
    <t>Toyota Fortuner 2.8 4WD AT BSIV</t>
  </si>
  <si>
    <t>Maruti Ciaz VDi Option SHVS</t>
  </si>
  <si>
    <t>Mahindra Scorpio VLX 2WD AIRBAG SE BSIV</t>
  </si>
  <si>
    <t>Hyundai Tucson 2.0 e-VGT 2WD MT</t>
  </si>
  <si>
    <t>Jaguar XF 5.0 Litre V8 Petrol</t>
  </si>
  <si>
    <t>Hyundai Creta 1.6 VTVT AT SX Plus</t>
  </si>
  <si>
    <t>Hyundai Verna VTVT 1.6 AT SX Option</t>
  </si>
  <si>
    <t>Mercedes-Benz GL-Class 350 CDI Blue Efficiency</t>
  </si>
  <si>
    <t>Maruti Swift ZXI BSIV</t>
  </si>
  <si>
    <t>Trustmark Dealer</t>
  </si>
  <si>
    <t>Maruti S-Cross Zeta DDiS 200 SH</t>
  </si>
  <si>
    <t>Hyundai Verna 1.6 VTVT SX</t>
  </si>
  <si>
    <t>Volkswagen Polo GTI</t>
  </si>
  <si>
    <t>Renault Pulse RxL</t>
  </si>
  <si>
    <t>Maruti Celerio VXI AMT BSIV</t>
  </si>
  <si>
    <t>Honda Brio V MT</t>
  </si>
  <si>
    <t>Hyundai Creta 1.6 SX Automatic Diesel</t>
  </si>
  <si>
    <t>Honda City i VTEC V</t>
  </si>
  <si>
    <t>Toyota Innova Crysta 2.4 GX AT</t>
  </si>
  <si>
    <t>BMW 3 Series 320d Luxury Line</t>
  </si>
  <si>
    <t>Mercedes-Benz C-Class Progressive C 220d</t>
  </si>
  <si>
    <t>Audi A4 3.0 TDI Quattro</t>
  </si>
  <si>
    <t>BMW X5 xDrive 30d xLine</t>
  </si>
  <si>
    <t>Maruti SX4 Vxi BSIV</t>
  </si>
  <si>
    <t>Hyundai Grand i10 1.2 Kappa Magna AT</t>
  </si>
  <si>
    <t>Hyundai Grand i10 Magna AT</t>
  </si>
  <si>
    <t>Chevrolet Beat LT Option</t>
  </si>
  <si>
    <t>Toyota Fortuner 4x2 AT</t>
  </si>
  <si>
    <t>Hyundai i10 Magna</t>
  </si>
  <si>
    <t>Hyundai Santro GS</t>
  </si>
  <si>
    <t>Skoda Laura Ambiente 2.0 TDI CR MT</t>
  </si>
  <si>
    <t>Hyundai i20 Sportz 1.2</t>
  </si>
  <si>
    <t>Maruti Gypsy E MG410W ST</t>
  </si>
  <si>
    <t>Tata Nexon 1.5 Revotorq XZ</t>
  </si>
  <si>
    <t>Mahindra Verito 1.5 D4 BSIV</t>
  </si>
  <si>
    <t>Chevrolet Tavera LS B3 7 Seats BSII</t>
  </si>
  <si>
    <t>Chevrolet Optra Magnum 2.0 LS</t>
  </si>
  <si>
    <t>Maruti Eeco 5 Seater Standard BSIV</t>
  </si>
  <si>
    <t>Honda Civic 1.8 MT Sport</t>
  </si>
  <si>
    <t>Tata Hexa XT 4X4</t>
  </si>
  <si>
    <t>Tata Indica Vista Quadrajet VX</t>
  </si>
  <si>
    <t>Mahindra Scorpio 2.6 CRDe SLE</t>
  </si>
  <si>
    <t>Maruti Zen Estilo LXI BSIII</t>
  </si>
  <si>
    <t>Maruti Swift Dzire AMT ZXI Plus BS IV</t>
  </si>
  <si>
    <t>Honda Amaze S AT i-Vtech</t>
  </si>
  <si>
    <t>Maruti Swift VXI</t>
  </si>
  <si>
    <t>Mahindra Renault Logan 1.4 GLX Petrol</t>
  </si>
  <si>
    <t>Hyundai i10 Magna LPG</t>
  </si>
  <si>
    <t>Tata Venture EX</t>
  </si>
  <si>
    <t>Chevrolet Captiva LT</t>
  </si>
  <si>
    <t>Chevrolet Aveo U-VA 1.2 LS</t>
  </si>
  <si>
    <t>Maruti Ciaz Zeta BSIV</t>
  </si>
  <si>
    <t>Tata Hexa XM</t>
  </si>
  <si>
    <t>Hyundai Santro Xing GL PLUS CNG</t>
  </si>
  <si>
    <t>Mahindra Thar CRDe ABS</t>
  </si>
  <si>
    <t>Maruti Alto K10 2010-2014 VXI</t>
  </si>
  <si>
    <t>Maruti Alto K10 LXI</t>
  </si>
  <si>
    <t>Honda City 1.5 V AT</t>
  </si>
  <si>
    <t>Maruti Ritz LXI</t>
  </si>
  <si>
    <t>Honda Jazz VX</t>
  </si>
  <si>
    <t>Mahindra Scorpio SLE BSIII</t>
  </si>
  <si>
    <t>Skoda Rapid 1.6 MPI AT Elegance Plus</t>
  </si>
  <si>
    <t>Tata Nano LX</t>
  </si>
  <si>
    <t>Maruti Zen Estilo 1.1 VXI BSIII</t>
  </si>
  <si>
    <t>Maruti Wagon R LX Minor</t>
  </si>
  <si>
    <t>Skoda Octavia Classic 1.9 TDI MT</t>
  </si>
  <si>
    <t>Maruti Swift AMT VXI</t>
  </si>
  <si>
    <t>Honda Amaze SX i-VTEC</t>
  </si>
  <si>
    <t>Hyundai Grand i10 Nios Magna CRDi</t>
  </si>
  <si>
    <t>Volkswagen Jetta 1.9 L TDI</t>
  </si>
  <si>
    <t>Hyundai Xcent 1.1 CRDi SX Option</t>
  </si>
  <si>
    <t>Hyundai Santro Xing GL Plus LPG</t>
  </si>
  <si>
    <t>Hyundai Accent Executive</t>
  </si>
  <si>
    <t>Maruti Celerio VXI AT</t>
  </si>
  <si>
    <t>Hyundai Creta 1.6 CRDi AT SX Plus</t>
  </si>
  <si>
    <t>Maruti Ertiga VXI CNG</t>
  </si>
  <si>
    <t>Hyundai Verna 1.6 SX VTVT</t>
  </si>
  <si>
    <t>Hyundai Grand i10 1.2 Kappa Sportz Dual Tone</t>
  </si>
  <si>
    <t>Toyota Etios V</t>
  </si>
  <si>
    <t>Volkswagen Vento Petrol Highline AT</t>
  </si>
  <si>
    <t>Volkswagen Polo Diesel Highline 1.2L</t>
  </si>
  <si>
    <t>Mahindra KUV 100 mFALCON D75 K8</t>
  </si>
  <si>
    <t>Audi A4 New  2.0 TDI Multitronic</t>
  </si>
  <si>
    <t>Volkswagen Polo Petrol Highline 1.2L</t>
  </si>
  <si>
    <t>Skoda Rapid 1.6 MPI Active</t>
  </si>
  <si>
    <t>Maruti Ertiga ZDI</t>
  </si>
  <si>
    <t>Maruti Wagon R Stingray LXI</t>
  </si>
  <si>
    <t>Skoda Superb 1.8 TSI</t>
  </si>
  <si>
    <t>Tata Indigo LS</t>
  </si>
  <si>
    <t>Land Rover Discovery Sport TD4 HSE 7S</t>
  </si>
  <si>
    <t>Tata Sumo GX TC 8 Str</t>
  </si>
  <si>
    <t>Hyundai i20 Magna</t>
  </si>
  <si>
    <t>Hyundai Verna CRDi 1.6 SX Option</t>
  </si>
  <si>
    <t>Tata Tiago XZA AMT</t>
  </si>
  <si>
    <t>Toyota Innova Crysta 2.4 VX MT BSIV</t>
  </si>
  <si>
    <t>Hyundai Grand i10 AT Asta</t>
  </si>
  <si>
    <t>Maruti Ciaz VXi</t>
  </si>
  <si>
    <t>Mahindra XUV500 W8 4WD</t>
  </si>
  <si>
    <t>Renault Lodgy 85PS RxL</t>
  </si>
  <si>
    <t>Mahindra Scorpio S6 Plus 7 Seater</t>
  </si>
  <si>
    <t>Maruti Swift LDI BSIV</t>
  </si>
  <si>
    <t>Hyundai i20 2015-2017 Magna 1.2</t>
  </si>
  <si>
    <t>Maruti Wagon R LXI BS IV</t>
  </si>
  <si>
    <t>Mahindra Bolero 2011-2019 SLX 2WD BSIII</t>
  </si>
  <si>
    <t>Toyota Innova Crysta 2.8 ZX AT BSIV</t>
  </si>
  <si>
    <t>Maruti Ciaz VDI SHVS</t>
  </si>
  <si>
    <t>Tata Indica GLS BS IV</t>
  </si>
  <si>
    <t>Honda City i DTec SV</t>
  </si>
  <si>
    <t>Maruti Swift LXI</t>
  </si>
  <si>
    <t>Maruti Zen LXI</t>
  </si>
  <si>
    <t>Honda WR-V i-VTEC VX</t>
  </si>
  <si>
    <t>Toyota Fortuner 2.8 2WD AT BSIV</t>
  </si>
  <si>
    <t>Toyota Innova Crysta 2.4 ZX MT</t>
  </si>
  <si>
    <t>Volkswagen Polo 1.5 TDI Trendline</t>
  </si>
  <si>
    <t>Mahindra Verito Vibe 1.5 dCi D4</t>
  </si>
  <si>
    <t>Volkswagen Vento Magnific 1.6 Highline</t>
  </si>
  <si>
    <t>Maruti Swift Dzire LDI</t>
  </si>
  <si>
    <t>Tata New Safari DICOR 2.2 GX 4x2</t>
  </si>
  <si>
    <t>Maruti SX4 ZDI</t>
  </si>
  <si>
    <t>Hyundai Verna 1.6 SX VTVT (O)</t>
  </si>
  <si>
    <t>Fiat Grande Punto 1.3 Dynamic (Diesel)</t>
  </si>
  <si>
    <t>Maruti Wagon R Stingray VXI</t>
  </si>
  <si>
    <t>Toyota Etios Liva 1.4 VD</t>
  </si>
  <si>
    <t>Hyundai Xcent 1.2 Kappa SX</t>
  </si>
  <si>
    <t>Honda Amaze VX O iDTEC</t>
  </si>
  <si>
    <t>Maruti Ciaz 1.4 AT Zeta</t>
  </si>
  <si>
    <t>Mahindra Scorpio S4 4WD</t>
  </si>
  <si>
    <t>Maruti Swift 1.3 VXI ABS</t>
  </si>
  <si>
    <t>Ford Ecosport 1.0 Ecoboost Titanium Optional</t>
  </si>
  <si>
    <t>Renault KWID Climber 1.0 AMT BSIV</t>
  </si>
  <si>
    <t>Renault KWID RXL BSIV</t>
  </si>
  <si>
    <t>Hyundai EON 1.0 Era Plus</t>
  </si>
  <si>
    <t>Toyota Innova 2.5 G (Diesel) 8 Seater</t>
  </si>
  <si>
    <t>Toyota Innova 2.5 G4 Diesel 8-seater</t>
  </si>
  <si>
    <t>Mahindra KUV 100 G80 K2</t>
  </si>
  <si>
    <t>Hyundai i20 1.4 Asta Option</t>
  </si>
  <si>
    <t>Renault KWID RXL</t>
  </si>
  <si>
    <t>Maruti Celerio ZXI Optional AMT BSIV</t>
  </si>
  <si>
    <t>Fiat Palio D 1.9 EL PS</t>
  </si>
  <si>
    <t>Fiat Linea Classic 1.3 Multijet</t>
  </si>
  <si>
    <t>Maruti Alto 800 CNG LXI</t>
  </si>
  <si>
    <t>Maruti Swift Dzire VXi</t>
  </si>
  <si>
    <t>Hyundai Grand i10 1.2 Kappa Sportz BSIV</t>
  </si>
  <si>
    <t>Honda Brio 1.2 S MT</t>
  </si>
  <si>
    <t>Tata Zest Revotron 1.2T XE</t>
  </si>
  <si>
    <t>Hyundai Creta 1.4 CRDi Base</t>
  </si>
  <si>
    <t>Mercedes-Benz M-Class ML 350 CDI</t>
  </si>
  <si>
    <t>Toyota Innova Crysta 2.4 GX MT 8S BSIV</t>
  </si>
  <si>
    <t>Tata New Safari DICOR 2.2 EX 4x4</t>
  </si>
  <si>
    <t>Mahindra Marazzo M4</t>
  </si>
  <si>
    <t>Toyota Etios Cross 1.2L G</t>
  </si>
  <si>
    <t>Mahindra KUV 100 mFALCON D75 K8 AW</t>
  </si>
  <si>
    <t>Maruti Swift Dzire VXI</t>
  </si>
  <si>
    <t>Hyundai i20 Asta 1.4 CRDi (Diesel)</t>
  </si>
  <si>
    <t>Toyota Innova 2.0 GX 8 STR BSIV</t>
  </si>
  <si>
    <t>Tata Hexa XTA</t>
  </si>
  <si>
    <t>Hyundai Verna 1.6 SX VTVT AT</t>
  </si>
  <si>
    <t>Maruti Swift Dzire VXI 1.2 BS IV</t>
  </si>
  <si>
    <t>Maruti SX4 ZDI Leather</t>
  </si>
  <si>
    <t>Maruti Ignis 1.2 Alpha BSIV</t>
  </si>
  <si>
    <t>Honda Mobilio V i VTEC</t>
  </si>
  <si>
    <t>Hyundai Getz 1.3 GVS</t>
  </si>
  <si>
    <t>Ford Fiesta Titanium 1.5 TDCi</t>
  </si>
  <si>
    <t>Hyundai Accent GLE CNG</t>
  </si>
  <si>
    <t>Tata Tigor 1.2 Revotron XM</t>
  </si>
  <si>
    <t>Hyundai i10 Magna 1.1</t>
  </si>
  <si>
    <t>Nissan Sunny Diesel XV</t>
  </si>
  <si>
    <t>Tata Nano Std</t>
  </si>
  <si>
    <t>Chevrolet Tavera LT L1 7 Seats BSIII</t>
  </si>
  <si>
    <t>Mahindra Verito 1.5 D2 BSIV</t>
  </si>
  <si>
    <t>Hyundai EON D Lite</t>
  </si>
  <si>
    <t>Toyota Innova 2.5 GX (Diesel) 7 Seater</t>
  </si>
  <si>
    <t>Nissan Terrano XV Premium 110 PS</t>
  </si>
  <si>
    <t>Nissan Sunny XV D Premium Leather</t>
  </si>
  <si>
    <t>Mahindra Bolero 2011-2019 SLX</t>
  </si>
  <si>
    <t>Hyundai Santro Xing XG eRLX Euro III</t>
  </si>
  <si>
    <t>Volkswagen Jetta 2.0L TDI Highline AT</t>
  </si>
  <si>
    <t>Tata Indica Vista Quadrajet 90 VX</t>
  </si>
  <si>
    <t>Honda City VX MT</t>
  </si>
  <si>
    <t>Volkswagen Jetta 1.9 Highline TDI</t>
  </si>
  <si>
    <t>Volkswagen Vento 1.5 TDI Highline Plus AT</t>
  </si>
  <si>
    <t>Maruti Wagon R VXI AMT1.2BSIV</t>
  </si>
  <si>
    <t>Hyundai Grand i10 Asta</t>
  </si>
  <si>
    <t>Volkswagen Polo 1.0 MPI Trendline</t>
  </si>
  <si>
    <t>Hyundai Creta 1.6 CRDi SX Option</t>
  </si>
  <si>
    <t>Hyundai Grand i10 Asta Option</t>
  </si>
  <si>
    <t>Maruti Swift DDiS LDI</t>
  </si>
  <si>
    <t>Hyundai i10 Sportz 1.2 AT</t>
  </si>
  <si>
    <t>Volkswagen Vento 1.5 TDI Comfortline</t>
  </si>
  <si>
    <t>Skoda Rapid 1.5 TDI AT Ambition</t>
  </si>
  <si>
    <t>Hyundai Getz GLE</t>
  </si>
  <si>
    <t>Mahindra Scorpio M2DI</t>
  </si>
  <si>
    <t>Ford Endeavour XLT TDCi 4X2</t>
  </si>
  <si>
    <t>Audi Q3 35 TDI Quattro Technology</t>
  </si>
  <si>
    <t>Audi A5 Sportback</t>
  </si>
  <si>
    <t>Chevrolet Sail Hatchback 1.3 TCDi LT ABS</t>
  </si>
  <si>
    <t>Hyundai Accent CRDi</t>
  </si>
  <si>
    <t>BMW 7 Series Signature 730Ld</t>
  </si>
  <si>
    <t>Toyota Camry 2.5 Hybrid</t>
  </si>
  <si>
    <t>Mahindra XUV500 W5 BSIV</t>
  </si>
  <si>
    <t>Mahindra XUV300 W8 Option Diesel BSIV</t>
  </si>
  <si>
    <t>Mahindra Thar CRDe</t>
  </si>
  <si>
    <t>Honda Mobilio E i DTEC</t>
  </si>
  <si>
    <t>Maruti Ciaz ZXi Plus</t>
  </si>
  <si>
    <t>Fiat Grande Punto EVO 1.3 Dynamic</t>
  </si>
  <si>
    <t>Ford Endeavour Hurricane Limited Edition</t>
  </si>
  <si>
    <t>Land Rover Discovery S 2.0 SD4</t>
  </si>
  <si>
    <t>Hyundai i10 Era 1.1 iTech SE</t>
  </si>
  <si>
    <t>Maruti Vitara Brezza VDi Option</t>
  </si>
  <si>
    <t>Hyundai i20 Sportz Option 1.2</t>
  </si>
  <si>
    <t>Ford Endeavour 3.0L 4X4 AT</t>
  </si>
  <si>
    <t>Hyundai Santro LE zipPlus</t>
  </si>
  <si>
    <t>Hyundai Creta 1.4 EX Diesel</t>
  </si>
  <si>
    <t>Hyundai Verna CRDi 1.6 SX</t>
  </si>
  <si>
    <t>Tata Indigo LX</t>
  </si>
  <si>
    <t>Mitsubishi Pajero Sport 4X4</t>
  </si>
  <si>
    <t>Ford Fiesta 1.5 TDCi Titanium</t>
  </si>
  <si>
    <t>Honda City i-VTEC CVT ZX</t>
  </si>
  <si>
    <t>BMW 3 Series GT Luxury Line</t>
  </si>
  <si>
    <t>Maruti Baleno Alpha CVT</t>
  </si>
  <si>
    <t>Hyundai i20 1.4 Magna Executive</t>
  </si>
  <si>
    <t>Maruti Baleno Zeta</t>
  </si>
  <si>
    <t>Honda City VTEC</t>
  </si>
  <si>
    <t>Ford Endeavour 3.2 Titanium AT 4X4</t>
  </si>
  <si>
    <t>Tata Xenon XT EX 4X2</t>
  </si>
  <si>
    <t>Nissan Terrano XL Plus 85 PS</t>
  </si>
  <si>
    <t>Ford Ecosport 1.5 DV5 MT Ambiente</t>
  </si>
  <si>
    <t>Skoda Laura Elegance 1.9 TDI  AT</t>
  </si>
  <si>
    <t>Maruti Alto 800 LXI Airbag</t>
  </si>
  <si>
    <t>Mahindra Bolero SLX 2WD</t>
  </si>
  <si>
    <t>Mahindra Jeep MM 540</t>
  </si>
  <si>
    <t>Skoda Octavia Elegance 2.0 TDI AT</t>
  </si>
  <si>
    <t>Honda Jazz 1.5 VX i DTEC</t>
  </si>
  <si>
    <t>Honda City i-VTEC ZX</t>
  </si>
  <si>
    <t>Maruti Vitara Brezza ZDi Plus AMT Dual Tone</t>
  </si>
  <si>
    <t>Maruti Celerio LXI MT BSIV</t>
  </si>
  <si>
    <t>Renault Captur 1.5 Diesel RXT</t>
  </si>
  <si>
    <t>Audi A4 30 TFSI Technology</t>
  </si>
  <si>
    <t>Honda Amaze VX Diesel BSIV</t>
  </si>
  <si>
    <t>Toyota Corolla Altis 1.8 VL AT</t>
  </si>
  <si>
    <t>Honda Amaze VX Petrol BSIV</t>
  </si>
  <si>
    <t>Honda Amaze VX i-VTEC</t>
  </si>
  <si>
    <t>Mahindra KUV 100 mFALCON G80 K2</t>
  </si>
  <si>
    <t>Maruti Zen Estilo Sports</t>
  </si>
  <si>
    <t>Maruti Ertiga ZDI Plus</t>
  </si>
  <si>
    <t>Audi Q3 2.0 TDI Quattro Premium Plus</t>
  </si>
  <si>
    <t>Tata Zest Revotron 1.2T XMS</t>
  </si>
  <si>
    <t>Audi Q5 2.0 TFSI Quattro Premium Plus</t>
  </si>
  <si>
    <t>Datsun GO T Petrol</t>
  </si>
  <si>
    <t>Mahindra Jeep CJ 500 DI</t>
  </si>
  <si>
    <t>Renault Pulse RxZ</t>
  </si>
  <si>
    <t>Land Rover Discovery Sport SD4 HSE Luxury</t>
  </si>
  <si>
    <t>Volkswagen Polo 2015-2019 1.2 MPI Highline</t>
  </si>
  <si>
    <t>Honda City i-VTEC SV</t>
  </si>
  <si>
    <t>Tata Sumo Gold EX</t>
  </si>
  <si>
    <t>Tata Indica DLE</t>
  </si>
  <si>
    <t>Honda City S</t>
  </si>
  <si>
    <t>Mercedes-Benz New C-Class C 220 CDI Grand Edition</t>
  </si>
  <si>
    <t>Toyota Innova 2.5 VX 8 STR</t>
  </si>
  <si>
    <t>Mahindra Xylo D4 BSIV</t>
  </si>
  <si>
    <t>Toyota Innova Crysta 2.5 VX BS IV</t>
  </si>
  <si>
    <t>Hyundai Verna CRDi 1.6 AT SX Option</t>
  </si>
  <si>
    <t>Mahindra Scorpio S2 7 Seater</t>
  </si>
  <si>
    <t>Hyundai i10 Magna 1.2 iTech SE</t>
  </si>
  <si>
    <t>Mahindra Bolero DI</t>
  </si>
  <si>
    <t>Hyundai Santro Xing XS</t>
  </si>
  <si>
    <t>Maruti Esteem VX</t>
  </si>
  <si>
    <t>Honda Amaze S i-Dtech</t>
  </si>
  <si>
    <t>Hyundai Santro Xing XG AT</t>
  </si>
  <si>
    <t>Skoda Yeti Ambition 4X2</t>
  </si>
  <si>
    <t>Maruti Wagon R LXI CNG</t>
  </si>
  <si>
    <t>Hyundai Verna SX</t>
  </si>
  <si>
    <t>Maruti SX4 Celebration Petrol</t>
  </si>
  <si>
    <t>Hyundai i20 Active S Diesel</t>
  </si>
  <si>
    <t>Honda Amaze V CVT Petrol BSIV</t>
  </si>
  <si>
    <t>Maruti Ciaz ZXi</t>
  </si>
  <si>
    <t>Hyundai i20 Active SX Petrol</t>
  </si>
  <si>
    <t>Nissan Terrano XL 85 PS</t>
  </si>
  <si>
    <t>Mahindra Bolero B6</t>
  </si>
  <si>
    <t>Mahindra Scorpio SLE BS IV</t>
  </si>
  <si>
    <t>Maruti Ertiga ZXI</t>
  </si>
  <si>
    <t>Maruti Swift ZDI Plus</t>
  </si>
  <si>
    <t>Maruti Wagon R VXI BSIII</t>
  </si>
  <si>
    <t>Chevrolet Tavera Neo 2 LT L 9 Str</t>
  </si>
  <si>
    <t>Tata Indica Vista Aura Plus 1.3 Quadrajet</t>
  </si>
  <si>
    <t>Renault Duster 85PS Diesel RxL Plus</t>
  </si>
  <si>
    <t>Maruti Swift Dzire Vdi BSIV</t>
  </si>
  <si>
    <t>Volkswagen Polo Diesel Comfortline 1.2L</t>
  </si>
  <si>
    <t>Maruti Gypsy King Hard Top</t>
  </si>
  <si>
    <t>Tata Manza Club Class Quadrajet90 VX</t>
  </si>
  <si>
    <t>Maruti Swift VXI Deca</t>
  </si>
  <si>
    <t>Maruti Ignis 1.2 AMT Delta BSIV</t>
  </si>
  <si>
    <t>Toyota Innova Crysta 2.4 VX MT 8S BSIV</t>
  </si>
  <si>
    <t>Mahindra Bolero Power Plus LX</t>
  </si>
  <si>
    <t>Maruti Swift 1.2 DLX</t>
  </si>
  <si>
    <t>Mahindra KUV 100 mFALCON D75 K6</t>
  </si>
  <si>
    <t>Tata Nano Cx BSIV</t>
  </si>
  <si>
    <t>Mahindra TUV 300 T4</t>
  </si>
  <si>
    <t>Tata Safari Storme VX Varicor 400</t>
  </si>
  <si>
    <t>Maruti Baleno Delta Automatic</t>
  </si>
  <si>
    <t>Hyundai i20 Active S Petrol</t>
  </si>
  <si>
    <t>Tata Indica Vista Terra Quadrajet 1.3L</t>
  </si>
  <si>
    <t>Nissan Sunny XL</t>
  </si>
  <si>
    <t>Volkswagen Vento Diesel Style Limited Edition</t>
  </si>
  <si>
    <t>Chevrolet Aveo 1.4 LS</t>
  </si>
  <si>
    <t>Chevrolet Beat PS</t>
  </si>
  <si>
    <t>Honda City E</t>
  </si>
  <si>
    <t>Maruti Wagon R VXI Minor ABS</t>
  </si>
  <si>
    <t>Maruti Omni BSIII 8-STR W/ IMMOBILISER</t>
  </si>
  <si>
    <t>Mahindra Xylo H4 ABS</t>
  </si>
  <si>
    <t>Hyundai Elantra CRDi (Leather Option)</t>
  </si>
  <si>
    <t>Toyota Corolla Altis D-4D J</t>
  </si>
  <si>
    <t>Hyundai i20 1.4 CRDi Era</t>
  </si>
  <si>
    <t>Tata Indica Vista Aqua 1.3 Quadrajet</t>
  </si>
  <si>
    <t>Hyundai Verna XXi (Petrol)</t>
  </si>
  <si>
    <t>Maruti Wagon R LX</t>
  </si>
  <si>
    <t>Hyundai Santro Xing XK (Non-AC)</t>
  </si>
  <si>
    <t>Volkswagen Passat 1.8 TSI MT</t>
  </si>
  <si>
    <t>Ford Figo Diesel LXI</t>
  </si>
  <si>
    <t>Ford EcoSport 1.5 Ti VCT MT Trend BSIV</t>
  </si>
  <si>
    <t>Toyota Corolla Executive (HE)</t>
  </si>
  <si>
    <t>Ford Freestyle Titanium Diesel BSIV</t>
  </si>
  <si>
    <t>Maruti Ignis 1.2 Zeta BSIV</t>
  </si>
  <si>
    <t>Toyota Etios Liva 1.2 G</t>
  </si>
  <si>
    <t>Toyota Corolla H6</t>
  </si>
  <si>
    <t>Renault Duster RXL AWD</t>
  </si>
  <si>
    <t>Volkswagen Polo 1.5 TDI Comfortline</t>
  </si>
  <si>
    <t>Ford Figo Diesel EXI</t>
  </si>
  <si>
    <t>Honda Jazz VX CVT</t>
  </si>
  <si>
    <t>Maruti Swift Dzire Tour LDI</t>
  </si>
  <si>
    <t>Maruti 800 Std MPFi</t>
  </si>
  <si>
    <t>Hyundai Verna 1.6 CRDI SX Option</t>
  </si>
  <si>
    <t>Mercedes-Benz E-Class E250 CDI Blue Efficiency</t>
  </si>
  <si>
    <t>Toyota Etios 1.4 VXD</t>
  </si>
  <si>
    <t>Mahindra Quanto C6</t>
  </si>
  <si>
    <t>Volkswagen Vento 1.5 TDI Highline</t>
  </si>
  <si>
    <t>Maruti Ciaz ZDi</t>
  </si>
  <si>
    <t>Volkswagen Ameo 1.5 TDI Comfortline</t>
  </si>
  <si>
    <t>Tata Nano CX SE</t>
  </si>
  <si>
    <t>Tata Manza Aura Quadrajet</t>
  </si>
  <si>
    <t>Maruti Omni E 8 Str STD</t>
  </si>
  <si>
    <t>Chevrolet Optra 1.6 LS</t>
  </si>
  <si>
    <t>Mahindra TUV 300 T10</t>
  </si>
  <si>
    <t>Mahindra Alturas G4 4X2 AT BSIV</t>
  </si>
  <si>
    <t>Maruti Zen Estilo LX BSIII</t>
  </si>
  <si>
    <t>Tata Indica LXI</t>
  </si>
  <si>
    <t>Maruti Wagon R VXI Optional</t>
  </si>
  <si>
    <t>Tata Sumo Victa CX 7/9 Str BSII</t>
  </si>
  <si>
    <t>Skoda Superb Elegance 2.0 TDI CR AT</t>
  </si>
  <si>
    <t>Jeep Compass 2.0 Longitude Option BSIV</t>
  </si>
  <si>
    <t>Tata Indica DL</t>
  </si>
  <si>
    <t>Ford Fiesta 1.6 ZXi Leather</t>
  </si>
  <si>
    <t>Mahindra Scorpio EX</t>
  </si>
  <si>
    <t>Hyundai Santro Xing XL AT eRLX Euro III</t>
  </si>
  <si>
    <t>Mahindra Thar DI 4X4 PS</t>
  </si>
  <si>
    <t>Hyundai Grand i10 1.2 Kappa Magna BSIV</t>
  </si>
  <si>
    <t>Ford Fiesta 1.4 Duratec ZXI</t>
  </si>
  <si>
    <t>Hyundai i20 Asta Option 1.4 CRDi</t>
  </si>
  <si>
    <t>Maruti Swift Dzire LXI</t>
  </si>
  <si>
    <t>Maruti 800 EX</t>
  </si>
  <si>
    <t>Renault KWID Climber 1.0 AMT</t>
  </si>
  <si>
    <t>Mahindra Bolero Power Plus SLE</t>
  </si>
  <si>
    <t>Hyundai Xcent 1.2 VTVT S</t>
  </si>
  <si>
    <t>Maruti Wagon R LXI LPG BSIV</t>
  </si>
  <si>
    <t>Nissan Micra Diesel XV Premium</t>
  </si>
  <si>
    <t>Maruti Zen LXi - BS III</t>
  </si>
  <si>
    <t>Honda City i DTEC SV</t>
  </si>
  <si>
    <t>Toyota Innova 2.5 VX (Diesel) 7 Seater</t>
  </si>
  <si>
    <t>Honda Civic 1.8 (E) MT</t>
  </si>
  <si>
    <t>Maruti Zen Estilo 1.1 LXI BSIII</t>
  </si>
  <si>
    <t>Honda City 1.5 V MT</t>
  </si>
  <si>
    <t>Tata Manza ELAN Quadrajet BS IV</t>
  </si>
  <si>
    <t>Mahindra Xylo E4 ABS BS IV</t>
  </si>
  <si>
    <t>Honda WR-V i-DTEC VX</t>
  </si>
  <si>
    <t>Nissan Terrano XL 110 PS</t>
  </si>
  <si>
    <t>Honda Amaze S CVT Petrol</t>
  </si>
  <si>
    <t>Maruti Esteem Lxi</t>
  </si>
  <si>
    <t>Toyota Corolla Altis Diesel D4DGL</t>
  </si>
  <si>
    <t>Tata Indica Vista Aura 1.2 Safire</t>
  </si>
  <si>
    <t>Mahindra Bolero SLE</t>
  </si>
  <si>
    <t>Hyundai Elite i20 Asta Option CVT BSIV</t>
  </si>
  <si>
    <t>Hyundai Creta 1.4 E Plus</t>
  </si>
  <si>
    <t>Honda Jazz 1.5 E i DTEC</t>
  </si>
  <si>
    <t>Tata Aria Pure LX 4x2</t>
  </si>
  <si>
    <t>Ford Freestyle Trend Petrol BSIV</t>
  </si>
  <si>
    <t>Mahindra Jeep MM 775 XDB</t>
  </si>
  <si>
    <t>Hyundai Grand i10 1.2 CRDi Magna</t>
  </si>
  <si>
    <t>Maruti Zen Estilo LX BSIV</t>
  </si>
  <si>
    <t>Maruti 800 DX</t>
  </si>
  <si>
    <t>Honda City 1.5 GXI</t>
  </si>
  <si>
    <t>Honda CR-V Diesel 4WD</t>
  </si>
  <si>
    <t>Maruti Ertiga BSIV VXI AT</t>
  </si>
  <si>
    <t>Volkswagen Polo 1.0 TSI Highline Plus</t>
  </si>
  <si>
    <t>Audi A4 35 TDI Premium</t>
  </si>
  <si>
    <t>Hyundai Xcent 1.1 CRDi SX</t>
  </si>
  <si>
    <t>Mahindra Scorpio 2.6 SLX Turbo 7 Seater</t>
  </si>
  <si>
    <t>Ford Ecosport 1.0 Ecoboost Titanium</t>
  </si>
  <si>
    <t>Jaguar XF 3.0 Litre S Premium Luxury</t>
  </si>
  <si>
    <t>Maruti Zen Estilo VXI BSIII</t>
  </si>
  <si>
    <t>Toyota Innova 2.5 E 8 STR</t>
  </si>
  <si>
    <t>Hyundai i20 1.4 CRDi Asta</t>
  </si>
  <si>
    <t>Nissan Micra XL CVT</t>
  </si>
  <si>
    <t>Mahindra Scorpio VLX AT 2WD BSIII</t>
  </si>
  <si>
    <t>Toyota Corolla AE</t>
  </si>
  <si>
    <t>Hyundai Grand i10 Nios Sportz</t>
  </si>
  <si>
    <t>Chevrolet Tavera Neo 3 LT 9 Seats BSIII</t>
  </si>
  <si>
    <t>Hyundai Grand i10 Nios AMT Magna</t>
  </si>
  <si>
    <t>Hyundai Verna 1.6 VTVT S</t>
  </si>
  <si>
    <t>Tata Manza Aqua Quadrajet BS IV</t>
  </si>
  <si>
    <t>Maruti Wagon R LX BSIII</t>
  </si>
  <si>
    <t>Toyota Etios Cross 1.4L GD</t>
  </si>
  <si>
    <t>Renault KWID RXT BSIV</t>
  </si>
  <si>
    <t>Daewoo Matiz SD</t>
  </si>
  <si>
    <t>Tata Hexa XT</t>
  </si>
  <si>
    <t>Honda Jazz V</t>
  </si>
  <si>
    <t>Maruti A-Star Lxi</t>
  </si>
  <si>
    <t>Audi A8 L 3.0 TDI quattro</t>
  </si>
  <si>
    <t>Hyundai Elantra SX</t>
  </si>
  <si>
    <t>Datsun redi-GO AMT 1.0 T Option</t>
  </si>
  <si>
    <t>Tata Nano Cx BSIII</t>
  </si>
  <si>
    <t>BMW X1 sDrive20d M Sport</t>
  </si>
  <si>
    <t>Chevrolet Enjoy TCDi LT 7 Seater</t>
  </si>
  <si>
    <t>Honda Amaze S Diesel</t>
  </si>
  <si>
    <t>Mahindra KUV 100 D75 K6 Plus</t>
  </si>
  <si>
    <t>Honda City i-VTEC CVT VX</t>
  </si>
  <si>
    <t>Honda Brio VX</t>
  </si>
  <si>
    <t>MG Hector Sharp Diesel MT BSIV</t>
  </si>
  <si>
    <t>Audi A4 35 TDI Premium Plus</t>
  </si>
  <si>
    <t>Renault Scala Diesel RxL</t>
  </si>
  <si>
    <t>Skoda Laura Ambiente 1.9 PD</t>
  </si>
  <si>
    <t>Ford Fiesta Diesel Style</t>
  </si>
  <si>
    <t>Skoda Laura 1.9 TDI MT Ambiente</t>
  </si>
  <si>
    <t>Toyota Innova 2.5 VX (Diesel) 7 Seater BS IV</t>
  </si>
  <si>
    <t>Mercedes-Benz E-Class 220 CDI</t>
  </si>
  <si>
    <t>Ford Figo Aspire 1.5 TDCi Trend</t>
  </si>
  <si>
    <t>Tata Indigo GLX</t>
  </si>
  <si>
    <t>Maruti Swift Dzire LDI Optional</t>
  </si>
  <si>
    <t>Ford EcoSport 1.5 Diesel Ambiente BSIV</t>
  </si>
  <si>
    <t>Skoda Rapid 1.6 TDI Elegance</t>
  </si>
  <si>
    <t>Hyundai i20 1.4 CRDi Sportz</t>
  </si>
  <si>
    <t>Chevrolet Aveo 1.4 LT BSIV</t>
  </si>
  <si>
    <t>Mahindra Quanto C4</t>
  </si>
  <si>
    <t>Honda Mobilio S i DTEC</t>
  </si>
  <si>
    <t>Hyundai Santa Fe 4WD AT</t>
  </si>
  <si>
    <t>Tata Manza Aura (ABS) Safire BS IV</t>
  </si>
  <si>
    <t>Force One EX</t>
  </si>
  <si>
    <t>Mahindra Xylo D2 BS IV</t>
  </si>
  <si>
    <t>Hyundai Santro Magna AMT BSIV</t>
  </si>
  <si>
    <t>Tata Indigo LS BSII</t>
  </si>
  <si>
    <t>Hyundai Verna CRDi SX ABS</t>
  </si>
  <si>
    <t>Tata New Safari DICOR 2.2 GX 4x2 BS IV</t>
  </si>
  <si>
    <t>Tata Indica Vista Aura 1.3 Quadrajet</t>
  </si>
  <si>
    <t>Mahindra Bolero Power Plus Plus Non AC BSIV PS</t>
  </si>
  <si>
    <t>Mahindra Scorpio VLX 2WD AIRBAG BSIV</t>
  </si>
  <si>
    <t>Toyota Innova 2.5 Z Diesel 7 Seater BS IV</t>
  </si>
  <si>
    <t>Honda Brio 1.2 S Option MT</t>
  </si>
  <si>
    <t>Hyundai Santro Sportz BSIV</t>
  </si>
  <si>
    <t>Fiat Linea Dynamic</t>
  </si>
  <si>
    <t>Maruti Alto 800 LX</t>
  </si>
  <si>
    <t>Maruti SX4 S Cross DDiS 320 Zeta</t>
  </si>
  <si>
    <t>Mahindra Jeep Classic</t>
  </si>
  <si>
    <t>Mahindra Scorpio 2.6 Turbo 7 Str</t>
  </si>
  <si>
    <t>Toyota Innova 2.5 GX (Diesel) 7 Seater BS IV</t>
  </si>
  <si>
    <t>Ford Figo Petrol LXI</t>
  </si>
  <si>
    <t>Maruti Swift ZXI ABS</t>
  </si>
  <si>
    <t>Mahindra XUV500 W6 1.99 mHawk</t>
  </si>
  <si>
    <t>Maruti Alto K10 LX</t>
  </si>
  <si>
    <t>Maruti Wagon R VX</t>
  </si>
  <si>
    <t>Tata Indica Vista Aqua 1.2 Safire BSIV</t>
  </si>
  <si>
    <t>Honda Civic 1.8 S AT</t>
  </si>
  <si>
    <t>Mahindra NuvoSport N8</t>
  </si>
  <si>
    <t>Hyundai Verna Transform CRDi VGT SX ABS</t>
  </si>
  <si>
    <t>Volkswagen Vento New Diesel Highline</t>
  </si>
  <si>
    <t>Maruti S-Presso VXI Plus</t>
  </si>
  <si>
    <t>Honda Civic 1.8 S MT</t>
  </si>
  <si>
    <t>Toyota Etios Liva 1.2 VX</t>
  </si>
  <si>
    <t>Toyota Yaris G</t>
  </si>
  <si>
    <t>Maruti Swift LXI Option</t>
  </si>
  <si>
    <t>Maruti Ciaz ZDi Plus</t>
  </si>
  <si>
    <t>Maruti Ciaz 1.4 Alpha</t>
  </si>
  <si>
    <t>Toyota Corolla Altis GL MT</t>
  </si>
  <si>
    <t>Maruti Esteem Lxi - BSIII</t>
  </si>
  <si>
    <t>Volkswagen Vento Diesel Comfortline</t>
  </si>
  <si>
    <t>Maruti SX4 ZXI AT</t>
  </si>
  <si>
    <t>Maruti Swift Dzire AMT ZXI</t>
  </si>
  <si>
    <t>Mahindra TUV 300 T8 AMT</t>
  </si>
  <si>
    <t>Ford Fusion 1.6 Duratec Petrol</t>
  </si>
  <si>
    <t>Honda City i-VTEC VX</t>
  </si>
  <si>
    <t>Maruti Esteem Vxi</t>
  </si>
  <si>
    <t>Hyundai Verna 1.6 VTVT</t>
  </si>
  <si>
    <t>Tata Sumo Victa EX 7/9 Str BSII</t>
  </si>
  <si>
    <t>Chevrolet Sail Hatchback 1.2 LS</t>
  </si>
  <si>
    <t>Mahindra Bolero Power Plus ZLX</t>
  </si>
  <si>
    <t>Datsun RediGO S</t>
  </si>
  <si>
    <t>Skoda Fabia 1.2 MPI Ambition Plus</t>
  </si>
  <si>
    <t>Renault Fluence 1.5</t>
  </si>
  <si>
    <t>Maruti Wagon R LXI DUO BS IV</t>
  </si>
  <si>
    <t>Mahindra TUV 300 Plus P4</t>
  </si>
  <si>
    <t>Volkswagen Jetta 2.0 TDI Comfortline</t>
  </si>
  <si>
    <t>Maruti Swift LDI Optional</t>
  </si>
  <si>
    <t>Maruti SX4 VDI</t>
  </si>
  <si>
    <t>Chevrolet Aveo 1.4 CNG</t>
  </si>
  <si>
    <t>Hyundai Elite i20 Magna Plus BSIV</t>
  </si>
  <si>
    <t>Mahindra Thar 4X4</t>
  </si>
  <si>
    <t>Hyundai EON Magna Optional</t>
  </si>
  <si>
    <t>Maruti Omni 5 Str STD LPG</t>
  </si>
  <si>
    <t>Maruti 800 DUO AC LPG</t>
  </si>
  <si>
    <t>Toyota Innova Crysta 2.4 G MT BSIV</t>
  </si>
  <si>
    <t>Hyundai Accent GLX</t>
  </si>
  <si>
    <t>Maruti Swift VDI Optional</t>
  </si>
  <si>
    <t>Hyundai Santro Xing XK eRLX EuroIII</t>
  </si>
  <si>
    <t>Maruti Baleno Zeta 1.2</t>
  </si>
  <si>
    <t>Ford Freestyle Titanium Diesel</t>
  </si>
  <si>
    <t>Test Drive Car</t>
  </si>
  <si>
    <t>Ford Figo Titanium</t>
  </si>
  <si>
    <t>Ford Ecosport 1.5 Diesel Titanium</t>
  </si>
  <si>
    <t>Ford Figo 1.5D Titanium Opt MT</t>
  </si>
  <si>
    <t>Toyota Etios VX</t>
  </si>
  <si>
    <t>Hyundai Accent GLS</t>
  </si>
  <si>
    <t>Maruti Ignis 1.3 Delta</t>
  </si>
  <si>
    <t>Tata Indigo CS LX (TDI) BS-III</t>
  </si>
  <si>
    <t>Maruti Alto K10 VXI AGS</t>
  </si>
  <si>
    <t>Nissan Evalia XV</t>
  </si>
  <si>
    <t>Hyundai Grand i10 1.2 CRDi Sportz Option</t>
  </si>
  <si>
    <t>Mahindra KUV 100 D75 K4 Plus 5Str</t>
  </si>
  <si>
    <t>Hyundai Verna SX Diesel</t>
  </si>
  <si>
    <t>Honda City Corporate Edition</t>
  </si>
  <si>
    <t>Hyundai EON Era</t>
  </si>
  <si>
    <t>Datsun RediGO 1.0 T Option</t>
  </si>
  <si>
    <t>Maruti Alto LXI</t>
  </si>
  <si>
    <t>Hyundai i10 Magna 1.2</t>
  </si>
  <si>
    <t>Renault Captur 1.5 Diesel RXT Mono</t>
  </si>
  <si>
    <t>Mahindra Xylo D2 Maxx</t>
  </si>
  <si>
    <t>Ford Aspire Titanium BSIV</t>
  </si>
  <si>
    <t>Ford EcoSport 1.5 Ti VCT MT Titanium BE BSIV</t>
  </si>
  <si>
    <t>Ford Ecosport 1.5 Petrol Trend</t>
  </si>
  <si>
    <t>Ford EcoSport 1.5 TDCi Titanium Plus BSIV</t>
  </si>
  <si>
    <t>Ford Freestyle Titanium</t>
  </si>
  <si>
    <t>Ford Ecosport Thunder Edition Diesel</t>
  </si>
  <si>
    <t>Ford Freestyle Titanium Plus</t>
  </si>
  <si>
    <t>Mahindra Scorpio S2 9 Seater</t>
  </si>
  <si>
    <t>Mahindra Scorpio VLS 2.2 mHawk</t>
  </si>
  <si>
    <t>Honda Accord VTi-L (MT)</t>
  </si>
  <si>
    <t>Tata Indigo CS LE (TDI) BS-III</t>
  </si>
  <si>
    <t>Volkswagen Ameo 1.5 TDI Highline Plus 16</t>
  </si>
  <si>
    <t>Ford Ecosport 1.5 Petrol Titanium Plus</t>
  </si>
  <si>
    <t>Mahindra XUV500 AT W10 AWD</t>
  </si>
  <si>
    <t>Mahindra XUV500 W10 2WD</t>
  </si>
  <si>
    <t>Maruti Swift Dzire AMT VDI</t>
  </si>
  <si>
    <t>Tata New Safari 4X4</t>
  </si>
  <si>
    <t>Hyundai Verna SX CRDi AT</t>
  </si>
  <si>
    <t>Renault Koleos 2.0 Diesel</t>
  </si>
  <si>
    <t>Maruti Wagon R LXI DUO BSIII</t>
  </si>
  <si>
    <t>Ford Ikon 1.8 D</t>
  </si>
  <si>
    <t>Mercedes-Benz New C-Class 200 CDI Classic</t>
  </si>
  <si>
    <t>Maruti Ertiga SHVS LDI Option</t>
  </si>
  <si>
    <t>Tata Manza Aura (ABS) Quadrajet BS IV</t>
  </si>
  <si>
    <t>Maruti Wagon R VXi BSII</t>
  </si>
  <si>
    <t>Ford Fiesta 1.5 TDCi Ambiente</t>
  </si>
  <si>
    <t>Renault KWID 1.0</t>
  </si>
  <si>
    <t>Mahindra Scorpio S10 7 Seater</t>
  </si>
  <si>
    <t>Chevrolet Enjoy TCDi LS 8 Seater</t>
  </si>
  <si>
    <t>Tata Indica Vista TDI LX</t>
  </si>
  <si>
    <t>Fiat Grande Punto EVO 1.3 Active</t>
  </si>
  <si>
    <t>Mitsubishi Pajero 2.8 SFX BSIV Dual Tone</t>
  </si>
  <si>
    <t>Mahindra Scorpio 2.6 SLX CRDe</t>
  </si>
  <si>
    <t>Maruti Swift VXI Optional</t>
  </si>
  <si>
    <t>Mahindra Thar DI 4X2</t>
  </si>
  <si>
    <t>Maruti Ritz VXi</t>
  </si>
  <si>
    <t>Tata Nexon 1.2 Revotron XZ Plus Dual Tone</t>
  </si>
  <si>
    <t>Toyota Innova 2.5 G1 BSIV</t>
  </si>
  <si>
    <t>Maruti Vitara Brezza LDi</t>
  </si>
  <si>
    <t>Hyundai Verna Transform CRDi VGT ABS</t>
  </si>
  <si>
    <t>Ford Freestyle Titanium Plus Diesel</t>
  </si>
  <si>
    <t>Ford Figo 1.5P Titanium AT</t>
  </si>
  <si>
    <t>Ford Figo 1.5D Titanium MT</t>
  </si>
  <si>
    <t>Skoda Rapid 1.5 TDI AT Ambition BSIV</t>
  </si>
  <si>
    <t>Tata Manza Aura Safire</t>
  </si>
  <si>
    <t>Maruti Swift Dzire ZXI</t>
  </si>
  <si>
    <t>Mahindra Bolero SLE BSIII</t>
  </si>
  <si>
    <t>Hyundai Verna VTVT 1.6 SX</t>
  </si>
  <si>
    <t>Fiat Punto 1.2 Active</t>
  </si>
  <si>
    <t>Maruti Alto LXi BSII</t>
  </si>
  <si>
    <t>Honda City 1.5 EXI S</t>
  </si>
  <si>
    <t>Honda Amaze E i-VTEC</t>
  </si>
  <si>
    <t>Tata Safari Storme EX</t>
  </si>
  <si>
    <t>Volkswagen Ameo 1.2 MPI Trendline</t>
  </si>
  <si>
    <t>Hyundai Verna 1.6 Xi ABS</t>
  </si>
  <si>
    <t>Chevrolet Aveo 1.6 LT</t>
  </si>
  <si>
    <t>Mahindra Bolero DI DX 8 Seater</t>
  </si>
  <si>
    <t>Hyundai Verna 1.4 EX</t>
  </si>
  <si>
    <t>Ford Figo Petrol ZXI</t>
  </si>
  <si>
    <t>Tata Harrier XZ BSIV</t>
  </si>
  <si>
    <t>Mahindra KUV 100 mFALCON G80 K8 5str</t>
  </si>
  <si>
    <t>Hyundai i10 Sportz</t>
  </si>
  <si>
    <t>Maruti Ignis 1.2 Delta BSIV</t>
  </si>
  <si>
    <t>Toyota Corolla Altis 1.8 J</t>
  </si>
  <si>
    <t>Tata Manza Club Class Quadrajet90 LS</t>
  </si>
  <si>
    <t>Maruti Wagon R VXI Minor</t>
  </si>
  <si>
    <t>Hyundai Accent GLE</t>
  </si>
  <si>
    <t>Toyota Innova 2.0 VX 7 Seater</t>
  </si>
  <si>
    <t>Maruti Alto 800 CNG LXI Optional</t>
  </si>
  <si>
    <t>Maruti Ritz LXi</t>
  </si>
  <si>
    <t>Chevrolet Aveo 1.6 LT with ABS</t>
  </si>
  <si>
    <t>Tata Altroz XZ</t>
  </si>
  <si>
    <t>Volkswagen Polo SR Petrol 1.2L</t>
  </si>
  <si>
    <t>Skoda Superb 1.8 TFSI MT</t>
  </si>
  <si>
    <t>Tata Tiago 2019-2020 XE Diesel</t>
  </si>
  <si>
    <t>Tata Tiago 1.05 Revotorq XE</t>
  </si>
  <si>
    <t>Hyundai Santro LS zipPlus</t>
  </si>
  <si>
    <t>Mahindra XUV500 AT W10 FWD</t>
  </si>
  <si>
    <t>Mahindra Scorpio VLX 2WD BSIV</t>
  </si>
  <si>
    <t>Mahindra Scorpio VLX 2.2 mHawk Airbag BSIV</t>
  </si>
  <si>
    <t>Hyundai Verna CRDi ABS</t>
  </si>
  <si>
    <t>Mercedes-Benz E-Class 230</t>
  </si>
  <si>
    <t>Maruti Omni 8 Seater BSIV</t>
  </si>
  <si>
    <t>Ford Fiesta 1.4 ZXi TDCi ABS</t>
  </si>
  <si>
    <t>Tata New Safari Dicor EX 4X2 BS IV</t>
  </si>
  <si>
    <t>Mahindra XUV500 W7</t>
  </si>
  <si>
    <t>Maruti Baleno Delta 1.3</t>
  </si>
  <si>
    <t>Tata Nano Twist XT</t>
  </si>
  <si>
    <t>Maruti Wagon R AX</t>
  </si>
  <si>
    <t>Mahindra Scorpio SLX 2.6 Turbo 8 Str</t>
  </si>
  <si>
    <t>Tata Tiago 1.05 Revotorq XT Option</t>
  </si>
  <si>
    <t>Hyundai Elite i20 Sportz Plus BSIV</t>
  </si>
  <si>
    <t>Honda Brio Exclusive Edition</t>
  </si>
  <si>
    <t>Hyundai Verna Transform SX VTVT</t>
  </si>
  <si>
    <t>Maruti Swift Dzire ZXI 1.2 BS IV</t>
  </si>
  <si>
    <t>Maruti Swift VDi BSIII W/ ABS</t>
  </si>
  <si>
    <t>Hyundai Accent GLE 1</t>
  </si>
  <si>
    <t>Hyundai Getz GLX</t>
  </si>
  <si>
    <t>Ford Ecosport 1.5 Petrol Ambiente</t>
  </si>
  <si>
    <t>Honda BR-V i-VTEC VX MT</t>
  </si>
  <si>
    <t>Tata Indigo CS eLX BS IV</t>
  </si>
  <si>
    <t>Maruti Ertiga 1.5 VDI</t>
  </si>
  <si>
    <t>Isuzu D-Max V-Cross Standard</t>
  </si>
  <si>
    <t>Nissan Kicks XV Premium D BSIV</t>
  </si>
  <si>
    <t>Maruti Alto 800 Base</t>
  </si>
  <si>
    <t>Volkswagen Ameo 1.5 TDI Highline 16 Alloy</t>
  </si>
  <si>
    <t>Hyundai Santro AT CNG</t>
  </si>
  <si>
    <t>Ford Ecosport Sports Petrol</t>
  </si>
  <si>
    <t>Hyundai Tucson CRDi</t>
  </si>
  <si>
    <t>Tata Indigo TDI</t>
  </si>
  <si>
    <t>Nissan Micra Diesel XV Primo</t>
  </si>
  <si>
    <t>Tata Sumo LX</t>
  </si>
  <si>
    <t>Maruti Celerio ZXI</t>
  </si>
  <si>
    <t>OpelCorsa 1.6Gls</t>
  </si>
  <si>
    <t>Chevrolet Tavera Neo 3 Max 9 Str BSIII</t>
  </si>
  <si>
    <t>Mahindra Scorpio VLX 2WD ABS AT BSIII</t>
  </si>
  <si>
    <t>Datsun GO Plus T BSIV</t>
  </si>
  <si>
    <t>Hyundai Santro Xing GL</t>
  </si>
  <si>
    <t>Chevrolet Aveo U-VA 1.2 LT WO ABS Airbag</t>
  </si>
  <si>
    <t>Honda BR-V i-DTEC VX MT</t>
  </si>
  <si>
    <t>Chevrolet Sail Hatchback LT ABS</t>
  </si>
  <si>
    <t>Honda City 1.3 EXI</t>
  </si>
  <si>
    <t>Hyundai Getz 1.5 CRDi GVS</t>
  </si>
  <si>
    <t>Renault Lodgy Stepway 85PS RXZ 8S</t>
  </si>
  <si>
    <t>Toyota Etios 1.5 V</t>
  </si>
  <si>
    <t>Datsun GO Plus A Option Petrol</t>
  </si>
  <si>
    <t>Tata Tiago 1.2 Revotron XE</t>
  </si>
  <si>
    <t>Nissan Sunny Diesel XL</t>
  </si>
  <si>
    <t>Mahindra XUV500 AT W8 FWD</t>
  </si>
  <si>
    <t>Hyundai Santro Sportz AMT</t>
  </si>
  <si>
    <t>Nissan Micra Active XV S</t>
  </si>
  <si>
    <t>Mercedes-Benz E-Class E250 CDI Elegance</t>
  </si>
  <si>
    <t>Audi Q5 3.0 TDI Quattro Technology</t>
  </si>
  <si>
    <t>Datsun GO Plus T</t>
  </si>
  <si>
    <t>Toyota Camry Hybrid 2.5</t>
  </si>
  <si>
    <t>Volkswagen Jetta 2.0L TDI Highline</t>
  </si>
  <si>
    <t>Mahindra Marazzo M2 8Str</t>
  </si>
  <si>
    <t>Ford Ecosport 1.5 DV5 MT Titanium Optional</t>
  </si>
  <si>
    <t>Maruti Celerio ZXI MT BSIV</t>
  </si>
  <si>
    <t>Honda BRV i-VTEC V MT</t>
  </si>
  <si>
    <t>Maruti Omni 5 Str STD</t>
  </si>
  <si>
    <t>Hyundai i20 Asta (o) 1.4 CRDi (Diesel)</t>
  </si>
  <si>
    <t>Maruti Omni 8 Seater BSII</t>
  </si>
  <si>
    <t>Mercedes-Benz B Class B180 Sports</t>
  </si>
  <si>
    <t>Toyota Etios Liva VD</t>
  </si>
  <si>
    <t>Volkswagen Vento 1.5 TDI Highline BSIV</t>
  </si>
  <si>
    <t>Renault KWID Climber 1.0 MT Opt BSIV</t>
  </si>
  <si>
    <t>Hyundai Santro Asta</t>
  </si>
  <si>
    <t>Ford Figo Aspire Titanium Plus Diesel</t>
  </si>
  <si>
    <t>Renault Pulse RxZ Optional</t>
  </si>
  <si>
    <t>Nissan Terrano XL P</t>
  </si>
  <si>
    <t>Tata Manza Club Class Quadrajet90 LX</t>
  </si>
  <si>
    <t>Toyota Camry M/t</t>
  </si>
  <si>
    <t>Renault Duster 85PS Diesel RxZ</t>
  </si>
  <si>
    <t>Maruti Swift ZXI Plus</t>
  </si>
  <si>
    <t>Toyota Corolla H3</t>
  </si>
  <si>
    <t>Tata Safari DICOR 2.2 EX 4x2</t>
  </si>
  <si>
    <t>Maruti Wagon R Duo Lxi</t>
  </si>
  <si>
    <t>Mahindra Bolero B4</t>
  </si>
  <si>
    <t>Maruti Celerio VXI</t>
  </si>
  <si>
    <t>Chevrolet Beat Diesel LT Option</t>
  </si>
  <si>
    <t>Maruti Eeco Smiles 5 Seater AC</t>
  </si>
  <si>
    <t>Hyundai Santro GLS I - Euro II</t>
  </si>
  <si>
    <t>Chevrolet Spark 1.0 PS</t>
  </si>
  <si>
    <t>Maruti Swift ZDi</t>
  </si>
  <si>
    <t>Toyota Innova 2.5 E Diesel MS 7-seater</t>
  </si>
  <si>
    <t>Mahindra Scorpio 2.6 CRDe</t>
  </si>
  <si>
    <t>Honda Jazz Select Edition Active</t>
  </si>
  <si>
    <t>Hyundai i20 Active 1.4 SX</t>
  </si>
  <si>
    <t>Mahindra TUV 300 T8</t>
  </si>
  <si>
    <t>Toyota Etios Liva 1.2 V</t>
  </si>
  <si>
    <t>Toyota Innova 2.5 GX 7 STR BSIV</t>
  </si>
  <si>
    <t>Hyundai i20 Magna Optional 1.2</t>
  </si>
  <si>
    <t>Honda City 1.5 S MT</t>
  </si>
  <si>
    <t>Honda Amaze E i-Dtech</t>
  </si>
  <si>
    <t>Maruti Swift Dzire LXi</t>
  </si>
  <si>
    <t>Hyundai Creta 1.4 CRDi S Plus</t>
  </si>
  <si>
    <t>Honda Jazz 1.5 SV i DTEC</t>
  </si>
  <si>
    <t>Mahindra Renault Logan 1.6 Petrol GLSX</t>
  </si>
  <si>
    <t>Maruti Alto VXi</t>
  </si>
  <si>
    <t>Mahindra XUV500 W10 1.99 mHawk</t>
  </si>
  <si>
    <t>Mahindra Xylo E8</t>
  </si>
  <si>
    <t>Fiat 500 Lounge</t>
  </si>
  <si>
    <t>Renault Triber RXT BSIV</t>
  </si>
  <si>
    <t>Tata New Safari 4X4 EX</t>
  </si>
  <si>
    <t>Mahindra TUV 300 mHAWK100 T8</t>
  </si>
  <si>
    <t>Tata Altroz XE</t>
  </si>
  <si>
    <t>Maruti Wagon R ZXI 1.2</t>
  </si>
  <si>
    <t>Hyundai Xcent 1.2 CRDi E</t>
  </si>
  <si>
    <t>Maruti Alto Green LXi (CNG)</t>
  </si>
  <si>
    <t>Hyundai i20 1.2 Era</t>
  </si>
  <si>
    <t>Ford Ikon 1.4 ZXi</t>
  </si>
  <si>
    <t>Maruti Zen VXi - BS III</t>
  </si>
  <si>
    <t>Chevrolet Optra Magnum 2.0 LT</t>
  </si>
  <si>
    <t>Maruti Ertiga VDI Limited Edition</t>
  </si>
  <si>
    <t>Mahindra KUV 100 mFALCON G80 K2 Plus</t>
  </si>
  <si>
    <t>Mitsubishi Montero 3.2 MT</t>
  </si>
  <si>
    <t>Tata Indica Vista Aqua 1.3 Quadrajet ABS BSIV</t>
  </si>
  <si>
    <t>Hyundai i20 Magna Optional 1.4 CRDi</t>
  </si>
  <si>
    <t>Ford Endeavour 4x2 XLT</t>
  </si>
  <si>
    <t>Hyundai EON Sportz</t>
  </si>
  <si>
    <t>Maruti Swift LXi BSIV</t>
  </si>
  <si>
    <t>Maruti Zen VX</t>
  </si>
  <si>
    <t>Maruti Omni LPG STD BSIV</t>
  </si>
  <si>
    <t>Maruti Zen D PS</t>
  </si>
  <si>
    <t>Fiat Linea 1.3 Multijet Emotion</t>
  </si>
  <si>
    <t>Ford Aspire Titanium Plus Diesel BSIV</t>
  </si>
  <si>
    <t>Ford Aspire Titanium Plus BSIV</t>
  </si>
  <si>
    <t>Ford Freestyle Titanium Plus Diesel BSIV</t>
  </si>
  <si>
    <t>Honda Jazz 1.2 VX i VTEC</t>
  </si>
  <si>
    <t>Chevrolet Aveo U-VA 1.2 LT</t>
  </si>
  <si>
    <t>Tata Nexon 1.2 Revotron XZ Plus</t>
  </si>
  <si>
    <t>Chevrolet Cruze LT</t>
  </si>
  <si>
    <t>Tata Tigor 1.2 Revotron XZ Option</t>
  </si>
  <si>
    <t>BMW X1 sDrive20d</t>
  </si>
  <si>
    <t>Hyundai Elite i20 Magna Plus Diesel</t>
  </si>
  <si>
    <t>Ford EcoSport 1.5 Petrol Titanium BSIV</t>
  </si>
  <si>
    <t>Fiat Grande Punto Active (Diesel)</t>
  </si>
  <si>
    <t>Ford Ecosport 1.0 Ecoboost Platinum Edition BSIV</t>
  </si>
  <si>
    <t>Tata Tiago 2019-2020 XZ</t>
  </si>
  <si>
    <t>Maruti Swift ZXI</t>
  </si>
  <si>
    <t>Volkswagen Polo 1.2 MPI Comfortline</t>
  </si>
  <si>
    <t>Ford Fiesta Diesel Trend</t>
  </si>
  <si>
    <t>Honda City 1.5 E MT</t>
  </si>
  <si>
    <t>Maruti Baleno Zeta 1.3</t>
  </si>
  <si>
    <t>Mahindra Jeep MM 550 XDB</t>
  </si>
  <si>
    <t>Maruti Alto STD</t>
  </si>
  <si>
    <t>Maruti Celerio VDi</t>
  </si>
  <si>
    <t>Hyundai i20 Active 1.4 SX with AVN</t>
  </si>
  <si>
    <t>Hyundai i20 1.4 CRDi Magna</t>
  </si>
  <si>
    <t>Mahindra Xylo E4 8S</t>
  </si>
  <si>
    <t>Ford Fiesta Petrol Trend</t>
  </si>
  <si>
    <t>Hyundai Xcent 1.2 Kappa Base</t>
  </si>
  <si>
    <t>Chevrolet Optra 1.6</t>
  </si>
  <si>
    <t>Ford Ikon 1.6 ZXI NXt</t>
  </si>
  <si>
    <t>Ford Ikon 1.3 Flair</t>
  </si>
  <si>
    <t>Maruti Swift Dzire LDIX Limited Edition</t>
  </si>
  <si>
    <t>Maruti Swift 1.3 DLX</t>
  </si>
  <si>
    <t>Tata New Safari DICOR 2.2 VX 4x4</t>
  </si>
  <si>
    <t>Renault KWID 1.0 RXL</t>
  </si>
  <si>
    <t>Toyota Innova 2.5 VX 8 STR BSIV</t>
  </si>
  <si>
    <t>Fiat Punto 1.3 Active</t>
  </si>
  <si>
    <t>Hyundai Xcent 1.2 VTVT E Plus</t>
  </si>
  <si>
    <t>Audi Q5 2.0 TFSI Quattro</t>
  </si>
  <si>
    <t>Skoda Rapid 1.6 MPI Elegance</t>
  </si>
  <si>
    <t>Maruti 800 Std BSIII</t>
  </si>
  <si>
    <t>Toyota Innova 2.5 GX 7 STR</t>
  </si>
  <si>
    <t>Mahindra Scorpio S5 BSIV</t>
  </si>
  <si>
    <t>Renault KWID AMT</t>
  </si>
  <si>
    <t>Toyota Fortuner 4x2 Manual</t>
  </si>
  <si>
    <t>Mahindra TUV 300 T6 Plus</t>
  </si>
  <si>
    <t>Hyundai Elantra CRDi SX</t>
  </si>
  <si>
    <t>Honda City 1.5 V AT Exclusive</t>
  </si>
  <si>
    <t>Toyota Innova Crysta 2.8 GX AT BSIV</t>
  </si>
  <si>
    <t>Tata Indigo LX Dicor</t>
  </si>
  <si>
    <t>Hyundai i20 1.2 Magna</t>
  </si>
  <si>
    <t>Tata Tiago 1.2 Revotron XTA</t>
  </si>
  <si>
    <t>Ford Ecosport 1.5 Petrol Titanium Plus AT</t>
  </si>
  <si>
    <t>Maruti Ignis 1.2 Sigma BSIV</t>
  </si>
  <si>
    <t>Tata Manza Aura Safire BS IV</t>
  </si>
  <si>
    <t>Toyota Corolla Altis Diesel D4DJ</t>
  </si>
  <si>
    <t>Hyundai Santro Magna CNG BSIV</t>
  </si>
  <si>
    <t>Fiat Linea Emotion</t>
  </si>
  <si>
    <t>Maruti Zen Estilo LXI BS IV</t>
  </si>
  <si>
    <t>Maruti Celerio X ZXI BSIV</t>
  </si>
  <si>
    <t>Ford Figo 1.5D Trend MT</t>
  </si>
  <si>
    <t>Honda Amaze E i-DTEC</t>
  </si>
  <si>
    <t>Maruti Alto K10 LXI CNG Optional</t>
  </si>
  <si>
    <t>Hyundai Verna CRDi SX</t>
  </si>
  <si>
    <t>Maruti Swift DDiS VDI</t>
  </si>
  <si>
    <t>Skoda Rapid 1.6 TDI Ambition</t>
  </si>
  <si>
    <t>Hyundai Sonata AT Leather</t>
  </si>
  <si>
    <t>Hyundai Sonata 2.4L AT</t>
  </si>
  <si>
    <t>Nissan X-Trail SLX MT</t>
  </si>
  <si>
    <t>Mahindra Xylo E8 ABS Airbag BSIV</t>
  </si>
  <si>
    <t>Tata Indigo GLS</t>
  </si>
  <si>
    <t>Nissan Micra Diesel XV</t>
  </si>
  <si>
    <t>Hyundai Grand i10 CRDi Asta Option</t>
  </si>
  <si>
    <t>Maruti Alto 800 Std Optional</t>
  </si>
  <si>
    <t>Hyundai Getz GLS ABS</t>
  </si>
  <si>
    <t>Nissan Kicks XL D BSIV</t>
  </si>
  <si>
    <t>Maruti Ritz VDI (ABS) BS IV</t>
  </si>
  <si>
    <t>Tata Nano Std BSII</t>
  </si>
  <si>
    <t>Hyundai Elite i20 Petrol Asta Option</t>
  </si>
  <si>
    <t>Toyota Innova 2.5 G4 Diesel 7-seater</t>
  </si>
  <si>
    <t>Maruti Celerio ZXI AT</t>
  </si>
  <si>
    <t>Volvo XC60 D5 Inscription</t>
  </si>
  <si>
    <t>Maruti Wagon R AMT VXI Option</t>
  </si>
  <si>
    <t>Ambassador Classic 2000 Dsz</t>
  </si>
  <si>
    <t>Maruti Ciaz Sigma BSIV</t>
  </si>
  <si>
    <t>Chevrolet Spark 1.0 LT Option Pack w/ Airbag</t>
  </si>
  <si>
    <t>Fiat Linea 1.3 Emotion</t>
  </si>
  <si>
    <t>Ford Figo 1.2P Titanium Plus MT</t>
  </si>
  <si>
    <t>Hyundai Grand i10 1.2 Kappa Era</t>
  </si>
  <si>
    <t>Volkswagen Vento 1.0 TSI Highline Plus</t>
  </si>
  <si>
    <t>Ford Classic 1.6 Duratec LXI</t>
  </si>
  <si>
    <t>Hyundai Verna 1.6 CRDi SX</t>
  </si>
  <si>
    <t>Maruti Ertiga ZXI AT Petrol</t>
  </si>
  <si>
    <t>BMW 5 Series 525d Sedan</t>
  </si>
  <si>
    <t>Honda City i DTEC E</t>
  </si>
  <si>
    <t>Hyundai Creta 1.6 Gamma SX Plus</t>
  </si>
  <si>
    <t>Hyundai Elite i20 Diesel Asta Option</t>
  </si>
  <si>
    <t>Maruti S-Cross Alpha DDiS 200 SH</t>
  </si>
  <si>
    <t>Tata Indica Vista Aura 1.3 Quadrajet BSIV</t>
  </si>
  <si>
    <t>Volkswagen Vento 1.5 TDI Comfortline AT</t>
  </si>
  <si>
    <t>Hyundai Elite i20 Sportz Plus CVT BSIV</t>
  </si>
  <si>
    <t>Volkswagen Vento IPL II Diesel Trendline</t>
  </si>
  <si>
    <t>Maruti Swift VXi BSIV</t>
  </si>
  <si>
    <t>Skoda Fabia 1.2 TDI Active</t>
  </si>
  <si>
    <t>Toyota Corolla Altis G</t>
  </si>
  <si>
    <t>Ford Fiesta 1.6 Duratec S</t>
  </si>
  <si>
    <t>Maruti Wagon R VXI Plus Optional</t>
  </si>
  <si>
    <t>Maruti Zen Estilo LXI Green (CNG)</t>
  </si>
  <si>
    <t>Tata Bolt Revotron XE</t>
  </si>
  <si>
    <t>Skoda Rapid Monte Carlo 1.6 MPI AT BSIV</t>
  </si>
  <si>
    <t>Tata New Safari 4X2</t>
  </si>
  <si>
    <t>Renault Duster Petrol RxL</t>
  </si>
  <si>
    <t>Maruti Omni CNG</t>
  </si>
  <si>
    <t>Tata Indica Vista Terra TDI BSIII</t>
  </si>
  <si>
    <t>Honda Mobilio S i VTEC</t>
  </si>
  <si>
    <t>Renault KWID RXE</t>
  </si>
  <si>
    <t>Kia Seltos HTK Plus AT D</t>
  </si>
  <si>
    <t>Maruti Eeco CNG 5 Seater AC BSIV</t>
  </si>
  <si>
    <t>Maruti Ciaz ZDi Plus SHVS</t>
  </si>
  <si>
    <t>Mahindra Renault Logan 1.5 DLE Diesel</t>
  </si>
  <si>
    <t>Ford Ikon 1.4 TDCi DuraTorq</t>
  </si>
  <si>
    <t>Tata Tiago XT</t>
  </si>
  <si>
    <t>Ford Endeavour Titanium Plus 4X4</t>
  </si>
  <si>
    <t>Honda City V AT</t>
  </si>
  <si>
    <t>Honda City i VTEC S</t>
  </si>
  <si>
    <t>Ford Ecosport 1.5 Ti VCT AT Titanium</t>
  </si>
  <si>
    <t>Volkswagen Jetta 2.0L TDI Comfortline</t>
  </si>
  <si>
    <t>Ford Fiesta 1.4 ZXi Leather</t>
  </si>
  <si>
    <t>Audi A6 2.7 TDI</t>
  </si>
  <si>
    <t>Maruti Wagon R VXI BSII</t>
  </si>
  <si>
    <t>Maruti Wagon R CNG LXI</t>
  </si>
  <si>
    <t>Honda Jazz 1.2 V i VTEC</t>
  </si>
  <si>
    <t>Maruti Ciaz VDi Plus SHVS</t>
  </si>
  <si>
    <t>Audi A4 2.0 TDI</t>
  </si>
  <si>
    <t>Maruti Vitara Brezza ZDi Plus Dual Tone</t>
  </si>
  <si>
    <t>Maruti Ritz VXI</t>
  </si>
  <si>
    <t>Hyundai Accent GLS 1.6 ABS</t>
  </si>
  <si>
    <t>Mahindra Scorpio BSIV</t>
  </si>
  <si>
    <t>Chevrolet Aveo 1.4</t>
  </si>
  <si>
    <t>Volkswagen Polo 1.2 MPI Highline</t>
  </si>
  <si>
    <t>BMW 5 Series 530i</t>
  </si>
  <si>
    <t>Maruti S-Cross Delta DDiS 200 SH</t>
  </si>
  <si>
    <t>Volkswagen Vento Diesel Trendline</t>
  </si>
  <si>
    <t>Maruti Swift Dzire LDi</t>
  </si>
  <si>
    <t>Skoda Laura Ambiente</t>
  </si>
  <si>
    <t>Maruti Celerio ZDi</t>
  </si>
  <si>
    <t>Ford Fiesta 1.6 Duratec EXI Ltd</t>
  </si>
  <si>
    <t>Hyundai Santro Xing XK</t>
  </si>
  <si>
    <t>Datsun GO Plus Remix Limited Edition</t>
  </si>
  <si>
    <t>Toyota Innova 2.5 G3</t>
  </si>
  <si>
    <t>Hyundai Xcent 1.2 VTVT S AT</t>
  </si>
  <si>
    <t>Hyundai EON Magna</t>
  </si>
  <si>
    <t>Maruti Alto 800 LXI CNG</t>
  </si>
  <si>
    <t>Volkswagen Vento 1.6 Highline</t>
  </si>
  <si>
    <t>Tata Nano Twist XE</t>
  </si>
  <si>
    <t>Ford Figo Aspire 1.5 TDCi Ambiente ABS</t>
  </si>
  <si>
    <t>OpelCorsa 1.4 GL</t>
  </si>
  <si>
    <t>Mahindra XUV500 W7 BSIV</t>
  </si>
  <si>
    <t>Maruti Ciaz 1.4 Zeta</t>
  </si>
  <si>
    <t>Toyota Innova 2.5 GX (Diesel) 8 Seater BS IV</t>
  </si>
  <si>
    <t>Tata Nano CX</t>
  </si>
  <si>
    <t>Tata Tiago 1.05 Revotorq XM</t>
  </si>
  <si>
    <t>Tata Zest Quadrajet 1.3</t>
  </si>
  <si>
    <t>Ford Figo Petrol EXI</t>
  </si>
  <si>
    <t>Honda Amaze S i-DTEC</t>
  </si>
  <si>
    <t>Chevrolet Sail Hatchback 1.3 TCDi</t>
  </si>
  <si>
    <t>Hyundai Elite i20 Petrol Magna Exective</t>
  </si>
  <si>
    <t>Chevrolet Enjoy TCDi LT 8 Seater</t>
  </si>
  <si>
    <t>Maruti Wagon R VXI AMT</t>
  </si>
  <si>
    <t>Ford Figo Trend</t>
  </si>
  <si>
    <t>Hyundai Tucson 2.0 e-VGT 2WD AT GL</t>
  </si>
  <si>
    <t>Hyundai i20 1.2 Asta Dual Tone</t>
  </si>
  <si>
    <t>Datsun RediGO SV 1.0</t>
  </si>
  <si>
    <t>Datsun GO T BSIV</t>
  </si>
  <si>
    <t>Chevrolet Captiva 2.0L VCDi</t>
  </si>
  <si>
    <t>Tata New Safari 3L Dicor LX 4x2</t>
  </si>
  <si>
    <t>Hyundai Grand i10 CRDi Asta</t>
  </si>
  <si>
    <t>Honda BRV i-DTEC V MT</t>
  </si>
  <si>
    <t>Toyota Fortuner 3.0 Diesel</t>
  </si>
  <si>
    <t>Mahindra Verito 1.5 D2 BSIII</t>
  </si>
  <si>
    <t>Hyundai Verna 1.6 i ABS</t>
  </si>
  <si>
    <t>Volvo XC60 D3 Kinetic</t>
  </si>
  <si>
    <t>Hyundai i20 Asta Option 1.2</t>
  </si>
  <si>
    <t>Tata Xenon XT EX 4X4</t>
  </si>
  <si>
    <t>Volkswagen Vento Petrol Highline</t>
  </si>
  <si>
    <t>Chevrolet Beat LT LPG</t>
  </si>
  <si>
    <t>Maruti Ciaz VDi</t>
  </si>
  <si>
    <t>Datsun GO T Option BSIV</t>
  </si>
  <si>
    <t>Mercedes-Benz E-Class E250 Edition E</t>
  </si>
  <si>
    <t>Hyundai Verna SX AT Diesel</t>
  </si>
  <si>
    <t>Mahindra XUV500 AT W10 1.99 mHawk</t>
  </si>
  <si>
    <t>Tata Indigo GLE BSIII</t>
  </si>
  <si>
    <t>Maruti Swift 1.3 LXI</t>
  </si>
  <si>
    <t>Hyundai Elantra 2.0 SX AT</t>
  </si>
  <si>
    <t>Maruti S-Cross Sigma DDiS 200 SH</t>
  </si>
  <si>
    <t>Chevrolet Sail LS ABS</t>
  </si>
  <si>
    <t>Honda City 1.5 V Elegance</t>
  </si>
  <si>
    <t>Maruti Grand Vitara MT</t>
  </si>
  <si>
    <t>Tata Manza Club Class Quadrajet90 EX</t>
  </si>
  <si>
    <t>Tata Tiago 1.05 Revotorq XZ Plus</t>
  </si>
  <si>
    <t>Fiat Linea T Jet Plus</t>
  </si>
  <si>
    <t>Honda Civic 1.8 V MT</t>
  </si>
  <si>
    <t>Hyundai Grand i10 1.2 Kappa Sportz AT</t>
  </si>
  <si>
    <t>Hyundai Venue SX Opt Turbo BSIV</t>
  </si>
  <si>
    <t>Ford Figo 1.5D Ambiente ABS MT</t>
  </si>
  <si>
    <t>Renault Duster 110PS Diesel RxZ Plus</t>
  </si>
  <si>
    <t>Ford Figo Aspire 1.5 Ti-VCT Titanium</t>
  </si>
  <si>
    <t>Maruti Ciaz S 1.3</t>
  </si>
  <si>
    <t>Mahindra Ingenio CRDe</t>
  </si>
  <si>
    <t>Volkswagen Vento 1.5 Highline Plus AT 16 Alloy</t>
  </si>
  <si>
    <t>Toyota Corolla Altis 1.8 GL</t>
  </si>
  <si>
    <t>Audi A4 1.8 TFSI</t>
  </si>
  <si>
    <t>Toyota Innova 2.5 EV Diesel PS 7 Seater BSIII</t>
  </si>
  <si>
    <t>Ambassador Grand 1800 ISZ MPFI PW CL</t>
  </si>
  <si>
    <t>Skoda Laura Ambiente 2.0 TDI CR AT</t>
  </si>
  <si>
    <t>Mahindra Xylo Celebration Edition BSIV</t>
  </si>
  <si>
    <t>Volkswagen CrossPolo 1.2 MPI</t>
  </si>
  <si>
    <t>Maruti Ertiga VXI Petrol</t>
  </si>
  <si>
    <t>Hyundai Xcent 1.1 CRDi S</t>
  </si>
  <si>
    <t>Hyundai i20 1.2 Magna Executive</t>
  </si>
  <si>
    <t>Maruti Swift Star VDI</t>
  </si>
  <si>
    <t>Hyundai i10 Magna 1.1 iTech SE</t>
  </si>
  <si>
    <t>Skoda Laura Elegance 2.0 TDI CR AT</t>
  </si>
  <si>
    <t>Ford EcoSport 1.5 Diesel Trend BSIV</t>
  </si>
  <si>
    <t>Maruti Celerio ZXI AMT BSIV</t>
  </si>
  <si>
    <t>Hyundai EON Magna Plus Option</t>
  </si>
  <si>
    <t>Tata Tiago 1.2 Revotron XT</t>
  </si>
  <si>
    <t>Hyundai Grand i10 Asta Option AT</t>
  </si>
  <si>
    <t>Ford Endeavour 2.5L 4X2</t>
  </si>
  <si>
    <t>Maruti Ignis 1.2 AMT Alpha BSIV</t>
  </si>
  <si>
    <t>Tata Nexon 1.5 Revotorq XM</t>
  </si>
  <si>
    <t>Ford Fiesta 1.4 ZXi Duratec</t>
  </si>
  <si>
    <t>Maruti Esteem AX</t>
  </si>
  <si>
    <t>Honda Amaze V Diesel BSIV</t>
  </si>
  <si>
    <t>Skoda Rapid 1.5 TDI Ambition</t>
  </si>
  <si>
    <t>Tata Indica Vista Aqua 1.3 Quadrajet BSIV</t>
  </si>
  <si>
    <t>Hyundai Creta 1.6 SX</t>
  </si>
  <si>
    <t>Hyundai i10 Sportz AT</t>
  </si>
  <si>
    <t>Mahindra Bolero SLX 4WD BSIII</t>
  </si>
  <si>
    <t>Mahindra Scorpio S9 BSIV</t>
  </si>
  <si>
    <t>Honda City 1.3 DX</t>
  </si>
  <si>
    <t>Tata Nano Lx BSIII</t>
  </si>
  <si>
    <t>Maruti 800 AC Uniq</t>
  </si>
  <si>
    <t>Mahindra Scorpio VLX 2WD AT BSIV</t>
  </si>
  <si>
    <t>Land Rover Range Rover Evoque 2.2L Dynamic</t>
  </si>
  <si>
    <t>Tata Spacio SA 6 Seater</t>
  </si>
  <si>
    <t>Hyundai Verna 1.4 CRDi</t>
  </si>
  <si>
    <t>Mercedes-Benz E-Class 280 CDI</t>
  </si>
  <si>
    <t>Maruti Swift ZDI</t>
  </si>
  <si>
    <t>Nissan Micra Active XV</t>
  </si>
  <si>
    <t>Fiat Linea Active (Diesel)</t>
  </si>
  <si>
    <t>Fiat Punto 1.4 Emotion</t>
  </si>
  <si>
    <t>Ford EcoSport 1.5 Diesel Trend Plus BSIV</t>
  </si>
  <si>
    <t>Renault Duster 110PS Diesel RxZ AWD</t>
  </si>
  <si>
    <t>Hyundai Verna Transform VTVT</t>
  </si>
  <si>
    <t>Maruti Gypsy King Hard Top Ambulance BSIV</t>
  </si>
  <si>
    <t>Ford Fiesta 1.4 SXi TDCi</t>
  </si>
  <si>
    <t>Maruti Baleno Zeta Automatic</t>
  </si>
  <si>
    <t>Tata Indica Vista Terra Quadrajet 1.3L BS IV</t>
  </si>
  <si>
    <t>Toyota Etios VXD</t>
  </si>
  <si>
    <t>Mahindra Xylo E9</t>
  </si>
  <si>
    <t>Toyota Etios Liva VX</t>
  </si>
  <si>
    <t>Mahindra Xylo H4</t>
  </si>
  <si>
    <t>Ford Classic 1.4 Duratorq LXI</t>
  </si>
  <si>
    <t>Chevrolet Aveo U-VA 1.2</t>
  </si>
  <si>
    <t>Honda Jazz 1.5 S i DTEC</t>
  </si>
  <si>
    <t>Toyota Innova 2.5 GX 8 STR BSIV</t>
  </si>
  <si>
    <t>Tata New Safari DICOR 2.2 VX 4x2</t>
  </si>
  <si>
    <t>Fiat Grande Punto EVO 90HP 1.3 Sport</t>
  </si>
  <si>
    <t>Fiat Grande Punto Emotion 90Hp</t>
  </si>
  <si>
    <t>Ford Fiesta Classic 1.6 Duratec CLXI</t>
  </si>
  <si>
    <t>Tata Sumo Gold EX BSIII</t>
  </si>
  <si>
    <t>Maruti A-Star AT VXI</t>
  </si>
  <si>
    <t>Nissan Terrano XL Plus ICC WT20 SE</t>
  </si>
  <si>
    <t>Hyundai Accent Executive CNG</t>
  </si>
  <si>
    <t>Hyundai Creta 1.6 E Plus</t>
  </si>
  <si>
    <t>Audi A6 2.8 FSI</t>
  </si>
  <si>
    <t>Hyundai Xcent 1.2 CRDi S</t>
  </si>
  <si>
    <t>Hyundai Santa Fe 4X4</t>
  </si>
  <si>
    <t>Honda Amaze E i-Vtech</t>
  </si>
  <si>
    <t>Mahindra Thar 4X2</t>
  </si>
  <si>
    <t>Maruti Swift Dzire LXI Option</t>
  </si>
  <si>
    <t>Hyundai i20 1.2 Asta Option</t>
  </si>
  <si>
    <t>Maruti Baleno RS 1.0 Petrol</t>
  </si>
  <si>
    <t>Skoda Superb LK 1.8 TSI AT</t>
  </si>
  <si>
    <t>Volkswagen Jetta 1.9 TDI Comfortline DSG</t>
  </si>
  <si>
    <t>Volkswagen Vento 1.5 TDI Highline AT</t>
  </si>
  <si>
    <t>Honda Amaze VX AT i-Vtech</t>
  </si>
  <si>
    <t>Maruti Baleno Delta Diesel</t>
  </si>
  <si>
    <t>Tata Winger Deluxe - Hi Roof (AC)</t>
  </si>
  <si>
    <t>Datsun RediGO AMT 1.0 S</t>
  </si>
  <si>
    <t>Nissan Sunny XL D</t>
  </si>
  <si>
    <t>Honda Jazz Select Edition</t>
  </si>
  <si>
    <t>Maruti Swift Dzire AMT VXI</t>
  </si>
  <si>
    <t>Hyundai Creta 1.6 SX Automatic</t>
  </si>
  <si>
    <t>Mercedes-Benz E-Class 280 CDI Elegance</t>
  </si>
  <si>
    <t>Audi RS7 2015-2019 Sportback Performance</t>
  </si>
  <si>
    <t>MG Hector Smart AT</t>
  </si>
  <si>
    <t>Land Rover Range Rover 4.4 Diesel LWB Vogue SE</t>
  </si>
  <si>
    <t>Honda City VX CVT</t>
  </si>
  <si>
    <t>Volkswagen Polo GT 1.0 TSI</t>
  </si>
  <si>
    <t>Tata Bolt Revotron XM</t>
  </si>
  <si>
    <t>Datsun GO Plus T Option</t>
  </si>
  <si>
    <t>Mahindra XUV500 AT W6 2WD</t>
  </si>
  <si>
    <t>Hyundai EON Era Plus Sports Edition</t>
  </si>
  <si>
    <t>Skoda Rapid 1.6 MPI AT Ambition BSIV</t>
  </si>
  <si>
    <t>Ambassador CLASSIC 1500 DSL AC</t>
  </si>
  <si>
    <t>Maruti Gypsy King HT BSIV</t>
  </si>
  <si>
    <t>Toyota Innova 2.5 EV Diesel MS 7 Str BSIII</t>
  </si>
  <si>
    <t>Mahindra Renault Logan 1.5 DLX Diesel</t>
  </si>
  <si>
    <t>Tata Aria Pleasure 4x2</t>
  </si>
  <si>
    <t>Honda City i-DTEC ZX</t>
  </si>
  <si>
    <t>Honda City i VTEC VX</t>
  </si>
  <si>
    <t>Honda Jazz 1.5 V i DTEC</t>
  </si>
  <si>
    <t>Ford EcoSport 1.5 Ti VCT MT Titanium BSIV</t>
  </si>
  <si>
    <t>Tata Indigo CS eLS BS IV</t>
  </si>
  <si>
    <t>Ford Fiesta 1.4 SXi TDCi ABS</t>
  </si>
  <si>
    <t>Mahindra Xylo H8 ABS with Airbags</t>
  </si>
  <si>
    <t>Skoda Rapid 1.6 TDI PRESTIGE</t>
  </si>
  <si>
    <t>Mercedes-Benz GLS 2016-2020 350d 4MATIC</t>
  </si>
  <si>
    <t>Mahindra Xylo E6</t>
  </si>
  <si>
    <t>Fiat Palio 1.2 Sport</t>
  </si>
  <si>
    <t>Fiat Punto EVO 1.3 Dynamic</t>
  </si>
  <si>
    <t>Volkswagen Jetta 1.9 TDI Trendline</t>
  </si>
  <si>
    <t>Toyota Corolla H2</t>
  </si>
  <si>
    <t>Maruti Zen LX - BS III</t>
  </si>
  <si>
    <t>Maruti Celerio VXI Optional</t>
  </si>
  <si>
    <t>Maruti Alto 800 LXI Optional</t>
  </si>
  <si>
    <t>Maruti Alto 800 LXI Opt BSIV</t>
  </si>
  <si>
    <t>Volkswagen Vento 1.5 TDI Highline Plus AT BSIV</t>
  </si>
  <si>
    <t>Maruti Alto K10 VXI Optional</t>
  </si>
  <si>
    <t>Volvo XC 90 D5 Inscription BSIV</t>
  </si>
  <si>
    <t>Mahindra TUV 300 T10 Dual Tone</t>
  </si>
  <si>
    <t>Honda Jazz 1.2 S i VTEC</t>
  </si>
  <si>
    <t>Mahindra XUV500 W7 AT BSIV</t>
  </si>
  <si>
    <t>Mahindra Thar CRDe AC</t>
  </si>
  <si>
    <t>Hyundai Verna 1.6 CRDi AT SX</t>
  </si>
  <si>
    <t>Toyota Etios Liva GD SP</t>
  </si>
  <si>
    <t>Mahindra Verito Vibe 1.5 dCi D6</t>
  </si>
  <si>
    <t>Ford EcoSport 1.5 Petrol Titanium Plus AT BSIV</t>
  </si>
  <si>
    <t>Tata Harrier XE</t>
  </si>
  <si>
    <t>Hyundai Xcent 1.2 CRDi SX</t>
  </si>
  <si>
    <t>Fiat Linea Emotion (Diesel)</t>
  </si>
  <si>
    <t>Chevrolet Sail 1.3 LS</t>
  </si>
  <si>
    <t>Toyota Camry Hybrid</t>
  </si>
  <si>
    <t>Electric</t>
  </si>
  <si>
    <t>Skoda Octavia Ambiente 1.9 TDI MT</t>
  </si>
  <si>
    <t>Honda City Edge Edition Diesel SV</t>
  </si>
  <si>
    <t>Ford Ecosport 1.5 DV5 MT Trend</t>
  </si>
  <si>
    <t>Chevrolet Tavera Neo 3 9 Str BSIII</t>
  </si>
  <si>
    <t>Honda Accord 2.4 AT</t>
  </si>
  <si>
    <t>Maruti Ertiga SHVS LDI</t>
  </si>
  <si>
    <t>Ford Ecosport 1.5 Diesel Titanium Plus</t>
  </si>
  <si>
    <t>Ford Figo 1.5 Sports Edition MT</t>
  </si>
  <si>
    <t>Ford EcoSport 1.5 TDCi Titanium Plus BE BSIV</t>
  </si>
  <si>
    <t>Ford Figo Aspire 1.5 TDCi Titanium Plus</t>
  </si>
  <si>
    <t>Toyota Qualis FS B3</t>
  </si>
  <si>
    <t>Mahindra Scorpio VLX 2WD BSIII</t>
  </si>
  <si>
    <t>Honda City i DTec V</t>
  </si>
  <si>
    <t>Honda City i-DTEC VX</t>
  </si>
  <si>
    <t>Nissan Terrano XE 85 PS</t>
  </si>
  <si>
    <t>Fiat Punto EVO 1.3 Emotion</t>
  </si>
  <si>
    <t>Toyota Fortuner 2.7 2WD AT</t>
  </si>
  <si>
    <t>Mahindra XUV500 W10 AWD</t>
  </si>
  <si>
    <t>Tata Indica V2 DLS BSII</t>
  </si>
  <si>
    <t>Mahindra KUV 100 G80 K4 Plus</t>
  </si>
  <si>
    <t>Hyundai Verna CRDi 1.6 AT EX</t>
  </si>
  <si>
    <t>Tata Indigo CS LS (TDI) BS-III</t>
  </si>
  <si>
    <t>Honda Amaze S Petrol BSIV</t>
  </si>
  <si>
    <t>Hyundai Santro Xing XS eRLX Euro III</t>
  </si>
  <si>
    <t>Hyundai Santro AT</t>
  </si>
  <si>
    <t>Ford Endeavour 2.2 Titanium AT 4X2</t>
  </si>
  <si>
    <t>Chevrolet Spark 1.0 LT BS3</t>
  </si>
  <si>
    <t>Maruti Swift LDI</t>
  </si>
  <si>
    <t>Tata Nano XM</t>
  </si>
  <si>
    <t>Mahindra Verito 1.5 D6 BSIII</t>
  </si>
  <si>
    <t>Toyota Innova 2.5 VX (Diesel) 8 Seater BS IV</t>
  </si>
  <si>
    <t>Hyundai i20 Magna 1.4 CRDi</t>
  </si>
  <si>
    <t>mileage</t>
  </si>
  <si>
    <t>engine</t>
  </si>
  <si>
    <t>max_power</t>
  </si>
  <si>
    <t>torque</t>
  </si>
  <si>
    <t>seats</t>
  </si>
  <si>
    <t>23.4 kmpl</t>
  </si>
  <si>
    <t>1248 CC</t>
  </si>
  <si>
    <t>74 bhp</t>
  </si>
  <si>
    <t>190Nm@ 2000rpm</t>
  </si>
  <si>
    <t>21.14 kmpl</t>
  </si>
  <si>
    <t>1498 CC</t>
  </si>
  <si>
    <t>103.52 bhp</t>
  </si>
  <si>
    <t>250Nm@ 1500-2500rpm</t>
  </si>
  <si>
    <t>Honda City 2017-2020 EXi</t>
  </si>
  <si>
    <t>17.7 kmpl</t>
  </si>
  <si>
    <t>1497 CC</t>
  </si>
  <si>
    <t>78 bhp</t>
  </si>
  <si>
    <t>12.7@ 2,700(kgm@ rpm)</t>
  </si>
  <si>
    <t>Hyundai i20 Sportz Diesel</t>
  </si>
  <si>
    <t>23.0 kmpl</t>
  </si>
  <si>
    <t>1396 CC</t>
  </si>
  <si>
    <t>90 bhp</t>
  </si>
  <si>
    <t>22.4 kgm at 1750-2750rpm</t>
  </si>
  <si>
    <t>16.1 kmpl</t>
  </si>
  <si>
    <t>1298 CC</t>
  </si>
  <si>
    <t>88.2 bhp</t>
  </si>
  <si>
    <t>11.5@ 4,500(kgm@ rpm)</t>
  </si>
  <si>
    <t>20.14 kmpl</t>
  </si>
  <si>
    <t>1197 CC</t>
  </si>
  <si>
    <t>81.86 bhp</t>
  </si>
  <si>
    <t>113.75nm@ 4000rpm</t>
  </si>
  <si>
    <t>17.3 km/kg</t>
  </si>
  <si>
    <t>1061 CC</t>
  </si>
  <si>
    <t>57.5 bhp</t>
  </si>
  <si>
    <t>7.8@ 4,500(kgm@ rpm)</t>
  </si>
  <si>
    <t>Maruti 800 DX BSII</t>
  </si>
  <si>
    <t>796 CC</t>
  </si>
  <si>
    <t>37 bhp</t>
  </si>
  <si>
    <t>59Nm@ 2500rpm</t>
  </si>
  <si>
    <t>23.59 kmpl</t>
  </si>
  <si>
    <t>1364 CC</t>
  </si>
  <si>
    <t>67.1 bhp</t>
  </si>
  <si>
    <t>170Nm@ 1800-2400rpm</t>
  </si>
  <si>
    <t>20.0 kmpl</t>
  </si>
  <si>
    <t>1399 CC</t>
  </si>
  <si>
    <t>68.1 bhp</t>
  </si>
  <si>
    <t>160Nm@ 2000rpm</t>
  </si>
  <si>
    <t>19.01 kmpl</t>
  </si>
  <si>
    <t>1461 CC</t>
  </si>
  <si>
    <t>108.45 bhp</t>
  </si>
  <si>
    <t>248Nm@ 2250rpm</t>
  </si>
  <si>
    <t>17.3 kmpl</t>
  </si>
  <si>
    <t>993 CC</t>
  </si>
  <si>
    <t>60 bhp</t>
  </si>
  <si>
    <t>78Nm@ 4500rpm</t>
  </si>
  <si>
    <t>19.3 kmpl</t>
  </si>
  <si>
    <t>73.9 bhp</t>
  </si>
  <si>
    <t/>
  </si>
  <si>
    <t>18.9 kmpl</t>
  </si>
  <si>
    <t>67 bhp</t>
  </si>
  <si>
    <t>84Nm@ 3500rpm</t>
  </si>
  <si>
    <t>18.15 kmpl</t>
  </si>
  <si>
    <t>1198 CC</t>
  </si>
  <si>
    <t>82 bhp</t>
  </si>
  <si>
    <t>115Nm@ 3500-3600rpm</t>
  </si>
  <si>
    <t>24.52 kmpl</t>
  </si>
  <si>
    <t>88.5 bhp</t>
  </si>
  <si>
    <t>200Nm@ 1750rpm</t>
  </si>
  <si>
    <t>19.7 kmpl</t>
  </si>
  <si>
    <t>46.3 bhp</t>
  </si>
  <si>
    <t>62Nm@ 3000rpm</t>
  </si>
  <si>
    <t>Hyundai i20 2015-2017 Asta 1.4 CRDi</t>
  </si>
  <si>
    <t>22.54 kmpl</t>
  </si>
  <si>
    <t>88.73 bhp</t>
  </si>
  <si>
    <t>219.7Nm@ 1500-2750rpm</t>
  </si>
  <si>
    <t>Mahindra Verito 1.5 D4 BSIII</t>
  </si>
  <si>
    <t>21.0 kmpl</t>
  </si>
  <si>
    <t>64.1 bhp</t>
  </si>
  <si>
    <t>25.5 kmpl</t>
  </si>
  <si>
    <t>98.6 bhp</t>
  </si>
  <si>
    <t>26.59 kmpl</t>
  </si>
  <si>
    <t>21.5 kmpl</t>
  </si>
  <si>
    <t>88.8 bhp</t>
  </si>
  <si>
    <t>Tata Tigor 2017-2020 XZ</t>
  </si>
  <si>
    <t>20.3 kmpl</t>
  </si>
  <si>
    <t>1199 CC</t>
  </si>
  <si>
    <t>83.81 bhp</t>
  </si>
  <si>
    <t>114Nm@ 3500rpm</t>
  </si>
  <si>
    <t>21.4 kmpl</t>
  </si>
  <si>
    <t>83.1 bhp</t>
  </si>
  <si>
    <t>115Nm@ 4000rpm</t>
  </si>
  <si>
    <t>24.7 kmpl</t>
  </si>
  <si>
    <t>47.3 bhp</t>
  </si>
  <si>
    <t>69Nm@ 3500rpm</t>
  </si>
  <si>
    <t>18.2 kmpl</t>
  </si>
  <si>
    <t>73.8 bhp</t>
  </si>
  <si>
    <t>172.5Nm@ 1750rpm</t>
  </si>
  <si>
    <t>16.8 kmpl</t>
  </si>
  <si>
    <t>34.2 bhp</t>
  </si>
  <si>
    <t>24.3 kmpl</t>
  </si>
  <si>
    <t>Fiat Palio 1.2 ELX</t>
  </si>
  <si>
    <t>14.0 kmpl</t>
  </si>
  <si>
    <t>35 bhp</t>
  </si>
  <si>
    <t>6.1kgm@ 3000rpm</t>
  </si>
  <si>
    <t>18.6 kmpl</t>
  </si>
  <si>
    <t>81.83 bhp</t>
  </si>
  <si>
    <t>114.7Nm@ 4000rpm</t>
  </si>
  <si>
    <t>33.44 km/kg</t>
  </si>
  <si>
    <t>40.3 bhp</t>
  </si>
  <si>
    <t>60Nm@ 3500rpm</t>
  </si>
  <si>
    <t>23.95 kmpl</t>
  </si>
  <si>
    <t>998 CC</t>
  </si>
  <si>
    <t>90Nm@ 3500rpm</t>
  </si>
  <si>
    <t>Hyundai Verna VTVT 1.6 SX Option</t>
  </si>
  <si>
    <t>17.0 kmpl</t>
  </si>
  <si>
    <t>1591 CC</t>
  </si>
  <si>
    <t>121.3 bhp</t>
  </si>
  <si>
    <t>151Nm@ 4850rpm</t>
  </si>
  <si>
    <t>Datsun GO D</t>
  </si>
  <si>
    <t>20.63 kmpl</t>
  </si>
  <si>
    <t>104Nm@ 4000rpm</t>
  </si>
  <si>
    <t>Tata Safari DICOR 2.2 LX 4x2</t>
  </si>
  <si>
    <t>13.93 kmpl</t>
  </si>
  <si>
    <t>2179 CC</t>
  </si>
  <si>
    <t>138.03 bhp</t>
  </si>
  <si>
    <t>320Nm@ 1700-2700rpm</t>
  </si>
  <si>
    <t>Jeep Compass 1.4 Limited Plus BSIV</t>
  </si>
  <si>
    <t>16.0 kmpl</t>
  </si>
  <si>
    <t>1368 CC</t>
  </si>
  <si>
    <t>160.77 bhp</t>
  </si>
  <si>
    <t>250Nm@ 1750-2500rpm</t>
  </si>
  <si>
    <t>17.8 kmpl</t>
  </si>
  <si>
    <t>117.3 bhp</t>
  </si>
  <si>
    <t>145Nm@ 4600rpm</t>
  </si>
  <si>
    <t>116.3 bhp</t>
  </si>
  <si>
    <t>146Nm@ 4800rpm</t>
  </si>
  <si>
    <t>Maruti Swift Dzire VXi AT</t>
  </si>
  <si>
    <t>18.5 kmpl</t>
  </si>
  <si>
    <t>83.14 bhp</t>
  </si>
  <si>
    <t>67.05 bhp</t>
  </si>
  <si>
    <t>12.55 kmpl</t>
  </si>
  <si>
    <t>2982 CC</t>
  </si>
  <si>
    <t>168.5 bhp</t>
  </si>
  <si>
    <t>343Nm@ 1400-3400rpm</t>
  </si>
  <si>
    <t>12.99 kmpl</t>
  </si>
  <si>
    <t>2494 CC</t>
  </si>
  <si>
    <t>100 bhp</t>
  </si>
  <si>
    <t>200Nm@ 1400-3400rpm</t>
  </si>
  <si>
    <t>Mercedes-Benz B Class B180</t>
  </si>
  <si>
    <t>14.8 kmpl</t>
  </si>
  <si>
    <t>2143 CC</t>
  </si>
  <si>
    <t>120.7 bhp</t>
  </si>
  <si>
    <t>200Nm@ 1250-4000rpm</t>
  </si>
  <si>
    <t>98.63 bhp</t>
  </si>
  <si>
    <t>13.5 kmpl</t>
  </si>
  <si>
    <t>2477 CC</t>
  </si>
  <si>
    <t>175.56 bhp</t>
  </si>
  <si>
    <t>400Nm@ 2000-2500rpm</t>
  </si>
  <si>
    <t>26.0 kmpl</t>
  </si>
  <si>
    <t>Maruti Ciaz Zeta</t>
  </si>
  <si>
    <t>20.65 kmpl</t>
  </si>
  <si>
    <t>1462 CC</t>
  </si>
  <si>
    <t>103.25 bhp</t>
  </si>
  <si>
    <t>138Nm@ 4400rpm</t>
  </si>
  <si>
    <t>Honda Jazz VX Diesel</t>
  </si>
  <si>
    <t>27.3 kmpl</t>
  </si>
  <si>
    <t>11.36 kmpl</t>
  </si>
  <si>
    <t>2755 CC</t>
  </si>
  <si>
    <t>171.5 bhp</t>
  </si>
  <si>
    <t>360Nm@ 1200-3400rpm</t>
  </si>
  <si>
    <t>100.6 bhp</t>
  </si>
  <si>
    <t>200Nm@ 1200-3600rpm</t>
  </si>
  <si>
    <t>Audi A6 2.0 TDI Technology</t>
  </si>
  <si>
    <t>17.68 kmpl</t>
  </si>
  <si>
    <t>1968 CC</t>
  </si>
  <si>
    <t>174.33 bhp</t>
  </si>
  <si>
    <t>380Nm@ 1750-2500rpm</t>
  </si>
  <si>
    <t>14.28 kmpl</t>
  </si>
  <si>
    <t>1798 CC</t>
  </si>
  <si>
    <t>173Nm@ 4000rpm</t>
  </si>
  <si>
    <t>18.53 kmpl</t>
  </si>
  <si>
    <t>187.74 bhp</t>
  </si>
  <si>
    <t>400Nm@ 1750-3000rpm</t>
  </si>
  <si>
    <t>14.84 kmpl</t>
  </si>
  <si>
    <t>170 bhp</t>
  </si>
  <si>
    <t>400Nm@ 1400-2800rpm</t>
  </si>
  <si>
    <t>21.12 kmpl</t>
  </si>
  <si>
    <t>200Nm@ 1750-3000rpm</t>
  </si>
  <si>
    <t>20.36 kmpl</t>
  </si>
  <si>
    <t>78.9 bhp</t>
  </si>
  <si>
    <t>111.7Nm@ 4000rpm</t>
  </si>
  <si>
    <t>21.27 kmpl</t>
  </si>
  <si>
    <t>88.76 bhp</t>
  </si>
  <si>
    <t>219.6Nm@ 1500-2750rpm</t>
  </si>
  <si>
    <t>18.16 kmpl</t>
  </si>
  <si>
    <t>1196 CC</t>
  </si>
  <si>
    <t>86.8 bhp</t>
  </si>
  <si>
    <t>112Nm@ 4000rpm</t>
  </si>
  <si>
    <t>22.0 kmpl</t>
  </si>
  <si>
    <t>108.495 bhp</t>
  </si>
  <si>
    <t>250Nm@ 1500-3000rpm</t>
  </si>
  <si>
    <t>25.1 kmpl</t>
  </si>
  <si>
    <t>20.51 kmpl</t>
  </si>
  <si>
    <t>21.66 kmpl</t>
  </si>
  <si>
    <t>108.62 bhp</t>
  </si>
  <si>
    <t>Maruti Swift VDI Deca</t>
  </si>
  <si>
    <t>25.2 kmpl</t>
  </si>
  <si>
    <t>22.9 kmpl</t>
  </si>
  <si>
    <t>16.02 kmpl</t>
  </si>
  <si>
    <t>1373 CC</t>
  </si>
  <si>
    <t>93.7 bhp</t>
  </si>
  <si>
    <t>130Nm@ 4000rpm</t>
  </si>
  <si>
    <t>20.54 kmpl</t>
  </si>
  <si>
    <t>1598 CC</t>
  </si>
  <si>
    <t>103.6 bhp</t>
  </si>
  <si>
    <t>22.77 kmpl</t>
  </si>
  <si>
    <t>98.59 bhp</t>
  </si>
  <si>
    <t>205Nm@ 1750-3250rpm</t>
  </si>
  <si>
    <t>BMW X1 sDrive20i xLine</t>
  </si>
  <si>
    <t>15.71 kmpl</t>
  </si>
  <si>
    <t>1998 CC</t>
  </si>
  <si>
    <t>189 bhp</t>
  </si>
  <si>
    <t>280Nm@ 1350-4600rpm</t>
  </si>
  <si>
    <t>23.1 kmpl</t>
  </si>
  <si>
    <t>67.04 bhp</t>
  </si>
  <si>
    <t>Datsun GO A Petrol</t>
  </si>
  <si>
    <t>19.02 kmpl</t>
  </si>
  <si>
    <t>Maruti Alto 800 VXI BSIV</t>
  </si>
  <si>
    <t>Maruti Alto 800 LXI BSIV</t>
  </si>
  <si>
    <t>Maruti Swift VDI BSIV W ABS</t>
  </si>
  <si>
    <t>19.81 kmpl</t>
  </si>
  <si>
    <t>1086 CC</t>
  </si>
  <si>
    <t>68.05 bhp</t>
  </si>
  <si>
    <t>99.04Nm@ 4500rpm</t>
  </si>
  <si>
    <t>26.2 km/kg</t>
  </si>
  <si>
    <t>58.2 bhp</t>
  </si>
  <si>
    <t>77Nm@ 3500rpm</t>
  </si>
  <si>
    <t>16.47 kmpl</t>
  </si>
  <si>
    <t>110Nm@ 3750rpm</t>
  </si>
  <si>
    <t>15.04 kmpl</t>
  </si>
  <si>
    <t>153Nm@ 3800rpm</t>
  </si>
  <si>
    <t>Hyundai i20 Asta Optional with Sunroof 1.2</t>
  </si>
  <si>
    <t>82.85 bhp</t>
  </si>
  <si>
    <t>113.7Nm@ 4000rpm</t>
  </si>
  <si>
    <t>Hyundai Xcent 1.2 Kappa SX Option AT</t>
  </si>
  <si>
    <t>19.1 kmpl</t>
  </si>
  <si>
    <t>114Nm@ 4000rpm</t>
  </si>
  <si>
    <t>21.79 kmpl</t>
  </si>
  <si>
    <t>Tata Manza Aura (ABS) Quadrajet</t>
  </si>
  <si>
    <t>18.8 kmpl</t>
  </si>
  <si>
    <t>21.21 kmpl</t>
  </si>
  <si>
    <t>81.80 bhp</t>
  </si>
  <si>
    <t>113Nm@ 4200rpm</t>
  </si>
  <si>
    <t>15.37 kmpl</t>
  </si>
  <si>
    <t>73 bhp</t>
  </si>
  <si>
    <t>101Nm@ 3000rpm</t>
  </si>
  <si>
    <t>Mahindra Scorpio VLX AT AIRBAG BSIV</t>
  </si>
  <si>
    <t>11.79 kmpl</t>
  </si>
  <si>
    <t>120 bhp</t>
  </si>
  <si>
    <t>290Nm@ 1800-2800rpm</t>
  </si>
  <si>
    <t>Ford Freestyle Titanium Petrol BSIV</t>
  </si>
  <si>
    <t>19.0 kmpl</t>
  </si>
  <si>
    <t>1194 CC</t>
  </si>
  <si>
    <t>94.68 bhp</t>
  </si>
  <si>
    <t>120Nm@ 4250rpm</t>
  </si>
  <si>
    <t>14.3 kmpl</t>
  </si>
  <si>
    <t>160 bhp</t>
  </si>
  <si>
    <t>250Nm@ 1500~4500rpm</t>
  </si>
  <si>
    <t>Tata Indica Vista Aura 1.2 Safire (ABS) BS IV</t>
  </si>
  <si>
    <t>15.8 kmpl</t>
  </si>
  <si>
    <t>1172 CC</t>
  </si>
  <si>
    <t>65 bhp</t>
  </si>
  <si>
    <t>96 Nm at 3000 rpm</t>
  </si>
  <si>
    <t>15.1 kmpl</t>
  </si>
  <si>
    <t>155 bhp</t>
  </si>
  <si>
    <t>360Nm@ 1750-2800rpm</t>
  </si>
  <si>
    <t>19.09 kmpl</t>
  </si>
  <si>
    <t>1405 CC</t>
  </si>
  <si>
    <t>69.01 bhp</t>
  </si>
  <si>
    <t>135Nm@ 2500rpm</t>
  </si>
  <si>
    <t>22.32 kmpl</t>
  </si>
  <si>
    <t>1582 CC</t>
  </si>
  <si>
    <t>126.32 bhp</t>
  </si>
  <si>
    <t>259.8Nm@ 1900-2750rpm</t>
  </si>
  <si>
    <t>21.9 kmpl</t>
  </si>
  <si>
    <t>14.53 kmpl</t>
  </si>
  <si>
    <t>138.1 bhp</t>
  </si>
  <si>
    <t>21.63 kmpl</t>
  </si>
  <si>
    <t>20.85 kmpl</t>
  </si>
  <si>
    <t>20.45 kmpl</t>
  </si>
  <si>
    <t>83.8 bhp</t>
  </si>
  <si>
    <t>200Nm@ 1900rpm</t>
  </si>
  <si>
    <t>19.67 kmpl</t>
  </si>
  <si>
    <t>126.2 bhp</t>
  </si>
  <si>
    <t>259.9Nm@ 1900-2750rpm</t>
  </si>
  <si>
    <t>98.96 bhp</t>
  </si>
  <si>
    <t>23.01 kmpl</t>
  </si>
  <si>
    <t>999 CC</t>
  </si>
  <si>
    <t>91Nm@ 4250rpm</t>
  </si>
  <si>
    <t>20.77 kmpl</t>
  </si>
  <si>
    <t>17.92 kmpl</t>
  </si>
  <si>
    <t>62.1 bhp</t>
  </si>
  <si>
    <t>96.1Nm@ 3000rpm</t>
  </si>
  <si>
    <t>86.7 bhp</t>
  </si>
  <si>
    <t>109Nm@ 4500rpm</t>
  </si>
  <si>
    <t>Audi Q5 35TDI Premium Plus</t>
  </si>
  <si>
    <t>17.01 kmpl</t>
  </si>
  <si>
    <t>188 bhp</t>
  </si>
  <si>
    <t>400nm@ 1750-3000rpm</t>
  </si>
  <si>
    <t>Lexus ES 300h</t>
  </si>
  <si>
    <t>22.37 kmpl</t>
  </si>
  <si>
    <t>2487 CC</t>
  </si>
  <si>
    <t>214.56 bhp</t>
  </si>
  <si>
    <t>202Nm@ 3600-5200rpm</t>
  </si>
  <si>
    <t>Jaguar XF 2.0 Diesel Portfolio</t>
  </si>
  <si>
    <t>19.33 kmpl</t>
  </si>
  <si>
    <t>1999 CC</t>
  </si>
  <si>
    <t>177 bhp</t>
  </si>
  <si>
    <t>430Nm@ 1750-2500rpm</t>
  </si>
  <si>
    <t>Jeep Wrangler 2016-2019 3.6 4X4</t>
  </si>
  <si>
    <t>9.5 kmpl</t>
  </si>
  <si>
    <t>3604 CC</t>
  </si>
  <si>
    <t>280 bhp</t>
  </si>
  <si>
    <t>347Nm@ 4300rpm</t>
  </si>
  <si>
    <t>Land Rover Discovery Sport TD4 SE</t>
  </si>
  <si>
    <t>12.83 kmpl</t>
  </si>
  <si>
    <t>148.31 bhp</t>
  </si>
  <si>
    <t>382nm@ 1750-2250rpm</t>
  </si>
  <si>
    <t>Mercedes-Benz S-Class S 350 CDI</t>
  </si>
  <si>
    <t>2987 CC</t>
  </si>
  <si>
    <t>254.79 bhp</t>
  </si>
  <si>
    <t>620Nm@ 1600-2400rpm</t>
  </si>
  <si>
    <t>BMW 5 Series 520d Sport Line</t>
  </si>
  <si>
    <t>22.48 kmpl</t>
  </si>
  <si>
    <t>1995 CC</t>
  </si>
  <si>
    <t>400Nm@ 1750-2500rpm</t>
  </si>
  <si>
    <t>BMW X1 sDrive 20D xLine</t>
  </si>
  <si>
    <t>BMW X4 M Sport X xDrive20d</t>
  </si>
  <si>
    <t>16.78 kmpl</t>
  </si>
  <si>
    <t>190 bhp</t>
  </si>
  <si>
    <t>14.67 kmpl</t>
  </si>
  <si>
    <t>177.46 bhp</t>
  </si>
  <si>
    <t>250@ 1250-5000rpm</t>
  </si>
  <si>
    <t>15.0 kmpl</t>
  </si>
  <si>
    <t>204 bhp</t>
  </si>
  <si>
    <t>500Nm@ 1600-1800rpm</t>
  </si>
  <si>
    <t>MG Hector Sharp AT BSIV</t>
  </si>
  <si>
    <t>13.96 kmpl</t>
  </si>
  <si>
    <t>1451 CC</t>
  </si>
  <si>
    <t>141 bhp</t>
  </si>
  <si>
    <t>250Nm@ 1600-3600rpm</t>
  </si>
  <si>
    <t>18.0 kmpl</t>
  </si>
  <si>
    <t>117.6 bhp</t>
  </si>
  <si>
    <t>Toyota Corolla Altis 1.8 G CVT</t>
  </si>
  <si>
    <t>Volvo XC40 D4 R-Design</t>
  </si>
  <si>
    <t>1969 CC</t>
  </si>
  <si>
    <t>400Nm</t>
  </si>
  <si>
    <t>12.07 kmpl</t>
  </si>
  <si>
    <t>2967 CC</t>
  </si>
  <si>
    <t>241.4 bhp</t>
  </si>
  <si>
    <t>550Nm@ 1750-2750rpm</t>
  </si>
  <si>
    <t>26.21 kmpl</t>
  </si>
  <si>
    <t>282 bhp</t>
  </si>
  <si>
    <t>490Nm@ 1600rpm</t>
  </si>
  <si>
    <t>BMW 5 Series 523i</t>
  </si>
  <si>
    <t>10.8 kmpl</t>
  </si>
  <si>
    <t>2497 CC</t>
  </si>
  <si>
    <t>150 bhp</t>
  </si>
  <si>
    <t>250 Nm at 2750 rpm</t>
  </si>
  <si>
    <t>Hyundai Elantra S</t>
  </si>
  <si>
    <t>16.3 kmpl</t>
  </si>
  <si>
    <t>1797 CC</t>
  </si>
  <si>
    <t>147.5 bhp</t>
  </si>
  <si>
    <t>177.5Nm@ 4700rpm</t>
  </si>
  <si>
    <t>Jaguar XE 2016-2019 2.0L Diesel Prestige</t>
  </si>
  <si>
    <t>13.6 kmpl</t>
  </si>
  <si>
    <t>108.5 bhp</t>
  </si>
  <si>
    <t>170Nm@ 1750-4000rpm</t>
  </si>
  <si>
    <t>Skoda Rapid 1.6 MPI AT Elegance</t>
  </si>
  <si>
    <t>103.5 bhp</t>
  </si>
  <si>
    <t>Mercedes-Benz CLA 200 CGI Sport</t>
  </si>
  <si>
    <t>1991 CC</t>
  </si>
  <si>
    <t>183 bhp</t>
  </si>
  <si>
    <t>300Nm@ 1200-4000rpm</t>
  </si>
  <si>
    <t>Mercedes-Benz New C-Class C 200 AVANTGARDE</t>
  </si>
  <si>
    <t>14.74 kmpl</t>
  </si>
  <si>
    <t>181.04 bhp</t>
  </si>
  <si>
    <t>300Nm@ 1200-1400rpm</t>
  </si>
  <si>
    <t>15.6 kmpl</t>
  </si>
  <si>
    <t>Toyota Glanza V CVT</t>
  </si>
  <si>
    <t>19.56 kmpl</t>
  </si>
  <si>
    <t>Tata Nexon 1.5 Revotorq XZA Plus DualTone</t>
  </si>
  <si>
    <t>260Nm@ 1500-2750rpm</t>
  </si>
  <si>
    <t>22.69 kmpl</t>
  </si>
  <si>
    <t>19.16 kmpl</t>
  </si>
  <si>
    <t>157.7 bhp</t>
  </si>
  <si>
    <t>213Nm@ 4500rpm</t>
  </si>
  <si>
    <t>18.12 kmpl</t>
  </si>
  <si>
    <t>Toyota Camry W4 (AT)</t>
  </si>
  <si>
    <t>12.1 kmpl</t>
  </si>
  <si>
    <t>2362 CC</t>
  </si>
  <si>
    <t>164.7 bhp</t>
  </si>
  <si>
    <t>224Nm@ 4000rpm</t>
  </si>
  <si>
    <t>Maruti Ertiga BSIV ZXI Plus</t>
  </si>
  <si>
    <t>17.5 kmpl</t>
  </si>
  <si>
    <t>91.1 bhp</t>
  </si>
  <si>
    <t>Volvo XC90 T8 Excellence BSIV</t>
  </si>
  <si>
    <t>42.0 kmpl</t>
  </si>
  <si>
    <t>400 bhp</t>
  </si>
  <si>
    <t>640Nm@ 1740rpm</t>
  </si>
  <si>
    <t>68 bhp</t>
  </si>
  <si>
    <t>20.4 kmpl</t>
  </si>
  <si>
    <t>21.1 kmpl</t>
  </si>
  <si>
    <t>113Nm@ 4500rpm</t>
  </si>
  <si>
    <t>Volkswagen Ameo 1.0 MPI Trendline</t>
  </si>
  <si>
    <t>19.44 kmpl</t>
  </si>
  <si>
    <t>75 bhp</t>
  </si>
  <si>
    <t>95Nm@ 3000-4300rpm</t>
  </si>
  <si>
    <t>85.8 bhp</t>
  </si>
  <si>
    <t>13.0 kmpl</t>
  </si>
  <si>
    <t>1493 CC</t>
  </si>
  <si>
    <t>13.1kgm@ 4600rpm</t>
  </si>
  <si>
    <t>21.43 kmpl</t>
  </si>
  <si>
    <t>87.2 bhp</t>
  </si>
  <si>
    <t>205Nm@ 1800-2800rpm</t>
  </si>
  <si>
    <t>53 bhp</t>
  </si>
  <si>
    <t>71Nm@ 3500rpm</t>
  </si>
  <si>
    <t>Mahindra KUV 100 mFALCON G80 K8</t>
  </si>
  <si>
    <t>Tata Zest Quadrajet 1.3 75PS XM</t>
  </si>
  <si>
    <t>22.95 kmpl</t>
  </si>
  <si>
    <t>190Nm@ 1750-3000rpm</t>
  </si>
  <si>
    <t>118 bhp</t>
  </si>
  <si>
    <t>146Nm at 4800 rpm</t>
  </si>
  <si>
    <t>16.2 kmpl</t>
  </si>
  <si>
    <t>1599 CC</t>
  </si>
  <si>
    <t>103.2 bhp</t>
  </si>
  <si>
    <t>14.9 KGM at 3000 RPM</t>
  </si>
  <si>
    <t>15.3 kmpl</t>
  </si>
  <si>
    <t>1341 CC</t>
  </si>
  <si>
    <t>83 bhp</t>
  </si>
  <si>
    <t>115Nm@ 3200rpm</t>
  </si>
  <si>
    <t>117nm@ 4000rpm</t>
  </si>
  <si>
    <t>Maruti Ciaz 1.3 Alpha</t>
  </si>
  <si>
    <t>28.09 kmpl</t>
  </si>
  <si>
    <t>Tata Tigor 1.2 Revotron XZ</t>
  </si>
  <si>
    <t>84 bhp</t>
  </si>
  <si>
    <t>17.4 kmpl</t>
  </si>
  <si>
    <t>19.4 kmpl</t>
  </si>
  <si>
    <t>26.6 km/kg</t>
  </si>
  <si>
    <t>58.16 bhp</t>
  </si>
  <si>
    <t>Maruti Swift Dzire VXI 1.2</t>
  </si>
  <si>
    <t>Maruti Swift Dzire AMT VXI BS IV</t>
  </si>
  <si>
    <t>Tata Hexa XE</t>
  </si>
  <si>
    <t>17.6 kmpl</t>
  </si>
  <si>
    <t>147.94 bhp</t>
  </si>
  <si>
    <t>320Nm@ 1500-3000rpm</t>
  </si>
  <si>
    <t>28.4 kmpl</t>
  </si>
  <si>
    <t>74.02 bhp</t>
  </si>
  <si>
    <t>1794 CC</t>
  </si>
  <si>
    <t>Maruti Baleno Alpha Automatic</t>
  </si>
  <si>
    <t>14.1 kmpl</t>
  </si>
  <si>
    <t>25.17 kmpl</t>
  </si>
  <si>
    <t>799 CC</t>
  </si>
  <si>
    <t>53.3 bhp</t>
  </si>
  <si>
    <t>72Nm@ 4386rpm</t>
  </si>
  <si>
    <t>Hyundai Xcent 1.2 VTVT SX</t>
  </si>
  <si>
    <t>22.74 kmpl</t>
  </si>
  <si>
    <t>80 bhp</t>
  </si>
  <si>
    <t>11.4 kgm at 4,000 rpm</t>
  </si>
  <si>
    <t>17.57 kmpl</t>
  </si>
  <si>
    <t>1193 CC</t>
  </si>
  <si>
    <t>88.7 bhp</t>
  </si>
  <si>
    <t>140Nm@ 1500-4000rpm</t>
  </si>
  <si>
    <t>16.95 kmpl</t>
  </si>
  <si>
    <t>97.7 bhp</t>
  </si>
  <si>
    <t>134Nm@ 4000rpm</t>
  </si>
  <si>
    <t>Ford EcoSport 1.5 Petrol Titanium Plus BSIV</t>
  </si>
  <si>
    <t>121.36 bhp</t>
  </si>
  <si>
    <t>150Nm@ 4500rpm</t>
  </si>
  <si>
    <t>19.49 kmpl</t>
  </si>
  <si>
    <t>Maruti Wagon R LXI Optional</t>
  </si>
  <si>
    <t>Mahindra Ssangyong Rexton RX5</t>
  </si>
  <si>
    <t>2696 CC</t>
  </si>
  <si>
    <t>162 bhp</t>
  </si>
  <si>
    <t>340Nm@ 1800-3250rpm</t>
  </si>
  <si>
    <t>17.21 kmpl</t>
  </si>
  <si>
    <t>240Nm@ 1600-2800rpm</t>
  </si>
  <si>
    <t>Hyundai Creta 1.6 CRDi SX Plus Dual Tone</t>
  </si>
  <si>
    <t>Mahindra XUV500 W4</t>
  </si>
  <si>
    <t>140 bhp</t>
  </si>
  <si>
    <t>330Nm@ 1600-2800rpm</t>
  </si>
  <si>
    <t>13.2 kmpl</t>
  </si>
  <si>
    <t>1495 CC</t>
  </si>
  <si>
    <t>94 bhp</t>
  </si>
  <si>
    <t>12.5@ 3,500(kgm@ rpm)</t>
  </si>
  <si>
    <t>Toyota Innova 2.5 EV (Diesel) PS 7 Seater BS IV</t>
  </si>
  <si>
    <t>100.57 bhp</t>
  </si>
  <si>
    <t>Honda Amaze S CVT Petrol BSIV</t>
  </si>
  <si>
    <t>110Nm@ 4800rpm</t>
  </si>
  <si>
    <t>111.8Nm@ 4000rpm</t>
  </si>
  <si>
    <t>14.2 kmpl</t>
  </si>
  <si>
    <t>82.9 bhp</t>
  </si>
  <si>
    <t>11.8@ 3,200(kgm@ rpm)</t>
  </si>
  <si>
    <t>Maruti Swift LXI Optional-O</t>
  </si>
  <si>
    <t>83.11 bhp</t>
  </si>
  <si>
    <t>70 bhp</t>
  </si>
  <si>
    <t>135.4Nm@ 2500rpm</t>
  </si>
  <si>
    <t>Maruti Ignis 1.3 Alpha</t>
  </si>
  <si>
    <t>26.8 kmpl</t>
  </si>
  <si>
    <t>153.86 bhp</t>
  </si>
  <si>
    <t>Mahindra Marazzo M6 8Str</t>
  </si>
  <si>
    <t>121 bhp</t>
  </si>
  <si>
    <t>300Nm@ 1750-2500rpm</t>
  </si>
  <si>
    <t>126.3 bhp</t>
  </si>
  <si>
    <t>Maruti Swift Dzire ZDi</t>
  </si>
  <si>
    <t>25.4 kmpl</t>
  </si>
  <si>
    <t>1186 CC</t>
  </si>
  <si>
    <t>73.97 bhp</t>
  </si>
  <si>
    <t>190.25nm@ 1750-2250rpm</t>
  </si>
  <si>
    <t>11.5 kmpl</t>
  </si>
  <si>
    <t>171 bhp</t>
  </si>
  <si>
    <t>Tata Tiago 1.05 Revotorq XZ</t>
  </si>
  <si>
    <t>27.28 kmpl</t>
  </si>
  <si>
    <t>1047 CC</t>
  </si>
  <si>
    <t>69 bhp</t>
  </si>
  <si>
    <t>140Nm@ 1800-3000rpm</t>
  </si>
  <si>
    <t>Nissan Sunny XL AT Special Edition</t>
  </si>
  <si>
    <t>17.97 kmpl</t>
  </si>
  <si>
    <t>99.6 bhp</t>
  </si>
  <si>
    <t>12.8 kmpl</t>
  </si>
  <si>
    <t>102 bhp</t>
  </si>
  <si>
    <t>20.4@ 1400-3400(kgm@ rpm)</t>
  </si>
  <si>
    <t>16.55 kmpl</t>
  </si>
  <si>
    <t>2498 CC</t>
  </si>
  <si>
    <t>105 bhp</t>
  </si>
  <si>
    <t>247Nm@ 1800-2000rpm</t>
  </si>
  <si>
    <t>Maruti Swift 1.2 DLX (Only Delhi)</t>
  </si>
  <si>
    <t>Datsun GO D Petrol</t>
  </si>
  <si>
    <t>12.05 kmpl</t>
  </si>
  <si>
    <t>14.07 kmpl</t>
  </si>
  <si>
    <t>2956 CC</t>
  </si>
  <si>
    <t>223Nm@ 1600-2200rpm</t>
  </si>
  <si>
    <t>Tata Tiago Wizz 1.05 Revotorq</t>
  </si>
  <si>
    <t>21.02 kmpl</t>
  </si>
  <si>
    <t>11.57 kmpl</t>
  </si>
  <si>
    <t>2523 CC</t>
  </si>
  <si>
    <t>63 bhp</t>
  </si>
  <si>
    <t>180 Nm at 1440-1500rpm</t>
  </si>
  <si>
    <t>Mercedes-Benz GL-Class 220d 4MATIC Sport</t>
  </si>
  <si>
    <t>17.9 kmpl</t>
  </si>
  <si>
    <t>Mahindra Bolero 2011-2019 ZLX</t>
  </si>
  <si>
    <t>15.96 kmpl</t>
  </si>
  <si>
    <t>195Nm@ 1400-2200rpm</t>
  </si>
  <si>
    <t>17.1 kmpl</t>
  </si>
  <si>
    <t>154.9Nm@ 4200rpm</t>
  </si>
  <si>
    <t>Hyundai i20 Active 1.2</t>
  </si>
  <si>
    <t>17.19 kmpl</t>
  </si>
  <si>
    <t>114.73Nm@ 4000rpm</t>
  </si>
  <si>
    <t>21.01 kmpl</t>
  </si>
  <si>
    <t>24.0 kmpl</t>
  </si>
  <si>
    <t>1120 CC</t>
  </si>
  <si>
    <t>160Nm@ 1500-2750rpm</t>
  </si>
  <si>
    <t>79.4 bhp</t>
  </si>
  <si>
    <t>108Nm@ 4400rpm</t>
  </si>
  <si>
    <t>Tata Tigor 1.2 Revotron XZA</t>
  </si>
  <si>
    <t>25.6 kmpl</t>
  </si>
  <si>
    <t>97.9 bhp</t>
  </si>
  <si>
    <t>Mahindra Willys CJ 3B 4X4</t>
  </si>
  <si>
    <t>21.38 kmpl</t>
  </si>
  <si>
    <t>23.84 kmpl</t>
  </si>
  <si>
    <t>Hyundai Grand i10 1.2 CRDi Sportz</t>
  </si>
  <si>
    <t>190.24nm@ 1750-2250rpm</t>
  </si>
  <si>
    <t>Maruti Celerio LXI</t>
  </si>
  <si>
    <t>23.08 kmpl</t>
  </si>
  <si>
    <t>63.1 bhp</t>
  </si>
  <si>
    <t>Hyundai Santro Xing XL</t>
  </si>
  <si>
    <t>66.1 bhp</t>
  </si>
  <si>
    <t>Mahindra XUV300 W8 Option BSIV</t>
  </si>
  <si>
    <t>110 bhp</t>
  </si>
  <si>
    <t>200Nm@ 2000-3500rpm</t>
  </si>
  <si>
    <t>Toyota Fortuner 2.8 2WD MT BSIV</t>
  </si>
  <si>
    <t>14.24 kmpl</t>
  </si>
  <si>
    <t>174.5 bhp</t>
  </si>
  <si>
    <t>420Nm@ 1400-2600rpm</t>
  </si>
  <si>
    <t>20.71 kmpl</t>
  </si>
  <si>
    <t>53.26 bhp</t>
  </si>
  <si>
    <t>Volkswagen Ameo 1.2 MPI Comfortline Plus</t>
  </si>
  <si>
    <t>73.75 bhp</t>
  </si>
  <si>
    <t>Nissan Sunny XV Special Edition</t>
  </si>
  <si>
    <t>67.06 bhp</t>
  </si>
  <si>
    <t>Tata Indigo CS eGLX BS IV</t>
  </si>
  <si>
    <t>15.64 kmpl</t>
  </si>
  <si>
    <t>64.08 bhp</t>
  </si>
  <si>
    <t>100Nm@ 2700rpm</t>
  </si>
  <si>
    <t>Hyundai Elantra SX AT</t>
  </si>
  <si>
    <t>14.5 kmpl</t>
  </si>
  <si>
    <t>624 CC</t>
  </si>
  <si>
    <t>37.5 bhp</t>
  </si>
  <si>
    <t>51Nm@ 4000rpm</t>
  </si>
  <si>
    <t>Nissan Micra Diesel XL</t>
  </si>
  <si>
    <t>Volkswagen GTI 1.8 TSI</t>
  </si>
  <si>
    <t>16.34 kmpl</t>
  </si>
  <si>
    <t>189.3 bhp</t>
  </si>
  <si>
    <t>250Nm@ 1250-5300rpm</t>
  </si>
  <si>
    <t>Volvo XC40 D4 Inscription BSIV</t>
  </si>
  <si>
    <t>27.39 kmpl</t>
  </si>
  <si>
    <t>Maruti Swift AMT VVT VXI</t>
  </si>
  <si>
    <t>1496 CC</t>
  </si>
  <si>
    <t>132Nm@ 3000rpm</t>
  </si>
  <si>
    <t>Maruti Swift AMT ZXI</t>
  </si>
  <si>
    <t>Volvo V40 D3 R-Design</t>
  </si>
  <si>
    <t>1984 CC</t>
  </si>
  <si>
    <t>350Nm@ 1500-2750rpm</t>
  </si>
  <si>
    <t>Toyota Etios Liva Diesel TRD Sportivo</t>
  </si>
  <si>
    <t>Honda CR-V 2.4L 4WD AT</t>
  </si>
  <si>
    <t>11.1 kmpl</t>
  </si>
  <si>
    <t>2354 CC</t>
  </si>
  <si>
    <t>158.8 bhp</t>
  </si>
  <si>
    <t>218Nm@ 4200rpm</t>
  </si>
  <si>
    <t>Toyota Innova 2.5 G1 Diesel 8-seater</t>
  </si>
  <si>
    <t>Hyundai Verna XXi ABS (Petrol)</t>
  </si>
  <si>
    <t>13.9 kmpl</t>
  </si>
  <si>
    <t>14.9@ 3,000(kgm@ rpm)</t>
  </si>
  <si>
    <t>24@ 1,900-2,750(kgm@ rpm)</t>
  </si>
  <si>
    <t>Honda City i-VTEC CVT V</t>
  </si>
  <si>
    <t>13.5@ 2,500(kgm@ rpm)</t>
  </si>
  <si>
    <t>Maruti Eeco CNG 5 Seater AC</t>
  </si>
  <si>
    <t>20.88 km/kg</t>
  </si>
  <si>
    <t>61.7 bhp</t>
  </si>
  <si>
    <t>85Nm@ 3000rpm</t>
  </si>
  <si>
    <t>20.92 kmpl</t>
  </si>
  <si>
    <t>814 CC</t>
  </si>
  <si>
    <t>55.2 bhp</t>
  </si>
  <si>
    <t>74.5Nm@ 4000rpm</t>
  </si>
  <si>
    <t>Honda Amaze S CVT Diesel BSIV</t>
  </si>
  <si>
    <t>23.8 kmpl</t>
  </si>
  <si>
    <t>160Nm@ 1750rpm</t>
  </si>
  <si>
    <t>Hyundai Xcent 1.1 CRDi S Option</t>
  </si>
  <si>
    <t>24.4 kmpl</t>
  </si>
  <si>
    <t>71.01 bhp</t>
  </si>
  <si>
    <t>180.4Nm@ 1750-2500rpm</t>
  </si>
  <si>
    <t>Toyota Etios Liva Diesel</t>
  </si>
  <si>
    <t>Maruti Swift Dzire ZDI Plus</t>
  </si>
  <si>
    <t>230Nm@ 1500-2500rpm</t>
  </si>
  <si>
    <t>Hyundai Xcent 1.2 Kappa S Option</t>
  </si>
  <si>
    <t>113.75Nm@ 4000rpm</t>
  </si>
  <si>
    <t>15.29 kmpl</t>
  </si>
  <si>
    <t>21.19 kmpl</t>
  </si>
  <si>
    <t>219.66nm@ 1500-2750rpm</t>
  </si>
  <si>
    <t>Maruti Swift VXI Windsong Limited edition</t>
  </si>
  <si>
    <t>22.5 kmpl</t>
  </si>
  <si>
    <t>19.6 kmpl</t>
  </si>
  <si>
    <t>245Nm@ 1750rpm</t>
  </si>
  <si>
    <t>Chevrolet Enjoy 1.3 TCDi LS 7</t>
  </si>
  <si>
    <t>73.74 bhp</t>
  </si>
  <si>
    <t>Maruti SX4 S Cross 2015-2017 DDiS 200 Zeta</t>
  </si>
  <si>
    <t>23.65 kmpl</t>
  </si>
  <si>
    <t>360Nm@ 1400-3200rpm</t>
  </si>
  <si>
    <t>147.9 bhp</t>
  </si>
  <si>
    <t>320Nm@ 2000rpm</t>
  </si>
  <si>
    <t>71 bhp</t>
  </si>
  <si>
    <t xml:space="preserve">135 Nm at 2500  rpm </t>
  </si>
  <si>
    <t>Nissan Micra Active XL Petrol</t>
  </si>
  <si>
    <t>24 KGM at 1900-2750 RPM</t>
  </si>
  <si>
    <t>25.32 kmpl</t>
  </si>
  <si>
    <t>77 bhp</t>
  </si>
  <si>
    <t>190Nm@ 1750-2250rpm</t>
  </si>
  <si>
    <t>23.5 kmpl</t>
  </si>
  <si>
    <t>204Nm@ 2000-2750rpm</t>
  </si>
  <si>
    <t>Tata Indigo CS LX DiCOR</t>
  </si>
  <si>
    <t>16.6 kmpl</t>
  </si>
  <si>
    <t>14.3@ 1,800-3,000(kgm@ rpm)</t>
  </si>
  <si>
    <t>Hyundai Verna 1.6 CRDi S</t>
  </si>
  <si>
    <t>23.9 kmpl</t>
  </si>
  <si>
    <t>Hyundai Verna 1.6 VTVT S Option</t>
  </si>
  <si>
    <t>121.4 bhp</t>
  </si>
  <si>
    <t>Kia Seltos HTE D</t>
  </si>
  <si>
    <t>20.8 kmpl</t>
  </si>
  <si>
    <t>113.4 bhp</t>
  </si>
  <si>
    <t>250nm@ 1500-2750rpm</t>
  </si>
  <si>
    <t>Maruti Celerio LDi</t>
  </si>
  <si>
    <t>27.62 kmpl</t>
  </si>
  <si>
    <t>793 CC</t>
  </si>
  <si>
    <t>47 bhp</t>
  </si>
  <si>
    <t>125Nm@ 2000rpm</t>
  </si>
  <si>
    <t>12.9 kmpl</t>
  </si>
  <si>
    <t>1799 CC</t>
  </si>
  <si>
    <t>130 bhp</t>
  </si>
  <si>
    <t>172Nm@ 4300rpm</t>
  </si>
  <si>
    <t>Maruti Ertiga BSIV VXI</t>
  </si>
  <si>
    <t>25.44 kmpl</t>
  </si>
  <si>
    <t>936 CC</t>
  </si>
  <si>
    <t>57.6 bhp</t>
  </si>
  <si>
    <t>150Nm@ 1750rpm</t>
  </si>
  <si>
    <t>138 bhp</t>
  </si>
  <si>
    <t>102Nm@ 4000rpm</t>
  </si>
  <si>
    <t>17.88 kmpl</t>
  </si>
  <si>
    <t>52.8 bhp</t>
  </si>
  <si>
    <t>85Nm@ 2500rpm</t>
  </si>
  <si>
    <t>22.7 kmpl</t>
  </si>
  <si>
    <t>53.64 bhp</t>
  </si>
  <si>
    <t>Tata Indica V2 DLX BSII</t>
  </si>
  <si>
    <t>17.2 kmpl</t>
  </si>
  <si>
    <t>53.5 bhp</t>
  </si>
  <si>
    <t>8.5@ 2,500(kgm@ rpm)</t>
  </si>
  <si>
    <t>Mahindra Bolero 2011-2019 DI 4WD NON AC</t>
  </si>
  <si>
    <t>180Nm@ 1440-1500rpm</t>
  </si>
  <si>
    <t>76.8 bhp</t>
  </si>
  <si>
    <t>106.5Nm@ 4400rpm</t>
  </si>
  <si>
    <t>Chevrolet Sail 1.2 LS ABS</t>
  </si>
  <si>
    <t>82.4 bhp</t>
  </si>
  <si>
    <t>108.5Nm@ 5000rpm</t>
  </si>
  <si>
    <t>1956 CC</t>
  </si>
  <si>
    <t>350Nm@ 1750-2500rpm</t>
  </si>
  <si>
    <t>Tata Venture EX 7 Str Captain Seats</t>
  </si>
  <si>
    <t>15.42 kmpl</t>
  </si>
  <si>
    <t>Chevrolet Sail 1.2 LS</t>
  </si>
  <si>
    <t>Tata Zest Revotron 1.2T XM</t>
  </si>
  <si>
    <t>Ford Classic 1.4 Duratorq CLXI</t>
  </si>
  <si>
    <t>19.68 kmpl</t>
  </si>
  <si>
    <t>18.7 kmpl</t>
  </si>
  <si>
    <t>15.4 kmpl</t>
  </si>
  <si>
    <t>Hyundai Verna S</t>
  </si>
  <si>
    <t>113.42 bhp</t>
  </si>
  <si>
    <t>144.15nm@ 4500rpm</t>
  </si>
  <si>
    <t>Nissan Micra XV CVT</t>
  </si>
  <si>
    <t>19.34 kmpl</t>
  </si>
  <si>
    <t>76 bhp</t>
  </si>
  <si>
    <t>104Nm@ 4400rpm</t>
  </si>
  <si>
    <t>Hyundai Santro Sportz AMT BSIV</t>
  </si>
  <si>
    <t>99Nm@ 4500rpm</t>
  </si>
  <si>
    <t>22.71 kmpl</t>
  </si>
  <si>
    <t>84.8 bhp</t>
  </si>
  <si>
    <t>200Nm@ 2000rpm</t>
  </si>
  <si>
    <t>Jeep Compass 2.0 Limited</t>
  </si>
  <si>
    <t>Hyundai Verna 1.6 CRDi EX AT</t>
  </si>
  <si>
    <t>0</t>
  </si>
  <si>
    <t>1997 CC</t>
  </si>
  <si>
    <t>280Nm@ 1800-2800rpm</t>
  </si>
  <si>
    <t>56.3 bhp</t>
  </si>
  <si>
    <t>142.5Nm@ 1750rpm</t>
  </si>
  <si>
    <t>25.8 kmpl</t>
  </si>
  <si>
    <t>Toyota Fortuner 2.8 2WD MT</t>
  </si>
  <si>
    <t>Ford Ecosport 1.5 Ti VCT MT Titanium</t>
  </si>
  <si>
    <t>1499 CC</t>
  </si>
  <si>
    <t>140Nm@ 4400rpm</t>
  </si>
  <si>
    <t>Tata Aria Pride</t>
  </si>
  <si>
    <t>13.7 kmpl</t>
  </si>
  <si>
    <t>Tata Sumo CX 10 Str BSIV</t>
  </si>
  <si>
    <t>12.2 kmpl</t>
  </si>
  <si>
    <t>1948 CC</t>
  </si>
  <si>
    <t>115@ 2,500(kgm@ rpm)</t>
  </si>
  <si>
    <t>Tata Manza Aura Plus Quadrajet</t>
  </si>
  <si>
    <t>18.49 kmpl</t>
  </si>
  <si>
    <t>Honda Accord V6 AT</t>
  </si>
  <si>
    <t>9.0 kmpl</t>
  </si>
  <si>
    <t>2997 CC</t>
  </si>
  <si>
    <t>218 bhp</t>
  </si>
  <si>
    <t>196Nm@ 5000rpm</t>
  </si>
  <si>
    <t>Mahindra Bolero 2011-2019 DI - AC BS III</t>
  </si>
  <si>
    <t>Mahindra Xylo E4 BS IV</t>
  </si>
  <si>
    <t>112 bhp</t>
  </si>
  <si>
    <t>260 Nm at 1800-2200 rpm</t>
  </si>
  <si>
    <t>Tata Indica Vista Aura Safire Anniversary Edition</t>
  </si>
  <si>
    <t>0.0 kmpl</t>
  </si>
  <si>
    <t>9.8@ 3,000(kgm@ rpm)</t>
  </si>
  <si>
    <t>Maruti A-Star Zxi</t>
  </si>
  <si>
    <t>Hyundai i10 Asta</t>
  </si>
  <si>
    <t>Fiat Grande Punto Sport 90BHP</t>
  </si>
  <si>
    <t>92 bhp</t>
  </si>
  <si>
    <t>209Nm@ 2000rpm</t>
  </si>
  <si>
    <t>Maruti S-Cross 2017-2020 Zeta DDiS 200 SH</t>
  </si>
  <si>
    <t>Tata Indica V2 Turbomax DLS BS IV</t>
  </si>
  <si>
    <t>135 Nm at 2500 rpm</t>
  </si>
  <si>
    <t>Mahindra KUV 100 G80 K6 Plus</t>
  </si>
  <si>
    <t>Maruti Swift Dzire Tour S CNG</t>
  </si>
  <si>
    <t>Toyota Yaris V CVT BSIV</t>
  </si>
  <si>
    <t>105.5 bhp</t>
  </si>
  <si>
    <t>140Nm@ 4200rpm</t>
  </si>
  <si>
    <t>Mercedes-Benz E-Class E250 CDI Avantgarde</t>
  </si>
  <si>
    <t>Toyota Fortuner 4x2 4 Speed AT</t>
  </si>
  <si>
    <t>169 bhp</t>
  </si>
  <si>
    <t>Ford Figo 1.2P Titanium Opt MT</t>
  </si>
  <si>
    <t>2489 CC</t>
  </si>
  <si>
    <t>95 bhp</t>
  </si>
  <si>
    <t>220Nm at 1400-2600 rpm</t>
  </si>
  <si>
    <t>Mahindra Bolero 2011-2019 DI BSIII</t>
  </si>
  <si>
    <t>Tata Nano Cx</t>
  </si>
  <si>
    <t>48Nm@ 3000rpm</t>
  </si>
  <si>
    <t>13.58 kmpl</t>
  </si>
  <si>
    <t>2499 CC</t>
  </si>
  <si>
    <t>72.4 bhp</t>
  </si>
  <si>
    <t>171Nm@ 1800rpm</t>
  </si>
  <si>
    <t>115 bhp</t>
  </si>
  <si>
    <t>277.5Nm@ 1700-2200rpm</t>
  </si>
  <si>
    <t>Honda CR-V 2.4 4WD AT</t>
  </si>
  <si>
    <t>10.1 kmpl</t>
  </si>
  <si>
    <t>152 bhp</t>
  </si>
  <si>
    <t>215Nm@ 3600rpm</t>
  </si>
  <si>
    <t>Datsun GO Anniversary Edition</t>
  </si>
  <si>
    <t>219.6Nm@ 1750-2750rpm</t>
  </si>
  <si>
    <t>Tata Indigo CS LS (TDI) BS III</t>
  </si>
  <si>
    <t>Mahindra Bolero 2011-2019 Plus AC</t>
  </si>
  <si>
    <t>195Nm@ 1440-2200rpm</t>
  </si>
  <si>
    <t>Mahindra Bolero PLUS AC BSIII</t>
  </si>
  <si>
    <t>Mahindra Bolero 2011-2019 Plus - AC BSIII</t>
  </si>
  <si>
    <t>Nissan Sunny XE</t>
  </si>
  <si>
    <t>Ford Freestyle Titanium Plus Petrol BSIV</t>
  </si>
  <si>
    <t>Skoda Rapid Ultima 1.6 TDI Elegance</t>
  </si>
  <si>
    <t>20.5 kmpl</t>
  </si>
  <si>
    <t>Mahindra Bolero 2011-2019 Plus-AC Plus PS BSIII</t>
  </si>
  <si>
    <t>Mahindra Bolero GLX</t>
  </si>
  <si>
    <t>Tata Indica V2 DLX TC</t>
  </si>
  <si>
    <t>13@ 2,500(kgm@ rpm)</t>
  </si>
  <si>
    <t>Maruti Zen Estilo VXI BSIV W ABS</t>
  </si>
  <si>
    <t>Toyota Innova 2.5 E Diesel MS 8-seater</t>
  </si>
  <si>
    <t>Tata Indigo eCS VX BSIV</t>
  </si>
  <si>
    <t>25.0 kmpl</t>
  </si>
  <si>
    <t>Ford Figo Aspire 1.2 Ti-VCT Titanium</t>
  </si>
  <si>
    <t>10.5 kmpl</t>
  </si>
  <si>
    <t>2609 CC</t>
  </si>
  <si>
    <t>Hyundai Santro Xing XP</t>
  </si>
  <si>
    <t>Tata Indica V2 DL BSIII</t>
  </si>
  <si>
    <t>22.07 kmpl</t>
  </si>
  <si>
    <t>180Nm@ 2000rpm</t>
  </si>
  <si>
    <t>Fiat Linea 1.3 Active</t>
  </si>
  <si>
    <t>91.2 bhp</t>
  </si>
  <si>
    <t>Honda Amaze i-VTEC Privilege Edition</t>
  </si>
  <si>
    <t>200Nm@ 1400-2200rpm</t>
  </si>
  <si>
    <t>Tata Indica Vista Quadrajet ZX</t>
  </si>
  <si>
    <t>22.3 kmpl</t>
  </si>
  <si>
    <t>2953 CC</t>
  </si>
  <si>
    <t>156 bhp</t>
  </si>
  <si>
    <t>380Nm(38.7kgm)@ 2500rpm</t>
  </si>
  <si>
    <t>15.26 kmpl</t>
  </si>
  <si>
    <t>1150 CC</t>
  </si>
  <si>
    <t>74.9 bhp</t>
  </si>
  <si>
    <t>110Nm@ 4400rpm</t>
  </si>
  <si>
    <t>Mahindra Scorpio 2.6 SPORTZ CRDe</t>
  </si>
  <si>
    <t>62 bhp</t>
  </si>
  <si>
    <t>Datsun RediGO Sport</t>
  </si>
  <si>
    <t>72Nm@ 4388rpm</t>
  </si>
  <si>
    <t>Mahindra Bolero ZLX BSIII</t>
  </si>
  <si>
    <t>Chevrolet Tavera Neo 3 LS 10 Str</t>
  </si>
  <si>
    <t>1994 CC</t>
  </si>
  <si>
    <t>105.3 bhp</t>
  </si>
  <si>
    <t>263.7Nm@ 2500rpm</t>
  </si>
  <si>
    <t>Datsun GO Plus D1</t>
  </si>
  <si>
    <t>20.62 kmpl</t>
  </si>
  <si>
    <t>Honda City 2017-2020 GXi</t>
  </si>
  <si>
    <t>27.4 kmpl</t>
  </si>
  <si>
    <t>Mahindra Bolero VLX CRDe</t>
  </si>
  <si>
    <t>Maruti Alto Std</t>
  </si>
  <si>
    <t>23.2 kmpl</t>
  </si>
  <si>
    <t>73.94 bhp</t>
  </si>
  <si>
    <t>320Nm@ 1600-2800rpm</t>
  </si>
  <si>
    <t>Tata Sumo GX</t>
  </si>
  <si>
    <t>14.4 kmpl</t>
  </si>
  <si>
    <t>25.5@ 1,500-3,000(kgm@ rpm)</t>
  </si>
  <si>
    <t>Maruti Ritz ZXi</t>
  </si>
  <si>
    <t>85.80 bhp</t>
  </si>
  <si>
    <t>1388 CC</t>
  </si>
  <si>
    <t>16.3@ 2,000(kgm@ rpm)</t>
  </si>
  <si>
    <t>18.4 kmpl</t>
  </si>
  <si>
    <t xml:space="preserve">190 Nm at 1750 rpm </t>
  </si>
  <si>
    <t>94.14Nm@ 3500rpm</t>
  </si>
  <si>
    <t>85 bhp</t>
  </si>
  <si>
    <t>12@ 3,500(kgm@ rpm)</t>
  </si>
  <si>
    <t>Chevrolet Sail Hatchback Petrol</t>
  </si>
  <si>
    <t>113Nm@ 5000rpm</t>
  </si>
  <si>
    <t>Maruti Esteem Vxi - BSII</t>
  </si>
  <si>
    <t>Hyundai Verna 1.6 VGT CRDi</t>
  </si>
  <si>
    <t>Tata Tigor 1.05 Revotorq XZ</t>
  </si>
  <si>
    <t>30.46 km/kg</t>
  </si>
  <si>
    <t>Hyundai i20 2015-2017 Sportz 1.2</t>
  </si>
  <si>
    <t>14.02 kmpl</t>
  </si>
  <si>
    <t>118.3 bhp</t>
  </si>
  <si>
    <t>280Nm@ 2400-2800rpm</t>
  </si>
  <si>
    <t>72 bhp</t>
  </si>
  <si>
    <t>96Nm@ 3500rpm</t>
  </si>
  <si>
    <t>Mahindra Scorpio Getaway</t>
  </si>
  <si>
    <t>11.0 kmpl</t>
  </si>
  <si>
    <t>Mahindra Bolero DI Non AC BSIII</t>
  </si>
  <si>
    <t>Tata Indigo CS LX (TDI) BS III</t>
  </si>
  <si>
    <t>Ford Fusion 1.4 TDCi Diesel</t>
  </si>
  <si>
    <t>16@ 2,000(kgm@ rpm)</t>
  </si>
  <si>
    <t>Skoda Octavia Ambition 2.0 TDI MT</t>
  </si>
  <si>
    <t>20.6 kmpl</t>
  </si>
  <si>
    <t>320Nm@ 1750-3000rpm</t>
  </si>
  <si>
    <t>114.73nm@ 4000rpm</t>
  </si>
  <si>
    <t>147.51 bhp</t>
  </si>
  <si>
    <t>320Nm@ 1750-2500rpm</t>
  </si>
  <si>
    <t>Maruti Eeco Smiles 7 Seater Standard</t>
  </si>
  <si>
    <t>Datsun GO Plus Anniversary Edition</t>
  </si>
  <si>
    <t>Maruti Alto 800 VXI Plus</t>
  </si>
  <si>
    <t>22.05 kmpl</t>
  </si>
  <si>
    <t>Maruti XL6 Alpha</t>
  </si>
  <si>
    <t>138nm@ 4400rpm</t>
  </si>
  <si>
    <t>Hyundai i20 Active SX Diesel</t>
  </si>
  <si>
    <t>Mahindra TUV 300 Plus P4 BSIV</t>
  </si>
  <si>
    <t>Tata Tigor 1.05 Revotorq XZ Option</t>
  </si>
  <si>
    <t>Honda City i DTEC VX Option</t>
  </si>
  <si>
    <t>Maruti Alto K10 Knightracer</t>
  </si>
  <si>
    <t>20.2 kmpl</t>
  </si>
  <si>
    <t>Tata Indica V2 2001-2011 eLX</t>
  </si>
  <si>
    <t>18.1 kmpl</t>
  </si>
  <si>
    <t>22.1 kmpl</t>
  </si>
  <si>
    <t>Tata Indica Vista Aura 1.3 Quadrajet (ABS) BS IV</t>
  </si>
  <si>
    <t>190Nm@ 1750rpm</t>
  </si>
  <si>
    <t>1527 CC</t>
  </si>
  <si>
    <t>58 bhp</t>
  </si>
  <si>
    <t>789Nm@ 2250rpm</t>
  </si>
  <si>
    <t>19.87 kmpl</t>
  </si>
  <si>
    <t>Renault Triber RXZ BSIV</t>
  </si>
  <si>
    <t>64 bhp</t>
  </si>
  <si>
    <t>Mahindra Scorpio 2009-2014 EX 2WD 7S</t>
  </si>
  <si>
    <t>126.24 bhp</t>
  </si>
  <si>
    <t>259.87Nm@ 1900-2750rpm</t>
  </si>
  <si>
    <t>76.9 bhp</t>
  </si>
  <si>
    <t>205Nm@ 1750rpm</t>
  </si>
  <si>
    <t>13.01 kmpl</t>
  </si>
  <si>
    <t>2199 CC</t>
  </si>
  <si>
    <t>194.3 bhp</t>
  </si>
  <si>
    <t>436.39Nm@ 1800-2500rpm</t>
  </si>
  <si>
    <t>Mahindra Thar DI 4X4</t>
  </si>
  <si>
    <t>18.06 kmpl</t>
  </si>
  <si>
    <t>182.5Nm@ 1500-1800rpm</t>
  </si>
  <si>
    <t>995 CC</t>
  </si>
  <si>
    <t>90.3Nm@ 4200rpm</t>
  </si>
  <si>
    <t>Mahindra Scorpio S4 Plus 4WD</t>
  </si>
  <si>
    <t>Mahindra Xylo E8 BS4</t>
  </si>
  <si>
    <t>Tata Indica V2 DLS TC</t>
  </si>
  <si>
    <t>12.5@ 2,500(kgm@ rpm)</t>
  </si>
  <si>
    <t>Mahindra Bolero 2011-2019 EX NON AC</t>
  </si>
  <si>
    <t>Hyundai Verna Transform SX VGT CRDi</t>
  </si>
  <si>
    <t>Hyundai Verna Xi (Petrol)</t>
  </si>
  <si>
    <t>Toyota Innova 2.5 EV (Diesel) PS 8 Seater BS IV</t>
  </si>
  <si>
    <t>Tata Tigor 2017-2020 XZ Plus Diesel</t>
  </si>
  <si>
    <t>26.1 kmpl</t>
  </si>
  <si>
    <t>99.23 bhp</t>
  </si>
  <si>
    <t>215Nm@ 1750-3000rpm</t>
  </si>
  <si>
    <t>89.84 bhp</t>
  </si>
  <si>
    <t>215Nm@ 1750-3000</t>
  </si>
  <si>
    <t>Ford Fiesta EXi 1.4 TDCi Ltd</t>
  </si>
  <si>
    <t>Tata Indica V2 DLG TC</t>
  </si>
  <si>
    <t>16.52 kmpl</t>
  </si>
  <si>
    <t>123.7 bhp</t>
  </si>
  <si>
    <t>305Nm@ 2000rpm</t>
  </si>
  <si>
    <t>Tata Sumo MKII GX BS IV</t>
  </si>
  <si>
    <t>13.55 kmpl</t>
  </si>
  <si>
    <t>118.35 bhp</t>
  </si>
  <si>
    <t>24.2 kmpl</t>
  </si>
  <si>
    <t>Mahindra KUV 100 G80 K8</t>
  </si>
  <si>
    <t>Toyota Qualis Fleet A3</t>
  </si>
  <si>
    <t>Honda BRV i-VTEC V CVT</t>
  </si>
  <si>
    <t>25.83 kmpl</t>
  </si>
  <si>
    <t>99 bhp</t>
  </si>
  <si>
    <t>Honda Jazz V CVT</t>
  </si>
  <si>
    <t>BMW X6 xDrive30d</t>
  </si>
  <si>
    <t>11.2 kmpl</t>
  </si>
  <si>
    <t>2993 CC</t>
  </si>
  <si>
    <t>241 bhp</t>
  </si>
  <si>
    <t>540Nm@ 2000rpm</t>
  </si>
  <si>
    <t>Maruti Ignis 1.3 AMT Zeta</t>
  </si>
  <si>
    <t>327Nm@ 2600rpm</t>
  </si>
  <si>
    <t>Toyota Corolla Altis 1.8 G</t>
  </si>
  <si>
    <t>Mercedes-Benz GLA Class 200 CDI SPORT</t>
  </si>
  <si>
    <t>136 bhp</t>
  </si>
  <si>
    <t>300Nm@ 1600-3000rpm</t>
  </si>
  <si>
    <t>Toyota Innova Crysta 2.8 GX AT 8S BSIV</t>
  </si>
  <si>
    <t>Kia Seltos HTX Plus AT D</t>
  </si>
  <si>
    <t>Maruti Ciaz RS ZDi Plus SHVS</t>
  </si>
  <si>
    <t>Skoda Rapid 1.5 TDI AT Style Plus</t>
  </si>
  <si>
    <t>Maruti Swift ZXI 2018</t>
  </si>
  <si>
    <t>BMW 6 Series GT 630d Luxury Line</t>
  </si>
  <si>
    <t>17.09 kmpl</t>
  </si>
  <si>
    <t>261.4 bhp</t>
  </si>
  <si>
    <t>620Nm@ 2000-2500rpm</t>
  </si>
  <si>
    <t>Honda Jazz 1.2 SV i VTEC</t>
  </si>
  <si>
    <t>450Nm@ 1600-2400rpm</t>
  </si>
  <si>
    <t>19@ 1,800(kgm@ rpm)</t>
  </si>
  <si>
    <t>Chevrolet Sail LT ABS</t>
  </si>
  <si>
    <t>Mahindra Verito 1.5 D6 BSIV</t>
  </si>
  <si>
    <t>21.03 kmpl</t>
  </si>
  <si>
    <t>Hyundai Elite i20 Petrol Sportz</t>
  </si>
  <si>
    <t>Tata Indica V2 DLS</t>
  </si>
  <si>
    <t>Hyundai Santro Xing XG AT eRLX Euro III</t>
  </si>
  <si>
    <t>Chevrolet Spark 1.0 E</t>
  </si>
  <si>
    <t>9.2@ 4,200(kgm@ rpm)</t>
  </si>
  <si>
    <t>Mahindra Bolero 2011-2019 DI NON AC BS III White</t>
  </si>
  <si>
    <t>Mahindra NuvoSport N8 AMT</t>
  </si>
  <si>
    <t>17.45 kmpl</t>
  </si>
  <si>
    <t>Tata Tiago 1.2 Revotron XZ WO Alloy</t>
  </si>
  <si>
    <t>Renault Scala Diesel RxZ</t>
  </si>
  <si>
    <t>21.64 kmpl</t>
  </si>
  <si>
    <t>1586 CC</t>
  </si>
  <si>
    <t>104.68 bhp</t>
  </si>
  <si>
    <t>145@ 4,100(kgm@ rpm)</t>
  </si>
  <si>
    <t>Maruti Ertiga VXI Limited Edition</t>
  </si>
  <si>
    <t>Renault KWID Climber 1.0 MT</t>
  </si>
  <si>
    <t>37.48 bhp</t>
  </si>
  <si>
    <t>51Nm@ 4000+/-500rpm</t>
  </si>
  <si>
    <t>21.94 km/kg</t>
  </si>
  <si>
    <t>Mahindra Verito 1.4 G4 BSIV</t>
  </si>
  <si>
    <t>13.87 kmpl</t>
  </si>
  <si>
    <t>1390 CC</t>
  </si>
  <si>
    <t>110Nm@ 3000rpm</t>
  </si>
  <si>
    <t>Chevrolet Optra 1.6 LT Royale</t>
  </si>
  <si>
    <t>104 bhp</t>
  </si>
  <si>
    <t>148Nm@ 3500rpm</t>
  </si>
  <si>
    <t>Maruti Ciaz Alpha Diesel</t>
  </si>
  <si>
    <t>88.50 bhp</t>
  </si>
  <si>
    <t>Mahindra Xylo D4 BSIII</t>
  </si>
  <si>
    <t>Hyundai i20 Active 1.4</t>
  </si>
  <si>
    <t>Tata Manza Aura Plus Safire</t>
  </si>
  <si>
    <t>116Nm@ 4750rpm</t>
  </si>
  <si>
    <t>Honda BR-V i-VTEC E MT</t>
  </si>
  <si>
    <t>Hyundai i20 Era Diesel</t>
  </si>
  <si>
    <t>Toyota Innova 2.5 GX 8 STR</t>
  </si>
  <si>
    <t>48@ 3,000+/-500(NM@ rpm)</t>
  </si>
  <si>
    <t>Renault Lodgy World Edition 110PS</t>
  </si>
  <si>
    <t>19.98 kmpl</t>
  </si>
  <si>
    <t>Maruti Wagon R VXI 1.2</t>
  </si>
  <si>
    <t>20.52 kmpl</t>
  </si>
  <si>
    <t>23.57 kmpl</t>
  </si>
  <si>
    <t>Maruti S-Cross 2017-2020 Alpha DDiS 200 SH</t>
  </si>
  <si>
    <t>Ford Fiesta 1.4 Duratec EXI</t>
  </si>
  <si>
    <t>Mahindra Scorpio LX 2.6 Turbo</t>
  </si>
  <si>
    <t>63.12 bhp</t>
  </si>
  <si>
    <t>Fiat Grande Punto 1.3 Emotion Pack 90HP (Diesel)</t>
  </si>
  <si>
    <t>91.7 bhp</t>
  </si>
  <si>
    <t>Hyundai Santa Fe 2WD AT</t>
  </si>
  <si>
    <t>Chevrolet Optra Magnum 1.6 LT Petrol</t>
  </si>
  <si>
    <t>102.5 bhp</t>
  </si>
  <si>
    <t>148Nm@ 4000rpm</t>
  </si>
  <si>
    <t>11.7 kmpl</t>
  </si>
  <si>
    <t>177.6 bhp</t>
  </si>
  <si>
    <t>222Nm@ 4300rpm</t>
  </si>
  <si>
    <t>17.43 kmpl</t>
  </si>
  <si>
    <t>135.3Nm@ 5000rpm</t>
  </si>
  <si>
    <t>Hyundai Santro GS zipDrive - Euro II</t>
  </si>
  <si>
    <t>Mahindra Supro LX 8 Str</t>
  </si>
  <si>
    <t>909 CC</t>
  </si>
  <si>
    <t>45 bhp</t>
  </si>
  <si>
    <t>98Nm@ 1600-3000rpm</t>
  </si>
  <si>
    <t>Maruti Omni MPI CARGO BSIV</t>
  </si>
  <si>
    <t>Mahindra Marazzo M6</t>
  </si>
  <si>
    <t>18.88 kmpl</t>
  </si>
  <si>
    <t>123.37 bhp</t>
  </si>
  <si>
    <t>170Nm@ 1400-4500rpm</t>
  </si>
  <si>
    <t>13.68 kmpl</t>
  </si>
  <si>
    <t>2393 CC</t>
  </si>
  <si>
    <t>147.8 bhp</t>
  </si>
  <si>
    <t>343Nm@ 1400-2800rpm</t>
  </si>
  <si>
    <t>Mahindra Ssangyong Rexton RX7</t>
  </si>
  <si>
    <t>11.18 kmpl</t>
  </si>
  <si>
    <t>184 bhp</t>
  </si>
  <si>
    <t>402Nm@ 1600-3000rpm</t>
  </si>
  <si>
    <t>Honda City 1.5 V MT Sunroof</t>
  </si>
  <si>
    <t>Maruti S-Cross 2017-2020 Sigma DDiS 200 SH</t>
  </si>
  <si>
    <t>Mahindra Scorpio S4 Plus</t>
  </si>
  <si>
    <t>84.48 bhp</t>
  </si>
  <si>
    <t>113Nm@ 3300rpm</t>
  </si>
  <si>
    <t>Mahindra Scorpio S4 7 Seater</t>
  </si>
  <si>
    <t>Honda City i-VTEC S</t>
  </si>
  <si>
    <t>Maruti 800 DX 5 Speed</t>
  </si>
  <si>
    <t>Hyundai Santro Magna</t>
  </si>
  <si>
    <t>68.07 bhp</t>
  </si>
  <si>
    <t>99.07Nm@ 4500rpm</t>
  </si>
  <si>
    <t>Mahindra Bolero DI AC BSIII</t>
  </si>
  <si>
    <t>Skoda Rapid 1.6 MPI Ambition Plus</t>
  </si>
  <si>
    <t>Nissan Terrano XL D Option</t>
  </si>
  <si>
    <t>Hyundai Elite i20 Petrol Asta</t>
  </si>
  <si>
    <t>Toyota Innova Crysta 2.4 G MT 8 STR</t>
  </si>
  <si>
    <t>Toyota Etios Liva 1.4 GD</t>
  </si>
  <si>
    <t>Mahindra Bolero B2</t>
  </si>
  <si>
    <t>74.96 bhp</t>
  </si>
  <si>
    <t>210nm@ 1600-2200rpm</t>
  </si>
  <si>
    <t>20.89 kmpl</t>
  </si>
  <si>
    <t>Nissan Sunny XV</t>
  </si>
  <si>
    <t xml:space="preserve">190 Nm at 1750  rpm </t>
  </si>
  <si>
    <t>Jeep Compass 2.0 Limited 4X4</t>
  </si>
  <si>
    <t>167.6 bhp</t>
  </si>
  <si>
    <t>Tata Nano XTA</t>
  </si>
  <si>
    <t>11.8 kmpl</t>
  </si>
  <si>
    <t>32.1kgm@ 2000rpm</t>
  </si>
  <si>
    <t>Hyundai Elite i20 Asta Option Diesel</t>
  </si>
  <si>
    <t>224nm@ 1500-2750rpm</t>
  </si>
  <si>
    <t>19.62 kmpl</t>
  </si>
  <si>
    <t>400nm@ 1750-2500rpm</t>
  </si>
  <si>
    <t>Maruti S-Cross 2017-2020 Delta DDiS 200 SH</t>
  </si>
  <si>
    <t>Ford Ecosport Sports Diesel</t>
  </si>
  <si>
    <t>21.7 kmpl</t>
  </si>
  <si>
    <t>215Nm@ 1750-2500rpm</t>
  </si>
  <si>
    <t>Honda Amaze E Diesel BSIV</t>
  </si>
  <si>
    <t>152.87 bhp</t>
  </si>
  <si>
    <t>Tata Nexon 1.5 Revotorq XZ Plus</t>
  </si>
  <si>
    <t>Hyundai Elantra CRDi</t>
  </si>
  <si>
    <t>14.9 kmpl</t>
  </si>
  <si>
    <t>112.2 bhp</t>
  </si>
  <si>
    <t>25@ 1,800-2,800(kgm@ rpm)</t>
  </si>
  <si>
    <t>83.83 bhp</t>
  </si>
  <si>
    <t>Fiat Linea Classic Plus 1.3 Multijet</t>
  </si>
  <si>
    <t>19.5 kmpl</t>
  </si>
  <si>
    <t>197Nm@ 1750rpm</t>
  </si>
  <si>
    <t>Hyundai i20 Sportz AT 1.4</t>
  </si>
  <si>
    <t>136.3Nm@ 4200rpm</t>
  </si>
  <si>
    <t>Honda BR-V i-DTEC S MT</t>
  </si>
  <si>
    <t>10.91 kmpl</t>
  </si>
  <si>
    <t>3198 CC</t>
  </si>
  <si>
    <t>197 bhp</t>
  </si>
  <si>
    <t>470Nm@ 1750-2500rpm</t>
  </si>
  <si>
    <t>Honda Amaze V Petrol BSIV</t>
  </si>
  <si>
    <t>Honda Jazz 1.2 V AT i VTEC</t>
  </si>
  <si>
    <t>15.7 kmpl</t>
  </si>
  <si>
    <t>11@ 3,000(kgm@ rpm)</t>
  </si>
  <si>
    <t>20.73 kmpl</t>
  </si>
  <si>
    <t>Hyundai Creta 1.6 CRDi AT S Plus</t>
  </si>
  <si>
    <t>Maruti Swift AMT ZXI Plus BSIV</t>
  </si>
  <si>
    <t>15.85 kmpl</t>
  </si>
  <si>
    <t>110.4 bhp</t>
  </si>
  <si>
    <t>Maruti Baleno Delta</t>
  </si>
  <si>
    <t>Datsun RediGO A</t>
  </si>
  <si>
    <t>Toyota Yaris V BSIV</t>
  </si>
  <si>
    <t>20.7 kmpl</t>
  </si>
  <si>
    <t>Skoda Rapid 1.6 MPI AT Style Plus</t>
  </si>
  <si>
    <t>Nissan Kicks XV BSIV</t>
  </si>
  <si>
    <t>14.23 kmpl</t>
  </si>
  <si>
    <t>104.55 bhp</t>
  </si>
  <si>
    <t>142Nm@ 4000rpm</t>
  </si>
  <si>
    <t>16.5 kmpl</t>
  </si>
  <si>
    <t>Honda City i VTEC CVT VX</t>
  </si>
  <si>
    <t>Mahindra Bolero 2011-2019 ZLX BSIII</t>
  </si>
  <si>
    <t>Tata Indigo eCS LS TDI BSIII</t>
  </si>
  <si>
    <t>17.36 kmpl</t>
  </si>
  <si>
    <t>Maruti Ertiga ZXI Plus Petrol</t>
  </si>
  <si>
    <t>103 bhp</t>
  </si>
  <si>
    <t>Hyundai EON D Lite Plus Option</t>
  </si>
  <si>
    <t>Hyundai i20 Asta Optional With Sunroof 1.2</t>
  </si>
  <si>
    <t>Nissan Micra XV</t>
  </si>
  <si>
    <t>Renault Duster Adventure Edition</t>
  </si>
  <si>
    <t>12.6 kmpl</t>
  </si>
  <si>
    <t>103.3 bhp</t>
  </si>
  <si>
    <t>145Nm@ 4100rpm</t>
  </si>
  <si>
    <t>16.36 kmpl</t>
  </si>
  <si>
    <t>320Nm@ 1500-2800rpm</t>
  </si>
  <si>
    <t>Honda Civic Hybrid</t>
  </si>
  <si>
    <t>1339 CC</t>
  </si>
  <si>
    <t>123Nm@ 1000-2500rpm</t>
  </si>
  <si>
    <t>14.95 kmpl</t>
  </si>
  <si>
    <t>218Nm@ 1400-2600rpm</t>
  </si>
  <si>
    <t>Mahindra Scorpio VLX 4WD AIRBAG AT BSIV</t>
  </si>
  <si>
    <t>Hyundai Xcent 1.2 Kappa AT S Option</t>
  </si>
  <si>
    <t>16.9 kmpl</t>
  </si>
  <si>
    <t>Hyundai Grand i10 Nios AMT Sportz</t>
  </si>
  <si>
    <t>Hyundai i10 Sportz Option</t>
  </si>
  <si>
    <t>Honda Accord 2.4 M/T</t>
  </si>
  <si>
    <t>Hyundai i20 2015-2017 Asta Option 1.2</t>
  </si>
  <si>
    <t>Mahindra Renault Logan 1.5 Diesel DLSX</t>
  </si>
  <si>
    <t>66 bhp</t>
  </si>
  <si>
    <t>19.2 kmpl</t>
  </si>
  <si>
    <t>Maruti Swift Dzire AMT ZDI</t>
  </si>
  <si>
    <t>16.96 kmpl</t>
  </si>
  <si>
    <t>22.15 kmpl</t>
  </si>
  <si>
    <t>108.6 bhp</t>
  </si>
  <si>
    <t>Mercedes-Benz M-Class ML 350 4Matic</t>
  </si>
  <si>
    <t>165 bhp</t>
  </si>
  <si>
    <t>510@ 1600-2400</t>
  </si>
  <si>
    <t>Volkswagen Polo 2015-2019 1.0 MPI Highline Plus</t>
  </si>
  <si>
    <t>18.78 kmpl</t>
  </si>
  <si>
    <t>Nissan Terrano XV D Premium AMT</t>
  </si>
  <si>
    <t>19.61 kmpl</t>
  </si>
  <si>
    <t>Mahindra Marazzo M8</t>
  </si>
  <si>
    <t>Ford EcoSport 1.5 TDCi Platinum Edition BSIV</t>
  </si>
  <si>
    <t>220Nm@ 1500-2750rpm</t>
  </si>
  <si>
    <t>Nissan Terrano XV 110 PS</t>
  </si>
  <si>
    <t>163.7 bhp</t>
  </si>
  <si>
    <t>380Nm@ 2000rpm</t>
  </si>
  <si>
    <t>Toyota Etios Liva 1.2 V Dual Tone</t>
  </si>
  <si>
    <t>17.71 kmpl</t>
  </si>
  <si>
    <t>104Nm@ 3100rpm</t>
  </si>
  <si>
    <t>Tata Nexon 1.5 Revotorq XE</t>
  </si>
  <si>
    <t>Mahindra KUV 100 mFALCON D75 K6 Plus</t>
  </si>
  <si>
    <t>Mitsubishi Pajero 2.8 SFX BSIII Single Tone</t>
  </si>
  <si>
    <t>2835 CC</t>
  </si>
  <si>
    <t>116.9 bhp</t>
  </si>
  <si>
    <t>292Nm@ 2000rpm</t>
  </si>
  <si>
    <t>Tata New Safari DICOR 2.2 VX 4x2 BS IV</t>
  </si>
  <si>
    <t>Hyundai Xcent 1.2 VTVT E</t>
  </si>
  <si>
    <t>18.3 kmpl</t>
  </si>
  <si>
    <t>94.93 bhp</t>
  </si>
  <si>
    <t>Ford Figo Aspire 1.5 TDCi Ambiente</t>
  </si>
  <si>
    <t>Ford Classic 1.4 Duratorq Titanium</t>
  </si>
  <si>
    <t>Maruti Ciaz AT ZXi</t>
  </si>
  <si>
    <t>19.12 kmpl</t>
  </si>
  <si>
    <t>Renault Duster 4x4</t>
  </si>
  <si>
    <t>19.72 kmpl</t>
  </si>
  <si>
    <t>Maruti Swift Dzire LXI 1.2 BS IV</t>
  </si>
  <si>
    <t>Skoda Rapid 1.5 TDI AT Ambition Plus</t>
  </si>
  <si>
    <t>12.0 kmpl</t>
  </si>
  <si>
    <t>2092 CC</t>
  </si>
  <si>
    <t>127 bhp</t>
  </si>
  <si>
    <t>20@ 3,750(kgm@ rpm)</t>
  </si>
  <si>
    <t>Tata Indica Vista Aqua 1.3 Quadrajet (ABS)</t>
  </si>
  <si>
    <t>Mercedes-Benz E-Class E270 CDI</t>
  </si>
  <si>
    <t>198.5 bhp</t>
  </si>
  <si>
    <t>46.5@ 1,400-2,800(kgm@ rpm)</t>
  </si>
  <si>
    <t>Mahindra Bolero 2011-2019 DI NON AC BS III SILVER</t>
  </si>
  <si>
    <t>Renault KWID 1.0 RXT 02 Anniversary Edition</t>
  </si>
  <si>
    <t>Toyota Fortuner 2.8 4WD MT BSIV</t>
  </si>
  <si>
    <t>Tata Indica V2 DLE BSIII</t>
  </si>
  <si>
    <t>Mahindra Quanto C2</t>
  </si>
  <si>
    <t>Tata Indigo V BSIII</t>
  </si>
  <si>
    <t>Mahindra Bolero 2011-2019 SLE BSIII</t>
  </si>
  <si>
    <t>11.4 kmpl</t>
  </si>
  <si>
    <t>380Nm@ 2500rpm</t>
  </si>
  <si>
    <t>Volkswagen Jetta 1.6 Trendline</t>
  </si>
  <si>
    <t>1595 CC</t>
  </si>
  <si>
    <t>15@ 3,800(kgm@ rpm)</t>
  </si>
  <si>
    <t>23.03 kmpl</t>
  </si>
  <si>
    <t>136Nm@ 4250rpm</t>
  </si>
  <si>
    <t>Tata Manza ELAN Quadrajet BS III</t>
  </si>
  <si>
    <t>Tata Indigo eCS LX BSIV</t>
  </si>
  <si>
    <t>Nissan Teana XL</t>
  </si>
  <si>
    <t>11.07 kmpl</t>
  </si>
  <si>
    <t>2496 CC</t>
  </si>
  <si>
    <t>179.5 bhp</t>
  </si>
  <si>
    <t>228Nm@ 4400rpm</t>
  </si>
  <si>
    <t>15.9 kmpl</t>
  </si>
  <si>
    <t>120.69 bhp</t>
  </si>
  <si>
    <t>149Nm@ 4500rpm</t>
  </si>
  <si>
    <t>121.31 bhp</t>
  </si>
  <si>
    <t>Hyundai i20 2015-2017 Asta Option 1.4 CRDi</t>
  </si>
  <si>
    <t>17.67 kmpl</t>
  </si>
  <si>
    <t>138.08 bhp</t>
  </si>
  <si>
    <t>20.46 kmpl</t>
  </si>
  <si>
    <t>Hyundai Accent VIVA CRDi</t>
  </si>
  <si>
    <t>13.1 kmpl</t>
  </si>
  <si>
    <t>187Nm@ 2500rpm</t>
  </si>
  <si>
    <t>Ford Fiesta Classic 1.6 Duratec LXI</t>
  </si>
  <si>
    <t>1596 CC</t>
  </si>
  <si>
    <t>146Nm@ 3400rpm</t>
  </si>
  <si>
    <t>Hyundai Santro Xing GLS LPG</t>
  </si>
  <si>
    <t>13.45 km/kg</t>
  </si>
  <si>
    <t>Tata Safari Storme LX</t>
  </si>
  <si>
    <t>Mahindra Xylo D2 BS III</t>
  </si>
  <si>
    <t>Tata New Safari Dicor VX 4X2 BS IV</t>
  </si>
  <si>
    <t>Mahindra XUV500 W8 AWD</t>
  </si>
  <si>
    <t>Mahindra Scorpio Intelli Hybrid S6 Plus</t>
  </si>
  <si>
    <t>8.6@ 3,500(kgm@ rpm)</t>
  </si>
  <si>
    <t>Datsun RediGO T</t>
  </si>
  <si>
    <t>24.8 kmpl</t>
  </si>
  <si>
    <t>219.7Nm@ 1750-2750rpm</t>
  </si>
  <si>
    <t>Ford Figo 1.5D Base MT</t>
  </si>
  <si>
    <t>Tata Sumo MKII Turbo 2.0 LX</t>
  </si>
  <si>
    <t>190Nm@ 2000-3000</t>
  </si>
  <si>
    <t>Toyota Corolla Altis JS MT</t>
  </si>
  <si>
    <t>187.7 bhp</t>
  </si>
  <si>
    <t>450Nm@ 2000rpm</t>
  </si>
  <si>
    <t>Volkswagen Ameo 1.5 TDI Comfortline AT</t>
  </si>
  <si>
    <t>Hyundai Santro GS zipPlus</t>
  </si>
  <si>
    <t>Maruti Celerio ZXI Optional</t>
  </si>
  <si>
    <t>15.73 kmpl</t>
  </si>
  <si>
    <t>Honda Civic ZX Diesel BSIV</t>
  </si>
  <si>
    <t>1597 CC</t>
  </si>
  <si>
    <t>300Nm@ 2000rpm</t>
  </si>
  <si>
    <t>Hyundai Santro Asta BSIV</t>
  </si>
  <si>
    <t>Force Gurkha Hard Top BS3 4WD</t>
  </si>
  <si>
    <t>2596 CC</t>
  </si>
  <si>
    <t>80.8 bhp</t>
  </si>
  <si>
    <t>230Nm@ 1800-2000rpm</t>
  </si>
  <si>
    <t>MG Hector Sharp DCT Dualtone</t>
  </si>
  <si>
    <t>Mercedes-Benz New C-Class C 220 CDI Elegance MT</t>
  </si>
  <si>
    <t>2148 CC</t>
  </si>
  <si>
    <t>42@ 2,000(kgm@ rpm)</t>
  </si>
  <si>
    <t>Mahindra Marazzo M2 BSIV</t>
  </si>
  <si>
    <t>BMW 3 Series 320d</t>
  </si>
  <si>
    <t>Skoda Octavia Style Plus 2.0 TDI AT</t>
  </si>
  <si>
    <t>110Nm@ 3000-4300rpm</t>
  </si>
  <si>
    <t>Mahindra Logan Diesel 1.5 DLE</t>
  </si>
  <si>
    <t>110(11.2)@ 4800</t>
  </si>
  <si>
    <t>Volkswagen Polo GT TDI</t>
  </si>
  <si>
    <t>15.11 kmpl</t>
  </si>
  <si>
    <t>Toyota Corolla Altis 1.4 DGL</t>
  </si>
  <si>
    <t>86.79 bhp</t>
  </si>
  <si>
    <t>330Nm@ 1800rpm</t>
  </si>
  <si>
    <t>93.87 bhp</t>
  </si>
  <si>
    <t>225Nm@ 1500-2500rpm</t>
  </si>
  <si>
    <t>Tata Indica V2 eLS</t>
  </si>
  <si>
    <t>Hyundai Santro Xing GL CNG</t>
  </si>
  <si>
    <t>Chevrolet Tavera Neo 3 LS 9 Str BSIII</t>
  </si>
  <si>
    <t>Maruti Zen Base</t>
  </si>
  <si>
    <t>Mahindra TUV 300 mHAWK100 T8 Dual Tone</t>
  </si>
  <si>
    <t>380Nm@ 1750-2750rpm</t>
  </si>
  <si>
    <t>BMW 3 Series 320d Luxury Plus</t>
  </si>
  <si>
    <t>12.7 kmpl</t>
  </si>
  <si>
    <t>116.6 bhp</t>
  </si>
  <si>
    <t>28.3@ 1,700-2,200(kgm@ rpm)</t>
  </si>
  <si>
    <t>Tata Sumo EX 10/7 Str BSIII</t>
  </si>
  <si>
    <t>Chevrolet Optra Magnum 2.0 LT BS3</t>
  </si>
  <si>
    <t>21.2 kmpl</t>
  </si>
  <si>
    <t>Mahindra Bolero XL 10 Seater Non AC</t>
  </si>
  <si>
    <t>259.88Nm@ 1900-2750rpm</t>
  </si>
  <si>
    <t>Tata Sumo EX BS IV</t>
  </si>
  <si>
    <t>Mahindra XUV500 W9 2WD</t>
  </si>
  <si>
    <t>Audi A3 35 TDI Premium Plus</t>
  </si>
  <si>
    <t>20.38 kmpl</t>
  </si>
  <si>
    <t>143 bhp</t>
  </si>
  <si>
    <t>Hyundai Santro GS zipDrive - Euro I</t>
  </si>
  <si>
    <t>Toyota Innova 2.5 VX 7 STR</t>
  </si>
  <si>
    <t>Honda City 1.5 V Inspire</t>
  </si>
  <si>
    <t>Maruti Ciaz Delta BSIV</t>
  </si>
  <si>
    <t>21.56 kmpl</t>
  </si>
  <si>
    <t>Audi Q5 3.0 TDI Quattro</t>
  </si>
  <si>
    <t>13.22 kmpl</t>
  </si>
  <si>
    <t>580Nm@ 1400-3250rpm</t>
  </si>
  <si>
    <t>Audi Q7 3.0 TDI Quattro</t>
  </si>
  <si>
    <t>Mahindra Scorpio S3 9 Seater BSIV</t>
  </si>
  <si>
    <t>Audi Q7 3.0 TDI Quattro Premium Plus</t>
  </si>
  <si>
    <t>Land Rover Freelander 2 TD4 HSE</t>
  </si>
  <si>
    <t>400 Nm /2000 rpm</t>
  </si>
  <si>
    <t>Volkswagen Polo 2015-2019 1.0 MPI Comfortline</t>
  </si>
  <si>
    <t>Daewoo Matiz SS</t>
  </si>
  <si>
    <t>Maruti Swift VXI 2018</t>
  </si>
  <si>
    <t>Mahindra Xylo E8 ABS Airbag</t>
  </si>
  <si>
    <t>Tata New Safari DICOR 2.2 LX 4x2</t>
  </si>
  <si>
    <t>14.49 kmpl</t>
  </si>
  <si>
    <t>92.7 bhp</t>
  </si>
  <si>
    <t>127Nm@ 3500rpm</t>
  </si>
  <si>
    <t>Hyundai i20 Sportz Option 1.4 CRDi</t>
  </si>
  <si>
    <t>Ford EcoSport 1.5 Petrol Ambiente BSIV</t>
  </si>
  <si>
    <t>Hyundai Xcent 1.2 Kappa SX Option</t>
  </si>
  <si>
    <t>15.05 kmpl</t>
  </si>
  <si>
    <t>Tata Tigor 1.05 Revotorq XM</t>
  </si>
  <si>
    <t>Hyundai Xcent 1.2 Kappa AT SX Option</t>
  </si>
  <si>
    <t>Ford EcoSport 1.5 Petrol Trend BSIV</t>
  </si>
  <si>
    <t>Mahindra XUV300 W6 Diesel BSIV</t>
  </si>
  <si>
    <t>300Nm@ 1500-2500rpm</t>
  </si>
  <si>
    <t>Hyundai i20 1.4 Magna AT</t>
  </si>
  <si>
    <t>132.3Nm@ 4000rpm</t>
  </si>
  <si>
    <t>Maruti Dzire VXI</t>
  </si>
  <si>
    <t>23.26 kmpl</t>
  </si>
  <si>
    <t>113nm@ 4400rpm</t>
  </si>
  <si>
    <t>151NM@ 4850rpm</t>
  </si>
  <si>
    <t>Skoda Rapid 1.6 MPI Ambition BSIV</t>
  </si>
  <si>
    <t>15.41 kmpl</t>
  </si>
  <si>
    <t>153Nm@ 3750-3800rpm</t>
  </si>
  <si>
    <t>Ford Ikon 1.3 CLXi</t>
  </si>
  <si>
    <t>13.8 kmpl</t>
  </si>
  <si>
    <t>1299 CC</t>
  </si>
  <si>
    <t>10.7@ 2,500(kgm@ rpm)</t>
  </si>
  <si>
    <t>Maruti Ritz VXi (ABS) BS IV</t>
  </si>
  <si>
    <t>Tata Indigo eCS GLS</t>
  </si>
  <si>
    <t>Hyundai Grand i10 Sportz Celebration Edition</t>
  </si>
  <si>
    <t>Toyota Qualis GS G1</t>
  </si>
  <si>
    <t>Volkswagen Polo 2015-2019 1.2 MPI Highline Plus</t>
  </si>
  <si>
    <t>Maruti SX4 ZXI AT Leather</t>
  </si>
  <si>
    <t>124.6Nm@ 3500rpm</t>
  </si>
  <si>
    <t>Mahindra Bolero 2011-2019 mHAWK D70 ZLX</t>
  </si>
  <si>
    <t>22.27 kmpl</t>
  </si>
  <si>
    <t>88 bhp</t>
  </si>
  <si>
    <t>32.52 km/kg</t>
  </si>
  <si>
    <t>58.33 bhp</t>
  </si>
  <si>
    <t>78Nm@ 3500rpm</t>
  </si>
  <si>
    <t>Tata Indica V2 eLX</t>
  </si>
  <si>
    <t>Maruti Celerio X ZXI</t>
  </si>
  <si>
    <t>Chevrolet Tavera Neo 3 10 Seats BSIII</t>
  </si>
  <si>
    <t>Hyundai Verna 1.4 CX</t>
  </si>
  <si>
    <t>219.9Nm@ 1750-2750rpm</t>
  </si>
  <si>
    <t>Maruti Wagon R PRIMEA</t>
  </si>
  <si>
    <t>Hyundai Santro Xing (Non-AC)</t>
  </si>
  <si>
    <t>Ford EcoSport 1.5 TDCi Titanium BE BSIV</t>
  </si>
  <si>
    <t>Nissan Kicks XL BSIV</t>
  </si>
  <si>
    <t>Ford Figo Diesel EXI Option</t>
  </si>
  <si>
    <t>Ford Freestyle Trend Diesel</t>
  </si>
  <si>
    <t>Renault Duster 85PS Diesel RxE Adventure</t>
  </si>
  <si>
    <t>78.8 bhp</t>
  </si>
  <si>
    <t>Mahindra Scorpio S7 120</t>
  </si>
  <si>
    <t>14.66 kmpl</t>
  </si>
  <si>
    <t>420.7Nm@ 1800-2500rpm</t>
  </si>
  <si>
    <t>Ford Aspire Trend Diesel BSIV</t>
  </si>
  <si>
    <t>Hyundai Creta 1.6 VTVT E Plus</t>
  </si>
  <si>
    <t>Chevrolet Sail Hatchback Petrol LS ABS</t>
  </si>
  <si>
    <t>Maruti Baleno LXI</t>
  </si>
  <si>
    <t>1590 CC</t>
  </si>
  <si>
    <t>130Nm@ 3000rpm</t>
  </si>
  <si>
    <t>Chevrolet Captiva 2.2 LTZ AWD</t>
  </si>
  <si>
    <t>12.12 kmpl</t>
  </si>
  <si>
    <t>2231 CC</t>
  </si>
  <si>
    <t>424Nm@ 2000rpm</t>
  </si>
  <si>
    <t>Ford Figo Aspire 1.2 Ti-VCT Sports Edition</t>
  </si>
  <si>
    <t>Ford Ikon 1.6 Nxt</t>
  </si>
  <si>
    <t>130@ 2500(kgm@ rpm)</t>
  </si>
  <si>
    <t>Tata Tiago 1.2 Revotron XM</t>
  </si>
  <si>
    <t>Ford Fusion Plus 1.4 TDCi Diesel</t>
  </si>
  <si>
    <t>Tata Nexon 1.2 Revotron XZA Plus</t>
  </si>
  <si>
    <t>Tata Indica V2 eXeta GLS</t>
  </si>
  <si>
    <t>16.84 kmpl</t>
  </si>
  <si>
    <t>64.4 bhp</t>
  </si>
  <si>
    <t>99.8Nm@ 2700rpm</t>
  </si>
  <si>
    <t>Ford Classic 1.6 Duratec Titanium</t>
  </si>
  <si>
    <t>14.09 kmpl</t>
  </si>
  <si>
    <t>113Nm@ 4,500rpm</t>
  </si>
  <si>
    <t>14.7 kmpl</t>
  </si>
  <si>
    <t>11.2@ 4,400(kgm@ rpm)</t>
  </si>
  <si>
    <t>Ford Endeavour 3.0L 4X2 AT</t>
  </si>
  <si>
    <t>Hyundai Santro Xing Base</t>
  </si>
  <si>
    <t>Honda City 1.5 GXI CVT</t>
  </si>
  <si>
    <t>Toyota Etios Diesel TRD Sportivo</t>
  </si>
  <si>
    <t>240Nm@ 1850rpm</t>
  </si>
  <si>
    <t>13.4 kmpl</t>
  </si>
  <si>
    <t>125 bhp</t>
  </si>
  <si>
    <t>16.1@ 4,200(kgm@ rpm)</t>
  </si>
  <si>
    <t>Mahindra Scorpio Intelli Hybrid S10</t>
  </si>
  <si>
    <t>Maruti SX4 ZXI MT BSIV Leather</t>
  </si>
  <si>
    <t>15.5 kmpl</t>
  </si>
  <si>
    <t>13.49 kmpl</t>
  </si>
  <si>
    <t>320Nm@ 1750-2700rpm</t>
  </si>
  <si>
    <t>Toyota Innova 2.5 G2</t>
  </si>
  <si>
    <t>Volkswagen Polo 2015-2019 1.5 TDI Highline Plus</t>
  </si>
  <si>
    <t>Hyundai Verna 1.6 CRDi EX MT</t>
  </si>
  <si>
    <t>11.88 km/kg</t>
  </si>
  <si>
    <t>Mahindra XUV500 W9 BSIV</t>
  </si>
  <si>
    <t>Fiat Grande Punto 1.4 Emotion</t>
  </si>
  <si>
    <t>14.6 kmpl</t>
  </si>
  <si>
    <t>115Nm@ 4500rpm</t>
  </si>
  <si>
    <t>Toyota Innova Crysta 2.7 GX AT 8 STR</t>
  </si>
  <si>
    <t>10.75 kmpl</t>
  </si>
  <si>
    <t>2694 CC</t>
  </si>
  <si>
    <t>245Nm@ 4000rpm</t>
  </si>
  <si>
    <t>Force One SX ABS 7 Seating</t>
  </si>
  <si>
    <t>2200 CC</t>
  </si>
  <si>
    <t>139.01 bhp</t>
  </si>
  <si>
    <t>321Nm@ 1600-2400rpm</t>
  </si>
  <si>
    <t>Tata Indigo CS eVX</t>
  </si>
  <si>
    <t>Honda Mobilio RS i DTEC</t>
  </si>
  <si>
    <t>24.5 kmpl</t>
  </si>
  <si>
    <t>Maruti Alto 800 LXI Anniversary Edition</t>
  </si>
  <si>
    <t>Mahindra Scorpio 2009-2014 SLE 7S BSIV</t>
  </si>
  <si>
    <t>Mercedes-Benz GLA Class 200 D Sport Edition</t>
  </si>
  <si>
    <t>11.74 kmpl</t>
  </si>
  <si>
    <t>254.8 bhp</t>
  </si>
  <si>
    <t>619Nm@ 1600-2400rpm</t>
  </si>
  <si>
    <t>Ford Fiesta Classic 1.6 SXI Duratec</t>
  </si>
  <si>
    <t>BMW 3 Series 320d Highline</t>
  </si>
  <si>
    <t>16.07 kmpl</t>
  </si>
  <si>
    <t>181 bhp</t>
  </si>
  <si>
    <t>380Nm@ 1750-3000rpm</t>
  </si>
  <si>
    <t>Maruti Ertiga BSIV LXI</t>
  </si>
  <si>
    <t>Mahindra XUV500 AT W6 1.99 mHawk</t>
  </si>
  <si>
    <t>Hyundai i20 2015-2017 Sportz Option 1.2</t>
  </si>
  <si>
    <t>Volkswagen Polo 2015-2019 1.0 MPI Trendline</t>
  </si>
  <si>
    <t>Ford Fiesta 1.6 SXI ABS Duratec</t>
  </si>
  <si>
    <t>Ford EcoSport 1.5 Ti VCT AT Titanium BSIV</t>
  </si>
  <si>
    <t>15.63 kmpl</t>
  </si>
  <si>
    <t>258 bhp</t>
  </si>
  <si>
    <t>560Nm@ 1500rpm</t>
  </si>
  <si>
    <t>230Nm@ 1500-2250rpm</t>
  </si>
  <si>
    <t>26.3 km/kg</t>
  </si>
  <si>
    <t>Tata Zest Quadrajet 1.3 XMS</t>
  </si>
  <si>
    <t>Skoda Rapid 1.6 MPI Ambition</t>
  </si>
  <si>
    <t>Hyundai Xcent 1.2 CRDi SX Option</t>
  </si>
  <si>
    <t>Maruti Dzire LXI</t>
  </si>
  <si>
    <t>Maruti Vitara Brezza VDi AMT</t>
  </si>
  <si>
    <t>Tata Indica V2 Emax CNG GLX</t>
  </si>
  <si>
    <t>23.7 km/kg</t>
  </si>
  <si>
    <t>55.23 bhp</t>
  </si>
  <si>
    <t>90Nm@ 2650rpm</t>
  </si>
  <si>
    <t>Mahindra Bolero 2011-2019 EX AC</t>
  </si>
  <si>
    <t>Mahindra Xylo H9</t>
  </si>
  <si>
    <t>260Nm@ 1800-2200rpm</t>
  </si>
  <si>
    <t>Honda Mobilio RS Option i DTEC</t>
  </si>
  <si>
    <t>Jeep Compass 2.0 Limited Option</t>
  </si>
  <si>
    <t>Renault Duster 85PS Diesel RxL Explore</t>
  </si>
  <si>
    <t>Tata Indica V2 LSi</t>
  </si>
  <si>
    <t>Honda Amaze S Option i-DTEC</t>
  </si>
  <si>
    <t>Mahindra Scorpio VLX 2WD AIRBAG BSIII</t>
  </si>
  <si>
    <t>Renault Duster Adventure Edition RXZ AWD</t>
  </si>
  <si>
    <t>Ford Figo Aspire 1.5 TDCi Titanium Opt</t>
  </si>
  <si>
    <t>25.47 kmpl</t>
  </si>
  <si>
    <t>270.9 bhp</t>
  </si>
  <si>
    <t>600Nm@ 2000rpm</t>
  </si>
  <si>
    <t>BMW X1 sDrive 20d Sportline</t>
  </si>
  <si>
    <t>17.05 kmpl</t>
  </si>
  <si>
    <t>Audi Q3 35 TDI Quattro Premium Plus</t>
  </si>
  <si>
    <t>Jeep Compass 1.4 Limited</t>
  </si>
  <si>
    <t>Maruti Celerio VXi AMT</t>
  </si>
  <si>
    <t>Volvo S60 D4 SUMMUM</t>
  </si>
  <si>
    <t>259.87nm@ 1500-3000rpm</t>
  </si>
  <si>
    <t>Mahindra Scorpio Intelli Hybrid S10 4WD</t>
  </si>
  <si>
    <t>Hyundai Elantra GT</t>
  </si>
  <si>
    <t>1795 CC</t>
  </si>
  <si>
    <t>16.6@ 4,500(kgm@ rpm)</t>
  </si>
  <si>
    <t>Hyundai Elantra GLS</t>
  </si>
  <si>
    <t>Volvo V40 Cross Country D3</t>
  </si>
  <si>
    <t>23.3 kmpl</t>
  </si>
  <si>
    <t>Ford Ikon 1.6 EXi NXt</t>
  </si>
  <si>
    <t>Mahindra Logan Diesel 1.5 DLS</t>
  </si>
  <si>
    <t>Nissan Sunny XV D</t>
  </si>
  <si>
    <t>Hyundai Verna CRDi 1.4 EX</t>
  </si>
  <si>
    <t>219.66NM@ 1500-2750rpm</t>
  </si>
  <si>
    <t>Mitsubishi Lancer 2.0 L Diesel LX</t>
  </si>
  <si>
    <t>12.5@ 3,000(kgm@ rpm)</t>
  </si>
  <si>
    <t>Maruti Celerio X ZXI Option BSIV</t>
  </si>
  <si>
    <t>Mahindra XUV500 W11 Option BSIV</t>
  </si>
  <si>
    <t>11.9 kmpl</t>
  </si>
  <si>
    <t>BMW X7 xDrive 30d DPE</t>
  </si>
  <si>
    <t>13.38 kmpl</t>
  </si>
  <si>
    <t>265 bhp</t>
  </si>
  <si>
    <t>620Nm@ 1500-2500rpm</t>
  </si>
  <si>
    <t>Skoda Superb Elegance 1.8 TSI AT</t>
  </si>
  <si>
    <t>157.75 bhp</t>
  </si>
  <si>
    <t>250Nm@ 1500-4500rpm</t>
  </si>
  <si>
    <t>Toyota Premio Base</t>
  </si>
  <si>
    <t>Skoda Fabia 1.2 TDI Ambition Plus</t>
  </si>
  <si>
    <t>20.86 kmpl</t>
  </si>
  <si>
    <t>Ford Fiesta 1.6 ZXi ABS</t>
  </si>
  <si>
    <t>101 bhp</t>
  </si>
  <si>
    <t>14.9@ 3,400(kgm@ rpm)</t>
  </si>
  <si>
    <t>Maruti Zen Estilo 1.1 LX BSIII</t>
  </si>
  <si>
    <t>Maruti Wagon R AX Minor</t>
  </si>
  <si>
    <t>Hyundai Verna 1.6 VTVT AT SX</t>
  </si>
  <si>
    <t>Datsun GO A EPS</t>
  </si>
  <si>
    <t>Hyundai i10 Sportz 1.1L LPG</t>
  </si>
  <si>
    <t>19.2 km/kg</t>
  </si>
  <si>
    <t>Maruti Vitara Brezza ZDi AMT</t>
  </si>
  <si>
    <t>1896 CC</t>
  </si>
  <si>
    <t>25.5@ 1,900(kgm@ rpm)</t>
  </si>
  <si>
    <t>Tata New Safari Dicor GX 4X2 BS IV</t>
  </si>
  <si>
    <t>Ford Endeavour 4x2 XLT Limited Edition</t>
  </si>
  <si>
    <t>10.9 kmpl</t>
  </si>
  <si>
    <t>33.7@ 1,800(kgm@ rpm)</t>
  </si>
  <si>
    <t>Mercedes-Benz New C-Class C 200 Kompressor Elegance AT</t>
  </si>
  <si>
    <t>1796 CC</t>
  </si>
  <si>
    <t>186 bhp</t>
  </si>
  <si>
    <t>285Nm@ 2400-4000rpm</t>
  </si>
  <si>
    <t>18.25 kmpl</t>
  </si>
  <si>
    <t>Maruti Swift Dzire AMT ZDI Plus</t>
  </si>
  <si>
    <t>Maruti Wagon R VXI AMT 1.2</t>
  </si>
  <si>
    <t>Nissan Micra Fashion Edition XL CVT</t>
  </si>
  <si>
    <t>Mahindra KUV 100 mFALCON G80 K4</t>
  </si>
  <si>
    <t>Toyota Platinum Etios 1.4 GXD</t>
  </si>
  <si>
    <t>Tata Indigo CS GLS BSIII</t>
  </si>
  <si>
    <t>15.2 kmpl</t>
  </si>
  <si>
    <t>10.7@ 2,600(kgm@ rpm)</t>
  </si>
  <si>
    <t>Tata Zest Quadrajet 1.3 XT</t>
  </si>
  <si>
    <t>Mahindra Bolero LX</t>
  </si>
  <si>
    <t>Tata Sumo EX</t>
  </si>
  <si>
    <t>250Nm@ 1000-2000rpm</t>
  </si>
  <si>
    <t>Mahindra Scorpio 1.99 S10 4WD</t>
  </si>
  <si>
    <t>Hyundai Creta 1.6 CRDi Anniversary Edition</t>
  </si>
  <si>
    <t>Honda City i VTEC VX Option BL</t>
  </si>
  <si>
    <t>20.37 kmpl</t>
  </si>
  <si>
    <t>240Nm@ 1750rpm</t>
  </si>
  <si>
    <t>Skoda Fabia 1.2 TDI Active Plus</t>
  </si>
  <si>
    <t>Hyundai Santro Xing GL LPG</t>
  </si>
  <si>
    <t>17.8 km/kg</t>
  </si>
  <si>
    <t>Volkswagen Ameo 1.5 TDI Trendline</t>
  </si>
  <si>
    <t>Maruti Swift AMT ZDI</t>
  </si>
  <si>
    <t>Honda CR-V 2.4L 4WD AT AVN</t>
  </si>
  <si>
    <t>187.4 bhp</t>
  </si>
  <si>
    <t>226Nm@ 4400rpm</t>
  </si>
  <si>
    <t>Mercedes-Benz GL-Class 350 CDI Luxury</t>
  </si>
  <si>
    <t>224 bhp</t>
  </si>
  <si>
    <t>510Nm@ 1600-2800rpm</t>
  </si>
  <si>
    <t>259.87NM@ 1500-3000rpm</t>
  </si>
  <si>
    <t>64.9 bhp</t>
  </si>
  <si>
    <t>Skoda Fabia 1.4 TDI Ambiente</t>
  </si>
  <si>
    <t>1422 CC</t>
  </si>
  <si>
    <t>155 Nm at 1600-2800 rpm</t>
  </si>
  <si>
    <t>Renault Fluence Diesel E4</t>
  </si>
  <si>
    <t>21.8 kmpl</t>
  </si>
  <si>
    <t>240Nm@ 2000rpm</t>
  </si>
  <si>
    <t>Maruti Gypsy King Soft Top MPI BSIV</t>
  </si>
  <si>
    <t>11.96 kmpl</t>
  </si>
  <si>
    <t>103Nm@ 4500rpm</t>
  </si>
  <si>
    <t>Chevrolet Tavera Neo 3 LS 10 Seats BSIII</t>
  </si>
  <si>
    <t>Mahindra Scorpio VLX 2WD AT BSIII</t>
  </si>
  <si>
    <t>24.04 kmpl</t>
  </si>
  <si>
    <t>Mahindra XUV300 W8 Option Dual Tone Diesel BSIV</t>
  </si>
  <si>
    <t>Hyundai Grand i10 SportZ Edition</t>
  </si>
  <si>
    <t>Chevrolet Enjoy 1.3 TCDi LTZ 8</t>
  </si>
  <si>
    <t>Tata Estate Std</t>
  </si>
  <si>
    <t>19.69 kmpl</t>
  </si>
  <si>
    <t>Mahindra Scorpio Gateway 2WD</t>
  </si>
  <si>
    <t>Maruti Wagon R AX BSIV</t>
  </si>
  <si>
    <t>Honda City 2017-2020 VTEC</t>
  </si>
  <si>
    <t>13.5@ 4,800(kgm@ rpm)</t>
  </si>
  <si>
    <t>Toyota Etios G Safety</t>
  </si>
  <si>
    <t>Hyundai Verna CRDi 1.6 AT SX Plus</t>
  </si>
  <si>
    <t>BMW 3 Series 320d Luxury Line Plus</t>
  </si>
  <si>
    <t>400Nm@ 1750-2750rpm</t>
  </si>
  <si>
    <t>13.73 kmpl</t>
  </si>
  <si>
    <t>148 bhp</t>
  </si>
  <si>
    <t>Volkswagen Polo GT TSI</t>
  </si>
  <si>
    <t>175Nm@ 1500-4100rpm</t>
  </si>
  <si>
    <t>Toyota Innova Crysta 2.4 GX MT BSIV</t>
  </si>
  <si>
    <t>Hyundai i20 Era 1.4 CRDi</t>
  </si>
  <si>
    <t>Honda Jazz 1.2 S AT i VTEC</t>
  </si>
  <si>
    <t>Hyundai i20 Active 1.2 SX with AVN</t>
  </si>
  <si>
    <t>Renault Lodgy 85PS RxE 7 Seater</t>
  </si>
  <si>
    <t>21.04 kmpl</t>
  </si>
  <si>
    <t>1489 CC</t>
  </si>
  <si>
    <t>35.5 bhp</t>
  </si>
  <si>
    <t>72.9Nm@ 2250rpm</t>
  </si>
  <si>
    <t>Tata Harrier XZ Dark Edition BSIV</t>
  </si>
  <si>
    <t>Ford Fiesta 1.5 TDCi Trend</t>
  </si>
  <si>
    <t>25.01 kmpl</t>
  </si>
  <si>
    <t>89.75 bhp</t>
  </si>
  <si>
    <t>Hyundai Santro Xing XO eRLX Euro II</t>
  </si>
  <si>
    <t>Tata Zest Quadrajet 1.3 75PS XMS</t>
  </si>
  <si>
    <t>Volkswagen Vento Diesel Breeze</t>
  </si>
  <si>
    <t>135.4Nm@ 2500</t>
  </si>
  <si>
    <t>Volkswagen Multivan TDI</t>
  </si>
  <si>
    <t>BMW 3 Series 320d Sedan</t>
  </si>
  <si>
    <t>Mercedes-Benz E-Class E 250 Elegance</t>
  </si>
  <si>
    <t>10.93 kmpl</t>
  </si>
  <si>
    <t>245Nm@ 5000rpm</t>
  </si>
  <si>
    <t>10.9 km/kg</t>
  </si>
  <si>
    <t>32.8 bhp</t>
  </si>
  <si>
    <t>57Nm@ 2500rpm</t>
  </si>
  <si>
    <t>Hyundai i20 Active 1.4 SX Dual Tone</t>
  </si>
  <si>
    <t>Nissan Micra XE</t>
  </si>
  <si>
    <t>Maruti Ignis 1.2 AMT Zeta BSIV</t>
  </si>
  <si>
    <t>96Nm@ 2500rpm</t>
  </si>
  <si>
    <t>Fiat Avventura Power Up 1.3 Active</t>
  </si>
  <si>
    <t>91.72 bhp</t>
  </si>
  <si>
    <t>106 bhp</t>
  </si>
  <si>
    <t>Hyundai Santro Xing XS eRLX Euro II</t>
  </si>
  <si>
    <t>Toyota Innova 2.5 EV PS 8 STR BSIV</t>
  </si>
  <si>
    <t>Renault Duster 85PS Diesel RxL Optional with Nav</t>
  </si>
  <si>
    <t>98.97 bhp</t>
  </si>
  <si>
    <t>215nm@ 1750-2500rpm</t>
  </si>
  <si>
    <t>Hyundai Getz 1.1 GVS</t>
  </si>
  <si>
    <t>66.6 bhp</t>
  </si>
  <si>
    <t>10.4@ 3,200(kgm@ rpm)</t>
  </si>
  <si>
    <t>Maruti 800 EX BSII</t>
  </si>
  <si>
    <t>Datsun GO T Option</t>
  </si>
  <si>
    <t>Hyundai Santa Fe 2WD MT</t>
  </si>
  <si>
    <t>Mahindra XUV500 W11 BSIV</t>
  </si>
  <si>
    <t>Ford Figo Aspire 1.5 TDCi Sports Edition</t>
  </si>
  <si>
    <t>24.29 kmpl</t>
  </si>
  <si>
    <t>Maruti Swift Dzire Zdi BSIV</t>
  </si>
  <si>
    <t>Mahindra Verito 1.6 G6 Executive BSIII</t>
  </si>
  <si>
    <t>86 bhp</t>
  </si>
  <si>
    <t>128Nm@ 3100rpm</t>
  </si>
  <si>
    <t>Renault KWID 1.0 RXT BSIV</t>
  </si>
  <si>
    <t>65.3 bhp</t>
  </si>
  <si>
    <t>102Nm@ 2600rpm</t>
  </si>
  <si>
    <t>Hyundai i20 2015-2017 Sportz 1.4 CRDi</t>
  </si>
  <si>
    <t>Honda City i VTEC E</t>
  </si>
  <si>
    <t>Toyota Innova 2.5 E Diesel PS 7-Seater</t>
  </si>
  <si>
    <t>Chevrolet Enjoy Petrol LS 7 Seater</t>
  </si>
  <si>
    <t>98.82 bhp</t>
  </si>
  <si>
    <t>131Nm@ 4400rpm</t>
  </si>
  <si>
    <t>Maruti SX4 S Cross 2015-2017 DDiS 200 Sigma</t>
  </si>
  <si>
    <t>Tata Nano XE</t>
  </si>
  <si>
    <t>Mahindra Bolero PLUS AC</t>
  </si>
  <si>
    <t>Hyundai i10 Asta Sunroof AT</t>
  </si>
  <si>
    <t>11.4@ 4,000(kgm@ rpm)</t>
  </si>
  <si>
    <t>Chevrolet Tavera B3 LT L1 10 Seats BSIII</t>
  </si>
  <si>
    <t>Toyota Camry V4 (MT)</t>
  </si>
  <si>
    <t>Mahindra Bolero DI BSIII</t>
  </si>
  <si>
    <t>Hyundai i20 1.4 Asta Dual Tone</t>
  </si>
  <si>
    <t>Mahindra Scorpio S11 4WD BSIV</t>
  </si>
  <si>
    <t>Hyundai Elite i20 Diesel Sportz</t>
  </si>
  <si>
    <t>Ford Fiesta 1.4 Durasport EXI</t>
  </si>
  <si>
    <t>Maruti Swift ZDI BSIV</t>
  </si>
  <si>
    <t>Volkswagen Ameo 1.5 TDI Highline Plus</t>
  </si>
  <si>
    <t>Mahindra KUV 100 mFALCON D75 K2 Plus</t>
  </si>
  <si>
    <t>Maruti Baleno Zeta Diesel</t>
  </si>
  <si>
    <t>Skoda Rapid 1.5 TDI Style Plus Black Package</t>
  </si>
  <si>
    <t>Ford Fiesta 1.4 Duratec EXI Limited Edition</t>
  </si>
  <si>
    <t>Maruti Baleno Sigma 1.3</t>
  </si>
  <si>
    <t>Mahindra Bolero 2011-2019 Special Edition</t>
  </si>
  <si>
    <t>Chevrolet Tavera LS B3 10 Seats BSII</t>
  </si>
  <si>
    <t>Ford Fiesta 1.4 Duratorq ZXI</t>
  </si>
  <si>
    <t>Mahindra Scorpio VLX 2WD AIRBAG AT BSIV</t>
  </si>
  <si>
    <t>Toyota Platinum Etios 1.4 GD</t>
  </si>
  <si>
    <t>Hyundai Sonata 2.4 GDi MT</t>
  </si>
  <si>
    <t>13.44 kmpl</t>
  </si>
  <si>
    <t>2359 CC</t>
  </si>
  <si>
    <t>198.25 bhp</t>
  </si>
  <si>
    <t>250Nm@ 4250rpm</t>
  </si>
  <si>
    <t>Mahindra Bolero 2011-2019 Plus Non AC BSIV PS</t>
  </si>
  <si>
    <t>Tata Tiago 1.05 Revotorq XZ WO Alloy</t>
  </si>
  <si>
    <t>Ford EcoSport S Diesel BSIV</t>
  </si>
  <si>
    <t>Maruti Esteem LX</t>
  </si>
  <si>
    <t>Fiat Punto Pure 1.2L FIRE</t>
  </si>
  <si>
    <t>Mahindra Scorpio 2009-2014 EX 9S BSIII</t>
  </si>
  <si>
    <t>38 bhp</t>
  </si>
  <si>
    <t>Nissan Micra Diesel XL Optional</t>
  </si>
  <si>
    <t>Ford EcoSport 1.5 TDCi Trend Plus BSIV</t>
  </si>
  <si>
    <t>Toyota Fortuner 2.5 4x2 MT TRD Sportivo</t>
  </si>
  <si>
    <t>142 bhp</t>
  </si>
  <si>
    <t>343Nm@ 1600-2800rpm</t>
  </si>
  <si>
    <t>Fiat Avventura Power Up 1.3 Emotion</t>
  </si>
  <si>
    <t>Ashok Leyland Stile LE</t>
  </si>
  <si>
    <t>20.07 kmpl</t>
  </si>
  <si>
    <t>185Nm@ 1750-2750rpm</t>
  </si>
  <si>
    <t>Toyota Innova Crysta 2.7 ZX AT BSIV</t>
  </si>
  <si>
    <t>Hyundai Santro Xing XL eRLX Euro II</t>
  </si>
  <si>
    <t>Hyundai EON LPG Era Plus</t>
  </si>
  <si>
    <t>21.1 km/kg</t>
  </si>
  <si>
    <t>Tata Indica Vista Aura Plus 1.3 Quadrajet BS IV</t>
  </si>
  <si>
    <t>Renault Pulse RxL Optional</t>
  </si>
  <si>
    <t>Hyundai Verna 1.6 CRDI AT SX Option</t>
  </si>
  <si>
    <t>19.08 kmpl</t>
  </si>
  <si>
    <t>Hyundai Verna 1.6 CRDi S Option</t>
  </si>
  <si>
    <t>Honda WR-V i-VTEC S</t>
  </si>
  <si>
    <t>Mahindra Scorpio SLX 4WD</t>
  </si>
  <si>
    <t>Tata Sumo SE Plus BSII</t>
  </si>
  <si>
    <t>12@ 2500(kgm@ rpm)</t>
  </si>
  <si>
    <t>Mahindra Scorpio SLX 4WD LE</t>
  </si>
  <si>
    <t>Skoda Fabia 1.2L Diesel Elegance</t>
  </si>
  <si>
    <t>20.34 kmpl</t>
  </si>
  <si>
    <t>11.68 kmpl</t>
  </si>
  <si>
    <t>Tata Indica V2 GLX BSIII</t>
  </si>
  <si>
    <t>12.4@ 2,600(kgm@ rpm)</t>
  </si>
  <si>
    <t>Hyundai Creta 1.6 SX Option Executive</t>
  </si>
  <si>
    <t>Toyota Glanza G CVT</t>
  </si>
  <si>
    <t>Tata Aria Prestige 4x2</t>
  </si>
  <si>
    <t>2197 CC</t>
  </si>
  <si>
    <t>Mahindra Scorpio 2.6 DX</t>
  </si>
  <si>
    <t>Chevrolet Tavera B1-10 seats BSII</t>
  </si>
  <si>
    <t>Tata Sumo CX</t>
  </si>
  <si>
    <t>Toyota Corolla Altis 1.8 Sport</t>
  </si>
  <si>
    <t>12.5 kmpl</t>
  </si>
  <si>
    <t>132 bhp</t>
  </si>
  <si>
    <t>170Nm@ 4200rpm</t>
  </si>
  <si>
    <t>Renault Duster 85PS Diesel RxS</t>
  </si>
  <si>
    <t>Mahindra Bolero 2011-2019 Camper</t>
  </si>
  <si>
    <t>176Nm@ 1500rpm</t>
  </si>
  <si>
    <t>Isuzu MUX 2WD</t>
  </si>
  <si>
    <t>2999 CC</t>
  </si>
  <si>
    <t>174.57 bhp</t>
  </si>
  <si>
    <t>380NM@ 1800-2800rpm</t>
  </si>
  <si>
    <t>Ford Aspire Trend Plus</t>
  </si>
  <si>
    <t>MG Hector Smart DCT</t>
  </si>
  <si>
    <t>Tata Sumo SE</t>
  </si>
  <si>
    <t>250Nm@ 1600-2000rpm</t>
  </si>
  <si>
    <t>Mitsubishi Lancer 2.0 LXd</t>
  </si>
  <si>
    <t>Tata Tigor 2017-2020 XZ Plus</t>
  </si>
  <si>
    <t>Honda City i VTEC CVT SV</t>
  </si>
  <si>
    <t>Mahindra KUV 100 G80 K8 Dual Tone</t>
  </si>
  <si>
    <t>Mercedes-Benz New C-Class C 200 Kompressor Elegance MT</t>
  </si>
  <si>
    <t>178 bhp</t>
  </si>
  <si>
    <t>24.5@ 3,500-4,500(kgm@ rpm)</t>
  </si>
  <si>
    <t>Maruti Swift Dzire ZXi</t>
  </si>
  <si>
    <t>12.3 kmpl</t>
  </si>
  <si>
    <t>1781 CC</t>
  </si>
  <si>
    <t>163.2 bhp</t>
  </si>
  <si>
    <t>22.9@ 1,950-4,700(kgm@ rpm)</t>
  </si>
  <si>
    <t>Hyundai i20 Active 1.2 SX Dual Tone</t>
  </si>
  <si>
    <t>Toyota Glanza G Smart Hybrid</t>
  </si>
  <si>
    <t>23.87 kmpl</t>
  </si>
  <si>
    <t>113Nm@ 4400rpm</t>
  </si>
  <si>
    <t>Maruti Swift Dzire AMT ZXI Plus</t>
  </si>
  <si>
    <t>Maruti Gypsy King ST BSIII</t>
  </si>
  <si>
    <t>Opel Astra 1.6</t>
  </si>
  <si>
    <t>121Nm@ 2800rpm</t>
  </si>
  <si>
    <t>210 / 1900</t>
  </si>
  <si>
    <t>Mercedes-Benz M-Class ML 250 CDI</t>
  </si>
  <si>
    <t>203.2 bhp</t>
  </si>
  <si>
    <t>Mercedes-Benz GLA Class 200 CDI</t>
  </si>
  <si>
    <t>Maruti Swift VDI Windsong Limited edition</t>
  </si>
  <si>
    <t>Skoda Octavia Elegance 1.8 TSI AT</t>
  </si>
  <si>
    <t>177.5 bhp</t>
  </si>
  <si>
    <t>250Nm@ 1250-5000rpm</t>
  </si>
  <si>
    <t>Hyundai Tucson 2.0 e-VGT 2WD AT GLS</t>
  </si>
  <si>
    <t>16.38 kmpl</t>
  </si>
  <si>
    <t>400Nm@ 175-2750rpm</t>
  </si>
  <si>
    <t>Renault KWID AMT RXL</t>
  </si>
  <si>
    <t>Maruti Wagon R VXI Opt 1.2</t>
  </si>
  <si>
    <t>Volkswagen Passat 2.0 TDI AT Highline</t>
  </si>
  <si>
    <t>17.42 kmpl</t>
  </si>
  <si>
    <t>175 bhp</t>
  </si>
  <si>
    <t>350Nm@ 1500-3500rpm</t>
  </si>
  <si>
    <t>Mercedes-Benz E-Class E 220 CDI Avantgarde</t>
  </si>
  <si>
    <t>10.0 kmpl</t>
  </si>
  <si>
    <t>Ford Figo Titanium Diesel</t>
  </si>
  <si>
    <t>Tata Nexon 1.5 Revotorq XZA Plus</t>
  </si>
  <si>
    <t>Jeep Compass 2.0 Limited Option 4X4</t>
  </si>
  <si>
    <t>18.24 kmpl</t>
  </si>
  <si>
    <t>175nm@ 1750-4000rpm</t>
  </si>
  <si>
    <t>Skoda Rapid 1.5 TDI Elegance Black Package</t>
  </si>
  <si>
    <t>Maruti Celerio X VXI Option BSIV</t>
  </si>
  <si>
    <t>Chevrolet Sail Hatchback Diesel</t>
  </si>
  <si>
    <t>Mahindra Scorpio 2009-2014 EX 2WD 9S</t>
  </si>
  <si>
    <t>Tata Sumo GX 7 Str BSII</t>
  </si>
  <si>
    <t>115@ 2500(kgm@ rpm)</t>
  </si>
  <si>
    <t>Tata Indigo CS eGLS BS IV</t>
  </si>
  <si>
    <t>Datsun GO A Option Petrol</t>
  </si>
  <si>
    <t>Hyundai i20 1.4 Asta</t>
  </si>
  <si>
    <t>Tata Manza Aqua Safire</t>
  </si>
  <si>
    <t>Renault Duster 85PS Diesel STD</t>
  </si>
  <si>
    <t>Tata Bolt Quadrajet XM</t>
  </si>
  <si>
    <t>Tata Zest Quadrajet 1.3 Anniversary Edition</t>
  </si>
  <si>
    <t>Hyundai Accent DLS</t>
  </si>
  <si>
    <t>Toyota Innova 2.5 ZX Diesel 7 Seater BSIII</t>
  </si>
  <si>
    <t>Maruti Esteem DI</t>
  </si>
  <si>
    <t>57 bhp</t>
  </si>
  <si>
    <t>Renault Lodgy Stepway 110PS RXZ 7S</t>
  </si>
  <si>
    <t>Honda Amaze E Option i-DTEC</t>
  </si>
  <si>
    <t>Honda City 1.5 S Inspire</t>
  </si>
  <si>
    <t>110Nm@ 4500rpm</t>
  </si>
  <si>
    <t>Tata Winger Deluxe - Flat Roof (Non-AC)</t>
  </si>
  <si>
    <t>10.71 kmpl</t>
  </si>
  <si>
    <t>190Nm@ 2000-3000rpm</t>
  </si>
  <si>
    <t>Honda WR-V i-DTEC S</t>
  </si>
  <si>
    <t>Toyota Innova Crysta 2.4 ZX MT BSIV</t>
  </si>
  <si>
    <t>Chevrolet Captiva 2.2 LT</t>
  </si>
  <si>
    <t>Maruti Ertiga LXI</t>
  </si>
  <si>
    <t>Skoda Fabia Scout 1.2 TDI</t>
  </si>
  <si>
    <t>Maruti Swift Dzire 1.2 Lxi BSIV</t>
  </si>
  <si>
    <t>Honda Amaze SX i-DTEC</t>
  </si>
  <si>
    <t>Tata Manza Aura Plus Quadrajet BS IV</t>
  </si>
  <si>
    <t>2650 CC</t>
  </si>
  <si>
    <t>80.84 bhp</t>
  </si>
  <si>
    <t>Tata Sumo Gold GX BSIII</t>
  </si>
  <si>
    <t>68.4 bhp</t>
  </si>
  <si>
    <t>Honda CR-V 2.4L 4WD</t>
  </si>
  <si>
    <t>BMW 3 Series 320d GT Luxury Line</t>
  </si>
  <si>
    <t>19.59 kmpl</t>
  </si>
  <si>
    <t>Tata Harrier XZ Plus</t>
  </si>
  <si>
    <t>167.67 bhp</t>
  </si>
  <si>
    <t>Jeep Compass 2.0 Limited Plus 4X4</t>
  </si>
  <si>
    <t>170.63 bhp</t>
  </si>
  <si>
    <t>Toyota Fortuner 4x4 AT</t>
  </si>
  <si>
    <t>Honda CR-V 2.4L 4WD MT</t>
  </si>
  <si>
    <t>Tata Indica V2 DLE BSII</t>
  </si>
  <si>
    <t>Ambassador Classic 2000 DSZ AC PS</t>
  </si>
  <si>
    <t>52 bhp</t>
  </si>
  <si>
    <t>106Nm@ 2200rpm</t>
  </si>
  <si>
    <t>Skoda Octavia RS 1.8 Turbo Petrol MT</t>
  </si>
  <si>
    <t>149.5 bhp</t>
  </si>
  <si>
    <t>21.4@ 1,750-4,600(kgm@ rpm)</t>
  </si>
  <si>
    <t>Tata Indica Vista Safire GLX</t>
  </si>
  <si>
    <t>16.7 kmpl</t>
  </si>
  <si>
    <t>96Nm@ 3000rpm</t>
  </si>
  <si>
    <t>Renault Triber RXZ</t>
  </si>
  <si>
    <t>19.83 kmpl</t>
  </si>
  <si>
    <t>21.76 kmpl</t>
  </si>
  <si>
    <t>Ford EcoSport 1.5 Ti VCT AT Titanium BE BSIV</t>
  </si>
  <si>
    <t>16.05 kmpl</t>
  </si>
  <si>
    <t>Tata Harrier XZ</t>
  </si>
  <si>
    <t>Maruti Ciaz Delta Automatic BSIV</t>
  </si>
  <si>
    <t>20.28 kmpl</t>
  </si>
  <si>
    <t>Maruti Swift Dzire ZXI Plus BS IV</t>
  </si>
  <si>
    <t>Audi Q5 45 TDI quattro Technology</t>
  </si>
  <si>
    <t>Mahindra Bolero 2011-2019 Plus Non AC</t>
  </si>
  <si>
    <t>Mahindra TUV 300 T6 Plus AMT</t>
  </si>
  <si>
    <t>Jaguar XF Diesel</t>
  </si>
  <si>
    <t>Volkswagen Ameo 1.2 MPI Highline Plus 16</t>
  </si>
  <si>
    <t>Tata Indica V2 DLX BSIII</t>
  </si>
  <si>
    <t>48.21 bhp</t>
  </si>
  <si>
    <t>Hyundai i20 Era 1.2</t>
  </si>
  <si>
    <t>Mahindra KUV 100 mFALCON G80 K8 5str AW</t>
  </si>
  <si>
    <t>23.6@ 4,250(kgm@ rpm)</t>
  </si>
  <si>
    <t>Tata Indica Vista Aura 1.2 Safire (ABS) 90hp BS IV</t>
  </si>
  <si>
    <t>Honda Amaze S CVT i-VTEC</t>
  </si>
  <si>
    <t>Toyota Corolla Altis D-4D G</t>
  </si>
  <si>
    <t>1343 CC</t>
  </si>
  <si>
    <t>11.3kgm@ 4700rpm</t>
  </si>
  <si>
    <t>Skoda Fabia 1.2 MPI Ambition</t>
  </si>
  <si>
    <t>16.25 kmpl</t>
  </si>
  <si>
    <t>Tata Venture LX 7 Str</t>
  </si>
  <si>
    <t>BMW 5 Series 525d</t>
  </si>
  <si>
    <t>16.73 kmpl</t>
  </si>
  <si>
    <t>450Nm@ 1750-2500rpm</t>
  </si>
  <si>
    <t>Skoda Rapid 1.6 TDI Ambition Plus</t>
  </si>
  <si>
    <t>BMW 5 Series 520d</t>
  </si>
  <si>
    <t>18.48 kmpl</t>
  </si>
  <si>
    <t>35.7@ 1,750-3,000(kgm@ rpm)</t>
  </si>
  <si>
    <t>Skoda Rapid 1.6 MPI Active BSIV</t>
  </si>
  <si>
    <t>Maruti Alto 800 LX Optional</t>
  </si>
  <si>
    <t>Maruti 800 Uniq</t>
  </si>
  <si>
    <t>6@ 2,500(kgm@ rpm)</t>
  </si>
  <si>
    <t xml:space="preserve"> bhp</t>
  </si>
  <si>
    <t>Hyundai i20 1.4 Asta (AT)</t>
  </si>
  <si>
    <t>13.9 kgm at 4200 rpm</t>
  </si>
  <si>
    <t>Mercedes-Benz E-Class E250 CDI Avantgrade</t>
  </si>
  <si>
    <t>201.1 bhp</t>
  </si>
  <si>
    <t>Audi A6 35 TFSI Matrix</t>
  </si>
  <si>
    <t>320Nm@ 1400-4100rpm</t>
  </si>
  <si>
    <t>Toyota Qualis GS C1</t>
  </si>
  <si>
    <t>Tata Sumo CX 9 Seater</t>
  </si>
  <si>
    <t>Ambassador Grand 1500 DSZ BSIII</t>
  </si>
  <si>
    <t>100.5 bhp</t>
  </si>
  <si>
    <t>150Nm@ 1700-4500rpm</t>
  </si>
  <si>
    <t>113.8Nm@ 4000rpm</t>
  </si>
  <si>
    <t>Mahindra Logan Petrol 1.4 GLE</t>
  </si>
  <si>
    <t>110@ 3,000(kgm@ rpm)</t>
  </si>
  <si>
    <t>2446 CC</t>
  </si>
  <si>
    <t>151Nm@ 2400rpm</t>
  </si>
  <si>
    <t>Fiat Palio 1.2</t>
  </si>
  <si>
    <t>Maruti Swift ZXI BSIII</t>
  </si>
  <si>
    <t>Maruti Wagon R VXI Plus</t>
  </si>
  <si>
    <t>Maruti Swift AMT ZXI BSIV</t>
  </si>
  <si>
    <t>Tata Nexon 1.2 Revotron XE</t>
  </si>
  <si>
    <t>Maruti Ignis Zeta AMT</t>
  </si>
  <si>
    <t>Toyota Qualis FS F7</t>
  </si>
  <si>
    <t>Mahindra XUV300 W8</t>
  </si>
  <si>
    <t>Volkswagen Polo 1.0 MPI Trendline BSIV</t>
  </si>
  <si>
    <t>Maruti Wagon R Stingray VXI Optional</t>
  </si>
  <si>
    <t>Hyundai Santro Xing XG AT eRLX Euro II</t>
  </si>
  <si>
    <t>Maruti Omni Limited Edition</t>
  </si>
  <si>
    <t>62Nm@ 2500rpm</t>
  </si>
  <si>
    <t>Hyundai Verna 1.6 SX CRDI (O) AT</t>
  </si>
  <si>
    <t>Toyota Etios Liva VXD</t>
  </si>
  <si>
    <t>Mitsubishi Lancer 2.0 GLd</t>
  </si>
  <si>
    <t>Tata Spacio Gold-10/6 Str BSII</t>
  </si>
  <si>
    <t>18@ 1,600-2,200(kgm@ rpm)</t>
  </si>
  <si>
    <t>Renault Duster 110PS Diesel RxL AMT</t>
  </si>
  <si>
    <t>Mercedes-Benz New C-Class 200 K AT</t>
  </si>
  <si>
    <t>Mahindra Scorpio 2009-2014 SLE 7S BSIII</t>
  </si>
  <si>
    <t>Ford Figo 1.2P Trend MT</t>
  </si>
  <si>
    <t>Maruti Eeco CNG HTR 5-STR</t>
  </si>
  <si>
    <t>83Nm@ 3000rpm</t>
  </si>
  <si>
    <t>Volkswagen Ameo 1.2 MPI Comfortline</t>
  </si>
  <si>
    <t>13.2 km/kg</t>
  </si>
  <si>
    <t>124.5Nm@ 3500rpm</t>
  </si>
  <si>
    <t>Hyundai i20 Active Base Petrol</t>
  </si>
  <si>
    <t>Mahindra Scorpio 2006-2009 VLX 2WD 7 Str BSIII</t>
  </si>
  <si>
    <t>Maruti Swift Dzire Ldi BSIV</t>
  </si>
  <si>
    <t>Honda Accord VTi-L MT</t>
  </si>
  <si>
    <t>144 bhp</t>
  </si>
  <si>
    <t>20@ 4,700(kgm@ rpm)</t>
  </si>
  <si>
    <t>194.4 bhp</t>
  </si>
  <si>
    <t>300Nm@ 1600-4000rpm</t>
  </si>
  <si>
    <t>Hyundai Venue SX Plus Turbo DCT BSIV</t>
  </si>
  <si>
    <t>171.6Nm@ 1500-4000rpm</t>
  </si>
  <si>
    <t>Tata Tigor 1.2 Revotron XE</t>
  </si>
  <si>
    <t>Maruti Esteem LX - BSIII</t>
  </si>
  <si>
    <t>Maruti Ciaz 1.3 Sigma</t>
  </si>
  <si>
    <t>Hyundai i20 2015-2017 Magna 1.4 CRDi</t>
  </si>
  <si>
    <t>Maruti SX4 Green Vxi (CNG)</t>
  </si>
  <si>
    <t>21.4 km/kg</t>
  </si>
  <si>
    <t>Volkswagen CrossPolo 1.5 TDI</t>
  </si>
  <si>
    <t>Toyota Fortuner 4x2 AT TRD Sportivo</t>
  </si>
  <si>
    <t>168.7 bhp</t>
  </si>
  <si>
    <t>Ford EcoSport 1.5 TDCi Ambiente BSIV</t>
  </si>
  <si>
    <t>Tata Tiago 1.2 Revotron XM Option</t>
  </si>
  <si>
    <t>Renault Duster Petrol RXS CVT</t>
  </si>
  <si>
    <t>14.99 kmpl</t>
  </si>
  <si>
    <t>104.5 bhp</t>
  </si>
  <si>
    <t>Maruti Swift VXI BSIII W/ ABS</t>
  </si>
  <si>
    <t>Honda City i VTEC VX Option</t>
  </si>
  <si>
    <t>Tata Indigo CS LS DiCOR</t>
  </si>
  <si>
    <t>Maruti Vitara Brezza ZXI Plus AT Dual Tone</t>
  </si>
  <si>
    <t>18.76 kmpl</t>
  </si>
  <si>
    <t>103.26 bhp</t>
  </si>
  <si>
    <t>Hyundai Verna Transform VGT CRDi</t>
  </si>
  <si>
    <t>Tata Indigo eCS GLX</t>
  </si>
  <si>
    <t>Maruti Ciaz 1.3 Zeta</t>
  </si>
  <si>
    <t>Jeep Compass 2.0 Longitude BSIV</t>
  </si>
  <si>
    <t>Skoda Octavia L and K 1.9 TDI MT</t>
  </si>
  <si>
    <t>16.4 kmpl</t>
  </si>
  <si>
    <t>21.4@ 1,900(kgm@ rpm)</t>
  </si>
  <si>
    <t>Renault Lodgy 85PS RxE</t>
  </si>
  <si>
    <t>116.4 bhp</t>
  </si>
  <si>
    <t>Mahindra Bolero LX Non AC BSIII</t>
  </si>
  <si>
    <t>Hyundai i20 Petrol CVT Asta</t>
  </si>
  <si>
    <t>19.64 kmpl</t>
  </si>
  <si>
    <t>Tata Tiago 2019-2020 XZ Plus Diesel</t>
  </si>
  <si>
    <t>Maruti Ertiga 1.5 ZDI</t>
  </si>
  <si>
    <t>Renault KWID 1.0 RXT AMT Opt</t>
  </si>
  <si>
    <t>Hyundai Verna SX Opt</t>
  </si>
  <si>
    <t>Mercedes-Benz New C-Class C 250 CDI Elegance</t>
  </si>
  <si>
    <t>14.94 kmpl</t>
  </si>
  <si>
    <t>Chevrolet Enjoy 1.4 LTZ 7</t>
  </si>
  <si>
    <t>98.79 bhp</t>
  </si>
  <si>
    <t>Mahindra Scorpio S4 9 Seater</t>
  </si>
  <si>
    <t>Tata Sumo EX TC</t>
  </si>
  <si>
    <t>190@ 21,800(kgm@ rpm)</t>
  </si>
  <si>
    <t>Hyundai Elite i20 Sportz Plus Diesel</t>
  </si>
  <si>
    <t>Tata Tiago 1.05 Revotorq XT</t>
  </si>
  <si>
    <t>Maruti 800 AC LPG</t>
  </si>
  <si>
    <t>16.6 km/kg</t>
  </si>
  <si>
    <t>5.7@ 2,500(kgm@ rpm)</t>
  </si>
  <si>
    <t>Chevrolet Spark 1.0 PS LPG</t>
  </si>
  <si>
    <t>16.0 km/kg</t>
  </si>
  <si>
    <t>88.4Nm@ 4200rpm</t>
  </si>
  <si>
    <t>Ford Fiesta Classic 1.4 Duratorq LXI</t>
  </si>
  <si>
    <t>Maruti Swift 1.3 ZXI</t>
  </si>
  <si>
    <t>Mahindra Marshal DI</t>
  </si>
  <si>
    <t>Volkswagen Vento Konekt Diesel Highline</t>
  </si>
  <si>
    <t>Tata Sumo MKII CX BS IV</t>
  </si>
  <si>
    <t>250 Nm at 1,500-3,000 rpm</t>
  </si>
  <si>
    <t>Mahindra Scorpio 2009-2014 VLX 2WD 7S BSIV</t>
  </si>
  <si>
    <t>Skoda Rapid 1.5 TDI Active</t>
  </si>
  <si>
    <t>Skoda Kodiaq 2.0 TDI Style</t>
  </si>
  <si>
    <t>340nm@ 1750-3000rpm</t>
  </si>
  <si>
    <t>Hyundai Verna Transform SX VGT CRDi AT BS III</t>
  </si>
  <si>
    <t>17.11 kmpl</t>
  </si>
  <si>
    <t>Chevrolet Enjoy 1.3 TCDi LT 8</t>
  </si>
  <si>
    <t>Maruti Celerio X VXI</t>
  </si>
  <si>
    <t>Tata Indigo eCS LX TDI BSIII</t>
  </si>
  <si>
    <t>Toyota Etios G</t>
  </si>
  <si>
    <t>Renault Scala Diesel RxE</t>
  </si>
  <si>
    <t>Volkswagen Passat Highline DSG S</t>
  </si>
  <si>
    <t>36.6@ 1,750-2,500(kgm@ rpm)</t>
  </si>
  <si>
    <t>Tata Sumo Gold CX BSIII</t>
  </si>
  <si>
    <t>Chevrolet Tavera Neo 3 LT 9 Seats BSIV</t>
  </si>
  <si>
    <t>12.5kgm@ 3500rpm</t>
  </si>
  <si>
    <t>Maruti Zen LX BSII</t>
  </si>
  <si>
    <t>Tata Indica V2 DLX</t>
  </si>
  <si>
    <t>Maruti Omni MPI STD BSIII 8-STR W/ IMMOBILISER</t>
  </si>
  <si>
    <t>6.1@ 3,000(kgm@ rpm)</t>
  </si>
  <si>
    <t>Hyundai Santro DX</t>
  </si>
  <si>
    <t>Tata Venture EX 7 Str</t>
  </si>
  <si>
    <t>Ford Fiesta 1.6 Duratec EXI</t>
  </si>
  <si>
    <t>Mahindra Scorpio 2006-2009 LX 2.6 Turbo 9 Str</t>
  </si>
  <si>
    <t>Honda City i DTec VX</t>
  </si>
  <si>
    <t>Maruti Wagon R AX BSIII</t>
  </si>
  <si>
    <t>Tata Indica Vista Quadrajet VX Tech</t>
  </si>
  <si>
    <t>Mahindra KUV 100 mFALCON G80 K8 Dual Tone</t>
  </si>
  <si>
    <t>Maruti Ertiga VXI CNG Limited Edition</t>
  </si>
  <si>
    <t>22.8 km/kg</t>
  </si>
  <si>
    <t>80.9 bhp</t>
  </si>
  <si>
    <t>110Nm@ 4000rpm</t>
  </si>
  <si>
    <t>Chevrolet Sail Hatchback Diesel Base</t>
  </si>
  <si>
    <t>32.26 km/kg</t>
  </si>
  <si>
    <t>58.3 bhp</t>
  </si>
  <si>
    <t>Fiat Grande Punto 1.3 Emotion (Diesel)</t>
  </si>
  <si>
    <t>33.0 km/kg</t>
  </si>
  <si>
    <t>Honda City 1.5 V MT Exclusive</t>
  </si>
  <si>
    <t>Fiat Linea 1.3 Multijet Active</t>
  </si>
  <si>
    <t>Maruti Ritz ZDi</t>
  </si>
  <si>
    <t>Isuzu D-Max V-Cross Z Prestige</t>
  </si>
  <si>
    <t>12.4 kmpl</t>
  </si>
  <si>
    <t>350nm@ 1800-2600rpm</t>
  </si>
  <si>
    <t>Hyundai Santro LP - Euro II</t>
  </si>
  <si>
    <t>Volkswagen Polo GT TSI BSIV</t>
  </si>
  <si>
    <t>175nm@ 1500-4100rpm</t>
  </si>
  <si>
    <t>BMW 3 Series 320d Prestige</t>
  </si>
  <si>
    <t>Tata Indica V2 DiCOR DLG BS-III</t>
  </si>
  <si>
    <t>4.8kgm@ 3000rpm</t>
  </si>
  <si>
    <t>Tata Sumo Gold GX</t>
  </si>
  <si>
    <t>Mahindra KUV 100 D75 K8</t>
  </si>
  <si>
    <t>Toyota Corolla DX</t>
  </si>
  <si>
    <t>Maruti Baleno Sigma</t>
  </si>
  <si>
    <t>Maruti Swift Dzire VXI Optional</t>
  </si>
  <si>
    <t>Mahindra XUV500 AT W9 2WD</t>
  </si>
  <si>
    <t>Hyundai i20 2015-2017 Asta 1.2</t>
  </si>
  <si>
    <t>Mahindra Bolero Pik-Up FB 1.7T</t>
  </si>
  <si>
    <t>Volkswagen Ameo 1.0 MPI Comfortline</t>
  </si>
  <si>
    <t>Renault Duster 85PS Diesel RxL Option</t>
  </si>
  <si>
    <t>Toyota Innova 2.5 Z Diesel 7 Seater</t>
  </si>
  <si>
    <t>Mercedes-Benz E-Class E350 Petrol</t>
  </si>
  <si>
    <t>3498 CC</t>
  </si>
  <si>
    <t>272 bhp</t>
  </si>
  <si>
    <t>355Nm@ 4500rpm</t>
  </si>
  <si>
    <t>Maruti Omni 5 Seater BSIV</t>
  </si>
  <si>
    <t>Maruti Ciaz Zeta Diesel</t>
  </si>
  <si>
    <t>BMW 5 Series 530d</t>
  </si>
  <si>
    <t>235 bhp</t>
  </si>
  <si>
    <t>51@ 1,750-3,000(kgm@ rpm)</t>
  </si>
  <si>
    <t>Mercedes-Benz New C-Class C 220 CDI Elegance AT</t>
  </si>
  <si>
    <t>Tata Indigo eCS LE TDI BSIII</t>
  </si>
  <si>
    <t>Hyundai Grand i10 AT Sportz</t>
  </si>
  <si>
    <t>Volkswagen Ameo 1.2 MPI Highline</t>
  </si>
  <si>
    <t>Nissan Micra XL Optional</t>
  </si>
  <si>
    <t>18.44 kmpl</t>
  </si>
  <si>
    <t>Honda Jazz Basic</t>
  </si>
  <si>
    <t>Ford Fiesta 1.4 TDCi EXI</t>
  </si>
  <si>
    <t>BMW X3 xDrive20d</t>
  </si>
  <si>
    <t>16.09 kmpl</t>
  </si>
  <si>
    <t>Ford Fiesta 1.4 ZXi TDCi LE</t>
  </si>
  <si>
    <t>Ford Freestyle Trend Diesel BSIV</t>
  </si>
  <si>
    <t>167.62 bhp</t>
  </si>
  <si>
    <t>Mercedes-Benz New C-Class 250 CDI Classic</t>
  </si>
  <si>
    <t>Ford Figo Titanium Blu</t>
  </si>
  <si>
    <t>119Nm@ 4250rpm</t>
  </si>
  <si>
    <t>Honda City i-VTEC V</t>
  </si>
  <si>
    <t>Hyundai Xcent 1.2 CRDi E Plus</t>
  </si>
  <si>
    <t>Maruti Celerio ZXI Optional MT BSIV</t>
  </si>
  <si>
    <t>Fiat Grande Punto EVO 1.2 Dynamic</t>
  </si>
  <si>
    <t>Volkswagen Vento Petrol Trendline</t>
  </si>
  <si>
    <t>Skoda Rapid Monte Carlo 1.5 TDI AT BSIV</t>
  </si>
  <si>
    <t>Renault Duster 110PS Diesel RxL Explore</t>
  </si>
  <si>
    <t>Toyota Land Cruiser Prado VX L</t>
  </si>
  <si>
    <t>170.30 bhp</t>
  </si>
  <si>
    <t>410Nm@ 1600-2800rpm</t>
  </si>
  <si>
    <t>Chevrolet Tavera Neo LS B3 - 10 seats BSIII</t>
  </si>
  <si>
    <t>Honda Civic ZX</t>
  </si>
  <si>
    <t>139.46 bhp</t>
  </si>
  <si>
    <t>174Nm@ 4300rpm</t>
  </si>
  <si>
    <t>Maruti Wagon R AMT VXI Plus</t>
  </si>
  <si>
    <t>Honda Jazz 1.2 V AT i VTEC Privilege</t>
  </si>
  <si>
    <t>Hyundai i10 LPG</t>
  </si>
  <si>
    <t>19.0 km/kg</t>
  </si>
  <si>
    <t>99.1Nm@ 4500rpm</t>
  </si>
  <si>
    <t>Mahindra KUV 100 D75 K6 Plus 5Str</t>
  </si>
  <si>
    <t>Hyundai Creta 1.6 SX Diesel</t>
  </si>
  <si>
    <t>Hyundai i20 Diesel Asta Option</t>
  </si>
  <si>
    <t>Maruti Celerio VXI MT BSIV</t>
  </si>
  <si>
    <t>Renault Duster 110PS Diesel RXZ Optional with Nav</t>
  </si>
  <si>
    <t>Maruti Alto AX</t>
  </si>
  <si>
    <t>Maruti SX4 S Cross 2015-2017 DDiS 200 Alpha</t>
  </si>
  <si>
    <t>Datsun GO Plus T VDC</t>
  </si>
  <si>
    <t>12.62 kmpl</t>
  </si>
  <si>
    <t>2198 CC</t>
  </si>
  <si>
    <t>158 bhp</t>
  </si>
  <si>
    <t>385Nm@ 1600-2500rpm</t>
  </si>
  <si>
    <t>Maruti Zen Std</t>
  </si>
  <si>
    <t>110.5 bhp</t>
  </si>
  <si>
    <t>Hyundai i20 Active 1.4 S</t>
  </si>
  <si>
    <t>Ford Figo 1.5D Ambiente MT</t>
  </si>
  <si>
    <t>Mahindra Scorpio 1.99 S8</t>
  </si>
  <si>
    <t>21.13 kmpl</t>
  </si>
  <si>
    <t>180 Nm at 2000rpm</t>
  </si>
  <si>
    <t>Tata Indica Vista Aura 1.3 Quadrajet (ABS)</t>
  </si>
  <si>
    <t>190 Nm at 1750 rpm</t>
  </si>
  <si>
    <t>Hyundai Elite i20 Petrol CVT Magna Executive</t>
  </si>
  <si>
    <t>Volkswagen Polo Select 1.5 TDI Highline</t>
  </si>
  <si>
    <t>Maruti Wagon R LXI CNG Optional</t>
  </si>
  <si>
    <t>Tata Nexon 1.5 Revotorq XZ Plus Dual Tone</t>
  </si>
  <si>
    <t>Honda Amaze S Diesel BSIV</t>
  </si>
  <si>
    <t>Tata Tiago NRG Petrol AMT</t>
  </si>
  <si>
    <t>Ford EcoSport 1.5 TDCi Signature BSIV</t>
  </si>
  <si>
    <t>Ford Figo Aspire Titanium</t>
  </si>
  <si>
    <t>BMW X5 3.0d</t>
  </si>
  <si>
    <t>53@ 2,000-2,750(kgm@ rpm)</t>
  </si>
  <si>
    <t>BMW 5 Series 520d Sedan</t>
  </si>
  <si>
    <t>Mahindra KUV 100 mFALCON G80 K6 AW</t>
  </si>
  <si>
    <t>Hyundai Santro Xing XK eRLX Euro II</t>
  </si>
  <si>
    <t>Mahindra Bolero Pik-Up CBC 1.7T</t>
  </si>
  <si>
    <t>Toyota Innova Crysta 2.4 ZX AT</t>
  </si>
  <si>
    <t>360Nm@ 1400-2600rpm</t>
  </si>
  <si>
    <t>Skoda Rapid 1.6 TDI Ambition Plus Alloy</t>
  </si>
  <si>
    <t>15.17 kmpl</t>
  </si>
  <si>
    <t>Maruti 800 EX 5 Speed</t>
  </si>
  <si>
    <t>Tata Manza Aura (ABS) Safire</t>
  </si>
  <si>
    <t>Honda Amaze Anniversary Edition</t>
  </si>
  <si>
    <t>Chevrolet Enjoy 1.3 TCDi LTZ 7</t>
  </si>
  <si>
    <t>Volkswagen Ameo 1.5 TDI Highline Plus 16 AT</t>
  </si>
  <si>
    <t>21.73 kmpl</t>
  </si>
  <si>
    <t>Land Rover Range Rover Evoque 2.2L Pure</t>
  </si>
  <si>
    <t>420Nm@ 2000rpm</t>
  </si>
  <si>
    <t>Peugeot 309 GLD</t>
  </si>
  <si>
    <t>Mahindra Scorpio VLX 4WD AIRBAG BSIV</t>
  </si>
  <si>
    <t>Honda Amaze EX i-Vtech</t>
  </si>
  <si>
    <t>Tata New Safari DICOR 2.2 EX 4x4 BS IV</t>
  </si>
  <si>
    <t>21.72 kmpl</t>
  </si>
  <si>
    <t>Maruti Ciaz 1.4 Sigma</t>
  </si>
  <si>
    <t>Tata Indigo CS GLX BS III</t>
  </si>
  <si>
    <t>12.85 kmpl</t>
  </si>
  <si>
    <t>124Nm@ 3500rpm</t>
  </si>
  <si>
    <t>Honda Civic 1.8 V MT Inspire</t>
  </si>
  <si>
    <t>17.5@ 4,300(kgm@ rpm)</t>
  </si>
  <si>
    <t>Maruti Ertiga LDI</t>
  </si>
  <si>
    <t>Mahindra KUV 100 G80 K4 Plus 5Str</t>
  </si>
  <si>
    <t>Mahindra TUV 300 mHAWK100 T8 AMT</t>
  </si>
  <si>
    <t>Datsun GO Plus D</t>
  </si>
  <si>
    <t>Jeep Compass 1.4 Sport</t>
  </si>
  <si>
    <t>Chevrolet Sail Hatchback 1.2</t>
  </si>
  <si>
    <t>82.5 bhp</t>
  </si>
  <si>
    <t>Ford Ikon 1.6 Really Sport</t>
  </si>
  <si>
    <t>Maruti Ertiga LDI Option</t>
  </si>
  <si>
    <t>Tata New Safari Dicor LX 4X2 BS IV</t>
  </si>
  <si>
    <t>Maruti Swift Lxi BSIII</t>
  </si>
  <si>
    <t>Tata Indica V2 DLS BSIII</t>
  </si>
  <si>
    <t>Mahindra Scorpio S10 4WD</t>
  </si>
  <si>
    <t>Mahindra KUV 100 mFALCON D75 K4</t>
  </si>
  <si>
    <t>Hyundai Santro Xing ABS</t>
  </si>
  <si>
    <t>Maruti Ciaz RS ZXi Plus</t>
  </si>
  <si>
    <t>14.81 kmpl</t>
  </si>
  <si>
    <t>360Nm@ 2000rpm</t>
  </si>
  <si>
    <t>Mitsubishi Pajero Sport 4X4 Dual Tone</t>
  </si>
  <si>
    <t>Mahindra Scorpio 1.99 S4 Plus</t>
  </si>
  <si>
    <t>Maruti Dzire ZXI</t>
  </si>
  <si>
    <t>Maruti Ritz VDi ABS</t>
  </si>
  <si>
    <t>13.24 kmpl</t>
  </si>
  <si>
    <t>145Nm@ 3750rpm</t>
  </si>
  <si>
    <t>Hyundai Accent Executive LPG</t>
  </si>
  <si>
    <t>14.4 km/kg</t>
  </si>
  <si>
    <t>85Nm@ 3500rpm</t>
  </si>
  <si>
    <t>Tata New Safari 4X4 EXI BSIII</t>
  </si>
  <si>
    <t>Ford Ecosport 1.5 Diesel Trend</t>
  </si>
  <si>
    <t>Mahindra TUV 300 T6</t>
  </si>
  <si>
    <t>Volkswagen Polo Petrol Trendline 1.2L</t>
  </si>
  <si>
    <t>Honda CR-V 2.0L 2WD AT</t>
  </si>
  <si>
    <t>141.1 bhp</t>
  </si>
  <si>
    <t>190Nm@ 4200rpm</t>
  </si>
  <si>
    <t>Maruti Ritz Genus VDi</t>
  </si>
  <si>
    <t>190 Nm at 2000rpm</t>
  </si>
  <si>
    <t>Skoda Octavia Rider 1.9 AT TDI</t>
  </si>
  <si>
    <t>Mahindra Marazzo M2 8Str BSIV</t>
  </si>
  <si>
    <t>Hyundai Getz 1.1 GLE</t>
  </si>
  <si>
    <t>Tata Indigo VS</t>
  </si>
  <si>
    <t>13.5@ 2500(kgm@ rpm)</t>
  </si>
  <si>
    <t>Honda City i DTec S</t>
  </si>
  <si>
    <t>Mercedes-Benz GLA Class 200</t>
  </si>
  <si>
    <t>Mahindra XUV500 W4 1.99 mHawk</t>
  </si>
  <si>
    <t>Mahindra KUV 100 D75 K4 Plus</t>
  </si>
  <si>
    <t>Tata Indica V2 DL</t>
  </si>
  <si>
    <t>Maruti Alto 800 VXI Optional</t>
  </si>
  <si>
    <t>Mahindra KUV 100 D75 K8 Dual Tone</t>
  </si>
  <si>
    <t>Ford Figo 1.2P Sports Edition MT</t>
  </si>
  <si>
    <t>Mahindra KUV 100 mFALCON D75 K2</t>
  </si>
  <si>
    <t>Volkswagen Polo 2015-2019 GT 1.5 TDI</t>
  </si>
  <si>
    <t>21.49 kmpl</t>
  </si>
  <si>
    <t>250nm@ 1500-3000rpm</t>
  </si>
  <si>
    <t>Hyundai Elantra CRDi SX Option AT</t>
  </si>
  <si>
    <t>14.62 kmpl</t>
  </si>
  <si>
    <t>Skoda Rapid 1.5 TDI Ambition Plus</t>
  </si>
  <si>
    <t>Volkswagen Passat Highline DSG S (Spl. Edition)</t>
  </si>
  <si>
    <t>Skoda Octavia Ambiente 1.9 TDI</t>
  </si>
  <si>
    <t>26.83 km/kg</t>
  </si>
  <si>
    <t>38.4 bhp</t>
  </si>
  <si>
    <t>Hyundai Grand i10 CRDi SportZ Edition</t>
  </si>
  <si>
    <t>159.8Nm@ 1500-2750rpm</t>
  </si>
  <si>
    <t>Ford Classic 1.6 Duratec CLXI</t>
  </si>
  <si>
    <t>Chevrolet Trailblazer LTZ 4X2 AT</t>
  </si>
  <si>
    <t>11.45 kmpl</t>
  </si>
  <si>
    <t>2776 CC</t>
  </si>
  <si>
    <t>197.2 bhp</t>
  </si>
  <si>
    <t>500Nm@ 2000rpm</t>
  </si>
  <si>
    <t>Isuzu MU 7 AT Premium</t>
  </si>
  <si>
    <t>12.08 kmpl</t>
  </si>
  <si>
    <t>161 bhp</t>
  </si>
  <si>
    <t>333Nm@ 1600-3200rpm</t>
  </si>
  <si>
    <t>Mercedes-Benz GLC 220d 4MATIC</t>
  </si>
  <si>
    <t>1950 CC</t>
  </si>
  <si>
    <t>194 bhp</t>
  </si>
  <si>
    <t>400nm@ 2800rpm</t>
  </si>
  <si>
    <t>Ford Fiesta 1.4 ZXi TDCi Limited Edition</t>
  </si>
  <si>
    <t>Maruti Swift AMT VDI</t>
  </si>
  <si>
    <t>Hyundai Sonata 2.0L CRDi MT</t>
  </si>
  <si>
    <t>33@ 2,000-2,680(kgm@ rpm)</t>
  </si>
  <si>
    <t>Skoda Octavia L and K 1.9 TDI (MT)</t>
  </si>
  <si>
    <t>122.4 bhp</t>
  </si>
  <si>
    <t>15.74 kmpl</t>
  </si>
  <si>
    <t>Mitsubishi Pajero Sport Anniversary Edition</t>
  </si>
  <si>
    <t>Hyundai EON 1.0 Kappa Magna Plus Optional</t>
  </si>
  <si>
    <t>Hyundai Accent Gvs</t>
  </si>
  <si>
    <t>Tata Tiago 2019-2020 XZ Plus Dual Tone</t>
  </si>
  <si>
    <t>Mercedes-Benz B Class B200 CDI Sport</t>
  </si>
  <si>
    <t>134.10 bhp</t>
  </si>
  <si>
    <t>Renault Lodgy 85PS RxZ</t>
  </si>
  <si>
    <t>Tata Indica V2 1.2 GLE BSIII</t>
  </si>
  <si>
    <t>10.2@ 2,600(kgm@ rpm)</t>
  </si>
  <si>
    <t>11.3 kmpl</t>
  </si>
  <si>
    <t>Audi A6 2.0 TDI</t>
  </si>
  <si>
    <t>Volvo XC60 Inscription D5 BSIV</t>
  </si>
  <si>
    <t>480Nm</t>
  </si>
  <si>
    <t>Nissan Kicks XV D BSIV</t>
  </si>
  <si>
    <t>Honda City i DTec E</t>
  </si>
  <si>
    <t>Hyundai Accent GLS 1.6</t>
  </si>
  <si>
    <t>Maruti Ignis Zeta</t>
  </si>
  <si>
    <t>Renault KWID Climber 1.0 MT BSIV</t>
  </si>
  <si>
    <t>Chevrolet Tavera B2 8 Seats BSIII</t>
  </si>
  <si>
    <t>Chevrolet Tavera Neo LT-L - 9 seats BSII</t>
  </si>
  <si>
    <t>Chevrolet Spark 1.0 LT LPG</t>
  </si>
  <si>
    <t>60.2 bhp</t>
  </si>
  <si>
    <t>190Nm@ 4300rpm</t>
  </si>
  <si>
    <t>Tata Manza Aqua Quadrajet</t>
  </si>
  <si>
    <t>Isuzu D-Max V-Cross 4X4</t>
  </si>
  <si>
    <t>134 bhp</t>
  </si>
  <si>
    <t>320Nm@ 1800-2800rpm</t>
  </si>
  <si>
    <t>Hyundai Venue SX Plus Dual Tone Turbo DCT</t>
  </si>
  <si>
    <t>Maruti Zen Classic</t>
  </si>
  <si>
    <t>Hyundai EON 1.0 Magna Plus Option O</t>
  </si>
  <si>
    <t>BMW 3 Series 320d Corporate Edition</t>
  </si>
  <si>
    <t>380Nm@ 1750rpm</t>
  </si>
  <si>
    <t>Ambassador Grand 2000 DSZ PW CL</t>
  </si>
  <si>
    <t>15.1 km/kg</t>
  </si>
  <si>
    <t>14.21 kmpl</t>
  </si>
  <si>
    <t>203 bhp</t>
  </si>
  <si>
    <t>Maruti Swift LDI SP Limited Edition</t>
  </si>
  <si>
    <t>Maruti Wagon R VXI AMT Opt 1.2</t>
  </si>
  <si>
    <t>Hyundai Xcent 1.2 VTVT SX Option</t>
  </si>
  <si>
    <t>Volvo S90 D4 Inscription BSIV</t>
  </si>
  <si>
    <t>Tata Tiago 1.2 Revotron XZ Plus Dual Tone</t>
  </si>
  <si>
    <t>Mahindra KUV 100 mFALCON G80 K4 Plus 5str</t>
  </si>
  <si>
    <t>250.06nm@ 1500-2750rpm</t>
  </si>
  <si>
    <t>Maruti S-Presso VXI AT</t>
  </si>
  <si>
    <t>90nm@ 3500rpm</t>
  </si>
  <si>
    <t>Renault Lodgy 85PS Std</t>
  </si>
  <si>
    <t>Renault Fluence 2.0</t>
  </si>
  <si>
    <t>135.1 bhp</t>
  </si>
  <si>
    <t>190Nm@ 3700rpm</t>
  </si>
  <si>
    <t>Ford Figo Aspire Titanium Diesel</t>
  </si>
  <si>
    <t>Maruti Baleno Alpha Diesel</t>
  </si>
  <si>
    <t>Tata New Safari Dicor VX 4X2</t>
  </si>
  <si>
    <t>Hyundai Santa Fe 4x4 AT</t>
  </si>
  <si>
    <t>11.72 kmpl</t>
  </si>
  <si>
    <t>436.4Nm@ 1800-2500rpm</t>
  </si>
  <si>
    <t>Tata Indica Vista Aura 1.2 Safire BSIV</t>
  </si>
  <si>
    <t xml:space="preserve">96  Nm at 3000  rpm </t>
  </si>
  <si>
    <t>Maruti Gypsy King Soft Top</t>
  </si>
  <si>
    <t>Renault Duster RXZ 110PS AMT BSIV</t>
  </si>
  <si>
    <t>Honda Jazz V Diesel</t>
  </si>
  <si>
    <t>Volkswagen Polo Select 1.2 MPI Highline</t>
  </si>
  <si>
    <t>Ford Ecosport 1.5 Petrol Titanium</t>
  </si>
  <si>
    <t>Honda Accord 2.4 A/T</t>
  </si>
  <si>
    <t>Audi A3 40 TFSI Premium</t>
  </si>
  <si>
    <t>16.51 kmpl</t>
  </si>
  <si>
    <t>Toyota Innova 2.5 E 7 STR</t>
  </si>
  <si>
    <t>Honda City ZXi AT</t>
  </si>
  <si>
    <t>Ford Fiesta 1.4 Duratorq EXI</t>
  </si>
  <si>
    <t>Tata Nexon 1.5 Revotorq XT</t>
  </si>
  <si>
    <t>Make</t>
  </si>
  <si>
    <t>Model</t>
  </si>
  <si>
    <t>Price</t>
  </si>
  <si>
    <t>Kilometer</t>
  </si>
  <si>
    <t>Fuel Type</t>
  </si>
  <si>
    <t>Location</t>
  </si>
  <si>
    <t>Color</t>
  </si>
  <si>
    <t>Seller Type</t>
  </si>
  <si>
    <t>Engine</t>
  </si>
  <si>
    <t>Max Power</t>
  </si>
  <si>
    <t>Max Torque</t>
  </si>
  <si>
    <t>Drivetrain</t>
  </si>
  <si>
    <t>Length</t>
  </si>
  <si>
    <t>Width</t>
  </si>
  <si>
    <t>Height</t>
  </si>
  <si>
    <t>Seating Capacity</t>
  </si>
  <si>
    <t>Fuel Tank Capacity</t>
  </si>
  <si>
    <t>Honda</t>
  </si>
  <si>
    <t>Amaze 1.2 VX i-VTEC</t>
  </si>
  <si>
    <t>Pune</t>
  </si>
  <si>
    <t>Grey</t>
  </si>
  <si>
    <t>First</t>
  </si>
  <si>
    <t>Corporate</t>
  </si>
  <si>
    <t>1198 cc</t>
  </si>
  <si>
    <t>87 bhp @ 6000 rpm</t>
  </si>
  <si>
    <t>109 Nm @ 4500 rpm</t>
  </si>
  <si>
    <t>FWD</t>
  </si>
  <si>
    <t>Maruti Suzuki</t>
  </si>
  <si>
    <t>Swift DZire VDI</t>
  </si>
  <si>
    <t>Ludhiana</t>
  </si>
  <si>
    <t>White</t>
  </si>
  <si>
    <t>Second</t>
  </si>
  <si>
    <t>1248 cc</t>
  </si>
  <si>
    <t>74 bhp @ 4000 rpm</t>
  </si>
  <si>
    <t>190 Nm @ 2000 rpm</t>
  </si>
  <si>
    <t>Hyundai</t>
  </si>
  <si>
    <t>i10 Magna 1.2 Kappa2</t>
  </si>
  <si>
    <t>Lucknow</t>
  </si>
  <si>
    <t>Maroon</t>
  </si>
  <si>
    <t>1197 cc</t>
  </si>
  <si>
    <t>79 bhp @ 6000 rpm</t>
  </si>
  <si>
    <t>112.7619 Nm @ 4000 rpm</t>
  </si>
  <si>
    <t>Toyota</t>
  </si>
  <si>
    <t>Glanza G</t>
  </si>
  <si>
    <t>Mangalore</t>
  </si>
  <si>
    <t>Red</t>
  </si>
  <si>
    <t>82 bhp @ 6000 rpm</t>
  </si>
  <si>
    <t>113 Nm @ 4200 rpm</t>
  </si>
  <si>
    <t>Innova 2.4 VX 7 STR [2016-2020]</t>
  </si>
  <si>
    <t>Mumbai</t>
  </si>
  <si>
    <t>2393 cc</t>
  </si>
  <si>
    <t>148 bhp @ 3400 rpm</t>
  </si>
  <si>
    <t>343 Nm @ 1400 rpm</t>
  </si>
  <si>
    <t>RWD</t>
  </si>
  <si>
    <t>Ciaz ZXi</t>
  </si>
  <si>
    <t>1373 cc</t>
  </si>
  <si>
    <t>91 bhp @ 6000 rpm</t>
  </si>
  <si>
    <t>130 Nm @ 4000 rpm</t>
  </si>
  <si>
    <t>Mercedes-Benz</t>
  </si>
  <si>
    <t>CLA 200 Petrol Sport</t>
  </si>
  <si>
    <t>1991 cc</t>
  </si>
  <si>
    <t>181 bhp @ 5500 rpm</t>
  </si>
  <si>
    <t>300 Nm @ 1200 rpm</t>
  </si>
  <si>
    <t>BMW</t>
  </si>
  <si>
    <t>X1 xDrive20d M Sport</t>
  </si>
  <si>
    <t>Coimbatore</t>
  </si>
  <si>
    <t>1995 cc</t>
  </si>
  <si>
    <t>188 bhp @ 4000 rpm</t>
  </si>
  <si>
    <t>400 Nm @ 1750 rpm</t>
  </si>
  <si>
    <t>AWD</t>
  </si>
  <si>
    <t>Skoda</t>
  </si>
  <si>
    <t>Octavia 1.8 TSI Style Plus AT [2017]</t>
  </si>
  <si>
    <t>1798 cc</t>
  </si>
  <si>
    <t>177 bhp @ 5100 rpm</t>
  </si>
  <si>
    <t>250 Nm @ 1250 rpm</t>
  </si>
  <si>
    <t>Nissan</t>
  </si>
  <si>
    <t>Terrano XL (D)</t>
  </si>
  <si>
    <t>1461 cc</t>
  </si>
  <si>
    <t>84 bhp @ 3750 rpm</t>
  </si>
  <si>
    <t>200 Nm @ 1900 rpm</t>
  </si>
  <si>
    <t>Elite i20 Sportz 1.2</t>
  </si>
  <si>
    <t>115 Nm @ 4000 rpm</t>
  </si>
  <si>
    <t>Renault</t>
  </si>
  <si>
    <t>Kwid 1.0 RXT [2016-2019]</t>
  </si>
  <si>
    <t>Bangalore</t>
  </si>
  <si>
    <t>999 cc</t>
  </si>
  <si>
    <t>67 bhp @ 5500 rpm</t>
  </si>
  <si>
    <t>91 Nm @ 4250 rpm</t>
  </si>
  <si>
    <t>Ciaz Alpha Hybrid 1.5 AT [2018-2020]</t>
  </si>
  <si>
    <t>Blue</t>
  </si>
  <si>
    <t>1462 cc</t>
  </si>
  <si>
    <t>103 bhp @ 6000 rpm</t>
  </si>
  <si>
    <t>138 Nm @ 4400 rpm</t>
  </si>
  <si>
    <t>Tata</t>
  </si>
  <si>
    <t>Harrier XZ [2019-2020]</t>
  </si>
  <si>
    <t>Orange</t>
  </si>
  <si>
    <t>1956 cc</t>
  </si>
  <si>
    <t>138 bhp @ 3750 rpm</t>
  </si>
  <si>
    <t>350 Nm @ 1750 rpm</t>
  </si>
  <si>
    <t>Volkswagen</t>
  </si>
  <si>
    <t>Polo GT TSI</t>
  </si>
  <si>
    <t>103 bhp @ 5000 rpm</t>
  </si>
  <si>
    <t>175 Nm @ 1500 rpm</t>
  </si>
  <si>
    <t>Celerio ZXi AMT [2019-2020]</t>
  </si>
  <si>
    <t>998 cc</t>
  </si>
  <si>
    <t>67 bhp @ 6000 rpm</t>
  </si>
  <si>
    <t>90 Nm @ 3500 rpm</t>
  </si>
  <si>
    <t>Alto 800 LXi (O)</t>
  </si>
  <si>
    <t>796 cc</t>
  </si>
  <si>
    <t>47 bhp @ 6000 rpm</t>
  </si>
  <si>
    <t>69 Nm @ 3500 rpm</t>
  </si>
  <si>
    <t>Baleno Alpha Automatic</t>
  </si>
  <si>
    <t>Wagon R ZXi 1.2 AMT</t>
  </si>
  <si>
    <t>Creta 1.6 E Petrol</t>
  </si>
  <si>
    <t>Delhi</t>
  </si>
  <si>
    <t>Silver</t>
  </si>
  <si>
    <t>1591 cc</t>
  </si>
  <si>
    <t>122 bhp @ 6400 rpm</t>
  </si>
  <si>
    <t>154 Nm @ 4850 rpm</t>
  </si>
  <si>
    <t>S-Presso VXi AMT</t>
  </si>
  <si>
    <t>Vento Comfortline Petrol AT</t>
  </si>
  <si>
    <t>Brown</t>
  </si>
  <si>
    <t>153 Nm @ 3800 rpm</t>
  </si>
  <si>
    <t>Santro Sportz AMT [2018-2020]</t>
  </si>
  <si>
    <t>1086 cc</t>
  </si>
  <si>
    <t>68 bhp @ 5500 rpm</t>
  </si>
  <si>
    <t>99 Nm @ 4500 rpm</t>
  </si>
  <si>
    <t>Venue SX 1.0 (O) Petrol [2019-2020]</t>
  </si>
  <si>
    <t>118 bhp @ 6000 rpm</t>
  </si>
  <si>
    <t>172 Nm @ 1500 rpm</t>
  </si>
  <si>
    <t>Alto LXi CNG</t>
  </si>
  <si>
    <t>58 bhp @ 6000 rpm</t>
  </si>
  <si>
    <t>78 Nm @ 3500 rpm</t>
  </si>
  <si>
    <t>Ritz Zxi BS-IV</t>
  </si>
  <si>
    <t>85 bhp @ 6000 rpm</t>
  </si>
  <si>
    <t>113 Nm @ 4500 rpm</t>
  </si>
  <si>
    <t>Creta 1.6 SX Plus Petrol</t>
  </si>
  <si>
    <t>Brio V MT</t>
  </si>
  <si>
    <t>Elite i20 Asta 1.2</t>
  </si>
  <si>
    <t>WR-V VX MT Petrol</t>
  </si>
  <si>
    <t>1199 cc</t>
  </si>
  <si>
    <t>89 bhp @ 6000 rpm</t>
  </si>
  <si>
    <t>110 Nm @ 4800 rpm</t>
  </si>
  <si>
    <t>Venue SX 1.0 Turbo iMT</t>
  </si>
  <si>
    <t>Creta 1.6 SX Plus AT</t>
  </si>
  <si>
    <t>Raipur</t>
  </si>
  <si>
    <t>Black</t>
  </si>
  <si>
    <t>1582 cc</t>
  </si>
  <si>
    <t>126 bhp @ 4000 rpm</t>
  </si>
  <si>
    <t>265 Nm @ 1900 rpm</t>
  </si>
  <si>
    <t>Ford</t>
  </si>
  <si>
    <t>Ecosport Titanium+ 1.0L EcoBoost</t>
  </si>
  <si>
    <t>124 bhp @ 6000 rpm</t>
  </si>
  <si>
    <t>170 Nm @ 1400 rpm</t>
  </si>
  <si>
    <t>CR-V 2.4 AT</t>
  </si>
  <si>
    <t>Santro GL (CNG)</t>
  </si>
  <si>
    <t>Kanpur</t>
  </si>
  <si>
    <t>62 bhp @ 5500 rpm</t>
  </si>
  <si>
    <t>96 Nm @ 3000 rpm</t>
  </si>
  <si>
    <t>Tiago Revotron XE [2016-2019]</t>
  </si>
  <si>
    <t>84 bhp @ 6000 rpm</t>
  </si>
  <si>
    <t>114 Nm @ 3500 rpm</t>
  </si>
  <si>
    <t>Tigor Revotorq XT</t>
  </si>
  <si>
    <t>Patna</t>
  </si>
  <si>
    <t>1047 cc</t>
  </si>
  <si>
    <t>69 bhp @ 4000 rpm</t>
  </si>
  <si>
    <t>140 Nm @ 1800 rpm</t>
  </si>
  <si>
    <t>Innova 2.4 G 8 STR [2016-2017]</t>
  </si>
  <si>
    <t>Bronze</t>
  </si>
  <si>
    <t>GLC 220 d Progressive</t>
  </si>
  <si>
    <t>2143 cc</t>
  </si>
  <si>
    <t>168 bhp @ 3000 rpm</t>
  </si>
  <si>
    <t>400 Nm @ 1400 rpm</t>
  </si>
  <si>
    <t>Creta SX 1.6 CRDi (O)</t>
  </si>
  <si>
    <t>260 Nm @ 1500 rpm</t>
  </si>
  <si>
    <t>M-Class ML 250 CDI</t>
  </si>
  <si>
    <t>Vadodara</t>
  </si>
  <si>
    <t>203 bhp @ 4200 rpm</t>
  </si>
  <si>
    <t>500 Nm @ 1600 rpm</t>
  </si>
  <si>
    <t>Corolla Altis VL AT Petrol</t>
  </si>
  <si>
    <t>138 bhp @ 6400 rpm</t>
  </si>
  <si>
    <t>173 Nm @ 4000 rpm</t>
  </si>
  <si>
    <t>Audi</t>
  </si>
  <si>
    <t>A4 2.0 TDI (177bhp) Premium Plus</t>
  </si>
  <si>
    <t>Hyderabad</t>
  </si>
  <si>
    <t>1968 cc</t>
  </si>
  <si>
    <t>177 bhp @ 4200 rpm</t>
  </si>
  <si>
    <t>380 Nm @ 1750 rpm</t>
  </si>
  <si>
    <t>SLK-Class SLK 200 K</t>
  </si>
  <si>
    <t>1796 cc</t>
  </si>
  <si>
    <t>165@5500</t>
  </si>
  <si>
    <t>240@3000</t>
  </si>
  <si>
    <t>Gold</t>
  </si>
  <si>
    <t>Mahindra</t>
  </si>
  <si>
    <t>Thar CRDe 4x4 AC</t>
  </si>
  <si>
    <t>Yamunanagar</t>
  </si>
  <si>
    <t>2498 cc</t>
  </si>
  <si>
    <t>105 bhp @ 3800 rpm</t>
  </si>
  <si>
    <t>247 Nm @ 1800 rpm</t>
  </si>
  <si>
    <t>Baleno Delta 1.2</t>
  </si>
  <si>
    <t>83 bhp @ 6000 rpm</t>
  </si>
  <si>
    <t>Celerio VXi AMT</t>
  </si>
  <si>
    <t>Ciaz VDi SHVS</t>
  </si>
  <si>
    <t>89 bhp @ 4000 rpm</t>
  </si>
  <si>
    <t>200 Nm @ 1750 rpm</t>
  </si>
  <si>
    <t>Ciaz VXi</t>
  </si>
  <si>
    <t>Creta SX Plus 1.6 AT CRDI</t>
  </si>
  <si>
    <t>Creta SX Plus 1.6  Petrol</t>
  </si>
  <si>
    <t>Kwid 1.0 RXT AMT Opt</t>
  </si>
  <si>
    <t>MG</t>
  </si>
  <si>
    <t>Hector Sharp 2.0 Diesel [2019-2020]</t>
  </si>
  <si>
    <t>169 bhp @ 3750 rpm</t>
  </si>
  <si>
    <t>Tiago Revotron XZA [2017-2019]</t>
  </si>
  <si>
    <t>Innova 2.5 GX BS IV 7 STR</t>
  </si>
  <si>
    <t>2494 cc</t>
  </si>
  <si>
    <t>101 bhp @ 3600 rpm</t>
  </si>
  <si>
    <t>200 Nm @ 1200 rpm</t>
  </si>
  <si>
    <t>X3 xDrive 20d Luxury Line [2018-2020]</t>
  </si>
  <si>
    <t>190 bhp @ 4000 rpm</t>
  </si>
  <si>
    <t>Jeep</t>
  </si>
  <si>
    <t>Compass Limited Plus 2.0 Diesel 4x4 AT</t>
  </si>
  <si>
    <t>171 bhp @ 3750 rpm</t>
  </si>
  <si>
    <t>Scorpio SLE BS-IV</t>
  </si>
  <si>
    <t>Gurgaon</t>
  </si>
  <si>
    <t>2179 cc</t>
  </si>
  <si>
    <t>120 bhp @ 4000 rpm</t>
  </si>
  <si>
    <t>290 Nm @ 1800 rpm</t>
  </si>
  <si>
    <t>Brio S MT</t>
  </si>
  <si>
    <t>3-Series 320i Luxury Line</t>
  </si>
  <si>
    <t>1998 cc</t>
  </si>
  <si>
    <t>181 bhp @ 5000 rpm</t>
  </si>
  <si>
    <t>270 Nm @ 1350 rpm</t>
  </si>
  <si>
    <t>City V Petrol [2017-2019]</t>
  </si>
  <si>
    <t>1497 cc</t>
  </si>
  <si>
    <t>117 bhp @ 6600 rpm</t>
  </si>
  <si>
    <t>145 Nm @ 4600 rpm</t>
  </si>
  <si>
    <t>Polo Highline1.2L (D)</t>
  </si>
  <si>
    <t>Jaipur</t>
  </si>
  <si>
    <t>74 bhp @ 4200 rpm</t>
  </si>
  <si>
    <t>180 Nm @ 2000 rpm</t>
  </si>
  <si>
    <t>Vitara Brezza ZXi Plus</t>
  </si>
  <si>
    <t>Eeco 7 STR [2019-2020]</t>
  </si>
  <si>
    <t>1196 cc</t>
  </si>
  <si>
    <t>73 bhp @ 6000 rpm</t>
  </si>
  <si>
    <t>101 Nm @ 3000 rpm</t>
  </si>
  <si>
    <t>Grand i10 Asta AT 1.2 Kappa VTVT [2013-2016]</t>
  </si>
  <si>
    <t>112 Nm @ 4000 rpm</t>
  </si>
  <si>
    <t>X3 xDrive20d</t>
  </si>
  <si>
    <t>184 bhp @ 4000 rpm</t>
  </si>
  <si>
    <t>Fortuner 2.8 4x2 AT [2016-2020]</t>
  </si>
  <si>
    <t>2755 cc</t>
  </si>
  <si>
    <t>174 bhp @ 3400 rpm</t>
  </si>
  <si>
    <t>450 Nm @ 1600 rpm</t>
  </si>
  <si>
    <t>Civic 1.8S MT</t>
  </si>
  <si>
    <t>Deoghar</t>
  </si>
  <si>
    <t>Third</t>
  </si>
  <si>
    <t>1799 cc</t>
  </si>
  <si>
    <t>130 bhp @ 6300 rpm</t>
  </si>
  <si>
    <t>171.62 Nm @ 4300 rpm</t>
  </si>
  <si>
    <t>A4 2.0 TDI (143 bhp)</t>
  </si>
  <si>
    <t>Swift ZXi Plus AMT</t>
  </si>
  <si>
    <t>Agra</t>
  </si>
  <si>
    <t>113 Nm @ 4400 rpm</t>
  </si>
  <si>
    <t>Elite i20 Sportz 1.5 MT Diesel</t>
  </si>
  <si>
    <t>1493 cc</t>
  </si>
  <si>
    <t>99 bhp @ 4000 rpm</t>
  </si>
  <si>
    <t>240 Nm @ 1500 rpm</t>
  </si>
  <si>
    <t>A3 35 TDI Technology + Sunroof</t>
  </si>
  <si>
    <t>Goa</t>
  </si>
  <si>
    <t>141 bhp @ 3500 rpm</t>
  </si>
  <si>
    <t>320 Nm @ 1750 rpm</t>
  </si>
  <si>
    <t>City V CVT Petrol [2017-2019]</t>
  </si>
  <si>
    <t>Figo Duratorq Diesel Titanium 1.4</t>
  </si>
  <si>
    <t>1399 cc</t>
  </si>
  <si>
    <t>68 bhp @ 4000 rpm</t>
  </si>
  <si>
    <t>160 Nm @ 2000 rpm</t>
  </si>
  <si>
    <t>Jazz VX Petrol</t>
  </si>
  <si>
    <t>Polo Highline1.2L (P)</t>
  </si>
  <si>
    <t>74 bhp @ 5400 rpm</t>
  </si>
  <si>
    <t>110 Nm @ 3750 rpm</t>
  </si>
  <si>
    <t>Amaze 1.5 SX i-DTEC</t>
  </si>
  <si>
    <t>Warangal</t>
  </si>
  <si>
    <t>1498 cc</t>
  </si>
  <si>
    <t>99 bhp @ 3600 rpm</t>
  </si>
  <si>
    <t>Camry 2.5L AT</t>
  </si>
  <si>
    <t>179 bhp @ 6000 rpm</t>
  </si>
  <si>
    <t>233 Nm @ 4100 rpm</t>
  </si>
  <si>
    <t>Thar LX 4-STR Hard Top Petrol AT</t>
  </si>
  <si>
    <t>Jalandhar</t>
  </si>
  <si>
    <t>1997 cc</t>
  </si>
  <si>
    <t>150 bhp @ 5000 rpm</t>
  </si>
  <si>
    <t>320 Nm @ 1500 rpm</t>
  </si>
  <si>
    <t>C-Class 250 CDI Elegance</t>
  </si>
  <si>
    <t>207@4200</t>
  </si>
  <si>
    <t>500@1600</t>
  </si>
  <si>
    <t>Q3 35 TDI quattro Premium Plus</t>
  </si>
  <si>
    <t>184 bhp @ 3500 rpm</t>
  </si>
  <si>
    <t>Baleno Sigma 1.2</t>
  </si>
  <si>
    <t>Noida</t>
  </si>
  <si>
    <t>X1 sDrive20d xLine</t>
  </si>
  <si>
    <t>Baleno Zeta 1.2</t>
  </si>
  <si>
    <t>Ahmedabad</t>
  </si>
  <si>
    <t>Vento Comfortline Petrol</t>
  </si>
  <si>
    <t>1598 cc</t>
  </si>
  <si>
    <t>103 bhp @ 5250 rpm</t>
  </si>
  <si>
    <t>C-Class 220 BlueEfficiency</t>
  </si>
  <si>
    <t>170 bhp @ 4200 rpm</t>
  </si>
  <si>
    <t>400 Nm @ 2800 rpm</t>
  </si>
  <si>
    <t>Camry Hybrid</t>
  </si>
  <si>
    <t>202 bhp @ 5700 rpm</t>
  </si>
  <si>
    <t>270 Nm @ 4500 rpm</t>
  </si>
  <si>
    <t>DZire VXi</t>
  </si>
  <si>
    <t>Terrano XV D THP 110 PS</t>
  </si>
  <si>
    <t>108 bhp @ 3900 rpm</t>
  </si>
  <si>
    <t>248 Nm @ 2250 rpm</t>
  </si>
  <si>
    <t>Wagon R LXI CNG</t>
  </si>
  <si>
    <t>58 bhp @ 6200 rpm</t>
  </si>
  <si>
    <t>77 Nm @ 3500 rpm</t>
  </si>
  <si>
    <t>Vitara Brezza LDi (O) [2016-2018]</t>
  </si>
  <si>
    <t>Mohali</t>
  </si>
  <si>
    <t>X5 xDrive30d Pure Experience (5 Seater)</t>
  </si>
  <si>
    <t>Navi Mumbai</t>
  </si>
  <si>
    <t>2993 cc</t>
  </si>
  <si>
    <t>258 bhp @ 4000 rpm</t>
  </si>
  <si>
    <t>560 Nm @ 1500 rpm</t>
  </si>
  <si>
    <t>GLC 220 d Sport</t>
  </si>
  <si>
    <t>Porsche</t>
  </si>
  <si>
    <t>Cayenne Coupe Platinum Edition</t>
  </si>
  <si>
    <t>2995 cc</t>
  </si>
  <si>
    <t>335 bhp @ 5300 rpm</t>
  </si>
  <si>
    <t>450 Nm @ 1340 rpm</t>
  </si>
  <si>
    <t>C-Class Cabriolet C 300</t>
  </si>
  <si>
    <t>Ghaziabad</t>
  </si>
  <si>
    <t>241 bhp @ 5500 rpm</t>
  </si>
  <si>
    <t>370 Nm @ 1300 rpm</t>
  </si>
  <si>
    <t>Elite i20 Magna 1.2</t>
  </si>
  <si>
    <t>Verna 1.6 VTVT SX</t>
  </si>
  <si>
    <t>Kolkata</t>
  </si>
  <si>
    <t>121 bhp @ 6300 rpm</t>
  </si>
  <si>
    <t>158 Nm @ 4200 rpm</t>
  </si>
  <si>
    <t>Amaze 1.2 SX i-VTEC</t>
  </si>
  <si>
    <t>Corolla Altis 1.8 G</t>
  </si>
  <si>
    <t>Zirakpur</t>
  </si>
  <si>
    <t>Elite i20 Sportz 1.2 (O)</t>
  </si>
  <si>
    <t>Nagpur</t>
  </si>
  <si>
    <t>Thane</t>
  </si>
  <si>
    <t>A6 2.0 TDI Premium</t>
  </si>
  <si>
    <t>177 bhp @ 3750 rpm</t>
  </si>
  <si>
    <t>XUV300 W8 (O) 1.5 Diesel</t>
  </si>
  <si>
    <t>115 bhp @ 3750 rpm</t>
  </si>
  <si>
    <t>300 Nm @ 1500 rpm</t>
  </si>
  <si>
    <t>Swift ZDi Plus</t>
  </si>
  <si>
    <t>Thar LX 4-STR Hard Top Petrol MT</t>
  </si>
  <si>
    <t>300 Nm @ 1250 rpm</t>
  </si>
  <si>
    <t>City 1.5 S MT</t>
  </si>
  <si>
    <t>118@6600</t>
  </si>
  <si>
    <t>146@4600</t>
  </si>
  <si>
    <t>E-Class E 250 CDI Avantgarde</t>
  </si>
  <si>
    <t>204 bhp @ 4200 rpm</t>
  </si>
  <si>
    <t>Fortuner 3.0 4x2 AT</t>
  </si>
  <si>
    <t>Faridabad</t>
  </si>
  <si>
    <t>2982 cc</t>
  </si>
  <si>
    <t>169 bhp @ 3600 rpm</t>
  </si>
  <si>
    <t>360 Nm @ 1400 rpm</t>
  </si>
  <si>
    <t>Zest XM 75 PS Diesel</t>
  </si>
  <si>
    <t>Ranchi</t>
  </si>
  <si>
    <t>Commercial Registration</t>
  </si>
  <si>
    <t>190 Nm @ 1750 rpm</t>
  </si>
  <si>
    <t>Rapid Ambition 1.6 MPI AT Plus</t>
  </si>
  <si>
    <t>Beige</t>
  </si>
  <si>
    <t>104 bhp @ 5250 rpm</t>
  </si>
  <si>
    <t>Alto 800 Lxi</t>
  </si>
  <si>
    <t>Ertiga VDi</t>
  </si>
  <si>
    <t>Santro GL LPG</t>
  </si>
  <si>
    <t>Fourth</t>
  </si>
  <si>
    <t>63@5500</t>
  </si>
  <si>
    <t>89@3000</t>
  </si>
  <si>
    <t>Figo Duratorq Diesel ZXI 1.4</t>
  </si>
  <si>
    <t>Harrier XZ Plus</t>
  </si>
  <si>
    <t>168 bhp @ 3750 rpm</t>
  </si>
  <si>
    <t>Elite i20 Asta (O) 1.0 Turbo DCT</t>
  </si>
  <si>
    <t>Swift DZire VXI</t>
  </si>
  <si>
    <t>114 Nm @ 4000 rpm</t>
  </si>
  <si>
    <t>Grand i10 Sportz 1.2 Kappa VTVT [2013-2016]</t>
  </si>
  <si>
    <t>81 bhp @ 6000 rpm</t>
  </si>
  <si>
    <t>Nexon EV XZ Plus</t>
  </si>
  <si>
    <t>Creta SX (O) 1.4 Turbo 7 DCT Dual Tone [2022-2022]</t>
  </si>
  <si>
    <t>1353 cc</t>
  </si>
  <si>
    <t>138 bhp @ 6000 rpm</t>
  </si>
  <si>
    <t>242 Nm @ 1500 rpm</t>
  </si>
  <si>
    <t>Q2 Premium Plus I 40 TFSI quattro</t>
  </si>
  <si>
    <t>1984 cc</t>
  </si>
  <si>
    <t>188 bhp @ 4200 rpm</t>
  </si>
  <si>
    <t>Q7 45 TDI Premium Plus</t>
  </si>
  <si>
    <t>Chandigarh</t>
  </si>
  <si>
    <t>2967 cc</t>
  </si>
  <si>
    <t>245 bhp @ 2910 rpm</t>
  </si>
  <si>
    <t>600 Nm @ 1500 rpm</t>
  </si>
  <si>
    <t>Verna Fluidic 1.6 CRDi SX</t>
  </si>
  <si>
    <t>Amritsar</t>
  </si>
  <si>
    <t>260 Nm @ 1900 rpm</t>
  </si>
  <si>
    <t>Wagon R VXI</t>
  </si>
  <si>
    <t>67 bhp @ 6200 rpm</t>
  </si>
  <si>
    <t>5-Series 520d Sedan</t>
  </si>
  <si>
    <t>Scorpio 2.6 Turbo 7 Str</t>
  </si>
  <si>
    <t>2609 cc</t>
  </si>
  <si>
    <t>116@3800</t>
  </si>
  <si>
    <t>277@1700</t>
  </si>
  <si>
    <t>Grand i10 Magna 1.2 Kappa VTVT [2013-2016]</t>
  </si>
  <si>
    <t>Ritz VXI BS-IV</t>
  </si>
  <si>
    <t>Q5 45 TFSI Premium Plus</t>
  </si>
  <si>
    <t>UnRegistered Car</t>
  </si>
  <si>
    <t>248 bhp @ 5000 rpm</t>
  </si>
  <si>
    <t>370 Nm @ 1600 rpm</t>
  </si>
  <si>
    <t>Duster RXS 1.5 Petrol MT</t>
  </si>
  <si>
    <t>Chennai</t>
  </si>
  <si>
    <t>105 bhp @ 5600 rpm</t>
  </si>
  <si>
    <t>142 Nm @ 4000 rpm</t>
  </si>
  <si>
    <t>Creta SX 1.6 AT Petrol</t>
  </si>
  <si>
    <t>151 Nm @ 4850 rpm</t>
  </si>
  <si>
    <t>Compass Limited (O) 2.0 Diesel [2017-2020]</t>
  </si>
  <si>
    <t>Verna EX 1.6 CRDi [2017-2018]</t>
  </si>
  <si>
    <t>i20 Magna 1.2</t>
  </si>
  <si>
    <t>113.796 Nm @ 4000 rpm</t>
  </si>
  <si>
    <t>A6 35 TDI Matrix</t>
  </si>
  <si>
    <t>190 bhp @ 3800 rpm</t>
  </si>
  <si>
    <t>Marazzo M2 8 STR</t>
  </si>
  <si>
    <t>Green</t>
  </si>
  <si>
    <t>121 bhp @ 3500 rpm</t>
  </si>
  <si>
    <t>300 Nm @ 1750 rpm</t>
  </si>
  <si>
    <t>Kia</t>
  </si>
  <si>
    <t>Seltos HTX Plus 1.5 Diesel [2020-2021]</t>
  </si>
  <si>
    <t>113 bhp @ 4000 rpm</t>
  </si>
  <si>
    <t>250 Nm @ 1500 rpm</t>
  </si>
  <si>
    <t>Baleno Alpha 1.2</t>
  </si>
  <si>
    <t>E-Class E 220d Expression [2019-2019]</t>
  </si>
  <si>
    <t>1950 cc</t>
  </si>
  <si>
    <t>192 bhp @ 3800 rpm</t>
  </si>
  <si>
    <t>400 Nm @ 1600 rpm</t>
  </si>
  <si>
    <t>Ertiga ZDI + SHVS</t>
  </si>
  <si>
    <t>Verna Fluidic 1.6 VTVT SX</t>
  </si>
  <si>
    <t>Land Rover</t>
  </si>
  <si>
    <t>Discovery Sport S</t>
  </si>
  <si>
    <t>1999 cc</t>
  </si>
  <si>
    <t>177 bhp @ 4000 rpm</t>
  </si>
  <si>
    <t>430 Nm @ 1750 rpm</t>
  </si>
  <si>
    <t>GLE 250 d</t>
  </si>
  <si>
    <t>201 bhp @ 3800 rpm</t>
  </si>
  <si>
    <t>Xcent S 1.2 (O)</t>
  </si>
  <si>
    <t>Udupi</t>
  </si>
  <si>
    <t>S-Class Maybach S 500</t>
  </si>
  <si>
    <t>4663 cc</t>
  </si>
  <si>
    <t>453 bhp @ 5250 rpm</t>
  </si>
  <si>
    <t>700 Nm @ 1800 rpm</t>
  </si>
  <si>
    <t>Hector Sharp 1.5 DCT Petrol [2019-2020]</t>
  </si>
  <si>
    <t>Panvel</t>
  </si>
  <si>
    <t>1451 cc</t>
  </si>
  <si>
    <t>141 bhp @ 5000 rpm</t>
  </si>
  <si>
    <t>250 Nm @ 1600 rpm</t>
  </si>
  <si>
    <t>Astor Sharp 1.5 CVT</t>
  </si>
  <si>
    <t>108 bhp @ 6000 rpm</t>
  </si>
  <si>
    <t>144 Nm @ 4400 rpm</t>
  </si>
  <si>
    <t>2354 cc</t>
  </si>
  <si>
    <t>152@6000</t>
  </si>
  <si>
    <t>215@3600</t>
  </si>
  <si>
    <t>Duster 85 PS RxL</t>
  </si>
  <si>
    <t>Jamshedpur</t>
  </si>
  <si>
    <t>Grand i10 Sportz (O) 1.2 Kappa VTVT [2017-2018]</t>
  </si>
  <si>
    <t>Aurangabad</t>
  </si>
  <si>
    <t>City V</t>
  </si>
  <si>
    <t>C-Class C 200 Avantgarde</t>
  </si>
  <si>
    <t>Elite i20 Asta 1.4 (O) CRDi</t>
  </si>
  <si>
    <t>1396 cc</t>
  </si>
  <si>
    <t>220 Nm @ 1500 rpm</t>
  </si>
  <si>
    <t>Fabia Elegance 1.6 MPI</t>
  </si>
  <si>
    <t>105 bhp @ 5250 rpm</t>
  </si>
  <si>
    <t>Rapid 1.5 TDI CR Ambition Plus AT</t>
  </si>
  <si>
    <t>103 bhp @ 4400 rpm</t>
  </si>
  <si>
    <t>Sonet GTX Plus 1.0 DCT [2020-2021]</t>
  </si>
  <si>
    <t>XUV500 W11 AT</t>
  </si>
  <si>
    <t>153 bhp @ 3750 rpm</t>
  </si>
  <si>
    <t>360 Nm @ 1750 rpm</t>
  </si>
  <si>
    <t>3-Series 320d Luxury Line</t>
  </si>
  <si>
    <t>GLA 200 CDI Sport</t>
  </si>
  <si>
    <t>134 bhp @ 3600 rpm</t>
  </si>
  <si>
    <t>300 Nm @ 1600 rpm</t>
  </si>
  <si>
    <t>Wagon R VXi</t>
  </si>
  <si>
    <t>68@6200</t>
  </si>
  <si>
    <t>90@3500</t>
  </si>
  <si>
    <t>A6 35 TDI Premium</t>
  </si>
  <si>
    <t>Scorpio VLX 2WD BS-IV</t>
  </si>
  <si>
    <t>Rudrapur</t>
  </si>
  <si>
    <t>Fortuner 3.0 4x4 MT</t>
  </si>
  <si>
    <t>Ecosport Titanium+ 1.5L TDCi</t>
  </si>
  <si>
    <t>99 bhp @ 3750 rpm</t>
  </si>
  <si>
    <t>205 Nm @ 1750 rpm</t>
  </si>
  <si>
    <t>Q7 3.0 TDI quattro Premium Plus</t>
  </si>
  <si>
    <t>Nashik</t>
  </si>
  <si>
    <t>241 bhp @ 3800 rpm</t>
  </si>
  <si>
    <t>550 Nm @ 1750 rpm</t>
  </si>
  <si>
    <t>C-Class C 250 d</t>
  </si>
  <si>
    <t>204 bhp @ 3800 rpm</t>
  </si>
  <si>
    <t>S-Presso VXi</t>
  </si>
  <si>
    <t>Scorpio S5 2WD 7 STR</t>
  </si>
  <si>
    <t>280 Nm @ 1800 rpm</t>
  </si>
  <si>
    <t>Hector Sharp 2.0 Diesel Turbo MT</t>
  </si>
  <si>
    <t>Swift VDi BS-IV</t>
  </si>
  <si>
    <t>75@4000</t>
  </si>
  <si>
    <t>190@2000</t>
  </si>
  <si>
    <t>Swift ZDi</t>
  </si>
  <si>
    <t>Varanasi</t>
  </si>
  <si>
    <t>City VX (O) MT</t>
  </si>
  <si>
    <t>Innova 2.5 G4 7 STR</t>
  </si>
  <si>
    <t>102@5600</t>
  </si>
  <si>
    <t>200@1400</t>
  </si>
  <si>
    <t>Duster 110 PS RxL Diesel</t>
  </si>
  <si>
    <t>Q3 2.0 TDI quattro Premium</t>
  </si>
  <si>
    <t>174 bhp @ 4200 rpm</t>
  </si>
  <si>
    <t>M-Class 350 CDI</t>
  </si>
  <si>
    <t>2987 cc</t>
  </si>
  <si>
    <t>234@3800</t>
  </si>
  <si>
    <t>535@1600</t>
  </si>
  <si>
    <t>Volvo</t>
  </si>
  <si>
    <t>V40 Cross Country D3</t>
  </si>
  <si>
    <t>150 bhp @ 3500 rpm</t>
  </si>
  <si>
    <t>350 Nm @ 1500 rpm</t>
  </si>
  <si>
    <t>5-Series 530d M Sport [2013-2017]</t>
  </si>
  <si>
    <t>Salem</t>
  </si>
  <si>
    <t>X5 xDrive 30d M Sport</t>
  </si>
  <si>
    <t>Yellow</t>
  </si>
  <si>
    <t>City 1.5 S AT</t>
  </si>
  <si>
    <t>C-Class 200 CGI</t>
  </si>
  <si>
    <t>186 bhp @ 5600 rpm</t>
  </si>
  <si>
    <t>285 Nm @ 4000 rpm</t>
  </si>
  <si>
    <t>Dehradun</t>
  </si>
  <si>
    <t>E-Class E350 CDI Avantgarde</t>
  </si>
  <si>
    <t>231@3800</t>
  </si>
  <si>
    <t>540@1600</t>
  </si>
  <si>
    <t>M-Class ML 350 CDI</t>
  </si>
  <si>
    <t>2997 cc</t>
  </si>
  <si>
    <t>254 bhp @ 3600 rpm</t>
  </si>
  <si>
    <t>619 Nm @ 1600 rpm</t>
  </si>
  <si>
    <t>i20 Magna 1.4 CRDI</t>
  </si>
  <si>
    <t>1336 cc</t>
  </si>
  <si>
    <t>219.744 Nm @ 1500 rpm</t>
  </si>
  <si>
    <t>Rapid Style AT</t>
  </si>
  <si>
    <t>109 bhp @ 5000 rpm</t>
  </si>
  <si>
    <t>175 Nm @ 1750 rpm</t>
  </si>
  <si>
    <t>Nexon XMA Petrol</t>
  </si>
  <si>
    <t>Valsad</t>
  </si>
  <si>
    <t>108 bhp @ 5000 rpm</t>
  </si>
  <si>
    <t>170 Nm @ 1750 rpm</t>
  </si>
  <si>
    <t>Swift DZire ZDI</t>
  </si>
  <si>
    <t>Sonet GTX Plus 1.5 AT [2020-2021]</t>
  </si>
  <si>
    <t>Rapid Monte Carlo 1.6 MPI MT</t>
  </si>
  <si>
    <t>104 bhp @ 5200 rpm</t>
  </si>
  <si>
    <t>153 Nm @ 3750 rpm</t>
  </si>
  <si>
    <t>RS5 4.2 Coupe</t>
  </si>
  <si>
    <t>4163 cc</t>
  </si>
  <si>
    <t>444 bhp @ 8250 rpm</t>
  </si>
  <si>
    <t>430 Nm @ 4000 rpm</t>
  </si>
  <si>
    <t>Grand i10 NIOS Magna AMT 1.2 Kappa VTVT</t>
  </si>
  <si>
    <t>R-Class R350 4MATIC</t>
  </si>
  <si>
    <t>3496 cc</t>
  </si>
  <si>
    <t>272 bhp @ 6000 rpm</t>
  </si>
  <si>
    <t>350 Nm @ 5000 rpm</t>
  </si>
  <si>
    <t>Innova 2.4 G 7 STR [2016-2017]</t>
  </si>
  <si>
    <t>Kwid RXT Opt</t>
  </si>
  <si>
    <t>799 cc</t>
  </si>
  <si>
    <t>53 bhp @ 5678 rpm</t>
  </si>
  <si>
    <t>72 Nm @ 4386 rpm</t>
  </si>
  <si>
    <t>A6 2.0 TFSi Technology Pack</t>
  </si>
  <si>
    <t>180 bhp @ 4000 rpm</t>
  </si>
  <si>
    <t>Safari XZA Plus 6S Adventure New</t>
  </si>
  <si>
    <t>Ritz Vdi BS-IV</t>
  </si>
  <si>
    <t>Brio EX MT</t>
  </si>
  <si>
    <t>Haldwani</t>
  </si>
  <si>
    <t>Scorpio S9 2WD 7 STR</t>
  </si>
  <si>
    <t>140 bhp @ 3750 rpm</t>
  </si>
  <si>
    <t>Innova 2.8 GX AT 7 STR [2016-2020]</t>
  </si>
  <si>
    <t>172 bhp @ 3400 rpm</t>
  </si>
  <si>
    <t>360 Nm @ 1200 rpm</t>
  </si>
  <si>
    <t>Amaze VX CVT 1.2 Petrol</t>
  </si>
  <si>
    <t>Compass Longitude Plus 2.0 Diesel 4x4 AT</t>
  </si>
  <si>
    <t>Maserati</t>
  </si>
  <si>
    <t>Levante Diesel</t>
  </si>
  <si>
    <t>2979 cc</t>
  </si>
  <si>
    <t>275 bhp @ 4000 rpm</t>
  </si>
  <si>
    <t>600 Nm @ 2000 rpm</t>
  </si>
  <si>
    <t>Cayenne Turbo</t>
  </si>
  <si>
    <t>4806 cc</t>
  </si>
  <si>
    <t>500 bhp @ 6500 rpm</t>
  </si>
  <si>
    <t>700 Nm @ 2250 rpm</t>
  </si>
  <si>
    <t>Innova GX 2.4 AT 7 STR</t>
  </si>
  <si>
    <t>X5 xDrive 30d</t>
  </si>
  <si>
    <t>Fortuner 3.0 MT</t>
  </si>
  <si>
    <t>171@3600</t>
  </si>
  <si>
    <t>343@1400</t>
  </si>
  <si>
    <t>Q7 35 TDI Premium + Sunroof</t>
  </si>
  <si>
    <t>Wagon R LXi 1.0 CNG [2019-2020]</t>
  </si>
  <si>
    <t>58 bhp @ 5500 rpm</t>
  </si>
  <si>
    <t>Alto VXi (O)</t>
  </si>
  <si>
    <t>Ciaz VXi (O)</t>
  </si>
  <si>
    <t>Swift VDi AMT [2018-2019]</t>
  </si>
  <si>
    <t>C-Class C 43 AMG</t>
  </si>
  <si>
    <t>2996 cc</t>
  </si>
  <si>
    <t>362 bhp @ 5500 rpm</t>
  </si>
  <si>
    <t>520 Nm @ 2000 rpm</t>
  </si>
  <si>
    <t>E-Class E250 CDI BlueEfficiency</t>
  </si>
  <si>
    <t>Nexon XZA Plus Petrol</t>
  </si>
  <si>
    <t>Alto 800 Vxi</t>
  </si>
  <si>
    <t>Dharwad</t>
  </si>
  <si>
    <t>XUV500 W8</t>
  </si>
  <si>
    <t>330 Nm @ 2800 rpm</t>
  </si>
  <si>
    <t>Mobilio S Diesel</t>
  </si>
  <si>
    <t>Punch Creative iRA Pack MT</t>
  </si>
  <si>
    <t>113 Nm @ 3300 rpm</t>
  </si>
  <si>
    <t>Grand i10 Magna 1.2 Kappa VTVT [2017-2020]</t>
  </si>
  <si>
    <t>Baleno Alpha 1.3</t>
  </si>
  <si>
    <t>Surat</t>
  </si>
  <si>
    <t>Jaguar</t>
  </si>
  <si>
    <t>F-Pace Prestige</t>
  </si>
  <si>
    <t>Range Rover Sport SE 2.0 Petrol</t>
  </si>
  <si>
    <t>296 bhp @ 5500 rpm</t>
  </si>
  <si>
    <t>400 Nm @ 1500 rpm</t>
  </si>
  <si>
    <t>Fortuner 3.0 4x4 AT</t>
  </si>
  <si>
    <t>Kwid 1.0 RXT Edition</t>
  </si>
  <si>
    <t>X1 sDrive20d Expedition</t>
  </si>
  <si>
    <t>Wagon R LXi Minor</t>
  </si>
  <si>
    <t>1061 cc</t>
  </si>
  <si>
    <t>67@6200</t>
  </si>
  <si>
    <t>84@3500</t>
  </si>
  <si>
    <t>Elite i20 Asta 1.2 AT</t>
  </si>
  <si>
    <t>3-Series 320d</t>
  </si>
  <si>
    <t>XUV500 W10</t>
  </si>
  <si>
    <t>330 Nm @ 1600 rpm</t>
  </si>
  <si>
    <t>Cayenne Diesel</t>
  </si>
  <si>
    <t>245 bhp @ 4400 rpm</t>
  </si>
  <si>
    <t>550 Nm @ 2750 rpm</t>
  </si>
  <si>
    <t>Terrano XL D Plus</t>
  </si>
  <si>
    <t>Thar LX 4-STR Hard Top Diesel AT</t>
  </si>
  <si>
    <t>2184 cc</t>
  </si>
  <si>
    <t>130 bhp @ 3750 rpm</t>
  </si>
  <si>
    <t>Discovery Sport HSE 7-Seater</t>
  </si>
  <si>
    <t>Indore</t>
  </si>
  <si>
    <t>148 bhp @ 4000 rpm</t>
  </si>
  <si>
    <t>5-Series 525d Sedan</t>
  </si>
  <si>
    <t>2497 cc</t>
  </si>
  <si>
    <t>177@4000</t>
  </si>
  <si>
    <t>400@2000</t>
  </si>
  <si>
    <t>Glanza G CVT</t>
  </si>
  <si>
    <t>Creta 1.6 SX Plus AT Petrol</t>
  </si>
  <si>
    <t>Isuzu</t>
  </si>
  <si>
    <t>MU-X 4x2</t>
  </si>
  <si>
    <t>2999 cc</t>
  </si>
  <si>
    <t>174 bhp @ 3600 rpm</t>
  </si>
  <si>
    <t>380 Nm @ 1800 rpm</t>
  </si>
  <si>
    <t>Alto VXi</t>
  </si>
  <si>
    <t>Corolla Altis G AT Petrol</t>
  </si>
  <si>
    <t>i10 Sportz 1.2 AT Kappa2</t>
  </si>
  <si>
    <t>Hexa XE 4x2 7 STR</t>
  </si>
  <si>
    <t>320 Nm @ 1700 rpm</t>
  </si>
  <si>
    <t>i10 Sportz 1.2</t>
  </si>
  <si>
    <t>80@5200</t>
  </si>
  <si>
    <t>111@4000</t>
  </si>
  <si>
    <t>GLS 350 d</t>
  </si>
  <si>
    <t>255 bhp @ 3400 rpm</t>
  </si>
  <si>
    <t>620 Nm @ 1600 rpm</t>
  </si>
  <si>
    <t>Q3 2.0 TDI quattro Premium Plus</t>
  </si>
  <si>
    <t>Polo Comfortline 1.2L (P)</t>
  </si>
  <si>
    <t>XE Prestige Diesel</t>
  </si>
  <si>
    <t>Safari 4x2 EX TCIC</t>
  </si>
  <si>
    <t>1948 cc</t>
  </si>
  <si>
    <t>90@4300</t>
  </si>
  <si>
    <t>190@3000</t>
  </si>
  <si>
    <t>Q3 35 TDI Premium + Sunroof</t>
  </si>
  <si>
    <t>Karnal</t>
  </si>
  <si>
    <t>Alto LXi BS-III</t>
  </si>
  <si>
    <t>47@6200</t>
  </si>
  <si>
    <t>62@3000</t>
  </si>
  <si>
    <t>XF 3.0 V6 Premium Luxury</t>
  </si>
  <si>
    <t>Verna Fluidic 1.6 VTVT SX Opt</t>
  </si>
  <si>
    <t>Vitara Brezza VDi</t>
  </si>
  <si>
    <t>5-Series 520d Luxury Line [2017-2019]</t>
  </si>
  <si>
    <t>Amaze 1.5 S i-DTEC</t>
  </si>
  <si>
    <t>Harrier XZA Plus Dual Tone</t>
  </si>
  <si>
    <t>911 Carrera 4</t>
  </si>
  <si>
    <t>3436 cc</t>
  </si>
  <si>
    <t>325 bhp @ 7400 rpm</t>
  </si>
  <si>
    <t>390 Nm @ 5600 rpm</t>
  </si>
  <si>
    <t>Wagon R LXI CNG (O)</t>
  </si>
  <si>
    <t>Ciaz Delta 1.3 Hybrid</t>
  </si>
  <si>
    <t>Tucson GL 2WD AT Petrol</t>
  </si>
  <si>
    <t>153 bhp @ 6200 rpm</t>
  </si>
  <si>
    <t>192 Nm @ 4000 rpm</t>
  </si>
  <si>
    <t>Polo 1.2 TDI</t>
  </si>
  <si>
    <t>i20 Sportz 1.2</t>
  </si>
  <si>
    <t>Panchkula</t>
  </si>
  <si>
    <t>113 Nm @ 4000 rpm</t>
  </si>
  <si>
    <t>V40 D3 Kinetic</t>
  </si>
  <si>
    <t>Jazz V AT Petrol</t>
  </si>
  <si>
    <t>S-Class S 350D [2018-2020]</t>
  </si>
  <si>
    <t>2925 cc</t>
  </si>
  <si>
    <t>282 bhp @ 3600 rpm</t>
  </si>
  <si>
    <t>600 Nm @ 1600 rpm</t>
  </si>
  <si>
    <t>Jazz S</t>
  </si>
  <si>
    <t>89 bhp @ 6200 rpm</t>
  </si>
  <si>
    <t>3-Series 320d Luxury Edition</t>
  </si>
  <si>
    <t>Evoque HSE Dynamic</t>
  </si>
  <si>
    <t>188 bhp @ 3500 rpm</t>
  </si>
  <si>
    <t>420 Nm @ 1750 rpm</t>
  </si>
  <si>
    <t>Xylo D2 BS-IV</t>
  </si>
  <si>
    <t>2489 cc</t>
  </si>
  <si>
    <t>95@3600</t>
  </si>
  <si>
    <t>220@1400</t>
  </si>
  <si>
    <t>Venue SX 1.5 CRDi</t>
  </si>
  <si>
    <t>Scorpio S11 4WD 7 STR</t>
  </si>
  <si>
    <t>Swift VXi</t>
  </si>
  <si>
    <t>Mysore</t>
  </si>
  <si>
    <t>Compass Limited (O) 1.4 Petrol AT [2017-2020]</t>
  </si>
  <si>
    <t>1368 cc</t>
  </si>
  <si>
    <t>160 bhp @ 5500 rpm</t>
  </si>
  <si>
    <t>250 Nm @ 2500 rpm</t>
  </si>
  <si>
    <t>Swift VDi</t>
  </si>
  <si>
    <t>WR-V S MT Petrol</t>
  </si>
  <si>
    <t>Vento TSI</t>
  </si>
  <si>
    <t>Rohtak</t>
  </si>
  <si>
    <t>Duster RXL Petrol</t>
  </si>
  <si>
    <t>Fiesta Style Diesel [2011-2014]</t>
  </si>
  <si>
    <t>89 bhp @ 3750 rpm</t>
  </si>
  <si>
    <t>204 Nm @ 2000 rpm</t>
  </si>
  <si>
    <t>5-Series 530i Sport Line</t>
  </si>
  <si>
    <t>248 bhp @ 5200 rpm</t>
  </si>
  <si>
    <t>350 Nm @ 1450 rpm</t>
  </si>
  <si>
    <t>Safari 2.2 EX 4x2</t>
  </si>
  <si>
    <t>Ambala Cantt</t>
  </si>
  <si>
    <t>138 bhp @ 4000 rpm</t>
  </si>
  <si>
    <t>Seltos GTX Plus AT 1.4 [2019-2020]</t>
  </si>
  <si>
    <t>Cayenne Platinum Edition Diesel</t>
  </si>
  <si>
    <t>X5 xDrive30d xLine</t>
  </si>
  <si>
    <t>262 bhp @ 4000 rpm</t>
  </si>
  <si>
    <t>620 Nm @ 1500 rpm</t>
  </si>
  <si>
    <t>Ecosport Trend 1.5 TDCi</t>
  </si>
  <si>
    <t>Grand i10 NIOS Magna 1.2 Kappa VTVT</t>
  </si>
  <si>
    <t>Elite i20 Sportz 1.4</t>
  </si>
  <si>
    <t>Elantra 1.8 SX MT</t>
  </si>
  <si>
    <t>1797 cc</t>
  </si>
  <si>
    <t>147 bhp @ 6500 rpm</t>
  </si>
  <si>
    <t>177 Nm @ 4700 rpm</t>
  </si>
  <si>
    <t>Swift Lxi (O) [2014-2017]</t>
  </si>
  <si>
    <t>Thar AX 4-STR Convertible Petrol MT</t>
  </si>
  <si>
    <t>Swift VXi [2014-2017]</t>
  </si>
  <si>
    <t>DZire VDi</t>
  </si>
  <si>
    <t>5-Series 520d M Sport</t>
  </si>
  <si>
    <t>Samastipur</t>
  </si>
  <si>
    <t>Wagon R VXI+</t>
  </si>
  <si>
    <t>Vitara Brezza ZDi Plus</t>
  </si>
  <si>
    <t>Swift DZire LXi</t>
  </si>
  <si>
    <t>1298 cc</t>
  </si>
  <si>
    <t>87@6000</t>
  </si>
  <si>
    <t>113@4500</t>
  </si>
  <si>
    <t>Fiat</t>
  </si>
  <si>
    <t>Linea Emotion 1.4</t>
  </si>
  <si>
    <t>90@6000</t>
  </si>
  <si>
    <t>115@4500</t>
  </si>
  <si>
    <t>City ZX CVT Petrol</t>
  </si>
  <si>
    <t>119 bhp @ 6600 rpm</t>
  </si>
  <si>
    <t>145 Nm @ 4300 rpm</t>
  </si>
  <si>
    <t>Tucson GLS 2WD AT Petrol</t>
  </si>
  <si>
    <t>Innova 2.7 VX 7 STR [2016-2020]</t>
  </si>
  <si>
    <t>2694 cc</t>
  </si>
  <si>
    <t>164 bhp @ 5200 rpm</t>
  </si>
  <si>
    <t>245 Nm @ 4000 rpm</t>
  </si>
  <si>
    <t>TT 2.0 TFSI Quattro</t>
  </si>
  <si>
    <t>208 bhp @ 4300 rpm</t>
  </si>
  <si>
    <t>350 Nm @ 1600 rpm</t>
  </si>
  <si>
    <t>Tiago Revotron XTA [2017-2019]</t>
  </si>
  <si>
    <t>City E [2013-2016]</t>
  </si>
  <si>
    <t>Alto 800 Vxi (Airbag)</t>
  </si>
  <si>
    <t>Nexon XZ Plus Dark Edition</t>
  </si>
  <si>
    <t>118 bhp @ 5500 rpm</t>
  </si>
  <si>
    <t>Ecosport Ambiente 1.5L TDCi</t>
  </si>
  <si>
    <t>Jazz SV Petrol</t>
  </si>
  <si>
    <t>i10 Sportz 1.2 Kappa2</t>
  </si>
  <si>
    <t>Amaze 1.2 VX AT i-VTEC</t>
  </si>
  <si>
    <t>C-Class C 200 Progressive [2018-2020]</t>
  </si>
  <si>
    <t>181 bhp @ 5800 rpm</t>
  </si>
  <si>
    <t>280 Nm @ 1600 rpm</t>
  </si>
  <si>
    <t>Grand i10 NIOS Sportz 1.2 Kappa VTVT CNG</t>
  </si>
  <si>
    <t>68 bhp @ 6000 rpm</t>
  </si>
  <si>
    <t>95 Nm @ 4000 rpm</t>
  </si>
  <si>
    <t>Xcent E Plus CRDi</t>
  </si>
  <si>
    <t>1186 cc</t>
  </si>
  <si>
    <t>Evoque SE R-Dynamic</t>
  </si>
  <si>
    <t>Astor Sharp EX 1.5 MT</t>
  </si>
  <si>
    <t>Grande GX</t>
  </si>
  <si>
    <t>120@4000</t>
  </si>
  <si>
    <t>250@1500</t>
  </si>
  <si>
    <t>Innova 2.0 V</t>
  </si>
  <si>
    <t>136@5600</t>
  </si>
  <si>
    <t>182@4000</t>
  </si>
  <si>
    <t>Etios Liva VD Dual Tone</t>
  </si>
  <si>
    <t>1364 cc</t>
  </si>
  <si>
    <t>67 bhp @ 3800 rpm</t>
  </si>
  <si>
    <t>170 Nm @ 1800 rpm</t>
  </si>
  <si>
    <t>City SV Diesel</t>
  </si>
  <si>
    <t>Scorpio S10</t>
  </si>
  <si>
    <t>Superb L&amp;K TSI AT</t>
  </si>
  <si>
    <t>i20 Active 1.4 SX</t>
  </si>
  <si>
    <t>Ciaz Zeta 1.4 AT</t>
  </si>
  <si>
    <t>E-Class E 220d Exclusive [2019-2019]</t>
  </si>
  <si>
    <t>Thar AX 6-STR Soft Top Diesel MT</t>
  </si>
  <si>
    <t>City S Diesel</t>
  </si>
  <si>
    <t>Baleno Alpha 1.2 AT</t>
  </si>
  <si>
    <t>Celerio X Zxi AMT [2017-2019]</t>
  </si>
  <si>
    <t>Wagon R LXI ABS</t>
  </si>
  <si>
    <t>Baleno Delta 1.2 AT</t>
  </si>
  <si>
    <t>Kiger RXT Turbo CVT</t>
  </si>
  <si>
    <t>99 bhp @ 5000 rpm</t>
  </si>
  <si>
    <t>152 Nm @ 2200 rpm</t>
  </si>
  <si>
    <t>Wagon R VXi 1.0 [2019-2019]</t>
  </si>
  <si>
    <t>E-Class 200 K Classic</t>
  </si>
  <si>
    <t>Eon 1.0 Kappa Magna + [2014-2016]</t>
  </si>
  <si>
    <t>68 bhp @ 6200 rpm</t>
  </si>
  <si>
    <t>94 Nm @ 3500 rpm</t>
  </si>
  <si>
    <t>S-Class 350 L</t>
  </si>
  <si>
    <t>3498 cc</t>
  </si>
  <si>
    <t>272 bhp @ 6300 rpm</t>
  </si>
  <si>
    <t>345 Nm @ 4500 rpm</t>
  </si>
  <si>
    <t>S-Presso VXi CNG</t>
  </si>
  <si>
    <t>Innova 2.4 VX 8 STR [2016-2020]</t>
  </si>
  <si>
    <t>Seltos GTX Plus AT 1.5 Diesel [2019-2020]</t>
  </si>
  <si>
    <t>114 bhp @ 4000 rpm</t>
  </si>
  <si>
    <t>Creta SX (O) 1.5 Petrol CVT [2020-2022]</t>
  </si>
  <si>
    <t>113 bhp @ 6300 rpm</t>
  </si>
  <si>
    <t>144 Nm @ 4500 rpm</t>
  </si>
  <si>
    <t>Rapid Ambition 1.6 TDI CR MT</t>
  </si>
  <si>
    <t>105 bhp @ 4400 rpm</t>
  </si>
  <si>
    <t>Elite i20 Asta 1.2 (O) [2016]</t>
  </si>
  <si>
    <t>118 bhp @ 6600 rpm</t>
  </si>
  <si>
    <t>Innova 2.5 G 8 STR BS-III</t>
  </si>
  <si>
    <t>Superb L&amp;K TDI AT</t>
  </si>
  <si>
    <t>Alto 800 Lxi CNG</t>
  </si>
  <si>
    <t>CNG + CNG</t>
  </si>
  <si>
    <t>Figo Duratec Petrol Titanium 1.2</t>
  </si>
  <si>
    <t>70 bhp @ 6250 rpm</t>
  </si>
  <si>
    <t>102 Nm @ 4000 rpm</t>
  </si>
  <si>
    <t>DZire VXi AMT</t>
  </si>
  <si>
    <t>Celerio ZXi (O) AMT [2019-2020]</t>
  </si>
  <si>
    <t>Grand i10 Sportz U2 1.2 CRDi</t>
  </si>
  <si>
    <t>E-Class E250 Elegance</t>
  </si>
  <si>
    <t>204@6100</t>
  </si>
  <si>
    <t>245@5000</t>
  </si>
  <si>
    <t>3-Series 330i M Sport Edition</t>
  </si>
  <si>
    <t>City SV</t>
  </si>
  <si>
    <t>S-Class Maybach S 560</t>
  </si>
  <si>
    <t>3982 cc</t>
  </si>
  <si>
    <t>463 bhp @ 5250 rpm</t>
  </si>
  <si>
    <t>700 Nm @ 2000 rpm</t>
  </si>
  <si>
    <t>XUV500 W8 1.99 [2016-2017]</t>
  </si>
  <si>
    <t>320 Nm @ 1600 rpm</t>
  </si>
  <si>
    <t>CLA 200 D Urban Sport</t>
  </si>
  <si>
    <t>136 bhp @ 3200 rpm</t>
  </si>
  <si>
    <t>300 Nm @ 1400 rpm</t>
  </si>
  <si>
    <t>Xcent SX 1.1 CRDi</t>
  </si>
  <si>
    <t>1120 cc</t>
  </si>
  <si>
    <t>71 bhp @ 4000 rpm</t>
  </si>
  <si>
    <t>160 Nm @ 1500 rpm</t>
  </si>
  <si>
    <t>Wagon R LXi CNG</t>
  </si>
  <si>
    <t>59@6200</t>
  </si>
  <si>
    <t>77@3500</t>
  </si>
  <si>
    <t>Kodiaq Style 2.0 TDI 4x4 AT</t>
  </si>
  <si>
    <t>Hexa XTA 4x2 7 STR</t>
  </si>
  <si>
    <t>154 bhp @ 4000 rpm</t>
  </si>
  <si>
    <t>400 Nm @ 1700 rpm</t>
  </si>
  <si>
    <t>Ecosport Titanium 1.5L TDCi</t>
  </si>
  <si>
    <t>CLA 200 CDI Sport</t>
  </si>
  <si>
    <t>Innova 2.4 ZX AT 7 STR</t>
  </si>
  <si>
    <t>MINI</t>
  </si>
  <si>
    <t>Countryman Cooper D</t>
  </si>
  <si>
    <t>Purple</t>
  </si>
  <si>
    <t>112 bhp @</t>
  </si>
  <si>
    <t>270 Nm @ 1750 rpm</t>
  </si>
  <si>
    <t>DZire ZDi Plus AMT</t>
  </si>
  <si>
    <t>Scorpio S3 2WD 7 STR</t>
  </si>
  <si>
    <t>2523 cc</t>
  </si>
  <si>
    <t>75 bhp @ 3200 rpm</t>
  </si>
  <si>
    <t>200 Nm @ 1400 rpm</t>
  </si>
  <si>
    <t>Manza Aqua Safire BS-IV</t>
  </si>
  <si>
    <t>Unnao</t>
  </si>
  <si>
    <t>116@4750</t>
  </si>
  <si>
    <t>XL6 Alpha MT Petrol</t>
  </si>
  <si>
    <t>Aspire Titanium1.5 TDCi</t>
  </si>
  <si>
    <t>215 Nm @ 1750 rpm</t>
  </si>
  <si>
    <t>718 Cayman [2017-2020]</t>
  </si>
  <si>
    <t>1988 cc</t>
  </si>
  <si>
    <t>295 bhp @ 6500 rpm</t>
  </si>
  <si>
    <t>380 Nm @ 1950 rpm</t>
  </si>
  <si>
    <t>Verna 1.6 VTVT S</t>
  </si>
  <si>
    <t>155 Nm @ 4200 rpm</t>
  </si>
  <si>
    <t>Eon 1.0 Kappa Magna AirBag</t>
  </si>
  <si>
    <t>Grand Vitara 2015 2.0 AT</t>
  </si>
  <si>
    <t>120@5500</t>
  </si>
  <si>
    <t>170@3500</t>
  </si>
  <si>
    <t>GLE 300d 4MATIC LWB</t>
  </si>
  <si>
    <t>241 bhp @ 4200 rpm</t>
  </si>
  <si>
    <t>TUV300 T8 AMT mHAWK100</t>
  </si>
  <si>
    <t>100 bhp @ 3750 rpm</t>
  </si>
  <si>
    <t>240 Nm @ 1600 rpm</t>
  </si>
  <si>
    <t>City V Diesel</t>
  </si>
  <si>
    <t>S-Class 300</t>
  </si>
  <si>
    <t>GLC 220d 4MATIC Progressive</t>
  </si>
  <si>
    <t>3-Series 320d Sport Line</t>
  </si>
  <si>
    <t>City VX CVT Petrol</t>
  </si>
  <si>
    <t>Ferrari</t>
  </si>
  <si>
    <t>488 GTB</t>
  </si>
  <si>
    <t>3902 cc</t>
  </si>
  <si>
    <t>660 bhp @ 8000 rpm</t>
  </si>
  <si>
    <t>760 Nm @ 3000 rpm</t>
  </si>
  <si>
    <t>Tiguan Highline TDI</t>
  </si>
  <si>
    <t>141 bhp @ 4000 rpm</t>
  </si>
  <si>
    <t>340 Nm @ 1750 rpm</t>
  </si>
  <si>
    <t>Evoque Pure SD4</t>
  </si>
  <si>
    <t>190 bhp @ 3500 rpm</t>
  </si>
  <si>
    <t>Zen LXi BS-II</t>
  </si>
  <si>
    <t>GLE 43 4MATIC [2017-2019]</t>
  </si>
  <si>
    <t>Nano Base</t>
  </si>
  <si>
    <t>624 cc</t>
  </si>
  <si>
    <t>35@5250</t>
  </si>
  <si>
    <t>48@3000</t>
  </si>
  <si>
    <t>Bolero SLX 2WD</t>
  </si>
  <si>
    <t>E-Class E 220 d Avantgarde</t>
  </si>
  <si>
    <t>S-Cross Zeta 1.3</t>
  </si>
  <si>
    <t>Mitsubishi</t>
  </si>
  <si>
    <t>Pajero 2.5 MT</t>
  </si>
  <si>
    <t>2477 cc</t>
  </si>
  <si>
    <t>176 bhp @ 4000 rpm</t>
  </si>
  <si>
    <t>400 Nm @ 2000 rpm</t>
  </si>
  <si>
    <t>Swift ZXi</t>
  </si>
  <si>
    <t>Q3 35 TDI Premium</t>
  </si>
  <si>
    <t>Vento Highline Plus 1.2 (P) AT 16 Alloy</t>
  </si>
  <si>
    <t>Endeavour Titanium 3.2 4x4 AT</t>
  </si>
  <si>
    <t>3198 cc</t>
  </si>
  <si>
    <t>197 bhp @ 3000 rpm</t>
  </si>
  <si>
    <t>470 Nm @ 1750 rpm</t>
  </si>
  <si>
    <t>Tiago Revotron XT [2016-2019]</t>
  </si>
  <si>
    <t>Datsun</t>
  </si>
  <si>
    <t>Go D</t>
  </si>
  <si>
    <t>67 bhp @ 5000 rpm</t>
  </si>
  <si>
    <t>104 Nm @ 4000 rpm</t>
  </si>
  <si>
    <t>Seltos HTK Plus 1.5 [2019-2020]</t>
  </si>
  <si>
    <t>114 bhp @ 6300 rpm</t>
  </si>
  <si>
    <t>C-Class C 250 CDI BlueEFFICIENCY</t>
  </si>
  <si>
    <t>Lamborghini</t>
  </si>
  <si>
    <t>Huracan LP 610-4</t>
  </si>
  <si>
    <t>5204 cc</t>
  </si>
  <si>
    <t>602 bhp @ 8250 rpm</t>
  </si>
  <si>
    <t>560 Nm @ 6500 rpm</t>
  </si>
  <si>
    <t>GLA 200 d Sport</t>
  </si>
  <si>
    <t>C-Class C 220d Progressive [2018-2019]</t>
  </si>
  <si>
    <t>Elite i20 Sportz 1.2 MT</t>
  </si>
  <si>
    <t>115 Nm @ 4200 rpm</t>
  </si>
  <si>
    <t>Estilo VXi BS-IV</t>
  </si>
  <si>
    <t>Eon Era +</t>
  </si>
  <si>
    <t>814 cc</t>
  </si>
  <si>
    <t>55 bhp @ 5500 rpm</t>
  </si>
  <si>
    <t>75 Nm @ 4000 rpm</t>
  </si>
  <si>
    <t>Alto VXi (O) [2014-2019]</t>
  </si>
  <si>
    <t>Purnea</t>
  </si>
  <si>
    <t>7-Series 730Ld M Sport</t>
  </si>
  <si>
    <t>620 Nm @ 2000 rpm</t>
  </si>
  <si>
    <t>XUV500 W7 [2018-2020]</t>
  </si>
  <si>
    <t>Endeavour 3.0L 4x4 AT</t>
  </si>
  <si>
    <t>2953 cc</t>
  </si>
  <si>
    <t>154 bhp @ 3200 rpm</t>
  </si>
  <si>
    <t>380 Nm @ 2500 rpm</t>
  </si>
  <si>
    <t>Tucson 2WD AT GLS Diesel</t>
  </si>
  <si>
    <t>182 bhp @ 4000 rpm</t>
  </si>
  <si>
    <t>Etios V</t>
  </si>
  <si>
    <t>1496 cc</t>
  </si>
  <si>
    <t>80 bhp @ 5600 rpm</t>
  </si>
  <si>
    <t>132 Nm @ 3000 rpm</t>
  </si>
  <si>
    <t>Fortuner 3.0 4x2 MT</t>
  </si>
  <si>
    <t>Ciaz Alpha 1.4 MT</t>
  </si>
  <si>
    <t>S-Cross Alpha 1.6</t>
  </si>
  <si>
    <t>118 bhp @ 3750 rpm</t>
  </si>
  <si>
    <t>Polo Highline1.0L (P)</t>
  </si>
  <si>
    <t>75 bhp @ 6200 rpm</t>
  </si>
  <si>
    <t>95 Nm @ 3000 rpm</t>
  </si>
  <si>
    <t>Amaze 1.2 S i-VTEC</t>
  </si>
  <si>
    <t>A4 35 TDI Technology</t>
  </si>
  <si>
    <t>Ecosport Trend 1.5 Ti-VCT</t>
  </si>
  <si>
    <t>1499 cc</t>
  </si>
  <si>
    <t>109 bhp @ 6300 rpm</t>
  </si>
  <si>
    <t>140 Nm @ 4400 rpm</t>
  </si>
  <si>
    <t>GLS 400d 4MATIC</t>
  </si>
  <si>
    <t>326 bhp @ 3600 rpm</t>
  </si>
  <si>
    <t>700 Nm @ 1200 rpm</t>
  </si>
  <si>
    <t>Harrier XZA Plus Dark Edition</t>
  </si>
  <si>
    <t>Bhubaneswar</t>
  </si>
  <si>
    <t>5-Series 520d Luxury Line</t>
  </si>
  <si>
    <t>116 bhp @ 6600 rpm</t>
  </si>
  <si>
    <t>146 Nm @ 4800 rpm</t>
  </si>
  <si>
    <t>GL-Class 350 CDI</t>
  </si>
  <si>
    <t>258 bhp @ 3600 rpm</t>
  </si>
  <si>
    <t>Nexon XT Diesel [2017-2019]</t>
  </si>
  <si>
    <t>108 bhp @ 3750 rpm</t>
  </si>
  <si>
    <t>Scorpio VLX 4WD BS-III</t>
  </si>
  <si>
    <t>122@4000</t>
  </si>
  <si>
    <t>290@1800</t>
  </si>
  <si>
    <t>Gloster Savvy 6 STR 2.0 Twin Turbo 4WD</t>
  </si>
  <si>
    <t>1996 cc</t>
  </si>
  <si>
    <t>215 bhp @ 4000 rpm</t>
  </si>
  <si>
    <t>480 Nm @ 1500 rpm</t>
  </si>
  <si>
    <t>Swift DZire VXi</t>
  </si>
  <si>
    <t>Redigo S 1.0 AMT [2018-2019]</t>
  </si>
  <si>
    <t>Venue SX Plus 1.0 Turbo DCT</t>
  </si>
  <si>
    <t>Swift LXi Special Edition</t>
  </si>
  <si>
    <t>Others</t>
  </si>
  <si>
    <t>TUV300 T8</t>
  </si>
  <si>
    <t>230 Nm @ 1500 rpm</t>
  </si>
  <si>
    <t>Innova 2.5 G 7 STR BS-IV</t>
  </si>
  <si>
    <t>100 bhp @ 3600 rpm</t>
  </si>
  <si>
    <t>XUV500 W6</t>
  </si>
  <si>
    <t>Elite i20 Asta 1.4 CRDI [2016-2017]</t>
  </si>
  <si>
    <t>Vento Highline Petrol AT</t>
  </si>
  <si>
    <t>DZire VDi AMT</t>
  </si>
  <si>
    <t>Sonet GTX Plus 1.0 iMT [2020-2021]</t>
  </si>
  <si>
    <t>S-Class 500L</t>
  </si>
  <si>
    <t>5461 cc</t>
  </si>
  <si>
    <t>368 bhp @ 6300 rpm</t>
  </si>
  <si>
    <t>505 Nm @ 4400 rpm</t>
  </si>
  <si>
    <t>E-Class E 200 Exclusive [2019-2019]</t>
  </si>
  <si>
    <t>194 bhp @ 5800 rpm</t>
  </si>
  <si>
    <t>Santro Sportz</t>
  </si>
  <si>
    <t>Range Rover 3.0 V6 Diesel Vogue</t>
  </si>
  <si>
    <t>244 bhp @ 4000 rpm</t>
  </si>
  <si>
    <t>Cooper D 3 Door</t>
  </si>
  <si>
    <t>Endeavour Titanium Plus 3.2 4x4 AT</t>
  </si>
  <si>
    <t>Duster 110 PS RXZ 4X2 AMT Diesel</t>
  </si>
  <si>
    <t>Vitara Brezza VDi AGS</t>
  </si>
  <si>
    <t>Seltos HTX 1.5 [2020-2021]</t>
  </si>
  <si>
    <t>Eeco 5 STR WITH A/C+HTR [2019-2020]</t>
  </si>
  <si>
    <t>S-Cross Alpha 1.3</t>
  </si>
  <si>
    <t>Elite i20 Sportz 1.4 CRDI</t>
  </si>
  <si>
    <t>Kheda</t>
  </si>
  <si>
    <t>Kollam</t>
  </si>
  <si>
    <t>Fluence 1.5 E4</t>
  </si>
  <si>
    <t>108 bhp @ 4000 rpm</t>
  </si>
  <si>
    <t>240 Nm @ 1850 rpm</t>
  </si>
  <si>
    <t>Grand i10 Sports Edition 1.2L Kappa VTVT</t>
  </si>
  <si>
    <t>Kodiaq L&amp;K 2.0 TDI 4x4 AT</t>
  </si>
  <si>
    <t>A3 35 TDI Premium + Sunroof</t>
  </si>
  <si>
    <t>Grand i10 NIOS Sportz AMT 1.2 Kappa VTVT</t>
  </si>
  <si>
    <t>Fortuner 2.8 4x2 MT [2016-2020]</t>
  </si>
  <si>
    <t>420 Nm @ 1600 rpm</t>
  </si>
  <si>
    <t>A4 30 TFSI Technology Pack</t>
  </si>
  <si>
    <t>1395 cc</t>
  </si>
  <si>
    <t>148 bhp @ 5000 rpm</t>
  </si>
  <si>
    <t>Jazz V Petrol</t>
  </si>
  <si>
    <t>GLC 200 Progressive</t>
  </si>
  <si>
    <t>194 bhp @ 5500 rpm</t>
  </si>
  <si>
    <t>320 Nm @ 1650 rpm</t>
  </si>
  <si>
    <t>A4 2.0 TDI Sline</t>
  </si>
  <si>
    <t>Celerio ZXi [2017-2019]</t>
  </si>
  <si>
    <t>Thar LX 4-STR Hard Top Diesel MT</t>
  </si>
  <si>
    <t>Eon Magna [2011-2012]</t>
  </si>
  <si>
    <t>56@5500</t>
  </si>
  <si>
    <t>Meerut</t>
  </si>
  <si>
    <t>Vitara Brezza ZDi+ Dual Tone [2017-2018]</t>
  </si>
  <si>
    <t>XUV700 AX 7 Diesel AT 7 STR</t>
  </si>
  <si>
    <t>182 bhp @ 3500 rpm</t>
  </si>
  <si>
    <t>450 Nm @ 1750 rpm</t>
  </si>
  <si>
    <t>Wagon R LXi (O) 1.0 CNG [2019-2020]</t>
  </si>
  <si>
    <t>Elite i20 Sportz 1.2 IVT</t>
  </si>
  <si>
    <t>115 Nm @ 1500 rpm</t>
  </si>
  <si>
    <t>City 1.5 V MT</t>
  </si>
  <si>
    <t>Fortuner 4x2 AT</t>
  </si>
  <si>
    <t>171 @3600</t>
  </si>
  <si>
    <t>343 @1400</t>
  </si>
  <si>
    <t>Verna Fluidic 1.6 CRDi</t>
  </si>
  <si>
    <t>128 bhp @ 4000 rpm</t>
  </si>
  <si>
    <t>i20 Active 1.2 S</t>
  </si>
  <si>
    <t>Vento Trendline Diesel</t>
  </si>
  <si>
    <t>XL6 Zeta MT Petrol</t>
  </si>
  <si>
    <t>Seltos GTX Plus 1.4 [2020-2021]</t>
  </si>
  <si>
    <t>Alto VXi AMT</t>
  </si>
  <si>
    <t>Tigor EV XZ Plus</t>
  </si>
  <si>
    <t>Q7 Technology 55 TFSI</t>
  </si>
  <si>
    <t>335 bhp @ 5200 rpm</t>
  </si>
  <si>
    <t>500 Nm @ 1370 rpm</t>
  </si>
  <si>
    <t>XUV500 W10 AT</t>
  </si>
  <si>
    <t>Polo Comfortline 1.2L (D)</t>
  </si>
  <si>
    <t>X1 sDrive20i xLine</t>
  </si>
  <si>
    <t>189 bhp @ 5000 rpm</t>
  </si>
  <si>
    <t>280 Nm @ 1350 rpm</t>
  </si>
  <si>
    <t>City E Diesel</t>
  </si>
  <si>
    <t>Micra XV CVT [2016-2017]</t>
  </si>
  <si>
    <t>76 bhp @ 6000 rpm</t>
  </si>
  <si>
    <t>104 Nm @ 4400 rpm</t>
  </si>
  <si>
    <t>Venue SX 1.4 CRDi</t>
  </si>
  <si>
    <t>Tiguan AllSpace 2.0 TSI</t>
  </si>
  <si>
    <t>Creta SX 1.6 AT CRDi</t>
  </si>
  <si>
    <t>Ernakulam</t>
  </si>
  <si>
    <t>A-Class A 200d</t>
  </si>
  <si>
    <t>Creta EX 1.4 CRDi</t>
  </si>
  <si>
    <t>S-Class S 350 CDI</t>
  </si>
  <si>
    <t>255 bhp @ 3600 rpm</t>
  </si>
  <si>
    <t>Verna SX Plus 1.6 CRDi AT</t>
  </si>
  <si>
    <t>Alcazar Signature (O) 6 STR 2.0 Petrol AT</t>
  </si>
  <si>
    <t>157 bhp @ 6500 rpm</t>
  </si>
  <si>
    <t>191 Nm @ 4500 rpm</t>
  </si>
  <si>
    <t>Amaze 1.2 V CVT Petrol [2018-2020]</t>
  </si>
  <si>
    <t>Ertiga VXI CNG</t>
  </si>
  <si>
    <t>94 bhp @ 6000 rpm</t>
  </si>
  <si>
    <t>Amaze 1.2 S MT Petrol [2018-2020]</t>
  </si>
  <si>
    <t>E-Class E 200</t>
  </si>
  <si>
    <t>184 bhp @ 5500 rpm</t>
  </si>
  <si>
    <t>Evoque SE</t>
  </si>
  <si>
    <t>Q5 2.0 TDI quattro Premium Plus</t>
  </si>
  <si>
    <t>XUV300 1.5 W6 [2019-2020]</t>
  </si>
  <si>
    <t>XF Prestige Diesel CBU</t>
  </si>
  <si>
    <t>C-Class C200 Progressive</t>
  </si>
  <si>
    <t>201 bhp @ 5800 rpm</t>
  </si>
  <si>
    <t>Compass Model S (O) Diesel 4x4 AT</t>
  </si>
  <si>
    <t>Etios Liva GD</t>
  </si>
  <si>
    <t>i10 Asta 1.2 AT with Sunroof</t>
  </si>
  <si>
    <t>Scorpio VLX 2WD Airbag BS-IV</t>
  </si>
  <si>
    <t>Range Rover Sport SDV6 HSE</t>
  </si>
  <si>
    <t>289 bhp @ 4000 rpm</t>
  </si>
  <si>
    <t>City ZX CVT Petrol [2017-2019]</t>
  </si>
  <si>
    <t>A4 1.8 TFSI Multitronic Premium Plus</t>
  </si>
  <si>
    <t>170 bhp @ 3800 rpm</t>
  </si>
  <si>
    <t>320 Nm @ 1400 rpm</t>
  </si>
  <si>
    <t>Kharar</t>
  </si>
  <si>
    <t>Chevrolet</t>
  </si>
  <si>
    <t>Cruze LTZ AT</t>
  </si>
  <si>
    <t>164 bhp @ 3800 rpm</t>
  </si>
  <si>
    <t>380 Nm @ 2000 rpm</t>
  </si>
  <si>
    <t>Creta SX 1.6 CRDi</t>
  </si>
  <si>
    <t>Ertiga VDI SHVS</t>
  </si>
  <si>
    <t>Sonata 2.0 CRDi</t>
  </si>
  <si>
    <t>142@4000</t>
  </si>
  <si>
    <t>323@2000</t>
  </si>
  <si>
    <t>Innova 2.8 ZX AT 7 STR [2016-2020]</t>
  </si>
  <si>
    <t>Amaze 1.5 VX CVT Diesel</t>
  </si>
  <si>
    <t>79 bhp @ 3600 rpm</t>
  </si>
  <si>
    <t>160 Nm @ 1750 rpm</t>
  </si>
  <si>
    <t>Innova ZX 2.7 AT 7 STR</t>
  </si>
  <si>
    <t>Aspire Titanium 1.2 Ti-VCT</t>
  </si>
  <si>
    <t>87 bhp @ 6300 rpm</t>
  </si>
  <si>
    <t>Ciaz Delta 1.5 Diesel</t>
  </si>
  <si>
    <t>94 bhp @ 4000 rpm</t>
  </si>
  <si>
    <t>225 Nm @ 1500 rpm</t>
  </si>
  <si>
    <t>Celerio VXi</t>
  </si>
  <si>
    <t>Urban Cruiser Premium Grade AT</t>
  </si>
  <si>
    <t>Creta E Plus 1.4 CRDI</t>
  </si>
  <si>
    <t>224 Nm @ 1500 rpm</t>
  </si>
  <si>
    <t>A3 35 TDI Premium Plus</t>
  </si>
  <si>
    <t>XUV500 W8 AWD [2015-2017]</t>
  </si>
  <si>
    <t>i10 1.1L iRDE ERA Special Edition</t>
  </si>
  <si>
    <t>99.081 Nm @ 4500 rpm</t>
  </si>
  <si>
    <t>Verna Fluidic 1.6 VTVT SX AT</t>
  </si>
  <si>
    <t>Bolero Power Plus ZLX [2016-2019]</t>
  </si>
  <si>
    <t>70 bhp @ 3600 rpm</t>
  </si>
  <si>
    <t>195 Nm @ 1400 rpm</t>
  </si>
  <si>
    <t>A4 2.0 TDI (177bhp) Premium</t>
  </si>
  <si>
    <t>A3 35 TDI Premium</t>
  </si>
  <si>
    <t>Grand i10 Asta 1.2 Kappa VTVT</t>
  </si>
  <si>
    <t>A3 40 TFSI Premium Plus + sunroof</t>
  </si>
  <si>
    <t>178 bhp @ 5100 rpm</t>
  </si>
  <si>
    <t>250 Nm @ 150 rpm</t>
  </si>
  <si>
    <t>Brio E MT</t>
  </si>
  <si>
    <t>C-Class C 220 CDI Avantgarde</t>
  </si>
  <si>
    <t>E-Class E 350 d Exclusive [2017-2019]</t>
  </si>
  <si>
    <t>XF R 5.0 V8 Supercharged</t>
  </si>
  <si>
    <t>Pajero SFX 2.8</t>
  </si>
  <si>
    <t>Mirzapur</t>
  </si>
  <si>
    <t>2835 cc</t>
  </si>
  <si>
    <t>118 bhp @ 4000 rpm</t>
  </si>
  <si>
    <t>292 Nm @ 2000 rpm</t>
  </si>
  <si>
    <t>Etios G</t>
  </si>
  <si>
    <t>90 bhp @ 5600 rpm</t>
  </si>
  <si>
    <t>Marazzo M6 Plus 8 STR</t>
  </si>
  <si>
    <t>A6 3.0 TDI quattro Premium</t>
  </si>
  <si>
    <t>245 bhp @ 4000 rpm</t>
  </si>
  <si>
    <t>500 Nm @ 1400 rpm</t>
  </si>
  <si>
    <t>Innova 2.5 VX 7 STR BS-III</t>
  </si>
  <si>
    <t>Fortuner 2.8 4x4 AT [2016-2020]</t>
  </si>
  <si>
    <t>Go T (O)</t>
  </si>
  <si>
    <t>Cruze LTZ</t>
  </si>
  <si>
    <t>150@4000</t>
  </si>
  <si>
    <t>327@2600</t>
  </si>
  <si>
    <t>Creta SX 1.4 Turbo 7 DCT</t>
  </si>
  <si>
    <t>V40 D3 R-Design</t>
  </si>
  <si>
    <t>Cooper S</t>
  </si>
  <si>
    <t>189 bhp @</t>
  </si>
  <si>
    <t>280 Nm @ 1250 rpm</t>
  </si>
  <si>
    <t>TUV300 T6 Plus</t>
  </si>
  <si>
    <t>Bhopal</t>
  </si>
  <si>
    <t>Creta 1.6 SX</t>
  </si>
  <si>
    <t>DZire ZXi</t>
  </si>
  <si>
    <t>Tiago Revotron XZ</t>
  </si>
  <si>
    <t>C-Class 220 CDI AT</t>
  </si>
  <si>
    <t>2148 cc</t>
  </si>
  <si>
    <t>170@3700</t>
  </si>
  <si>
    <t>410@2000</t>
  </si>
  <si>
    <t>Gloster Sharp 6 STR 2.0 Twin Turbo 4WD</t>
  </si>
  <si>
    <t>E-Class E220 CDI Blue Efficiency</t>
  </si>
  <si>
    <t>231 bhp @ 3000 rpm</t>
  </si>
  <si>
    <t>Vitara Brezza ZDi</t>
  </si>
  <si>
    <t>A6 2.0 TDI Premium Plus</t>
  </si>
  <si>
    <t>City VX CVT</t>
  </si>
  <si>
    <t>Santro Magna [2018-2020]</t>
  </si>
  <si>
    <t>Scorpio S11 2WD 7 STR</t>
  </si>
  <si>
    <t>Grand i10 Sportz 1.2 Kappa VTVT [2016-2017]</t>
  </si>
  <si>
    <t>City ZX Diesel</t>
  </si>
  <si>
    <t>E-Class E250 CDI Avantgarde</t>
  </si>
  <si>
    <t>Sunny XV Diesel</t>
  </si>
  <si>
    <t>85 bhp @ 3750 rpm</t>
  </si>
  <si>
    <t>200 Nm @ 2000 rpm</t>
  </si>
  <si>
    <t>Ecosport Titanium 1.5L Ti-VCT</t>
  </si>
  <si>
    <t>121 bhp @ 6500 rpm</t>
  </si>
  <si>
    <t>150 Nm @ 4500 rpm</t>
  </si>
  <si>
    <t>A4 30 TFSI Premium Plus</t>
  </si>
  <si>
    <t>Creta SX 1.6 (O) Petrol</t>
  </si>
  <si>
    <t>718 Boxster</t>
  </si>
  <si>
    <t>380 Nm @ 2150 rpm</t>
  </si>
  <si>
    <t>Creta SX 1.5 Diesel [2020-2022]</t>
  </si>
  <si>
    <t>XUV500 W6 2013</t>
  </si>
  <si>
    <t>GLC 220d 4MATIC Progressive [2019-2021]</t>
  </si>
  <si>
    <t>Wagon R VXI+ AMT</t>
  </si>
  <si>
    <t>Range Rover Sport SDV6 SE</t>
  </si>
  <si>
    <t>Swift ZXi AMT [2018-2019]</t>
  </si>
  <si>
    <t>Creta 1.6 SX (O)</t>
  </si>
  <si>
    <t>Discovery Sport HSE Luxury</t>
  </si>
  <si>
    <t>i20 Active 1.2 SX</t>
  </si>
  <si>
    <t>Safari XZ Plus</t>
  </si>
  <si>
    <t>Gorakhpur</t>
  </si>
  <si>
    <t>Octavia 1.8 TSI Ambition Plus AT</t>
  </si>
  <si>
    <t>177 bhp @ 4500 rpm</t>
  </si>
  <si>
    <t>Creta SX 1.6 CRDI</t>
  </si>
  <si>
    <t>Vitara Brezza VDi (O) [2016-2018]</t>
  </si>
  <si>
    <t>Eeco 5 STR WITH HTR CNG [2018-2019]</t>
  </si>
  <si>
    <t>i20 Sportz 1.2 (O)</t>
  </si>
  <si>
    <t>XJ 3.0 Petrol</t>
  </si>
  <si>
    <t>335 bhp @ 6500 rpm</t>
  </si>
  <si>
    <t>450 Nm @ 3500 rpm</t>
  </si>
  <si>
    <t>7-Series 730Ld DPE</t>
  </si>
  <si>
    <t>Tucson GL 2WD AT Diesel</t>
  </si>
  <si>
    <t>i20 Sportz 1.4 CRDI</t>
  </si>
  <si>
    <t>Evoque Dynamic SD4</t>
  </si>
  <si>
    <t>Ertiga Vxi CNG</t>
  </si>
  <si>
    <t>110 Nm @ 4000 rpm</t>
  </si>
  <si>
    <t>Grand i10 Asta 1.2 Kappa VTVT [2013-2016]</t>
  </si>
  <si>
    <t>Corolla Altis 1.8 G AT</t>
  </si>
  <si>
    <t>City 1.5 EXi</t>
  </si>
  <si>
    <t>Swift LXi</t>
  </si>
  <si>
    <t>Ciaz Delta 1.4 MT</t>
  </si>
  <si>
    <t>Octavia 1.8 TSI L&amp;K</t>
  </si>
  <si>
    <t>Discovery Sport SE R-Dynamic Petrol</t>
  </si>
  <si>
    <t>245 bhp @ 5500 rpm</t>
  </si>
  <si>
    <t>365 Nm @ 1500 rpm</t>
  </si>
  <si>
    <t>Kwid RXT [2015-2019]</t>
  </si>
  <si>
    <t>Etios GD</t>
  </si>
  <si>
    <t>68 bhp @ 3600 rpm</t>
  </si>
  <si>
    <t>170 Nm @ 2400 rpm</t>
  </si>
  <si>
    <t>Panamera 3.0 Diesel</t>
  </si>
  <si>
    <t>A-Class Sedan 200d</t>
  </si>
  <si>
    <t>147 bhp @ 3400 rpm</t>
  </si>
  <si>
    <t>Elite i20 Magna 1.4 CRDI [2016-2017]</t>
  </si>
  <si>
    <t>S-Class 350</t>
  </si>
  <si>
    <t>272@6000</t>
  </si>
  <si>
    <t>350@2400</t>
  </si>
  <si>
    <t>Estilo VXi</t>
  </si>
  <si>
    <t>Pink</t>
  </si>
  <si>
    <t>64@6200</t>
  </si>
  <si>
    <t>Elite i20 Magna Executive 1.2</t>
  </si>
  <si>
    <t>Scorpio LX BS-III</t>
  </si>
  <si>
    <t>Ssangyong</t>
  </si>
  <si>
    <t>Rexton RX7</t>
  </si>
  <si>
    <t>2696 cc</t>
  </si>
  <si>
    <t>402 Nm @ 3000 rpm</t>
  </si>
  <si>
    <t>X5 3.0d</t>
  </si>
  <si>
    <t>218@4000</t>
  </si>
  <si>
    <t>480@1750</t>
  </si>
  <si>
    <t>Amaze 1.2 S i-VTEC Opt</t>
  </si>
  <si>
    <t>Guwahati</t>
  </si>
  <si>
    <t>Q7 45 TDI Technology Pack</t>
  </si>
  <si>
    <t>Elantra 1.6 SX AT</t>
  </si>
  <si>
    <t>259 Nm @ 1900 rpm</t>
  </si>
  <si>
    <t>A4 Premium Plus 40 TFSI</t>
  </si>
  <si>
    <t>320 Nm @ 1450 rpm</t>
  </si>
  <si>
    <t>Grand i10 Asta 1.2 Kappa VTVT (O) [2013-2017]</t>
  </si>
  <si>
    <t>Rapid Elegance 1.6 MPI AT</t>
  </si>
  <si>
    <t>217 bhp @ 4400 rpm</t>
  </si>
  <si>
    <t>450 Nm @ 1500 rpm</t>
  </si>
  <si>
    <t>Q7 35 TDI Premium Plus + Sunroof</t>
  </si>
  <si>
    <t>5-Series 520d Sport Line</t>
  </si>
  <si>
    <t>Duster 85 PS RxL Diesel</t>
  </si>
  <si>
    <t>6-Series GT 630d Luxury Line [2018-2019]</t>
  </si>
  <si>
    <t>265 bhp @ 4000 rpm</t>
  </si>
  <si>
    <t>Commuter HiAce 3.0 L</t>
  </si>
  <si>
    <t>Compass Limited 2.0 Diesel [2017-2020]</t>
  </si>
  <si>
    <t>Baleno Alpha (O) 1.2</t>
  </si>
  <si>
    <t>Swift DZire ZXI</t>
  </si>
  <si>
    <t>Polo Trendline 1.0L (P)</t>
  </si>
  <si>
    <t>Celerio LXi</t>
  </si>
  <si>
    <t>Corolla Altis GL</t>
  </si>
  <si>
    <t>87 bhp @ 3800 rpm</t>
  </si>
  <si>
    <t>205 Nm @ 1800 rpm</t>
  </si>
  <si>
    <t>Ciaz ZDi SHVS</t>
  </si>
  <si>
    <t>Allahabad</t>
  </si>
  <si>
    <t>Wagon R LXi LPG</t>
  </si>
  <si>
    <t>46 bhp @ 6200 rpm</t>
  </si>
  <si>
    <t>85 Nm @ 3500 rpm</t>
  </si>
  <si>
    <t>Scorpio S2</t>
  </si>
  <si>
    <t>City 1.5 V AT</t>
  </si>
  <si>
    <t>Compass Limited 1.4 Petrol AT [2017-2020]</t>
  </si>
  <si>
    <t>Ciaz ZXI+</t>
  </si>
  <si>
    <t>Corolla Altis 1.8 VL AT</t>
  </si>
  <si>
    <t>1794 cc</t>
  </si>
  <si>
    <t>132@6000</t>
  </si>
  <si>
    <t>170@4200</t>
  </si>
  <si>
    <t>350@1750</t>
  </si>
  <si>
    <t>A6 Technology 45 TFSI</t>
  </si>
  <si>
    <t>241 bhp @ 5000 rpm</t>
  </si>
  <si>
    <t>XC60 Inscription [2017-2020]</t>
  </si>
  <si>
    <t>1969 cc</t>
  </si>
  <si>
    <t>235 bhp @ 4250 rpm</t>
  </si>
  <si>
    <t>480 Nm @ 1750 rpm</t>
  </si>
  <si>
    <t>Jetta 1.9L TDI</t>
  </si>
  <si>
    <t>Scorpio S6 Plus 1.99 [2016-2017]</t>
  </si>
  <si>
    <t>Endeavour Titanium 2.0 4x2 AT</t>
  </si>
  <si>
    <t>168 bhp @ 3500 rpm</t>
  </si>
  <si>
    <t>420 Nm @ 2000 rpm</t>
  </si>
  <si>
    <t>Xcent SX CRDi</t>
  </si>
  <si>
    <t>Rexton RX6</t>
  </si>
  <si>
    <t>162 bhp @ 4000 rpm</t>
  </si>
  <si>
    <t>340 Nm @ 3250 rpm</t>
  </si>
  <si>
    <t>City VX</t>
  </si>
  <si>
    <t>X3 xDrive-20d xLine</t>
  </si>
  <si>
    <t>Redigo T(O) 1.0 [2017-2019]</t>
  </si>
  <si>
    <t>i10 Magna 1.1 LPG</t>
  </si>
  <si>
    <t>99.08 Nm @ 4500 rpm</t>
  </si>
  <si>
    <t>i20 Asta 1.4 AT with AVN</t>
  </si>
  <si>
    <t>100@5500</t>
  </si>
  <si>
    <t>137@4200</t>
  </si>
  <si>
    <t>Creta SX Plus 1.6 CRDI Dual Tone</t>
  </si>
  <si>
    <t>3-Series 320d Prestige</t>
  </si>
  <si>
    <t>Magnite XL</t>
  </si>
  <si>
    <t>71 bhp @ 6250 rpm</t>
  </si>
  <si>
    <t>96 Nm @ 3500 rpm</t>
  </si>
  <si>
    <t>Celerio ZXi [2019-2020]</t>
  </si>
  <si>
    <t>Muzaffurpur</t>
  </si>
  <si>
    <t>Seltos HTK Plus 1.5 Diesel</t>
  </si>
  <si>
    <t>Santro Era</t>
  </si>
  <si>
    <t>Range Rover Sport SDV6 S</t>
  </si>
  <si>
    <t>Ignis Zeta 1.2 AMT</t>
  </si>
  <si>
    <t>Safari 2.2 VX 4x2</t>
  </si>
  <si>
    <t>Punto Active 1.3</t>
  </si>
  <si>
    <t>75 bhp @ 4000 rpm</t>
  </si>
  <si>
    <t>197 Nm @ 1750 rpm</t>
  </si>
  <si>
    <t>Q3 30 TDI Premium FWD</t>
  </si>
  <si>
    <t>C-Class C 300d AMG line</t>
  </si>
  <si>
    <t>GLA 200 Sport</t>
  </si>
  <si>
    <t>City VX CVT Petrol [2017-2019]</t>
  </si>
  <si>
    <t>S-Cross Sigma 1.3</t>
  </si>
  <si>
    <t>XUV700 AX 7 Diesel AT AWD Luxury Pack 7 STR</t>
  </si>
  <si>
    <t>A7 Sportback 3.0 TDI quattro</t>
  </si>
  <si>
    <t>241 bhp @ 4000 rpm</t>
  </si>
  <si>
    <t>Swift DZire LDI</t>
  </si>
  <si>
    <t>Venue SX (O) 1.0 Turbo iMT</t>
  </si>
  <si>
    <t>C-Class 220 CDI Sport</t>
  </si>
  <si>
    <t>Swift DZire ZDI AMT</t>
  </si>
  <si>
    <t>Vento Highline Diesel</t>
  </si>
  <si>
    <t>City V Petrol</t>
  </si>
  <si>
    <t>Rolls-Royce</t>
  </si>
  <si>
    <t>Ghost 6.5</t>
  </si>
  <si>
    <t>6592 cc</t>
  </si>
  <si>
    <t>570 bhp @ 5250 rpm</t>
  </si>
  <si>
    <t>780 Nm @ 1500 rpm</t>
  </si>
  <si>
    <t>Q3 35 TDI Technology with Navigation</t>
  </si>
  <si>
    <t>Polo Comfortline 1.5L (D)</t>
  </si>
  <si>
    <t>89 bhp @ 4200 rpm</t>
  </si>
  <si>
    <t>Nexon XM</t>
  </si>
  <si>
    <t>Verna 1.6 CRDI SX</t>
  </si>
  <si>
    <t>Discovery Sport SE R-Dynamic</t>
  </si>
  <si>
    <t>Teana 250XL</t>
  </si>
  <si>
    <t>City S Petrol</t>
  </si>
  <si>
    <t>Figo Trend 1.5L TDCi [2015-2016]</t>
  </si>
  <si>
    <t>Glanza V</t>
  </si>
  <si>
    <t>E-Class E 200 Avantgarde</t>
  </si>
  <si>
    <t>Alcazar Prestige 7 STR 1.5 Diesel</t>
  </si>
  <si>
    <t>Santa Fe 2WD AT [2014-2017]</t>
  </si>
  <si>
    <t>2199 cc</t>
  </si>
  <si>
    <t>194 bhp @ 3800 rpm</t>
  </si>
  <si>
    <t>437 Nm @ 1800 rpm</t>
  </si>
  <si>
    <t>Wagon R VXi 1.2</t>
  </si>
  <si>
    <t>Innova 2.4 ZX 7 STR [2016-2020]</t>
  </si>
  <si>
    <t>Lexus</t>
  </si>
  <si>
    <t>NX 300h Luxury [2017-2020]</t>
  </si>
  <si>
    <t>194 bhp @ 5700 rpm</t>
  </si>
  <si>
    <t>210 Nm @ 4200 rpm</t>
  </si>
  <si>
    <t>Innova ZX 2.4 AT 7 STR</t>
  </si>
  <si>
    <t>Elite i20 Sportz 1.2 [2016-2017]</t>
  </si>
  <si>
    <t>Duster 110 PS RxL</t>
  </si>
  <si>
    <t>Taigun Highline 1.0 TSI AT</t>
  </si>
  <si>
    <t>114 bhp @ 5000 rpm</t>
  </si>
  <si>
    <t>178 Nm @ 1750 rpm</t>
  </si>
  <si>
    <t>i20 Active 1.4 S</t>
  </si>
  <si>
    <t>Hector Plus Sharp 1.5 DCT Petrol</t>
  </si>
  <si>
    <t>3-Series 320d Sport Line [2014-2016]</t>
  </si>
  <si>
    <t>Discovery HSE</t>
  </si>
  <si>
    <t>Santa Fe 4 WD (AT)</t>
  </si>
  <si>
    <t>195 bhp @ 4000 rpm</t>
  </si>
  <si>
    <t>436 Nm @ 1800 rpm</t>
  </si>
  <si>
    <t>Q5 2.0 TDI quattro Premium</t>
  </si>
  <si>
    <t>Harrier XZ</t>
  </si>
  <si>
    <t>Thar CRDe 4x4 Non AC</t>
  </si>
  <si>
    <t>105@3800</t>
  </si>
  <si>
    <t>247@1800</t>
  </si>
  <si>
    <t>Vento Highline Petrol</t>
  </si>
  <si>
    <t>A3 35 TFSI Premium Plus</t>
  </si>
  <si>
    <t>Mustang GT Fastback 5.0L v8</t>
  </si>
  <si>
    <t>4951 cc</t>
  </si>
  <si>
    <t>396 bhp @ 6500 rpm</t>
  </si>
  <si>
    <t>515 Nm @ 4250 rpm</t>
  </si>
  <si>
    <t>4 or More</t>
  </si>
  <si>
    <t>39 bhp @ 6200 rpm</t>
  </si>
  <si>
    <t>54 Nm @ 3000 rpm</t>
  </si>
  <si>
    <t>DZire ZXi Plus AMT</t>
  </si>
  <si>
    <t>Rapid Style 1.6 MPI AT</t>
  </si>
  <si>
    <t>Superb Elegance 1.8 TSI AT</t>
  </si>
  <si>
    <t>158 bhp @ 4500 rpm</t>
  </si>
  <si>
    <t>Xylo D4</t>
  </si>
  <si>
    <t>LX SUV Petrol</t>
  </si>
  <si>
    <t>S60 Kinetic D4</t>
  </si>
  <si>
    <t>165 bhp @ 3500 rpm</t>
  </si>
  <si>
    <t>400 Nm @ 2750 rpm</t>
  </si>
  <si>
    <t>Macan S [2019-2020]</t>
  </si>
  <si>
    <t>349 bhp @ 5400 rpm</t>
  </si>
  <si>
    <t>480 Nm @ 1360 rpm</t>
  </si>
  <si>
    <t>Macan Base [2019-2020]</t>
  </si>
  <si>
    <t>Baleno Zeta 1.2 AT</t>
  </si>
  <si>
    <t>Eeco 5 STR [2014-2019]</t>
  </si>
  <si>
    <t>Ertiga LXI</t>
  </si>
  <si>
    <t>3-Series 320d Highline Sedan</t>
  </si>
  <si>
    <t>S-Class 280 AT</t>
  </si>
  <si>
    <t>A3 35 TDI Premium Plus + Sunroof</t>
  </si>
  <si>
    <t>Compass Sport 1.4 Petrol</t>
  </si>
  <si>
    <t>i20 Asta 1.2</t>
  </si>
  <si>
    <t>Compass Longitude (O) 2.0 Diesel [2017-2020]</t>
  </si>
  <si>
    <t>Swift DZire VXI AT</t>
  </si>
  <si>
    <t>Discovery 3.0 TDV6 HSE</t>
  </si>
  <si>
    <t>112@4000</t>
  </si>
  <si>
    <t>i20 Magna (O) 1.2</t>
  </si>
  <si>
    <t>5-Series 520d Modern Line</t>
  </si>
  <si>
    <t>Q3 35 TDI Technology</t>
  </si>
  <si>
    <t>Seltos GTX Plus 1.4 DCT</t>
  </si>
  <si>
    <t>Elantra SX (O) 2.0 AT</t>
  </si>
  <si>
    <t>150 bhp @ 6200 rpm</t>
  </si>
  <si>
    <t>Accent Executive</t>
  </si>
  <si>
    <t>1495 cc</t>
  </si>
  <si>
    <t>94 bhp @ 5500 rpm</t>
  </si>
  <si>
    <t>125 Nm @ 3500 rpm</t>
  </si>
  <si>
    <t>Q5 35 TDI Premium Plus</t>
  </si>
  <si>
    <t>S-Presso VXi Plus</t>
  </si>
  <si>
    <t>ES 300h Exquisite [2020-2021]</t>
  </si>
  <si>
    <t>Hybrid</t>
  </si>
  <si>
    <t>2487 cc</t>
  </si>
  <si>
    <t>176 bhp @ 5700 rpm</t>
  </si>
  <si>
    <t>221 Nm @ 3600 rpm</t>
  </si>
  <si>
    <t>Swift DZire LXI (O)</t>
  </si>
  <si>
    <t>Civic 1.8V MT</t>
  </si>
  <si>
    <t>Q3 35 TDI quattro Technology</t>
  </si>
  <si>
    <t>S-Presso VXi (O)</t>
  </si>
  <si>
    <t>Countryman Cooper S JCW Inspired</t>
  </si>
  <si>
    <t>189 bhp @ 4400 rpm</t>
  </si>
  <si>
    <t>Innova 2.7 ZX AT 7 STR</t>
  </si>
  <si>
    <t>Faizabad</t>
  </si>
  <si>
    <t>Amaze 1.5 VX i-DTEC</t>
  </si>
  <si>
    <t>Scorpio S4 1.99 [2016-2017]</t>
  </si>
  <si>
    <t>Grand i10 Magna AT 1.2 Kappa VTVT</t>
  </si>
  <si>
    <t>Eeco 5 STR WITH A/C+HTR CNG [2017-2019]</t>
  </si>
  <si>
    <t>Swift ZXi Plus [2018-2019]</t>
  </si>
  <si>
    <t>Eeco 7 STR STD (O)</t>
  </si>
  <si>
    <t>72 bhp @ 6000 rpm</t>
  </si>
  <si>
    <t>98 Nm @ 3000 rpm</t>
  </si>
  <si>
    <t>Eon Sportz</t>
  </si>
  <si>
    <t>Ecosport Titanium 1.5 Ti-VCT</t>
  </si>
  <si>
    <t>Duster 110 PS RXZ 4X2 MT Diesel</t>
  </si>
  <si>
    <t>GLE 350 d</t>
  </si>
  <si>
    <t>Alto VXi [2014-2019]</t>
  </si>
  <si>
    <t>Yaris V CVT</t>
  </si>
  <si>
    <t>106 bhp @ 6000 rpm</t>
  </si>
  <si>
    <t>140 Nm @ 4200 rpm</t>
  </si>
  <si>
    <t>2 Series Gran Coupe 220d M Sport [2020-2021]</t>
  </si>
  <si>
    <t>Polo GT TDI</t>
  </si>
  <si>
    <t>Tiago Revotron XM (O) [2016-2019]</t>
  </si>
  <si>
    <t>Scorpio LX BS-IV</t>
  </si>
  <si>
    <t>7-Series 730Ld</t>
  </si>
  <si>
    <t>Discovery 2.0 HSE 4WD Diesel</t>
  </si>
  <si>
    <t>237 bhp @ 4000 rpm</t>
  </si>
  <si>
    <t>430 Nm @ 1400 rpm</t>
  </si>
  <si>
    <t>Ikon DuraTorq 1.4 TDCi</t>
  </si>
  <si>
    <t>68@4000</t>
  </si>
  <si>
    <t>160@2000</t>
  </si>
  <si>
    <t>Cooper D 5 Door</t>
  </si>
  <si>
    <t>Vellfire Hybrid</t>
  </si>
  <si>
    <t>115 bhp @ 4700 rpm</t>
  </si>
  <si>
    <t>198 Nm @ 2800 rpm</t>
  </si>
  <si>
    <t>Celerio ZXi</t>
  </si>
  <si>
    <t>Elantra 1.8 SX AT</t>
  </si>
  <si>
    <t>Duster 85 PS RXS 4X2 MT Diesel</t>
  </si>
  <si>
    <t>Celerio VXi [2019-2020]</t>
  </si>
  <si>
    <t>Seltos HTK Plus 1.5 iMT</t>
  </si>
  <si>
    <t>XJ 3.0 V6 Portfolio</t>
  </si>
  <si>
    <t>271 bhp @ 4000 rpm</t>
  </si>
  <si>
    <t>Verna 1.6 CRDI SX (O)</t>
  </si>
  <si>
    <t>Verna Fluidic 1.6 VTVT SX Opt AT</t>
  </si>
  <si>
    <t>Q8 Celebration</t>
  </si>
  <si>
    <t>335 bhp @ 5000 rpm</t>
  </si>
  <si>
    <t>X4 xDrive30d M Sport X [2019-2020]</t>
  </si>
  <si>
    <t>260 bhp @ 4000 rpm</t>
  </si>
  <si>
    <t>City VX (O) MT BL</t>
  </si>
  <si>
    <t>Harrier XZA Plus</t>
  </si>
  <si>
    <t>Compass Model S (O) 1.4 Petrol DCT</t>
  </si>
  <si>
    <t>161 bhp @ 5500 rpm</t>
  </si>
  <si>
    <t>5-Series 525d Luxury Plus</t>
  </si>
  <si>
    <t>X6 xDrive40i M Sport</t>
  </si>
  <si>
    <t>2998 cc</t>
  </si>
  <si>
    <t>335 bhp @ 5500 rpm</t>
  </si>
  <si>
    <t>XL6 Alpha AT Petrol</t>
  </si>
  <si>
    <t>Tigor XZA Plus</t>
  </si>
  <si>
    <t>Creta E Plus 1.6 Petrol</t>
  </si>
  <si>
    <t>Ciaz Alpha Hybrid 1.5 [2018-2020]</t>
  </si>
  <si>
    <t>XUV500 W11</t>
  </si>
  <si>
    <t>Elite i20 Magna 1.2 [2016-2017]</t>
  </si>
  <si>
    <t>Elite i20 Asta 1.2 IVT</t>
  </si>
  <si>
    <t>A4 2.0 TDI (143bhp)</t>
  </si>
  <si>
    <t>141 bhp @ 4200 rpm</t>
  </si>
  <si>
    <t>Creta 1.4 S Plus</t>
  </si>
  <si>
    <t>Venue SX (O) 1.5 CRDi</t>
  </si>
  <si>
    <t>Go Plus T</t>
  </si>
  <si>
    <t>Amaze 1.2 S CVT Petrol [2018-2020]</t>
  </si>
  <si>
    <t>90@4000</t>
  </si>
  <si>
    <t>220@1750</t>
  </si>
  <si>
    <t>Baleno Delta 1.3</t>
  </si>
  <si>
    <t>Kushaq Style 1.0L TSI MT</t>
  </si>
  <si>
    <t>Verna 1.6 VTVT SX (O)</t>
  </si>
  <si>
    <t>Pajero Select Plus AT</t>
  </si>
  <si>
    <t>Kota</t>
  </si>
  <si>
    <t>350 Nm @ 1800 rpm</t>
  </si>
  <si>
    <t>Elite i20 Sportz 1.4 CRDI [2016-2017]</t>
  </si>
  <si>
    <t>Creta SX (O) 1.5 Diesel [2020-2022]</t>
  </si>
  <si>
    <t>Yaris J CVT [2018-2020]</t>
  </si>
  <si>
    <t>Endeavour Trend 2.2 4x2 AT</t>
  </si>
  <si>
    <t>2198 cc</t>
  </si>
  <si>
    <t>158 bhp @ 3200 rpm</t>
  </si>
  <si>
    <t>385 Nm @ 1600 rpm</t>
  </si>
  <si>
    <t>Ciaz VDi+ SHVS</t>
  </si>
  <si>
    <t>Duster 110 PS RxZ Diesel</t>
  </si>
  <si>
    <t>Endeavour Sport 2.0 4x4 AT</t>
  </si>
  <si>
    <t>Kushaq Style 1.0L TSI AT</t>
  </si>
  <si>
    <t>Mobilio RS Diesel</t>
  </si>
  <si>
    <t>Ghost Extended Wheelbase</t>
  </si>
  <si>
    <t>Santro Sportz CNG [2018-2020]</t>
  </si>
  <si>
    <t>84 Nm @ 4500 rpm</t>
  </si>
  <si>
    <t>C-Class 220 CDI Elegance AT</t>
  </si>
  <si>
    <t>3-Series 320d Luxury Line [2014-2016]</t>
  </si>
  <si>
    <t>S-Cross Delta 1.6</t>
  </si>
  <si>
    <t>Compass Longitude (O) 1.4 Petrol AT [2019-2020]</t>
  </si>
  <si>
    <t>Discovery Sport SE</t>
  </si>
  <si>
    <t>Swift DZire ZDi BS-IV</t>
  </si>
  <si>
    <t>Ciaz VDi (O) SHVS</t>
  </si>
  <si>
    <t>WR-V S MT Diesel</t>
  </si>
  <si>
    <t>69@4000</t>
  </si>
  <si>
    <t>Creta 1.6 SX Plus Special Edition</t>
  </si>
  <si>
    <t>SX4 ZDI</t>
  </si>
  <si>
    <t>Verna SX Plus 1.6 VTVT AT</t>
  </si>
  <si>
    <t>121 bhp @ 6400 rpm</t>
  </si>
  <si>
    <t>i10 Magna</t>
  </si>
  <si>
    <t>67@5500</t>
  </si>
  <si>
    <t>99@2800</t>
  </si>
  <si>
    <t>ES 300h</t>
  </si>
  <si>
    <t>213 Nm @ 4500 rpm</t>
  </si>
  <si>
    <t>X5 xDrive 30d Expedition</t>
  </si>
  <si>
    <t>TUV300 T10</t>
  </si>
  <si>
    <t>GLA 200 CDI Style</t>
  </si>
  <si>
    <t>Range Rover 3.0 V6 Diesel Vogue LWB</t>
  </si>
  <si>
    <t>Hector Sharp 1.5 DCT Petrol Dual Tone</t>
  </si>
  <si>
    <t>Ertiga VDi 1.3 Diesel</t>
  </si>
  <si>
    <t>Discovery Sport HSE Luxury 7-Seater</t>
  </si>
  <si>
    <t>XF Portfolio Diesel</t>
  </si>
  <si>
    <t>Grand i10 Asta AT 1.2 Kappa VTVT (O) [2016-2017]</t>
  </si>
  <si>
    <t>Hector Plus Smart 1.5 DCT Petrol</t>
  </si>
  <si>
    <t>City SV CVT</t>
  </si>
  <si>
    <t>Baleno Zeta 1.3</t>
  </si>
  <si>
    <t>XJ 3.0 Portfolio</t>
  </si>
  <si>
    <t>225 bhp @ 4000 rpm</t>
  </si>
  <si>
    <t>689 Nm @ 1800 rpm</t>
  </si>
  <si>
    <t>Alto 800 Lx CNG</t>
  </si>
  <si>
    <t>48 bhp @ 6000 rpm</t>
  </si>
  <si>
    <t>Polo Trendline 1.2L (P)</t>
  </si>
  <si>
    <t>Santro GLS</t>
  </si>
  <si>
    <t>Creta 1.6 S Plus AT</t>
  </si>
  <si>
    <t>A8 3.0 TDI quattro</t>
  </si>
  <si>
    <t>247 bhp @ 4000 rpm</t>
  </si>
  <si>
    <t>580 Nm @ 1750 rpm</t>
  </si>
  <si>
    <t>Jazz V Diesel</t>
  </si>
  <si>
    <t>98 bhp @ 3600 rpm</t>
  </si>
  <si>
    <t>Q7 3.0 TDI quattro Premium</t>
  </si>
  <si>
    <t>Eon Magna +</t>
  </si>
  <si>
    <t>Evoque SE Dynamic</t>
  </si>
  <si>
    <t>Redigo T(O) 1.0</t>
  </si>
  <si>
    <t>Grand i10 Magna 1.2 Kappa VTVT [2016-2017]</t>
  </si>
  <si>
    <t>Vento Comfortline Diesel</t>
  </si>
  <si>
    <t>Captiva LTZ AWD AT</t>
  </si>
  <si>
    <t>320@2000</t>
  </si>
  <si>
    <t>Ecosport Titanium + 1.5L TDCi</t>
  </si>
  <si>
    <t>A3 40 TFSI Premium</t>
  </si>
  <si>
    <t>Superb Style TSI AT</t>
  </si>
  <si>
    <t>Alturas G4 4WD AT [2018-2020]</t>
  </si>
  <si>
    <t>2157 cc</t>
  </si>
  <si>
    <t>178 bhp @ 4000 rpm</t>
  </si>
  <si>
    <t>Carnival Limousine Plus 7 STR</t>
  </si>
  <si>
    <t>197 bhp @ 3800 rpm</t>
  </si>
  <si>
    <t>440 Nm @ 1750 rpm</t>
  </si>
  <si>
    <t>GLA 220 d Activity Edition</t>
  </si>
  <si>
    <t>168 bhp @ 3400 rpm</t>
  </si>
  <si>
    <t>350 Nm @ 1400 rpm</t>
  </si>
  <si>
    <t>Santro XO eRLX - Euro III</t>
  </si>
  <si>
    <t>Scorpio S5</t>
  </si>
  <si>
    <t>137 bhp @ 3750 rpm</t>
  </si>
  <si>
    <t>319 Nm @ 1500 rpm</t>
  </si>
  <si>
    <t>Tigor Revotron XM</t>
  </si>
  <si>
    <t>Innova 2.5 G BS IV 8 STR</t>
  </si>
  <si>
    <t>A-Class A 180 Sport Petrol</t>
  </si>
  <si>
    <t>1595 cc</t>
  </si>
  <si>
    <t>121 bhp @ 5000 rpm</t>
  </si>
  <si>
    <t>200 Nm @ 1250 rpm</t>
  </si>
  <si>
    <t>Vento Highline 1.0L TSI</t>
  </si>
  <si>
    <t>A4 2.0 TDI Technology</t>
  </si>
  <si>
    <t>Eon D-Lite +</t>
  </si>
  <si>
    <t>Evoque HSE</t>
  </si>
  <si>
    <t>Alto LXi CNG [2014-2018]</t>
  </si>
  <si>
    <t>Pimpri-Chinchwad</t>
  </si>
  <si>
    <t>Figo Titanium1.5 TDCi</t>
  </si>
  <si>
    <t>Zest XE 75 PS Diesel</t>
  </si>
  <si>
    <t>S-Cross Zeta 1.6</t>
  </si>
  <si>
    <t>Celerio X Vxi AMT [2017-2019]</t>
  </si>
  <si>
    <t>i10 Asta 1.2 AT Kappa2 with Sunroof</t>
  </si>
  <si>
    <t>Alto VXi AMT [2014-2018]</t>
  </si>
  <si>
    <t>Seltos HTK Plus AT 1.5 Diesel [2020-2021]</t>
  </si>
  <si>
    <t>C-Coupe 43 AMG 4MATIC</t>
  </si>
  <si>
    <t>385 bhp @ 5500 rpm</t>
  </si>
  <si>
    <t>520 Nm @ 2500 rpm</t>
  </si>
  <si>
    <t>XUV500 W10 AT 1.99</t>
  </si>
  <si>
    <t>Q5 40 TDI Premium Plus</t>
  </si>
  <si>
    <t>188 bhp @ 3800 rpm</t>
  </si>
  <si>
    <t>Thar LX 4-STR Convertible Diesel AT</t>
  </si>
  <si>
    <t>Creta 1.4 S</t>
  </si>
  <si>
    <t>Estilo LXi BS-IV</t>
  </si>
  <si>
    <t>A6 35 TFSI Matrix</t>
  </si>
  <si>
    <t>190 bhp @ 4200 rpm</t>
  </si>
  <si>
    <t>Pulse RxL ABS Diesel [2015-2017]</t>
  </si>
  <si>
    <t>63 bhp @ 4000 rpm</t>
  </si>
  <si>
    <t>Amaze 1.5 E i-DTEC</t>
  </si>
  <si>
    <t>Terrano XL D THP 110 PS</t>
  </si>
  <si>
    <t>Tiago Revotron XZA</t>
  </si>
  <si>
    <t>Ignis Delta 1.2 AMT</t>
  </si>
  <si>
    <t>Polo Highline Plus 1.0L TSI</t>
  </si>
  <si>
    <t>i10 Magna 1.2</t>
  </si>
  <si>
    <t>Xcent S 1.2</t>
  </si>
  <si>
    <t>Octavia Style 1.8 TSI AT</t>
  </si>
  <si>
    <t>Amaze 1.2 VX MT Petrol [2018-2020]</t>
  </si>
  <si>
    <t>XUV500 W8 AWD</t>
  </si>
  <si>
    <t>i10 Magna (O)</t>
  </si>
  <si>
    <t>S90 D4 Inscription</t>
  </si>
  <si>
    <t>187 bhp @ 4250 rpm</t>
  </si>
  <si>
    <t>Xcent S 1.1 CRDi (O)</t>
  </si>
  <si>
    <t>180 Nm @ 1750 rpm</t>
  </si>
  <si>
    <t>Dak. Kannada</t>
  </si>
  <si>
    <t>E-Class 200</t>
  </si>
  <si>
    <t>Polo 1.5 TDI</t>
  </si>
  <si>
    <t>C-Class 250 CDI Avantgarde</t>
  </si>
  <si>
    <t>Ecosport Titanium + 1.5L TDCi [2019-2020]</t>
  </si>
  <si>
    <t>Kwid 1.0 RXL [2017-2019]</t>
  </si>
  <si>
    <t>Innova 2.5 V 7 STR</t>
  </si>
  <si>
    <t>DZire ZXi AGS</t>
  </si>
  <si>
    <t>Ameo Trendline 1.5L (D)</t>
  </si>
  <si>
    <t>Ranga Reddy</t>
  </si>
  <si>
    <t>109 bhp @ 4000 rpm</t>
  </si>
  <si>
    <t>SX4 VXi</t>
  </si>
  <si>
    <t>1586 cc</t>
  </si>
  <si>
    <t>102@5500</t>
  </si>
  <si>
    <t>145@4200</t>
  </si>
  <si>
    <t>E-Class E200 CGI Blue Efficiency</t>
  </si>
  <si>
    <t>Wagon R LXi</t>
  </si>
  <si>
    <t>Grand i10 Magna U2 1.2 CRDi</t>
  </si>
  <si>
    <t>Bulandshahar</t>
  </si>
  <si>
    <t>Harrier XT Plus Dark Edition</t>
  </si>
  <si>
    <t>C-Class C220d Progressive</t>
  </si>
  <si>
    <t>Ertiga ZXI+</t>
  </si>
  <si>
    <t>Amaze 1.2 E MT Petrol [2018-2020]</t>
  </si>
  <si>
    <t>Vento Highline Diesel AT</t>
  </si>
  <si>
    <t>Vento Highline Plus 1.6 (P)</t>
  </si>
  <si>
    <t>GLS 450 4MATIC</t>
  </si>
  <si>
    <t>Q5 2.0 TDI quattro Technology Pack</t>
  </si>
  <si>
    <t>Q5 3.0 TDI quattro</t>
  </si>
  <si>
    <t>240@4000</t>
  </si>
  <si>
    <t>500@1500</t>
  </si>
  <si>
    <t>Verna Fluidic 1.6 CRDi SX Opt</t>
  </si>
  <si>
    <t>Q2 Premium 40 TFSI quattro</t>
  </si>
  <si>
    <t>CLA 200 CDI Sport (CBU)</t>
  </si>
  <si>
    <t>Etios 1.2 G</t>
  </si>
  <si>
    <t>79 bhp @ 5600 rpm</t>
  </si>
  <si>
    <t>104 Nm @ 3100 rpm</t>
  </si>
  <si>
    <t>i10 Era 1.1 iRDE2 [2010-2017]</t>
  </si>
  <si>
    <t>Santro GL Plus</t>
  </si>
  <si>
    <t>Bolero SLE BS IV</t>
  </si>
  <si>
    <t>63 bhp @ 3200 rpm</t>
  </si>
  <si>
    <t>Beat LT Diesel</t>
  </si>
  <si>
    <t>936 cc</t>
  </si>
  <si>
    <t>58 bhp @ 4000 rpm</t>
  </si>
  <si>
    <t>150 Nm @ 1750 rpm</t>
  </si>
  <si>
    <t>XC40 T4 R-Design</t>
  </si>
  <si>
    <t>187 bhp @ 5000 rpm</t>
  </si>
  <si>
    <t>300 Nm @ 1300 rpm</t>
  </si>
  <si>
    <t>Vitara Brezza ZDi Plus AGS</t>
  </si>
  <si>
    <t>Ertiga VXI AT</t>
  </si>
  <si>
    <t>Accord 2.4 AT</t>
  </si>
  <si>
    <t>178 bhp @ 6500 rpm</t>
  </si>
  <si>
    <t>222 Nm @ 4300 rpm</t>
  </si>
  <si>
    <t>Ertiga ZXi AT</t>
  </si>
  <si>
    <t>Ciaz Delta Hybrid 1.5 AT [2018-2020]</t>
  </si>
  <si>
    <t>Swift DZire VDi</t>
  </si>
  <si>
    <t>i20 Asta 1.4 CRDI</t>
  </si>
  <si>
    <t>Roorkee</t>
  </si>
  <si>
    <t>Ertiga ZXi Plus</t>
  </si>
  <si>
    <t>Bolero SLE BS III</t>
  </si>
  <si>
    <t>Ertiga VXI</t>
  </si>
  <si>
    <t>i10 Sportz 1.2 AT</t>
  </si>
  <si>
    <t>Siliguri</t>
  </si>
  <si>
    <t>Innova 2.5 ZX 7 STR BS-IV</t>
  </si>
  <si>
    <t>Ciaz ZDi (O) [2014-2015]</t>
  </si>
  <si>
    <t>Ciaz S 1.4 MT</t>
  </si>
  <si>
    <t>Hexa XM 4x2 7 STR</t>
  </si>
  <si>
    <t>73 bhp @ 4000 rpm</t>
  </si>
  <si>
    <t>Vento Comfortline 1.6 (P)</t>
  </si>
  <si>
    <t>Elite i20 Asta 1.0 Turbo IMT Dual Tone</t>
  </si>
  <si>
    <t>A-Class Sedan 200</t>
  </si>
  <si>
    <t>1332 cc</t>
  </si>
  <si>
    <t>250 Nm @ 1620 rpm</t>
  </si>
  <si>
    <t>Nexon XM Diesel</t>
  </si>
  <si>
    <t>i20 Sportz 1.2 BS-IV</t>
  </si>
  <si>
    <t>Wrangler Rubicon</t>
  </si>
  <si>
    <t>268 bhp @ 5150 rpm</t>
  </si>
  <si>
    <t>400 Nm @ 3000 rpm</t>
  </si>
  <si>
    <t>Petrol + CNG</t>
  </si>
  <si>
    <t>Amaze 1.2 S AT i-VTEC</t>
  </si>
  <si>
    <t>Amaze 1.2 E i-VTEC</t>
  </si>
  <si>
    <t>Ameo Highline1.2L (P) [2016-2018]</t>
  </si>
  <si>
    <t>Celerio ZXi AMT</t>
  </si>
  <si>
    <t>Aura S 1.2 CNG</t>
  </si>
  <si>
    <t>Duster 85 PS Sandstorm Edition Diesel</t>
  </si>
  <si>
    <t>Jazz VX CVT Petrol</t>
  </si>
  <si>
    <t>Ecosport Ambiente 1.5L Ti-VCT</t>
  </si>
  <si>
    <t>110 bhp @ 6300 rpm</t>
  </si>
  <si>
    <t>i20 Magna (O) 1.4 CRDI</t>
  </si>
  <si>
    <t>XUV500 W9 [2018-2020]</t>
  </si>
  <si>
    <t>i10 Era</t>
  </si>
  <si>
    <t>Superb Sportline AT</t>
  </si>
  <si>
    <t>A4 35 TDI Premium</t>
  </si>
  <si>
    <t>Thar LX 4-STR Convertible Diesel MT</t>
  </si>
  <si>
    <t>Duster 110 PS RXL 4X2 AMT [2016-2017]</t>
  </si>
  <si>
    <t>Octavia RS</t>
  </si>
  <si>
    <t>227 bhp @ 5500 rpm</t>
  </si>
  <si>
    <t>350 Nm @ 1250 rpm</t>
  </si>
  <si>
    <t>Elite i20 Asta 1.2 [2016-2017]</t>
  </si>
  <si>
    <t>CLS 300d [2018-2019]</t>
  </si>
  <si>
    <t>Innova 2.8 GX AT 8 STR [2016-2020]</t>
  </si>
  <si>
    <t>V-Class Elite LWB</t>
  </si>
  <si>
    <t>161 bhp @ 4200 rpm</t>
  </si>
  <si>
    <t>380 Nm @ 1200 rpm</t>
  </si>
  <si>
    <t>Scorpio S6 Plus Intelli-Hybrid</t>
  </si>
  <si>
    <t>Venue S 1.0 AT Petrol [2019-2020]</t>
  </si>
  <si>
    <t>Wagon R VXi (O)</t>
  </si>
  <si>
    <t>67.7 bhp @ 6200 rpm</t>
  </si>
  <si>
    <t>Vitara Brezza VXi</t>
  </si>
  <si>
    <t>X7 xDrive40i M Sport</t>
  </si>
  <si>
    <t>Verna SX (O) AT Anniversary Edition 1.6 VTVT</t>
  </si>
  <si>
    <t>X1 sDrive20d</t>
  </si>
  <si>
    <t>X3 xDrive30i M Sport</t>
  </si>
  <si>
    <t>Elantra 2.0 SX (O) AT</t>
  </si>
  <si>
    <t>Kiger RXZ AMT</t>
  </si>
  <si>
    <t>Verna 1.6 VTVT SX AT</t>
  </si>
  <si>
    <t>Safari 2.2 VX 4x2 Varicor400</t>
  </si>
  <si>
    <t>DZire LDi</t>
  </si>
  <si>
    <t>S90 Momentum D4 [2018-2020]</t>
  </si>
  <si>
    <t>190 bhp @ 4250 rpm</t>
  </si>
  <si>
    <t>Cooper JCW Hatchback</t>
  </si>
  <si>
    <t>228 bhp @ 5200 rpm</t>
  </si>
  <si>
    <t>S-Class S 500</t>
  </si>
  <si>
    <t>Jazz S AT [2015-2016]</t>
  </si>
  <si>
    <t>XC60 Inscription</t>
  </si>
  <si>
    <t>2400 cc</t>
  </si>
  <si>
    <t>440 Nm @ 1500 rpm</t>
  </si>
  <si>
    <t>XC90 D5 Inscription</t>
  </si>
  <si>
    <t>232 bhp @ 4250 rpm</t>
  </si>
  <si>
    <t>Kwid CLIMBER 1.0 [2017-2019]</t>
  </si>
  <si>
    <t>Thar AX 6-STR Soft Top Petrol MT</t>
  </si>
  <si>
    <t>Ertiga ZDi</t>
  </si>
  <si>
    <t>Pajero 2.5 AT</t>
  </si>
  <si>
    <t>Quanto C4</t>
  </si>
  <si>
    <t>Celerio VXi (O) [2019-2020]</t>
  </si>
  <si>
    <t>Compass Limited 2.0 Diesel 4x4 [2017-2020]</t>
  </si>
  <si>
    <t>Celerio LDi [2015-2017]</t>
  </si>
  <si>
    <t>793 cc</t>
  </si>
  <si>
    <t>46 bhp @ 3500 rpm</t>
  </si>
  <si>
    <t>125 Nm @ 2000 rpm</t>
  </si>
  <si>
    <t>Wagon R Duo LXi LPG</t>
  </si>
  <si>
    <t>58@6000</t>
  </si>
  <si>
    <t>77@4500</t>
  </si>
  <si>
    <t>S-Class 350 CDI L</t>
  </si>
  <si>
    <t>235 bhp @ 4000 rpm</t>
  </si>
  <si>
    <t>490 Nm @ 1800 rpm</t>
  </si>
  <si>
    <t>Cayenne Base</t>
  </si>
  <si>
    <t>Etios Liva G</t>
  </si>
  <si>
    <t>Ciaz Delta Hybrid 1.5 [2018-2020]</t>
  </si>
  <si>
    <t>Hexa XT 4x2 6 STR</t>
  </si>
  <si>
    <t>Alto VXI</t>
  </si>
  <si>
    <t>A4 35 TDI Premium Sunroof</t>
  </si>
  <si>
    <t>Innova 2.5 E</t>
  </si>
  <si>
    <t>200@3400</t>
  </si>
  <si>
    <t>XUV500 W4 1.99</t>
  </si>
  <si>
    <t>Quanto C8</t>
  </si>
  <si>
    <t>A4 35 TDI Premium Plus</t>
  </si>
  <si>
    <t>Octavia Elegance 2.0 TDI AT</t>
  </si>
  <si>
    <t>Alcazar Platinum 7 STR 1.5 Diesel</t>
  </si>
  <si>
    <t>City VX Petrol [2017-2019]</t>
  </si>
  <si>
    <t>XUV500 W5 [2018-2020]</t>
  </si>
  <si>
    <t>5-Series 530d M Sport</t>
  </si>
  <si>
    <t>261 bhp @ 4000 rpm</t>
  </si>
  <si>
    <t>Creta SX 1.5 Petrol CVT [2020-2022]</t>
  </si>
  <si>
    <t>Kwid RXL [2015-2019]</t>
  </si>
  <si>
    <t>Rapid Elegance 1.6 TDI CR MT</t>
  </si>
  <si>
    <t>Nexon XZ Plus Diesel</t>
  </si>
  <si>
    <t>Elite i20 Asta 1.4 CRDI</t>
  </si>
  <si>
    <t>BR-V V CVT Petrol</t>
  </si>
  <si>
    <t>TUV300 T6 Plus AMT</t>
  </si>
  <si>
    <t>Xcent S 1.1 CRDi Special Edition</t>
  </si>
  <si>
    <t>Zen LX</t>
  </si>
  <si>
    <t>Petrol + LPG</t>
  </si>
  <si>
    <t>Ritz Ldi BS-IV</t>
  </si>
  <si>
    <t>Rapid 1.6 MPI Active</t>
  </si>
  <si>
    <t>Aspire Titanium1.5 TDCi [2018-2020]</t>
  </si>
  <si>
    <t>Alcazar Signature (O) 7 Seater 1.5 Diesel AT</t>
  </si>
  <si>
    <t>Seltos HTK 1.5 Diesel [2020-2021]</t>
  </si>
  <si>
    <t>Innova 2.5 GX BS IV 8 STR</t>
  </si>
  <si>
    <t>Alto 800 VXi</t>
  </si>
  <si>
    <t>Alto LXi</t>
  </si>
  <si>
    <t>Verna SX (O) 1.6 CRDi</t>
  </si>
  <si>
    <t>5-Series 530d M Sport [2017-2019]</t>
  </si>
  <si>
    <t>Polo Highline1.5L (D)</t>
  </si>
  <si>
    <t>X3 20d M Sport</t>
  </si>
  <si>
    <t>Q3 35 TDI Premium Plus + Sunroof</t>
  </si>
  <si>
    <t>Terrano XE (D)</t>
  </si>
  <si>
    <t>Tiago NRG Petrol</t>
  </si>
  <si>
    <t>S-Class S 450</t>
  </si>
  <si>
    <t>362 bhp @ 5250 rpm</t>
  </si>
  <si>
    <t>500 Nm @ 1800 rpm</t>
  </si>
  <si>
    <t>Celerio ZXi AMT [2017-2019]</t>
  </si>
  <si>
    <t>Spark LS 1.0 BS-III</t>
  </si>
  <si>
    <t>995 cc</t>
  </si>
  <si>
    <t>62 bhp @ 5400 rpm</t>
  </si>
  <si>
    <t>90 Nm @ 4200 rpm</t>
  </si>
  <si>
    <t>Grand i10 NIOS Sportz 1.2 Kappa VTVT</t>
  </si>
  <si>
    <t>CR-V 2.0L 2WD AT</t>
  </si>
  <si>
    <t>154 bhp @ 6500 rpm</t>
  </si>
  <si>
    <t>190 Nm @ 4300 rpm</t>
  </si>
  <si>
    <t>Swift DZire LXI</t>
  </si>
  <si>
    <t>B-class B180 Sports</t>
  </si>
  <si>
    <t>120 bhp @ 5000 rpm</t>
  </si>
  <si>
    <t>ZS EV Exclusive [2020-2021]</t>
  </si>
  <si>
    <t>Xcent SX 1.1 CRDi (O)</t>
  </si>
  <si>
    <t>Octavia 2.0 TDI L&amp;K</t>
  </si>
  <si>
    <t>Santro Sportz [2018-2020]</t>
  </si>
  <si>
    <t>Corolla Altis GL Petrol</t>
  </si>
  <si>
    <t>Altroz XT Petrol</t>
  </si>
  <si>
    <t>XC40 D4 R-Design</t>
  </si>
  <si>
    <t>WR-V VX MT Diesel</t>
  </si>
  <si>
    <t>Cayenne 3.2 V6 Petrol</t>
  </si>
  <si>
    <t>City CVT</t>
  </si>
  <si>
    <t>78@5500</t>
  </si>
  <si>
    <t>125@2700</t>
  </si>
  <si>
    <t>KUV100 K6 D 6 STR [2016-2017]</t>
  </si>
  <si>
    <t>77 bhp @ 3750 rpm</t>
  </si>
  <si>
    <t>Bolero Power Plus ZLX</t>
  </si>
  <si>
    <t>Innova 2.7 GX AT 7 STR [2016-2020]</t>
  </si>
  <si>
    <t>Sunny XL</t>
  </si>
  <si>
    <t>98 bhp @ 6000 rpm</t>
  </si>
  <si>
    <t>134 Nm @ 4000 rpm</t>
  </si>
  <si>
    <t>Ciaz Zeta 1.3 Hybrid</t>
  </si>
  <si>
    <t>Discovery Sport HSE Petrol 7-Seater</t>
  </si>
  <si>
    <t>236 bhp @ 5500 rpm</t>
  </si>
  <si>
    <t>Ecosport Titanium 1.5 TDCi</t>
  </si>
  <si>
    <t>Brio VX AT</t>
  </si>
  <si>
    <t>Wagon R LXi 1.0 CNG</t>
  </si>
  <si>
    <t>Fiesta Titanium Diesel</t>
  </si>
  <si>
    <t>GLA 200 d Style</t>
  </si>
  <si>
    <t>Innova 2.0 G1 BS-IV</t>
  </si>
  <si>
    <t>Alto 800 Std</t>
  </si>
  <si>
    <t>City 1.5 E MT</t>
  </si>
  <si>
    <t>Ciaz Alpha 1.4 AT</t>
  </si>
  <si>
    <t>Compass Limited (O) 1.4 Petrol DCT</t>
  </si>
  <si>
    <t>E-Class 280 CDI Elegance</t>
  </si>
  <si>
    <t>198@4000</t>
  </si>
  <si>
    <t>456@1400</t>
  </si>
  <si>
    <t>XUV500 W11 (O) AT</t>
  </si>
  <si>
    <t>Creta SX (O) 1.5 Diesel Automatic</t>
  </si>
  <si>
    <t>XUV500 W10 AWD</t>
  </si>
  <si>
    <t>Accord 2.4 iVtec AT</t>
  </si>
  <si>
    <t>Etios VXD</t>
  </si>
  <si>
    <t>Range Rover Velar 2.0 S Petrol 250</t>
  </si>
  <si>
    <t>247 bhp @ 5500 rpm</t>
  </si>
  <si>
    <t>E-Class E200</t>
  </si>
  <si>
    <t>B-class B180</t>
  </si>
  <si>
    <t>Sail Sedan 1.2 LS</t>
  </si>
  <si>
    <t>113 Nm @ 5000 rpm</t>
  </si>
  <si>
    <t>XUV700 AX 7 Petrol AT Luxury Pack 7 STR</t>
  </si>
  <si>
    <t>197 bhp @ 5000 rpm</t>
  </si>
  <si>
    <t>Grand i10 Asta 1.1 CRDi [2013-2016]</t>
  </si>
  <si>
    <t>70 bhp @ 4000 rpm</t>
  </si>
  <si>
    <t>GLS 400 4MATIC</t>
  </si>
  <si>
    <t>329 bhp @ 5250 rpm</t>
  </si>
  <si>
    <t>480 Nm @ 1600 rpm</t>
  </si>
  <si>
    <t>Ritz Vxi (ABS) BS-IV</t>
  </si>
  <si>
    <t>XUV500 W8 [2015-2017]</t>
  </si>
  <si>
    <t>Figo Duratec Petrol ZXI 1.2</t>
  </si>
  <si>
    <t>car age</t>
  </si>
  <si>
    <t>Price Category</t>
  </si>
  <si>
    <t>vitara brez</t>
  </si>
  <si>
    <t>total_car</t>
  </si>
  <si>
    <t>average</t>
  </si>
  <si>
    <t>total car</t>
  </si>
  <si>
    <t>PRICE CATEGORY</t>
  </si>
  <si>
    <t>average selling price</t>
  </si>
  <si>
    <t>feul type</t>
  </si>
  <si>
    <t>automatic</t>
  </si>
  <si>
    <t>cars by seller type</t>
  </si>
  <si>
    <t>count car</t>
  </si>
  <si>
    <t>Percentage</t>
  </si>
  <si>
    <t>Row Labels</t>
  </si>
  <si>
    <t>Grand Total</t>
  </si>
  <si>
    <t>Sum of average selling price</t>
  </si>
  <si>
    <t>Sum of total car</t>
  </si>
  <si>
    <t>Sum of year</t>
  </si>
  <si>
    <t>DASHBOARED</t>
  </si>
  <si>
    <t>av price by feul type2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</si>
</sst>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8"/>
      <name val="Aptos Narrow"/>
      <family val="2"/>
      <scheme val="minor"/>
    </font>
    <font>
      <sz val="18"/>
      <color theme="1"/>
      <name val="Aptos Narrow"/>
      <family val="2"/>
      <scheme val="minor"/>
    </font>
    <font>
      <b/>
      <sz val="48"/>
      <color theme="3"/>
      <name val="Aptos Narrow"/>
      <family val="2"/>
      <scheme val="minor"/>
    </font>
    <font>
      <sz val="18"/>
      <color rgb="FFFF0000"/>
      <name val="Aptos Narrow"/>
      <family val="2"/>
      <scheme val="minor"/>
    </font>
    <font>
      <sz val="11"/>
      <color theme="9" tint="0.79998168889431442"/>
      <name val="Aptos Narrow"/>
      <family val="2"/>
      <scheme val="minor"/>
    </font>
    <font>
      <sz val="11"/>
      <color rgb="FFFFFF00"/>
      <name val="Aptos Narrow"/>
      <family val="2"/>
      <scheme val="minor"/>
    </font>
    <font>
      <b/>
      <sz val="20"/>
      <color theme="1"/>
      <name val="Aptos Narrow"/>
      <family val="2"/>
      <scheme val="minor"/>
    </font>
    <font>
      <b/>
      <sz val="22"/>
      <color theme="1"/>
      <name val="Aptos Narrow"/>
      <family val="2"/>
      <scheme val="minor"/>
    </font>
    <font>
      <b/>
      <sz val="26"/>
      <color theme="1"/>
      <name val="Aptos Narrow"/>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7">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4" fillId="0" borderId="0" xfId="0" applyFont="1"/>
    <xf numFmtId="0" fontId="1" fillId="0" borderId="0" xfId="0" applyFont="1"/>
    <xf numFmtId="0" fontId="3" fillId="2" borderId="0" xfId="0" applyFont="1" applyFill="1"/>
    <xf numFmtId="0" fontId="5" fillId="2" borderId="0" xfId="0" applyFont="1" applyFill="1"/>
    <xf numFmtId="0" fontId="6" fillId="3" borderId="0" xfId="0" applyFont="1" applyFill="1"/>
    <xf numFmtId="2" fontId="6" fillId="3" borderId="0" xfId="0" applyNumberFormat="1" applyFont="1" applyFill="1"/>
    <xf numFmtId="0" fontId="7" fillId="4" borderId="0" xfId="0" applyFont="1" applyFill="1"/>
    <xf numFmtId="0" fontId="8" fillId="5" borderId="0" xfId="0" applyFont="1" applyFill="1"/>
    <xf numFmtId="0" fontId="0" fillId="5" borderId="0" xfId="0" applyFill="1"/>
    <xf numFmtId="0" fontId="9" fillId="5" borderId="0" xfId="0" applyFont="1" applyFill="1"/>
    <xf numFmtId="0" fontId="10" fillId="5" borderId="0" xfId="0" applyFont="1" applyFill="1"/>
    <xf numFmtId="0" fontId="0" fillId="0" borderId="0" xfId="0" applyNumberFormat="1"/>
  </cellXfs>
  <cellStyles count="1">
    <cellStyle name="Normal" xfId="0" builtinId="0"/>
  </cellStyles>
  <dxfs count="4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[shashi_6950_cardashboared.xlsx]pivot table!PivotTable7</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table'!$A$28:$A$33</c:f>
              <c:strCache>
                <c:ptCount val="5"/>
                <c:pt idx="0">
                  <c:v>CNG</c:v>
                </c:pt>
                <c:pt idx="1">
                  <c:v>Diesel</c:v>
                </c:pt>
                <c:pt idx="2">
                  <c:v>Electric</c:v>
                </c:pt>
                <c:pt idx="3">
                  <c:v>LPG</c:v>
                </c:pt>
                <c:pt idx="4">
                  <c:v>Petrol</c:v>
                </c:pt>
              </c:strCache>
            </c:strRef>
          </c:cat>
          <c:val>
            <c:numRef>
              <c:f>'pivot table'!$B$28:$B$33</c:f>
              <c:numCache>
                <c:formatCode>0.00</c:formatCode>
                <c:ptCount val="5"/>
                <c:pt idx="0">
                  <c:v>17933507.401055891</c:v>
                </c:pt>
                <c:pt idx="1">
                  <c:v>856476054.00854361</c:v>
                </c:pt>
                <c:pt idx="2">
                  <c:v>498866.86290322582</c:v>
                </c:pt>
                <c:pt idx="3">
                  <c:v>10501565.915679337</c:v>
                </c:pt>
                <c:pt idx="4">
                  <c:v>813355200.2380743</c:v>
                </c:pt>
              </c:numCache>
            </c:numRef>
          </c:val>
          <c:extLst>
            <c:ext xmlns:c16="http://schemas.microsoft.com/office/drawing/2014/chart" uri="{C3380CC4-5D6E-409C-BE32-E72D297353CC}">
              <c16:uniqueId val="{00000000-CA8B-4AFF-B6EA-9454F5E2D616}"/>
            </c:ext>
          </c:extLst>
        </c:ser>
        <c:dLbls>
          <c:showLegendKey val="0"/>
          <c:showVal val="0"/>
          <c:showCatName val="0"/>
          <c:showSerName val="0"/>
          <c:showPercent val="0"/>
          <c:showBubbleSize val="0"/>
        </c:dLbls>
        <c:gapWidth val="115"/>
        <c:overlap val="-20"/>
        <c:axId val="37410015"/>
        <c:axId val="25120575"/>
      </c:barChart>
      <c:catAx>
        <c:axId val="374100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20575"/>
        <c:crosses val="autoZero"/>
        <c:auto val="1"/>
        <c:lblAlgn val="ctr"/>
        <c:lblOffset val="100"/>
        <c:noMultiLvlLbl val="0"/>
      </c:catAx>
      <c:valAx>
        <c:axId val="25120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sum of average selling price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[shashi_6950_cardashboared.xlsx]pivot table!PivotTable5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973-4356-87C2-0739CBED699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973-4356-87C2-0739CBED699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973-4356-87C2-0739CBED699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973-4356-87C2-0739CBED699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973-4356-87C2-0739CBED69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table'!$A$21:$A$26</c:f>
              <c:strCache>
                <c:ptCount val="5"/>
                <c:pt idx="0">
                  <c:v>CNG</c:v>
                </c:pt>
                <c:pt idx="1">
                  <c:v>Diesel</c:v>
                </c:pt>
                <c:pt idx="2">
                  <c:v>Electric</c:v>
                </c:pt>
                <c:pt idx="3">
                  <c:v>LPG</c:v>
                </c:pt>
                <c:pt idx="4">
                  <c:v>Petrol</c:v>
                </c:pt>
              </c:strCache>
            </c:strRef>
          </c:cat>
          <c:val>
            <c:numRef>
              <c:f>'pivot table'!$B$21:$B$26</c:f>
              <c:numCache>
                <c:formatCode>General</c:formatCode>
                <c:ptCount val="5"/>
                <c:pt idx="0">
                  <c:v>57543</c:v>
                </c:pt>
                <c:pt idx="1">
                  <c:v>3178802</c:v>
                </c:pt>
                <c:pt idx="2">
                  <c:v>124</c:v>
                </c:pt>
                <c:pt idx="3">
                  <c:v>42600</c:v>
                </c:pt>
                <c:pt idx="4">
                  <c:v>3120184</c:v>
                </c:pt>
              </c:numCache>
            </c:numRef>
          </c:val>
          <c:extLst>
            <c:ext xmlns:c16="http://schemas.microsoft.com/office/drawing/2014/chart" uri="{C3380CC4-5D6E-409C-BE32-E72D297353CC}">
              <c16:uniqueId val="{0000000A-A973-4356-87C2-0739CBED699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[shashi_6950_cardashboared.xlsx]pivot table!PivotTable2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solidFill>
              <a:schemeClr val="accent1"/>
            </a:solidFill>
            <a:ln>
              <a:noFill/>
            </a:ln>
            <a:effectLst/>
          </c:spPr>
          <c:invertIfNegative val="0"/>
          <c:cat>
            <c:strRef>
              <c:f>'pivot table'!$A$13:$A$15</c:f>
              <c:strCache>
                <c:ptCount val="2"/>
                <c:pt idx="0">
                  <c:v>Automatic</c:v>
                </c:pt>
                <c:pt idx="1">
                  <c:v>Manual</c:v>
                </c:pt>
              </c:strCache>
            </c:strRef>
          </c:cat>
          <c:val>
            <c:numRef>
              <c:f>'pivot table'!$B$13:$B$15</c:f>
              <c:numCache>
                <c:formatCode>General</c:formatCode>
                <c:ptCount val="2"/>
                <c:pt idx="0">
                  <c:v>595338</c:v>
                </c:pt>
                <c:pt idx="1">
                  <c:v>5803915</c:v>
                </c:pt>
              </c:numCache>
            </c:numRef>
          </c:val>
          <c:extLst>
            <c:ext xmlns:c16="http://schemas.microsoft.com/office/drawing/2014/chart" uri="{C3380CC4-5D6E-409C-BE32-E72D297353CC}">
              <c16:uniqueId val="{00000000-2947-4E83-B4FD-BEF227298189}"/>
            </c:ext>
          </c:extLst>
        </c:ser>
        <c:dLbls>
          <c:showLegendKey val="0"/>
          <c:showVal val="0"/>
          <c:showCatName val="0"/>
          <c:showSerName val="0"/>
          <c:showPercent val="0"/>
          <c:showBubbleSize val="0"/>
        </c:dLbls>
        <c:gapWidth val="219"/>
        <c:overlap val="-27"/>
        <c:axId val="1801508783"/>
        <c:axId val="1801503023"/>
      </c:barChart>
      <c:catAx>
        <c:axId val="180150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03023"/>
        <c:crosses val="autoZero"/>
        <c:auto val="1"/>
        <c:lblAlgn val="ctr"/>
        <c:lblOffset val="100"/>
        <c:noMultiLvlLbl val="0"/>
      </c:catAx>
      <c:valAx>
        <c:axId val="180150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0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510540</xdr:colOff>
      <xdr:row>13</xdr:row>
      <xdr:rowOff>0</xdr:rowOff>
    </xdr:from>
    <xdr:to>
      <xdr:col>4</xdr:col>
      <xdr:colOff>693420</xdr:colOff>
      <xdr:row>30</xdr:row>
      <xdr:rowOff>160020</xdr:rowOff>
    </xdr:to>
    <xdr:graphicFrame macro="">
      <xdr:nvGraphicFramePr>
        <xdr:cNvPr id="2" name="Chart 1">
          <a:extLst>
            <a:ext uri="{FF2B5EF4-FFF2-40B4-BE49-F238E27FC236}">
              <a16:creationId xmlns:a16="http://schemas.microsoft.com/office/drawing/2014/main" id="{DC14F27A-4D0F-AE03-CB00-9D077B546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800100</xdr:colOff>
      <xdr:row>13</xdr:row>
      <xdr:rowOff>171450</xdr:rowOff>
    </xdr:from>
    <xdr:to>
      <xdr:col>11</xdr:col>
      <xdr:colOff>327660</xdr:colOff>
      <xdr:row>28</xdr:row>
      <xdr:rowOff>171450</xdr:rowOff>
    </xdr:to>
    <xdr:graphicFrame macro="">
      <xdr:nvGraphicFramePr>
        <xdr:cNvPr id="3" name="Chart 2">
          <a:extLst>
            <a:ext uri="{FF2B5EF4-FFF2-40B4-BE49-F238E27FC236}">
              <a16:creationId xmlns:a16="http://schemas.microsoft.com/office/drawing/2014/main" id="{9007AA13-6B0E-5F97-5915-B7C278816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358140</xdr:colOff>
      <xdr:row>13</xdr:row>
      <xdr:rowOff>99060</xdr:rowOff>
    </xdr:from>
    <xdr:to>
      <xdr:col>16</xdr:col>
      <xdr:colOff>236220</xdr:colOff>
      <xdr:row>29</xdr:row>
      <xdr:rowOff>7620</xdr:rowOff>
    </xdr:to>
    <xdr:graphicFrame macro="">
      <xdr:nvGraphicFramePr>
        <xdr:cNvPr id="4" name="Chart 3">
          <a:extLst>
            <a:ext uri="{FF2B5EF4-FFF2-40B4-BE49-F238E27FC236}">
              <a16:creationId xmlns:a16="http://schemas.microsoft.com/office/drawing/2014/main" id="{ED14DFCB-C601-E021-9ED6-B9E086ACD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33</xdr:row>
      <xdr:rowOff>0</xdr:rowOff>
    </xdr:from>
    <xdr:to>
      <xdr:col>2</xdr:col>
      <xdr:colOff>922020</xdr:colOff>
      <xdr:row>42</xdr:row>
      <xdr:rowOff>144780</xdr:rowOff>
    </xdr:to>
    <mc:AlternateContent xmlns:mc="http://schemas.openxmlformats.org/markup-compatibility/2006" xmlns:a14="http://schemas.microsoft.com/office/drawing/2010/main">
      <mc:Choice Requires="a14">
        <xdr:graphicFrame macro="">
          <xdr:nvGraphicFramePr>
            <xdr:cNvPr id="5" name="fuel 1">
              <a:extLst>
                <a:ext uri="{FF2B5EF4-FFF2-40B4-BE49-F238E27FC236}">
                  <a16:creationId xmlns:a16="http://schemas.microsoft.com/office/drawing/2014/main" id="{56995C3E-645A-4B7F-B363-4843B2632F8D}"/>
                </a:ext>
              </a:extLst>
            </xdr:cNvPr>
            <xdr:cNvGraphicFramePr/>
          </xdr:nvGraphicFramePr>
          <xdr:xfrm>
            <a:off x="0" y="0"/>
            <a:ext cx="0" cy="0"/>
          </xdr:xfrm>
          <a:graphic>
            <a:graphicData uri="http://schemas.microsoft.com/office/drawing/2010/slicer">
              <sle:slicer xmlns:sle="http://schemas.microsoft.com/office/drawing/2010/slicer" name="fuel 1"/>
            </a:graphicData>
          </a:graphic>
        </xdr:graphicFrame>
      </mc:Choice>
      <mc:Fallback xmlns="">
        <xdr:sp macro="" textlink="">
          <xdr:nvSpPr>
            <xdr:cNvPr id="0" name=""/>
            <xdr:cNvSpPr>
              <a:spLocks noTextEdit="1"/>
            </xdr:cNvSpPr>
          </xdr:nvSpPr>
          <xdr:spPr>
            <a:xfrm>
              <a:off x="1013460" y="7421880"/>
              <a:ext cx="17907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6.833578124999" createdVersion="8" refreshedVersion="8" minRefreshableVersion="3" recordCount="3577" xr:uid="{6BEFC56A-C169-4FF7-BF52-469C0E4D8A45}">
  <cacheSource type="worksheet">
    <worksheetSource name="CAR_DETAILS_FROM_CAR_DEKHO"/>
  </cacheSource>
  <cacheFields count="18">
    <cacheField name="name" numFmtId="0">
      <sharedItems count="1475">
        <s v="Maruti 800 AC"/>
        <s v="Maruti Wagon R LXI Minor"/>
        <s v="Hyundai Verna 1.6 SX"/>
        <s v="Datsun RediGO T Option"/>
        <s v="Honda Amaze VX i-DTEC"/>
        <s v="Maruti Alto LX BSIII"/>
        <s v="Hyundai Xcent 1.2 Kappa S"/>
        <s v="Tata Indigo Grand Petrol"/>
        <s v="Hyundai Creta 1.6 VTVT S"/>
        <s v="Maruti Celerio Green VXI"/>
        <s v="Chevrolet Sail 1.2 Base"/>
        <s v="Toyota Corolla Altis 1.8 VL CVT"/>
        <s v="Maruti Ciaz VXi Plus"/>
        <s v="Hyundai Venue SX Opt Diesel"/>
        <s v="Chevrolet Enjoy TCDi LTZ 7 Seater"/>
        <s v="Jaguar XF 2.2 Litre Luxury"/>
        <s v="Mercedes-Benz New C-Class 220 CDI AT"/>
        <s v="Maruti Vitara Brezza ZDi Plus AMT"/>
        <s v="Audi Q5 2.0 TDI"/>
        <s v="Honda City V MT"/>
        <s v="Tata Tigor 1.2 Revotron XT"/>
        <s v="Audi A6 2.0 TDI  Design Edition"/>
        <s v="Mercedes-Benz New C-Class C 220 CDI Avantgarde"/>
        <s v="Skoda Superb Ambition 2.0 TDI CR AT"/>
        <s v="Toyota Corolla Altis G AT"/>
        <s v="Toyota Innova 2.5 G (Diesel) 7 Seater"/>
        <s v="Jeep Compass 1.4 Sport Plus BSIV"/>
        <s v="Mercedes-Benz E-Class E 200 CGI Elegance"/>
        <s v="Hyundai i10 Magna 1.1L"/>
        <s v="BMW 3 Series 320d Sport Line"/>
        <s v="Audi Q7 35 TDI Quattro Premium"/>
        <s v="Hyundai Elantra CRDi S"/>
        <s v="Mahindra Scorpio 1.99 S10"/>
        <s v="Honda City i DTEC V"/>
        <s v="Maruti Wagon R VXI BS IV with ABS"/>
        <s v="Maruti Wagon R VXI BS IV"/>
        <s v="Mahindra Scorpio LX"/>
        <s v="Hyundai Santro Xing GLS"/>
        <s v="Hyundai Grand i10 1.2 Kappa Asta"/>
        <s v="Maruti Alto LXi"/>
        <s v="Maruti Swift Dzire VDI Optional"/>
        <s v="Maruti Eeco 5 Seater AC BSIV"/>
        <s v="Hyundai i20 Sportz 1.4 CRDi"/>
        <s v="Maruti Omni Maruti Omni MPI STD BSIII 5-STR W/ IMMOBILISER"/>
        <s v="Maruti Swift ZDi BSIV"/>
        <s v="Hyundai i20 2015-2017 Sportz Option 1.4 CRDi"/>
        <s v="Mahindra Jeep CL 500 MDI"/>
        <s v="Honda City i DTEC VX"/>
        <s v="Tata Indica DLS"/>
        <s v="Hyundai EON Magna Plus"/>
        <s v="Toyota Etios GD"/>
        <s v="Chevrolet Tavera Neo LS B3 - 7(C) seats BSIII"/>
        <s v="Toyota Corolla Altis Diesel D4DG"/>
        <s v="Mahindra Scorpio 1.99 S6 Plus"/>
        <s v="Tata Indigo Classic Dicor"/>
        <s v="Toyota Innova 2.5 V Diesel 8-seater"/>
        <s v="Tata Indica Vista Quadrajet LS"/>
        <s v="Maruti Swift 1.3 VXi"/>
        <s v="Ford EcoSport 1.5 Diesel Titanium BSIV"/>
        <s v="Maruti Ciaz 1.3 Delta"/>
        <s v="Honda Civic 1.8 V AT"/>
        <s v="Hyundai i10 Sportz 1.2"/>
        <s v="Skoda Rapid 1.5 TDI Elegance"/>
        <s v="Hyundai Getz GLS"/>
        <s v="Nissan Terrano XL"/>
        <s v="Hyundai Grand i10 CRDi Sportz"/>
        <s v="Hyundai Elite i20 Diesel Era"/>
        <s v="Honda Amaze S i-VTEC"/>
        <s v="Honda Brio S MT"/>
        <s v="Hyundai Creta 1.6 SX Option"/>
        <s v="Mercedes-Benz S-Class S 350d Connoisseurs Edition"/>
        <s v="Mahindra XUV500 W8 2WD"/>
        <s v="Renault Duster 85PS Diesel RxL Optional"/>
        <s v="Hyundai Santro Xing XO"/>
        <s v="Mahindra Bolero 2011-2019 SLE"/>
        <s v="Audi A6 2.0 TDI Premium Plus"/>
        <s v="Fiat Avventura MULTIJET Emotion"/>
        <s v="Audi A8 4.2 TDI"/>
        <s v="Datsun RediGO 1.0 S"/>
        <s v="Volkswagen Jetta 1.4 TSI Comfortline"/>
        <s v="Audi A4 2.0 TDI 177 Bhp Premium Plus"/>
        <s v="Mercedes-Benz E-Class Exclusive E 200 BSIV"/>
        <s v="BMW X1 sDrive 20d xLine"/>
        <s v="Volvo V40 D3 R Design"/>
        <s v="Maruti SX4 Zxi BSIII"/>
        <s v="BMW 7 Series 730Ld"/>
        <s v="Mahindra Bolero Power Plus SLX"/>
        <s v="Hyundai Sonata CRDi M/T"/>
        <s v="Nissan Micra Active XV Petrol"/>
        <s v="Mahindra Xylo D4"/>
        <s v="Hyundai Elite i20 Sportz Plus Dual Tone BSIV"/>
        <s v="Renault KWID RXT"/>
        <s v="Mahindra Xylo E4 BS III"/>
        <s v="Maruti SX4 ZXI MT BSIV"/>
        <s v="Hyundai Creta 1.4 CRDi S"/>
        <s v="Maruti Swift Dzire VDI"/>
        <s v="Hyundai Verna 1.6 VTVT AT S Option"/>
        <s v="Mahindra Scorpio LX BSIV"/>
        <s v="Maruti SX4 Vxi BSIII"/>
        <s v="Maruti Ertiga VDI"/>
        <s v="Chevrolet Beat Diesel"/>
        <s v="Maruti Zen LX"/>
        <s v="Maruti Baleno Delta 1.2"/>
        <s v="Maruti Swift Vdi BSIII"/>
        <s v="Tata Nano Lx BSIV"/>
        <s v="Toyota Innova 2.5 GX (Diesel) 8 Seater"/>
        <s v="Maruti Ertiga SHVS VDI"/>
        <s v="Hyundai Creta 1.6 CRDi SX"/>
        <s v="Honda Amaze S i-Vtech"/>
        <s v="Tata Indica Vista Aqua 1.4 TDI"/>
        <s v="Chevrolet Tavera Neo 2 LS B4 7 Str BSIII"/>
        <s v="Chevrolet Cruze LTZ"/>
        <s v="Ford Figo Aspire 1.2 Ti-VCT Titanium Plus"/>
        <s v="Ford EcoSport 1.5 Diesel Titanium Plus BSIV"/>
        <s v="Hyundai i10 Sportz 1.1L"/>
        <s v="Maruti 800 Std"/>
        <s v="Chevrolet Spark 1.0 LS"/>
        <s v="Hyundai EON Era Plus"/>
        <s v="Tata Indica Vista Aqua TDI BSIII"/>
        <s v="Hyundai Santro LP zipPlus"/>
        <s v="Tata Bolt Quadrajet XE"/>
        <s v="Maruti 800 AC BSIII"/>
        <s v="Hyundai i20 Magna 1.2"/>
        <s v="Hyundai i20 1.2 Asta"/>
        <s v="Maruti Ciaz VDi Plus"/>
        <s v="Hyundai i20 Asta 1.4 CRDi"/>
        <s v="Hyundai Santro LE"/>
        <s v="Maruti Vitara Brezza VDi"/>
        <s v="Hyundai Santro Xing XL eRLX Euro III"/>
        <s v="Hyundai Getz 1.3 GLS"/>
        <s v="Mahindra Quanto C8"/>
        <s v="Chevrolet Tavera Neo 3 LS 7 C BSIII"/>
        <s v="Maruti Wagon R DUO LPG"/>
        <s v="Maruti Wagon R LXI"/>
        <s v="Chevrolet Enjoy 1.3 TCDi LS 8"/>
        <s v="Honda City i VTEC SV"/>
        <s v="Jaguar XJ 5.0 L V8 Supercharged"/>
        <s v="Honda Brio E MT"/>
        <s v="Maruti Swift VVT ZXI"/>
        <s v="Tata Indigo CR4"/>
        <s v="Hyundai i10 Asta AT"/>
        <s v="Chevrolet Beat LT"/>
        <s v="Maruti Swift VDI BSIV"/>
        <s v="Renault Duster 110PS Diesel RxZ"/>
        <s v="Hyundai Santro Xing XG"/>
        <s v="Maruti Swift Dzire ZXI Plus"/>
        <s v="Maruti Alto K10 LXI CNG"/>
        <s v="Maruti 800 Std BSII"/>
        <s v="Tata Nano LX SE"/>
        <s v="Skoda Rapid 1.6 MPI Ambition With Alloy Wheel"/>
        <s v="Maruti Alto K10 VXI"/>
        <s v="Maruti Ciaz 1.4 Delta"/>
        <s v="Maruti Alto LX"/>
        <s v="Hyundai i20 Asta"/>
        <s v="Tata Nexon 1.2 Revotron XM"/>
        <s v="Maruti Zen D"/>
        <s v="Volkswagen Vento Celeste 1.5 TDI Highline AT"/>
        <s v="Maruti Eeco 7 Seater Standard BSIV"/>
        <s v="Honda City 1.5 EXI"/>
        <s v="Maruti SX4 Zxi with Leather BSIII"/>
        <s v="Ford Figo Diesel Titanium"/>
        <s v="Mahindra Xylo E4"/>
        <s v="Maruti Esteem Vxi - BSIII"/>
        <s v="Hyundai i20 1.2 Sportz"/>
        <s v="Chevrolet Beat Diesel LT"/>
        <s v="Chevrolet Cruze LTZ AT"/>
        <s v="Nissan Micra XL"/>
        <s v="BMW 5 Series 520d Luxury Line"/>
        <s v="Hyundai EON Era Plus Option"/>
        <s v="Fiat Linea T Jet Emotion"/>
        <s v="Renault Scala RxL"/>
        <s v="Ford Figo Petrol Titanium"/>
        <s v="Maruti Ciaz ZDi SHVS"/>
        <s v="Skoda Rapid 1.5 TDI Ambition BSIV"/>
        <s v="Mahindra XUV500 W6 2WD"/>
        <s v="Mahindra XUV300 W8 Option"/>
        <s v="Maruti Ertiga SHVS ZDI"/>
        <s v="Nissan Terrano XE D"/>
        <s v="Maruti S-Cross Facelift"/>
        <s v="Hyundai i20 Magna 1.4 CRDi (Diesel)"/>
        <s v="Mercedes-Benz New C-Class C 220 CDI BE Avantgare"/>
        <s v="Volkswagen Ameo 1.5 TDI Highline"/>
        <s v="Maruti Omni LPG CARGO BSIII W IMMOBILISER"/>
        <s v="Hyundai Verna i (Petrol)"/>
        <s v="Mahindra Renault Logan 1.5 DLS"/>
        <s v="Chevrolet Optra Magnum 2.0 LS BSIII"/>
        <s v="Mahindra Scorpio S11 BSIV"/>
        <s v="Hyundai i20 Active 1.2 SX"/>
        <s v="Maruti SX4 Celebration Diesel"/>
        <s v="Hyundai Grand i10 Magna"/>
        <s v="Maruti Alto LXi BSIII"/>
        <s v="Hyundai i10 Era"/>
        <s v="Toyota Innova 2.5 V Diesel 7-seater"/>
        <s v="Honda Mobilio V i DTEC"/>
        <s v="Toyota Innova 2.5 G (Diesel) 7 Seater BS IV"/>
        <s v="Tata Indica V2 2001-2011 DLS BSIII"/>
        <s v="Tata Indica Vista TDI LS"/>
        <s v="Chevrolet Beat Diesel LS"/>
        <s v="Tata Zest Quadrajet 1.3 75PS XE"/>
        <s v="Skoda Fabia 1.2L Diesel Ambiente"/>
        <s v="Toyota Innova 2.5 VX (Diesel) 8 Seater"/>
        <s v="Hyundai Grand i10 1.2 CRDi Asta"/>
        <s v="Datsun GO Plus T Option Petrol"/>
        <s v="Maruti Omni MPI STD BSIV"/>
        <s v="Maruti Baleno Alpha 1.2"/>
        <s v="Ford Fiesta Classic 1.4 SXI Duratorq"/>
        <s v="Hyundai Elite i20 Asta Option BSIV"/>
        <s v="Hyundai Grand i10 CRDi Magna"/>
        <s v="Hyundai Santro Xing GL Plus"/>
        <s v="Tata Sumo GX TC 7 Str BSIII"/>
        <s v="Maruti Vitara Brezza LDi Option"/>
        <s v="Honda Jazz S"/>
        <s v="Hyundai i20 1.4 Sportz"/>
        <s v="Maruti Ertiga SHVS ZDI Plus"/>
        <s v="Tata Sumo SE Plus BSIII"/>
        <s v="Maruti Ertiga VXI"/>
        <s v="Hyundai i20 1.4 Magna ABS"/>
        <s v="Hyundai Getz GL"/>
        <s v="Maruti Wagon R LX BS IV"/>
        <s v="Hyundai i20 1.2 Spotz"/>
        <s v="Maruti Alto 800 VXI"/>
        <s v="Hyundai i20 Asta (o)"/>
        <s v="Hyundai Verna 1.6 SX CRDi (O)"/>
        <s v="Mahindra Xylo D2 BSIV"/>
        <s v="Mahindra Bolero SLX 2WD BSIII"/>
        <s v="Maruti Ertiga VXI ABS"/>
        <s v="Honda Brio 1.2 E MT"/>
        <s v="Toyota Etios Liva G"/>
        <s v="Maruti Alto 800 LXI"/>
        <s v="Maruti Swift Dzire 1.2 Vxi BSIV"/>
        <s v="Mahindra Scorpio VLS AT 2.2 mHAWK"/>
        <s v="Mahindra Bolero SLX"/>
        <s v="Mahindra XUV500 W11 Option AWD"/>
        <s v="Tata Tiago 1.2 Revotron XZ"/>
        <s v="Mahindra Marazzo M8 8Str"/>
        <s v="Renault Duster 110PS Diesel RxL"/>
        <s v="Maruti Wagon R VXI"/>
        <s v="Chevrolet Spark 1.0 LT"/>
        <s v="Maruti Baleno Alpha"/>
        <s v="Hyundai EON 1.0 Kappa Magna Plus"/>
        <s v="Ford Figo Aspire 1.2 Ti-VCT Trend"/>
        <s v="Ford Figo Aspire Facelift"/>
        <s v="Hyundai Verna 1.4 VTVT"/>
        <s v="Chevrolet Sail 1.2 LT ABS"/>
        <s v="Honda City i-DTEC SV"/>
        <s v="Mahindra Bolero Power Plus Plus AC BSIV PS"/>
        <s v="Hyundai Grand i10 1.2 Kappa Sportz Option"/>
        <s v="Maruti Baleno Sigma 1.2"/>
        <s v="Maruti A-Star Vxi"/>
        <s v="Datsun GO A"/>
        <s v="Skoda Yeti Ambition 4WD"/>
        <s v="Maruti Zen LXi BSII"/>
        <s v="Hyundai Verna CRDi 1.6 EX"/>
        <s v="Ford Aspire Titanium Diesel BSIV"/>
        <s v="BMW 3 Series 320d Sport"/>
        <s v="BMW X1 sDrive 20d Exclusive"/>
        <s v="Toyota Innova Crysta 2.4 VX MT"/>
        <s v="Chevrolet Tavera Neo 3 10 Seats BSIV"/>
        <s v="Mitsubishi Outlander 2.4"/>
        <s v="Maruti Baleno Alpha 1.3"/>
        <s v="Ford Figo Aspire 1.5 TDCi Titanium"/>
        <s v="Ford Endeavour Titanium 4X2"/>
        <s v="Mahindra Scorpio 2.6 Turbo 9 Str"/>
        <s v="Maruti Baleno Vxi"/>
        <s v="Tata Indica DLX"/>
        <s v="Tata Indica LSI"/>
        <s v="Toyota Etios Liva GD"/>
        <s v="Tata Nano STD"/>
        <s v="Hyundai Grand i10 Sportz"/>
        <s v="Mahindra Scorpio S7 140 BSIV"/>
        <s v="Volkswagen Polo Petrol Comfortline 1.2L"/>
        <s v="Hyundai Xcent 1.1 CRDi Base"/>
        <s v="Chevrolet Beat Diesel PS"/>
        <s v="Maruti Swift ZXi BSIV"/>
        <s v="Maruti Ritz VDi"/>
        <s v="Tata Indigo CS Emax CNG GLX"/>
        <s v="Maruti Eeco 5 STR With AC Plus HTR CNG"/>
        <s v="Maruti Estilo LXI"/>
        <s v="Maruti Swift VXI with ABS"/>
        <s v="Tata Zest Quadrajet 1.3 XM"/>
        <s v="Maruti Alto K10 VXI AGS Optional"/>
        <s v="Mahindra Scorpio SLE BSIV"/>
        <s v="Hyundai Santro Xing GLS CNG"/>
        <s v="Ford Figo Diesel Celebration Edition"/>
        <s v="Renault KWID RXT Optional"/>
        <s v="Renault KWID 1.0 RXT Optional"/>
        <s v="Skoda Rapid 1.5 TDI AT Style BSIV"/>
        <s v="Chevrolet Spark 1.0"/>
        <s v="Ford Fiesta 1.6 ZXi Duratec"/>
        <s v="Tata Manza Aura Quadrajet BS IV"/>
        <s v="Maruti Swift VVT VXI"/>
        <s v="Hyundai i20 Sportz Petrol"/>
        <s v="Maruti Zen Estilo VXI BSIV"/>
        <s v="Toyota Innova 2.5 G (Diesel) 8 Seater BS IV"/>
        <s v="Tata Tiago 1.2 Revotron XZA"/>
        <s v="Maruti Vitara Brezza ZDi"/>
        <s v="Maruti Swift VXI BSIII"/>
        <s v="Maruti Swift VXI BSIV"/>
        <s v="Hyundai i20 Active 1.2 S"/>
        <s v="Hyundai Santro GLS I - Euro I"/>
        <s v="Tata Safari Storme VX"/>
        <s v="Mahindra Scorpio REV 116"/>
        <s v="Datsun GO Plus A"/>
        <s v="Toyota Fortuner 4x4 MT"/>
        <s v="Ford Ecosport 1.5 DV5 MT Titanium"/>
        <s v="Mahindra XUV500 W11 AT BSIV"/>
        <s v="Mahindra Supro VX 8 Str"/>
        <s v="Ford Endeavour 2.5L 4X2 MT"/>
        <s v="Mahindra KUV 100 D75 K2"/>
        <s v="Maruti Swift Glam"/>
        <s v="Tata New Safari DICOR 2.2 EX 4x2"/>
        <s v="Honda Brio 1.2 VX MT"/>
        <s v="Chevrolet Sail Hatchback LS ABS"/>
        <s v="Tata Tiago NRG Petrol"/>
        <s v="Maruti Vitara Brezza ZDi Plus"/>
        <s v="Hyundai Santro Era"/>
        <s v="Honda City i-DTEC V"/>
        <s v="Hyundai Verna 1.6 CRDI"/>
        <s v="Hyundai EON D Lite Plus"/>
        <s v="Ford Endeavour 4x4 XLT"/>
        <s v="Volkswagen Jetta 2.0 TDI Trendline"/>
        <s v="Volkswagen Polo 1.5 TDI Highline"/>
        <s v="Hyundai i20 Asta 1.2"/>
        <s v="Renault Duster 85PS Diesel RxE"/>
        <s v="Maruti Omni E MPI STD BS IV"/>
        <s v="Honda Brio S Option AT"/>
        <s v="Honda Accord 2.4 MT"/>
        <s v="Ford Figo 1.2P Ambiente MT"/>
        <s v="Tata Nano Lx"/>
        <s v="Tata Indigo LS Dicor"/>
        <s v="Tata Indica Vista Terra 1.4 TDI"/>
        <s v="Maruti Zen VXI"/>
        <s v="Chevrolet Beat LS"/>
        <s v="Maruti Swift VDI"/>
        <s v="Maruti Wagon R AMT VXI"/>
        <s v="Mahindra TUV 300 T4 Plus"/>
        <s v="Maruti 800 AC BSII"/>
        <s v="Hyundai Santro Magna BSIV"/>
        <s v="Tata Zest Revotron 1.2 XT"/>
        <s v="Mahindra XUV500 W11 Option AT AWD"/>
        <s v="Volkswagen Polo Diesel Trendline 1.2L"/>
        <s v="Hyundai Verna CRDi"/>
        <s v="Tata Indica Vista Quadrajet LX"/>
        <s v="Renault Duster 85PS Diesel RxL"/>
        <s v="Hyundai i10 Era 1.1"/>
        <s v="Maruti Swift Dzire ZDI"/>
        <s v="Ford Figo Diesel ZXI"/>
        <s v="Maruti Wagon R LXI BSIII"/>
        <s v="Maruti Swift Ldi BSIV"/>
        <s v="Volkswagen Vento Diesel Highline"/>
        <s v="Datsun GO Plus T Option BSIV"/>
        <s v="Maruti Alto K10 VXI Airbag"/>
        <s v="Hyundai EON LPG Magna Plus"/>
        <s v="Mahindra Bolero DI DX 7 Seater"/>
        <s v="Maruti Ertiga BSIV ZXI"/>
        <s v="Honda BR-V i-VTEC S MT"/>
        <s v="Toyota Etios VD"/>
        <s v="Hyundai Santro Xing GLS Audio LPG"/>
        <s v="Ford Figo 1.2P Titanium MT"/>
        <s v="Fiat Avventura Urban Cross 1.3 Multijet Emotion"/>
        <s v="Ford EcoSport 1.5 TDCi Titanium BSIV"/>
        <s v="Maruti Swift Ldi BSIII"/>
        <s v="Ford Fiesta Classic 1.4 Duratorq CLXI"/>
        <s v="Ford Figo Titanium Diesel BSIV"/>
        <s v="Ford Ikon 1.3L Rocam Flair"/>
        <s v="Fiat Punto 1.3 Emotion"/>
        <s v="Honda WR-V i-DTEC V"/>
        <s v="Skoda Laura L n K 1.9 PD"/>
        <s v="Maruti Ritz LDi"/>
        <s v="Mahindra Xylo D2"/>
        <s v="Honda City i DTEC S"/>
        <s v="Mahindra Scorpio 1.99 S4"/>
        <s v="Tata Indigo Grand Dicor"/>
        <s v="Honda Amaze EX i-Dtech"/>
        <s v="Hyundai Creta 1.6 CRDi SX Plus"/>
        <s v="Toyota Etios GD SP"/>
        <s v="Maruti SX4 S Cross DDiS 320 Delta"/>
        <s v="Toyota Fortuner 2.8 4WD AT BSIV"/>
        <s v="Maruti Ciaz VDi Option SHVS"/>
        <s v="Mahindra Scorpio VLX 2WD AIRBAG SE BSIV"/>
        <s v="Hyundai Tucson 2.0 e-VGT 2WD MT"/>
        <s v="Jaguar XF 5.0 Litre V8 Petrol"/>
        <s v="Hyundai Creta 1.6 VTVT AT SX Plus"/>
        <s v="Hyundai Verna VTVT 1.6 AT SX Option"/>
        <s v="Mercedes-Benz GL-Class 350 CDI Blue Efficiency"/>
        <s v="Maruti S-Cross Zeta DDiS 200 SH"/>
        <s v="Hyundai Verna 1.6 VTVT SX"/>
        <s v="Volkswagen Polo GTI"/>
        <s v="Renault Pulse RxL"/>
        <s v="Maruti Celerio VXI AMT BSIV"/>
        <s v="Honda Brio V MT"/>
        <s v="Hyundai Creta 1.6 SX Automatic Diesel"/>
        <s v="Honda City i VTEC V"/>
        <s v="Toyota Innova Crysta 2.4 GX AT"/>
        <s v="BMW 3 Series 320d Luxury Line"/>
        <s v="Mercedes-Benz C-Class Progressive C 220d"/>
        <s v="Audi A4 3.0 TDI Quattro"/>
        <s v="BMW X5 xDrive 30d xLine"/>
        <s v="Maruti SX4 Vxi BSIV"/>
        <s v="Hyundai Grand i10 1.2 Kappa Magna AT"/>
        <s v="Hyundai Grand i10 Magna AT"/>
        <s v="Chevrolet Beat LT Option"/>
        <s v="Toyota Fortuner 4x2 AT"/>
        <s v="Hyundai i10 Magna"/>
        <s v="Hyundai Santro GS"/>
        <s v="Skoda Laura Ambiente 2.0 TDI CR MT"/>
        <s v="Hyundai i20 Sportz 1.2"/>
        <s v="Maruti Gypsy E MG410W ST"/>
        <s v="Tata Nexon 1.5 Revotorq XZ"/>
        <s v="Mahindra Verito 1.5 D4 BSIV"/>
        <s v="Chevrolet Tavera LS B3 7 Seats BSII"/>
        <s v="Chevrolet Optra Magnum 2.0 LS"/>
        <s v="Maruti Eeco 5 Seater Standard BSIV"/>
        <s v="Honda Civic 1.8 MT Sport"/>
        <s v="Tata Hexa XT 4X4"/>
        <s v="Tata Indica Vista Quadrajet VX"/>
        <s v="Mahindra Scorpio 2.6 CRDe SLE"/>
        <s v="Maruti Zen Estilo LXI BSIII"/>
        <s v="Maruti Swift Dzire AMT ZXI Plus BS IV"/>
        <s v="Honda Amaze S AT i-Vtech"/>
        <s v="Maruti Swift VXI"/>
        <s v="Mahindra Renault Logan 1.4 GLX Petrol"/>
        <s v="Hyundai i10 Magna LPG"/>
        <s v="Tata Venture EX"/>
        <s v="Chevrolet Captiva LT"/>
        <s v="Chevrolet Aveo U-VA 1.2 LS"/>
        <s v="Maruti Ciaz Zeta BSIV"/>
        <s v="Tata Hexa XM"/>
        <s v="Hyundai Santro Xing GL PLUS CNG"/>
        <s v="Mahindra Thar CRDe ABS"/>
        <s v="Maruti Alto K10 2010-2014 VXI"/>
        <s v="Maruti Alto K10 LXI"/>
        <s v="Honda City 1.5 V AT"/>
        <s v="Maruti Ritz LXI"/>
        <s v="Honda Jazz VX"/>
        <s v="Mahindra Scorpio SLE BSIII"/>
        <s v="Skoda Rapid 1.6 MPI AT Elegance Plus"/>
        <s v="Maruti Zen Estilo 1.1 VXI BSIII"/>
        <s v="Maruti Wagon R LX Minor"/>
        <s v="Skoda Octavia Classic 1.9 TDI MT"/>
        <s v="Maruti Swift AMT VXI"/>
        <s v="Honda Amaze SX i-VTEC"/>
        <s v="Hyundai Grand i10 Nios Magna CRDi"/>
        <s v="Volkswagen Jetta 1.9 L TDI"/>
        <s v="Hyundai Xcent 1.1 CRDi SX Option"/>
        <s v="Hyundai Santro Xing GL Plus LPG"/>
        <s v="Hyundai Accent Executive"/>
        <s v="Maruti Celerio VXI AT"/>
        <s v="Hyundai Creta 1.6 CRDi AT SX Plus"/>
        <s v="Maruti Ertiga VXI CNG"/>
        <s v="Hyundai Verna 1.6 SX VTVT"/>
        <s v="Hyundai Grand i10 1.2 Kappa Sportz Dual Tone"/>
        <s v="Toyota Etios V"/>
        <s v="Volkswagen Vento Petrol Highline AT"/>
        <s v="Volkswagen Polo Diesel Highline 1.2L"/>
        <s v="Mahindra KUV 100 mFALCON D75 K8"/>
        <s v="Audi A4 New  2.0 TDI Multitronic"/>
        <s v="Volkswagen Polo Petrol Highline 1.2L"/>
        <s v="Skoda Rapid 1.6 MPI Active"/>
        <s v="Maruti Ertiga ZDI"/>
        <s v="Maruti Wagon R Stingray LXI"/>
        <s v="Skoda Superb 1.8 TSI"/>
        <s v="Tata Indigo LS"/>
        <s v="Land Rover Discovery Sport TD4 HSE 7S"/>
        <s v="Tata Sumo GX TC 8 Str"/>
        <s v="Hyundai i20 Magna"/>
        <s v="Hyundai Verna CRDi 1.6 SX Option"/>
        <s v="Tata Tiago XZA AMT"/>
        <s v="Toyota Innova Crysta 2.4 VX MT BSIV"/>
        <s v="Hyundai Grand i10 AT Asta"/>
        <s v="Maruti Ciaz VXi"/>
        <s v="Mahindra XUV500 W8 4WD"/>
        <s v="Renault Lodgy 85PS RxL"/>
        <s v="Mahindra Scorpio S6 Plus 7 Seater"/>
        <s v="Hyundai i20 2015-2017 Magna 1.2"/>
        <s v="Maruti Wagon R LXI BS IV"/>
        <s v="Mahindra Bolero 2011-2019 SLX 2WD BSIII"/>
        <s v="Toyota Innova Crysta 2.8 ZX AT BSIV"/>
        <s v="Maruti Ciaz VDI SHVS"/>
        <s v="Tata Indica GLS BS IV"/>
        <s v="Honda City i DTec SV"/>
        <s v="Maruti Swift LXI"/>
        <s v="Maruti Zen LXI"/>
        <s v="Honda WR-V i-VTEC VX"/>
        <s v="Toyota Fortuner 2.8 2WD AT BSIV"/>
        <s v="Toyota Innova Crysta 2.4 ZX MT"/>
        <s v="Volkswagen Polo 1.5 TDI Trendline"/>
        <s v="Mahindra Verito Vibe 1.5 dCi D4"/>
        <s v="Volkswagen Vento Magnific 1.6 Highline"/>
        <s v="Maruti Swift Dzire LDI"/>
        <s v="Tata New Safari DICOR 2.2 GX 4x2"/>
        <s v="Maruti SX4 ZDI"/>
        <s v="Hyundai Verna 1.6 SX VTVT (O)"/>
        <s v="Fiat Grande Punto 1.3 Dynamic (Diesel)"/>
        <s v="Maruti Wagon R Stingray VXI"/>
        <s v="Toyota Etios Liva 1.4 VD"/>
        <s v="Hyundai Xcent 1.2 Kappa SX"/>
        <s v="Honda Amaze VX O iDTEC"/>
        <s v="Maruti Ciaz 1.4 AT Zeta"/>
        <s v="Mahindra Scorpio S4 4WD"/>
        <s v="Maruti Swift 1.3 VXI ABS"/>
        <s v="Ford Ecosport 1.0 Ecoboost Titanium Optional"/>
        <s v="Renault KWID Climber 1.0 AMT BSIV"/>
        <s v="Renault KWID RXL BSIV"/>
        <s v="Hyundai EON 1.0 Era Plus"/>
        <s v="Toyota Innova 2.5 G (Diesel) 8 Seater"/>
        <s v="Toyota Innova 2.5 G4 Diesel 8-seater"/>
        <s v="Mahindra KUV 100 G80 K2"/>
        <s v="Hyundai i20 1.4 Asta Option"/>
        <s v="Renault KWID RXL"/>
        <s v="Maruti Celerio ZXI Optional AMT BSIV"/>
        <s v="Fiat Palio D 1.9 EL PS"/>
        <s v="Fiat Linea Classic 1.3 Multijet"/>
        <s v="Maruti Alto 800 CNG LXI"/>
        <s v="Maruti Swift Dzire VXi"/>
        <s v="Hyundai Grand i10 1.2 Kappa Sportz BSIV"/>
        <s v="Honda Brio 1.2 S MT"/>
        <s v="Tata Zest Revotron 1.2T XE"/>
        <s v="Hyundai Creta 1.4 CRDi Base"/>
        <s v="Mercedes-Benz M-Class ML 350 CDI"/>
        <s v="Toyota Innova Crysta 2.4 GX MT 8S BSIV"/>
        <s v="Tata New Safari DICOR 2.2 EX 4x4"/>
        <s v="Mahindra Marazzo M4"/>
        <s v="Toyota Etios Cross 1.2L G"/>
        <s v="Mahindra KUV 100 mFALCON D75 K8 AW"/>
        <s v="Hyundai i20 Asta 1.4 CRDi (Diesel)"/>
        <s v="Toyota Innova 2.0 GX 8 STR BSIV"/>
        <s v="Tata Hexa XTA"/>
        <s v="Hyundai Verna 1.6 SX VTVT AT"/>
        <s v="Maruti Swift Dzire VXI 1.2 BS IV"/>
        <s v="Maruti SX4 ZDI Leather"/>
        <s v="Maruti Ignis 1.2 Alpha BSIV"/>
        <s v="Honda Mobilio V i VTEC"/>
        <s v="Hyundai Getz 1.3 GVS"/>
        <s v="Ford Fiesta Titanium 1.5 TDCi"/>
        <s v="Hyundai Accent GLE CNG"/>
        <s v="Tata Tigor 1.2 Revotron XM"/>
        <s v="Hyundai i10 Magna 1.1"/>
        <s v="Nissan Sunny Diesel XV"/>
        <s v="Chevrolet Tavera LT L1 7 Seats BSIII"/>
        <s v="Mahindra Verito 1.5 D2 BSIV"/>
        <s v="Hyundai EON D Lite"/>
        <s v="Toyota Innova 2.5 GX (Diesel) 7 Seater"/>
        <s v="Nissan Terrano XV Premium 110 PS"/>
        <s v="Nissan Sunny XV D Premium Leather"/>
        <s v="Mahindra Bolero 2011-2019 SLX"/>
        <s v="Hyundai Santro Xing XG eRLX Euro III"/>
        <s v="Volkswagen Jetta 2.0L TDI Highline AT"/>
        <s v="Tata Indica Vista Quadrajet 90 VX"/>
        <s v="Honda City VX MT"/>
        <s v="Volkswagen Jetta 1.9 Highline TDI"/>
        <s v="Volkswagen Vento 1.5 TDI Highline Plus AT"/>
        <s v="Maruti Wagon R VXI AMT1.2BSIV"/>
        <s v="Hyundai Grand i10 Asta"/>
        <s v="Volkswagen Polo 1.0 MPI Trendline"/>
        <s v="Hyundai Creta 1.6 CRDi SX Option"/>
        <s v="Hyundai Grand i10 Asta Option"/>
        <s v="Maruti Swift DDiS LDI"/>
        <s v="Hyundai i10 Sportz 1.2 AT"/>
        <s v="Volkswagen Vento 1.5 TDI Comfortline"/>
        <s v="Skoda Rapid 1.5 TDI AT Ambition"/>
        <s v="Hyundai Getz GLE"/>
        <s v="Mahindra Scorpio M2DI"/>
        <s v="Ford Endeavour XLT TDCi 4X2"/>
        <s v="Audi Q3 35 TDI Quattro Technology"/>
        <s v="Audi A5 Sportback"/>
        <s v="Chevrolet Sail Hatchback 1.3 TCDi LT ABS"/>
        <s v="Hyundai Accent CRDi"/>
        <s v="BMW 7 Series Signature 730Ld"/>
        <s v="Toyota Camry 2.5 Hybrid"/>
        <s v="Mahindra XUV500 W5 BSIV"/>
        <s v="Mahindra XUV300 W8 Option Diesel BSIV"/>
        <s v="Mahindra Thar CRDe"/>
        <s v="Honda Mobilio E i DTEC"/>
        <s v="Maruti Ciaz ZXi Plus"/>
        <s v="Fiat Grande Punto EVO 1.3 Dynamic"/>
        <s v="Ford Endeavour Hurricane Limited Edition"/>
        <s v="Land Rover Discovery S 2.0 SD4"/>
        <s v="Hyundai i10 Era 1.1 iTech SE"/>
        <s v="Maruti Vitara Brezza VDi Option"/>
        <s v="Hyundai i20 Sportz Option 1.2"/>
        <s v="Ford Endeavour 3.0L 4X4 AT"/>
        <s v="Hyundai Santro LE zipPlus"/>
        <s v="Hyundai Creta 1.4 EX Diesel"/>
        <s v="Hyundai Verna CRDi 1.6 SX"/>
        <s v="Tata Indigo LX"/>
        <s v="Mitsubishi Pajero Sport 4X4"/>
        <s v="Ford Fiesta 1.5 TDCi Titanium"/>
        <s v="Honda City i-VTEC CVT ZX"/>
        <s v="BMW 3 Series GT Luxury Line"/>
        <s v="Maruti Baleno Alpha CVT"/>
        <s v="Hyundai i20 1.4 Magna Executive"/>
        <s v="Maruti Baleno Zeta"/>
        <s v="Honda City VTEC"/>
        <s v="Ford Endeavour 3.2 Titanium AT 4X4"/>
        <s v="Tata Xenon XT EX 4X2"/>
        <s v="Nissan Terrano XL Plus 85 PS"/>
        <s v="Ford Ecosport 1.5 DV5 MT Ambiente"/>
        <s v="Skoda Laura Elegance 1.9 TDI  AT"/>
        <s v="Maruti Alto 800 LXI Airbag"/>
        <s v="Mahindra Bolero SLX 2WD"/>
        <s v="Mahindra Jeep MM 540"/>
        <s v="Skoda Octavia Elegance 2.0 TDI AT"/>
        <s v="Honda Jazz 1.5 VX i DTEC"/>
        <s v="Honda City i-VTEC ZX"/>
        <s v="Maruti Vitara Brezza ZDi Plus AMT Dual Tone"/>
        <s v="Maruti Celerio LXI MT BSIV"/>
        <s v="Renault Captur 1.5 Diesel RXT"/>
        <s v="Audi A4 30 TFSI Technology"/>
        <s v="Honda Amaze VX Diesel BSIV"/>
        <s v="Toyota Corolla Altis 1.8 VL AT"/>
        <s v="Honda Amaze VX Petrol BSIV"/>
        <s v="Honda Amaze VX i-VTEC"/>
        <s v="Mahindra KUV 100 mFALCON G80 K2"/>
        <s v="Maruti Zen Estilo Sports"/>
        <s v="Maruti Ertiga ZDI Plus"/>
        <s v="Audi Q3 2.0 TDI Quattro Premium Plus"/>
        <s v="Tata Zest Revotron 1.2T XMS"/>
        <s v="Audi Q5 2.0 TFSI Quattro Premium Plus"/>
        <s v="Datsun GO T Petrol"/>
        <s v="Mahindra Jeep CJ 500 DI"/>
        <s v="Renault Pulse RxZ"/>
        <s v="Land Rover Discovery Sport SD4 HSE Luxury"/>
        <s v="Volkswagen Polo 2015-2019 1.2 MPI Highline"/>
        <s v="Honda City i-VTEC SV"/>
        <s v="Tata Sumo Gold EX"/>
        <s v="Tata Indica DLE"/>
        <s v="Honda City S"/>
        <s v="Mercedes-Benz New C-Class C 220 CDI Grand Edition"/>
        <s v="Toyota Innova 2.5 VX 8 STR"/>
        <s v="Mahindra Xylo D4 BSIV"/>
        <s v="Toyota Innova Crysta 2.5 VX BS IV"/>
        <s v="Hyundai Verna CRDi 1.6 AT SX Option"/>
        <s v="Mahindra Scorpio S2 7 Seater"/>
        <s v="Hyundai i10 Magna 1.2 iTech SE"/>
        <s v="Mahindra Bolero DI"/>
        <s v="Hyundai Santro Xing XS"/>
        <s v="Maruti Esteem VX"/>
        <s v="Honda Amaze S i-Dtech"/>
        <s v="Hyundai Santro Xing XG AT"/>
        <s v="Skoda Yeti Ambition 4X2"/>
        <s v="Maruti Wagon R LXI CNG"/>
        <s v="Hyundai Verna SX"/>
        <s v="Maruti SX4 Celebration Petrol"/>
        <s v="Hyundai i20 Active S Diesel"/>
        <s v="Honda Amaze V CVT Petrol BSIV"/>
        <s v="Maruti Ciaz ZXi"/>
        <s v="Hyundai i20 Active SX Petrol"/>
        <s v="Nissan Terrano XL 85 PS"/>
        <s v="Mahindra Bolero B6"/>
        <s v="Mahindra Scorpio SLE BS IV"/>
        <s v="Maruti Ertiga ZXI"/>
        <s v="Maruti Swift ZDI Plus"/>
        <s v="Maruti Wagon R VXI BSIII"/>
        <s v="Chevrolet Tavera Neo 2 LT L 9 Str"/>
        <s v="Tata Indica Vista Aura Plus 1.3 Quadrajet"/>
        <s v="Renault Duster 85PS Diesel RxL Plus"/>
        <s v="Maruti Swift Dzire Vdi BSIV"/>
        <s v="Volkswagen Polo Diesel Comfortline 1.2L"/>
        <s v="Maruti Gypsy King Hard Top"/>
        <s v="Tata Manza Club Class Quadrajet90 VX"/>
        <s v="Maruti Swift VXI Deca"/>
        <s v="Maruti Ignis 1.2 AMT Delta BSIV"/>
        <s v="Toyota Innova Crysta 2.4 VX MT 8S BSIV"/>
        <s v="Mahindra Bolero Power Plus LX"/>
        <s v="Maruti Swift 1.2 DLX"/>
        <s v="Mahindra KUV 100 mFALCON D75 K6"/>
        <s v="Tata Nano Cx BSIV"/>
        <s v="Mahindra TUV 300 T4"/>
        <s v="Tata Safari Storme VX Varicor 400"/>
        <s v="Maruti Baleno Delta Automatic"/>
        <s v="Hyundai i20 Active S Petrol"/>
        <s v="Tata Indica Vista Terra Quadrajet 1.3L"/>
        <s v="Nissan Sunny XL"/>
        <s v="Volkswagen Vento Diesel Style Limited Edition"/>
        <s v="Chevrolet Aveo 1.4 LS"/>
        <s v="Chevrolet Beat PS"/>
        <s v="Honda City E"/>
        <s v="Maruti Wagon R VXI Minor ABS"/>
        <s v="Maruti Omni BSIII 8-STR W/ IMMOBILISER"/>
        <s v="Mahindra Xylo H4 ABS"/>
        <s v="Hyundai Elantra CRDi (Leather Option)"/>
        <s v="Toyota Corolla Altis D-4D J"/>
        <s v="Hyundai i20 1.4 CRDi Era"/>
        <s v="Tata Indica Vista Aqua 1.3 Quadrajet"/>
        <s v="Hyundai Verna XXi (Petrol)"/>
        <s v="Maruti Wagon R LX"/>
        <s v="Hyundai Santro Xing XK (Non-AC)"/>
        <s v="Volkswagen Passat 1.8 TSI MT"/>
        <s v="Ford Figo Diesel LXI"/>
        <s v="Ford EcoSport 1.5 Ti VCT MT Trend BSIV"/>
        <s v="Toyota Corolla Executive (HE)"/>
        <s v="Ford Freestyle Titanium Diesel BSIV"/>
        <s v="Maruti Ignis 1.2 Zeta BSIV"/>
        <s v="Toyota Etios Liva 1.2 G"/>
        <s v="Toyota Corolla H6"/>
        <s v="Renault Duster RXL AWD"/>
        <s v="Volkswagen Polo 1.5 TDI Comfortline"/>
        <s v="Ford Figo Diesel EXI"/>
        <s v="Honda Jazz VX CVT"/>
        <s v="Maruti Swift Dzire Tour LDI"/>
        <s v="Maruti 800 Std MPFi"/>
        <s v="Hyundai Verna 1.6 CRDI SX Option"/>
        <s v="Mercedes-Benz E-Class E250 CDI Blue Efficiency"/>
        <s v="Toyota Etios 1.4 VXD"/>
        <s v="Mahindra Quanto C6"/>
        <s v="Volkswagen Vento 1.5 TDI Highline"/>
        <s v="Maruti Ciaz ZDi"/>
        <s v="Volkswagen Ameo 1.5 TDI Comfortline"/>
        <s v="Tata Nano CX SE"/>
        <s v="Tata Manza Aura Quadrajet"/>
        <s v="Maruti Omni E 8 Str STD"/>
        <s v="Chevrolet Optra 1.6 LS"/>
        <s v="Mahindra TUV 300 T10"/>
        <s v="Mahindra Alturas G4 4X2 AT BSIV"/>
        <s v="Maruti Zen Estilo LX BSIII"/>
        <s v="Tata Indica LXI"/>
        <s v="Maruti Wagon R VXI Optional"/>
        <s v="Tata Sumo Victa CX 7/9 Str BSII"/>
        <s v="Skoda Superb Elegance 2.0 TDI CR AT"/>
        <s v="Jeep Compass 2.0 Longitude Option BSIV"/>
        <s v="Tata Indica DL"/>
        <s v="Ford Fiesta 1.6 ZXi Leather"/>
        <s v="Mahindra Scorpio EX"/>
        <s v="Hyundai Santro Xing XL AT eRLX Euro III"/>
        <s v="Mahindra Thar DI 4X4 PS"/>
        <s v="Hyundai Grand i10 1.2 Kappa Magna BSIV"/>
        <s v="Ford Fiesta 1.4 Duratec ZXI"/>
        <s v="Hyundai i20 Asta Option 1.4 CRDi"/>
        <s v="Maruti Swift Dzire LXI"/>
        <s v="Maruti 800 EX"/>
        <s v="Renault KWID Climber 1.0 AMT"/>
        <s v="Mahindra Bolero Power Plus SLE"/>
        <s v="Hyundai Xcent 1.2 VTVT S"/>
        <s v="Maruti Wagon R LXI LPG BSIV"/>
        <s v="Nissan Micra Diesel XV Premium"/>
        <s v="Maruti Zen LXi - BS III"/>
        <s v="Toyota Innova 2.5 VX (Diesel) 7 Seater"/>
        <s v="Honda Civic 1.8 (E) MT"/>
        <s v="Maruti Zen Estilo 1.1 LXI BSIII"/>
        <s v="Honda City 1.5 V MT"/>
        <s v="Tata Manza ELAN Quadrajet BS IV"/>
        <s v="Mahindra Xylo E4 ABS BS IV"/>
        <s v="Honda WR-V i-DTEC VX"/>
        <s v="Nissan Terrano XL 110 PS"/>
        <s v="Honda Amaze S CVT Petrol"/>
        <s v="Maruti Esteem Lxi"/>
        <s v="Toyota Corolla Altis Diesel D4DGL"/>
        <s v="Tata Indica Vista Aura 1.2 Safire"/>
        <s v="Mahindra Bolero SLE"/>
        <s v="Hyundai Elite i20 Asta Option CVT BSIV"/>
        <s v="Hyundai Creta 1.4 E Plus"/>
        <s v="Honda Jazz 1.5 E i DTEC"/>
        <s v="Tata Aria Pure LX 4x2"/>
        <s v="Ford Freestyle Trend Petrol BSIV"/>
        <s v="Mahindra Jeep MM 775 XDB"/>
        <s v="Hyundai Grand i10 1.2 CRDi Magna"/>
        <s v="Maruti Zen Estilo LX BSIV"/>
        <s v="Maruti 800 DX"/>
        <s v="Honda City 1.5 GXI"/>
        <s v="Honda CR-V Diesel 4WD"/>
        <s v="Maruti Ertiga BSIV VXI AT"/>
        <s v="Volkswagen Polo 1.0 TSI Highline Plus"/>
        <s v="Audi A4 35 TDI Premium"/>
        <s v="Hyundai Xcent 1.1 CRDi SX"/>
        <s v="Mahindra Scorpio 2.6 SLX Turbo 7 Seater"/>
        <s v="Ford Ecosport 1.0 Ecoboost Titanium"/>
        <s v="Jaguar XF 3.0 Litre S Premium Luxury"/>
        <s v="Maruti Zen Estilo VXI BSIII"/>
        <s v="Toyota Innova 2.5 E 8 STR"/>
        <s v="Hyundai i20 1.4 CRDi Asta"/>
        <s v="Nissan Micra XL CVT"/>
        <s v="Mahindra Scorpio VLX AT 2WD BSIII"/>
        <s v="Toyota Corolla AE"/>
        <s v="Hyundai Grand i10 Nios Sportz"/>
        <s v="Chevrolet Tavera Neo 3 LT 9 Seats BSIII"/>
        <s v="Hyundai Grand i10 Nios AMT Magna"/>
        <s v="Hyundai Verna 1.6 VTVT S"/>
        <s v="Tata Manza Aqua Quadrajet BS IV"/>
        <s v="Maruti Wagon R LX BSIII"/>
        <s v="Toyota Etios Cross 1.4L GD"/>
        <s v="Renault KWID RXT BSIV"/>
        <s v="Daewoo Matiz SD"/>
        <s v="Tata Hexa XT"/>
        <s v="Honda Jazz V"/>
        <s v="Maruti A-Star Lxi"/>
        <s v="Audi A8 L 3.0 TDI quattro"/>
        <s v="Hyundai Elantra SX"/>
        <s v="Datsun redi-GO AMT 1.0 T Option"/>
        <s v="Tata Nano Cx BSIII"/>
        <s v="BMW X1 sDrive20d M Sport"/>
        <s v="Chevrolet Enjoy TCDi LT 7 Seater"/>
        <s v="Honda Amaze S Diesel"/>
        <s v="Mahindra KUV 100 D75 K6 Plus"/>
        <s v="Honda City i-VTEC CVT VX"/>
        <s v="Honda Brio VX"/>
        <s v="MG Hector Sharp Diesel MT BSIV"/>
        <s v="Audi A4 35 TDI Premium Plus"/>
        <s v="Renault Scala Diesel RxL"/>
        <s v="Skoda Laura Ambiente 1.9 PD"/>
        <s v="Ford Fiesta Diesel Style"/>
        <s v="Skoda Laura 1.9 TDI MT Ambiente"/>
        <s v="Toyota Innova 2.5 VX (Diesel) 7 Seater BS IV"/>
        <s v="Mercedes-Benz E-Class 220 CDI"/>
        <s v="Ford Figo Aspire 1.5 TDCi Trend"/>
        <s v="Tata Indigo GLX"/>
        <s v="Maruti Swift Dzire LDI Optional"/>
        <s v="Ford EcoSport 1.5 Diesel Ambiente BSIV"/>
        <s v="Skoda Rapid 1.6 TDI Elegance"/>
        <s v="Hyundai i20 1.4 CRDi Sportz"/>
        <s v="Chevrolet Aveo 1.4 LT BSIV"/>
        <s v="Mahindra Quanto C4"/>
        <s v="Honda Mobilio S i DTEC"/>
        <s v="Hyundai Santa Fe 4WD AT"/>
        <s v="Tata Manza Aura (ABS) Safire BS IV"/>
        <s v="Force One EX"/>
        <s v="Mahindra Xylo D2 BS IV"/>
        <s v="Hyundai Santro Magna AMT BSIV"/>
        <s v="Tata Indigo LS BSII"/>
        <s v="Hyundai Verna CRDi SX ABS"/>
        <s v="Tata New Safari DICOR 2.2 GX 4x2 BS IV"/>
        <s v="Tata Indica Vista Aura 1.3 Quadrajet"/>
        <s v="Mahindra Bolero Power Plus Plus Non AC BSIV PS"/>
        <s v="Mahindra Scorpio VLX 2WD AIRBAG BSIV"/>
        <s v="Toyota Innova 2.5 Z Diesel 7 Seater BS IV"/>
        <s v="Honda Brio 1.2 S Option MT"/>
        <s v="Hyundai Santro Sportz BSIV"/>
        <s v="Fiat Linea Dynamic"/>
        <s v="Maruti Alto 800 LX"/>
        <s v="Maruti SX4 S Cross DDiS 320 Zeta"/>
        <s v="Mahindra Jeep Classic"/>
        <s v="Mahindra Scorpio 2.6 Turbo 7 Str"/>
        <s v="Toyota Innova 2.5 GX (Diesel) 7 Seater BS IV"/>
        <s v="Ford Figo Petrol LXI"/>
        <s v="Maruti Swift ZXI ABS"/>
        <s v="Mahindra XUV500 W6 1.99 mHawk"/>
        <s v="Maruti Alto K10 LX"/>
        <s v="Maruti Wagon R VX"/>
        <s v="Tata Indica Vista Aqua 1.2 Safire BSIV"/>
        <s v="Honda Civic 1.8 S AT"/>
        <s v="Mahindra NuvoSport N8"/>
        <s v="Hyundai Verna Transform CRDi VGT SX ABS"/>
        <s v="Volkswagen Vento New Diesel Highline"/>
        <s v="Maruti S-Presso VXI Plus"/>
        <s v="Honda Civic 1.8 S MT"/>
        <s v="Toyota Etios Liva 1.2 VX"/>
        <s v="Toyota Yaris G"/>
        <s v="Maruti Swift LXI Option"/>
        <s v="Maruti Ciaz ZDi Plus"/>
        <s v="Maruti Ciaz 1.4 Alpha"/>
        <s v="Toyota Corolla Altis GL MT"/>
        <s v="Maruti Esteem Lxi - BSIII"/>
        <s v="Volkswagen Vento Diesel Comfortline"/>
        <s v="Maruti SX4 ZXI AT"/>
        <s v="Maruti Swift Dzire AMT ZXI"/>
        <s v="Mahindra TUV 300 T8 AMT"/>
        <s v="Ford Fusion 1.6 Duratec Petrol"/>
        <s v="Honda City i-VTEC VX"/>
        <s v="Maruti Esteem Vxi"/>
        <s v="Hyundai Verna 1.6 VTVT"/>
        <s v="Tata Sumo Victa EX 7/9 Str BSII"/>
        <s v="Chevrolet Sail Hatchback 1.2 LS"/>
        <s v="Mahindra Bolero Power Plus ZLX"/>
        <s v="Datsun RediGO S"/>
        <s v="Skoda Fabia 1.2 MPI Ambition Plus"/>
        <s v="Renault Fluence 1.5"/>
        <s v="Maruti Wagon R LXI DUO BS IV"/>
        <s v="Mahindra TUV 300 Plus P4"/>
        <s v="Volkswagen Jetta 2.0 TDI Comfortline"/>
        <s v="Maruti Swift LDI Optional"/>
        <s v="Maruti SX4 VDI"/>
        <s v="Chevrolet Aveo 1.4 CNG"/>
        <s v="Hyundai Elite i20 Magna Plus BSIV"/>
        <s v="Mahindra Thar 4X4"/>
        <s v="Hyundai EON Magna Optional"/>
        <s v="Maruti Omni 5 Str STD LPG"/>
        <s v="Maruti 800 DUO AC LPG"/>
        <s v="Toyota Innova Crysta 2.4 G MT BSIV"/>
        <s v="Hyundai Accent GLX"/>
        <s v="Maruti Swift VDI Optional"/>
        <s v="Hyundai Santro Xing XK eRLX EuroIII"/>
        <s v="Maruti Baleno Zeta 1.2"/>
        <s v="Ford Freestyle Titanium Diesel"/>
        <s v="Ford Figo Titanium"/>
        <s v="Ford Ecosport 1.5 Diesel Titanium"/>
        <s v="Ford Figo 1.5D Titanium Opt MT"/>
        <s v="Toyota Etios VX"/>
        <s v="Hyundai Accent GLS"/>
        <s v="Maruti Ignis 1.3 Delta"/>
        <s v="Tata Indigo CS LX (TDI) BS-III"/>
        <s v="Maruti Alto K10 VXI AGS"/>
        <s v="Nissan Evalia XV"/>
        <s v="Hyundai Grand i10 1.2 CRDi Sportz Option"/>
        <s v="Mahindra KUV 100 D75 K4 Plus 5Str"/>
        <s v="Hyundai Verna SX Diesel"/>
        <s v="Honda City Corporate Edition"/>
        <s v="Hyundai EON Era"/>
        <s v="Datsun RediGO 1.0 T Option"/>
        <s v="Hyundai i10 Magna 1.2"/>
        <s v="Renault Captur 1.5 Diesel RXT Mono"/>
        <s v="Mahindra Xylo D2 Maxx"/>
        <s v="Ford Aspire Titanium BSIV"/>
        <s v="Ford EcoSport 1.5 Ti VCT MT Titanium BE BSIV"/>
        <s v="Ford Ecosport 1.5 Petrol Trend"/>
        <s v="Ford EcoSport 1.5 TDCi Titanium Plus BSIV"/>
        <s v="Ford Freestyle Titanium"/>
        <s v="Ford Ecosport Thunder Edition Diesel"/>
        <s v="Ford Freestyle Titanium Plus"/>
        <s v="Mahindra Scorpio S2 9 Seater"/>
        <s v="Mahindra Scorpio VLS 2.2 mHawk"/>
        <s v="Honda Accord VTi-L (MT)"/>
        <s v="Tata Indigo CS LE (TDI) BS-III"/>
        <s v="Volkswagen Ameo 1.5 TDI Highline Plus 16"/>
        <s v="Ford Ecosport 1.5 Petrol Titanium Plus"/>
        <s v="Mahindra XUV500 AT W10 AWD"/>
        <s v="Mahindra XUV500 W10 2WD"/>
        <s v="Maruti Swift Dzire AMT VDI"/>
        <s v="Tata New Safari 4X4"/>
        <s v="Hyundai Verna SX CRDi AT"/>
        <s v="Renault Koleos 2.0 Diesel"/>
        <s v="Maruti Wagon R LXI DUO BSIII"/>
        <s v="Ford Ikon 1.8 D"/>
        <s v="Mercedes-Benz New C-Class 200 CDI Classic"/>
        <s v="Maruti Ertiga SHVS LDI Option"/>
        <s v="Tata Manza Aura (ABS) Quadrajet BS IV"/>
        <s v="Maruti Wagon R VXi BSII"/>
        <s v="Ford Fiesta 1.5 TDCi Ambiente"/>
        <s v="Renault KWID 1.0"/>
        <s v="Mahindra Scorpio S10 7 Seater"/>
        <s v="Chevrolet Enjoy TCDi LS 8 Seater"/>
        <s v="Tata Indica Vista TDI LX"/>
        <s v="Fiat Grande Punto EVO 1.3 Active"/>
        <s v="Mitsubishi Pajero 2.8 SFX BSIV Dual Tone"/>
        <s v="Mahindra Scorpio 2.6 SLX CRDe"/>
        <s v="Maruti Swift VXI Optional"/>
        <s v="Mahindra Thar DI 4X2"/>
        <s v="Maruti Ritz VXi"/>
        <s v="Tata Nexon 1.2 Revotron XZ Plus Dual Tone"/>
        <s v="Toyota Innova 2.5 G1 BSIV"/>
        <s v="Maruti Vitara Brezza LDi"/>
        <s v="Hyundai Verna Transform CRDi VGT ABS"/>
        <s v="Ford Freestyle Titanium Plus Diesel"/>
        <s v="Ford Figo 1.5P Titanium AT"/>
        <s v="Ford Figo 1.5D Titanium MT"/>
        <s v="Skoda Rapid 1.5 TDI AT Ambition BSIV"/>
        <s v="Tata Manza Aura Safire"/>
        <s v="Maruti Swift Dzire ZXI"/>
        <s v="Mahindra Bolero SLE BSIII"/>
        <s v="Hyundai Verna VTVT 1.6 SX"/>
        <s v="Fiat Punto 1.2 Active"/>
        <s v="Maruti Alto LXi BSII"/>
        <s v="Honda City 1.5 EXI S"/>
        <s v="Honda Amaze E i-VTEC"/>
        <s v="Tata Safari Storme EX"/>
        <s v="Volkswagen Ameo 1.2 MPI Trendline"/>
        <s v="Hyundai Verna 1.6 Xi ABS"/>
        <s v="Chevrolet Aveo 1.6 LT"/>
        <s v="Mahindra Bolero DI DX 8 Seater"/>
        <s v="Hyundai Verna 1.4 EX"/>
        <s v="Ford Figo Petrol ZXI"/>
        <s v="Tata Harrier XZ BSIV"/>
        <s v="Mahindra KUV 100 mFALCON G80 K8 5str"/>
        <s v="Hyundai i10 Sportz"/>
        <s v="Maruti Ignis 1.2 Delta BSIV"/>
        <s v="Toyota Corolla Altis 1.8 J"/>
        <s v="Tata Manza Club Class Quadrajet90 LS"/>
        <s v="Maruti Wagon R VXI Minor"/>
        <s v="Hyundai Accent GLE"/>
        <s v="Toyota Innova 2.0 VX 7 Seater"/>
        <s v="Maruti Alto 800 CNG LXI Optional"/>
        <s v="Chevrolet Aveo 1.6 LT with ABS"/>
        <s v="Tata Altroz XZ"/>
        <s v="Volkswagen Polo SR Petrol 1.2L"/>
        <s v="Skoda Superb 1.8 TFSI MT"/>
        <s v="Tata Tiago 2019-2020 XE Diesel"/>
        <s v="Tata Tiago 1.05 Revotorq XE"/>
        <s v="Hyundai Santro LS zipPlus"/>
        <s v="Mahindra XUV500 AT W10 FWD"/>
        <s v="Mahindra Scorpio VLX 2WD BSIV"/>
        <s v="Mahindra Scorpio VLX 2.2 mHawk Airbag BSIV"/>
        <s v="Hyundai Verna CRDi ABS"/>
        <s v="Mercedes-Benz E-Class 230"/>
        <s v="Maruti Omni 8 Seater BSIV"/>
        <s v="Ford Fiesta 1.4 ZXi TDCi ABS"/>
        <s v="Tata New Safari Dicor EX 4X2 BS IV"/>
        <s v="Mahindra XUV500 W7"/>
        <s v="Maruti Baleno Delta 1.3"/>
        <s v="Tata Nano Twist XT"/>
        <s v="Maruti Wagon R AX"/>
        <s v="Mahindra Scorpio SLX 2.6 Turbo 8 Str"/>
        <s v="Tata Tiago 1.05 Revotorq XT Option"/>
        <s v="Hyundai Elite i20 Sportz Plus BSIV"/>
        <s v="Honda Brio Exclusive Edition"/>
        <s v="Hyundai Verna Transform SX VTVT"/>
        <s v="Maruti Swift Dzire ZXI 1.2 BS IV"/>
        <s v="Maruti Swift VDi BSIII W/ ABS"/>
        <s v="Hyundai Accent GLE 1"/>
        <s v="Hyundai Getz GLX"/>
        <s v="Ford Ecosport 1.5 Petrol Ambiente"/>
        <s v="Honda BR-V i-VTEC VX MT"/>
        <s v="Tata Indigo CS eLX BS IV"/>
        <s v="Maruti Ertiga 1.5 VDI"/>
        <s v="Isuzu D-Max V-Cross Standard"/>
        <s v="Nissan Kicks XV Premium D BSIV"/>
        <s v="Maruti Alto 800 Base"/>
        <s v="Volkswagen Ameo 1.5 TDI Highline 16 Alloy"/>
        <s v="Hyundai Santro AT CNG"/>
        <s v="Ford Ecosport Sports Petrol"/>
        <s v="Hyundai Tucson CRDi"/>
        <s v="Tata Indigo TDI"/>
        <s v="Nissan Micra Diesel XV Primo"/>
        <s v="Tata Sumo LX"/>
        <s v="Maruti Celerio ZXI"/>
        <s v="OpelCorsa 1.6Gls"/>
        <s v="Chevrolet Tavera Neo 3 Max 9 Str BSIII"/>
        <s v="Mahindra Scorpio VLX 2WD ABS AT BSIII"/>
        <s v="Datsun GO Plus T BSIV"/>
        <s v="Hyundai Santro Xing GL"/>
        <s v="Chevrolet Aveo U-VA 1.2 LT WO ABS Airbag"/>
        <s v="Honda BR-V i-DTEC VX MT"/>
        <s v="Chevrolet Sail Hatchback LT ABS"/>
        <s v="Honda City 1.3 EXI"/>
        <s v="Hyundai Getz 1.5 CRDi GVS"/>
        <s v="Renault Lodgy Stepway 85PS RXZ 8S"/>
        <s v="Toyota Etios 1.5 V"/>
        <s v="Datsun GO Plus A Option Petrol"/>
        <s v="Tata Tiago 1.2 Revotron XE"/>
        <s v="Nissan Sunny Diesel XL"/>
        <s v="Mahindra XUV500 AT W8 FWD"/>
        <s v="Hyundai Santro Sportz AMT"/>
        <s v="Nissan Micra Active XV S"/>
        <s v="Mercedes-Benz E-Class E250 CDI Elegance"/>
        <s v="Audi Q5 3.0 TDI Quattro Technology"/>
        <s v="Datsun GO Plus T"/>
        <s v="Toyota Camry Hybrid 2.5"/>
        <s v="Volkswagen Jetta 2.0L TDI Highline"/>
        <s v="Mahindra Marazzo M2 8Str"/>
        <s v="Ford Ecosport 1.5 DV5 MT Titanium Optional"/>
        <s v="Maruti Celerio ZXI MT BSIV"/>
        <s v="Honda BRV i-VTEC V MT"/>
        <s v="Maruti Omni 5 Str STD"/>
        <s v="Hyundai i20 Asta (o) 1.4 CRDi (Diesel)"/>
        <s v="Maruti Omni 8 Seater BSII"/>
        <s v="Mercedes-Benz B Class B180 Sports"/>
        <s v="Toyota Etios Liva VD"/>
        <s v="Volkswagen Vento 1.5 TDI Highline BSIV"/>
        <s v="Renault KWID Climber 1.0 MT Opt BSIV"/>
        <s v="Hyundai Santro Asta"/>
        <s v="Ford Figo Aspire Titanium Plus Diesel"/>
        <s v="Renault Pulse RxZ Optional"/>
        <s v="Nissan Terrano XL P"/>
        <s v="Tata Manza Club Class Quadrajet90 LX"/>
        <s v="Toyota Camry M/t"/>
        <s v="Renault Duster 85PS Diesel RxZ"/>
        <s v="Maruti Swift ZXI Plus"/>
        <s v="Toyota Corolla H3"/>
        <s v="Tata Safari DICOR 2.2 EX 4x2"/>
        <s v="Maruti Wagon R Duo Lxi"/>
        <s v="Mahindra Bolero B4"/>
        <s v="Maruti Celerio VXI"/>
        <s v="Chevrolet Beat Diesel LT Option"/>
        <s v="Maruti Eeco Smiles 5 Seater AC"/>
        <s v="Hyundai Santro GLS I - Euro II"/>
        <s v="Chevrolet Spark 1.0 PS"/>
        <s v="Maruti Swift ZDi"/>
        <s v="Toyota Innova 2.5 E Diesel MS 7-seater"/>
        <s v="Mahindra Scorpio 2.6 CRDe"/>
        <s v="Honda Jazz Select Edition Active"/>
        <s v="Hyundai i20 Active 1.4 SX"/>
        <s v="Mahindra TUV 300 T8"/>
        <s v="Toyota Etios Liva 1.2 V"/>
        <s v="Toyota Innova 2.5 GX 7 STR BSIV"/>
        <s v="Hyundai i20 Magna Optional 1.2"/>
        <s v="Honda City 1.5 S MT"/>
        <s v="Honda Amaze E i-Dtech"/>
        <s v="Hyundai Creta 1.4 CRDi S Plus"/>
        <s v="Honda Jazz 1.5 SV i DTEC"/>
        <s v="Mahindra Renault Logan 1.6 Petrol GLSX"/>
        <s v="Maruti Alto VXi"/>
        <s v="Mahindra XUV500 W10 1.99 mHawk"/>
        <s v="Mahindra Xylo E8"/>
        <s v="Fiat 500 Lounge"/>
        <s v="Renault Triber RXT BSIV"/>
        <s v="Tata New Safari 4X4 EX"/>
        <s v="Mahindra TUV 300 mHAWK100 T8"/>
        <s v="Tata Altroz XE"/>
        <s v="Maruti Wagon R ZXI 1.2"/>
        <s v="Hyundai Xcent 1.2 CRDi E"/>
        <s v="Maruti Alto Green LXi (CNG)"/>
        <s v="Hyundai i20 1.2 Era"/>
        <s v="Ford Ikon 1.4 ZXi"/>
        <s v="Maruti Zen VXi - BS III"/>
        <s v="Chevrolet Optra Magnum 2.0 LT"/>
        <s v="Maruti Ertiga VDI Limited Edition"/>
        <s v="Mahindra KUV 100 mFALCON G80 K2 Plus"/>
        <s v="Mitsubishi Montero 3.2 MT"/>
        <s v="Tata Indica Vista Aqua 1.3 Quadrajet ABS BSIV"/>
        <s v="Hyundai i20 Magna Optional 1.4 CRDi"/>
        <s v="Ford Endeavour 4x2 XLT"/>
        <s v="Hyundai EON Sportz"/>
        <s v="Maruti Swift LXi BSIV"/>
        <s v="Maruti Zen VX"/>
        <s v="Maruti Omni LPG STD BSIV"/>
        <s v="Maruti Zen D PS"/>
        <s v="Fiat Linea 1.3 Multijet Emotion"/>
        <s v="Ford Aspire Titanium Plus Diesel BSIV"/>
        <s v="Ford Aspire Titanium Plus BSIV"/>
        <s v="Ford Freestyle Titanium Plus Diesel BSIV"/>
        <s v="Honda Jazz 1.2 VX i VTEC"/>
        <s v="Chevrolet Aveo U-VA 1.2 LT"/>
        <s v="Tata Nexon 1.2 Revotron XZ Plus"/>
        <s v="Chevrolet Cruze LT"/>
        <s v="Tata Tigor 1.2 Revotron XZ Option"/>
        <s v="BMW X1 sDrive20d"/>
        <s v="Hyundai Elite i20 Magna Plus Diesel"/>
        <s v="Ford EcoSport 1.5 Petrol Titanium BSIV"/>
        <s v="Fiat Grande Punto Active (Diesel)"/>
        <s v="Ford Ecosport 1.0 Ecoboost Platinum Edition BSIV"/>
        <s v="Tata Tiago 2019-2020 XZ"/>
        <s v="Maruti Swift ZXI"/>
        <s v="Volkswagen Polo 1.2 MPI Comfortline"/>
        <s v="Ford Fiesta Diesel Trend"/>
        <s v="Honda City 1.5 E MT"/>
        <s v="Maruti Baleno Zeta 1.3"/>
        <s v="Mahindra Jeep MM 550 XDB"/>
        <s v="Maruti Alto STD"/>
        <s v="Maruti Celerio VDi"/>
        <s v="Hyundai i20 Active 1.4 SX with AVN"/>
        <s v="Hyundai i20 1.4 CRDi Magna"/>
        <s v="Mahindra Xylo E4 8S"/>
        <s v="Ford Fiesta Petrol Trend"/>
        <s v="Hyundai Xcent 1.2 Kappa Base"/>
        <s v="Chevrolet Optra 1.6"/>
        <s v="Ford Ikon 1.6 ZXI NXt"/>
        <s v="Ford Ikon 1.3 Flair"/>
        <s v="Maruti Swift Dzire LDIX Limited Edition"/>
        <s v="Maruti Swift 1.3 DLX"/>
        <s v="Tata New Safari DICOR 2.2 VX 4x4"/>
        <s v="Renault KWID 1.0 RXL"/>
        <s v="Toyota Innova 2.5 VX 8 STR BSIV"/>
        <s v="Fiat Punto 1.3 Active"/>
        <s v="Hyundai Xcent 1.2 VTVT E Plus"/>
        <s v="Audi Q5 2.0 TFSI Quattro"/>
        <s v="Skoda Rapid 1.6 MPI Elegance"/>
        <s v="Maruti 800 Std BSIII"/>
        <s v="Toyota Innova 2.5 GX 7 STR"/>
        <s v="Mahindra Scorpio S5 BSIV"/>
        <s v="Renault KWID AMT"/>
        <s v="Toyota Fortuner 4x2 Manual"/>
        <s v="Mahindra TUV 300 T6 Plus"/>
        <s v="Hyundai Elantra CRDi SX"/>
        <s v="Honda City 1.5 V AT Exclusive"/>
        <s v="Toyota Innova Crysta 2.8 GX AT BSIV"/>
        <s v="Tata Indigo LX Dicor"/>
        <s v="Hyundai i20 1.2 Magna"/>
        <s v="Tata Tiago 1.2 Revotron XTA"/>
        <s v="Ford Ecosport 1.5 Petrol Titanium Plus AT"/>
        <s v="Maruti Ignis 1.2 Sigma BSIV"/>
        <s v="Tata Manza Aura Safire BS IV"/>
        <s v="Toyota Corolla Altis Diesel D4DJ"/>
        <s v="Hyundai Santro Magna CNG BSIV"/>
        <s v="Fiat Linea Emotion"/>
        <s v="Maruti Zen Estilo LXI BS IV"/>
        <s v="Maruti Celerio X ZXI BSIV"/>
        <s v="Ford Figo 1.5D Trend MT"/>
        <s v="Honda Amaze E i-DTEC"/>
        <s v="Maruti Alto K10 LXI CNG Optional"/>
        <s v="Hyundai Verna CRDi SX"/>
        <s v="Maruti Swift DDiS VDI"/>
        <s v="Skoda Rapid 1.6 TDI Ambition"/>
        <s v="Hyundai Sonata AT Leather"/>
        <s v="Hyundai Sonata 2.4L AT"/>
        <s v="Nissan X-Trail SLX MT"/>
        <s v="Mahindra Xylo E8 ABS Airbag BSIV"/>
        <s v="Tata Indigo GLS"/>
        <s v="Nissan Micra Diesel XV"/>
        <s v="Hyundai Grand i10 CRDi Asta Option"/>
        <s v="Maruti Alto 800 Std Optional"/>
        <s v="Hyundai Getz GLS ABS"/>
        <s v="Nissan Kicks XL D BSIV"/>
        <s v="Maruti Ritz VDI (ABS) BS IV"/>
        <s v="Tata Nano Std BSII"/>
        <s v="Hyundai Elite i20 Petrol Asta Option"/>
        <s v="Toyota Innova 2.5 G4 Diesel 7-seater"/>
        <s v="Maruti Celerio ZXI AT"/>
        <s v="Volvo XC60 D5 Inscription"/>
        <s v="Maruti Wagon R AMT VXI Option"/>
        <s v="Ambassador Classic 2000 Dsz"/>
        <s v="Maruti Ciaz Sigma BSIV"/>
        <s v="Chevrolet Spark 1.0 LT Option Pack w/ Airbag"/>
        <s v="Fiat Linea 1.3 Emotion"/>
        <s v="Ford Figo 1.2P Titanium Plus MT"/>
        <s v="Hyundai Grand i10 1.2 Kappa Era"/>
        <s v="Volkswagen Vento 1.0 TSI Highline Plus"/>
        <s v="Ford Classic 1.6 Duratec LXI"/>
        <s v="Hyundai Verna 1.6 CRDi SX"/>
        <s v="Maruti Ertiga ZXI AT Petrol"/>
        <s v="BMW 5 Series 525d Sedan"/>
        <s v="Honda City i DTEC E"/>
        <s v="Hyundai Creta 1.6 Gamma SX Plus"/>
        <s v="Hyundai Elite i20 Diesel Asta Option"/>
        <s v="Maruti S-Cross Alpha DDiS 200 SH"/>
        <s v="Tata Indica Vista Aura 1.3 Quadrajet BSIV"/>
        <s v="Volkswagen Vento 1.5 TDI Comfortline AT"/>
        <s v="Hyundai Elite i20 Sportz Plus CVT BSIV"/>
        <s v="Volkswagen Vento IPL II Diesel Trendline"/>
        <s v="Skoda Fabia 1.2 TDI Active"/>
        <s v="Toyota Corolla Altis G"/>
        <s v="Ford Fiesta 1.6 Duratec S"/>
        <s v="Maruti Wagon R VXI Plus Optional"/>
        <s v="Maruti Zen Estilo LXI Green (CNG)"/>
        <s v="Tata Bolt Revotron XE"/>
        <s v="Skoda Rapid Monte Carlo 1.6 MPI AT BSIV"/>
        <s v="Tata New Safari 4X2"/>
        <s v="Renault Duster Petrol RxL"/>
        <s v="Maruti Omni CNG"/>
        <s v="Tata Indica Vista Terra TDI BSIII"/>
        <s v="Honda Mobilio S i VTEC"/>
        <s v="Renault KWID RXE"/>
        <s v="Kia Seltos HTK Plus AT D"/>
        <s v="Maruti Eeco CNG 5 Seater AC BSIV"/>
        <s v="Maruti Ciaz ZDi Plus SHVS"/>
        <s v="Mahindra Renault Logan 1.5 DLE Diesel"/>
        <s v="Ford Ikon 1.4 TDCi DuraTorq"/>
        <s v="Tata Tiago XT"/>
        <s v="Ford Endeavour Titanium Plus 4X4"/>
        <s v="Honda City V AT"/>
        <s v="Honda City i VTEC S"/>
        <s v="Ford Ecosport 1.5 Ti VCT AT Titanium"/>
        <s v="Volkswagen Jetta 2.0L TDI Comfortline"/>
        <s v="Ford Fiesta 1.4 ZXi Leather"/>
        <s v="Audi A6 2.7 TDI"/>
        <s v="Maruti Wagon R CNG LXI"/>
        <s v="Honda Jazz 1.2 V i VTEC"/>
        <s v="Maruti Ciaz VDi Plus SHVS"/>
        <s v="Audi A4 2.0 TDI"/>
        <s v="Maruti Vitara Brezza ZDi Plus Dual Tone"/>
        <s v="Hyundai Accent GLS 1.6 ABS"/>
        <s v="Mahindra Scorpio BSIV"/>
        <s v="Chevrolet Aveo 1.4"/>
        <s v="Volkswagen Polo 1.2 MPI Highline"/>
        <s v="BMW 5 Series 530i"/>
        <s v="Maruti S-Cross Delta DDiS 200 SH"/>
        <s v="Volkswagen Vento Diesel Trendline"/>
        <s v="Skoda Laura Ambiente"/>
        <s v="Maruti Celerio ZDi"/>
        <s v="Ford Fiesta 1.6 Duratec EXI Ltd"/>
        <s v="Hyundai Santro Xing XK"/>
        <s v="Datsun GO Plus Remix Limited Edition"/>
        <s v="Toyota Innova 2.5 G3"/>
        <s v="Hyundai Xcent 1.2 VTVT S AT"/>
        <s v="Hyundai EON Magna"/>
        <s v="Maruti Alto 800 LXI CNG"/>
        <s v="Volkswagen Vento 1.6 Highline"/>
        <s v="Tata Nano Twist XE"/>
        <s v="Ford Figo Aspire 1.5 TDCi Ambiente ABS"/>
        <s v="OpelCorsa 1.4 GL"/>
        <s v="Mahindra XUV500 W7 BSIV"/>
        <s v="Maruti Ciaz 1.4 Zeta"/>
        <s v="Toyota Innova 2.5 GX (Diesel) 8 Seater BS IV"/>
        <s v="Tata Nano CX"/>
        <s v="Tata Tiago 1.05 Revotorq XM"/>
        <s v="Tata Zest Quadrajet 1.3"/>
        <s v="Ford Figo Petrol EXI"/>
        <s v="Honda Amaze S i-DTEC"/>
        <s v="Chevrolet Sail Hatchback 1.3 TCDi"/>
        <s v="Hyundai Elite i20 Petrol Magna Exective"/>
        <s v="Chevrolet Enjoy TCDi LT 8 Seater"/>
        <s v="Maruti Wagon R VXI AMT"/>
        <s v="Ford Figo Trend"/>
        <s v="Hyundai Tucson 2.0 e-VGT 2WD AT GL"/>
        <s v="Hyundai i20 1.2 Asta Dual Tone"/>
        <s v="Datsun RediGO SV 1.0"/>
        <s v="Datsun GO T BSIV"/>
        <s v="Chevrolet Captiva 2.0L VCDi"/>
        <s v="Tata New Safari 3L Dicor LX 4x2"/>
        <s v="Hyundai Grand i10 CRDi Asta"/>
        <s v="Honda BRV i-DTEC V MT"/>
        <s v="Toyota Fortuner 3.0 Diesel"/>
        <s v="Mahindra Verito 1.5 D2 BSIII"/>
        <s v="Hyundai Verna 1.6 i ABS"/>
        <s v="Volvo XC60 D3 Kinetic"/>
        <s v="Hyundai i20 Asta Option 1.2"/>
        <s v="Tata Xenon XT EX 4X4"/>
        <s v="Volkswagen Vento Petrol Highline"/>
        <s v="Chevrolet Beat LT LPG"/>
        <s v="Maruti Ciaz VDi"/>
        <s v="Datsun GO T Option BSIV"/>
        <s v="Mercedes-Benz E-Class E250 Edition E"/>
        <s v="Hyundai Verna SX AT Diesel"/>
        <s v="Mahindra XUV500 AT W10 1.99 mHawk"/>
        <s v="Tata Indigo GLE BSIII"/>
        <s v="Maruti Swift 1.3 LXI"/>
        <s v="Hyundai Elantra 2.0 SX AT"/>
        <s v="Maruti S-Cross Sigma DDiS 200 SH"/>
        <s v="Chevrolet Sail LS ABS"/>
        <s v="Honda City 1.5 V Elegance"/>
        <s v="Maruti Grand Vitara MT"/>
        <s v="Tata Manza Club Class Quadrajet90 EX"/>
        <s v="Tata Tiago 1.05 Revotorq XZ Plus"/>
        <s v="Fiat Linea T Jet Plus"/>
        <s v="Honda Civic 1.8 V MT"/>
        <s v="Hyundai Grand i10 1.2 Kappa Sportz AT"/>
        <s v="Hyundai Venue SX Opt Turbo BSIV"/>
        <s v="Ford Figo 1.5D Ambiente ABS MT"/>
        <s v="Renault Duster 110PS Diesel RxZ Plus"/>
        <s v="Ford Figo Aspire 1.5 Ti-VCT Titanium"/>
        <s v="Maruti Ciaz S 1.3"/>
        <s v="Mahindra Ingenio CRDe"/>
        <s v="Volkswagen Vento 1.5 Highline Plus AT 16 Alloy"/>
        <s v="Toyota Corolla Altis 1.8 GL"/>
        <s v="Audi A4 1.8 TFSI"/>
        <s v="Toyota Innova 2.5 EV Diesel PS 7 Seater BSIII"/>
        <s v="Ambassador Grand 1800 ISZ MPFI PW CL"/>
        <s v="Skoda Laura Ambiente 2.0 TDI CR AT"/>
        <s v="Mahindra Xylo Celebration Edition BSIV"/>
        <s v="Volkswagen CrossPolo 1.2 MPI"/>
        <s v="Maruti Ertiga VXI Petrol"/>
        <s v="Hyundai Xcent 1.1 CRDi S"/>
        <s v="Hyundai i20 1.2 Magna Executive"/>
        <s v="Maruti Swift Star VDI"/>
        <s v="Hyundai i10 Magna 1.1 iTech SE"/>
        <s v="Skoda Laura Elegance 2.0 TDI CR AT"/>
        <s v="Ford EcoSport 1.5 Diesel Trend BSIV"/>
        <s v="Maruti Celerio ZXI AMT BSIV"/>
        <s v="Hyundai EON Magna Plus Option"/>
        <s v="Tata Tiago 1.2 Revotron XT"/>
        <s v="Hyundai Grand i10 Asta Option AT"/>
        <s v="Ford Endeavour 2.5L 4X2"/>
        <s v="Maruti Ignis 1.2 AMT Alpha BSIV"/>
        <s v="Tata Nexon 1.5 Revotorq XM"/>
        <s v="Ford Fiesta 1.4 ZXi Duratec"/>
        <s v="Maruti Esteem AX"/>
        <s v="Honda Amaze V Diesel BSIV"/>
        <s v="Skoda Rapid 1.5 TDI Ambition"/>
        <s v="Tata Indica Vista Aqua 1.3 Quadrajet BSIV"/>
        <s v="Hyundai Creta 1.6 SX"/>
        <s v="Hyundai i10 Sportz AT"/>
        <s v="Mahindra Bolero SLX 4WD BSIII"/>
        <s v="Mahindra Scorpio S9 BSIV"/>
        <s v="Honda City 1.3 DX"/>
        <s v="Tata Nano Lx BSIII"/>
        <s v="Maruti 800 AC Uniq"/>
        <s v="Mahindra Scorpio VLX 2WD AT BSIV"/>
        <s v="Land Rover Range Rover Evoque 2.2L Dynamic"/>
        <s v="Tata Spacio SA 6 Seater"/>
        <s v="Hyundai Verna 1.4 CRDi"/>
        <s v="Mercedes-Benz E-Class 280 CDI"/>
        <s v="Nissan Micra Active XV"/>
        <s v="Fiat Linea Active (Diesel)"/>
        <s v="Fiat Punto 1.4 Emotion"/>
        <s v="Ford EcoSport 1.5 Diesel Trend Plus BSIV"/>
        <s v="Renault Duster 110PS Diesel RxZ AWD"/>
        <s v="Hyundai Verna Transform VTVT"/>
        <s v="Maruti Gypsy King Hard Top Ambulance BSIV"/>
        <s v="Ford Fiesta 1.4 SXi TDCi"/>
        <s v="Maruti Baleno Zeta Automatic"/>
        <s v="Tata Indica Vista Terra Quadrajet 1.3L BS IV"/>
        <s v="Toyota Etios VXD"/>
        <s v="Mahindra Xylo E9"/>
        <s v="Toyota Etios Liva VX"/>
        <s v="Mahindra Xylo H4"/>
        <s v="Ford Classic 1.4 Duratorq LXI"/>
        <s v="Chevrolet Aveo U-VA 1.2"/>
        <s v="Honda Jazz 1.5 S i DTEC"/>
        <s v="Toyota Innova 2.5 GX 8 STR BSIV"/>
        <s v="Tata New Safari DICOR 2.2 VX 4x2"/>
        <s v="Fiat Grande Punto EVO 90HP 1.3 Sport"/>
        <s v="Fiat Grande Punto Emotion 90Hp"/>
        <s v="Ford Fiesta Classic 1.6 Duratec CLXI"/>
        <s v="Tata Sumo Gold EX BSIII"/>
        <s v="Maruti A-Star AT VXI"/>
        <s v="Nissan Terrano XL Plus ICC WT20 SE"/>
        <s v="Hyundai Accent Executive CNG"/>
        <s v="Hyundai Creta 1.6 E Plus"/>
        <s v="Audi A6 2.8 FSI"/>
        <s v="Hyundai Xcent 1.2 CRDi S"/>
        <s v="Hyundai Santa Fe 4X4"/>
        <s v="Honda Amaze E i-Vtech"/>
        <s v="Mahindra Thar 4X2"/>
        <s v="Maruti Swift Dzire LXI Option"/>
        <s v="Hyundai i20 1.2 Asta Option"/>
        <s v="Maruti Baleno RS 1.0 Petrol"/>
        <s v="Skoda Superb LK 1.8 TSI AT"/>
        <s v="Volkswagen Jetta 1.9 TDI Comfortline DSG"/>
        <s v="Volkswagen Vento 1.5 TDI Highline AT"/>
        <s v="Honda Amaze VX AT i-Vtech"/>
        <s v="Maruti Baleno Delta Diesel"/>
        <s v="Tata Winger Deluxe - Hi Roof (AC)"/>
        <s v="Datsun RediGO AMT 1.0 S"/>
        <s v="Nissan Sunny XL D"/>
        <s v="Honda Jazz Select Edition"/>
        <s v="Maruti Swift Dzire AMT VXI"/>
        <s v="Hyundai Creta 1.6 SX Automatic"/>
        <s v="Mercedes-Benz E-Class 280 CDI Elegance"/>
        <s v="Audi RS7 2015-2019 Sportback Performance"/>
        <s v="MG Hector Smart AT"/>
        <s v="Land Rover Range Rover 4.4 Diesel LWB Vogue SE"/>
        <s v="Honda City VX CVT"/>
        <s v="Volkswagen Polo GT 1.0 TSI"/>
        <s v="Tata Bolt Revotron XM"/>
        <s v="Datsun GO Plus T Option"/>
        <s v="Mahindra XUV500 AT W6 2WD"/>
        <s v="Hyundai EON Era Plus Sports Edition"/>
        <s v="Skoda Rapid 1.6 MPI AT Ambition BSIV"/>
        <s v="Ambassador CLASSIC 1500 DSL AC"/>
        <s v="Maruti Gypsy King HT BSIV"/>
        <s v="Toyota Innova 2.5 EV Diesel MS 7 Str BSIII"/>
        <s v="Mahindra Renault Logan 1.5 DLX Diesel"/>
        <s v="Tata Aria Pleasure 4x2"/>
        <s v="Honda City i-DTEC ZX"/>
        <s v="Honda City i VTEC VX"/>
        <s v="Honda Jazz 1.5 V i DTEC"/>
        <s v="Ford EcoSport 1.5 Ti VCT MT Titanium BSIV"/>
        <s v="Tata Indigo CS eLS BS IV"/>
        <s v="Ford Fiesta 1.4 SXi TDCi ABS"/>
        <s v="Mahindra Xylo H8 ABS with Airbags"/>
        <s v="Skoda Rapid 1.6 TDI PRESTIGE"/>
        <s v="Mercedes-Benz GLS 2016-2020 350d 4MATIC"/>
        <s v="Mahindra Xylo E6"/>
        <s v="Fiat Palio 1.2 Sport"/>
        <s v="Fiat Punto EVO 1.3 Dynamic"/>
        <s v="Volkswagen Jetta 1.9 TDI Trendline"/>
        <s v="Toyota Corolla H2"/>
        <s v="Maruti Zen LX - BS III"/>
        <s v="Maruti Celerio VXI Optional"/>
        <s v="Maruti Alto 800 LXI Optional"/>
        <s v="Maruti Alto 800 LXI Opt BSIV"/>
        <s v="Volkswagen Vento 1.5 TDI Highline Plus AT BSIV"/>
        <s v="Maruti Alto K10 VXI Optional"/>
        <s v="Volvo XC 90 D5 Inscription BSIV"/>
        <s v="Mahindra TUV 300 T10 Dual Tone"/>
        <s v="Honda Jazz 1.2 S i VTEC"/>
        <s v="Mahindra XUV500 W7 AT BSIV"/>
        <s v="Mahindra Thar CRDe AC"/>
        <s v="Hyundai Verna 1.6 CRDi AT SX"/>
        <s v="Toyota Etios Liva GD SP"/>
        <s v="Mahindra Verito Vibe 1.5 dCi D6"/>
        <s v="Ford EcoSport 1.5 Petrol Titanium Plus AT BSIV"/>
        <s v="Tata Harrier XE"/>
        <s v="Hyundai Xcent 1.2 CRDi SX"/>
        <s v="Fiat Linea Emotion (Diesel)"/>
        <s v="Chevrolet Sail 1.3 LS"/>
        <s v="Toyota Camry Hybrid"/>
        <s v="Skoda Octavia Ambiente 1.9 TDI MT"/>
        <s v="Honda City Edge Edition Diesel SV"/>
        <s v="Ford Ecosport 1.5 DV5 MT Trend"/>
        <s v="Chevrolet Tavera Neo 3 9 Str BSIII"/>
        <s v="Honda Accord 2.4 AT"/>
        <s v="Maruti Ertiga SHVS LDI"/>
        <s v="Ford Ecosport 1.5 Diesel Titanium Plus"/>
        <s v="Ford Figo 1.5 Sports Edition MT"/>
        <s v="Ford EcoSport 1.5 TDCi Titanium Plus BE BSIV"/>
        <s v="Ford Figo Aspire 1.5 TDCi Titanium Plus"/>
        <s v="Toyota Qualis FS B3"/>
        <s v="Mahindra Scorpio VLX 2WD BSIII"/>
        <s v="Honda City i-DTEC VX"/>
        <s v="Nissan Terrano XE 85 PS"/>
        <s v="Fiat Punto EVO 1.3 Emotion"/>
        <s v="Toyota Fortuner 2.7 2WD AT"/>
        <s v="Mahindra XUV500 W10 AWD"/>
        <s v="Tata Indica V2 DLS BSII"/>
        <s v="Mahindra KUV 100 G80 K4 Plus"/>
        <s v="Hyundai Verna CRDi 1.6 AT EX"/>
        <s v="Tata Indigo CS LS (TDI) BS-III"/>
        <s v="Honda Amaze S Petrol BSIV"/>
        <s v="Hyundai Santro Xing XS eRLX Euro III"/>
        <s v="Hyundai Santro AT"/>
        <s v="Ford Endeavour 2.2 Titanium AT 4X2"/>
        <s v="Chevrolet Spark 1.0 LT BS3"/>
        <s v="Maruti Swift LDI"/>
        <s v="Tata Nano XM"/>
        <s v="Mahindra Verito 1.5 D6 BSIII"/>
        <s v="Toyota Innova 2.5 VX (Diesel) 8 Seater BS IV"/>
        <s v="Hyundai i20 Magna 1.4 CRDi"/>
      </sharedItems>
    </cacheField>
    <cacheField name="year" numFmtId="0">
      <sharedItems containsSemiMixedTypes="0" containsString="0" containsNumber="1" containsInteger="1" minValue="1992" maxValue="2020"/>
    </cacheField>
    <cacheField name="selling_price" numFmtId="2">
      <sharedItems containsSemiMixedTypes="0" containsString="0" containsNumber="1" containsInteger="1" minValue="20000" maxValue="8900000"/>
    </cacheField>
    <cacheField name="km_driven" numFmtId="0">
      <sharedItems containsSemiMixedTypes="0" containsString="0" containsNumber="1" containsInteger="1" minValue="1" maxValue="806599"/>
    </cacheField>
    <cacheField name="fuel" numFmtId="0">
      <sharedItems count="5">
        <s v="Petrol"/>
        <s v="Diesel"/>
        <s v="CNG"/>
        <s v="LPG"/>
        <s v="Electric"/>
      </sharedItems>
    </cacheField>
    <cacheField name="seller_type" numFmtId="0">
      <sharedItems count="3">
        <s v="Individual"/>
        <s v="Dealer"/>
        <s v="Trustmark Dealer"/>
      </sharedItems>
    </cacheField>
    <cacheField name="transmission" numFmtId="0">
      <sharedItems count="2">
        <s v="Manual"/>
        <s v="Automatic"/>
      </sharedItems>
    </cacheField>
    <cacheField name="owner" numFmtId="0">
      <sharedItems/>
    </cacheField>
    <cacheField name="total car" numFmtId="0">
      <sharedItems containsSemiMixedTypes="0" containsString="0" containsNumber="1" containsInteger="1" minValue="1" maxValue="3577"/>
    </cacheField>
    <cacheField name="car age" numFmtId="0">
      <sharedItems containsSemiMixedTypes="0" containsString="0" containsNumber="1" containsInteger="1" minValue="6" maxValue="34"/>
    </cacheField>
    <cacheField name="PRICE CATEGORY" numFmtId="0">
      <sharedItems/>
    </cacheField>
    <cacheField name="average selling price" numFmtId="2">
      <sharedItems containsSemiMixedTypes="0" containsString="0" containsNumber="1" minValue="225000" maxValue="569421.08797653962"/>
    </cacheField>
    <cacheField name="feul type" numFmtId="0">
      <sharedItems containsSemiMixedTypes="0" containsString="0" containsNumber="1" containsInteger="1" minValue="1" maxValue="3554"/>
    </cacheField>
    <cacheField name="automatic" numFmtId="0">
      <sharedItems containsSemiMixedTypes="0" containsString="0" containsNumber="1" containsInteger="1" minValue="1" maxValue="3577"/>
    </cacheField>
    <cacheField name="cars by seller type" numFmtId="0">
      <sharedItems containsSemiMixedTypes="0" containsString="0" containsNumber="1" containsInteger="1" minValue="1" maxValue="3577"/>
    </cacheField>
    <cacheField name="AV" numFmtId="0">
      <sharedItems containsMixedTypes="1" containsNumber="1" minValue="1046270.7510869566" maxValue="1509041.032051282" count="3439">
        <n v="1222507.4962092116"/>
        <n v="1222667.953283878"/>
        <n v="1222784.8657020722"/>
        <n v="1222792.6484007938"/>
        <n v="1222842.6027237931"/>
        <n v="1222933.820108498"/>
        <n v="1223048.047583071"/>
        <n v="1222922.9225196475"/>
        <n v="1222978.8317927946"/>
        <n v="1222678.081310706"/>
        <n v="1220127.0280074026"/>
        <n v="1220171.1566938544"/>
        <n v="1220221.191854178"/>
        <n v="1219451.133324004"/>
        <n v="1219304.4393207585"/>
        <n v="1218981.1783720013"/>
        <n v="1219105.7757072654"/>
        <n v="1218353.0751008419"/>
        <n v="1217900.5381503757"/>
        <n v="1217698.4724358823"/>
        <n v="1217376.2035230466"/>
        <n v="1217026.991403668"/>
        <n v="1216915.045467248"/>
        <n v="1216288.1174043142"/>
        <n v="1215861.6061815335"/>
        <n v="1215951.6667740433"/>
        <n v="1215619.3897208455"/>
        <n v="1215234.1595533916"/>
        <n v="1214607.7200124695"/>
        <n v="1214303.8831293476"/>
        <n v="1214364.3952616572"/>
        <n v="1213838.8346743181"/>
        <n v="1213480.6586775868"/>
        <n v="1213472.2214192343"/>
        <n v="1213225.5460025205"/>
        <n v="1213253.4116116995"/>
        <n v="1213278.6794969607"/>
        <n v="1213312.8110664212"/>
        <n v="1213424.3218670806"/>
        <n v="1213532.1530612549"/>
        <n v="1213433.7434903278"/>
        <n v="1213571.2060025029"/>
        <n v="1213506.5365794685"/>
        <n v="1213466.4754346332"/>
        <n v="1213387.6884055056"/>
        <n v="1213401.3306733756"/>
        <n v="1213370.2347212248"/>
        <n v="1213451.5897297575"/>
        <n v="1213553.9006055093"/>
        <n v="1213756.337611801"/>
        <n v="1213719.7007858923"/>
        <n v="1213739.3414202197"/>
        <n v="1214043.5083838031"/>
        <n v="1214098.6752200646"/>
        <n v="1214146.7025748133"/>
        <n v="1214254.6286376424"/>
        <n v="1214369.1991626311"/>
        <n v="1214555.4645629011"/>
        <n v="1214702.4368089952"/>
        <n v="1214725.3514291677"/>
        <n v="1214745.214865271"/>
        <n v="1215033.6921008332"/>
        <n v="1215096.3790336656"/>
        <n v="1215371.2409517164"/>
        <n v="1215491.9583183487"/>
        <n v="1215314.3865769971"/>
        <n v="1215235.7077328807"/>
        <n v="1215315.0253575151"/>
        <n v="1215365.9336206585"/>
        <n v="1215457.1372934324"/>
        <n v="1215607.9278005012"/>
        <n v="1215420.0153236308"/>
        <n v="1215511.3224019294"/>
        <n v="1215489.2900668173"/>
        <n v="1215393.361037327"/>
        <n v="1215371.1273304205"/>
        <n v="1214959.349569069"/>
        <n v="1210680.7655513971"/>
        <n v="1210599.4801322287"/>
        <n v="1210603.3296159932"/>
        <n v="1210754.2314997411"/>
        <n v="1210914.4241892858"/>
        <n v="1210423.4908181815"/>
        <n v="1210569.4488148962"/>
        <n v="1209320.3566498756"/>
        <n v="1209393.919120247"/>
        <n v="1209324.3712833039"/>
        <n v="1209014.0265915999"/>
        <n v="1209087.6792945529"/>
        <n v="1206598.6959792296"/>
        <n v="1205375.7967325752"/>
        <n v="1204593.6015369794"/>
        <n v="1204686.8190784224"/>
        <n v="1203604.0734316902"/>
        <n v="1203589.1944375602"/>
        <n v="1203590.2984388657"/>
        <n v="1203549.6561926787"/>
        <n v="1203464.9981631108"/>
        <n v="1203214.2534127394"/>
        <n v="1203223.6874111695"/>
        <n v="1203224.7448758469"/>
        <n v="1203363.0098317352"/>
        <n v="1203411.512515388"/>
        <n v="1203400.0853882236"/>
        <n v="1203298.1102913267"/>
        <n v="1203394.1856238719"/>
        <n v="1203178.6631460143"/>
        <n v="1203205.5076193418"/>
        <n v="1203332.0685979675"/>
        <n v="1203390.4805534892"/>
        <n v="1203641.156894502"/>
        <n v="1203782.89402815"/>
        <n v="1203651.1996971364"/>
        <n v="1203939.4772739024"/>
        <n v="1204078.3825886995"/>
        <n v="1204137.2383131699"/>
        <n v="1204023.7478947951"/>
        <n v="1203887.1252275202"/>
        <n v="1203791.399483094"/>
        <n v="1204066.0120026232"/>
        <n v="1204182.6217731824"/>
        <n v="1203953.7437669798"/>
        <n v="1203833.8063047889"/>
        <n v="1203696.8834824408"/>
        <n v="1203757.6338593555"/>
        <n v="1203933.0528133227"/>
        <n v="1204054.3684709161"/>
        <n v="1204133.5601136032"/>
        <n v="1204411.7042776188"/>
        <n v="1204566.5203210826"/>
        <n v="1204769.9710565514"/>
        <n v="1204909.8594289673"/>
        <n v="1204941.0241333521"/>
        <n v="1204814.8415795099"/>
        <n v="1204591.5952067049"/>
        <n v="1204636.5048922147"/>
        <n v="1204736.3480377886"/>
        <n v="1204897.6795481681"/>
        <n v="1204783.7652869737"/>
        <n v="1204939.2281879054"/>
        <n v="1205012.9622816781"/>
        <n v="1205248.8294961795"/>
        <n v="1205366.3354458828"/>
        <n v="1205464.4456587736"/>
        <n v="1205529.260744341"/>
        <n v="1205585.0360914106"/>
        <n v="1205760.582001681"/>
        <n v="1205902.1916253285"/>
        <n v="1205726.8707676902"/>
        <n v="1205786.7452363735"/>
        <n v="1204435.8149745236"/>
        <n v="1204478.7287952311"/>
        <n v="1204344.8656815733"/>
        <n v="1204607.7081206553"/>
        <n v="1204595.7072850773"/>
        <n v="1204602.0068147795"/>
        <n v="1204720.1425745562"/>
        <n v="1204815.026465321"/>
        <n v="1204943.6449329692"/>
        <n v="1205108.348464957"/>
        <n v="1205267.7053038196"/>
        <n v="1204974.3808169034"/>
        <n v="1205118.5415418835"/>
        <n v="1204793.1423355343"/>
        <n v="1204946.67090454"/>
        <n v="1205105.2927029375"/>
        <n v="1204940.1827489403"/>
        <n v="1204750.3151399966"/>
        <n v="1204719.9194381672"/>
        <n v="1204523.5367717382"/>
        <n v="1204634.4156272446"/>
        <n v="1204665.4309490346"/>
        <n v="1204604.1199350143"/>
        <n v="1204490.2691157036"/>
        <n v="1204797.5526940459"/>
        <n v="1204770.8912532935"/>
        <n v="1204734.1504043823"/>
        <n v="1204876.1558676176"/>
        <n v="1204354.9898760323"/>
        <n v="1204450.9028105366"/>
        <n v="1204549.0375570287"/>
        <n v="1204801.6249939653"/>
        <n v="1205042.8518101987"/>
        <n v="1205249.3745177635"/>
        <n v="1205467.8074035165"/>
        <n v="1205585.4436873223"/>
        <n v="1205588.1356891126"/>
        <n v="1205619.4441610393"/>
        <n v="1205884.989774981"/>
        <n v="1205858.619019097"/>
        <n v="1205933.2294792461"/>
        <n v="1204591.0384066883"/>
        <n v="1204695.4919320564"/>
        <n v="1204736.1810693361"/>
        <n v="1204390.1631387165"/>
        <n v="1204368.7941023004"/>
        <n v="1204356.6922665827"/>
        <n v="1204309.0432785144"/>
        <n v="1204111.9535769275"/>
        <n v="1203879.4628323142"/>
        <n v="1203371.375749435"/>
        <n v="1203461.1929335669"/>
        <n v="1203468.9559125158"/>
        <n v="1203353.4162055915"/>
        <n v="1203481.5715166379"/>
        <n v="1202660.4360050049"/>
        <n v="1202719.3364071345"/>
        <n v="1202697.2348537231"/>
        <n v="1202869.8024196047"/>
        <n v="1202987.9259700403"/>
        <n v="1203118.6264297988"/>
        <n v="1203420.2192830341"/>
        <n v="1203669.1632468153"/>
        <n v="1203140.5573508013"/>
        <n v="1202910.7238559078"/>
        <n v="1203097.8861133181"/>
        <n v="1203060.6726140752"/>
        <n v="1203188.4189983946"/>
        <n v="1203254.0192722897"/>
        <n v="1203350.8734118629"/>
        <n v="1203072.1798135298"/>
        <n v="1203250.6542274775"/>
        <n v="1203193.0724977911"/>
        <n v="1203495.942799157"/>
        <n v="1203781.4303332865"/>
        <n v="1204008.0841248529"/>
        <n v="1204187.6409996534"/>
        <n v="1204438.5006669599"/>
        <n v="1204538.5947992213"/>
        <n v="1204557.6653286514"/>
        <n v="1204293.1140412067"/>
        <n v="1204375.2240215109"/>
        <n v="1204656.2445181124"/>
        <n v="1204591.0171968611"/>
        <n v="1204485.0827164582"/>
        <n v="1204566.6329959298"/>
        <n v="1204382.3278940241"/>
        <n v="1204675.5586287449"/>
        <n v="1204381.4422493163"/>
        <n v="1204449.2341613809"/>
        <n v="1204285.2398569318"/>
        <n v="1204310.3037827923"/>
        <n v="1204600.6063322346"/>
        <n v="1204581.8145388798"/>
        <n v="1204748.068176148"/>
        <n v="1204700.0252524349"/>
        <n v="1204718.9672181867"/>
        <n v="1204673.8450295257"/>
        <n v="1204437.9658418316"/>
        <n v="1204738.4779729359"/>
        <n v="1205003.5491877287"/>
        <n v="1205095.8025771065"/>
        <n v="1204926.3261282425"/>
        <n v="1205179.980059304"/>
        <n v="1205324.5583226352"/>
        <n v="1205456.7398290648"/>
        <n v="1205582.7944399707"/>
        <n v="1205690.116122175"/>
        <n v="1205537.6178164536"/>
        <n v="1205336.316085529"/>
        <n v="1205481.5448694457"/>
        <n v="1205512.1304089255"/>
        <n v="1205531.3909301474"/>
        <n v="1205569.6271437521"/>
        <n v="1205602.353122354"/>
        <n v="1205694.962674838"/>
        <n v="1205799.6591848701"/>
        <n v="1205787.3748374302"/>
        <n v="1205775.0749500187"/>
        <n v="1205838.7094931295"/>
        <n v="1205978.4214707471"/>
        <n v="1205937.7021580955"/>
        <n v="1205910.7086699372"/>
        <n v="1206063.5389305938"/>
        <n v="1205586.6785256963"/>
        <n v="1205568.1016108727"/>
        <n v="1205150.6927541085"/>
        <n v="1205033.0828056247"/>
        <n v="1205096.9702601987"/>
        <n v="1205106.9699528101"/>
        <n v="1205237.6939144081"/>
        <n v="1205003.040538386"/>
        <n v="1205111.6000715545"/>
        <n v="1204984.7790312455"/>
        <n v="1204972.7969554197"/>
        <n v="1205024.1583086897"/>
        <n v="1205035.6134161763"/>
        <n v="1204927.7030821973"/>
        <n v="1204915.3183727926"/>
        <n v="1204980.938889554"/>
        <n v="1204872.8140592694"/>
        <n v="1204977.646641674"/>
        <n v="1204968.3620095626"/>
        <n v="1204860.0239785605"/>
        <n v="1204799.501372071"/>
        <n v="1204959.63068803"/>
        <n v="1205259.7702976423"/>
        <n v="1205356.0841581803"/>
        <n v="1205407.6783695961"/>
        <n v="1205561.1032590275"/>
        <n v="1205734.5584886633"/>
        <n v="1205556.4434804942"/>
        <n v="1205498.8135477528"/>
        <n v="1204656.089859054"/>
        <n v="1204416.5773803992"/>
        <n v="1203950.0521901618"/>
        <n v="1203225.8542531729"/>
        <n v="1203493.5156407151"/>
        <n v="1203368.9252709022"/>
        <n v="1203218.9823718155"/>
        <n v="1203099.1607540632"/>
        <n v="1203039.8366237362"/>
        <n v="1202919.760886455"/>
        <n v="1202762.9181541647"/>
        <n v="1202915.9206491394"/>
        <n v="1203129.8623938044"/>
        <n v="1203131.2982925659"/>
        <n v="1203272.6386145619"/>
        <n v="1203433.5134895521"/>
        <n v="1203769.7915356164"/>
        <n v="1203588.8177888014"/>
        <n v="1203608.5112690292"/>
        <n v="1203740.7702714182"/>
        <n v="1203809.4236132724"/>
        <n v="1203994.014337251"/>
        <n v="1204171.488602191"/>
        <n v="1204159.2364978653"/>
        <n v="1204066.4441720867"/>
        <n v="1203994.9060681323"/>
        <n v="1204222.6092126768"/>
        <n v="1203918.8052706006"/>
        <n v="1203874.3208826352"/>
        <n v="1204028.8609112722"/>
        <n v="1204300.4811602626"/>
        <n v="1204159.2276112554"/>
        <n v="1204323.4034269927"/>
        <n v="1206831.8042673287"/>
        <n v="1208128.6233404125"/>
        <n v="1208196.8649481162"/>
        <n v="1208249.0552215497"/>
        <n v="1208373.6038017671"/>
        <n v="1208455.3866536953"/>
        <n v="1208475.3446148206"/>
        <n v="1208595.5223018168"/>
        <n v="1208744.9628318748"/>
        <n v="1208808.4411228853"/>
        <n v="1213311.2801380367"/>
        <n v="1213534.443485267"/>
        <n v="1213813.163544226"/>
        <n v="1213852.765162349"/>
        <n v="1213978.1708022042"/>
        <n v="1214063.1605053246"/>
        <n v="1214096.4694731501"/>
        <n v="1214100.5583204094"/>
        <n v="1213943.1390531182"/>
        <n v="1213945.6244419019"/>
        <n v="1214079.4202785871"/>
        <n v="1214255.5701656768"/>
        <n v="1214442.9015007189"/>
        <n v="1214534.8645694801"/>
        <n v="1214660.7746114705"/>
        <n v="1214873.2064425319"/>
        <n v="1214828.8367797385"/>
        <n v="1214881.9386778518"/>
        <n v="1214707.3933435618"/>
        <n v="1214809.3134450347"/>
        <n v="1214904.7235869984"/>
        <n v="1214892.7699687337"/>
        <n v="1214772.1151448446"/>
        <n v="1214825.3349899198"/>
        <n v="1214650.313764995"/>
        <n v="1214653.1191947227"/>
        <n v="1214784.6579943085"/>
        <n v="1214942.4953422935"/>
        <n v="1214770.4736541321"/>
        <n v="1214863.1059598383"/>
        <n v="1215047.4825486671"/>
        <n v="1215202.6310780183"/>
        <n v="1214958.0683017224"/>
        <n v="1215031.5066718722"/>
        <n v="1215157.9283475857"/>
        <n v="1215169.167948385"/>
        <n v="1214924.2291555854"/>
        <n v="1214988.7761883214"/>
        <n v="1214371.4441721211"/>
        <n v="1214435.7283692998"/>
        <n v="1214607.743875087"/>
        <n v="1214757.0043125956"/>
        <n v="1214883.4415627816"/>
        <n v="1215049.3238931121"/>
        <n v="1215070.7826630617"/>
        <n v="1215191.1664191484"/>
        <n v="1215245.5481611637"/>
        <n v="1215465.5215800924"/>
        <n v="1215707.5347669548"/>
        <n v="1215212.4502726558"/>
        <n v="1215118.7798510662"/>
        <n v="1215024.9860165364"/>
        <n v="1215194.7468374651"/>
        <n v="1215446.2438070588"/>
        <n v="1215286.4132834242"/>
        <n v="1215569.3762928555"/>
        <n v="1215416.283146438"/>
        <n v="1215404.7564768977"/>
        <n v="1215438.6214176337"/>
        <n v="1215440.2895609476"/>
        <n v="1215165.2086401863"/>
        <n v="1215355.1176245837"/>
        <n v="1215419.5771335857"/>
        <n v="1215560.180107547"/>
        <n v="1215694.3510536775"/>
        <n v="1215900.122424305"/>
        <n v="1216109.278124352"/>
        <n v="1216174.7656838484"/>
        <n v="1216130.3063928215"/>
        <n v="1215953.2500715875"/>
        <n v="1215486.5716793737"/>
        <n v="1215614.5465723828"/>
        <n v="1215855.5346000539"/>
        <n v="1215877.1824481552"/>
        <n v="1215932.0375263139"/>
        <n v="1215934.9339454877"/>
        <n v="1215966.6215005098"/>
        <n v="1215955.1617964688"/>
        <n v="1216227.9927999731"/>
        <n v="1216296.3057559002"/>
        <n v="1216362.1930797605"/>
        <n v="1216533.7233516634"/>
        <n v="1216355.9480713319"/>
        <n v="1216597.90816367"/>
        <n v="1216884.1977655578"/>
        <n v="1217062.6146567382"/>
        <n v="1217204.6027704403"/>
        <n v="1217434.613315817"/>
        <n v="1217396.6707932465"/>
        <n v="1217498.8645289901"/>
        <n v="1217678.7869264393"/>
        <n v="1217694.2768461988"/>
        <n v="1217636.2580626423"/>
        <n v="1217491.2051402451"/>
        <n v="1217526.4267467647"/>
        <n v="1217429.2841938976"/>
        <n v="1217623.3945206003"/>
        <n v="1217679.1178551083"/>
        <n v="1217567.3555640592"/>
        <n v="1217535.9262545111"/>
        <n v="1216750.9639634071"/>
        <n v="1216911.980255269"/>
        <n v="1217171.115329559"/>
        <n v="1217243.6706786558"/>
        <n v="1216915.2698933685"/>
        <n v="1217213.9046542095"/>
        <n v="1217303.3472502495"/>
        <n v="1217091.6005361045"/>
        <n v="1217221.5742187749"/>
        <n v="1217364.9004742182"/>
        <n v="1217352.4533377285"/>
        <n v="1217502.6973151022"/>
        <n v="1217575.8399729861"/>
        <n v="1217706.0977376781"/>
        <n v="1217979.2063126406"/>
        <n v="1218143.3095423353"/>
        <n v="1218353.2728583454"/>
        <n v="1218547.6198634482"/>
        <n v="1218590.6504559861"/>
        <n v="1218728.1423170241"/>
        <n v="1218767.9789713966"/>
        <n v="1218929.5152288899"/>
        <n v="1219053.8081110199"/>
        <n v="1219248.6287657875"/>
        <n v="1219491.4377345648"/>
        <n v="1219495.7025109455"/>
        <n v="1219383.6768699433"/>
        <n v="1219001.0467317929"/>
        <n v="1218820.8758221432"/>
        <n v="1218920.7483292776"/>
        <n v="1218963.7593141305"/>
        <n v="1219153.044923953"/>
        <n v="1218904.786275994"/>
        <n v="1218877.3383639399"/>
        <n v="1219009.4977981029"/>
        <n v="1219125.8516852169"/>
        <n v="1219130.4617793476"/>
        <n v="1219135.0777725112"/>
        <n v="1219331.7611357043"/>
        <n v="1219432.6042469605"/>
        <n v="1219341.2689519492"/>
        <n v="1219522.4271331467"/>
        <n v="1219334.7549654115"/>
        <n v="1219438.7020684385"/>
        <n v="1219604.0322485929"/>
        <n v="1219608.9065549432"/>
        <n v="1219420.8610854815"/>
        <n v="1219586.4989551839"/>
        <n v="1219797.4241885308"/>
        <n v="1220044.0593770749"/>
        <n v="1220100.8127283382"/>
        <n v="1220164.0915677967"/>
        <n v="1220013.0915162822"/>
        <n v="1220260.4410837451"/>
        <n v="1220443.5107410885"/>
        <n v="1220600.9605789843"/>
        <n v="1220444.90129636"/>
        <n v="1220612.264590716"/>
        <n v="1220860.8032261268"/>
        <n v="1220995.4094202993"/>
        <n v="1221126.8017641923"/>
        <n v="1221090.503767893"/>
        <n v="1221130.3004521583"/>
        <n v="1219741.8152989245"/>
        <n v="1219821.3535264134"/>
        <n v="1219849.0463490027"/>
        <n v="1219967.7433208094"/>
        <n v="1219761.4971157263"/>
        <n v="1219789.2050470063"/>
        <n v="1219842.9907229883"/>
        <n v="1219163.9474552255"/>
        <n v="1219190.1928424626"/>
        <n v="1218021.7836965306"/>
        <n v="1217243.4720858221"/>
        <n v="1216719.7231041379"/>
        <n v="1214247.0956860916"/>
        <n v="1214015.9473197118"/>
        <n v="1213921.0464151446"/>
        <n v="1213628.1490407563"/>
        <n v="1213273.3761235068"/>
        <n v="1213413.338272589"/>
        <n v="1213331.4911613311"/>
        <n v="1213266.6319473216"/>
        <n v="1213158.5731455863"/>
        <n v="1212802.0070774434"/>
        <n v="1212497.4971321349"/>
        <n v="1211764.4018735825"/>
        <n v="1210752.2057050057"/>
        <n v="1210851.9778453107"/>
        <n v="1208756.5989661408"/>
        <n v="1208114.2097540144"/>
        <n v="1205259.6914221868"/>
        <n v="1205300.3083256427"/>
        <n v="1205372.09357219"/>
        <n v="1205221.2219102334"/>
        <n v="1205018.7029620465"/>
        <n v="1204887.9719082341"/>
        <n v="1204950.055784293"/>
        <n v="1203633.958649514"/>
        <n v="1203702.3141185297"/>
        <n v="1203239.1872702271"/>
        <n v="1203410.799761896"/>
        <n v="1203549.0372203721"/>
        <n v="1203545.9162028225"/>
        <n v="1203531.9424763105"/>
        <n v="1203679.7959209743"/>
        <n v="1203645.2198045694"/>
        <n v="1203807.1477211074"/>
        <n v="1203606.3941330472"/>
        <n v="1203695.3923434657"/>
        <n v="1203764.48585528"/>
        <n v="1203629.3871734978"/>
        <n v="1203922.8701557238"/>
        <n v="1203919.7108712597"/>
        <n v="1204213.7733050461"/>
        <n v="1204508.2244532194"/>
        <n v="1204473.7500224099"/>
        <n v="1204646.6967887916"/>
        <n v="1204719.5369070992"/>
        <n v="1204896.3560283408"/>
        <n v="1204232.201953165"/>
        <n v="1204503.6347025093"/>
        <n v="1204616.4865680779"/>
        <n v="1204944.8624255161"/>
        <n v="1205076.8815732596"/>
        <n v="1204813.7994992943"/>
        <n v="1204730.7825438934"/>
        <n v="1204814.3169538325"/>
        <n v="1204856.2718424513"/>
        <n v="1205009.5507295241"/>
        <n v="1204863.8084320279"/>
        <n v="1204992.9327887134"/>
        <n v="1205149.3303647954"/>
        <n v="1205471.8280040175"/>
        <n v="1205701.7924395732"/>
        <n v="1205998.507658432"/>
        <n v="1206131.2962999351"/>
        <n v="1205716.8503370332"/>
        <n v="1205468.7480229384"/>
        <n v="1211552.415361648"/>
        <n v="1211744.5089019383"/>
        <n v="1212038.3246153696"/>
        <n v="1211836.5262352102"/>
        <n v="1211973.02214078"/>
        <n v="1212078.262275428"/>
        <n v="1212146.0151299387"/>
        <n v="1212277.191654922"/>
        <n v="1212508.6099097589"/>
        <n v="1212643.3678627771"/>
        <n v="1212657.2507394524"/>
        <n v="1212755.8869534903"/>
        <n v="1212946.8932166775"/>
        <n v="1212968.5828802097"/>
        <n v="1212779.9242823999"/>
        <n v="1212811.5330923651"/>
        <n v="1212622.6097105588"/>
        <n v="1212717.8310992834"/>
        <n v="1212909.4617942465"/>
        <n v="1213013.4576519311"/>
        <n v="1213179.5280991411"/>
        <n v="1213236.6775188115"/>
        <n v="1213188.1992421043"/>
        <n v="1213313.4338659868"/>
        <n v="1213632.8152920413"/>
        <n v="1213443.224916213"/>
        <n v="1213253.3669463466"/>
        <n v="1213101.2883743104"/>
        <n v="1213082.9645530153"/>
        <n v="1213014.3480724418"/>
        <n v="1213134.9564048781"/>
        <n v="1213287.5380353108"/>
        <n v="1213415.5822988839"/>
        <n v="1213648.6846426157"/>
        <n v="1213788.1401438559"/>
        <n v="1213753.169124614"/>
        <n v="1213751.7532518518"/>
        <n v="1213809.2073445311"/>
        <n v="1214010.2105492768"/>
        <n v="1214190.6229104223"/>
        <n v="1214297.7334536579"/>
        <n v="1214195.9242386273"/>
        <n v="1214379.9465827504"/>
        <n v="1214161.6809007484"/>
        <n v="1214102.083400887"/>
        <n v="1213697.4049664983"/>
        <n v="1205686.6501277885"/>
        <n v="1205619.86569966"/>
        <n v="1205551.7959255083"/>
        <n v="1205555.9897711137"/>
        <n v="1205595.7514600274"/>
        <n v="1205639.8402118434"/>
        <n v="1205774.1077254456"/>
        <n v="1205857.2398811998"/>
        <n v="1205915.6364517505"/>
        <n v="1205273.2052725803"/>
        <n v="1205327.4092509295"/>
        <n v="1205371.7041051392"/>
        <n v="1205326.1053381674"/>
        <n v="1205349.0501493427"/>
        <n v="1205396.3134531053"/>
        <n v="1205482.2433234209"/>
        <n v="1205290.7567843948"/>
        <n v="1205657.8162058303"/>
        <n v="1205690.2338661575"/>
        <n v="1203385.2970788698"/>
        <n v="1203639.9468179722"/>
        <n v="1203519.0522810379"/>
        <n v="1203655.8641989217"/>
        <n v="1203839.6247246447"/>
        <n v="1203926.4535771776"/>
        <n v="1204085.1430162997"/>
        <n v="1203675.1272494574"/>
        <n v="1203747.9002340771"/>
        <n v="1203867.4724614909"/>
        <n v="1203728.4099976425"/>
        <n v="1203733.032336005"/>
        <n v="1203118.6551346965"/>
        <n v="1203069.2884483482"/>
        <n v="1202911.7814641804"/>
        <n v="1203079.9305622275"/>
        <n v="1202872.6038337932"/>
        <n v="1202801.0494499458"/>
        <n v="1202600.0579600618"/>
        <n v="1202671.2722038431"/>
        <n v="1202531.5831332004"/>
        <n v="1202532.4865693152"/>
        <n v="1202562.8981058621"/>
        <n v="1202429.6403539185"/>
        <n v="1202416.0942285247"/>
        <n v="1201661.4941451796"/>
        <n v="1201554.7702912283"/>
        <n v="1201680.3004033007"/>
        <n v="1201760.7332422952"/>
        <n v="1201951.2680101451"/>
        <n v="1201981.3256379049"/>
        <n v="1201977.0678294739"/>
        <n v="1201876.7342364043"/>
        <n v="1202008.3073386312"/>
        <n v="1202118.3007211229"/>
        <n v="1202301.0755028627"/>
        <n v="1201906.3543177154"/>
        <n v="1201929.2408108446"/>
        <n v="1200419.1592408686"/>
        <n v="1199913.8583810711"/>
        <n v="1200168.6599189979"/>
        <n v="1200403.2348472378"/>
        <n v="1200178.2834541711"/>
        <n v="1200142.9790979451"/>
        <n v="1200240.5202167011"/>
        <n v="1199921.1149072978"/>
        <n v="1199950.0615808563"/>
        <n v="1200137.2323901416"/>
        <n v="1200087.0407756222"/>
        <n v="1200000.306211994"/>
        <n v="1200256.5577794476"/>
        <n v="1200389.1953683442"/>
        <n v="1200243.9400243307"/>
        <n v="1200383.652234301"/>
        <n v="1200664.9364611125"/>
        <n v="1200687.4747542883"/>
        <n v="1200699.9960883833"/>
        <n v="1200722.5673322799"/>
        <n v="1200838.697121256"/>
        <n v="1200824.7249434176"/>
        <n v="1200854.6296180731"/>
        <n v="1200730.8273199156"/>
        <n v="1200726.1952098887"/>
        <n v="1200929.1691453843"/>
        <n v="1200543.7815489348"/>
        <n v="1200438.1128737838"/>
        <n v="1200489.9138926573"/>
        <n v="1200475.7601074502"/>
        <n v="1200367.0386404577"/>
        <n v="1200477.6805178272"/>
        <n v="1200463.5768285212"/>
        <n v="1200451.0984662906"/>
        <n v="1200455.3563892061"/>
        <n v="1200533.2040956728"/>
        <n v="1200555.9381757868"/>
        <n v="1200689.8685875153"/>
        <n v="1200608.0127914827"/>
        <n v="1200428.7534432663"/>
        <n v="1200304.1370946108"/>
        <n v="1200542.5700143385"/>
        <n v="1200675.8819601545"/>
        <n v="1200664.1248073974"/>
        <n v="1200576.2313095909"/>
        <n v="1200471.1430187379"/>
        <n v="1200626.8419973007"/>
        <n v="1200708.8612995571"/>
        <n v="1200787.598669623"/>
        <n v="1200758.7925566458"/>
        <n v="1201134.0135213702"/>
        <n v="1201286.5119145177"/>
        <n v="1201519.200040393"/>
        <n v="1201689.3639876731"/>
        <n v="1205367.5226083626"/>
        <n v="1205353.5802583888"/>
        <n v="1205413.7462222029"/>
        <n v="1205709.9341582283"/>
        <n v="1205216.3265529056"/>
        <n v="1205054.0298549449"/>
        <n v="1205002.8507565418"/>
        <n v="1205159.6193860758"/>
        <n v="1205201.3794931257"/>
        <n v="1205235.7612670017"/>
        <n v="1205021.378843477"/>
        <n v="1203686.2479851856"/>
        <n v="1203666.6950794403"/>
        <n v="1202889.7514964077"/>
        <n v="1202652.4048738186"/>
        <n v="1202526.47800291"/>
        <n v="1202765.9878323926"/>
        <n v="1202514.2610183773"/>
        <n v="1202522.3745249913"/>
        <n v="1202621.6642579697"/>
        <n v="1202791.4171269999"/>
        <n v="1202739.8412507882"/>
        <n v="1202980.2060168895"/>
        <n v="1202816.5292058366"/>
        <n v="1203000.14136816"/>
        <n v="1203208.7103175628"/>
        <n v="1202780.3995410812"/>
        <n v="1202691.3765278331"/>
        <n v="1202478.624641157"/>
        <n v="1202613.4874928975"/>
        <n v="1202816.4586168861"/>
        <n v="1202689.6517530635"/>
        <n v="1202487.5794134696"/>
        <n v="1202653.3476864384"/>
        <n v="1202770.4930545543"/>
        <n v="1202958.4375182155"/>
        <n v="1203076.0756226159"/>
        <n v="1207374.1027162119"/>
        <n v="1207547.8577839036"/>
        <n v="1207690.3795579427"/>
        <n v="1207638.4926904957"/>
        <n v="1207503.6346295783"/>
        <n v="1207640.0656213593"/>
        <n v="1207806.8912259582"/>
        <n v="1207907.2116173459"/>
        <n v="1207855.2559917402"/>
        <n v="1207999.7448776604"/>
        <n v="1208326.5155100543"/>
        <n v="1208456.0943942892"/>
        <n v="1208593.4394842533"/>
        <n v="1208658.8184261057"/>
        <n v="1208879.7049480244"/>
        <n v="1209200.1340016923"/>
        <n v="1209459.3588442388"/>
        <n v="1209677.816629824"/>
        <n v="1209811.8508189481"/>
        <n v="1209904.3585045654"/>
        <n v="1210050.1577736081"/>
        <n v="1209804.0569471077"/>
        <n v="1209692.549727388"/>
        <n v="1209680.3864917196"/>
        <n v="1209782.0039626863"/>
        <n v="1209912.2365474906"/>
        <n v="1210088.6525327477"/>
        <n v="1210113.2455765377"/>
        <n v="1210250.7854727162"/>
        <n v="1210343.9090995255"/>
        <n v="1210528.5683297268"/>
        <n v="1210612.8992965594"/>
        <n v="1210683.6289376358"/>
        <n v="1210785.7269804948"/>
        <n v="1210684.6896425304"/>
        <n v="1210904.7072120064"/>
        <n v="1210891.5753716188"/>
        <n v="1211108.3358233368"/>
        <n v="1210896.52838435"/>
        <n v="1210856.6385121208"/>
        <n v="1210786.1066064476"/>
        <n v="1210638.9556772006"/>
        <n v="1210472.4369823651"/>
        <n v="1210519.4561899127"/>
        <n v="1209878.1611866353"/>
        <n v="1209757.3077242561"/>
        <n v="1209812.784494475"/>
        <n v="1209911.4446880433"/>
        <n v="1210109.0957697371"/>
        <n v="1210041.1014264987"/>
        <n v="1210071.851391118"/>
        <n v="1210073.7524411979"/>
        <n v="1210219.2418322896"/>
        <n v="1210215.0116959654"/>
        <n v="1210386.2767199483"/>
        <n v="1210449.9473911177"/>
        <n v="1210444.993306285"/>
        <n v="1210669.9171609853"/>
        <n v="1209155.4088429392"/>
        <n v="1209350.2493994921"/>
        <n v="1209337.0573025825"/>
        <n v="1209421.0892603376"/>
        <n v="1206463.485554965"/>
        <n v="1206527.5567722071"/>
        <n v="1206771.9655110314"/>
        <n v="1207124.9520402437"/>
        <n v="1207111.7395694396"/>
        <n v="1204649.3513499575"/>
        <n v="1203438.2822910994"/>
        <n v="1203621.3183071699"/>
        <n v="1203749.3030815902"/>
        <n v="1203414.7101044192"/>
        <n v="1203423.8808511645"/>
        <n v="1203124.9831084693"/>
        <n v="1202268.0855138656"/>
        <n v="1202004.1489372407"/>
        <n v="1201884.8621987936"/>
        <n v="1201971.5064865872"/>
        <n v="1201670.6242666617"/>
        <n v="1201616.2186157706"/>
        <n v="1201521.0362124799"/>
        <n v="1201255.1016542083"/>
        <n v="1201400.5080765125"/>
        <n v="1201589.7942752687"/>
        <n v="1201324.1486258074"/>
        <n v="1201458.9903733586"/>
        <n v="1201703.4380169674"/>
        <n v="1198857.5718302112"/>
        <n v="1198949.8331804322"/>
        <n v="1199091.1889538858"/>
        <n v="1198989.2781269015"/>
        <n v="1199015.048949549"/>
        <n v="1198901.5701285601"/>
        <n v="1198963.0119631025"/>
        <n v="1199164.7364173252"/>
        <n v="1199296.6272385847"/>
        <n v="1198993.4883694525"/>
        <n v="1199197.3478191383"/>
        <n v="1199064.2890165988"/>
        <n v="1198724.1301930128"/>
        <n v="1198493.2829963323"/>
        <n v="1198672.5162894139"/>
        <n v="1198880.8912946428"/>
        <n v="1199206.873887856"/>
        <n v="1199034.5500789722"/>
        <n v="1198986.8363883896"/>
        <n v="1198663.7222371749"/>
        <n v="1198949.978968912"/>
        <n v="1198284.4507840783"/>
        <n v="1197650.1984559316"/>
        <n v="1198010.1808992291"/>
        <n v="1196194.6993991439"/>
        <n v="1195994.0660963252"/>
        <n v="1195605.0305469504"/>
        <n v="1195828.1408206308"/>
        <n v="1195516.9263919629"/>
        <n v="1195725.6164743064"/>
        <n v="1195688.6387576815"/>
        <n v="1195702.6634327034"/>
        <n v="1195856.3109911834"/>
        <n v="1194846.9654145946"/>
        <n v="1194981.7301919209"/>
        <n v="1195005.7475798645"/>
        <n v="1195051.2408471426"/>
        <n v="1195071.5928278144"/>
        <n v="1195132.7157003095"/>
        <n v="1195268.0581767666"/>
        <n v="1195305.7552100045"/>
        <n v="1195500.9919236095"/>
        <n v="1195892.469923029"/>
        <n v="1195954.0505873254"/>
        <n v="1196201.3436988445"/>
        <n v="1196564.1602770973"/>
        <n v="1196459.1148725669"/>
        <n v="1196655.2524361843"/>
        <n v="1196196.4326469554"/>
        <n v="1196511.8918148214"/>
        <n v="1196358.0228084412"/>
        <n v="1195670.489246656"/>
        <n v="1195790.8680233685"/>
        <n v="1195517.3663766801"/>
        <n v="1195507.6035716811"/>
        <n v="1195327.04665741"/>
        <n v="1193135.4502353282"/>
        <n v="1192988.2557172989"/>
        <n v="1192968.8244907516"/>
        <n v="1192680.1621775432"/>
        <n v="1192743.6572933155"/>
        <n v="1192588.763157458"/>
        <n v="1192307.3946651665"/>
        <n v="1192136.6906673315"/>
        <n v="1192057.0578307391"/>
        <n v="1192203.848471354"/>
        <n v="1191816.6865299041"/>
        <n v="1191717.3340836728"/>
        <n v="1190841.970614284"/>
        <n v="1190782.1531254489"/>
        <n v="1189905.4762825125"/>
        <n v="1188691.1049441728"/>
        <n v="1188857.2692690389"/>
        <n v="1188579.8766951072"/>
        <n v="1188590.8028450529"/>
        <n v="1188594.7365031661"/>
        <n v="1188662.5858509911"/>
        <n v="1188537.8550594363"/>
        <n v="1186340.9457155347"/>
        <n v="1186303.8750984343"/>
        <n v="1186110.434264557"/>
        <n v="1185849.4834386364"/>
        <n v="1185780.0916765996"/>
        <n v="1185499.4338636396"/>
        <n v="1185206.0655163974"/>
        <n v="1184928.2402142356"/>
        <n v="1184666.0266913692"/>
        <n v="1184724.2946178899"/>
        <n v="1184775.1298661372"/>
        <n v="1184818.4826279872"/>
        <n v="1185179.6014303239"/>
        <n v="1185552.6220022328"/>
        <n v="1185892.1168477356"/>
        <n v="1185610.4433760974"/>
        <n v="1185508.4198317702"/>
        <n v="1185510.5663941139"/>
        <n v="1185585.0664073441"/>
        <n v="1184133.4836567373"/>
        <n v="1183971.4881663877"/>
        <n v="1184134.2807473054"/>
        <n v="1184333.5086860701"/>
        <n v="1184513.7490591691"/>
        <n v="1184180.4045262488"/>
        <n v="1184428.7444004319"/>
        <n v="1184471.8266049644"/>
        <n v="1184072.9013128572"/>
        <n v="1184359.8662949041"/>
        <n v="1184399.177788374"/>
        <n v="1184256.8420590141"/>
        <n v="1184181.6223248192"/>
        <n v="1184321.0878271607"/>
        <n v="1184570.6766254823"/>
        <n v="1184468.4315883114"/>
        <n v="1184608.1522572953"/>
        <n v="1184896.3785289121"/>
        <n v="1184936.1947335636"/>
        <n v="1185148.839022368"/>
        <n v="1185453.0840641146"/>
        <n v="1185531.5687454958"/>
        <n v="1185683.0825668331"/>
        <n v="1185714.1789886833"/>
        <n v="1185902.1218448731"/>
        <n v="1186038.5074232323"/>
        <n v="1186171.0461382985"/>
        <n v="1186115.4815023278"/>
        <n v="1186244.4475361481"/>
        <n v="1186362.0640180572"/>
        <n v="1187645.1301556234"/>
        <n v="1187745.4687713622"/>
        <n v="1188090.5392077891"/>
        <n v="1188142.3787782982"/>
        <n v="1188279.5297766812"/>
        <n v="1188378.4091112367"/>
        <n v="1188462.9803386992"/>
        <n v="1188407.6912771659"/>
        <n v="1188439.5544903644"/>
        <n v="1188113.454909768"/>
        <n v="1187868.2574471186"/>
        <n v="1187683.78500898"/>
        <n v="1187751.8664494089"/>
        <n v="1187735.1020379737"/>
        <n v="1187911.5110973089"/>
        <n v="1187975.622058457"/>
        <n v="1187958.9551843961"/>
        <n v="1186549.0736557313"/>
        <n v="1186515.7840999116"/>
        <n v="1186457.4507979241"/>
        <n v="1186202.7833449931"/>
        <n v="1186320.039513252"/>
        <n v="1186391.3502837021"/>
        <n v="1186566.1285750868"/>
        <n v="1186708.4065030147"/>
        <n v="1186845.7697339309"/>
        <n v="1187138.6257648952"/>
        <n v="1187352.6828153329"/>
        <n v="1187634.7244023962"/>
        <n v="1187773.1340414446"/>
        <n v="1187444.7196621066"/>
        <n v="1187466.2610236106"/>
        <n v="1187567.9521234785"/>
        <n v="1187433.6424192949"/>
        <n v="1187625.8868323918"/>
        <n v="1187826.6711211682"/>
        <n v="1187904.3299519836"/>
        <n v="1187883.2691103623"/>
        <n v="1187882.7836012361"/>
        <n v="1187779.1619774085"/>
        <n v="1188034.6583423293"/>
        <n v="1188310.0696118011"/>
        <n v="1188454.0060034585"/>
        <n v="1188631.2381577466"/>
        <n v="1188775.6783056729"/>
        <n v="1188907.9403743742"/>
        <n v="1188883.0007239545"/>
        <n v="1189202.0408395233"/>
        <n v="1189537.2296876675"/>
        <n v="1189696.7492936002"/>
        <n v="1189844.7634443699"/>
        <n v="1189616.8469912296"/>
        <n v="1189716.0824179349"/>
        <n v="1189958.4463948233"/>
        <n v="1189916.766859581"/>
        <n v="1189605.0845344132"/>
        <n v="1189496.5415570007"/>
        <n v="1189454.3737160652"/>
        <n v="1189440.445395794"/>
        <n v="1189738.1349048284"/>
        <n v="1189633.3500373568"/>
        <n v="1189761.9183227336"/>
        <n v="1188724.6474068018"/>
        <n v="1188786.3744925745"/>
        <n v="1188596.4292370188"/>
        <n v="1188574.1270186983"/>
        <n v="1188682.1133513914"/>
        <n v="1188940.6870796853"/>
        <n v="1189111.5630216305"/>
        <n v="1189232.5157433948"/>
        <n v="1189349.6530236639"/>
        <n v="1189558.7480447947"/>
        <n v="1189423.7041535813"/>
        <n v="1189645.7230557199"/>
        <n v="1188918.5165064305"/>
        <n v="1189066.9383828137"/>
        <n v="1189025.871598132"/>
        <n v="1188624.7714799303"/>
        <n v="1188738.1024943206"/>
        <n v="1188549.3568185589"/>
        <n v="1188654.4115702328"/>
        <n v="1188789.0795342731"/>
        <n v="1189040.5509123211"/>
        <n v="1189187.2301018899"/>
        <n v="1189027.0556342613"/>
        <n v="1189346.4050770726"/>
        <n v="1189670.2296777298"/>
        <n v="1189962.7974469343"/>
        <n v="1190161.1138381704"/>
        <n v="1189984.5538658167"/>
        <n v="1190289.5104550042"/>
        <n v="1190638.7072296955"/>
        <n v="1190617.9674092871"/>
        <n v="1190533.8479608039"/>
        <n v="1190555.2498657466"/>
        <n v="1190745.7670174676"/>
        <n v="1190809.5063198807"/>
        <n v="1190941.0927675986"/>
        <n v="1191151.8338510355"/>
        <n v="1191258.2195978172"/>
        <n v="1191279.9681702931"/>
        <n v="1191503.007086399"/>
        <n v="1191456.8808686754"/>
        <n v="1191521.1265690187"/>
        <n v="1191736.5406470019"/>
        <n v="1191792.3922073797"/>
        <n v="1191941.9558555197"/>
        <n v="1192147.1405660927"/>
        <n v="1192186.4347135124"/>
        <n v="1191970.8829992879"/>
        <n v="1191929.1861810889"/>
        <n v="1192292.8262307106"/>
        <n v="1192557.0481044117"/>
        <n v="1192449.3952333147"/>
        <n v="1192738.2044569757"/>
        <n v="1193115.6885951895"/>
        <n v="1193266.0640283686"/>
        <n v="1193491.66611865"/>
        <n v="1193582.4695440223"/>
        <n v="1193797.4659607129"/>
        <n v="1194184.0730342718"/>
        <n v="1194138.3074585251"/>
        <n v="1194332.3948980728"/>
        <n v="1194200.9147346006"/>
        <n v="1194427.3716587604"/>
        <n v="1194742.6885297007"/>
        <n v="1195058.5131572769"/>
        <n v="1194780.8845300048"/>
        <n v="1194803.4661628236"/>
        <n v="1194708.8408703799"/>
        <n v="1194722.8628843382"/>
        <n v="1194573.3978449644"/>
        <n v="1194496.8880768407"/>
        <n v="1194437.4877746338"/>
        <n v="1194347.7865228115"/>
        <n v="1194443.5952860983"/>
        <n v="1194469.7851141507"/>
        <n v="1194604.9760557269"/>
        <n v="1194712.1139939777"/>
        <n v="1194952.8123816031"/>
        <n v="1194733.3157149216"/>
        <n v="1194962.2676598085"/>
        <n v="1194462.8454378047"/>
        <n v="1194677.2250744679"/>
        <n v="1194825.2916333035"/>
        <n v="1194608.6348613345"/>
        <n v="1194716.3016985017"/>
        <n v="1193158.8307076222"/>
        <n v="1192997.2012273266"/>
        <n v="1190866.2281677302"/>
        <n v="1190845.4811890456"/>
        <n v="1191084.8159909158"/>
        <n v="1191128.9418845575"/>
        <n v="1191152.7482445836"/>
        <n v="1191152.1036762178"/>
        <n v="1191369.62230069"/>
        <n v="1191691.6890974087"/>
        <n v="1191879.229436754"/>
        <n v="1192006.3314780775"/>
        <n v="1192194.0108124849"/>
        <n v="1192425.5908764692"/>
        <n v="1192331.2533194437"/>
        <n v="1190594.6645952484"/>
        <n v="1190761.4300158657"/>
        <n v="1190710.5190150735"/>
        <n v="1190855.8166644473"/>
        <n v="1191071.0538567642"/>
        <n v="1191266.1626902611"/>
        <n v="1191650.4260538623"/>
        <n v="1191920.2839340842"/>
        <n v="1191327.0988173983"/>
        <n v="1191597.1347951707"/>
        <n v="1191702.8709969593"/>
        <n v="1191778.9891608406"/>
        <n v="1192070.3902203403"/>
        <n v="1192116.1002134781"/>
        <n v="1192329.5992945281"/>
        <n v="1192550.0616195318"/>
        <n v="1192762.1681094393"/>
        <n v="1193165.9454713827"/>
        <n v="1193378.423101255"/>
        <n v="1193567.9918307387"/>
        <n v="1193753.7385068389"/>
        <n v="1193498.9875511243"/>
        <n v="1192571.6311588073"/>
        <n v="1193005.6213176216"/>
        <n v="1193209.6700973045"/>
        <n v="1193441.2290623521"/>
        <n v="1193657.9165241048"/>
        <n v="1193308.9469563144"/>
        <n v="1193021.6900636605"/>
        <n v="1193128.8018212267"/>
        <n v="1193111.2997880401"/>
        <n v="1193324.8558844929"/>
        <n v="1193224.060758828"/>
        <n v="1193085.6195900724"/>
        <n v="1193234.6564725314"/>
        <n v="1193417.8715198378"/>
        <n v="1193464.9654668754"/>
        <n v="1193464.1258470532"/>
        <n v="1193423.1970521472"/>
        <n v="1193510.0629154514"/>
        <n v="1193702.9947379138"/>
        <n v="1193685.4592255712"/>
        <n v="1193869.8979947167"/>
        <n v="1194186.5019384937"/>
        <n v="1194294.6052199693"/>
        <n v="1194319.2074190711"/>
        <n v="1194415.5550100894"/>
        <n v="1194671.3651632157"/>
        <n v="1194697.3361846381"/>
        <n v="1194654.9779184114"/>
        <n v="1194629.3131001878"/>
        <n v="1194336.1812333504"/>
        <n v="1194706.4465077138"/>
        <n v="1195016.8801536544"/>
        <n v="1195197.9397120753"/>
        <n v="1195379.320868291"/>
        <n v="1195257.5031422081"/>
        <n v="1195399.2067538127"/>
        <n v="1194877.6887456002"/>
        <n v="1195108.6124703926"/>
        <n v="1195313.23329888"/>
        <n v="1195339.9657509476"/>
        <n v="1195448.8828976036"/>
        <n v="1195490.5867622823"/>
        <n v="1195695.7790403126"/>
        <n v="1195678.1234474108"/>
        <n v="1196027.6548059592"/>
        <n v="1196116.1727153237"/>
        <n v="1196310.4144725082"/>
        <n v="1196399.9668231402"/>
        <n v="1196214.1481268287"/>
        <n v="1196302.9727152952"/>
        <n v="1196434.2847289748"/>
        <n v="1196366.6667630165"/>
        <n v="1196116.485754705"/>
        <n v="1196197.1011993778"/>
        <n v="1196430.1908652775"/>
        <n v="1196455.7576016672"/>
        <n v="1196662.3595360259"/>
        <n v="1196857.7489663654"/>
        <n v="1196974.955212994"/>
        <n v="1196625.1663225996"/>
        <n v="1196820.887765565"/>
        <n v="1196758.2395426338"/>
        <n v="1196542.4632400936"/>
        <n v="1196722.694547819"/>
        <n v="1196831.1138290479"/>
        <n v="1196644.5150703855"/>
        <n v="1196542.7050797935"/>
        <n v="1196866.6160261852"/>
        <n v="1196939.587349297"/>
        <n v="1197157.7343913903"/>
        <n v="1196869.2374619355"/>
        <n v="1197232.9321505567"/>
        <n v="1197463.335858989"/>
        <n v="1197660.985581266"/>
        <n v="1197878.2435459525"/>
        <n v="1197862.3734217321"/>
        <n v="1198017.7089993537"/>
        <n v="1198199.0177313501"/>
        <n v="1198452.8680181445"/>
        <n v="1198639.243396038"/>
        <n v="1197594.448026374"/>
        <n v="1197305.1867322421"/>
        <n v="1196879.2843105346"/>
        <n v="1196450.7916936923"/>
        <n v="1194975.0181345523"/>
        <n v="1195103.2380916339"/>
        <n v="1194812.1482154883"/>
        <n v="1195164.1484304497"/>
        <n v="1195275.7906423386"/>
        <n v="1195348.1382732426"/>
        <n v="1195147.3936411794"/>
        <n v="1193924.172187628"/>
        <n v="1194096.8081487606"/>
        <n v="1194256.0730076325"/>
        <n v="1194447.5922315435"/>
        <n v="1194698.9859134171"/>
        <n v="1194616.0420520324"/>
        <n v="1194702.7925725135"/>
        <n v="1194943.5396543734"/>
        <n v="1194847.4672114886"/>
        <n v="1195153.4532684253"/>
        <n v="1195309.0354547659"/>
        <n v="1195061.6031263242"/>
        <n v="1195156.1808546397"/>
        <n v="1195183.5238797241"/>
        <n v="1194935.4350279029"/>
        <n v="1194650.1254245162"/>
        <n v="1195108.503287426"/>
        <n v="1194859.4672634259"/>
        <n v="1194609.9726095472"/>
        <n v="1194947.8277304517"/>
        <n v="1195103.4031325106"/>
        <n v="1195107.0515519166"/>
        <n v="1195436.819691244"/>
        <n v="1193510.2159002579"/>
        <n v="1193698.5432641134"/>
        <n v="1193859.4923051661"/>
        <n v="1193884.3627039439"/>
        <n v="1194068.736257561"/>
        <n v="1194299.7475399813"/>
        <n v="1194368.1394524961"/>
        <n v="1194442.025639981"/>
        <n v="1194440.9108369385"/>
        <n v="1194691.1864236584"/>
        <n v="1194933.9721174748"/>
        <n v="1195264.3651097983"/>
        <n v="1194722.7343551626"/>
        <n v="1194922.5155992087"/>
        <n v="1194904.1146426327"/>
        <n v="1194607.0369806739"/>
        <n v="1194801.9721855146"/>
        <n v="1195150.9930995305"/>
        <n v="1194574.1979512637"/>
        <n v="1194861.6593572483"/>
        <n v="1194274.0759979498"/>
        <n v="1194427.1192199844"/>
        <n v="1194081.8456539891"/>
        <n v="1193931.8279379199"/>
        <n v="1193968.3728913909"/>
        <n v="1194233.7442593412"/>
        <n v="1194149.3103576424"/>
        <n v="1194192.1445861689"/>
        <n v="1193395.1245213419"/>
        <n v="1193617.8280127388"/>
        <n v="1193774.8446380412"/>
        <n v="1193949.7748729121"/>
        <n v="1193556.7637574379"/>
        <n v="1193499.7806847785"/>
        <n v="1192399.6446005583"/>
        <n v="1190033.4305373908"/>
        <n v="1190214.7563255704"/>
        <n v="1190537.9959647025"/>
        <n v="1190892.8091018666"/>
        <n v="1190893.6414112598"/>
        <n v="1191120.7396164993"/>
        <n v="1191383.7651720147"/>
        <n v="1191451.7027729619"/>
        <n v="1191626.5228251566"/>
        <n v="1191822.2420313873"/>
        <n v="1191760.5961377234"/>
        <n v="1191953.5369736261"/>
        <n v="1192065.7165632471"/>
        <n v="1192210.3339981132"/>
        <n v="1192359.9178506969"/>
        <n v="1192575.5723496203"/>
        <n v="1192744.5959068672"/>
        <n v="1193126.3779578435"/>
        <n v="1193499.0203339108"/>
        <n v="1193300.3895060031"/>
        <n v="1193083.5151524644"/>
        <n v="1193240.6159668812"/>
        <n v="1193444.1223217512"/>
        <n v="1193684.459895479"/>
        <n v="1193826.1943325533"/>
        <n v="1193738.8467561598"/>
        <n v="1193897.9792737996"/>
        <n v="1194025.9800724406"/>
        <n v="1194243.5251505671"/>
        <n v="1194386.1306227006"/>
        <n v="1194509.5689807478"/>
        <n v="1194669.5172684789"/>
        <n v="1194478.718388411"/>
        <n v="1194548.8369878386"/>
        <n v="1194821.9675234237"/>
        <n v="1194937.6488361489"/>
        <n v="1194909.9489507866"/>
        <n v="1195024.2420580657"/>
        <n v="1195129.2731617566"/>
        <n v="1195206.040567352"/>
        <n v="1194834.12600169"/>
        <n v="1195157.741427772"/>
        <n v="1194052.0783297382"/>
        <n v="1193863.0846097984"/>
        <n v="1193865.0199481812"/>
        <n v="1194025.6170006862"/>
        <n v="1193932.4220333227"/>
        <n v="1193548.4129061641"/>
        <n v="1193615.7138749694"/>
        <n v="1193787.8051405756"/>
        <n v="1193931.6527704971"/>
        <n v="1194141.4908994709"/>
        <n v="1194257.0794163044"/>
        <n v="1194096.1488720218"/>
        <n v="1193984.2612295053"/>
        <n v="1194032.9472299856"/>
        <n v="1193895.4798130838"/>
        <n v="1194148.0189934615"/>
        <n v="1194272.2399753802"/>
        <n v="1194616.4808695908"/>
        <n v="1194732.3261978861"/>
        <n v="1195113.7255229536"/>
        <n v="1195482.1109528202"/>
        <n v="1195718.5080669133"/>
        <n v="1195930.3607617381"/>
        <n v="1195960.4528672914"/>
        <n v="1195606.7255718955"/>
        <n v="1196012.9695671501"/>
        <n v="1196085.4028272904"/>
        <n v="1196112.0974328623"/>
        <n v="1195679.7042415666"/>
        <n v="1195517.4203135187"/>
        <n v="1195883.8646347388"/>
        <n v="1196038.5763145215"/>
        <n v="1195890.4106346888"/>
        <n v="1196064.6945392881"/>
        <n v="1196017.5209393639"/>
        <n v="1195873.7311741889"/>
        <n v="1196139.6537738291"/>
        <n v="1196121.1900187696"/>
        <n v="1196334.7988676657"/>
        <n v="1196587.5434548946"/>
        <n v="1196617.9096401606"/>
        <n v="1196764.7265842729"/>
        <n v="1196795.3237554613"/>
        <n v="1196622.8705810152"/>
        <n v="1196557.7911964927"/>
        <n v="1196676.923647206"/>
        <n v="1197054.5784825147"/>
        <n v="1197395.9962999753"/>
        <n v="1197599.4130413132"/>
        <n v="1197678.3217655211"/>
        <n v="1197898.529188012"/>
        <n v="1197958.5033240812"/>
        <n v="1198155.0466105132"/>
        <n v="1198044.2866471736"/>
        <n v="1198211.3566004911"/>
        <n v="1198291.2102152868"/>
        <n v="1198528.1634152711"/>
        <n v="1198784.9308066582"/>
        <n v="1198042.7511435039"/>
        <n v="1198279.4926646887"/>
        <n v="1197889.0933367331"/>
        <n v="1203309.3184079581"/>
        <n v="1203389.9674467968"/>
        <n v="1203690.9348177658"/>
        <n v="1204165.6470069306"/>
        <n v="1204442.3404121527"/>
        <n v="1204533.3018436597"/>
        <n v="1204764.7754663962"/>
        <n v="1205184.4545002752"/>
        <n v="1205316.1864208954"/>
        <n v="1205520.9404298551"/>
        <n v="1205670.8800589463"/>
        <n v="1205723.0604716586"/>
        <n v="1205928.2175396911"/>
        <n v="1206167.4113737356"/>
        <n v="1206402.3754488167"/>
        <n v="1206622.7150923526"/>
        <n v="1206508.183610925"/>
        <n v="1206753.7418995243"/>
        <n v="1206856.5058369152"/>
        <n v="1206939.6896831836"/>
        <n v="1206875.4682977311"/>
        <n v="1206562.7772605263"/>
        <n v="1206404.7147853167"/>
        <n v="1205893.1878887718"/>
        <n v="1205911.4000261624"/>
        <n v="1205830.3434686917"/>
        <n v="1205775.173934429"/>
        <n v="1205331.1331690906"/>
        <n v="1203440.179278895"/>
        <n v="1203185.7085580791"/>
        <n v="1202883.7223702434"/>
        <n v="1202070.6387377102"/>
        <n v="1202326.6525481401"/>
        <n v="1202669.1070642823"/>
        <n v="1202870.7958773253"/>
        <n v="1202803.4261850051"/>
        <n v="1202586.0717380547"/>
        <n v="1202673.2825822106"/>
        <n v="1202917.4193877329"/>
        <n v="1202775.2243759071"/>
        <n v="1202987.7349414728"/>
        <n v="1202369.0080532618"/>
        <n v="1202350.8454039914"/>
        <n v="1202583.650299602"/>
        <n v="1202565.6668633444"/>
        <n v="1202819.2770217825"/>
        <n v="1202781.3536659374"/>
        <n v="1202955.0474001006"/>
        <n v="1203379.156080415"/>
        <n v="1203462.3830007219"/>
        <n v="1203754.9682569914"/>
        <n v="1201843.7551882965"/>
        <n v="1202018.0593347051"/>
        <n v="1202121.9384136647"/>
        <n v="1201958.9995626425"/>
        <n v="1202321.8181735142"/>
        <n v="1202385.4206919048"/>
        <n v="1202418.7569540003"/>
        <n v="1202777.5201922171"/>
        <n v="1202993.4798544387"/>
        <n v="1203235.258724096"/>
        <n v="1203566.2142951491"/>
        <n v="1203831.2581847783"/>
        <n v="1203966.8211578291"/>
        <n v="1204051.7952457797"/>
        <n v="1204016.7794642556"/>
        <n v="1203949.3115439694"/>
        <n v="1204357.9055895496"/>
        <n v="1204162.7776453719"/>
        <n v="1204381.4929379409"/>
        <n v="1204123.526389465"/>
        <n v="1204342.6219870285"/>
        <n v="1204519.5448021484"/>
        <n v="1204595.6558788659"/>
        <n v="1204803.583643557"/>
        <n v="1205023.3810572634"/>
        <n v="1205293.0837253588"/>
        <n v="1205130.1604444555"/>
        <n v="1205254.5565819971"/>
        <n v="1205398.3853416836"/>
        <n v="1205705.7949443285"/>
        <n v="1205908.0264885167"/>
        <n v="1208361.9095654397"/>
        <n v="1208785.8970895011"/>
        <n v="1208671.2025085995"/>
        <n v="1208455.2750900381"/>
        <n v="1208592.3888038157"/>
        <n v="1208670.3370491804"/>
        <n v="1208941.0653551912"/>
        <n v="1208941.9440025741"/>
        <n v="1214516.9423359074"/>
        <n v="1214695.8240881318"/>
        <n v="1214522.7913899056"/>
        <n v="1214558.1559412098"/>
        <n v="1214346.1038373776"/>
        <n v="1214249.8076830057"/>
        <n v="1213552.5497143813"/>
        <n v="1213382.2257153795"/>
        <n v="1210549.7645305209"/>
        <n v="1210744.6921813665"/>
        <n v="1211013.5271883821"/>
        <n v="1210991.3395229136"/>
        <n v="1210923.7824885035"/>
        <n v="1211134.7237883874"/>
        <n v="1211433.9108347588"/>
        <n v="1211117.3774820534"/>
        <n v="1211046.508517625"/>
        <n v="1210845.0244237625"/>
        <n v="1210534.0469026249"/>
        <n v="1210121.6437364547"/>
        <n v="1210201.118808009"/>
        <n v="1210211.7765666202"/>
        <n v="1208724.0240504236"/>
        <n v="1208863.3346259617"/>
        <n v="1209112.6539523532"/>
        <n v="1209148.4116941954"/>
        <n v="1209535.2052267049"/>
        <n v="1209609.3382176524"/>
        <n v="1209639.9727947169"/>
        <n v="1209857.9760181438"/>
        <n v="1209638.1367208383"/>
        <n v="1209790.7805652453"/>
        <n v="1209496.7694859677"/>
        <n v="1209492.2490437024"/>
        <n v="1209714.0976556845"/>
        <n v="1209937.7633858267"/>
        <n v="1210357.0934729064"/>
        <n v="1210284.1539940827"/>
        <n v="1210398.797129293"/>
        <n v="1210331.0073691697"/>
        <n v="1210419.8157495686"/>
        <n v="1210644.7931851568"/>
        <n v="1210734.1161232276"/>
        <n v="1210902.2426733281"/>
        <n v="1210888.3891975079"/>
        <n v="1211235.1802800358"/>
        <n v="1210915.001611985"/>
        <n v="1210873.6174098297"/>
        <n v="1210889.9193753169"/>
        <n v="1210940.3938188145"/>
        <n v="1210867.0832760755"/>
        <n v="1210868.0320378151"/>
        <n v="1210847.5649222622"/>
        <n v="1210952.7856775704"/>
        <n v="1211073.3281049321"/>
        <n v="1211221.5218335106"/>
        <n v="1211480.7877007572"/>
        <n v="1211476.8737060758"/>
        <n v="1211488.5350661781"/>
        <n v="1211320.5170634054"/>
        <n v="1211369.0746839072"/>
        <n v="1211327.6928078423"/>
        <n v="1211690.9352032212"/>
        <n v="1211972.9014037712"/>
        <n v="1212090.9227342587"/>
        <n v="1212246.7213893894"/>
        <n v="1212306.5451031509"/>
        <n v="1212238.8365269417"/>
        <n v="1211966.231988962"/>
        <n v="1211992.484527753"/>
        <n v="1211569.2390696183"/>
        <n v="1211795.1471205673"/>
        <n v="1212021.5074398867"/>
        <n v="1212198.5960765078"/>
        <n v="1211673.5047315438"/>
        <n v="1210837.7931275726"/>
        <n v="1210398.80008855"/>
        <n v="1209655.124711476"/>
        <n v="1208895.966714802"/>
        <n v="1208384.1046666852"/>
        <n v="1207626.4328124451"/>
        <n v="1207070.5999989519"/>
        <n v="1207602.57137392"/>
        <n v="1207748.6773647175"/>
        <n v="1207492.66284443"/>
        <n v="1207659.0944177571"/>
        <n v="1208047.634724095"/>
        <n v="1208190.1799517744"/>
        <n v="1208418.9605075477"/>
        <n v="1208142.2910062294"/>
        <n v="1208627.6888392519"/>
        <n v="1208756.9613962201"/>
        <n v="1208672.0566970545"/>
        <n v="1208584.1694532845"/>
        <n v="1207757.946245627"/>
        <n v="1207682.9911320908"/>
        <n v="1207283.6703546972"/>
        <n v="1206599.5629225827"/>
        <n v="1206457.2136479665"/>
        <n v="1206467.0140699467"/>
        <n v="1206425.9697318494"/>
        <n v="1206808.467054978"/>
        <n v="1207063.3038221905"/>
        <n v="1207231.9269909686"/>
        <n v="1207308.9630773542"/>
        <n v="1207667.3427958183"/>
        <n v="1207880.3294625781"/>
        <n v="1207702.0835509878"/>
        <n v="1207948.6772994145"/>
        <n v="1208421.4189324537"/>
        <n v="1208295.5409384558"/>
        <n v="1208774.7484984272"/>
        <n v="1208810.0094344455"/>
        <n v="1208683.2071334294"/>
        <n v="1208556.1436536261"/>
        <n v="1208688.7781268035"/>
        <n v="1208664.5454439491"/>
        <n v="1209073.6992777451"/>
        <n v="1209195.7983277042"/>
        <n v="1209480.6754904476"/>
        <n v="1209095.22013795"/>
        <n v="1208864.0864910313"/>
        <n v="1208735.9939752787"/>
        <n v="1208809.9923466179"/>
        <n v="1209225.6758049258"/>
        <n v="1209554.0474031887"/>
        <n v="1209166.590074345"/>
        <n v="1209505.9779485601"/>
        <n v="1209450.6507090898"/>
        <n v="1209774.5383277067"/>
        <n v="1210031.5958231541"/>
        <n v="1210231.1875452898"/>
        <n v="1210723.4005308216"/>
        <n v="1211133.133793985"/>
        <n v="1211465.3534380535"/>
        <n v="1211599.5233324238"/>
        <n v="1211418.7006731059"/>
        <n v="1211498.921973136"/>
        <n v="1211827.0901290649"/>
        <n v="1211595.1496228471"/>
        <n v="1211289.2711512435"/>
        <n v="1210900.7470233566"/>
        <n v="1210641.4938070648"/>
        <n v="1210830.7239933091"/>
        <n v="1211122.9760278768"/>
        <n v="1211378.1936025063"/>
        <n v="1211428.9556413575"/>
        <n v="1211400.2677839841"/>
        <n v="1211524.8577188179"/>
        <n v="1211695.7735087718"/>
        <n v="1211762.4486393803"/>
        <n v="1211799.8208855141"/>
        <n v="1212251.6577780016"/>
        <n v="1211794.6066664348"/>
        <n v="1211402.6248406381"/>
        <n v="1211670.6407233253"/>
        <n v="1211966.7799890139"/>
        <n v="1212248.3880536489"/>
        <n v="1212120.0101036057"/>
        <n v="1212323.0868318428"/>
        <n v="1212459.267403092"/>
        <n v="1212829.0358440576"/>
        <n v="1213325.9152583585"/>
        <n v="1213676.1355428279"/>
        <n v="1213495.1860832218"/>
        <n v="1213009.969382603"/>
        <n v="1212593.2936395516"/>
        <n v="1212571.7031800316"/>
        <n v="1212704.6509071649"/>
        <n v="1212824.6639345938"/>
        <n v="1212749.7844423614"/>
        <n v="1212897.7487721764"/>
        <n v="1212582.3246656444"/>
        <n v="1212399.9156947134"/>
        <n v="1212243.8827217033"/>
        <n v="1212503.0398770834"/>
        <n v="1211944.7431677966"/>
        <n v="1209668.5101994772"/>
        <n v="1209728.4645960457"/>
        <n v="1210186.3320939597"/>
        <n v="1210335.3086114095"/>
        <n v="1210796.3113082438"/>
        <n v="1210884.4412773452"/>
        <n v="1210855.8399100748"/>
        <n v="1211122.6039801128"/>
        <n v="1211544.7713759716"/>
        <n v="1211967.8486153558"/>
        <n v="1212006.4134980501"/>
        <n v="1211486.4053413761"/>
        <n v="1211792.9743476624"/>
        <n v="1212077.8335420929"/>
        <n v="1211892.4794163315"/>
        <n v="1211987.2928458434"/>
        <n v="1212341.164210879"/>
        <n v="1212576.6401424797"/>
        <n v="1212840.7673135214"/>
        <n v="1212947.0228499717"/>
        <n v="1212963.9971542817"/>
        <n v="1213195.2149181277"/>
        <n v="1213758.9974935758"/>
        <n v="1214052.8139431193"/>
        <n v="1214364.2435371813"/>
        <n v="1214602.8483113204"/>
        <n v="1214864.6435832491"/>
        <n v="1215167.8488217809"/>
        <n v="1215653.8473768295"/>
        <n v="1215320.9645455282"/>
        <n v="1215328.2342532466"/>
        <n v="1215324.143937547"/>
        <n v="1215638.950910422"/>
        <n v="1215670.9646302704"/>
        <n v="1215778.9697030901"/>
        <n v="1216066.3624090755"/>
        <n v="1216517.4233600739"/>
        <n v="1216707.5206567184"/>
        <n v="1216464.2620111175"/>
        <n v="1216317.5902028985"/>
        <n v="1216818.5990558576"/>
        <n v="1216951.9119803428"/>
        <n v="1217388.6528787334"/>
        <n v="1217602.4544926216"/>
        <n v="1217392.4345505785"/>
        <n v="1217557.4998565991"/>
        <n v="1217864.8469645979"/>
        <n v="1217407.8385471499"/>
        <n v="1217250.7053848058"/>
        <n v="1217339.668316301"/>
        <n v="1217439.1546430476"/>
        <n v="1217309.0144230768"/>
        <n v="1217483.4420977011"/>
        <n v="1217901.8635896514"/>
        <n v="1218194.8310629025"/>
        <n v="1216964.7907638177"/>
        <n v="1216926.7315055872"/>
        <n v="1217026.8334011396"/>
        <n v="1216838.8155778812"/>
        <n v="1216765.8369744306"/>
        <n v="1217185.0697143346"/>
        <n v="1217512.6138825514"/>
        <n v="1217809.4087389773"/>
        <n v="1218002.7239538669"/>
        <n v="1218219.6621472386"/>
        <n v="1218483.5073897827"/>
        <n v="1218683.7392934703"/>
        <n v="1218442.4247483262"/>
        <n v="1218477.1249940114"/>
        <n v="1218724.161514703"/>
        <n v="1218960.1446319544"/>
        <n v="1219217.513095238"/>
        <n v="1219354.6096482407"/>
        <n v="1219399.0583839258"/>
        <n v="1219682.5384686452"/>
        <n v="1219384.8672004559"/>
        <n v="1219197.6455516706"/>
        <n v="1219632.9217412639"/>
        <n v="1219852.8860268809"/>
        <n v="1220114.2532664365"/>
        <n v="1220136.4646398858"/>
        <n v="1220109.2889152481"/>
        <n v="1220184.2455143961"/>
        <n v="1220417.6428089705"/>
        <n v="1219841.7288295878"/>
        <n v="1219793.2510100659"/>
        <n v="1220015.2473603806"/>
        <n v="1220355.5523004485"/>
        <n v="1220830.7734258762"/>
        <n v="1220877.0696511799"/>
        <n v="1220923.4751946074"/>
        <n v="1221143.3456424996"/>
        <n v="1221283.2415063609"/>
        <n v="1221508.0670222174"/>
        <n v="1221612.7922254009"/>
        <n v="1221944.0677252749"/>
        <n v="1222170.5129629546"/>
        <n v="1222621.1784360651"/>
        <n v="1222433.4355451737"/>
        <n v="1221685.8546657376"/>
        <n v="1221816.256560629"/>
        <n v="1221066.9976096344"/>
        <n v="1220841.8976272889"/>
        <n v="1220618.5409520702"/>
        <n v="1220731.4366756901"/>
        <n v="1221024.4688367886"/>
        <n v="1221105.0850613839"/>
        <n v="1221378.7724514098"/>
        <n v="1221583.7230241422"/>
        <n v="1221548.5382412872"/>
        <n v="1222008.1892672912"/>
        <n v="1221222.0266899602"/>
        <n v="1221516.5653952602"/>
        <n v="1221846.0346362554"/>
        <n v="1222126.4200023715"/>
        <n v="1222329.4283342077"/>
        <n v="1222383.4008008093"/>
        <n v="1222341.6941595464"/>
        <n v="1222491.7340251389"/>
        <n v="1222982.5057526296"/>
        <n v="1223318.9802877675"/>
        <n v="1223663.3065481239"/>
        <n v="1223815.2335499814"/>
        <n v="1223171.1467338679"/>
        <n v="1223095.0688316131"/>
        <n v="1223143.8906613064"/>
        <n v="1223465.9948540074"/>
        <n v="1223674.8061697637"/>
        <n v="1223724.1925412421"/>
        <n v="1223773.6980595761"/>
        <n v="1223925.9084879253"/>
        <n v="1224096.3065316658"/>
        <n v="1223807.6245223074"/>
        <n v="1223554.5631376242"/>
        <n v="1224004.2643326665"/>
        <n v="1224157.5117547"/>
        <n v="1224303.8368878718"/>
        <n v="1224341.2938781632"/>
        <n v="1223965.7191721974"/>
        <n v="1224015.0214134194"/>
        <n v="1224186.246437202"/>
        <n v="1224254.2305464083"/>
        <n v="1224261.3306119256"/>
        <n v="1224225.6607509525"/>
        <n v="1224183.783619818"/>
        <n v="1224313.3724761072"/>
        <n v="1224308.3100167061"/>
        <n v="1224559.2739276788"/>
        <n v="1224486.6314622355"/>
        <n v="1224598.3121395581"/>
        <n v="1224735.1727567485"/>
        <n v="1224785.5521549513"/>
        <n v="1224398.3245972928"/>
        <n v="1222095.9510795062"/>
        <n v="1221899.1254291127"/>
        <n v="1221745.0764767404"/>
        <n v="1222114.1686912151"/>
        <n v="1222225.8275384656"/>
        <n v="1222573.2030123514"/>
        <n v="1222909.0335122268"/>
        <n v="1222834.146628344"/>
        <n v="1223081.2968287328"/>
        <n v="1223167.7273291226"/>
        <n v="1223243.522625271"/>
        <n v="1223443.8845763849"/>
        <n v="1223059.440455148"/>
        <n v="1223503.6239670727"/>
        <n v="1223937.2859628587"/>
        <n v="1224268.8407340876"/>
        <n v="1224426.0487691702"/>
        <n v="1224577.4076721624"/>
        <n v="1224879.6555406596"/>
        <n v="1224743.8928409091"/>
        <n v="1224467.4668921838"/>
        <n v="1224738.1228089547"/>
        <n v="1224913.4928557081"/>
        <n v="1225031.198256809"/>
        <n v="1225509.6413448895"/>
        <n v="1225661.9279782437"/>
        <n v="1224522.2504626228"/>
        <n v="1224679.9606919375"/>
        <n v="1224635.6527744022"/>
        <n v="1224602.8965866629"/>
        <n v="1225135.9916096875"/>
        <n v="1225617.7620883731"/>
        <n v="1226129.8992816289"/>
        <n v="1226590.5426509811"/>
        <n v="1226636.0878805195"/>
        <n v="1225566.7165495639"/>
        <n v="1225492.1191316568"/>
        <n v="1224596.4978093242"/>
        <n v="1224752.1910780217"/>
        <n v="1225101.5212349305"/>
        <n v="1224968.7532296649"/>
        <n v="1225177.8025974007"/>
        <n v="1225192.1271204245"/>
        <n v="1225436.7097887211"/>
        <n v="1225717.3316595431"/>
        <n v="1225880.2745288759"/>
        <n v="1233834.8178189192"/>
        <n v="1234152.1752448145"/>
        <n v="1234197.4504819219"/>
        <n v="1234160.8156308895"/>
        <n v="1234446.4661531795"/>
        <n v="1233486.0031324879"/>
        <n v="1233982.6923250277"/>
        <n v="1234587.5781624964"/>
        <n v="1234158.1899186256"/>
        <n v="1234353.5230377016"/>
        <n v="1234459.8235389234"/>
        <n v="1234802.3758210945"/>
        <n v="1235089.3365385677"/>
        <n v="1235102.809004196"/>
        <n v="1235383.1517937521"/>
        <n v="1235573.9090679656"/>
        <n v="1235813.0274374469"/>
        <n v="1236250.560958893"/>
        <n v="1236539.0849569815"/>
        <n v="1237128.7832916039"/>
        <n v="1237320.7808974185"/>
        <n v="1237653.1740535439"/>
        <n v="1238004.4404461905"/>
        <n v="1238082.277536351"/>
        <n v="1237829.95604766"/>
        <n v="1237728.9696254092"/>
        <n v="1238056.1136726665"/>
        <n v="1238311.1121220938"/>
        <n v="1238518.0464649808"/>
        <n v="1238749.533041928"/>
        <n v="1239029.8879439402"/>
        <n v="1239359.3047883494"/>
        <n v="1239348.9514961122"/>
        <n v="1239299.9615158637"/>
        <n v="1239560.1236232952"/>
        <n v="1239743.5377619716"/>
        <n v="1239992.0253221949"/>
        <n v="1240345.6096193753"/>
        <n v="1240426.5641590559"/>
        <n v="1240611.3553685285"/>
        <n v="1240913.3574501397"/>
        <n v="1241177.1829137811"/>
        <n v="1240128.3005112682"/>
        <n v="1239744.242155415"/>
        <n v="1240268.3436580931"/>
        <n v="1240577.4068743235"/>
        <n v="1240932.9083257986"/>
        <n v="1241458.2819195027"/>
        <n v="1241905.9528973955"/>
        <n v="1242164.4713239395"/>
        <n v="1241755.5672920463"/>
        <n v="1242344.44912122"/>
        <n v="1242276.2306621727"/>
        <n v="1242006.0131891782"/>
        <n v="1242343.7270840555"/>
        <n v="1242125.315720466"/>
        <n v="1242056.9306717748"/>
        <n v="1242323.5090421389"/>
        <n v="1242577.6474082205"/>
        <n v="1242437.7177173703"/>
        <n v="1242955.9625340858"/>
        <n v="1242881.5402748806"/>
        <n v="1242938.8477722472"/>
        <n v="1243062.3568746268"/>
        <n v="1242855.5048899755"/>
        <n v="1243479.0575275398"/>
        <n v="1243840.6580882354"/>
        <n v="1243663.2687116566"/>
        <n v="1244025.4051985692"/>
        <n v="1243838.1057079935"/>
        <n v="1244076.6022347072"/>
        <n v="1244347.647954311"/>
        <n v="1243851.6409134162"/>
        <n v="1244235.2593246833"/>
        <n v="1243675.30146696"/>
        <n v="1243881.2761939906"/>
        <n v="1239811.3184400657"/>
        <n v="1239957.7630595583"/>
        <n v="1239950.8559266967"/>
        <n v="1240105.1399538966"/>
        <n v="1238023.2477952442"/>
        <n v="1238196.4312891779"/>
        <n v="1237949.7709845798"/>
        <n v="1237566.3615208121"/>
        <n v="1237739.6226655603"/>
        <n v="1238018.1007692174"/>
        <n v="1237908.0647201322"/>
        <n v="1238515.998969458"/>
        <n v="1238442.2138007698"/>
        <n v="1239064.7624998211"/>
        <n v="1239189.6457086687"/>
        <n v="1239552.2256622631"/>
        <n v="1239643.7976549836"/>
        <n v="1239297.611081647"/>
        <n v="1239395.8342611487"/>
        <n v="1239534.8634492436"/>
        <n v="1239525.4191033416"/>
        <n v="1239902.1280247949"/>
        <n v="1239829.2031902436"/>
        <n v="1239820.231538892"/>
        <n v="1240184.876812401"/>
        <n v="1240373.9421780133"/>
        <n v="1240474.2735611098"/>
        <n v="1239776.311590136"/>
        <n v="1239920.5130859932"/>
        <n v="1238889.1189515528"/>
        <n v="1238126.8316690121"/>
        <n v="1238540.5787541843"/>
        <n v="1238842.4406375627"/>
        <n v="1238981.7443849698"/>
        <n v="1239291.2099028106"/>
        <n v="1239406.2408249783"/>
        <n v="1239061.9193841596"/>
        <n v="1238174.7183540503"/>
        <n v="1237215.832472855"/>
        <n v="1236944.4403851393"/>
        <n v="1236707.9211958132"/>
        <n v="1236321.8333275607"/>
        <n v="1236656.2857431858"/>
        <n v="1235856.7034010771"/>
        <n v="1235164.8158876989"/>
        <n v="1234360.9823288918"/>
        <n v="1234727.9682107163"/>
        <n v="1234300.7081131798"/>
        <n v="1234527.4417808913"/>
        <n v="1234863.633210639"/>
        <n v="1234851.2507939567"/>
        <n v="1234353.4726762201"/>
        <n v="1234691.1087268991"/>
        <n v="1234482.5886447544"/>
        <n v="1234750.0729394802"/>
        <n v="1234457.7566851242"/>
        <n v="1234616.0173300619"/>
        <n v="1234294.8850977947"/>
        <n v="1234341.9391267193"/>
        <n v="1234202.4615979919"/>
        <n v="1234273.3567818087"/>
        <n v="1234005.972422651"/>
        <n v="1233878.7416153613"/>
        <n v="1234383.3435030512"/>
        <n v="1234402.6099522444"/>
        <n v="1234582.4154253248"/>
        <n v="1234532.2075961598"/>
        <n v="1234656.5700298045"/>
        <n v="1234942.571628761"/>
        <n v="1235264.4889625462"/>
        <n v="1235573.1267543319"/>
        <n v="1235713.1085531909"/>
        <n v="1236022.5387398207"/>
        <n v="1235655.8726000849"/>
        <n v="1235451.9594195851"/>
        <n v="1235549.7032484256"/>
        <n v="1235901.9604779126"/>
        <n v="1235887.4631309623"/>
        <n v="1236281.4806758668"/>
        <n v="1236186.8230082581"/>
        <n v="1236724.1791273137"/>
        <n v="1237036.8255722583"/>
        <n v="1235782.9103857982"/>
        <n v="1235858.7713264688"/>
        <n v="1234919.2227811755"/>
        <n v="1234676.4038870386"/>
        <n v="1234729.9149475906"/>
        <n v="1234983.008660737"/>
        <n v="1234573.486378771"/>
        <n v="1234677.0797474282"/>
        <n v="1234776.8960375031"/>
        <n v="1234701.8739781361"/>
        <n v="1234626.6570562772"/>
        <n v="1234895.0675733422"/>
        <n v="1234662.8145102272"/>
        <n v="1234132.2654247223"/>
        <n v="1234128.9011619999"/>
        <n v="1233583.9496049182"/>
        <n v="1233898.0724896693"/>
        <n v="1233893.172196574"/>
        <n v="1233751.0041902941"/>
        <n v="1233855.3888808396"/>
        <n v="1233880.9372683365"/>
        <n v="1233920.9685042123"/>
        <n v="1233778.4283303767"/>
        <n v="1234078.3153562553"/>
        <n v="1234656.2403457907"/>
        <n v="1235038.8318051153"/>
        <n v="1235310.6838223978"/>
        <n v="1235626.7380162864"/>
        <n v="1235156.1956818113"/>
        <n v="1235502.1514820589"/>
        <n v="1235688.2656151247"/>
        <n v="1236136.8221578985"/>
        <n v="1236339.5896208545"/>
        <n v="1236789.6987845739"/>
        <n v="1236876.6082197658"/>
        <n v="1237314.7123944715"/>
        <n v="1237370.8828946056"/>
        <n v="1236772.441411936"/>
        <n v="1236828.0424683851"/>
        <n v="1237017.2461001808"/>
        <n v="1237207.0021513395"/>
        <n v="1237607.5782769038"/>
        <n v="1238061.0125063874"/>
        <n v="1237681.1479612044"/>
        <n v="1238110.5208455536"/>
        <n v="1238168.2009812591"/>
        <n v="1237892.7015973267"/>
        <n v="1237658.1375952032"/>
        <n v="1237575.3783907276"/>
        <n v="1237566.1660578393"/>
        <n v="1237220.3150495326"/>
        <n v="1236954.3291853189"/>
        <n v="1235875.5735039471"/>
        <n v="1235490.98385221"/>
        <n v="1236022.4590793217"/>
        <n v="1236107.2364197625"/>
        <n v="1236496.5478143848"/>
        <n v="1236406.2417870976"/>
        <n v="1237075.87110329"/>
        <n v="1236748.2604655519"/>
        <n v="1236657.0664134582"/>
        <n v="1236476.4497936019"/>
        <n v="1236668.6821415157"/>
        <n v="1247518.6797605632"/>
        <n v="1247650.0241031479"/>
        <n v="1248121.5512902709"/>
        <n v="1248744.4079186898"/>
        <n v="1249132.2680227894"/>
        <n v="1249770.2602006791"/>
        <n v="1248280.5919801262"/>
        <n v="1248676.241794066"/>
        <n v="1248966.6067116307"/>
        <n v="1245444.4069304732"/>
        <n v="1245593.4256352161"/>
        <n v="1245444.6434459903"/>
        <n v="1245736.5377690382"/>
        <n v="1245810.92961182"/>
        <n v="1245690.7875814838"/>
        <n v="1245675.5473796281"/>
        <n v="1245729.7883183195"/>
        <n v="1245512.4375204316"/>
        <n v="1246045.5156999642"/>
        <n v="1246277.5940925202"/>
        <n v="1246817.2634220272"/>
        <n v="1247103.1821352257"/>
        <n v="1247201.4263950705"/>
        <n v="1247617.1880091748"/>
        <n v="1247829.9715948799"/>
        <n v="1248295.9788187298"/>
        <n v="1248856.2842839581"/>
        <n v="1249243.9550926501"/>
        <n v="1249507.1655043587"/>
        <n v="1249428.1625015589"/>
        <n v="1249339.012887819"/>
        <n v="1249747.4302064399"/>
        <n v="1250411.4415204355"/>
        <n v="1250471.2214606404"/>
        <n v="1250700.9498116004"/>
        <n v="1250330.5512137092"/>
        <n v="1249659.9134409279"/>
        <n v="1249324.4018634846"/>
        <n v="1248782.8170243229"/>
        <n v="1248778.3275448673"/>
        <n v="1248363.3332863492"/>
        <n v="1248707.0102992121"/>
        <n v="1249057.0790206443"/>
        <n v="1248735.6509095037"/>
        <n v="1249080.4162704146"/>
        <n v="1249441.6002653067"/>
        <n v="1249029.8106475475"/>
        <n v="1248453.6444393471"/>
        <n v="1248168.4607697963"/>
        <n v="1247959.5573975616"/>
        <n v="1248298.0128086419"/>
        <n v="1247547.5054074361"/>
        <n v="1247607.3473426083"/>
        <n v="1247984.547348829"/>
        <n v="1247800.8233840994"/>
        <n v="1247287.7201345253"/>
        <n v="1247712.4643903875"/>
        <n v="1247842.03547736"/>
        <n v="1247436.0635411718"/>
        <n v="1247418.2349945905"/>
        <n v="1247967.1624253816"/>
        <n v="1248261.2907320091"/>
        <n v="1248986.5787989702"/>
        <n v="1249328.7444235417"/>
        <n v="1247778.4617048441"/>
        <n v="1247361.4647088468"/>
        <n v="1247491.81793227"/>
        <n v="1247083.7403898558"/>
        <n v="1247458.4231681228"/>
        <n v="1247621.1143563527"/>
        <n v="1248035.4937429759"/>
        <n v="1248025.3690881552"/>
        <n v="1247451.0409787372"/>
        <n v="1247736.6723944335"/>
        <n v="1247726.0821168222"/>
        <n v="1247316.2928851645"/>
        <n v="1247121.5366294298"/>
        <n v="1246946.6771954675"/>
        <n v="1247432.2195035461"/>
        <n v="1246285.618465909"/>
        <n v="1246346.8004848366"/>
        <n v="1245618.2863963987"/>
        <n v="1246282.0790969192"/>
        <n v="1246705.5977025696"/>
        <n v="1246212.1199619533"/>
        <n v="1246430.2318323017"/>
        <n v="1246760.1472323972"/>
        <n v="1247249.0681735843"/>
        <n v="1247525.1003174603"/>
        <n v="1247379.1171973655"/>
        <n v="1247646.6819017287"/>
        <n v="1247468.5291091364"/>
        <n v="1247449.5515472386"/>
        <n v="1247782.5132571429"/>
        <n v="1248374.0705287552"/>
        <n v="1248155.2148082424"/>
        <n v="1247943.6821833299"/>
        <n v="1248508.2811663225"/>
        <n v="1248428.87612918"/>
        <n v="1248329.2035279816"/>
        <n v="1248712.3017074557"/>
        <n v="1248977.4975179078"/>
        <n v="1248912.5197911237"/>
        <n v="1249200.0795776283"/>
        <n v="1248976.4131542251"/>
        <n v="1249617.9020946797"/>
        <n v="1250035.6317027884"/>
        <n v="1250548.9168540533"/>
        <n v="1251000.3607974635"/>
        <n v="1251437.0606369623"/>
        <n v="1251886.7084080572"/>
        <n v="1252243.4566074742"/>
        <n v="1252094.709155801"/>
        <n v="1252561.8083685122"/>
        <n v="1252921.0970985824"/>
        <n v="1253253.6953141836"/>
        <n v="1253650.4746819506"/>
        <n v="1253573.9599748792"/>
        <n v="1254008.9174470266"/>
        <n v="1253127.432627731"/>
        <n v="1252948.9173415944"/>
        <n v="1252810.5371848189"/>
        <n v="1253120.3189198647"/>
        <n v="1253570.5599515387"/>
        <n v="1253579.0664634965"/>
        <n v="1253939.4829804034"/>
        <n v="1254465.0156170377"/>
        <n v="1255019.3689571747"/>
        <n v="1255479.3039998407"/>
        <n v="1255447.0524968607"/>
        <n v="1255701.8930365818"/>
        <n v="1256458.9602445615"/>
        <n v="1256944.9995860953"/>
        <n v="1257565.613008521"/>
        <n v="1257387.2583638274"/>
        <n v="1257609.7106408381"/>
        <n v="1257760.2576282872"/>
        <n v="1257575.3581316392"/>
        <n v="1257726.4019738324"/>
        <n v="1258471.1164459907"/>
        <n v="1258457.3703504722"/>
        <n v="1258177.0224466901"/>
        <n v="1258624.846188111"/>
        <n v="1257366.7856876333"/>
        <n v="1257724.1469130677"/>
        <n v="1257458.7372939943"/>
        <n v="1257781.219228385"/>
        <n v="1257764.9249105812"/>
        <n v="1258232.7164214326"/>
        <n v="1258300.7346597451"/>
        <n v="1258601.7911670743"/>
        <n v="1258679.5324472205"/>
        <n v="1258747.778552328"/>
        <n v="1259274.8543872053"/>
        <n v="1258978.9229532217"/>
        <n v="1259047.3980721049"/>
        <n v="1259485.8512586143"/>
        <n v="1258588.4305410453"/>
        <n v="1258565.3970379471"/>
        <n v="1258687.8337016783"/>
        <n v="1258840.7596324692"/>
        <n v="1259222.3718848412"/>
        <n v="1257414.9748169316"/>
        <n v="1257112.6913530463"/>
        <n v="1257512.4830387034"/>
        <n v="1257862.8662359871"/>
        <n v="1258155.1151390241"/>
        <n v="1257803.1951079457"/>
        <n v="1257960.2821515917"/>
        <n v="1257884.0129586176"/>
        <n v="1258109.7783226848"/>
        <n v="1258624.1871018533"/>
        <n v="1258396.6062263302"/>
        <n v="1257256.4795122796"/>
        <n v="1257832.8212100586"/>
        <n v="1258230.0055685425"/>
        <n v="1257268.4702593025"/>
        <n v="1257845.9836972097"/>
        <n v="1258562.8779101565"/>
        <n v="1258585.3517878146"/>
        <n v="1258736.3290006702"/>
        <n v="1258296.0557065373"/>
        <n v="1258524.3725385414"/>
        <n v="1258983.1255392767"/>
        <n v="1258840.4555101176"/>
        <n v="1258974.8797222369"/>
        <n v="1258790.2518590959"/>
        <n v="1258974.338457993"/>
        <n v="1259498.4143046681"/>
        <n v="1259409.0554055779"/>
        <n v="1259605.8463019768"/>
        <n v="1258681.580818885"/>
        <n v="1266357.8939767797"/>
        <n v="1266083.7181609944"/>
        <n v="1265895.8453964626"/>
        <n v="1265972.970663866"/>
        <n v="1266221.5039386195"/>
        <n v="1266681.0653509372"/>
        <n v="1267143.0433114716"/>
        <n v="1267028.6329144109"/>
        <n v="1267174.0173492283"/>
        <n v="1267653.8319578059"/>
        <n v="1268082.5191530334"/>
        <n v="1267882.8790942538"/>
        <n v="1267999.4688961883"/>
        <n v="1268116.4196572625"/>
        <n v="1268194.9733664328"/>
        <n v="1268475.6343852589"/>
        <n v="1268200.3663324979"/>
        <n v="1268515.9983926248"/>
        <n v="1268439.8340958017"/>
        <n v="1269072.1552684591"/>
        <n v="1269548.1966456128"/>
        <n v="1269999.3303680755"/>
        <n v="1270134.40449291"/>
        <n v="1269980.838224384"/>
        <n v="1270483.308123481"/>
        <n v="1271080.4349182774"/>
        <n v="1260165.2273159381"/>
        <n v="1260477.3145456368"/>
        <n v="1261123.335154837"/>
        <n v="1261834.1784347098"/>
        <n v="1262227.5921785964"/>
        <n v="1262720.5450285317"/>
        <n v="1262463.5781072178"/>
        <n v="1262304.0835761675"/>
        <n v="1262242.5818962601"/>
        <n v="1262878.8196370616"/>
        <n v="1263051.7647524395"/>
        <n v="1262593.3463452749"/>
        <n v="1262600.2478165692"/>
        <n v="1262682.1518756929"/>
        <n v="1262530.537604094"/>
        <n v="1262901.9617424919"/>
        <n v="1262173.224536581"/>
        <n v="1262915.0513339667"/>
        <n v="1262763.845072804"/>
        <n v="1262844.7514148862"/>
        <n v="1263599.2646886641"/>
        <n v="1263528.1553932503"/>
        <n v="1263680.1063552673"/>
        <n v="1263049.7935823388"/>
        <n v="1263569.463808537"/>
        <n v="1263577.9791316139"/>
        <n v="1264212.5250014742"/>
        <n v="1263337.8571924597"/>
        <n v="1263518.5136478948"/>
        <n v="1263464.3174093277"/>
        <n v="1264197.1385928767"/>
        <n v="1262835.5495221792"/>
        <n v="1263004.2945740316"/>
        <n v="1263494.3662257059"/>
        <n v="1263713.4926833862"/>
        <n v="1263842.3427347192"/>
        <n v="1263817.4591297817"/>
        <n v="1263824.9097757195"/>
        <n v="1264359.982014664"/>
        <n v="1265140.6967649541"/>
        <n v="1265625.8564880074"/>
        <n v="1266288.5931104487"/>
        <n v="1266117.3914430924"/>
        <n v="1266699.0929484779"/>
        <n v="1266547.401321528"/>
        <n v="1266804.3784617567"/>
        <n v="1266998.8500483665"/>
        <n v="1266928.8008841367"/>
        <n v="1267434.0778710642"/>
        <n v="1267336.4330822083"/>
        <n v="1267735.6662130987"/>
        <n v="1268240.0996460309"/>
        <n v="1267430.4029257821"/>
        <n v="1264805.8472377565"/>
        <n v="1263970.3911920083"/>
        <n v="1264158.9557822398"/>
        <n v="1263253.8677363223"/>
        <n v="1263199.131216161"/>
        <n v="1262133.7737058643"/>
        <n v="1261079.7891839445"/>
        <n v="1261655.6473334669"/>
        <n v="1260313.5718701622"/>
        <n v="1259340.6686599441"/>
        <n v="1258678.8834183775"/>
        <n v="1258667.6139035216"/>
        <n v="1258833.8742222551"/>
        <n v="1259450.7636924016"/>
        <n v="1259204.4797498032"/>
        <n v="1259665.7081940628"/>
        <n v="1259402.2662825435"/>
        <n v="1259091.6212092121"/>
        <n v="1259055.605985512"/>
        <n v="1259269.4572459334"/>
        <n v="1259371.1177389738"/>
        <n v="1258982.5958187804"/>
        <n v="1259780.145740333"/>
        <n v="1257439.6640033317"/>
        <n v="1257859.7846766084"/>
        <n v="1258214.0906294594"/>
        <n v="1258447.9183428381"/>
        <n v="1258834.1469187676"/>
        <n v="1258785.4086202222"/>
        <n v="1258703.1970846991"/>
        <n v="1258825.3761310263"/>
        <n v="1258928.384792685"/>
        <n v="1259859.4441592817"/>
        <n v="1258991.6124591187"/>
        <n v="1259139.0205883775"/>
        <n v="1259374.7467824887"/>
        <n v="1259716.5369391013"/>
        <n v="1260362.7498416796"/>
        <n v="1260552.5928341413"/>
        <n v="1260714.3738035415"/>
        <n v="1260804.2071234458"/>
        <n v="1260630.0737888822"/>
        <n v="1260890.2806915073"/>
        <n v="1260994.8578257891"/>
        <n v="1261070.8812038328"/>
        <n v="1261224.5681152539"/>
        <n v="1261262.5716426105"/>
        <n v="1261353.3073592142"/>
        <n v="1261818.6429391042"/>
        <n v="1261955.049863663"/>
        <n v="1261780.0997002088"/>
        <n v="1261632.2372451965"/>
        <n v="1261819.8829795411"/>
        <n v="1262094.3707715543"/>
        <n v="1262399.3447902028"/>
        <n v="1262784.102596744"/>
        <n v="1263327.8555127596"/>
        <n v="1262820.5131861062"/>
        <n v="1261630.7108868004"/>
        <n v="1261374.9409894738"/>
        <n v="1261949.8413103754"/>
        <n v="1262211.3094552062"/>
        <n v="1261187.2251751479"/>
        <n v="1261706.0134577011"/>
        <n v="1262140.5290665282"/>
        <n v="1262783.4412809031"/>
        <n v="1261840.7816824431"/>
        <n v="1262128.9663798143"/>
        <n v="1261444.2185327536"/>
        <n v="1261693.7107388794"/>
        <n v="1261940.8513075726"/>
        <n v="1262448.8121208712"/>
        <n v="1262081.8005758827"/>
        <n v="1261043.9472516074"/>
        <n v="1261796.9028007665"/>
        <n v="1261103.9698876191"/>
        <n v="1261484.1985895778"/>
        <n v="1261837.793883028"/>
        <n v="1262192.6276888894"/>
        <n v="1262811.8644203853"/>
        <n v="1263203.6140371517"/>
        <n v="1263737.2143537849"/>
        <n v="1264226.8174709803"/>
        <n v="1263441.2756202107"/>
        <n v="1263533.8603615905"/>
        <n v="1264333.2860249733"/>
        <n v="1264624.0676871687"/>
        <n v="1265198.5623587712"/>
        <n v="1265694.7462321729"/>
        <n v="1266091.9247878913"/>
        <n v="1266491.4619185084"/>
        <n v="1267011.7059744524"/>
        <n v="1267554.503875036"/>
        <n v="1268143.6349830818"/>
        <n v="1268483.4337816464"/>
        <n v="1269163.6294132085"/>
        <n v="1269464.159101198"/>
        <n v="1269154.9149793629"/>
        <n v="1269252.5719019282"/>
        <n v="1268972.6256284332"/>
        <n v="1268897.0366896759"/>
        <n v="1268831.4938450535"/>
        <n v="1269059.7489530267"/>
        <n v="1269790.6142943623"/>
        <n v="1280312.6694414211"/>
        <n v="1280902.5325039099"/>
        <n v="1281539.4832033147"/>
        <n v="1281637.606166706"/>
        <n v="1281871.4449767391"/>
        <n v="1280840.6074594872"/>
        <n v="1281309.9474926612"/>
        <n v="1280686.3904794536"/>
        <n v="1280266.4476641295"/>
        <n v="1280361.2984735358"/>
        <n v="1280767.101046128"/>
        <n v="1280863.38412732"/>
        <n v="1281417.4480113445"/>
        <n v="1282195.8995817089"/>
        <n v="1283103.9832229805"/>
        <n v="1282941.6057065218"/>
        <n v="1282782.2050778887"/>
        <n v="1283235.0159642841"/>
        <n v="1283165.9447879104"/>
        <n v="1283055.7967240396"/>
        <n v="1282713.2498785353"/>
        <n v="1282597.5550518432"/>
        <n v="1282885.2680023797"/>
        <n v="1283728.9307814399"/>
        <n v="1302320.59328144"/>
        <n v="1301966.6579670627"/>
        <n v="1301750.1797671509"/>
        <n v="1302199.4548237799"/>
        <n v="1302386.8691148513"/>
        <n v="1302064.2594994153"/>
        <n v="1302524.1811991679"/>
        <n v="1302593.0153591977"/>
        <n v="1302163.1702721128"/>
        <n v="1303022.6986753778"/>
        <n v="1303022.93935388"/>
        <n v="1303646.2229262176"/>
        <n v="1303616.8248881213"/>
        <n v="1304456.0797223425"/>
        <n v="1305316.96142632"/>
        <n v="1304884.3673102739"/>
        <n v="1305379.2411541552"/>
        <n v="1306097.1461275672"/>
        <n v="1307041.1866874723"/>
        <n v="1307546.914818794"/>
        <n v="1307765.729580228"/>
        <n v="1308124.9684393508"/>
        <n v="1308249.1932720612"/>
        <n v="1308460.1604531882"/>
        <n v="1309333.0966868242"/>
        <n v="1309966.1414799653"/>
        <n v="1310188.1354191476"/>
        <n v="1310804.2192232711"/>
        <n v="1311403.2079332653"/>
        <n v="1312096.6504008188"/>
        <n v="1311607.1314696413"/>
        <n v="1310329.4966532383"/>
        <n v="1310163.9363354037"/>
        <n v="1301054.4077639752"/>
        <n v="1301334.749144102"/>
        <n v="1301419.8081721771"/>
        <n v="1301832.2764261453"/>
        <n v="1301917.7077037962"/>
        <n v="1301671.3550832511"/>
        <n v="1302454.3187098873"/>
        <n v="1302649.7738089315"/>
        <n v="1303021.9122270923"/>
        <n v="1303959.3548826175"/>
        <n v="1304340.5828992638"/>
        <n v="1304626.2549668439"/>
        <n v="1304957.3383901305"/>
        <n v="1305891.3467414412"/>
        <n v="1305925.2225692559"/>
        <n v="1302062.7890476191"/>
        <n v="1298137.9034896402"/>
        <n v="1294198.0088090685"/>
        <n v="1294010.3075895563"/>
        <n v="1293677.3254757351"/>
        <n v="1293810.5661587345"/>
        <n v="1293531.4552376398"/>
        <n v="1294183.7448686371"/>
        <n v="1293623.7430709382"/>
        <n v="1294220.9551189449"/>
        <n v="1294599.3102902132"/>
        <n v="1294237.3123022185"/>
        <n v="1294078.3867296421"/>
        <n v="1292846.2651972922"/>
        <n v="1293504.9284946043"/>
        <n v="1293933.5866108984"/>
        <n v="1294344.491943178"/>
        <n v="1294903.9532219607"/>
        <n v="1294440.9710263503"/>
        <n v="1294933.2988416734"/>
        <n v="1295210.752937525"/>
        <n v="1295704.5571472547"/>
        <n v="1296414.0252950618"/>
        <n v="1297099.8805435686"/>
        <n v="1297721.1121137394"/>
        <n v="1297953.9946747008"/>
        <n v="1299750.6924768987"/>
        <n v="1299322.6988505542"/>
        <n v="1299221.8526027007"/>
        <n v="1299593.9813203388"/>
        <n v="1298248.2133135407"/>
        <n v="1298124.8383047355"/>
        <n v="1297395.8149824033"/>
        <n v="1297976.0201955687"/>
        <n v="1298203.6819269278"/>
        <n v="1298228.429790345"/>
        <n v="1298343.4899841195"/>
        <n v="1298957.1589966919"/>
        <n v="1299514.6568223287"/>
        <n v="1300111.2299805027"/>
        <n v="1299683.0734963799"/>
        <n v="1299915.7970283851"/>
        <n v="1299727.9207170077"/>
        <n v="1300318.0360813439"/>
        <n v="1286997.5168505746"/>
        <n v="1287824.9195920576"/>
        <n v="1288383.1921700544"/>
        <n v="1288967.138062499"/>
        <n v="1289438.0466674089"/>
        <n v="1290143.1590245455"/>
        <n v="1290770.1556252039"/>
        <n v="1290490.9843778466"/>
        <n v="1290327.3310218567"/>
        <n v="1290034.1055190004"/>
        <n v="1289358.8070666741"/>
        <n v="1289515.801175908"/>
        <n v="1290096.8154226788"/>
        <n v="1290295.1710207481"/>
        <n v="1290423.8718216319"/>
        <n v="1291007.2336007128"/>
        <n v="1291542.349880924"/>
        <n v="1292323.0467545639"/>
        <n v="1292913.8257293161"/>
        <n v="1293585.5864396379"/>
        <n v="1294453.7209295623"/>
        <n v="1295009.0722949558"/>
        <n v="1294176.101989042"/>
        <n v="1294732.8355632424"/>
        <n v="1295304.0583960884"/>
        <n v="1295438.5625725584"/>
        <n v="1295478.4691498685"/>
        <n v="1296115.2249232519"/>
        <n v="1296611.4867051202"/>
        <n v="1297191.6658096835"/>
        <n v="1297152.0356791725"/>
        <n v="1297353.1784155024"/>
        <n v="1298371.3024935808"/>
        <n v="1298921.3285185918"/>
        <n v="1298797.3584178991"/>
        <n v="1299041.0059491859"/>
        <n v="1299862.9778001893"/>
        <n v="1300440.5841154738"/>
        <n v="1301142.3535682114"/>
        <n v="1300071.382239697"/>
        <n v="1300421.5440570267"/>
        <n v="1300617.8763166645"/>
        <n v="1300761.1929328889"/>
        <n v="1301161.9340802443"/>
        <n v="1302178.5830712495"/>
        <n v="1302846.0289395563"/>
        <n v="1303432.5580337124"/>
        <n v="1303790.2849264706"/>
        <n v="1304754.9334346473"/>
        <n v="1304384.7059951595"/>
        <n v="1305023.2573453065"/>
        <n v="1305258.5503277201"/>
        <n v="1305717.2274730098"/>
        <n v="1305990.0589606031"/>
        <n v="1305718.3362620305"/>
        <n v="1305661.0219150397"/>
        <n v="1305999.887660753"/>
        <n v="1312984.7285698438"/>
        <n v="1313335.2594813709"/>
        <n v="1313562.5430474556"/>
        <n v="1313743.3468319168"/>
        <n v="1313334.6069168025"/>
        <n v="1313296.6038283121"/>
        <n v="1313970.5300171527"/>
        <n v="1313675.5798955946"/>
        <n v="1313454.1841917203"/>
        <n v="1314018.4666822427"/>
        <n v="1313852.8009812254"/>
        <n v="1314580.9510367441"/>
        <n v="1314181.184074292"/>
        <n v="1314335.2459693688"/>
        <n v="1315104.3674487467"/>
        <n v="1315537.0520766571"/>
        <n v="1316372.4903848048"/>
        <n v="1315253.824734536"/>
        <n v="1314443.9200161267"/>
        <n v="1314866.3261541298"/>
        <n v="1315237.11864315"/>
        <n v="1315309.7132413306"/>
        <n v="1313836.6833705194"/>
        <n v="1314274.3964004521"/>
        <n v="1314649.4759380405"/>
        <n v="1315474.7826745773"/>
        <n v="1315700.6168653448"/>
        <n v="1316427.0849768121"/>
        <n v="1317221.9069286489"/>
        <n v="1318399.0406191605"/>
        <n v="1318796.4264153072"/>
        <n v="1319589.0455330506"/>
        <n v="1320406.7953194175"/>
        <n v="1321597.6657570296"/>
        <n v="1321987.6249547184"/>
        <n v="1322684.9638868948"/>
        <n v="1322720.7776612034"/>
        <n v="1323399.2865668249"/>
        <n v="1323740.8591079973"/>
        <n v="1324644.3726273726"/>
        <n v="1325409.5395984224"/>
        <n v="1326182.6721200857"/>
        <n v="1327113.7434166791"/>
        <n v="1326629.6423301366"/>
        <n v="1327257.3112873344"/>
        <n v="1327110.9897762549"/>
        <n v="1327357.6009606551"/>
        <n v="1327266.0364144472"/>
        <n v="1327065.8092584966"/>
        <n v="1327367.16820225"/>
        <n v="1327332.4321437369"/>
        <n v="1327582.3394107993"/>
        <n v="1327514.4270356654"/>
        <n v="1325590.647705781"/>
        <n v="1325962.3731313131"/>
        <n v="1325366.3275237903"/>
        <n v="1323205.1209983765"/>
        <n v="1322041.4011053285"/>
        <n v="1322734.0594276758"/>
        <n v="1322904.582323405"/>
        <n v="1321893.2263099712"/>
        <n v="1321927.6311805623"/>
        <n v="1322151.4112126159"/>
        <n v="1322051.2115005343"/>
        <n v="1322222.0038904853"/>
        <n v="1322739.331370709"/>
        <n v="1323213.9441098527"/>
        <n v="1323961.5799313399"/>
        <n v="1324486.5614103668"/>
        <n v="1324905.411998271"/>
        <n v="1324977.6977556022"/>
        <n v="1325262.2251226753"/>
        <n v="1326035.9827766914"/>
        <n v="1325904.5147279336"/>
        <n v="1326658.8127334993"/>
        <n v="1325252.5380648309"/>
        <n v="1324869.5224159402"/>
        <n v="1324024.7996016084"/>
        <n v="1324506.1053746026"/>
        <n v="1325377.691171214"/>
        <n v="1325834.1005572826"/>
        <n v="1326594.7511161775"/>
        <n v="1326915.5605541028"/>
        <n v="1327681.360626033"/>
        <n v="1327523.8575008675"/>
        <n v="1324940.6846153084"/>
        <n v="1325155.1835765273"/>
        <n v="1324180.4219276095"/>
        <n v="1325474.9189253321"/>
        <n v="1325728.9252114166"/>
        <n v="1326846.5865384615"/>
        <n v="1327535.8180844225"/>
        <n v="1326888.1179630426"/>
        <n v="1328011.0020065689"/>
        <n v="1327919.8974027163"/>
        <n v="1328081.0899640105"/>
        <n v="1327567.1343143824"/>
        <n v="1327758.509618066"/>
        <n v="1328490.6895006401"/>
        <n v="1329386.2595253079"/>
        <n v="1329227.7673132119"/>
        <n v="1329068.5274963416"/>
        <n v="1329014.9177512594"/>
        <n v="1329624.5610405605"/>
        <n v="1330011.4472908562"/>
        <n v="1330209.6996661529"/>
        <n v="1330528.2300957472"/>
        <n v="1330975.6163811779"/>
        <n v="1329020.5512625885"/>
        <n v="1329948.195663814"/>
        <n v="1329006.07846223"/>
        <n v="1329198.1942110646"/>
        <n v="1329877.8945949883"/>
        <n v="1329113.965290959"/>
        <n v="1329233.9103175655"/>
        <n v="1327989.1755226166"/>
        <n v="1328727.6259804105"/>
        <n v="1327222.4940200939"/>
        <n v="1328069.9335513362"/>
        <n v="1326959.9669349333"/>
        <n v="1326017.9656289003"/>
        <n v="1326703.1246651062"/>
        <n v="1327523.86942667"/>
        <n v="1323979.9264742252"/>
        <n v="1324721.9320908948"/>
        <n v="1325539.495356377"/>
        <n v="1324989.6947048465"/>
        <n v="1324849.8464773374"/>
        <n v="1324806.6413241473"/>
        <n v="1325433.9571214295"/>
        <n v="1325697.5923113632"/>
        <n v="1325797.265094636"/>
        <n v="1326045.456651774"/>
        <n v="1325731.3229362543"/>
        <n v="1326425.1720241779"/>
        <n v="1326079.4065603514"/>
        <n v="1326113.2745627121"/>
        <n v="1326452.0119916387"/>
        <n v="1327305.6759919962"/>
        <n v="1328004.7354623489"/>
        <n v="1328349.0881353812"/>
        <n v="1328665.3947401787"/>
        <n v="1328651.856973348"/>
        <n v="1329677.8561482655"/>
        <n v="1330101.0066838525"/>
        <n v="1331110.8420479747"/>
        <n v="1330930.5704449462"/>
        <n v="1331749.2062867479"/>
        <n v="1332162.4873312353"/>
        <n v="1333142.3097235551"/>
        <n v="1332800.9077879991"/>
        <n v="1332883.7917301389"/>
        <n v="1332105.6472657691"/>
        <n v="1333020.7660980416"/>
        <n v="1333615.4605244754"/>
        <n v="1333943.6238103253"/>
        <n v="1334930.1658162116"/>
        <n v="1335761.3447289667"/>
        <n v="1336133.4561700695"/>
        <n v="1336891.9321477015"/>
        <n v="1337452.0236001937"/>
        <n v="1337043.8397639866"/>
        <n v="1334126.3638253964"/>
        <n v="1334281.6505311003"/>
        <n v="1334658.7371529283"/>
        <n v="1335996.0850131363"/>
        <n v="1335426.1911705455"/>
        <n v="1334693.9487956208"/>
        <n v="1335199.0806730851"/>
        <n v="1335707.4402302778"/>
        <n v="1336411.3661948883"/>
        <n v="1337200.2048666666"/>
        <n v="1337171.5521750371"/>
        <n v="1336430.7399190604"/>
        <n v="1336042.2600510321"/>
        <n v="1336275.2510822511"/>
        <n v="1336665.9993584049"/>
        <n v="1334444.9224598932"/>
        <n v="1335324.0352210631"/>
        <n v="1336305.0413967439"/>
        <n v="1337189.9377945005"/>
        <n v="1337922.1165903625"/>
        <n v="1338607.130901725"/>
        <n v="1339428.561269104"/>
        <n v="1338768.6766058032"/>
        <n v="1338398.5124187544"/>
        <n v="1337860.2143995466"/>
        <n v="1337843.7856521043"/>
        <n v="1337013.9140463457"/>
        <n v="1337793.3683449882"/>
        <n v="1338152.6655963231"/>
        <n v="1339186.8082273153"/>
        <n v="1340295.3802067498"/>
        <n v="1337042.756175742"/>
        <n v="1337996.0770979414"/>
        <n v="1338483.4690083363"/>
        <n v="1339226.6682716631"/>
        <n v="1340436.8895622895"/>
        <n v="1329603.934922138"/>
        <n v="1329393.2625031867"/>
        <n v="1325580.6725723469"/>
        <n v="1324962.5735572299"/>
        <n v="1326013.7391746636"/>
        <n v="1323174.469062523"/>
        <n v="1323512.4318665091"/>
        <n v="1324352.3448357924"/>
        <n v="1325217.0161059413"/>
        <n v="1325444.1449719206"/>
        <n v="1325690.0816231826"/>
        <n v="1299871.8907140917"/>
        <n v="1299652.4013214181"/>
        <n v="1300497.3599190726"/>
        <n v="1300971.8452485381"/>
        <n v="1301798.3018155145"/>
        <n v="1303172.3886506762"/>
        <n v="1304315.6505484579"/>
        <n v="1304483.5508676507"/>
        <n v="1304722.8048732942"/>
        <n v="1304787.6874282733"/>
        <n v="1303262.9225101424"/>
        <n v="1304226.5730652069"/>
        <n v="1303612.9800270898"/>
        <n v="1319501.8578048674"/>
        <n v="1320284.4639479904"/>
        <n v="1320342.6602832673"/>
        <n v="1321236.1069924871"/>
        <n v="1322054.1175878525"/>
        <n v="1321290.2148100748"/>
        <n v="1322327.0887330293"/>
        <n v="1323369.5372469674"/>
        <n v="1323821.0064132104"/>
        <n v="1323182.5219534049"/>
        <n v="1323420.7390442484"/>
        <n v="1323877.2826122821"/>
        <n v="1323902.3518583449"/>
        <n v="1324950.4200408219"/>
        <n v="1325396.0453486093"/>
        <n v="1325505.3325821846"/>
        <n v="1326838.0398550725"/>
        <n v="1326679.3722357145"/>
        <n v="1324907.8157222618"/>
        <n v="1324423.9763810234"/>
        <n v="1325057.0433219657"/>
        <n v="1323471.3048925118"/>
        <n v="1324263.612504018"/>
        <n v="1325320.0699871958"/>
        <n v="1326716.8885065459"/>
        <n v="1327709.2939408377"/>
        <n v="1328844.9109753184"/>
        <n v="1329909.1940694829"/>
        <n v="1331018.5647702951"/>
        <n v="1332132.8288602149"/>
        <n v="1332865.45452404"/>
        <n v="1333945.7906778436"/>
        <n v="1334341.3353421623"/>
        <n v="1334533.0871092204"/>
        <n v="1334936.449582289"/>
        <n v="1333113.6469437871"/>
        <n v="1330722.0018324442"/>
        <n v="1327476.6220145952"/>
        <n v="1327583.7962427135"/>
        <n v="1327399.6367023531"/>
        <n v="1328274.688074566"/>
        <n v="1329227.5365236877"/>
        <n v="1330261.3335337117"/>
        <n v="1330348.8236506828"/>
        <n v="1328521.2753777453"/>
        <n v="1329410.4382719393"/>
        <n v="1328723.4557058567"/>
        <n v="1328128.0469183316"/>
        <n v="1328606.0527033242"/>
        <n v="1327868.6364247755"/>
        <n v="1328263.3939173715"/>
        <n v="1329394.8691081535"/>
        <n v="1330717.8018571176"/>
        <n v="1328691.1513646469"/>
        <n v="1328228.8180613313"/>
        <n v="1328705.0704020415"/>
        <n v="1327420.3521728748"/>
        <n v="1326955.3617816092"/>
        <n v="1326891.149543708"/>
        <n v="1327390.1499518305"/>
        <n v="1328718.1300724638"/>
        <n v="1328832.9007751939"/>
        <n v="1329703.4209851676"/>
        <n v="1330256.1786890798"/>
        <n v="1328876.6634856935"/>
        <n v="1329156.8346695821"/>
        <n v="1328104.6377401839"/>
        <n v="1328387.0413637846"/>
        <n v="1328941.5764172052"/>
        <n v="1330110.2392697947"/>
        <n v="1330388.6245294118"/>
        <n v="1329783.699377581"/>
        <n v="1329604.1859112426"/>
        <n v="1329571.9750356083"/>
        <n v="1329911.5962380953"/>
        <n v="1331492.051"/>
        <n v="1332872.3887245508"/>
        <n v="1333243.2095116996"/>
        <n v="1333133.1498213252"/>
        <n v="1333185.4415262036"/>
        <n v="1333509.1325787019"/>
        <n v="1334061.3685922425"/>
        <n v="1335101.796945259"/>
        <n v="1335476.6760428168"/>
        <n v="1334960.2939948263"/>
        <n v="1331582.5537260359"/>
        <n v="1332357.4549304519"/>
        <n v="1333558.4870089786"/>
        <n v="1335030.7720693084"/>
        <n v="1335170.5710629327"/>
        <n v="1336249.2976214474"/>
        <n v="1336848.6672511185"/>
        <n v="1334690.977798763"/>
        <n v="1335737.1626689662"/>
        <n v="1334520.0412815195"/>
        <n v="1335301.5796385943"/>
        <n v="1336585.649382716"/>
        <n v="1337588.7452528379"/>
        <n v="1337355.8355072464"/>
        <n v="1338002.1150400219"/>
        <n v="1338632.8170898794"/>
        <n v="1340018.3938879289"/>
        <n v="1340678.2586659663"/>
        <n v="1341765.4548846185"/>
        <n v="1341601.6271801174"/>
        <n v="1342067.6806888371"/>
        <n v="1342536.6839033081"/>
        <n v="1343326.1252334267"/>
        <n v="1342767.0916675588"/>
        <n v="1342539.9492610143"/>
        <n v="1343661.20575855"/>
        <n v="1343817.2226955534"/>
        <n v="1345019.2590340809"/>
        <n v="1339538.727865115"/>
        <n v="1339229.8437435993"/>
        <n v="1338724.1486862295"/>
        <n v="1337237.9605014501"/>
        <n v="1336885.8495180772"/>
        <n v="1337635.2522571175"/>
        <n v="1339051.3241525423"/>
        <n v="1340279.3438893845"/>
        <n v="1340327.3505551827"/>
        <n v="1340338.4503388104"/>
        <n v="1341479.4901613358"/>
        <n v="1341697.8790856719"/>
        <n v="1342017.7239361703"/>
        <n v="1341670.8118960364"/>
        <n v="1342216.1945837978"/>
        <n v="1342924.0046105087"/>
        <n v="1342070.921102046"/>
        <n v="1341938.4248671748"/>
        <n v="1342296.5557764741"/>
        <n v="1338919.5812340875"/>
        <n v="1339042.0531699804"/>
        <n v="1339558.3848815388"/>
        <n v="1339970.9575602969"/>
        <n v="1339995.8134797397"/>
        <n v="1340631.070207004"/>
        <n v="1342088.457619193"/>
        <n v="1343652.7195295207"/>
        <n v="1344583.4173576063"/>
        <n v="1344371.4886281425"/>
        <n v="1340750.9150714534"/>
        <n v="1341390.3408638202"/>
        <n v="1341679.8904410079"/>
        <n v="1341927.382425135"/>
        <n v="1343163.6411535142"/>
        <n v="1344846.8025707437"/>
        <n v="1346274.3789453246"/>
        <n v="1348176.8009951992"/>
        <n v="1349224.3787537538"/>
        <n v="1349059.7445106257"/>
        <n v="1349414.2672777367"/>
        <n v="1348793.9362916495"/>
        <n v="1349469.8683566435"/>
        <n v="1350353.9561004785"/>
        <n v="1350716.4217916366"/>
        <n v="1351958.848181555"/>
        <n v="1353987.4401289995"/>
        <n v="1355362.4055053976"/>
        <n v="1356657.8774751266"/>
        <n v="1357920.7147555314"/>
        <n v="1356450.4040583135"/>
        <n v="1355320.0942730987"/>
        <n v="1355878.1394179894"/>
        <n v="1356260.9734169655"/>
        <n v="1356646.5616173728"/>
        <n v="1357302.1084950645"/>
        <n v="1358851.6324463794"/>
        <n v="1360087.0674207113"/>
        <n v="1357654.9121589521"/>
        <n v="1358280.2720131951"/>
        <n v="1358768.7305327167"/>
        <n v="1360835.8031244627"/>
        <n v="1362899.7385610766"/>
        <n v="1363487.7753463204"/>
        <n v="1364363.683229665"/>
        <n v="1365007.6286888111"/>
        <n v="1366749.5927498597"/>
        <n v="1368124.3975854227"/>
        <n v="1368322.3467311673"/>
        <n v="1369698.2219735719"/>
        <n v="1371047.3509078026"/>
        <n v="1371828.7072466235"/>
        <n v="1372154.2719399694"/>
        <n v="1374124.505532972"/>
        <n v="1375124.25759135"/>
        <n v="1374080.4650758072"/>
        <n v="1374453.349612233"/>
        <n v="1373780.3381526768"/>
        <n v="1375357.9055543269"/>
        <n v="1375702.0961061784"/>
        <n v="1371882.2274955437"/>
        <n v="1372897.1168271385"/>
        <n v="1373327.9951620162"/>
        <n v="1373917.3896992311"/>
        <n v="1374697.6831818181"/>
        <n v="1375897.8740863409"/>
        <n v="1375367.763888889"/>
        <n v="1373791.6627249655"/>
        <n v="1373730.0911410018"/>
        <n v="1373991.4402595637"/>
        <n v="1374934.1737225424"/>
        <n v="1374274.9357944326"/>
        <n v="1374751.1942455056"/>
        <n v="1375618.9605156614"/>
        <n v="1377227.7284496431"/>
        <n v="1375567.0660201807"/>
        <n v="1376029.3169148979"/>
        <n v="1377642.216256435"/>
        <n v="1379398.9130329457"/>
        <n v="1380164.8270272738"/>
        <n v="1380242.5875919284"/>
        <n v="1379891.2681609946"/>
        <n v="1380968.5658325632"/>
        <n v="1382507.102068475"/>
        <n v="1383207.9982746311"/>
        <n v="1383795.4095300422"/>
        <n v="1384805.828046453"/>
        <n v="1386664.3299109947"/>
        <n v="1385306.7272105264"/>
        <n v="1378786.582503699"/>
        <n v="1379371.1140492361"/>
        <n v="1396960.381906379"/>
        <n v="1397043.5736263734"/>
        <n v="1397574.59617336"/>
        <n v="1398689.3997935215"/>
        <n v="1397428.8388510961"/>
        <n v="1399149.7487206175"/>
        <n v="1398308.3268473768"/>
        <n v="1397671.814900625"/>
        <n v="1398049.958739392"/>
        <n v="1398675.4338629027"/>
        <n v="1399175.9396984284"/>
        <n v="1400514.7352037164"/>
        <n v="1402259.0468725939"/>
        <n v="1402897.502206773"/>
        <n v="1404524.1534006433"/>
        <n v="1404313.762529274"/>
        <n v="1406178.0692307693"/>
        <n v="1406488.9303186354"/>
        <n v="1407936.8574660635"/>
        <n v="1408806.2861084063"/>
        <n v="1410127.9980443283"/>
        <n v="1410935.5567535749"/>
        <n v="1410752.0883373688"/>
        <n v="1411936.1127152988"/>
        <n v="1410717.074819582"/>
        <n v="1412979.5951323658"/>
        <n v="1414875.2701259465"/>
        <n v="1414373.4940418857"/>
        <n v="1414733.1744419453"/>
        <n v="1414226.4172802665"/>
        <n v="1414482.4463744853"/>
        <n v="1415023.8543285257"/>
        <n v="1416263.7630431638"/>
        <n v="1417948.758676352"/>
        <n v="1419348.591720779"/>
        <n v="1420960.3274035985"/>
        <n v="1418338.538623434"/>
        <n v="1418897.2269026549"/>
        <n v="1417496.5777777778"/>
        <n v="1415681.6371428571"/>
        <n v="1416720.3741704035"/>
        <n v="1418664.7944988105"/>
        <n v="1418088.3410737892"/>
        <n v="1420262.562218701"/>
        <n v="1422237.5453817602"/>
        <n v="1447356.5691912842"/>
        <n v="1448799.0960170696"/>
        <n v="1447640.9466878644"/>
        <n v="1448244.2393784316"/>
        <n v="1445580.9046010296"/>
        <n v="1423747.5379343629"/>
        <n v="1422549.3129201059"/>
        <n v="1422480.7668355599"/>
        <n v="1419911.5976047905"/>
        <n v="1418397.7313253011"/>
        <n v="1419458.0673983607"/>
        <n v="1419151.9845363104"/>
        <n v="1418727.8732607851"/>
        <n v="1418184.0942882642"/>
        <n v="1418409.4538720539"/>
        <n v="1420418.75602537"/>
        <n v="1416652.4441801191"/>
        <n v="1417029.1716602647"/>
        <n v="1418720.6941658079"/>
        <n v="1420421.7303957662"/>
        <n v="1421759.743272454"/>
        <n v="1423577.1657955865"/>
        <n v="1425105.3940987438"/>
        <n v="1427428.2465024805"/>
        <n v="1430158.0494100992"/>
        <n v="1426730.6523458108"/>
        <n v="1425376.5130971551"/>
        <n v="1426532.3451875825"/>
        <n v="1428391.1979979498"/>
        <n v="1427148.2864684467"/>
        <n v="1429286.1266768293"/>
        <n v="1428342.0464488419"/>
        <n v="1429961.6301886793"/>
        <n v="1428372.6881856539"/>
        <n v="1430801.331863815"/>
        <n v="1432828.2789447301"/>
        <n v="1434999.7727627684"/>
        <n v="1431989.3219444181"/>
        <n v="1433357.530700637"/>
        <n v="1434412.8571327978"/>
        <n v="1434165.7121147783"/>
        <n v="1435892.3003885003"/>
        <n v="1438327.9254718211"/>
        <n v="1438222.077341706"/>
        <n v="1437938.6861092825"/>
        <n v="1440054.2118738405"/>
        <n v="1441039.5858141859"/>
        <n v="1440596.9739188647"/>
        <n v="1439014.6634189072"/>
        <n v="1440832.5856755292"/>
        <n v="1443825.8016362151"/>
        <n v="1446881.4469298245"/>
        <n v="1447194.2193992836"/>
        <n v="1446850.7896328145"/>
        <n v="1504100.7396328144"/>
        <n v="1504679.962338794"/>
        <n v="1505159.4942797576"/>
        <n v="1505750.5106030717"/>
        <n v="1505305.0672079187"/>
        <n v="1507516.12442142"/>
        <n v="1508697.0309020942"/>
        <n v="1505244.0341923409"/>
        <n v="1507217.7806879457"/>
        <n v="1507869.7718579236"/>
        <n v="1509041.032051282"/>
        <n v="1498761.1459484347"/>
        <n v="1499119.8752549223"/>
        <n v="1501809.1015287098"/>
        <n v="1504165.9217717717"/>
        <n v="1502915.3518140588"/>
        <n v="1501373.6781582953"/>
        <n v="1496983.1538314177"/>
        <n v="1497579.5222982084"/>
        <n v="1484137.6477140642"/>
        <n v="1484385.6954510033"/>
        <n v="1483302.2471751412"/>
        <n v="1480087.2045454546"/>
        <n v="1478219.3723776224"/>
        <n v="1476043.5425736236"/>
        <n v="1478648.8994567404"/>
        <n v="1479904.8926258702"/>
        <n v="1479325.6949645854"/>
        <n v="1418962.9739576927"/>
        <n v="1404394.4833003464"/>
        <n v="1393455.1519933555"/>
        <n v="1372868.3164160401"/>
        <n v="1369037.7717089485"/>
        <n v="1369473.4439483709"/>
        <n v="1371127.2898237624"/>
        <n v="1371193.6814833847"/>
        <n v="1370314.8752587992"/>
        <n v="1371130.5650221296"/>
        <n v="1346203.0703247774"/>
        <n v="1347318.7267830446"/>
        <n v="1348450.7899539333"/>
        <n v="1344118.142949576"/>
        <n v="1345982.0236018701"/>
        <n v="1345325.0603541988"/>
        <n v="1346552.0825118655"/>
        <n v="1341690.9676032374"/>
        <n v="1343216.6047729379"/>
        <n v="1342711.6316661998"/>
        <n v="1342394.0808546687"/>
        <n v="1344376.5559185606"/>
        <n v="1346101.2484013361"/>
        <n v="1345789.8248917749"/>
        <n v="1347473.4186060606"/>
        <n v="1343443.4848292684"/>
        <n v="1343702.6203776554"/>
        <n v="1343315.5630081301"/>
        <n v="1344643.4719112355"/>
        <n v="1339794.9826143924"/>
        <n v="1342954.8656010749"/>
        <n v="1343733.9014826175"/>
        <n v="1344278.4743827162"/>
        <n v="1340364.7209513434"/>
        <n v="1339477.8615296087"/>
        <n v="1341524.5515194682"/>
        <n v="1342442.7361643254"/>
        <n v="1343029.063150832"/>
        <n v="1342027.605900621"/>
        <n v="1343513.6304347825"/>
        <n v="1344389.4162838391"/>
        <n v="1347491.477903137"/>
        <n v="1348403.7568679035"/>
        <n v="1348298.6159068053"/>
        <n v="1350504.6420377868"/>
        <n v="1350707.3746879965"/>
        <n v="1352554.7688980873"/>
        <n v="1351287.9074884793"/>
        <n v="1352475.697224644"/>
        <n v="1354412.0186322688"/>
        <n v="1355197.1808426073"/>
        <n v="1352736.0951872927"/>
        <n v="1350739.1011127022"/>
        <n v="1346948.4870258879"/>
        <n v="1341299.3387356461"/>
        <n v="1340942.3847400611"/>
        <n v="1340412.854180777"/>
        <n v="1335399.8235147898"/>
        <n v="1334732.343677476"/>
        <n v="1334601.0627052286"/>
        <n v="1336892.6870219277"/>
        <n v="1337561.2946589447"/>
        <n v="1338194.6928274429"/>
        <n v="1339665.6229992127"/>
        <n v="1335234.0223900371"/>
        <n v="1334284.6287515007"/>
        <n v="1334963.2934767967"/>
        <n v="1337322.8122541707"/>
        <n v="1337094.1864629565"/>
        <n v="1336723.4964246424"/>
        <n v="1339983.9855466317"/>
        <n v="1342656.5942337192"/>
        <n v="1341898.8322535211"/>
        <n v="1338722.825460993"/>
        <n v="1342501.4471428571"/>
        <n v="1344104.2216546761"/>
        <n v="1344860.6595652173"/>
        <n v="1344592.6397672375"/>
        <n v="1343604.8644631766"/>
        <n v="1344372.3452629228"/>
        <n v="1343570.3890247573"/>
        <n v="1344626.7253649635"/>
        <n v="1345699.6176470588"/>
        <n v="1344041.3505417956"/>
        <n v="1308167.1671539962"/>
        <n v="1308697.846700707"/>
        <n v="1310364.3259398497"/>
        <n v="1310654.5397129187"/>
        <n v="1308429.075435203"/>
        <n v="1302929.9452590421"/>
        <n v="1305667.3378683412"/>
        <n v="1309139.1519023986"/>
        <n v="1310857.4319397993"/>
        <n v="1314460.5919278734"/>
        <n v="1318237.2387907607"/>
        <n v="1315183.5966278673"/>
        <n v="1312041.8014147687"/>
        <n v="1314049.7374782609"/>
        <n v="1317138.4467040673"/>
        <n v="1319334.0515774549"/>
        <n v="1320440.4633922987"/>
        <n v="1319740.4150406504"/>
        <n v="1320822.3880743582"/>
        <n v="1318340.3804107571"/>
        <n v="1316208.3073770492"/>
        <n v="1316038.7154230261"/>
        <n v="1316446.5748189096"/>
        <n v="1318711.0897299903"/>
        <n v="1321559.9579727759"/>
        <n v="1324092.6756198346"/>
        <n v="1321072.3583333334"/>
        <n v="1321782.7920168068"/>
        <n v="1324751.029661017"/>
        <n v="1325477.3188176434"/>
        <n v="1325974.9280455154"/>
        <n v="1327389.651084011"/>
        <n v="1330740.6673675356"/>
        <n v="1333486.6181353768"/>
        <n v="1331788.7301724139"/>
        <n v="1334490.8830205151"/>
        <n v="1333993.0910698497"/>
        <n v="1333287.5642633229"/>
        <n v="1333023.9972776771"/>
        <n v="1329041.9877574369"/>
        <n v="1331904.7256521739"/>
        <n v="1332074.5645710928"/>
        <n v="1336794.6250592698"/>
        <n v="1337791.0349074742"/>
        <n v="1303656.5831919019"/>
        <n v="1303361.226647001"/>
        <n v="1297644.0168650793"/>
        <n v="1300157.2418259557"/>
        <n v="1303787.469705621"/>
        <n v="1298838.2471830987"/>
        <n v="1303256.9288344746"/>
        <n v="1304413.3887942333"/>
        <n v="1302765.7497354497"/>
        <n v="1299897.7592592593"/>
        <n v="1299151.2984749456"/>
        <n v="1291715.8530786147"/>
        <n v="1291687.2860710323"/>
        <n v="1288306.6025767389"/>
        <n v="1285134.6342928216"/>
        <n v="1270551.2176261549"/>
        <n v="1268431.7406926407"/>
        <n v="1269093.1875457875"/>
        <n v="1265764.066025641"/>
        <n v="1261302.3402041325"/>
        <n v="1258959.0119155354"/>
        <n v="1259953.6446078431"/>
        <n v="1258678.2497665733"/>
        <n v="1258120.202105925"/>
        <n v="1255950.9934920636"/>
        <n v="1258586.0697849463"/>
        <n v="1258520.6567759563"/>
        <n v="1256119.73"/>
        <n v="1149452.8966666667"/>
        <n v="1150775.2191919191"/>
        <n v="1149675.5482993196"/>
        <n v="1149566.1155309582"/>
        <n v="1151694.2885292047"/>
        <n v="1154798.7481336652"/>
        <n v="1156124.4008862362"/>
        <n v="1158925.9698085419"/>
        <n v="1163556.6866916588"/>
        <n v="1167559.155871212"/>
        <n v="1170330.0980861243"/>
        <n v="1173425.9539651838"/>
        <n v="1176839.2899921197"/>
        <n v="1180216.7771804063"/>
        <n v="1184265.5140901771"/>
        <n v="1175920.8627973748"/>
        <n v="1171389.8787625418"/>
        <n v="1164263.8626373624"/>
        <n v="1157300.2909933203"/>
        <n v="1157158.1764835163"/>
        <n v="1158429.3599999999"/>
        <n v="1158661.6937078652"/>
        <n v="1160592.4895454545"/>
        <n v="1164073.4186206895"/>
        <n v="1167228.3227906977"/>
        <n v="1170039.5913621262"/>
        <n v="1166233.4462184873"/>
        <n v="1170828.5176470587"/>
        <n v="1173229.3571428573"/>
        <n v="1176278.4096385543"/>
        <n v="1182145.7317073171"/>
        <n v="1185234.2104307213"/>
        <n v="1186283.0577942736"/>
        <n v="1185505.1285560923"/>
        <n v="1181270.2510869566"/>
        <n v="1046270.7510869566"/>
        <n v="1051105.8767198678"/>
        <n v="1049979.1172995782"/>
        <n v="1055594.0733601842"/>
        <n v="1059719.8432400932"/>
        <n v="1064965.762987013"/>
        <n v="1061297.101674641"/>
        <n v="1066583.9427272729"/>
        <n v="1065878.5362407863"/>
        <n v="1068633.2556039849"/>
        <n v="1067558.4654348518"/>
        <e v="#DIV/0!"/>
      </sharedItems>
    </cacheField>
    <cacheField name="count car" numFmtId="0">
      <sharedItems containsSemiMixedTypes="0" containsString="0" containsNumber="1" containsInteger="1" minValue="0" maxValue="2446"/>
    </cacheField>
    <cacheField name="Percentage" numFmtId="0">
      <sharedItems containsSemiMixedTypes="0" containsString="0" containsNumber="1" minValue="0.26666666666666666" maxValue="1"/>
    </cacheField>
  </cacheFields>
  <extLst>
    <ext xmlns:x14="http://schemas.microsoft.com/office/spreadsheetml/2009/9/main" uri="{725AE2AE-9491-48be-B2B4-4EB974FC3084}">
      <x14:pivotCacheDefinition pivotCacheId="1335269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77">
  <r>
    <x v="0"/>
    <n v="2007"/>
    <n v="60000"/>
    <n v="70000"/>
    <x v="0"/>
    <x v="0"/>
    <x v="0"/>
    <s v="First Owner"/>
    <n v="3577"/>
    <n v="19"/>
    <s v="budget"/>
    <n v="473912.54207436397"/>
    <n v="3554"/>
    <n v="3577"/>
    <n v="3577"/>
    <x v="0"/>
    <n v="2446"/>
    <n v="0.62007268660889014"/>
  </r>
  <r>
    <x v="1"/>
    <n v="2007"/>
    <n v="135000"/>
    <n v="50000"/>
    <x v="0"/>
    <x v="0"/>
    <x v="0"/>
    <s v="First Owner"/>
    <n v="3576"/>
    <n v="19"/>
    <s v="budget"/>
    <n v="474028.28942953021"/>
    <n v="3553"/>
    <n v="3576"/>
    <n v="3576"/>
    <x v="1"/>
    <n v="2445"/>
    <n v="0.61996644295302017"/>
  </r>
  <r>
    <x v="2"/>
    <n v="2012"/>
    <n v="600000"/>
    <n v="100000"/>
    <x v="1"/>
    <x v="0"/>
    <x v="0"/>
    <s v="First Owner"/>
    <n v="3575"/>
    <n v="14"/>
    <s v="premimum"/>
    <n v="474123.12251748249"/>
    <n v="3552"/>
    <n v="3575"/>
    <n v="3575"/>
    <x v="2"/>
    <n v="2444"/>
    <n v="0.61986013986013988"/>
  </r>
  <r>
    <x v="3"/>
    <n v="2017"/>
    <n v="250000"/>
    <n v="46000"/>
    <x v="0"/>
    <x v="0"/>
    <x v="0"/>
    <s v="First Owner"/>
    <n v="3574"/>
    <n v="9"/>
    <s v="budget"/>
    <n v="474087.90235030779"/>
    <n v="3551"/>
    <n v="3574"/>
    <n v="3574"/>
    <x v="3"/>
    <n v="2443"/>
    <n v="0.61975377728035819"/>
  </r>
  <r>
    <x v="4"/>
    <n v="2014"/>
    <n v="450000"/>
    <n v="141000"/>
    <x v="1"/>
    <x v="0"/>
    <x v="0"/>
    <s v="Second Owner"/>
    <n v="3573"/>
    <n v="12"/>
    <s v="budget"/>
    <n v="474150.6193674783"/>
    <n v="3550"/>
    <n v="3573"/>
    <n v="3573"/>
    <x v="4"/>
    <n v="2443"/>
    <n v="0.61964735516372793"/>
  </r>
  <r>
    <x v="5"/>
    <n v="2007"/>
    <n v="140000"/>
    <n v="125000"/>
    <x v="0"/>
    <x v="0"/>
    <x v="0"/>
    <s v="First Owner"/>
    <n v="3572"/>
    <n v="19"/>
    <s v="budget"/>
    <n v="474157.38045912655"/>
    <n v="3549"/>
    <n v="3572"/>
    <n v="3572"/>
    <x v="5"/>
    <n v="2442"/>
    <n v="0.61982082866741317"/>
  </r>
  <r>
    <x v="6"/>
    <n v="2016"/>
    <n v="550000"/>
    <n v="25000"/>
    <x v="0"/>
    <x v="0"/>
    <x v="0"/>
    <s v="First Owner"/>
    <n v="3571"/>
    <n v="10"/>
    <s v="premimum"/>
    <n v="474250.95575469057"/>
    <n v="3548"/>
    <n v="3571"/>
    <n v="3571"/>
    <x v="6"/>
    <n v="2441"/>
    <n v="0.61971436572388683"/>
  </r>
  <r>
    <x v="7"/>
    <n v="2014"/>
    <n v="240000"/>
    <n v="60000"/>
    <x v="0"/>
    <x v="0"/>
    <x v="0"/>
    <s v="Second Owner"/>
    <n v="3570"/>
    <n v="12"/>
    <s v="budget"/>
    <n v="474229.73753501399"/>
    <n v="3547"/>
    <n v="3570"/>
    <n v="3570"/>
    <x v="7"/>
    <n v="2441"/>
    <n v="0.61960784313725492"/>
  </r>
  <r>
    <x v="8"/>
    <n v="2015"/>
    <n v="850000"/>
    <n v="25000"/>
    <x v="0"/>
    <x v="0"/>
    <x v="0"/>
    <s v="First Owner"/>
    <n v="3569"/>
    <n v="11"/>
    <s v="premimum"/>
    <n v="474295.36648921267"/>
    <n v="3546"/>
    <n v="3569"/>
    <n v="3569"/>
    <x v="8"/>
    <n v="2440"/>
    <n v="0.61978145138694307"/>
  </r>
  <r>
    <x v="9"/>
    <n v="2017"/>
    <n v="365000"/>
    <n v="78000"/>
    <x v="2"/>
    <x v="0"/>
    <x v="0"/>
    <s v="First Owner"/>
    <n v="3568"/>
    <n v="9"/>
    <s v="budget"/>
    <n v="474190.06810538116"/>
    <n v="3545"/>
    <n v="3568"/>
    <n v="3568"/>
    <x v="9"/>
    <n v="2439"/>
    <n v="0.61967488789237668"/>
  </r>
  <r>
    <x v="10"/>
    <n v="2015"/>
    <n v="260000"/>
    <n v="35000"/>
    <x v="0"/>
    <x v="0"/>
    <x v="0"/>
    <s v="First Owner"/>
    <n v="3567"/>
    <n v="11"/>
    <s v="budget"/>
    <n v="474220.67928231007"/>
    <n v="3544"/>
    <n v="3567"/>
    <n v="3567"/>
    <x v="10"/>
    <n v="2439"/>
    <n v="0.61956826464816372"/>
  </r>
  <r>
    <x v="7"/>
    <n v="2014"/>
    <n v="250000"/>
    <n v="100000"/>
    <x v="0"/>
    <x v="0"/>
    <x v="0"/>
    <s v="First Owner"/>
    <n v="3566"/>
    <n v="12"/>
    <s v="budget"/>
    <n v="474280.7523836231"/>
    <n v="3543"/>
    <n v="3566"/>
    <n v="3566"/>
    <x v="11"/>
    <n v="2438"/>
    <n v="0.61946158160403819"/>
  </r>
  <r>
    <x v="11"/>
    <n v="2018"/>
    <n v="1650000"/>
    <n v="25000"/>
    <x v="0"/>
    <x v="1"/>
    <x v="1"/>
    <s v="First Owner"/>
    <n v="3565"/>
    <n v="8"/>
    <b v="0"/>
    <n v="474343.66423562414"/>
    <n v="3542"/>
    <n v="3565"/>
    <n v="3565"/>
    <x v="12"/>
    <n v="2437"/>
    <n v="0.61935483870967745"/>
  </r>
  <r>
    <x v="12"/>
    <n v="2015"/>
    <n v="585000"/>
    <n v="24000"/>
    <x v="0"/>
    <x v="1"/>
    <x v="0"/>
    <s v="First Owner"/>
    <n v="3564"/>
    <n v="11"/>
    <s v="premimum"/>
    <n v="474013.79433221102"/>
    <n v="3541"/>
    <n v="3564"/>
    <n v="3564"/>
    <x v="13"/>
    <n v="2437"/>
    <n v="0.61924803591470257"/>
  </r>
  <r>
    <x v="13"/>
    <n v="2019"/>
    <n v="1195000"/>
    <n v="5000"/>
    <x v="1"/>
    <x v="1"/>
    <x v="0"/>
    <s v="First Owner"/>
    <n v="3563"/>
    <n v="7"/>
    <b v="0"/>
    <n v="473982.64468144823"/>
    <n v="3540"/>
    <n v="3563"/>
    <n v="3563"/>
    <x v="14"/>
    <n v="2436"/>
    <n v="0.61914117316867812"/>
  </r>
  <r>
    <x v="14"/>
    <n v="2013"/>
    <n v="390000"/>
    <n v="33000"/>
    <x v="1"/>
    <x v="0"/>
    <x v="0"/>
    <s v="Second Owner"/>
    <n v="3562"/>
    <n v="13"/>
    <s v="budget"/>
    <n v="473780.22543514881"/>
    <n v="3539"/>
    <n v="3562"/>
    <n v="3562"/>
    <x v="15"/>
    <n v="2436"/>
    <n v="0.61903425042111171"/>
  </r>
  <r>
    <x v="15"/>
    <n v="2014"/>
    <n v="1964999"/>
    <n v="28000"/>
    <x v="1"/>
    <x v="1"/>
    <x v="1"/>
    <s v="First Owner"/>
    <n v="3561"/>
    <n v="12"/>
    <b v="0"/>
    <n v="473803.75259758497"/>
    <n v="3538"/>
    <n v="3561"/>
    <n v="3561"/>
    <x v="16"/>
    <n v="2435"/>
    <n v="0.61920808761583823"/>
  </r>
  <r>
    <x v="16"/>
    <n v="2013"/>
    <n v="1425000"/>
    <n v="59000"/>
    <x v="1"/>
    <x v="1"/>
    <x v="1"/>
    <s v="First Owner"/>
    <n v="3560"/>
    <n v="13"/>
    <b v="0"/>
    <n v="473384.87752808991"/>
    <n v="3537"/>
    <n v="3560"/>
    <n v="3560"/>
    <x v="17"/>
    <n v="2434"/>
    <n v="0.61910112359550562"/>
  </r>
  <r>
    <x v="17"/>
    <n v="2018"/>
    <n v="975000"/>
    <n v="4500"/>
    <x v="1"/>
    <x v="1"/>
    <x v="1"/>
    <s v="First Owner"/>
    <n v="3559"/>
    <n v="8"/>
    <s v="premimum"/>
    <n v="473117.49480191065"/>
    <n v="3536"/>
    <n v="3559"/>
    <n v="3559"/>
    <x v="18"/>
    <n v="2433"/>
    <n v="0.61899409946614214"/>
  </r>
  <r>
    <x v="18"/>
    <n v="2011"/>
    <n v="1190000"/>
    <n v="175900"/>
    <x v="1"/>
    <x v="1"/>
    <x v="1"/>
    <s v="First Owner"/>
    <n v="3558"/>
    <n v="15"/>
    <b v="0"/>
    <n v="472976.43732433952"/>
    <n v="3535"/>
    <n v="3558"/>
    <n v="3558"/>
    <x v="19"/>
    <n v="2433"/>
    <n v="0.61888701517706579"/>
  </r>
  <r>
    <x v="19"/>
    <n v="2018"/>
    <n v="930000"/>
    <n v="14500"/>
    <x v="0"/>
    <x v="1"/>
    <x v="0"/>
    <s v="First Owner"/>
    <n v="3557"/>
    <n v="8"/>
    <s v="premimum"/>
    <n v="472774.85633961204"/>
    <n v="3534"/>
    <n v="3557"/>
    <n v="3557"/>
    <x v="20"/>
    <n v="2432"/>
    <n v="0.61877987067753726"/>
  </r>
  <r>
    <x v="20"/>
    <n v="2018"/>
    <n v="525000"/>
    <n v="15000"/>
    <x v="0"/>
    <x v="0"/>
    <x v="0"/>
    <s v="First Owner"/>
    <n v="3556"/>
    <n v="8"/>
    <s v="premimum"/>
    <n v="472646.27784026996"/>
    <n v="3533"/>
    <n v="3556"/>
    <n v="3556"/>
    <x v="21"/>
    <n v="2432"/>
    <n v="0.6186726659167604"/>
  </r>
  <r>
    <x v="21"/>
    <n v="2013"/>
    <n v="1735000"/>
    <n v="50000"/>
    <x v="1"/>
    <x v="1"/>
    <x v="1"/>
    <s v="First Owner"/>
    <n v="3555"/>
    <n v="13"/>
    <b v="0"/>
    <n v="472631.55105485232"/>
    <n v="3532"/>
    <n v="3555"/>
    <n v="3555"/>
    <x v="22"/>
    <n v="2432"/>
    <n v="0.6185654008438819"/>
  </r>
  <r>
    <x v="22"/>
    <n v="2012"/>
    <n v="1375000"/>
    <n v="33800"/>
    <x v="1"/>
    <x v="1"/>
    <x v="1"/>
    <s v="Second Owner"/>
    <n v="3554"/>
    <n v="14"/>
    <b v="0"/>
    <n v="472276.35453010694"/>
    <n v="3531"/>
    <n v="3554"/>
    <n v="3554"/>
    <x v="23"/>
    <n v="2431"/>
    <n v="0.61845807540799103"/>
  </r>
  <r>
    <x v="23"/>
    <n v="2011"/>
    <n v="450000"/>
    <n v="130400"/>
    <x v="1"/>
    <x v="1"/>
    <x v="1"/>
    <s v="Second Owner"/>
    <n v="3553"/>
    <n v="15"/>
    <s v="budget"/>
    <n v="472022.28088938922"/>
    <n v="3530"/>
    <n v="3553"/>
    <n v="3553"/>
    <x v="24"/>
    <n v="2430"/>
    <n v="0.61863214185195614"/>
  </r>
  <r>
    <x v="24"/>
    <n v="2016"/>
    <n v="900000"/>
    <n v="50000"/>
    <x v="0"/>
    <x v="0"/>
    <x v="1"/>
    <s v="First Owner"/>
    <n v="3552"/>
    <n v="10"/>
    <s v="premimum"/>
    <n v="472028.48085585586"/>
    <n v="3529"/>
    <n v="3552"/>
    <n v="3552"/>
    <x v="25"/>
    <n v="2429"/>
    <n v="0.61880630630630629"/>
  </r>
  <r>
    <x v="25"/>
    <n v="2015"/>
    <n v="1300000"/>
    <n v="80000"/>
    <x v="1"/>
    <x v="0"/>
    <x v="0"/>
    <s v="First Owner"/>
    <n v="3551"/>
    <n v="11"/>
    <b v="0"/>
    <n v="471907.95944804279"/>
    <n v="3528"/>
    <n v="3551"/>
    <n v="3551"/>
    <x v="26"/>
    <n v="2429"/>
    <n v="0.61869895803998876"/>
  </r>
  <r>
    <x v="26"/>
    <n v="2019"/>
    <n v="1400000"/>
    <n v="10000"/>
    <x v="0"/>
    <x v="0"/>
    <x v="0"/>
    <s v="First Owner"/>
    <n v="3550"/>
    <n v="7"/>
    <b v="0"/>
    <n v="471674.69408450706"/>
    <n v="3527"/>
    <n v="3550"/>
    <n v="3550"/>
    <x v="27"/>
    <n v="2428"/>
    <n v="0.61859154929577465"/>
  </r>
  <r>
    <x v="27"/>
    <n v="2010"/>
    <n v="850000"/>
    <n v="119000"/>
    <x v="0"/>
    <x v="1"/>
    <x v="1"/>
    <s v="First Owner"/>
    <n v="3549"/>
    <n v="16"/>
    <s v="premimum"/>
    <n v="471413.12031558185"/>
    <n v="3526"/>
    <n v="3549"/>
    <n v="3549"/>
    <x v="28"/>
    <n v="2428"/>
    <n v="0.61848408002254152"/>
  </r>
  <r>
    <x v="28"/>
    <n v="2014"/>
    <n v="229999"/>
    <n v="60000"/>
    <x v="0"/>
    <x v="0"/>
    <x v="0"/>
    <s v="Fourth &amp; Above Owner"/>
    <n v="3548"/>
    <n v="12"/>
    <s v="budget"/>
    <n v="471306.41600901919"/>
    <n v="3525"/>
    <n v="3548"/>
    <n v="3548"/>
    <x v="29"/>
    <n v="2427"/>
    <n v="0.61837655016910931"/>
  </r>
  <r>
    <x v="29"/>
    <n v="2013"/>
    <n v="1550000"/>
    <n v="75800"/>
    <x v="1"/>
    <x v="1"/>
    <x v="1"/>
    <s v="Second Owner"/>
    <n v="3547"/>
    <n v="13"/>
    <b v="0"/>
    <n v="471374.44742035522"/>
    <n v="3524"/>
    <n v="3547"/>
    <n v="3547"/>
    <x v="30"/>
    <n v="2426"/>
    <n v="0.61855088807442915"/>
  </r>
  <r>
    <x v="30"/>
    <n v="2009"/>
    <n v="1250000"/>
    <n v="78000"/>
    <x v="1"/>
    <x v="1"/>
    <x v="1"/>
    <s v="Third Owner"/>
    <n v="3546"/>
    <n v="17"/>
    <b v="0"/>
    <n v="471070.26649746194"/>
    <n v="3523"/>
    <n v="3546"/>
    <n v="3546"/>
    <x v="31"/>
    <n v="2425"/>
    <n v="0.61872532430908067"/>
  </r>
  <r>
    <x v="31"/>
    <n v="2012"/>
    <n v="625000"/>
    <n v="40000"/>
    <x v="1"/>
    <x v="0"/>
    <x v="0"/>
    <s v="First Owner"/>
    <n v="3545"/>
    <n v="14"/>
    <s v="premimum"/>
    <n v="470850.5401974612"/>
    <n v="3522"/>
    <n v="3545"/>
    <n v="3545"/>
    <x v="32"/>
    <n v="2424"/>
    <n v="0.61889985895627642"/>
  </r>
  <r>
    <x v="32"/>
    <n v="2014"/>
    <n v="1050000"/>
    <n v="50000"/>
    <x v="1"/>
    <x v="0"/>
    <x v="0"/>
    <s v="First Owner"/>
    <n v="3544"/>
    <n v="12"/>
    <b v="0"/>
    <n v="470807.04430022574"/>
    <n v="3521"/>
    <n v="3544"/>
    <n v="3544"/>
    <x v="33"/>
    <n v="2423"/>
    <n v="0.61879232505643345"/>
  </r>
  <r>
    <x v="33"/>
    <n v="2014"/>
    <n v="560000"/>
    <n v="74000"/>
    <x v="1"/>
    <x v="0"/>
    <x v="0"/>
    <s v="Second Owner"/>
    <n v="3543"/>
    <n v="12"/>
    <s v="premimum"/>
    <n v="470643.56900931412"/>
    <n v="3520"/>
    <n v="3543"/>
    <n v="3543"/>
    <x v="34"/>
    <n v="2422"/>
    <n v="0.61868473045441719"/>
  </r>
  <r>
    <x v="34"/>
    <n v="2014"/>
    <n v="290000"/>
    <n v="64000"/>
    <x v="0"/>
    <x v="0"/>
    <x v="0"/>
    <s v="Second Owner"/>
    <n v="3542"/>
    <n v="12"/>
    <s v="budget"/>
    <n v="470618.34133258049"/>
    <n v="3519"/>
    <n v="3542"/>
    <n v="3542"/>
    <x v="35"/>
    <n v="2421"/>
    <n v="0.61885940146809715"/>
  </r>
  <r>
    <x v="35"/>
    <n v="2012"/>
    <n v="275000"/>
    <n v="60000"/>
    <x v="0"/>
    <x v="0"/>
    <x v="0"/>
    <s v="Second Owner"/>
    <n v="3541"/>
    <n v="14"/>
    <s v="budget"/>
    <n v="470669.34905393957"/>
    <n v="3518"/>
    <n v="3541"/>
    <n v="3541"/>
    <x v="36"/>
    <n v="2420"/>
    <n v="0.61903417113809656"/>
  </r>
  <r>
    <x v="36"/>
    <n v="2009"/>
    <n v="411000"/>
    <n v="120000"/>
    <x v="1"/>
    <x v="0"/>
    <x v="0"/>
    <s v="Second Owner"/>
    <n v="3540"/>
    <n v="17"/>
    <s v="budget"/>
    <n v="470724.62288135593"/>
    <n v="3517"/>
    <n v="3540"/>
    <n v="3540"/>
    <x v="37"/>
    <n v="2419"/>
    <n v="0.61920903954802264"/>
  </r>
  <r>
    <x v="37"/>
    <n v="2009"/>
    <n v="150000"/>
    <n v="79000"/>
    <x v="0"/>
    <x v="0"/>
    <x v="0"/>
    <s v="Third Owner"/>
    <n v="3539"/>
    <n v="17"/>
    <s v="budget"/>
    <n v="470741.49901102006"/>
    <n v="3516"/>
    <n v="3539"/>
    <n v="3539"/>
    <x v="38"/>
    <n v="2418"/>
    <n v="0.61938400678157668"/>
  </r>
  <r>
    <x v="38"/>
    <n v="2019"/>
    <n v="500000"/>
    <n v="15000"/>
    <x v="0"/>
    <x v="0"/>
    <x v="0"/>
    <s v="First Owner"/>
    <n v="3538"/>
    <n v="7"/>
    <s v="premimum"/>
    <n v="470832.1551724138"/>
    <n v="3515"/>
    <n v="3538"/>
    <n v="3538"/>
    <x v="39"/>
    <n v="2417"/>
    <n v="0.61955907292255508"/>
  </r>
  <r>
    <x v="39"/>
    <n v="2006"/>
    <n v="100000"/>
    <n v="80000"/>
    <x v="0"/>
    <x v="0"/>
    <x v="0"/>
    <s v="First Owner"/>
    <n v="3537"/>
    <n v="20"/>
    <s v="budget"/>
    <n v="470823.90867967205"/>
    <n v="3514"/>
    <n v="3537"/>
    <n v="3537"/>
    <x v="40"/>
    <n v="2417"/>
    <n v="0.61945151258128361"/>
  </r>
  <r>
    <x v="40"/>
    <n v="2017"/>
    <n v="725000"/>
    <n v="18500"/>
    <x v="1"/>
    <x v="1"/>
    <x v="0"/>
    <s v="First Owner"/>
    <n v="3536"/>
    <n v="9"/>
    <s v="premimum"/>
    <n v="470928.77969457011"/>
    <n v="3513"/>
    <n v="3536"/>
    <n v="3536"/>
    <x v="41"/>
    <n v="2416"/>
    <n v="0.61934389140271495"/>
  </r>
  <r>
    <x v="41"/>
    <n v="2018"/>
    <n v="401000"/>
    <n v="10200"/>
    <x v="0"/>
    <x v="1"/>
    <x v="0"/>
    <s v="First Owner"/>
    <n v="3535"/>
    <n v="8"/>
    <s v="budget"/>
    <n v="470856.90664780763"/>
    <n v="3512"/>
    <n v="3535"/>
    <n v="3535"/>
    <x v="42"/>
    <n v="2416"/>
    <n v="0.61923620933521928"/>
  </r>
  <r>
    <x v="42"/>
    <n v="2018"/>
    <n v="750000"/>
    <n v="29000"/>
    <x v="1"/>
    <x v="1"/>
    <x v="0"/>
    <s v="First Owner"/>
    <n v="3534"/>
    <n v="8"/>
    <s v="premimum"/>
    <n v="470876.67374080361"/>
    <n v="3511"/>
    <n v="3534"/>
    <n v="3534"/>
    <x v="43"/>
    <n v="2416"/>
    <n v="0.61912846632710805"/>
  </r>
  <r>
    <x v="43"/>
    <n v="2018"/>
    <n v="310000"/>
    <n v="28000"/>
    <x v="0"/>
    <x v="1"/>
    <x v="0"/>
    <s v="First Owner"/>
    <n v="3533"/>
    <n v="8"/>
    <s v="budget"/>
    <n v="470797.66911972826"/>
    <n v="3510"/>
    <n v="3533"/>
    <n v="3533"/>
    <x v="44"/>
    <n v="2416"/>
    <n v="0.61902066232663455"/>
  </r>
  <r>
    <x v="44"/>
    <n v="2016"/>
    <n v="665000"/>
    <n v="46000"/>
    <x v="1"/>
    <x v="1"/>
    <x v="0"/>
    <s v="First Owner"/>
    <n v="3532"/>
    <n v="10"/>
    <s v="premimum"/>
    <n v="470843.19507361267"/>
    <n v="3509"/>
    <n v="3532"/>
    <n v="3532"/>
    <x v="45"/>
    <n v="2416"/>
    <n v="0.61891279728199322"/>
  </r>
  <r>
    <x v="45"/>
    <n v="2014"/>
    <n v="465000"/>
    <n v="70000"/>
    <x v="1"/>
    <x v="1"/>
    <x v="0"/>
    <s v="First Owner"/>
    <n v="3531"/>
    <n v="12"/>
    <s v="budget"/>
    <n v="470788.20872274146"/>
    <n v="3508"/>
    <n v="3531"/>
    <n v="3531"/>
    <x v="46"/>
    <n v="2416"/>
    <n v="0.61880487114131977"/>
  </r>
  <r>
    <x v="39"/>
    <n v="2012"/>
    <n v="160000"/>
    <n v="60000"/>
    <x v="0"/>
    <x v="0"/>
    <x v="0"/>
    <s v="Second Owner"/>
    <n v="3530"/>
    <n v="14"/>
    <s v="budget"/>
    <n v="470789.84844192636"/>
    <n v="3507"/>
    <n v="3530"/>
    <n v="3530"/>
    <x v="47"/>
    <n v="2415"/>
    <n v="0.61869688385269117"/>
  </r>
  <r>
    <x v="46"/>
    <n v="1996"/>
    <n v="250000"/>
    <n v="35000"/>
    <x v="1"/>
    <x v="0"/>
    <x v="0"/>
    <s v="Second Owner"/>
    <n v="3529"/>
    <n v="30"/>
    <s v="budget"/>
    <n v="470877.91584018135"/>
    <n v="3506"/>
    <n v="3529"/>
    <n v="3529"/>
    <x v="48"/>
    <n v="2414"/>
    <n v="0.61887220175687163"/>
  </r>
  <r>
    <x v="47"/>
    <n v="2014"/>
    <n v="675000"/>
    <n v="90000"/>
    <x v="1"/>
    <x v="1"/>
    <x v="0"/>
    <s v="First Owner"/>
    <n v="3528"/>
    <n v="12"/>
    <s v="premimum"/>
    <n v="470940.52295918367"/>
    <n v="3505"/>
    <n v="3528"/>
    <n v="3528"/>
    <x v="49"/>
    <n v="2413"/>
    <n v="0.61904761904761907"/>
  </r>
  <r>
    <x v="35"/>
    <n v="2013"/>
    <n v="300000"/>
    <n v="80000"/>
    <x v="0"/>
    <x v="1"/>
    <x v="0"/>
    <s v="First Owner"/>
    <n v="3527"/>
    <n v="13"/>
    <s v="budget"/>
    <n v="470882.66657215764"/>
    <n v="3504"/>
    <n v="3527"/>
    <n v="3527"/>
    <x v="50"/>
    <n v="2412"/>
    <n v="0.61893960873263398"/>
  </r>
  <r>
    <x v="48"/>
    <n v="2005"/>
    <n v="70000"/>
    <n v="80000"/>
    <x v="1"/>
    <x v="0"/>
    <x v="0"/>
    <s v="First Owner"/>
    <n v="3526"/>
    <n v="21"/>
    <s v="budget"/>
    <n v="470931.13017583662"/>
    <n v="3503"/>
    <n v="3526"/>
    <n v="3526"/>
    <x v="51"/>
    <n v="2411"/>
    <n v="0.61883153715258088"/>
  </r>
  <r>
    <x v="49"/>
    <n v="2014"/>
    <n v="240000"/>
    <n v="73300"/>
    <x v="0"/>
    <x v="1"/>
    <x v="0"/>
    <s v="Second Owner"/>
    <n v="3525"/>
    <n v="12"/>
    <s v="budget"/>
    <n v="471044.8695035461"/>
    <n v="3502"/>
    <n v="3525"/>
    <n v="3525"/>
    <x v="52"/>
    <n v="2410"/>
    <n v="0.61872340425531913"/>
  </r>
  <r>
    <x v="50"/>
    <n v="2014"/>
    <n v="525000"/>
    <n v="92000"/>
    <x v="1"/>
    <x v="1"/>
    <x v="0"/>
    <s v="First Owner"/>
    <n v="3524"/>
    <n v="12"/>
    <s v="premimum"/>
    <n v="471110.43274687853"/>
    <n v="3501"/>
    <n v="3524"/>
    <n v="3524"/>
    <x v="53"/>
    <n v="2409"/>
    <n v="0.6188989784335982"/>
  </r>
  <r>
    <x v="39"/>
    <n v="2009"/>
    <n v="151000"/>
    <n v="66764"/>
    <x v="0"/>
    <x v="1"/>
    <x v="0"/>
    <s v="Second Owner"/>
    <n v="3523"/>
    <n v="17"/>
    <s v="budget"/>
    <n v="471095.13624751632"/>
    <n v="3500"/>
    <n v="3523"/>
    <n v="3523"/>
    <x v="54"/>
    <n v="2408"/>
    <n v="0.61879080329264835"/>
  </r>
  <r>
    <x v="39"/>
    <n v="2009"/>
    <n v="140000"/>
    <n v="100000"/>
    <x v="0"/>
    <x v="0"/>
    <x v="0"/>
    <s v="First Owner"/>
    <n v="3522"/>
    <n v="17"/>
    <s v="budget"/>
    <n v="471186.02072685974"/>
    <n v="3499"/>
    <n v="3522"/>
    <n v="3522"/>
    <x v="55"/>
    <n v="2407"/>
    <n v="0.61896649630891543"/>
  </r>
  <r>
    <x v="51"/>
    <n v="2010"/>
    <n v="280000"/>
    <n v="350000"/>
    <x v="1"/>
    <x v="0"/>
    <x v="0"/>
    <s v="Second Owner"/>
    <n v="3521"/>
    <n v="16"/>
    <s v="budget"/>
    <n v="471280.08094291395"/>
    <n v="3498"/>
    <n v="3521"/>
    <n v="3521"/>
    <x v="56"/>
    <n v="2406"/>
    <n v="0.61885827889804035"/>
  </r>
  <r>
    <x v="52"/>
    <n v="2011"/>
    <n v="350000"/>
    <n v="230000"/>
    <x v="1"/>
    <x v="0"/>
    <x v="0"/>
    <s v="First Owner"/>
    <n v="3520"/>
    <n v="15"/>
    <s v="budget"/>
    <n v="471334.421875"/>
    <n v="3497"/>
    <n v="3520"/>
    <n v="3520"/>
    <x v="57"/>
    <n v="2405"/>
    <n v="0.61903409090909089"/>
  </r>
  <r>
    <x v="53"/>
    <n v="2017"/>
    <n v="570000"/>
    <n v="60000"/>
    <x v="1"/>
    <x v="0"/>
    <x v="0"/>
    <s v="First Owner"/>
    <n v="3519"/>
    <n v="9"/>
    <s v="premimum"/>
    <n v="471368.90167661267"/>
    <n v="3496"/>
    <n v="3519"/>
    <n v="3519"/>
    <x v="58"/>
    <n v="2404"/>
    <n v="0.61892583120204603"/>
  </r>
  <r>
    <x v="49"/>
    <n v="2018"/>
    <n v="300000"/>
    <n v="31000"/>
    <x v="0"/>
    <x v="0"/>
    <x v="0"/>
    <s v="First Owner"/>
    <n v="3518"/>
    <n v="8"/>
    <s v="budget"/>
    <n v="471340.86554860714"/>
    <n v="3495"/>
    <n v="3518"/>
    <n v="3518"/>
    <x v="59"/>
    <n v="2404"/>
    <n v="0.61881750994883455"/>
  </r>
  <r>
    <x v="54"/>
    <n v="2007"/>
    <n v="100000"/>
    <n v="39000"/>
    <x v="1"/>
    <x v="0"/>
    <x v="0"/>
    <s v="First Owner"/>
    <n v="3517"/>
    <n v="19"/>
    <s v="budget"/>
    <n v="471389.58345180552"/>
    <n v="3494"/>
    <n v="3517"/>
    <n v="3517"/>
    <x v="60"/>
    <n v="2404"/>
    <n v="0.61870912709695769"/>
  </r>
  <r>
    <x v="55"/>
    <n v="2009"/>
    <n v="500000"/>
    <n v="120000"/>
    <x v="1"/>
    <x v="0"/>
    <x v="0"/>
    <s v="Third Owner"/>
    <n v="3516"/>
    <n v="17"/>
    <s v="premimum"/>
    <n v="471495.21188850969"/>
    <n v="3493"/>
    <n v="3516"/>
    <n v="3516"/>
    <x v="61"/>
    <n v="2403"/>
    <n v="0.6186006825938567"/>
  </r>
  <r>
    <x v="56"/>
    <n v="2014"/>
    <n v="125000"/>
    <n v="166000"/>
    <x v="1"/>
    <x v="0"/>
    <x v="0"/>
    <s v="Fourth &amp; Above Owner"/>
    <n v="3515"/>
    <n v="12"/>
    <s v="budget"/>
    <n v="471487.10241820768"/>
    <n v="3492"/>
    <n v="3515"/>
    <n v="3515"/>
    <x v="62"/>
    <n v="2402"/>
    <n v="0.61877667140825032"/>
  </r>
  <r>
    <x v="57"/>
    <n v="2006"/>
    <n v="130000"/>
    <n v="110000"/>
    <x v="0"/>
    <x v="0"/>
    <x v="0"/>
    <s v="Third Owner"/>
    <n v="3514"/>
    <n v="20"/>
    <s v="budget"/>
    <n v="471585.70432555495"/>
    <n v="3491"/>
    <n v="3514"/>
    <n v="3514"/>
    <x v="63"/>
    <n v="2401"/>
    <n v="0.61895276038702329"/>
  </r>
  <r>
    <x v="58"/>
    <n v="2017"/>
    <n v="925000"/>
    <n v="35000"/>
    <x v="1"/>
    <x v="0"/>
    <x v="0"/>
    <s v="First Owner"/>
    <n v="3513"/>
    <n v="9"/>
    <s v="premimum"/>
    <n v="471682.93908340449"/>
    <n v="3490"/>
    <n v="3513"/>
    <n v="3513"/>
    <x v="64"/>
    <n v="2400"/>
    <n v="0.61912894961571308"/>
  </r>
  <r>
    <x v="59"/>
    <n v="2018"/>
    <n v="750000"/>
    <n v="60000"/>
    <x v="1"/>
    <x v="0"/>
    <x v="0"/>
    <s v="First Owner"/>
    <n v="3512"/>
    <n v="8"/>
    <s v="premimum"/>
    <n v="471553.8624715262"/>
    <n v="3489"/>
    <n v="3512"/>
    <n v="3512"/>
    <x v="65"/>
    <n v="2400"/>
    <n v="0.61902050113895213"/>
  </r>
  <r>
    <x v="60"/>
    <n v="2007"/>
    <n v="200000"/>
    <n v="54000"/>
    <x v="0"/>
    <x v="0"/>
    <x v="1"/>
    <s v="Second Owner"/>
    <n v="3511"/>
    <n v="19"/>
    <s v="budget"/>
    <n v="471474.55568214186"/>
    <n v="3488"/>
    <n v="3511"/>
    <n v="3511"/>
    <x v="66"/>
    <n v="2400"/>
    <n v="0.61891199088578752"/>
  </r>
  <r>
    <x v="61"/>
    <n v="2010"/>
    <n v="248000"/>
    <n v="63000"/>
    <x v="0"/>
    <x v="0"/>
    <x v="0"/>
    <s v="Second Owner"/>
    <n v="3510"/>
    <n v="16"/>
    <s v="budget"/>
    <n v="471551.89886039885"/>
    <n v="3487"/>
    <n v="3510"/>
    <n v="3510"/>
    <x v="67"/>
    <n v="2399"/>
    <n v="0.61908831908831907"/>
  </r>
  <r>
    <x v="62"/>
    <n v="2014"/>
    <n v="450000"/>
    <n v="120000"/>
    <x v="1"/>
    <x v="0"/>
    <x v="0"/>
    <s v="Second Owner"/>
    <n v="3509"/>
    <n v="12"/>
    <s v="budget"/>
    <n v="471615.60701054434"/>
    <n v="3486"/>
    <n v="3509"/>
    <n v="3509"/>
    <x v="68"/>
    <n v="2398"/>
    <n v="0.61926474779139351"/>
  </r>
  <r>
    <x v="63"/>
    <n v="2005"/>
    <n v="80000"/>
    <n v="120000"/>
    <x v="0"/>
    <x v="0"/>
    <x v="0"/>
    <s v="Third Owner"/>
    <n v="3508"/>
    <n v="21"/>
    <s v="budget"/>
    <n v="471621.76881413913"/>
    <n v="3485"/>
    <n v="3508"/>
    <n v="3508"/>
    <x v="69"/>
    <n v="2397"/>
    <n v="0.61944127708095786"/>
  </r>
  <r>
    <x v="64"/>
    <n v="2014"/>
    <n v="650000"/>
    <n v="76000"/>
    <x v="0"/>
    <x v="0"/>
    <x v="0"/>
    <s v="Second Owner"/>
    <n v="3507"/>
    <n v="12"/>
    <s v="premimum"/>
    <n v="471733.43741089251"/>
    <n v="3484"/>
    <n v="3507"/>
    <n v="3507"/>
    <x v="70"/>
    <n v="2396"/>
    <n v="0.61961790704305675"/>
  </r>
  <r>
    <x v="65"/>
    <n v="2015"/>
    <n v="450000"/>
    <n v="80000"/>
    <x v="1"/>
    <x v="0"/>
    <x v="0"/>
    <s v="First Owner"/>
    <n v="3506"/>
    <n v="11"/>
    <s v="budget"/>
    <n v="471682.59127210494"/>
    <n v="3483"/>
    <n v="3506"/>
    <n v="3506"/>
    <x v="71"/>
    <n v="2395"/>
    <n v="0.61979463776383348"/>
  </r>
  <r>
    <x v="66"/>
    <n v="2019"/>
    <n v="650000"/>
    <n v="25000"/>
    <x v="1"/>
    <x v="0"/>
    <x v="0"/>
    <s v="First Owner"/>
    <n v="3505"/>
    <n v="7"/>
    <s v="premimum"/>
    <n v="471688.77746077033"/>
    <n v="3482"/>
    <n v="3505"/>
    <n v="3505"/>
    <x v="72"/>
    <n v="2394"/>
    <n v="0.61968616262482168"/>
  </r>
  <r>
    <x v="67"/>
    <n v="2016"/>
    <n v="495000"/>
    <n v="11958"/>
    <x v="0"/>
    <x v="1"/>
    <x v="0"/>
    <s v="First Owner"/>
    <n v="3504"/>
    <n v="10"/>
    <s v="budget"/>
    <n v="471637.88955479453"/>
    <n v="3481"/>
    <n v="3504"/>
    <n v="3504"/>
    <x v="73"/>
    <n v="2394"/>
    <n v="0.61957762557077622"/>
  </r>
  <r>
    <x v="68"/>
    <n v="2015"/>
    <n v="371000"/>
    <n v="20000"/>
    <x v="0"/>
    <x v="1"/>
    <x v="0"/>
    <s v="First Owner"/>
    <n v="3503"/>
    <n v="11"/>
    <s v="budget"/>
    <n v="471631.22038252925"/>
    <n v="3480"/>
    <n v="3503"/>
    <n v="3503"/>
    <x v="74"/>
    <n v="2394"/>
    <n v="0.61946902654867253"/>
  </r>
  <r>
    <x v="69"/>
    <n v="2017"/>
    <n v="1025000"/>
    <n v="9000"/>
    <x v="0"/>
    <x v="1"/>
    <x v="0"/>
    <s v="First Owner"/>
    <n v="3502"/>
    <n v="9"/>
    <b v="0"/>
    <n v="471659.95573957736"/>
    <n v="3479"/>
    <n v="3502"/>
    <n v="3502"/>
    <x v="75"/>
    <n v="2393"/>
    <n v="0.6193603655054255"/>
  </r>
  <r>
    <x v="70"/>
    <n v="2017"/>
    <n v="8150000"/>
    <n v="6500"/>
    <x v="1"/>
    <x v="1"/>
    <x v="1"/>
    <s v="First Owner"/>
    <n v="3501"/>
    <n v="9"/>
    <b v="0"/>
    <n v="471501.90374178806"/>
    <n v="3478"/>
    <n v="3501"/>
    <n v="3501"/>
    <x v="76"/>
    <n v="2393"/>
    <n v="0.61925164238788921"/>
  </r>
  <r>
    <x v="71"/>
    <n v="2015"/>
    <n v="750000"/>
    <n v="70000"/>
    <x v="1"/>
    <x v="0"/>
    <x v="0"/>
    <s v="First Owner"/>
    <n v="3500"/>
    <n v="11"/>
    <s v="premimum"/>
    <n v="469308.04714285716"/>
    <n v="3477"/>
    <n v="3500"/>
    <n v="3500"/>
    <x v="77"/>
    <n v="2393"/>
    <n v="0.61914285714285711"/>
  </r>
  <r>
    <x v="72"/>
    <n v="2013"/>
    <n v="600000"/>
    <n v="120000"/>
    <x v="1"/>
    <x v="0"/>
    <x v="0"/>
    <s v="First Owner"/>
    <n v="3499"/>
    <n v="13"/>
    <s v="premimum"/>
    <n v="469227.8265218634"/>
    <n v="3476"/>
    <n v="3499"/>
    <n v="3499"/>
    <x v="78"/>
    <n v="2392"/>
    <n v="0.61903400971706202"/>
  </r>
  <r>
    <x v="73"/>
    <n v="2007"/>
    <n v="80000"/>
    <n v="58000"/>
    <x v="0"/>
    <x v="1"/>
    <x v="0"/>
    <s v="Second Owner"/>
    <n v="3498"/>
    <n v="19"/>
    <s v="budget"/>
    <n v="469190.44168096053"/>
    <n v="3475"/>
    <n v="3498"/>
    <n v="3498"/>
    <x v="79"/>
    <n v="2391"/>
    <n v="0.61892510005717549"/>
  </r>
  <r>
    <x v="74"/>
    <n v="2013"/>
    <n v="325000"/>
    <n v="62200"/>
    <x v="1"/>
    <x v="1"/>
    <x v="0"/>
    <s v="First Owner"/>
    <n v="3497"/>
    <n v="13"/>
    <s v="budget"/>
    <n v="469301.73434372322"/>
    <n v="3474"/>
    <n v="3497"/>
    <n v="3497"/>
    <x v="80"/>
    <n v="2390"/>
    <n v="0.61910208750357454"/>
  </r>
  <r>
    <x v="75"/>
    <n v="2014"/>
    <n v="1470000"/>
    <n v="34000"/>
    <x v="1"/>
    <x v="1"/>
    <x v="1"/>
    <s v="Second Owner"/>
    <n v="3496"/>
    <n v="12"/>
    <b v="0"/>
    <n v="469343.01058352401"/>
    <n v="3473"/>
    <n v="3496"/>
    <n v="3496"/>
    <x v="81"/>
    <n v="2389"/>
    <n v="0.6189931350114416"/>
  </r>
  <r>
    <x v="76"/>
    <n v="2015"/>
    <n v="350000"/>
    <n v="53000"/>
    <x v="1"/>
    <x v="0"/>
    <x v="0"/>
    <s v="Second Owner"/>
    <n v="3495"/>
    <n v="11"/>
    <s v="budget"/>
    <n v="469056.69957081543"/>
    <n v="3472"/>
    <n v="3495"/>
    <n v="3495"/>
    <x v="82"/>
    <n v="2388"/>
    <n v="0.61917024320457792"/>
  </r>
  <r>
    <x v="77"/>
    <n v="2013"/>
    <n v="2800000"/>
    <n v="49000"/>
    <x v="1"/>
    <x v="1"/>
    <x v="1"/>
    <s v="First Owner"/>
    <n v="3494"/>
    <n v="13"/>
    <b v="0"/>
    <n v="469090.77418431599"/>
    <n v="3471"/>
    <n v="3494"/>
    <n v="3494"/>
    <x v="83"/>
    <n v="2387"/>
    <n v="0.61934745277618775"/>
  </r>
  <r>
    <x v="78"/>
    <n v="2017"/>
    <n v="210000"/>
    <n v="15000"/>
    <x v="0"/>
    <x v="1"/>
    <x v="0"/>
    <s v="Second Owner"/>
    <n v="3493"/>
    <n v="9"/>
    <s v="budget"/>
    <n v="468423.46550243342"/>
    <n v="3470"/>
    <n v="3493"/>
    <n v="3493"/>
    <x v="84"/>
    <n v="2386"/>
    <n v="0.61923847695390777"/>
  </r>
  <r>
    <x v="79"/>
    <n v="2013"/>
    <n v="450000"/>
    <n v="50000"/>
    <x v="0"/>
    <x v="0"/>
    <x v="0"/>
    <s v="First Owner"/>
    <n v="3492"/>
    <n v="13"/>
    <s v="budget"/>
    <n v="468497.46993127145"/>
    <n v="3469"/>
    <n v="3492"/>
    <n v="3492"/>
    <x v="85"/>
    <n v="2386"/>
    <n v="0.61941580756013748"/>
  </r>
  <r>
    <x v="80"/>
    <n v="2013"/>
    <n v="1150000"/>
    <n v="53000"/>
    <x v="1"/>
    <x v="1"/>
    <x v="1"/>
    <s v="First Owner"/>
    <n v="3491"/>
    <n v="13"/>
    <b v="0"/>
    <n v="468502.76854769408"/>
    <n v="3468"/>
    <n v="3491"/>
    <n v="3491"/>
    <x v="86"/>
    <n v="2385"/>
    <n v="0.61930678888570612"/>
  </r>
  <r>
    <x v="60"/>
    <n v="2009"/>
    <n v="210000"/>
    <n v="63500"/>
    <x v="0"/>
    <x v="1"/>
    <x v="1"/>
    <s v="First Owner"/>
    <n v="3490"/>
    <n v="17"/>
    <s v="budget"/>
    <n v="468307.4971346705"/>
    <n v="3467"/>
    <n v="3490"/>
    <n v="3490"/>
    <x v="87"/>
    <n v="2384"/>
    <n v="0.61919770773638971"/>
  </r>
  <r>
    <x v="81"/>
    <n v="2018"/>
    <n v="4500000"/>
    <n v="9800"/>
    <x v="0"/>
    <x v="1"/>
    <x v="1"/>
    <s v="First Owner"/>
    <n v="3489"/>
    <n v="8"/>
    <b v="0"/>
    <n v="468381.53195758094"/>
    <n v="3466"/>
    <n v="3489"/>
    <n v="3489"/>
    <x v="88"/>
    <n v="2383"/>
    <n v="0.61908856405846946"/>
  </r>
  <r>
    <x v="82"/>
    <n v="2017"/>
    <n v="2750000"/>
    <n v="13000"/>
    <x v="1"/>
    <x v="0"/>
    <x v="1"/>
    <s v="First Owner"/>
    <n v="3488"/>
    <n v="9"/>
    <b v="0"/>
    <n v="467225.67803899082"/>
    <n v="3465"/>
    <n v="3488"/>
    <n v="3488"/>
    <x v="89"/>
    <n v="2383"/>
    <n v="0.61897935779816515"/>
  </r>
  <r>
    <x v="83"/>
    <n v="2018"/>
    <n v="1975000"/>
    <n v="21000"/>
    <x v="1"/>
    <x v="1"/>
    <x v="1"/>
    <s v="First Owner"/>
    <n v="3487"/>
    <n v="8"/>
    <b v="0"/>
    <n v="466571.02523659304"/>
    <n v="3464"/>
    <n v="3487"/>
    <n v="3487"/>
    <x v="90"/>
    <n v="2383"/>
    <n v="0.61887008890163464"/>
  </r>
  <r>
    <x v="84"/>
    <n v="2008"/>
    <n v="175000"/>
    <n v="29173"/>
    <x v="0"/>
    <x v="1"/>
    <x v="0"/>
    <s v="First Owner"/>
    <n v="3486"/>
    <n v="18"/>
    <s v="budget"/>
    <n v="466138.31468732073"/>
    <n v="3463"/>
    <n v="3486"/>
    <n v="3486"/>
    <x v="91"/>
    <n v="2383"/>
    <n v="0.61876075731497415"/>
  </r>
  <r>
    <x v="85"/>
    <n v="2012"/>
    <n v="2500000"/>
    <n v="48000"/>
    <x v="1"/>
    <x v="1"/>
    <x v="1"/>
    <s v="First Owner"/>
    <n v="3485"/>
    <n v="14"/>
    <b v="0"/>
    <n v="466221.8550932568"/>
    <n v="3462"/>
    <n v="3485"/>
    <n v="3485"/>
    <x v="92"/>
    <n v="2382"/>
    <n v="0.61865136298421808"/>
  </r>
  <r>
    <x v="86"/>
    <n v="2017"/>
    <n v="628000"/>
    <n v="120000"/>
    <x v="1"/>
    <x v="0"/>
    <x v="0"/>
    <s v="First Owner"/>
    <n v="3484"/>
    <n v="9"/>
    <s v="premimum"/>
    <n v="465638.10706084961"/>
    <n v="3461"/>
    <n v="3484"/>
    <n v="3484"/>
    <x v="93"/>
    <n v="2381"/>
    <n v="0.61854190585533864"/>
  </r>
  <r>
    <x v="87"/>
    <n v="2010"/>
    <n v="600000"/>
    <n v="100000"/>
    <x v="1"/>
    <x v="0"/>
    <x v="0"/>
    <s v="First Owner"/>
    <n v="3483"/>
    <n v="16"/>
    <s v="premimum"/>
    <n v="465591.49153028999"/>
    <n v="3460"/>
    <n v="3483"/>
    <n v="3483"/>
    <x v="94"/>
    <n v="2381"/>
    <n v="0.61843238587424632"/>
  </r>
  <r>
    <x v="88"/>
    <n v="2017"/>
    <n v="399000"/>
    <n v="30000"/>
    <x v="0"/>
    <x v="0"/>
    <x v="0"/>
    <s v="First Owner"/>
    <n v="3482"/>
    <n v="9"/>
    <s v="budget"/>
    <n v="465552.89058012638"/>
    <n v="3459"/>
    <n v="3482"/>
    <n v="3482"/>
    <x v="95"/>
    <n v="2380"/>
    <n v="0.61832280298678921"/>
  </r>
  <r>
    <x v="89"/>
    <n v="2018"/>
    <n v="750000"/>
    <n v="87000"/>
    <x v="1"/>
    <x v="0"/>
    <x v="0"/>
    <s v="First Owner"/>
    <n v="3481"/>
    <n v="8"/>
    <s v="premimum"/>
    <n v="465572.00948003447"/>
    <n v="3458"/>
    <n v="3481"/>
    <n v="3481"/>
    <x v="96"/>
    <n v="2380"/>
    <n v="0.61821315713875324"/>
  </r>
  <r>
    <x v="90"/>
    <n v="2019"/>
    <n v="750000"/>
    <n v="15000"/>
    <x v="0"/>
    <x v="0"/>
    <x v="0"/>
    <s v="First Owner"/>
    <n v="3480"/>
    <n v="7"/>
    <s v="premimum"/>
    <n v="465490.27729885059"/>
    <n v="3457"/>
    <n v="3480"/>
    <n v="3480"/>
    <x v="97"/>
    <n v="2380"/>
    <n v="0.61810344827586206"/>
  </r>
  <r>
    <x v="91"/>
    <n v="2017"/>
    <n v="315000"/>
    <n v="16000"/>
    <x v="0"/>
    <x v="0"/>
    <x v="0"/>
    <s v="First Owner"/>
    <n v="3479"/>
    <n v="9"/>
    <s v="budget"/>
    <n v="465408.49813164701"/>
    <n v="3456"/>
    <n v="3479"/>
    <n v="3479"/>
    <x v="98"/>
    <n v="2380"/>
    <n v="0.617993676343777"/>
  </r>
  <r>
    <x v="92"/>
    <n v="2012"/>
    <n v="600000"/>
    <n v="60000"/>
    <x v="1"/>
    <x v="0"/>
    <x v="0"/>
    <s v="First Owner"/>
    <n v="3478"/>
    <n v="14"/>
    <s v="premimum"/>
    <n v="465451.7438182864"/>
    <n v="3455"/>
    <n v="3478"/>
    <n v="3478"/>
    <x v="99"/>
    <n v="2380"/>
    <n v="0.61788384128809659"/>
  </r>
  <r>
    <x v="1"/>
    <n v="2010"/>
    <n v="100000"/>
    <n v="60000"/>
    <x v="0"/>
    <x v="0"/>
    <x v="0"/>
    <s v="Fourth &amp; Above Owner"/>
    <n v="3477"/>
    <n v="16"/>
    <s v="budget"/>
    <n v="465413.04716709809"/>
    <n v="3454"/>
    <n v="3477"/>
    <n v="3477"/>
    <x v="100"/>
    <n v="2379"/>
    <n v="0.61777394305435718"/>
  </r>
  <r>
    <x v="93"/>
    <n v="2011"/>
    <n v="250000"/>
    <n v="110000"/>
    <x v="0"/>
    <x v="0"/>
    <x v="0"/>
    <s v="Third Owner"/>
    <n v="3476"/>
    <n v="15"/>
    <s v="budget"/>
    <n v="465518.17174913693"/>
    <n v="3453"/>
    <n v="3476"/>
    <n v="3476"/>
    <x v="101"/>
    <n v="2378"/>
    <n v="0.61795166858457995"/>
  </r>
  <r>
    <x v="91"/>
    <n v="2017"/>
    <n v="350000"/>
    <n v="25000"/>
    <x v="0"/>
    <x v="0"/>
    <x v="0"/>
    <s v="First Owner"/>
    <n v="3475"/>
    <n v="9"/>
    <s v="budget"/>
    <n v="465580.19136690645"/>
    <n v="3452"/>
    <n v="3475"/>
    <n v="3475"/>
    <x v="102"/>
    <n v="2377"/>
    <n v="0.61812949640287773"/>
  </r>
  <r>
    <x v="94"/>
    <n v="2016"/>
    <n v="780000"/>
    <n v="60000"/>
    <x v="1"/>
    <x v="0"/>
    <x v="0"/>
    <s v="First Owner"/>
    <n v="3474"/>
    <n v="10"/>
    <s v="premimum"/>
    <n v="465613.46142774902"/>
    <n v="3451"/>
    <n v="3474"/>
    <n v="3474"/>
    <x v="103"/>
    <n v="2377"/>
    <n v="0.61801957397812324"/>
  </r>
  <r>
    <x v="95"/>
    <n v="2014"/>
    <n v="434000"/>
    <n v="79350"/>
    <x v="1"/>
    <x v="0"/>
    <x v="0"/>
    <s v="Second Owner"/>
    <n v="3473"/>
    <n v="12"/>
    <s v="budget"/>
    <n v="465522.93838180247"/>
    <n v="3450"/>
    <n v="3473"/>
    <n v="3473"/>
    <x v="104"/>
    <n v="2377"/>
    <n v="0.61790958825223152"/>
  </r>
  <r>
    <x v="96"/>
    <n v="2016"/>
    <n v="690000"/>
    <n v="80000"/>
    <x v="0"/>
    <x v="0"/>
    <x v="1"/>
    <s v="First Owner"/>
    <n v="3472"/>
    <n v="10"/>
    <s v="premimum"/>
    <n v="465532.01756912441"/>
    <n v="3449"/>
    <n v="3472"/>
    <n v="3472"/>
    <x v="105"/>
    <n v="2376"/>
    <n v="0.61808755760368661"/>
  </r>
  <r>
    <x v="97"/>
    <n v="2014"/>
    <n v="555000"/>
    <n v="90000"/>
    <x v="1"/>
    <x v="0"/>
    <x v="0"/>
    <s v="Second Owner"/>
    <n v="3471"/>
    <n v="12"/>
    <s v="premimum"/>
    <n v="465467.34802650532"/>
    <n v="3448"/>
    <n v="3471"/>
    <n v="3471"/>
    <x v="106"/>
    <n v="2376"/>
    <n v="0.6179775280898876"/>
  </r>
  <r>
    <x v="98"/>
    <n v="2007"/>
    <n v="120000"/>
    <n v="90000"/>
    <x v="0"/>
    <x v="0"/>
    <x v="0"/>
    <s v="Second Owner"/>
    <n v="3470"/>
    <n v="19"/>
    <s v="budget"/>
    <n v="465441.54610951006"/>
    <n v="3447"/>
    <n v="3470"/>
    <n v="3470"/>
    <x v="107"/>
    <n v="2375"/>
    <n v="0.61815561959654175"/>
  </r>
  <r>
    <x v="99"/>
    <n v="2014"/>
    <n v="500000"/>
    <n v="120000"/>
    <x v="1"/>
    <x v="0"/>
    <x v="0"/>
    <s v="Second Owner"/>
    <n v="3469"/>
    <n v="12"/>
    <s v="premimum"/>
    <n v="465541.12568463536"/>
    <n v="3446"/>
    <n v="3469"/>
    <n v="3469"/>
    <x v="108"/>
    <n v="2374"/>
    <n v="0.61833381377918706"/>
  </r>
  <r>
    <x v="100"/>
    <n v="2013"/>
    <n v="165000"/>
    <n v="60000"/>
    <x v="1"/>
    <x v="0"/>
    <x v="0"/>
    <s v="Second Owner"/>
    <n v="3468"/>
    <n v="13"/>
    <s v="budget"/>
    <n v="465531.1894463668"/>
    <n v="3445"/>
    <n v="3468"/>
    <n v="3468"/>
    <x v="109"/>
    <n v="2373"/>
    <n v="0.61851211072664358"/>
  </r>
  <r>
    <x v="101"/>
    <n v="2004"/>
    <n v="95000"/>
    <n v="50000"/>
    <x v="0"/>
    <x v="0"/>
    <x v="0"/>
    <s v="First Owner"/>
    <n v="3467"/>
    <n v="22"/>
    <s v="budget"/>
    <n v="465617.87280069222"/>
    <n v="3444"/>
    <n v="3467"/>
    <n v="3467"/>
    <x v="110"/>
    <n v="2372"/>
    <n v="0.61869051052783386"/>
  </r>
  <r>
    <x v="102"/>
    <n v="2018"/>
    <n v="550000"/>
    <n v="20000"/>
    <x v="0"/>
    <x v="0"/>
    <x v="0"/>
    <s v="First Owner"/>
    <n v="3466"/>
    <n v="8"/>
    <s v="premimum"/>
    <n v="465724.8023658396"/>
    <n v="3443"/>
    <n v="3466"/>
    <n v="3466"/>
    <x v="111"/>
    <n v="2371"/>
    <n v="0.61858049624927869"/>
  </r>
  <r>
    <x v="103"/>
    <n v="2007"/>
    <n v="100000"/>
    <n v="110000"/>
    <x v="1"/>
    <x v="0"/>
    <x v="0"/>
    <s v="Fourth &amp; Above Owner"/>
    <n v="3465"/>
    <n v="19"/>
    <s v="budget"/>
    <n v="465700.48051948054"/>
    <n v="3442"/>
    <n v="3465"/>
    <n v="3465"/>
    <x v="112"/>
    <n v="2371"/>
    <n v="0.6184704184704185"/>
  </r>
  <r>
    <x v="104"/>
    <n v="2012"/>
    <n v="100000"/>
    <n v="50000"/>
    <x v="0"/>
    <x v="0"/>
    <x v="0"/>
    <s v="Second Owner"/>
    <n v="3464"/>
    <n v="14"/>
    <s v="budget"/>
    <n v="465806.05225173209"/>
    <n v="3441"/>
    <n v="3464"/>
    <n v="3464"/>
    <x v="113"/>
    <n v="2370"/>
    <n v="0.61864896073902997"/>
  </r>
  <r>
    <x v="105"/>
    <n v="2012"/>
    <n v="500000"/>
    <n v="100000"/>
    <x v="1"/>
    <x v="0"/>
    <x v="0"/>
    <s v="First Owner"/>
    <n v="3463"/>
    <n v="14"/>
    <s v="premimum"/>
    <n v="465911.6849552411"/>
    <n v="3440"/>
    <n v="3463"/>
    <n v="3463"/>
    <x v="114"/>
    <n v="2369"/>
    <n v="0.61882760612185961"/>
  </r>
  <r>
    <x v="106"/>
    <n v="2016"/>
    <n v="800000"/>
    <n v="70000"/>
    <x v="1"/>
    <x v="0"/>
    <x v="0"/>
    <s v="Second Owner"/>
    <n v="3462"/>
    <n v="10"/>
    <s v="premimum"/>
    <n v="465901.83853264007"/>
    <n v="3439"/>
    <n v="3462"/>
    <n v="3462"/>
    <x v="115"/>
    <n v="2368"/>
    <n v="0.61871750433275563"/>
  </r>
  <r>
    <x v="107"/>
    <n v="2016"/>
    <n v="840000"/>
    <n v="70000"/>
    <x v="1"/>
    <x v="0"/>
    <x v="0"/>
    <s v="Second Owner"/>
    <n v="3461"/>
    <n v="10"/>
    <s v="premimum"/>
    <n v="465805.3062698642"/>
    <n v="3438"/>
    <n v="3461"/>
    <n v="3461"/>
    <x v="116"/>
    <n v="2368"/>
    <n v="0.61889627275353942"/>
  </r>
  <r>
    <x v="108"/>
    <n v="2016"/>
    <n v="490000"/>
    <n v="50000"/>
    <x v="0"/>
    <x v="0"/>
    <x v="0"/>
    <s v="First Owner"/>
    <n v="3460"/>
    <n v="10"/>
    <s v="budget"/>
    <n v="465697.15751445084"/>
    <n v="3437"/>
    <n v="3460"/>
    <n v="3460"/>
    <x v="117"/>
    <n v="2368"/>
    <n v="0.61907514450867052"/>
  </r>
  <r>
    <x v="109"/>
    <n v="2010"/>
    <n v="125000"/>
    <n v="81000"/>
    <x v="1"/>
    <x v="0"/>
    <x v="0"/>
    <s v="Second Owner"/>
    <n v="3459"/>
    <n v="16"/>
    <s v="budget"/>
    <n v="465690.13154090778"/>
    <n v="3436"/>
    <n v="3459"/>
    <n v="3459"/>
    <x v="118"/>
    <n v="2368"/>
    <n v="0.6189650187915583"/>
  </r>
  <r>
    <x v="110"/>
    <n v="2012"/>
    <n v="400000"/>
    <n v="120000"/>
    <x v="1"/>
    <x v="0"/>
    <x v="0"/>
    <s v="Third Owner"/>
    <n v="3458"/>
    <n v="14"/>
    <s v="budget"/>
    <n v="465788.65384615387"/>
    <n v="3435"/>
    <n v="3458"/>
    <n v="3458"/>
    <x v="119"/>
    <n v="2367"/>
    <n v="0.61914401388085594"/>
  </r>
  <r>
    <x v="111"/>
    <n v="2015"/>
    <n v="1000000"/>
    <n v="3600"/>
    <x v="1"/>
    <x v="1"/>
    <x v="0"/>
    <s v="First Owner"/>
    <n v="3457"/>
    <n v="11"/>
    <s v="premimum"/>
    <n v="465807.68440844666"/>
    <n v="3434"/>
    <n v="3457"/>
    <n v="3457"/>
    <x v="120"/>
    <n v="2366"/>
    <n v="0.61932311252531091"/>
  </r>
  <r>
    <x v="112"/>
    <n v="2015"/>
    <n v="530000"/>
    <n v="14272"/>
    <x v="0"/>
    <x v="1"/>
    <x v="0"/>
    <s v="First Owner"/>
    <n v="3456"/>
    <n v="11"/>
    <s v="premimum"/>
    <n v="465653.11487268517"/>
    <n v="3433"/>
    <n v="3456"/>
    <n v="3456"/>
    <x v="121"/>
    <n v="2365"/>
    <n v="0.61921296296296291"/>
  </r>
  <r>
    <x v="113"/>
    <n v="2017"/>
    <n v="840000"/>
    <n v="49213"/>
    <x v="1"/>
    <x v="1"/>
    <x v="0"/>
    <s v="First Owner"/>
    <n v="3455"/>
    <n v="9"/>
    <s v="premimum"/>
    <n v="465634.49059334298"/>
    <n v="3432"/>
    <n v="3455"/>
    <n v="3455"/>
    <x v="122"/>
    <n v="2364"/>
    <n v="0.61910274963820555"/>
  </r>
  <r>
    <x v="114"/>
    <n v="2015"/>
    <n v="229999"/>
    <n v="40000"/>
    <x v="0"/>
    <x v="0"/>
    <x v="0"/>
    <s v="First Owner"/>
    <n v="3454"/>
    <n v="11"/>
    <s v="budget"/>
    <n v="465526.10451650259"/>
    <n v="3431"/>
    <n v="3454"/>
    <n v="3454"/>
    <x v="123"/>
    <n v="2364"/>
    <n v="0.61899247249565725"/>
  </r>
  <r>
    <x v="115"/>
    <n v="1998"/>
    <n v="40000"/>
    <n v="40000"/>
    <x v="0"/>
    <x v="0"/>
    <x v="0"/>
    <s v="Fourth &amp; Above Owner"/>
    <n v="3453"/>
    <n v="28"/>
    <s v="budget"/>
    <n v="465594.31392991601"/>
    <n v="3430"/>
    <n v="3453"/>
    <n v="3453"/>
    <x v="124"/>
    <n v="2363"/>
    <n v="0.61888213147987259"/>
  </r>
  <r>
    <x v="116"/>
    <n v="2012"/>
    <n v="130000"/>
    <n v="80000"/>
    <x v="0"/>
    <x v="0"/>
    <x v="0"/>
    <s v="First Owner"/>
    <n v="3452"/>
    <n v="14"/>
    <s v="budget"/>
    <n v="465717.60312862106"/>
    <n v="3429"/>
    <n v="3452"/>
    <n v="3452"/>
    <x v="125"/>
    <n v="2362"/>
    <n v="0.61906141367323286"/>
  </r>
  <r>
    <x v="117"/>
    <n v="2015"/>
    <n v="200000"/>
    <n v="70000"/>
    <x v="0"/>
    <x v="0"/>
    <x v="0"/>
    <s v="First Owner"/>
    <n v="3451"/>
    <n v="11"/>
    <s v="budget"/>
    <n v="465814.88438133872"/>
    <n v="3428"/>
    <n v="3451"/>
    <n v="3451"/>
    <x v="126"/>
    <n v="2361"/>
    <n v="0.61895102868733698"/>
  </r>
  <r>
    <x v="118"/>
    <n v="2011"/>
    <n v="120000"/>
    <n v="70000"/>
    <x v="1"/>
    <x v="0"/>
    <x v="0"/>
    <s v="First Owner"/>
    <n v="3450"/>
    <n v="15"/>
    <s v="budget"/>
    <n v="465891.93217391305"/>
    <n v="3427"/>
    <n v="3450"/>
    <n v="3450"/>
    <x v="127"/>
    <n v="2360"/>
    <n v="0.61884057971014494"/>
  </r>
  <r>
    <x v="119"/>
    <n v="2003"/>
    <n v="75000"/>
    <n v="57000"/>
    <x v="0"/>
    <x v="0"/>
    <x v="0"/>
    <s v="First Owner"/>
    <n v="3449"/>
    <n v="23"/>
    <s v="budget"/>
    <n v="465992.21977384749"/>
    <n v="3426"/>
    <n v="3449"/>
    <n v="3449"/>
    <x v="128"/>
    <n v="2359"/>
    <n v="0.61873006668599595"/>
  </r>
  <r>
    <x v="120"/>
    <n v="2016"/>
    <n v="250000"/>
    <n v="120000"/>
    <x v="1"/>
    <x v="0"/>
    <x v="0"/>
    <s v="First Owner"/>
    <n v="3448"/>
    <n v="10"/>
    <s v="budget"/>
    <n v="466105.61658932717"/>
    <n v="3425"/>
    <n v="3448"/>
    <n v="3448"/>
    <x v="129"/>
    <n v="2358"/>
    <n v="0.61861948955916468"/>
  </r>
  <r>
    <x v="121"/>
    <n v="2005"/>
    <n v="100000"/>
    <n v="30000"/>
    <x v="0"/>
    <x v="0"/>
    <x v="0"/>
    <s v="First Owner"/>
    <n v="3447"/>
    <n v="21"/>
    <s v="budget"/>
    <n v="466168.31041485351"/>
    <n v="3424"/>
    <n v="3447"/>
    <n v="3447"/>
    <x v="130"/>
    <n v="2358"/>
    <n v="0.61850884827386132"/>
  </r>
  <r>
    <x v="117"/>
    <n v="2013"/>
    <n v="280000"/>
    <n v="3240"/>
    <x v="0"/>
    <x v="0"/>
    <x v="0"/>
    <s v="Second Owner"/>
    <n v="3446"/>
    <n v="13"/>
    <s v="budget"/>
    <n v="466274.56935577479"/>
    <n v="3423"/>
    <n v="3446"/>
    <n v="3446"/>
    <x v="131"/>
    <n v="2357"/>
    <n v="0.618398142774231"/>
  </r>
  <r>
    <x v="122"/>
    <n v="2015"/>
    <n v="540000"/>
    <n v="5000"/>
    <x v="0"/>
    <x v="0"/>
    <x v="0"/>
    <s v="First Owner"/>
    <n v="3445"/>
    <n v="11"/>
    <s v="premimum"/>
    <n v="466328.6403483309"/>
    <n v="3422"/>
    <n v="3445"/>
    <n v="3445"/>
    <x v="132"/>
    <n v="2356"/>
    <n v="0.61857764876632804"/>
  </r>
  <r>
    <x v="123"/>
    <n v="2018"/>
    <n v="700000"/>
    <n v="10000"/>
    <x v="0"/>
    <x v="0"/>
    <x v="0"/>
    <s v="First Owner"/>
    <n v="3444"/>
    <n v="8"/>
    <s v="premimum"/>
    <n v="466307.24912891985"/>
    <n v="3421"/>
    <n v="3444"/>
    <n v="3444"/>
    <x v="133"/>
    <n v="2355"/>
    <n v="0.61846689895470386"/>
  </r>
  <r>
    <x v="124"/>
    <n v="2015"/>
    <n v="525000"/>
    <n v="100000"/>
    <x v="1"/>
    <x v="0"/>
    <x v="0"/>
    <s v="First Owner"/>
    <n v="3443"/>
    <n v="11"/>
    <s v="premimum"/>
    <n v="466239.37438280572"/>
    <n v="3420"/>
    <n v="3443"/>
    <n v="3443"/>
    <x v="134"/>
    <n v="2355"/>
    <n v="0.6183560848097589"/>
  </r>
  <r>
    <x v="125"/>
    <n v="2016"/>
    <n v="430000"/>
    <n v="80000"/>
    <x v="1"/>
    <x v="0"/>
    <x v="0"/>
    <s v="First Owner"/>
    <n v="3442"/>
    <n v="10"/>
    <s v="budget"/>
    <n v="466222.30273097038"/>
    <n v="3419"/>
    <n v="3442"/>
    <n v="3442"/>
    <x v="135"/>
    <n v="2354"/>
    <n v="0.61824520627542123"/>
  </r>
  <r>
    <x v="126"/>
    <n v="2002"/>
    <n v="65000"/>
    <n v="70000"/>
    <x v="0"/>
    <x v="0"/>
    <x v="0"/>
    <s v="First Owner"/>
    <n v="3441"/>
    <n v="24"/>
    <s v="budget"/>
    <n v="466232.82941005524"/>
    <n v="3418"/>
    <n v="3441"/>
    <n v="3441"/>
    <x v="136"/>
    <n v="2354"/>
    <n v="0.61813426329555365"/>
  </r>
  <r>
    <x v="127"/>
    <n v="2018"/>
    <n v="800000"/>
    <n v="35000"/>
    <x v="1"/>
    <x v="0"/>
    <x v="0"/>
    <s v="First Owner"/>
    <n v="3440"/>
    <n v="8"/>
    <s v="premimum"/>
    <n v="466349.46686046512"/>
    <n v="3417"/>
    <n v="3440"/>
    <n v="3440"/>
    <x v="137"/>
    <n v="2353"/>
    <n v="0.61802325581395345"/>
  </r>
  <r>
    <x v="128"/>
    <n v="2007"/>
    <n v="75000"/>
    <n v="114000"/>
    <x v="0"/>
    <x v="0"/>
    <x v="0"/>
    <s v="Second Owner"/>
    <n v="3439"/>
    <n v="19"/>
    <s v="budget"/>
    <n v="466252.44722302997"/>
    <n v="3416"/>
    <n v="3439"/>
    <n v="3439"/>
    <x v="138"/>
    <n v="2353"/>
    <n v="0.61791218377435297"/>
  </r>
  <r>
    <x v="129"/>
    <n v="2008"/>
    <n v="210000"/>
    <n v="53772"/>
    <x v="0"/>
    <x v="0"/>
    <x v="0"/>
    <s v="First Owner"/>
    <n v="3438"/>
    <n v="18"/>
    <s v="budget"/>
    <n v="466366.24956369982"/>
    <n v="3415"/>
    <n v="3438"/>
    <n v="3438"/>
    <x v="139"/>
    <n v="2352"/>
    <n v="0.61809191390343221"/>
  </r>
  <r>
    <x v="130"/>
    <n v="2012"/>
    <n v="195000"/>
    <n v="140000"/>
    <x v="1"/>
    <x v="0"/>
    <x v="0"/>
    <s v="Second Owner"/>
    <n v="3437"/>
    <n v="14"/>
    <s v="budget"/>
    <n v="466440.83968577249"/>
    <n v="3414"/>
    <n v="3437"/>
    <n v="3437"/>
    <x v="140"/>
    <n v="2351"/>
    <n v="0.61798079720686649"/>
  </r>
  <r>
    <x v="131"/>
    <n v="2015"/>
    <n v="400000"/>
    <n v="120000"/>
    <x v="1"/>
    <x v="0"/>
    <x v="0"/>
    <s v="First Owner"/>
    <n v="3436"/>
    <n v="11"/>
    <s v="budget"/>
    <n v="466519.83876600699"/>
    <n v="3413"/>
    <n v="3436"/>
    <n v="3436"/>
    <x v="141"/>
    <n v="2350"/>
    <n v="0.61816065192083813"/>
  </r>
  <r>
    <x v="49"/>
    <n v="2012"/>
    <n v="170000"/>
    <n v="60000"/>
    <x v="0"/>
    <x v="0"/>
    <x v="0"/>
    <s v="First Owner"/>
    <n v="3435"/>
    <n v="14"/>
    <s v="budget"/>
    <n v="466539.20407569141"/>
    <n v="3412"/>
    <n v="3435"/>
    <n v="3435"/>
    <x v="142"/>
    <n v="2349"/>
    <n v="0.6180494905385735"/>
  </r>
  <r>
    <x v="91"/>
    <n v="2016"/>
    <n v="225000"/>
    <n v="25000"/>
    <x v="0"/>
    <x v="0"/>
    <x v="0"/>
    <s v="First Owner"/>
    <n v="3434"/>
    <n v="10"/>
    <s v="budget"/>
    <n v="466625.55794991262"/>
    <n v="3411"/>
    <n v="3434"/>
    <n v="3434"/>
    <x v="143"/>
    <n v="2348"/>
    <n v="0.61793826441467681"/>
  </r>
  <r>
    <x v="132"/>
    <n v="2014"/>
    <n v="210000"/>
    <n v="90000"/>
    <x v="3"/>
    <x v="0"/>
    <x v="0"/>
    <s v="First Owner"/>
    <n v="3433"/>
    <n v="12"/>
    <s v="budget"/>
    <n v="466695.94115933584"/>
    <n v="3410"/>
    <n v="3433"/>
    <n v="3433"/>
    <x v="144"/>
    <n v="2348"/>
    <n v="0.6178269734925721"/>
  </r>
  <r>
    <x v="133"/>
    <n v="2020"/>
    <n v="240000"/>
    <n v="120000"/>
    <x v="0"/>
    <x v="0"/>
    <x v="0"/>
    <s v="First Owner"/>
    <n v="3432"/>
    <n v="6"/>
    <s v="budget"/>
    <n v="466770.736013986"/>
    <n v="3410"/>
    <n v="3432"/>
    <n v="3432"/>
    <x v="144"/>
    <n v="2347"/>
    <n v="0.61771561771561767"/>
  </r>
  <r>
    <x v="134"/>
    <n v="2015"/>
    <n v="300000"/>
    <n v="175000"/>
    <x v="1"/>
    <x v="0"/>
    <x v="0"/>
    <s v="First Owner"/>
    <n v="3431"/>
    <n v="11"/>
    <s v="budget"/>
    <n v="466836.83066161472"/>
    <n v="3409"/>
    <n v="3431"/>
    <n v="3431"/>
    <x v="145"/>
    <n v="2347"/>
    <n v="0.61760419702710578"/>
  </r>
  <r>
    <x v="116"/>
    <n v="2011"/>
    <n v="99000"/>
    <n v="100000"/>
    <x v="0"/>
    <x v="0"/>
    <x v="0"/>
    <s v="Third Owner"/>
    <n v="3430"/>
    <n v="15"/>
    <s v="budget"/>
    <n v="466885.47113702627"/>
    <n v="3408"/>
    <n v="3430"/>
    <n v="3430"/>
    <x v="146"/>
    <n v="2346"/>
    <n v="0.6174927113702624"/>
  </r>
  <r>
    <x v="135"/>
    <n v="2014"/>
    <n v="620000"/>
    <n v="36000"/>
    <x v="0"/>
    <x v="0"/>
    <x v="0"/>
    <s v="First Owner"/>
    <n v="3429"/>
    <n v="12"/>
    <s v="premimum"/>
    <n v="466992.7576552931"/>
    <n v="3407"/>
    <n v="3429"/>
    <n v="3429"/>
    <x v="147"/>
    <n v="2345"/>
    <n v="0.61767279090113736"/>
  </r>
  <r>
    <x v="4"/>
    <n v="2013"/>
    <n v="500000"/>
    <n v="30000"/>
    <x v="1"/>
    <x v="0"/>
    <x v="0"/>
    <s v="First Owner"/>
    <n v="3428"/>
    <n v="13"/>
    <s v="premimum"/>
    <n v="466948.12310385064"/>
    <n v="3406"/>
    <n v="3428"/>
    <n v="3428"/>
    <x v="148"/>
    <n v="2344"/>
    <n v="0.61756126021003499"/>
  </r>
  <r>
    <x v="136"/>
    <n v="2010"/>
    <n v="2550000"/>
    <n v="40000"/>
    <x v="0"/>
    <x v="0"/>
    <x v="1"/>
    <s v="Second Owner"/>
    <n v="3427"/>
    <n v="16"/>
    <b v="0"/>
    <n v="466938.47855266999"/>
    <n v="3405"/>
    <n v="3427"/>
    <n v="3427"/>
    <x v="149"/>
    <n v="2343"/>
    <n v="0.6174496644295302"/>
  </r>
  <r>
    <x v="137"/>
    <n v="2013"/>
    <n v="260000"/>
    <n v="70000"/>
    <x v="0"/>
    <x v="0"/>
    <x v="0"/>
    <s v="Second Owner"/>
    <n v="3426"/>
    <n v="13"/>
    <s v="budget"/>
    <n v="466330.46293053124"/>
    <n v="3404"/>
    <n v="3426"/>
    <n v="3426"/>
    <x v="150"/>
    <n v="2342"/>
    <n v="0.61762988908347927"/>
  </r>
  <r>
    <x v="138"/>
    <n v="2017"/>
    <n v="550000"/>
    <n v="60000"/>
    <x v="0"/>
    <x v="0"/>
    <x v="0"/>
    <s v="First Owner"/>
    <n v="3425"/>
    <n v="9"/>
    <s v="premimum"/>
    <n v="466390.70540145983"/>
    <n v="3403"/>
    <n v="3425"/>
    <n v="3425"/>
    <x v="151"/>
    <n v="2341"/>
    <n v="0.61781021897810218"/>
  </r>
  <r>
    <x v="139"/>
    <n v="2011"/>
    <n v="150000"/>
    <n v="155500"/>
    <x v="1"/>
    <x v="0"/>
    <x v="0"/>
    <s v="First Owner"/>
    <n v="3424"/>
    <n v="15"/>
    <s v="budget"/>
    <n v="466366.28679906542"/>
    <n v="3402"/>
    <n v="3424"/>
    <n v="3424"/>
    <x v="152"/>
    <n v="2341"/>
    <n v="0.61769859813084116"/>
  </r>
  <r>
    <x v="140"/>
    <n v="2011"/>
    <n v="350000"/>
    <n v="50000"/>
    <x v="0"/>
    <x v="0"/>
    <x v="1"/>
    <s v="Second Owner"/>
    <n v="3423"/>
    <n v="15"/>
    <s v="budget"/>
    <n v="466458.71048787615"/>
    <n v="3401"/>
    <n v="3423"/>
    <n v="3423"/>
    <x v="153"/>
    <n v="2340"/>
    <n v="0.6175869120654397"/>
  </r>
  <r>
    <x v="141"/>
    <n v="2016"/>
    <n v="320000"/>
    <n v="40000"/>
    <x v="0"/>
    <x v="0"/>
    <x v="0"/>
    <s v="First Owner"/>
    <n v="3422"/>
    <n v="10"/>
    <s v="budget"/>
    <n v="466492.7428404442"/>
    <n v="3400"/>
    <n v="3422"/>
    <n v="3422"/>
    <x v="154"/>
    <n v="2339"/>
    <n v="0.61776738749269433"/>
  </r>
  <r>
    <x v="142"/>
    <n v="2015"/>
    <n v="400000"/>
    <n v="100000"/>
    <x v="1"/>
    <x v="0"/>
    <x v="0"/>
    <s v="Third Owner"/>
    <n v="3421"/>
    <n v="11"/>
    <s v="budget"/>
    <n v="466535.56445483776"/>
    <n v="3399"/>
    <n v="3421"/>
    <n v="3421"/>
    <x v="155"/>
    <n v="2339"/>
    <n v="0.61765565624086527"/>
  </r>
  <r>
    <x v="39"/>
    <n v="2012"/>
    <n v="175000"/>
    <n v="80000"/>
    <x v="0"/>
    <x v="0"/>
    <x v="0"/>
    <s v="Third Owner"/>
    <n v="3420"/>
    <n v="14"/>
    <s v="budget"/>
    <n v="466555.01929824561"/>
    <n v="3398"/>
    <n v="3420"/>
    <n v="3420"/>
    <x v="156"/>
    <n v="2338"/>
    <n v="0.61783625730994152"/>
  </r>
  <r>
    <x v="141"/>
    <n v="2011"/>
    <n v="120000"/>
    <n v="90000"/>
    <x v="0"/>
    <x v="0"/>
    <x v="0"/>
    <s v="Second Owner"/>
    <n v="3419"/>
    <n v="15"/>
    <s v="budget"/>
    <n v="466640.29423808132"/>
    <n v="3397"/>
    <n v="3419"/>
    <n v="3419"/>
    <x v="157"/>
    <n v="2337"/>
    <n v="0.61801696402456863"/>
  </r>
  <r>
    <x v="143"/>
    <n v="2013"/>
    <n v="320000"/>
    <n v="90000"/>
    <x v="1"/>
    <x v="0"/>
    <x v="0"/>
    <s v="Second Owner"/>
    <n v="3418"/>
    <n v="13"/>
    <s v="budget"/>
    <n v="466741.71035693388"/>
    <n v="3396"/>
    <n v="3418"/>
    <n v="3418"/>
    <x v="158"/>
    <n v="2336"/>
    <n v="0.61819777647747221"/>
  </r>
  <r>
    <x v="144"/>
    <n v="2006"/>
    <n v="70000"/>
    <n v="110000"/>
    <x v="0"/>
    <x v="0"/>
    <x v="0"/>
    <s v="Third Owner"/>
    <n v="3417"/>
    <n v="20"/>
    <s v="budget"/>
    <n v="466784.65496049164"/>
    <n v="3395"/>
    <n v="3417"/>
    <n v="3417"/>
    <x v="159"/>
    <n v="2335"/>
    <n v="0.61837869476148666"/>
  </r>
  <r>
    <x v="145"/>
    <n v="2019"/>
    <n v="810000"/>
    <n v="15000"/>
    <x v="0"/>
    <x v="0"/>
    <x v="0"/>
    <s v="First Owner"/>
    <n v="3416"/>
    <n v="7"/>
    <s v="premimum"/>
    <n v="466900.80971896957"/>
    <n v="3394"/>
    <n v="3416"/>
    <n v="3416"/>
    <x v="160"/>
    <n v="2334"/>
    <n v="0.61855971896955508"/>
  </r>
  <r>
    <x v="0"/>
    <n v="2007"/>
    <n v="95000"/>
    <n v="100000"/>
    <x v="0"/>
    <x v="0"/>
    <x v="0"/>
    <s v="Second Owner"/>
    <n v="3415"/>
    <n v="19"/>
    <s v="budget"/>
    <n v="466800.34143484628"/>
    <n v="3393"/>
    <n v="3415"/>
    <n v="3415"/>
    <x v="161"/>
    <n v="2334"/>
    <n v="0.61844802342606153"/>
  </r>
  <r>
    <x v="146"/>
    <n v="2020"/>
    <n v="282000"/>
    <n v="40000"/>
    <x v="2"/>
    <x v="0"/>
    <x v="0"/>
    <s v="First Owner"/>
    <n v="3414"/>
    <n v="6"/>
    <s v="budget"/>
    <n v="466909.24604569422"/>
    <n v="3392"/>
    <n v="3414"/>
    <n v="3414"/>
    <x v="162"/>
    <n v="2333"/>
    <n v="0.61862917398945516"/>
  </r>
  <r>
    <x v="147"/>
    <n v="2004"/>
    <n v="80000"/>
    <n v="60000"/>
    <x v="0"/>
    <x v="0"/>
    <x v="0"/>
    <s v="Second Owner"/>
    <n v="3413"/>
    <n v="22"/>
    <s v="budget"/>
    <n v="466963.42396718432"/>
    <n v="3391"/>
    <n v="3413"/>
    <n v="3413"/>
    <x v="163"/>
    <n v="2333"/>
    <n v="0.61851743334309994"/>
  </r>
  <r>
    <x v="148"/>
    <n v="2013"/>
    <n v="72000"/>
    <n v="25000"/>
    <x v="0"/>
    <x v="0"/>
    <x v="0"/>
    <s v="First Owner"/>
    <n v="3412"/>
    <n v="13"/>
    <s v="budget"/>
    <n v="467076.8364595545"/>
    <n v="3390"/>
    <n v="3412"/>
    <n v="3412"/>
    <x v="164"/>
    <n v="2332"/>
    <n v="0.61869871043376323"/>
  </r>
  <r>
    <x v="122"/>
    <n v="2016"/>
    <n v="600000"/>
    <n v="25000"/>
    <x v="0"/>
    <x v="0"/>
    <x v="0"/>
    <s v="First Owner"/>
    <n v="3411"/>
    <n v="10"/>
    <s v="premimum"/>
    <n v="467192.66080328351"/>
    <n v="3389"/>
    <n v="3411"/>
    <n v="3411"/>
    <x v="165"/>
    <n v="2331"/>
    <n v="0.61858692465552623"/>
  </r>
  <r>
    <x v="149"/>
    <n v="2015"/>
    <n v="640000"/>
    <n v="23000"/>
    <x v="0"/>
    <x v="0"/>
    <x v="0"/>
    <s v="First Owner"/>
    <n v="3410"/>
    <n v="11"/>
    <s v="premimum"/>
    <n v="467153.71436950145"/>
    <n v="3388"/>
    <n v="3410"/>
    <n v="3410"/>
    <x v="166"/>
    <n v="2331"/>
    <n v="0.61847507331378304"/>
  </r>
  <r>
    <x v="150"/>
    <n v="2018"/>
    <n v="380000"/>
    <n v="22155"/>
    <x v="0"/>
    <x v="0"/>
    <x v="0"/>
    <s v="First Owner"/>
    <n v="3409"/>
    <n v="8"/>
    <s v="budget"/>
    <n v="467103.0114403051"/>
    <n v="3387"/>
    <n v="3409"/>
    <n v="3409"/>
    <x v="167"/>
    <n v="2330"/>
    <n v="0.61836315635083605"/>
  </r>
  <r>
    <x v="151"/>
    <n v="2018"/>
    <n v="650000"/>
    <n v="70000"/>
    <x v="0"/>
    <x v="0"/>
    <x v="0"/>
    <s v="First Owner"/>
    <n v="3408"/>
    <n v="8"/>
    <s v="premimum"/>
    <n v="467128.56983568077"/>
    <n v="3386"/>
    <n v="3408"/>
    <n v="3408"/>
    <x v="168"/>
    <n v="2330"/>
    <n v="0.61825117370892024"/>
  </r>
  <r>
    <x v="152"/>
    <n v="2009"/>
    <n v="150000"/>
    <n v="60000"/>
    <x v="0"/>
    <x v="0"/>
    <x v="0"/>
    <s v="Second Owner"/>
    <n v="3407"/>
    <n v="17"/>
    <s v="budget"/>
    <n v="467074.89462870563"/>
    <n v="3385"/>
    <n v="3407"/>
    <n v="3407"/>
    <x v="169"/>
    <n v="2330"/>
    <n v="0.61813912533020254"/>
  </r>
  <r>
    <x v="153"/>
    <n v="2009"/>
    <n v="280000"/>
    <n v="110000"/>
    <x v="0"/>
    <x v="0"/>
    <x v="0"/>
    <s v="Second Owner"/>
    <n v="3406"/>
    <n v="17"/>
    <s v="budget"/>
    <n v="467167.98766881973"/>
    <n v="3384"/>
    <n v="3406"/>
    <n v="3406"/>
    <x v="170"/>
    <n v="2329"/>
    <n v="0.61832061068702293"/>
  </r>
  <r>
    <x v="154"/>
    <n v="2018"/>
    <n v="430000"/>
    <n v="30000"/>
    <x v="0"/>
    <x v="0"/>
    <x v="0"/>
    <s v="First Owner"/>
    <n v="3405"/>
    <n v="8"/>
    <s v="budget"/>
    <n v="467222.95624082233"/>
    <n v="3383"/>
    <n v="3405"/>
    <n v="3405"/>
    <x v="171"/>
    <n v="2328"/>
    <n v="0.61850220264317179"/>
  </r>
  <r>
    <x v="86"/>
    <n v="2019"/>
    <n v="800000"/>
    <n v="15000"/>
    <x v="1"/>
    <x v="0"/>
    <x v="0"/>
    <s v="First Owner"/>
    <n v="3404"/>
    <n v="7"/>
    <s v="premimum"/>
    <n v="467233.89130434784"/>
    <n v="3382"/>
    <n v="3404"/>
    <n v="3404"/>
    <x v="172"/>
    <n v="2328"/>
    <n v="0.6183901292596945"/>
  </r>
  <r>
    <x v="155"/>
    <n v="2003"/>
    <n v="75000"/>
    <n v="100000"/>
    <x v="1"/>
    <x v="0"/>
    <x v="0"/>
    <s v="Second Owner"/>
    <n v="3403"/>
    <n v="23"/>
    <s v="budget"/>
    <n v="467136.10520129296"/>
    <n v="3381"/>
    <n v="3403"/>
    <n v="3403"/>
    <x v="173"/>
    <n v="2328"/>
    <n v="0.61827799000881578"/>
  </r>
  <r>
    <x v="156"/>
    <n v="2016"/>
    <n v="650000"/>
    <n v="70000"/>
    <x v="1"/>
    <x v="0"/>
    <x v="1"/>
    <s v="First Owner"/>
    <n v="3402"/>
    <n v="10"/>
    <s v="premimum"/>
    <n v="467251.37154614931"/>
    <n v="3380"/>
    <n v="3402"/>
    <n v="3402"/>
    <x v="174"/>
    <n v="2327"/>
    <n v="0.61845972957084072"/>
  </r>
  <r>
    <x v="157"/>
    <n v="2017"/>
    <n v="390000"/>
    <n v="24000"/>
    <x v="0"/>
    <x v="0"/>
    <x v="0"/>
    <s v="First Owner"/>
    <n v="3401"/>
    <n v="9"/>
    <s v="budget"/>
    <n v="467197.63775360188"/>
    <n v="3379"/>
    <n v="3401"/>
    <n v="3401"/>
    <x v="175"/>
    <n v="2327"/>
    <n v="0.61834754483975296"/>
  </r>
  <r>
    <x v="158"/>
    <n v="2005"/>
    <n v="100000"/>
    <n v="120000"/>
    <x v="0"/>
    <x v="0"/>
    <x v="0"/>
    <s v="Second Owner"/>
    <n v="3400"/>
    <n v="21"/>
    <s v="budget"/>
    <n v="467220.3429411765"/>
    <n v="3378"/>
    <n v="3400"/>
    <n v="3400"/>
    <x v="176"/>
    <n v="2327"/>
    <n v="0.61823529411764711"/>
  </r>
  <r>
    <x v="16"/>
    <n v="2013"/>
    <n v="1500000"/>
    <n v="35000"/>
    <x v="1"/>
    <x v="0"/>
    <x v="1"/>
    <s v="First Owner"/>
    <n v="3399"/>
    <n v="13"/>
    <b v="0"/>
    <n v="467328.38070020592"/>
    <n v="3377"/>
    <n v="3399"/>
    <n v="3399"/>
    <x v="177"/>
    <n v="2326"/>
    <n v="0.61841718152397762"/>
  </r>
  <r>
    <x v="159"/>
    <n v="2007"/>
    <n v="175000"/>
    <n v="78380"/>
    <x v="0"/>
    <x v="0"/>
    <x v="0"/>
    <s v="First Owner"/>
    <n v="3398"/>
    <n v="19"/>
    <s v="budget"/>
    <n v="467024.47498528549"/>
    <n v="3376"/>
    <n v="3398"/>
    <n v="3398"/>
    <x v="178"/>
    <n v="2325"/>
    <n v="0.61830488522660387"/>
  </r>
  <r>
    <x v="143"/>
    <n v="2012"/>
    <n v="434999"/>
    <n v="110000"/>
    <x v="1"/>
    <x v="0"/>
    <x v="0"/>
    <s v="Second Owner"/>
    <n v="3397"/>
    <n v="14"/>
    <s v="budget"/>
    <n v="467110.44038857816"/>
    <n v="3375"/>
    <n v="3397"/>
    <n v="3397"/>
    <x v="179"/>
    <n v="2324"/>
    <n v="0.61819252281424786"/>
  </r>
  <r>
    <x v="160"/>
    <n v="2010"/>
    <n v="170000"/>
    <n v="90000"/>
    <x v="1"/>
    <x v="0"/>
    <x v="0"/>
    <s v="Third Owner"/>
    <n v="3396"/>
    <n v="16"/>
    <s v="budget"/>
    <n v="467119.89605418139"/>
    <n v="3374"/>
    <n v="3396"/>
    <n v="3396"/>
    <x v="180"/>
    <n v="2323"/>
    <n v="0.61837455830388688"/>
  </r>
  <r>
    <x v="160"/>
    <n v="2011"/>
    <n v="190000"/>
    <n v="90000"/>
    <x v="1"/>
    <x v="0"/>
    <x v="0"/>
    <s v="Third Owner"/>
    <n v="3395"/>
    <n v="15"/>
    <s v="budget"/>
    <n v="467207.41296023561"/>
    <n v="3373"/>
    <n v="3395"/>
    <n v="3395"/>
    <x v="181"/>
    <n v="2322"/>
    <n v="0.61855670103092786"/>
  </r>
  <r>
    <x v="95"/>
    <n v="2009"/>
    <n v="250000"/>
    <n v="150000"/>
    <x v="1"/>
    <x v="0"/>
    <x v="0"/>
    <s v="Third Owner"/>
    <n v="3394"/>
    <n v="17"/>
    <s v="budget"/>
    <n v="467289.08868591633"/>
    <n v="3372"/>
    <n v="3394"/>
    <n v="3394"/>
    <x v="182"/>
    <n v="2321"/>
    <n v="0.61873895109015908"/>
  </r>
  <r>
    <x v="161"/>
    <n v="2009"/>
    <n v="229999"/>
    <n v="230000"/>
    <x v="1"/>
    <x v="0"/>
    <x v="0"/>
    <s v="Third Owner"/>
    <n v="3393"/>
    <n v="17"/>
    <s v="budget"/>
    <n v="467353.12908930151"/>
    <n v="3371"/>
    <n v="3393"/>
    <n v="3393"/>
    <x v="183"/>
    <n v="2320"/>
    <n v="0.61892130857648098"/>
  </r>
  <r>
    <x v="162"/>
    <n v="2006"/>
    <n v="140000"/>
    <n v="70000"/>
    <x v="0"/>
    <x v="0"/>
    <x v="0"/>
    <s v="Third Owner"/>
    <n v="3392"/>
    <n v="20"/>
    <s v="budget"/>
    <n v="467423.10377358488"/>
    <n v="3370"/>
    <n v="3392"/>
    <n v="3392"/>
    <x v="184"/>
    <n v="2319"/>
    <n v="0.61910377358490565"/>
  </r>
  <r>
    <x v="142"/>
    <n v="2017"/>
    <n v="600000"/>
    <n v="80362"/>
    <x v="1"/>
    <x v="0"/>
    <x v="0"/>
    <s v="First Owner"/>
    <n v="3391"/>
    <n v="9"/>
    <s v="premimum"/>
    <n v="467519.66027720436"/>
    <n v="3369"/>
    <n v="3391"/>
    <n v="3391"/>
    <x v="185"/>
    <n v="2318"/>
    <n v="0.61928634621055734"/>
  </r>
  <r>
    <x v="163"/>
    <n v="2012"/>
    <n v="280000"/>
    <n v="110000"/>
    <x v="0"/>
    <x v="0"/>
    <x v="0"/>
    <s v="Third Owner"/>
    <n v="3390"/>
    <n v="14"/>
    <s v="budget"/>
    <n v="467480.58053097344"/>
    <n v="3368"/>
    <n v="3390"/>
    <n v="3390"/>
    <x v="186"/>
    <n v="2318"/>
    <n v="0.61917404129793507"/>
  </r>
  <r>
    <x v="164"/>
    <n v="2012"/>
    <n v="150000"/>
    <n v="60000"/>
    <x v="1"/>
    <x v="0"/>
    <x v="0"/>
    <s v="First Owner"/>
    <n v="3389"/>
    <n v="14"/>
    <s v="budget"/>
    <n v="467535.90085570962"/>
    <n v="3367"/>
    <n v="3389"/>
    <n v="3389"/>
    <x v="187"/>
    <n v="2317"/>
    <n v="0.61935674240188843"/>
  </r>
  <r>
    <x v="165"/>
    <n v="2015"/>
    <n v="650000"/>
    <n v="50000"/>
    <x v="1"/>
    <x v="0"/>
    <x v="1"/>
    <s v="First Owner"/>
    <n v="3388"/>
    <n v="11"/>
    <s v="premimum"/>
    <n v="467629.62455726095"/>
    <n v="3366"/>
    <n v="3388"/>
    <n v="3388"/>
    <x v="188"/>
    <n v="2316"/>
    <n v="0.6192443919716647"/>
  </r>
  <r>
    <x v="166"/>
    <n v="2014"/>
    <n v="210000"/>
    <n v="40000"/>
    <x v="0"/>
    <x v="0"/>
    <x v="0"/>
    <s v="Second Owner"/>
    <n v="3387"/>
    <n v="12"/>
    <s v="budget"/>
    <n v="467575.78033658105"/>
    <n v="3365"/>
    <n v="3387"/>
    <n v="3387"/>
    <x v="189"/>
    <n v="2315"/>
    <n v="0.61913197519929142"/>
  </r>
  <r>
    <x v="167"/>
    <n v="2017"/>
    <n v="2900000"/>
    <n v="40000"/>
    <x v="1"/>
    <x v="0"/>
    <x v="1"/>
    <s v="First Owner"/>
    <n v="3386"/>
    <n v="9"/>
    <b v="0"/>
    <n v="467651.85115180153"/>
    <n v="3364"/>
    <n v="3386"/>
    <n v="3386"/>
    <x v="190"/>
    <n v="2314"/>
    <n v="0.61931482575310104"/>
  </r>
  <r>
    <x v="134"/>
    <n v="2013"/>
    <n v="425000"/>
    <n v="20000"/>
    <x v="1"/>
    <x v="1"/>
    <x v="0"/>
    <s v="First Owner"/>
    <n v="3385"/>
    <n v="13"/>
    <s v="budget"/>
    <n v="466933.28449039883"/>
    <n v="3363"/>
    <n v="3385"/>
    <n v="3385"/>
    <x v="191"/>
    <n v="2314"/>
    <n v="0.6192023633677991"/>
  </r>
  <r>
    <x v="168"/>
    <n v="2014"/>
    <n v="265000"/>
    <n v="55000"/>
    <x v="0"/>
    <x v="1"/>
    <x v="0"/>
    <s v="First Owner"/>
    <n v="3384"/>
    <n v="12"/>
    <s v="budget"/>
    <n v="466945.67612293141"/>
    <n v="3362"/>
    <n v="3384"/>
    <n v="3384"/>
    <x v="192"/>
    <n v="2313"/>
    <n v="0.61908983451536648"/>
  </r>
  <r>
    <x v="169"/>
    <n v="2018"/>
    <n v="890000"/>
    <n v="1136"/>
    <x v="0"/>
    <x v="1"/>
    <x v="0"/>
    <s v="First Owner"/>
    <n v="3383"/>
    <n v="8"/>
    <s v="premimum"/>
    <n v="467005.37038131838"/>
    <n v="3361"/>
    <n v="3383"/>
    <n v="3383"/>
    <x v="193"/>
    <n v="2312"/>
    <n v="0.61897723913686076"/>
  </r>
  <r>
    <x v="170"/>
    <n v="2013"/>
    <n v="365000"/>
    <n v="55000"/>
    <x v="0"/>
    <x v="1"/>
    <x v="0"/>
    <s v="First Owner"/>
    <n v="3382"/>
    <n v="13"/>
    <s v="budget"/>
    <n v="466880.298048492"/>
    <n v="3360"/>
    <n v="3382"/>
    <n v="3382"/>
    <x v="194"/>
    <n v="2312"/>
    <n v="0.61886457717327026"/>
  </r>
  <r>
    <x v="171"/>
    <n v="2014"/>
    <n v="350000"/>
    <n v="43000"/>
    <x v="0"/>
    <x v="1"/>
    <x v="0"/>
    <s v="First Owner"/>
    <n v="3381"/>
    <n v="12"/>
    <s v="budget"/>
    <n v="466910.43123336294"/>
    <n v="3359"/>
    <n v="3381"/>
    <n v="3381"/>
    <x v="195"/>
    <n v="2311"/>
    <n v="0.61875184856551313"/>
  </r>
  <r>
    <x v="172"/>
    <n v="2016"/>
    <n v="685000"/>
    <n v="60000"/>
    <x v="1"/>
    <x v="0"/>
    <x v="0"/>
    <s v="First Owner"/>
    <n v="3380"/>
    <n v="10"/>
    <s v="premimum"/>
    <n v="466945.02011834318"/>
    <n v="3358"/>
    <n v="3380"/>
    <n v="3380"/>
    <x v="196"/>
    <n v="2310"/>
    <n v="0.61863905325443791"/>
  </r>
  <r>
    <x v="173"/>
    <n v="2018"/>
    <n v="940000"/>
    <n v="2650"/>
    <x v="1"/>
    <x v="1"/>
    <x v="0"/>
    <s v="First Owner"/>
    <n v="3379"/>
    <n v="8"/>
    <s v="premimum"/>
    <n v="466880.48771825986"/>
    <n v="3357"/>
    <n v="3379"/>
    <n v="3379"/>
    <x v="197"/>
    <n v="2310"/>
    <n v="0.61852619118082275"/>
  </r>
  <r>
    <x v="174"/>
    <n v="2017"/>
    <n v="1000000"/>
    <n v="40000"/>
    <x v="1"/>
    <x v="0"/>
    <x v="0"/>
    <s v="First Owner"/>
    <n v="3378"/>
    <n v="9"/>
    <s v="premimum"/>
    <n v="466740.42865600949"/>
    <n v="3356"/>
    <n v="3378"/>
    <n v="3378"/>
    <x v="198"/>
    <n v="2310"/>
    <n v="0.61841326228537596"/>
  </r>
  <r>
    <x v="175"/>
    <n v="2019"/>
    <n v="1150000"/>
    <n v="15000"/>
    <x v="0"/>
    <x v="1"/>
    <x v="0"/>
    <s v="First Owner"/>
    <n v="3377"/>
    <n v="7"/>
    <b v="0"/>
    <n v="466582.51939591352"/>
    <n v="3355"/>
    <n v="3377"/>
    <n v="3377"/>
    <x v="199"/>
    <n v="2310"/>
    <n v="0.6183002665087356"/>
  </r>
  <r>
    <x v="176"/>
    <n v="2016"/>
    <n v="450000"/>
    <n v="115962"/>
    <x v="1"/>
    <x v="0"/>
    <x v="0"/>
    <s v="Second Owner"/>
    <n v="3376"/>
    <n v="10"/>
    <s v="budget"/>
    <n v="466380.08530805685"/>
    <n v="3354"/>
    <n v="3376"/>
    <n v="3376"/>
    <x v="200"/>
    <n v="2310"/>
    <n v="0.61818720379146919"/>
  </r>
  <r>
    <x v="177"/>
    <n v="2015"/>
    <n v="590000"/>
    <n v="65000"/>
    <x v="1"/>
    <x v="1"/>
    <x v="0"/>
    <s v="First Owner"/>
    <n v="3375"/>
    <n v="11"/>
    <s v="premimum"/>
    <n v="466384.93866666668"/>
    <n v="3353"/>
    <n v="3375"/>
    <n v="3375"/>
    <x v="201"/>
    <n v="2310"/>
    <n v="0.61837037037037035"/>
  </r>
  <r>
    <x v="178"/>
    <n v="2017"/>
    <n v="800000"/>
    <n v="40000"/>
    <x v="1"/>
    <x v="0"/>
    <x v="0"/>
    <s v="First Owner"/>
    <n v="3374"/>
    <n v="9"/>
    <s v="premimum"/>
    <n v="466348.30112625961"/>
    <n v="3352"/>
    <n v="3374"/>
    <n v="3374"/>
    <x v="202"/>
    <n v="2309"/>
    <n v="0.61825726141078841"/>
  </r>
  <r>
    <x v="179"/>
    <n v="2012"/>
    <n v="385000"/>
    <n v="58000"/>
    <x v="1"/>
    <x v="1"/>
    <x v="0"/>
    <s v="First Owner"/>
    <n v="3373"/>
    <n v="14"/>
    <s v="budget"/>
    <n v="466249.38274533057"/>
    <n v="3351"/>
    <n v="3373"/>
    <n v="3373"/>
    <x v="203"/>
    <n v="2309"/>
    <n v="0.61814408538393117"/>
  </r>
  <r>
    <x v="180"/>
    <n v="2013"/>
    <n v="2000000"/>
    <n v="15000"/>
    <x v="1"/>
    <x v="0"/>
    <x v="1"/>
    <s v="First Owner"/>
    <n v="3372"/>
    <n v="13"/>
    <b v="0"/>
    <n v="466273.47805456701"/>
    <n v="3350"/>
    <n v="3372"/>
    <n v="3372"/>
    <x v="204"/>
    <n v="2308"/>
    <n v="0.61803084223013049"/>
  </r>
  <r>
    <x v="117"/>
    <n v="2012"/>
    <n v="235000"/>
    <n v="54000"/>
    <x v="0"/>
    <x v="1"/>
    <x v="0"/>
    <s v="First Owner"/>
    <n v="3371"/>
    <n v="14"/>
    <s v="budget"/>
    <n v="465818.50133491546"/>
    <n v="3349"/>
    <n v="3371"/>
    <n v="3371"/>
    <x v="205"/>
    <n v="2307"/>
    <n v="0.61791753188964704"/>
  </r>
  <r>
    <x v="181"/>
    <n v="2017"/>
    <n v="640000"/>
    <n v="56000"/>
    <x v="1"/>
    <x v="1"/>
    <x v="0"/>
    <s v="First Owner"/>
    <n v="3370"/>
    <n v="9"/>
    <s v="premimum"/>
    <n v="465886.99347181007"/>
    <n v="3348"/>
    <n v="3370"/>
    <n v="3370"/>
    <x v="206"/>
    <n v="2306"/>
    <n v="0.61780415430267066"/>
  </r>
  <r>
    <x v="152"/>
    <n v="2006"/>
    <n v="52000"/>
    <n v="120000"/>
    <x v="0"/>
    <x v="0"/>
    <x v="0"/>
    <s v="Third Owner"/>
    <n v="3369"/>
    <n v="20"/>
    <s v="budget"/>
    <n v="465835.3125556545"/>
    <n v="3347"/>
    <n v="3369"/>
    <n v="3369"/>
    <x v="207"/>
    <n v="2306"/>
    <n v="0.61769070940932025"/>
  </r>
  <r>
    <x v="182"/>
    <n v="2009"/>
    <n v="80000"/>
    <n v="90000"/>
    <x v="3"/>
    <x v="0"/>
    <x v="0"/>
    <s v="Second Owner"/>
    <n v="3368"/>
    <n v="17"/>
    <s v="budget"/>
    <n v="465958.18527315912"/>
    <n v="3346"/>
    <n v="3368"/>
    <n v="3368"/>
    <x v="208"/>
    <n v="2305"/>
    <n v="0.61787410926365793"/>
  </r>
  <r>
    <x v="152"/>
    <n v="2012"/>
    <n v="140000"/>
    <n v="70000"/>
    <x v="0"/>
    <x v="0"/>
    <x v="0"/>
    <s v="Second Owner"/>
    <n v="3367"/>
    <n v="14"/>
    <s v="budget"/>
    <n v="466072.81496881496"/>
    <n v="3346"/>
    <n v="3367"/>
    <n v="3367"/>
    <x v="208"/>
    <n v="2304"/>
    <n v="0.61805761805761805"/>
  </r>
  <r>
    <x v="183"/>
    <n v="2008"/>
    <n v="120000"/>
    <n v="90000"/>
    <x v="0"/>
    <x v="0"/>
    <x v="0"/>
    <s v="Second Owner"/>
    <n v="3366"/>
    <n v="18"/>
    <s v="budget"/>
    <n v="466169.68746286392"/>
    <n v="3345"/>
    <n v="3366"/>
    <n v="3366"/>
    <x v="209"/>
    <n v="2303"/>
    <n v="0.61824123588829472"/>
  </r>
  <r>
    <x v="184"/>
    <n v="2008"/>
    <n v="89999"/>
    <n v="213000"/>
    <x v="1"/>
    <x v="0"/>
    <x v="0"/>
    <s v="First Owner"/>
    <n v="3365"/>
    <n v="18"/>
    <s v="budget"/>
    <n v="466272.56106983655"/>
    <n v="3344"/>
    <n v="3365"/>
    <n v="3365"/>
    <x v="210"/>
    <n v="2302"/>
    <n v="0.6184249628528975"/>
  </r>
  <r>
    <x v="185"/>
    <n v="2012"/>
    <n v="180000"/>
    <n v="120000"/>
    <x v="1"/>
    <x v="0"/>
    <x v="0"/>
    <s v="First Owner"/>
    <n v="3364"/>
    <n v="14"/>
    <s v="budget"/>
    <n v="466384.41409036861"/>
    <n v="3343"/>
    <n v="3364"/>
    <n v="3364"/>
    <x v="211"/>
    <n v="2301"/>
    <n v="0.61831153388822835"/>
  </r>
  <r>
    <x v="186"/>
    <n v="2017"/>
    <n v="1500000"/>
    <n v="20000"/>
    <x v="1"/>
    <x v="0"/>
    <x v="0"/>
    <s v="First Owner"/>
    <n v="3363"/>
    <n v="9"/>
    <b v="0"/>
    <n v="466469.57151352958"/>
    <n v="3342"/>
    <n v="3363"/>
    <n v="3363"/>
    <x v="212"/>
    <n v="2300"/>
    <n v="0.61819803746654778"/>
  </r>
  <r>
    <x v="187"/>
    <n v="2017"/>
    <n v="700000"/>
    <n v="10000"/>
    <x v="0"/>
    <x v="0"/>
    <x v="0"/>
    <s v="First Owner"/>
    <n v="3362"/>
    <n v="9"/>
    <s v="premimum"/>
    <n v="466162.15615704935"/>
    <n v="3341"/>
    <n v="3362"/>
    <n v="3362"/>
    <x v="213"/>
    <n v="2300"/>
    <n v="0.61808447352766216"/>
  </r>
  <r>
    <x v="188"/>
    <n v="2012"/>
    <n v="285000"/>
    <n v="80000"/>
    <x v="1"/>
    <x v="0"/>
    <x v="0"/>
    <s v="Second Owner"/>
    <n v="3361"/>
    <n v="14"/>
    <s v="budget"/>
    <n v="466092.58226718241"/>
    <n v="3340"/>
    <n v="3361"/>
    <n v="3361"/>
    <x v="214"/>
    <n v="2300"/>
    <n v="0.61797084201130614"/>
  </r>
  <r>
    <x v="189"/>
    <n v="2015"/>
    <n v="390000"/>
    <n v="90000"/>
    <x v="0"/>
    <x v="0"/>
    <x v="0"/>
    <s v="First Owner"/>
    <n v="3360"/>
    <n v="11"/>
    <s v="budget"/>
    <n v="466146.4788690476"/>
    <n v="3339"/>
    <n v="3360"/>
    <n v="3360"/>
    <x v="215"/>
    <n v="2299"/>
    <n v="0.61815476190476193"/>
  </r>
  <r>
    <x v="190"/>
    <n v="2008"/>
    <n v="125000"/>
    <n v="80000"/>
    <x v="0"/>
    <x v="0"/>
    <x v="0"/>
    <s v="First Owner"/>
    <n v="3359"/>
    <n v="18"/>
    <s v="budget"/>
    <n v="466169.14825841022"/>
    <n v="3338"/>
    <n v="3359"/>
    <n v="3359"/>
    <x v="216"/>
    <n v="2298"/>
    <n v="0.61804108365584998"/>
  </r>
  <r>
    <x v="159"/>
    <n v="2008"/>
    <n v="225000"/>
    <n v="60000"/>
    <x v="0"/>
    <x v="0"/>
    <x v="0"/>
    <s v="Second Owner"/>
    <n v="3358"/>
    <n v="18"/>
    <s v="budget"/>
    <n v="466270.74717093509"/>
    <n v="3337"/>
    <n v="3358"/>
    <n v="3358"/>
    <x v="217"/>
    <n v="2297"/>
    <n v="0.61792733770101249"/>
  </r>
  <r>
    <x v="191"/>
    <n v="2011"/>
    <n v="175000"/>
    <n v="139000"/>
    <x v="0"/>
    <x v="0"/>
    <x v="0"/>
    <s v="Second Owner"/>
    <n v="3357"/>
    <n v="15"/>
    <s v="budget"/>
    <n v="466342.61811140901"/>
    <n v="3336"/>
    <n v="3357"/>
    <n v="3357"/>
    <x v="218"/>
    <n v="2296"/>
    <n v="0.61811140899612749"/>
  </r>
  <r>
    <x v="192"/>
    <n v="2011"/>
    <n v="1075000"/>
    <n v="160000"/>
    <x v="1"/>
    <x v="0"/>
    <x v="0"/>
    <s v="Second Owner"/>
    <n v="3356"/>
    <n v="15"/>
    <b v="0"/>
    <n v="466429.43057210965"/>
    <n v="3335"/>
    <n v="3356"/>
    <n v="3356"/>
    <x v="219"/>
    <n v="2295"/>
    <n v="0.6182955899880811"/>
  </r>
  <r>
    <x v="193"/>
    <n v="2014"/>
    <n v="300000"/>
    <n v="150000"/>
    <x v="1"/>
    <x v="0"/>
    <x v="0"/>
    <s v="First Owner"/>
    <n v="3355"/>
    <n v="12"/>
    <s v="budget"/>
    <n v="466248.0384500745"/>
    <n v="3334"/>
    <n v="3355"/>
    <n v="3355"/>
    <x v="220"/>
    <n v="2294"/>
    <n v="0.61847988077496274"/>
  </r>
  <r>
    <x v="194"/>
    <n v="2010"/>
    <n v="700000"/>
    <n v="163000"/>
    <x v="1"/>
    <x v="0"/>
    <x v="0"/>
    <s v="Fourth &amp; Above Owner"/>
    <n v="3354"/>
    <n v="16"/>
    <s v="premimum"/>
    <n v="466297.60554561717"/>
    <n v="3333"/>
    <n v="3354"/>
    <n v="3354"/>
    <x v="221"/>
    <n v="2293"/>
    <n v="0.61836612999403695"/>
  </r>
  <r>
    <x v="195"/>
    <n v="2009"/>
    <n v="90000"/>
    <n v="120000"/>
    <x v="1"/>
    <x v="1"/>
    <x v="0"/>
    <s v="First Owner"/>
    <n v="3353"/>
    <n v="17"/>
    <s v="budget"/>
    <n v="466227.90605427977"/>
    <n v="3332"/>
    <n v="3353"/>
    <n v="3353"/>
    <x v="222"/>
    <n v="2292"/>
    <n v="0.61855055174470619"/>
  </r>
  <r>
    <x v="196"/>
    <n v="2011"/>
    <n v="120000"/>
    <n v="120000"/>
    <x v="1"/>
    <x v="0"/>
    <x v="0"/>
    <s v="Second Owner"/>
    <n v="3352"/>
    <n v="15"/>
    <s v="budget"/>
    <n v="466340.14588305488"/>
    <n v="3331"/>
    <n v="3352"/>
    <n v="3352"/>
    <x v="223"/>
    <n v="2291"/>
    <n v="0.61843675417661093"/>
  </r>
  <r>
    <x v="197"/>
    <n v="2012"/>
    <n v="220000"/>
    <n v="100000"/>
    <x v="1"/>
    <x v="0"/>
    <x v="0"/>
    <s v="Second Owner"/>
    <n v="3351"/>
    <n v="14"/>
    <s v="budget"/>
    <n v="466443.50014920917"/>
    <n v="3330"/>
    <n v="3351"/>
    <n v="3351"/>
    <x v="224"/>
    <n v="2290"/>
    <n v="0.61862130707251561"/>
  </r>
  <r>
    <x v="198"/>
    <n v="2015"/>
    <n v="300000"/>
    <n v="140000"/>
    <x v="1"/>
    <x v="1"/>
    <x v="0"/>
    <s v="First Owner"/>
    <n v="3350"/>
    <n v="11"/>
    <s v="budget"/>
    <n v="466517.06537313433"/>
    <n v="3329"/>
    <n v="3350"/>
    <n v="3350"/>
    <x v="225"/>
    <n v="2289"/>
    <n v="0.61880597014925376"/>
  </r>
  <r>
    <x v="199"/>
    <n v="2010"/>
    <n v="180000"/>
    <n v="87000"/>
    <x v="1"/>
    <x v="1"/>
    <x v="0"/>
    <s v="Second Owner"/>
    <n v="3349"/>
    <n v="16"/>
    <s v="budget"/>
    <n v="466566.78680203046"/>
    <n v="3328"/>
    <n v="3349"/>
    <n v="3349"/>
    <x v="226"/>
    <n v="2288"/>
    <n v="0.61869214690952523"/>
  </r>
  <r>
    <x v="115"/>
    <n v="2013"/>
    <n v="170000"/>
    <n v="70000"/>
    <x v="0"/>
    <x v="0"/>
    <x v="0"/>
    <s v="First Owner"/>
    <n v="3348"/>
    <n v="13"/>
    <s v="budget"/>
    <n v="466652.38022700121"/>
    <n v="3327"/>
    <n v="3348"/>
    <n v="3348"/>
    <x v="227"/>
    <n v="2287"/>
    <n v="0.61887694145758665"/>
  </r>
  <r>
    <x v="171"/>
    <n v="2015"/>
    <n v="300000"/>
    <n v="50000"/>
    <x v="0"/>
    <x v="0"/>
    <x v="0"/>
    <s v="Second Owner"/>
    <n v="3347"/>
    <n v="11"/>
    <s v="budget"/>
    <n v="466741.01254855096"/>
    <n v="3326"/>
    <n v="3347"/>
    <n v="3347"/>
    <x v="228"/>
    <n v="2286"/>
    <n v="0.6187630714072303"/>
  </r>
  <r>
    <x v="200"/>
    <n v="2014"/>
    <n v="1050000"/>
    <n v="70000"/>
    <x v="1"/>
    <x v="0"/>
    <x v="0"/>
    <s v="First Owner"/>
    <n v="3346"/>
    <n v="12"/>
    <b v="0"/>
    <n v="466790.84548714885"/>
    <n v="3325"/>
    <n v="3346"/>
    <n v="3346"/>
    <x v="229"/>
    <n v="2285"/>
    <n v="0.61894799760908548"/>
  </r>
  <r>
    <x v="201"/>
    <n v="2018"/>
    <n v="465000"/>
    <n v="25000"/>
    <x v="1"/>
    <x v="0"/>
    <x v="0"/>
    <s v="First Owner"/>
    <n v="3345"/>
    <n v="8"/>
    <s v="budget"/>
    <n v="466616.49297458894"/>
    <n v="3324"/>
    <n v="3345"/>
    <n v="3345"/>
    <x v="230"/>
    <n v="2284"/>
    <n v="0.6188340807174888"/>
  </r>
  <r>
    <x v="164"/>
    <n v="2011"/>
    <n v="130000"/>
    <n v="80000"/>
    <x v="1"/>
    <x v="0"/>
    <x v="0"/>
    <s v="Second Owner"/>
    <n v="3344"/>
    <n v="15"/>
    <s v="budget"/>
    <n v="466616.97637559811"/>
    <n v="3323"/>
    <n v="3344"/>
    <n v="3344"/>
    <x v="231"/>
    <n v="2284"/>
    <n v="0.61872009569377995"/>
  </r>
  <r>
    <x v="202"/>
    <n v="2018"/>
    <n v="434999"/>
    <n v="10000"/>
    <x v="0"/>
    <x v="0"/>
    <x v="0"/>
    <s v="First Owner"/>
    <n v="3343"/>
    <n v="8"/>
    <s v="budget"/>
    <n v="466717.66945857013"/>
    <n v="3322"/>
    <n v="3343"/>
    <n v="3343"/>
    <x v="232"/>
    <n v="2283"/>
    <n v="0.61890517499252173"/>
  </r>
  <r>
    <x v="38"/>
    <n v="2018"/>
    <n v="500000"/>
    <n v="32000"/>
    <x v="0"/>
    <x v="0"/>
    <x v="0"/>
    <s v="First Owner"/>
    <n v="3342"/>
    <n v="8"/>
    <s v="premimum"/>
    <n v="466727.16038300417"/>
    <n v="3321"/>
    <n v="3342"/>
    <n v="3342"/>
    <x v="233"/>
    <n v="2283"/>
    <n v="0.61879114302812688"/>
  </r>
  <r>
    <x v="203"/>
    <n v="2018"/>
    <n v="200000"/>
    <n v="10000"/>
    <x v="0"/>
    <x v="0"/>
    <x v="0"/>
    <s v="First Owner"/>
    <n v="3341"/>
    <n v="8"/>
    <s v="budget"/>
    <n v="466717.20143669558"/>
    <n v="3320"/>
    <n v="3341"/>
    <n v="3341"/>
    <x v="234"/>
    <n v="2283"/>
    <n v="0.61867704280155644"/>
  </r>
  <r>
    <x v="204"/>
    <n v="2017"/>
    <n v="625000"/>
    <n v="52000"/>
    <x v="0"/>
    <x v="1"/>
    <x v="0"/>
    <s v="First Owner"/>
    <n v="3340"/>
    <n v="9"/>
    <s v="premimum"/>
    <n v="466797.05688622757"/>
    <n v="3319"/>
    <n v="3340"/>
    <n v="3340"/>
    <x v="235"/>
    <n v="2283"/>
    <n v="0.61856287425149703"/>
  </r>
  <r>
    <x v="205"/>
    <n v="2006"/>
    <n v="110000"/>
    <n v="120000"/>
    <x v="1"/>
    <x v="0"/>
    <x v="0"/>
    <s v="Third Owner"/>
    <n v="3339"/>
    <n v="20"/>
    <s v="budget"/>
    <n v="466749.67654986522"/>
    <n v="3318"/>
    <n v="3339"/>
    <n v="3339"/>
    <x v="236"/>
    <n v="2283"/>
    <n v="0.61844863731656186"/>
  </r>
  <r>
    <x v="206"/>
    <n v="2019"/>
    <n v="800000"/>
    <n v="11240"/>
    <x v="0"/>
    <x v="0"/>
    <x v="0"/>
    <s v="First Owner"/>
    <n v="3338"/>
    <n v="7"/>
    <s v="premimum"/>
    <n v="466856.55182744161"/>
    <n v="3317"/>
    <n v="3338"/>
    <n v="3338"/>
    <x v="237"/>
    <n v="2282"/>
    <n v="0.61863391252246858"/>
  </r>
  <r>
    <x v="207"/>
    <n v="2017"/>
    <n v="490000"/>
    <n v="66000"/>
    <x v="1"/>
    <x v="1"/>
    <x v="0"/>
    <s v="First Owner"/>
    <n v="3337"/>
    <n v="9"/>
    <s v="budget"/>
    <n v="466756.71860952949"/>
    <n v="3316"/>
    <n v="3337"/>
    <n v="3337"/>
    <x v="238"/>
    <n v="2282"/>
    <n v="0.61851962840875041"/>
  </r>
  <r>
    <x v="176"/>
    <n v="2017"/>
    <n v="880000"/>
    <n v="64000"/>
    <x v="1"/>
    <x v="1"/>
    <x v="0"/>
    <s v="First Owner"/>
    <n v="3336"/>
    <n v="9"/>
    <s v="premimum"/>
    <n v="466749.75119904079"/>
    <n v="3315"/>
    <n v="3336"/>
    <n v="3336"/>
    <x v="239"/>
    <n v="2282"/>
    <n v="0.61840527577937654"/>
  </r>
  <r>
    <x v="208"/>
    <n v="2013"/>
    <n v="290000"/>
    <n v="49000"/>
    <x v="0"/>
    <x v="0"/>
    <x v="0"/>
    <s v="First Owner"/>
    <n v="3335"/>
    <n v="13"/>
    <s v="budget"/>
    <n v="466625.83808095951"/>
    <n v="3314"/>
    <n v="3335"/>
    <n v="3335"/>
    <x v="240"/>
    <n v="2282"/>
    <n v="0.6182908545727136"/>
  </r>
  <r>
    <x v="209"/>
    <n v="2006"/>
    <n v="115999"/>
    <n v="100000"/>
    <x v="1"/>
    <x v="0"/>
    <x v="0"/>
    <s v="Second Owner"/>
    <n v="3334"/>
    <n v="20"/>
    <s v="budget"/>
    <n v="466678.81523695262"/>
    <n v="3313"/>
    <n v="3334"/>
    <n v="3334"/>
    <x v="241"/>
    <n v="2281"/>
    <n v="0.61817636472705462"/>
  </r>
  <r>
    <x v="91"/>
    <n v="2018"/>
    <n v="360000"/>
    <n v="26500"/>
    <x v="0"/>
    <x v="0"/>
    <x v="0"/>
    <s v="First Owner"/>
    <n v="3333"/>
    <n v="8"/>
    <s v="budget"/>
    <n v="466784.02970297029"/>
    <n v="3312"/>
    <n v="3333"/>
    <n v="3333"/>
    <x v="242"/>
    <n v="2280"/>
    <n v="0.6183618361836184"/>
  </r>
  <r>
    <x v="0"/>
    <n v="2002"/>
    <n v="65000"/>
    <n v="100000"/>
    <x v="0"/>
    <x v="0"/>
    <x v="0"/>
    <s v="Second Owner"/>
    <n v="3332"/>
    <n v="24"/>
    <s v="budget"/>
    <n v="466816.07773109246"/>
    <n v="3311"/>
    <n v="3332"/>
    <n v="3332"/>
    <x v="243"/>
    <n v="2280"/>
    <n v="0.61824729891956787"/>
  </r>
  <r>
    <x v="210"/>
    <n v="2017"/>
    <n v="685000"/>
    <n v="72000"/>
    <x v="1"/>
    <x v="1"/>
    <x v="0"/>
    <s v="First Owner"/>
    <n v="3331"/>
    <n v="9"/>
    <s v="premimum"/>
    <n v="466936.70699489641"/>
    <n v="3310"/>
    <n v="3331"/>
    <n v="3331"/>
    <x v="244"/>
    <n v="2279"/>
    <n v="0.61843290303212251"/>
  </r>
  <r>
    <x v="211"/>
    <n v="2009"/>
    <n v="300000"/>
    <n v="50000"/>
    <x v="0"/>
    <x v="0"/>
    <x v="0"/>
    <s v="First Owner"/>
    <n v="3330"/>
    <n v="17"/>
    <s v="budget"/>
    <n v="466871.2225225225"/>
    <n v="3309"/>
    <n v="3330"/>
    <n v="3330"/>
    <x v="245"/>
    <n v="2279"/>
    <n v="0.61831831831831829"/>
  </r>
  <r>
    <x v="212"/>
    <n v="2017"/>
    <n v="680000"/>
    <n v="44000"/>
    <x v="1"/>
    <x v="1"/>
    <x v="0"/>
    <s v="First Owner"/>
    <n v="3329"/>
    <n v="9"/>
    <s v="premimum"/>
    <n v="466921.3490537699"/>
    <n v="3308"/>
    <n v="3329"/>
    <n v="3329"/>
    <x v="246"/>
    <n v="2278"/>
    <n v="0.61820366476419342"/>
  </r>
  <r>
    <x v="213"/>
    <n v="2017"/>
    <n v="1000000"/>
    <n v="60000"/>
    <x v="1"/>
    <x v="0"/>
    <x v="0"/>
    <s v="Second Owner"/>
    <n v="3328"/>
    <n v="9"/>
    <s v="premimum"/>
    <n v="466857.32301682694"/>
    <n v="3307"/>
    <n v="3328"/>
    <n v="3328"/>
    <x v="247"/>
    <n v="2278"/>
    <n v="0.61808894230769229"/>
  </r>
  <r>
    <x v="214"/>
    <n v="2002"/>
    <n v="100000"/>
    <n v="120000"/>
    <x v="1"/>
    <x v="0"/>
    <x v="0"/>
    <s v="First Owner"/>
    <n v="3327"/>
    <n v="24"/>
    <s v="budget"/>
    <n v="466697.07574391342"/>
    <n v="3306"/>
    <n v="3327"/>
    <n v="3327"/>
    <x v="248"/>
    <n v="2278"/>
    <n v="0.61827472197174627"/>
  </r>
  <r>
    <x v="161"/>
    <n v="2010"/>
    <n v="160000"/>
    <n v="130000"/>
    <x v="1"/>
    <x v="0"/>
    <x v="0"/>
    <s v="First Owner"/>
    <n v="3326"/>
    <n v="16"/>
    <s v="budget"/>
    <n v="466807.32742032473"/>
    <n v="3305"/>
    <n v="3326"/>
    <n v="3326"/>
    <x v="249"/>
    <n v="2277"/>
    <n v="0.61815995189416717"/>
  </r>
  <r>
    <x v="44"/>
    <n v="2017"/>
    <n v="450000"/>
    <n v="70000"/>
    <x v="1"/>
    <x v="0"/>
    <x v="0"/>
    <s v="First Owner"/>
    <n v="3325"/>
    <n v="9"/>
    <s v="budget"/>
    <n v="466899.60030075186"/>
    <n v="3304"/>
    <n v="3325"/>
    <n v="3325"/>
    <x v="250"/>
    <n v="2276"/>
    <n v="0.61804511278195484"/>
  </r>
  <r>
    <x v="215"/>
    <n v="2014"/>
    <n v="600000"/>
    <n v="20000"/>
    <x v="0"/>
    <x v="0"/>
    <x v="0"/>
    <s v="First Owner"/>
    <n v="3324"/>
    <n v="12"/>
    <s v="premimum"/>
    <n v="466904.68441636581"/>
    <n v="3303"/>
    <n v="3324"/>
    <n v="3324"/>
    <x v="251"/>
    <n v="2276"/>
    <n v="0.6179302045728039"/>
  </r>
  <r>
    <x v="216"/>
    <n v="2009"/>
    <n v="180000"/>
    <n v="60000"/>
    <x v="1"/>
    <x v="0"/>
    <x v="0"/>
    <s v="Second Owner"/>
    <n v="3323"/>
    <n v="17"/>
    <s v="budget"/>
    <n v="466864.63165814022"/>
    <n v="3302"/>
    <n v="3323"/>
    <n v="3323"/>
    <x v="252"/>
    <n v="2275"/>
    <n v="0.61781522720433346"/>
  </r>
  <r>
    <x v="39"/>
    <n v="2007"/>
    <n v="100000"/>
    <n v="195000"/>
    <x v="0"/>
    <x v="0"/>
    <x v="0"/>
    <s v="First Owner"/>
    <n v="3322"/>
    <n v="19"/>
    <s v="budget"/>
    <n v="466950.98464780254"/>
    <n v="3301"/>
    <n v="3322"/>
    <n v="3322"/>
    <x v="253"/>
    <n v="2274"/>
    <n v="0.61800120409391934"/>
  </r>
  <r>
    <x v="39"/>
    <n v="2010"/>
    <n v="120000"/>
    <n v="90000"/>
    <x v="0"/>
    <x v="0"/>
    <x v="0"/>
    <s v="Second Owner"/>
    <n v="3321"/>
    <n v="16"/>
    <s v="budget"/>
    <n v="467061.47877145436"/>
    <n v="3300"/>
    <n v="3321"/>
    <n v="3321"/>
    <x v="254"/>
    <n v="2273"/>
    <n v="0.61788617886178865"/>
  </r>
  <r>
    <x v="217"/>
    <n v="2006"/>
    <n v="130000"/>
    <n v="80000"/>
    <x v="0"/>
    <x v="0"/>
    <x v="0"/>
    <s v="Third Owner"/>
    <n v="3320"/>
    <n v="20"/>
    <s v="budget"/>
    <n v="467166.01536144578"/>
    <n v="3299"/>
    <n v="3320"/>
    <n v="3320"/>
    <x v="255"/>
    <n v="2272"/>
    <n v="0.61807228915662649"/>
  </r>
  <r>
    <x v="218"/>
    <n v="2011"/>
    <n v="160000"/>
    <n v="155000"/>
    <x v="0"/>
    <x v="0"/>
    <x v="0"/>
    <s v="First Owner"/>
    <n v="3319"/>
    <n v="15"/>
    <s v="budget"/>
    <n v="467267.60198855074"/>
    <n v="3298"/>
    <n v="3319"/>
    <n v="3319"/>
    <x v="256"/>
    <n v="2271"/>
    <n v="0.61825851159987943"/>
  </r>
  <r>
    <x v="86"/>
    <n v="2019"/>
    <n v="860000"/>
    <n v="35000"/>
    <x v="1"/>
    <x v="0"/>
    <x v="0"/>
    <s v="First Owner"/>
    <n v="3318"/>
    <n v="7"/>
    <s v="premimum"/>
    <n v="467360.20825798676"/>
    <n v="3297"/>
    <n v="3318"/>
    <n v="3318"/>
    <x v="257"/>
    <n v="2270"/>
    <n v="0.61814345991561181"/>
  </r>
  <r>
    <x v="219"/>
    <n v="2018"/>
    <n v="650000"/>
    <n v="20000"/>
    <x v="0"/>
    <x v="0"/>
    <x v="0"/>
    <s v="Second Owner"/>
    <n v="3317"/>
    <n v="8"/>
    <s v="premimum"/>
    <n v="467241.8362978595"/>
    <n v="3296"/>
    <n v="3317"/>
    <n v="3317"/>
    <x v="258"/>
    <n v="2270"/>
    <n v="0.61802833886041608"/>
  </r>
  <r>
    <x v="1"/>
    <n v="2010"/>
    <n v="100000"/>
    <n v="80000"/>
    <x v="0"/>
    <x v="0"/>
    <x v="0"/>
    <s v="Second Owner"/>
    <n v="3316"/>
    <n v="16"/>
    <s v="budget"/>
    <n v="467186.72225572978"/>
    <n v="3295"/>
    <n v="3316"/>
    <n v="3316"/>
    <x v="259"/>
    <n v="2270"/>
    <n v="0.61821471652593485"/>
  </r>
  <r>
    <x v="220"/>
    <n v="2017"/>
    <n v="282000"/>
    <n v="20000"/>
    <x v="0"/>
    <x v="0"/>
    <x v="0"/>
    <s v="First Owner"/>
    <n v="3315"/>
    <n v="9"/>
    <s v="budget"/>
    <n v="467297.48748114629"/>
    <n v="3294"/>
    <n v="3315"/>
    <n v="3315"/>
    <x v="260"/>
    <n v="2269"/>
    <n v="0.61840120663650078"/>
  </r>
  <r>
    <x v="221"/>
    <n v="2009"/>
    <n v="300000"/>
    <n v="50000"/>
    <x v="0"/>
    <x v="0"/>
    <x v="0"/>
    <s v="First Owner"/>
    <n v="3314"/>
    <n v="17"/>
    <s v="budget"/>
    <n v="467353.4010259505"/>
    <n v="3293"/>
    <n v="3314"/>
    <n v="3314"/>
    <x v="261"/>
    <n v="2269"/>
    <n v="0.61828605914302959"/>
  </r>
  <r>
    <x v="153"/>
    <n v="2010"/>
    <n v="270000"/>
    <n v="110000"/>
    <x v="0"/>
    <x v="0"/>
    <x v="0"/>
    <s v="Second Owner"/>
    <n v="3313"/>
    <n v="16"/>
    <s v="budget"/>
    <n v="467403.91518261394"/>
    <n v="3292"/>
    <n v="3313"/>
    <n v="3313"/>
    <x v="262"/>
    <n v="2268"/>
    <n v="0.61817084213703588"/>
  </r>
  <r>
    <x v="222"/>
    <n v="2013"/>
    <n v="550000"/>
    <n v="29000"/>
    <x v="1"/>
    <x v="0"/>
    <x v="0"/>
    <s v="First Owner"/>
    <n v="3312"/>
    <n v="13"/>
    <s v="premimum"/>
    <n v="467463.51781400968"/>
    <n v="3291"/>
    <n v="3312"/>
    <n v="3312"/>
    <x v="263"/>
    <n v="2267"/>
    <n v="0.61835748792270528"/>
  </r>
  <r>
    <x v="223"/>
    <n v="2013"/>
    <n v="450000"/>
    <n v="120000"/>
    <x v="1"/>
    <x v="0"/>
    <x v="0"/>
    <s v="First Owner"/>
    <n v="3311"/>
    <n v="13"/>
    <s v="budget"/>
    <n v="467438.58985200844"/>
    <n v="3290"/>
    <n v="3311"/>
    <n v="3311"/>
    <x v="264"/>
    <n v="2266"/>
    <n v="0.61824222289338571"/>
  </r>
  <r>
    <x v="224"/>
    <n v="2011"/>
    <n v="430000"/>
    <n v="70000"/>
    <x v="1"/>
    <x v="0"/>
    <x v="0"/>
    <s v="Second Owner"/>
    <n v="3310"/>
    <n v="15"/>
    <s v="budget"/>
    <n v="467443.85830815713"/>
    <n v="3289"/>
    <n v="3310"/>
    <n v="3310"/>
    <x v="265"/>
    <n v="2265"/>
    <n v="0.61812688821752271"/>
  </r>
  <r>
    <x v="225"/>
    <n v="2013"/>
    <n v="350000"/>
    <n v="40000"/>
    <x v="0"/>
    <x v="0"/>
    <x v="0"/>
    <s v="First Owner"/>
    <n v="3309"/>
    <n v="13"/>
    <s v="budget"/>
    <n v="467455.17407071625"/>
    <n v="3288"/>
    <n v="3309"/>
    <n v="3309"/>
    <x v="266"/>
    <n v="2264"/>
    <n v="0.61831368993653668"/>
  </r>
  <r>
    <x v="226"/>
    <n v="2017"/>
    <n v="350000"/>
    <n v="20000"/>
    <x v="0"/>
    <x v="0"/>
    <x v="0"/>
    <s v="First Owner"/>
    <n v="3308"/>
    <n v="9"/>
    <s v="budget"/>
    <n v="467490.68047158403"/>
    <n v="3287"/>
    <n v="3308"/>
    <n v="3308"/>
    <x v="267"/>
    <n v="2263"/>
    <n v="0.61819830713422008"/>
  </r>
  <r>
    <x v="227"/>
    <n v="2013"/>
    <n v="229999"/>
    <n v="50000"/>
    <x v="0"/>
    <x v="0"/>
    <x v="0"/>
    <s v="Second Owner"/>
    <n v="3307"/>
    <n v="13"/>
    <s v="budget"/>
    <n v="467526.20834593289"/>
    <n v="3286"/>
    <n v="3307"/>
    <n v="3307"/>
    <x v="268"/>
    <n v="2263"/>
    <n v="0.61808285455095258"/>
  </r>
  <r>
    <x v="228"/>
    <n v="2013"/>
    <n v="110000"/>
    <n v="50000"/>
    <x v="0"/>
    <x v="0"/>
    <x v="0"/>
    <s v="First Owner"/>
    <n v="3306"/>
    <n v="13"/>
    <s v="budget"/>
    <n v="467598.05565638235"/>
    <n v="3285"/>
    <n v="3306"/>
    <n v="3306"/>
    <x v="269"/>
    <n v="2262"/>
    <n v="0.61826981246218993"/>
  </r>
  <r>
    <x v="229"/>
    <n v="2012"/>
    <n v="395000"/>
    <n v="49000"/>
    <x v="0"/>
    <x v="0"/>
    <x v="0"/>
    <s v="Second Owner"/>
    <n v="3305"/>
    <n v="14"/>
    <s v="budget"/>
    <n v="467706.25476550683"/>
    <n v="3284"/>
    <n v="3305"/>
    <n v="3305"/>
    <x v="270"/>
    <n v="2261"/>
    <n v="0.61815431164901669"/>
  </r>
  <r>
    <x v="230"/>
    <n v="2011"/>
    <n v="650000"/>
    <n v="70000"/>
    <x v="1"/>
    <x v="0"/>
    <x v="1"/>
    <s v="Second Owner"/>
    <n v="3304"/>
    <n v="15"/>
    <s v="premimum"/>
    <n v="467728.26029055688"/>
    <n v="3283"/>
    <n v="3304"/>
    <n v="3304"/>
    <x v="271"/>
    <n v="2260"/>
    <n v="0.6183414043583535"/>
  </r>
  <r>
    <x v="231"/>
    <n v="2011"/>
    <n v="350000"/>
    <n v="90000"/>
    <x v="1"/>
    <x v="0"/>
    <x v="0"/>
    <s v="Second Owner"/>
    <n v="3303"/>
    <n v="15"/>
    <s v="budget"/>
    <n v="467673.07659703301"/>
    <n v="3282"/>
    <n v="3303"/>
    <n v="3303"/>
    <x v="272"/>
    <n v="2259"/>
    <n v="0.61852861035422346"/>
  </r>
  <r>
    <x v="232"/>
    <n v="2020"/>
    <n v="1400000"/>
    <n v="25000"/>
    <x v="1"/>
    <x v="1"/>
    <x v="0"/>
    <s v="First Owner"/>
    <n v="3302"/>
    <n v="6"/>
    <b v="0"/>
    <n v="467708.71350696549"/>
    <n v="3281"/>
    <n v="3302"/>
    <n v="3302"/>
    <x v="273"/>
    <n v="2258"/>
    <n v="0.61871592973955181"/>
  </r>
  <r>
    <x v="233"/>
    <n v="2018"/>
    <n v="360000"/>
    <n v="4000"/>
    <x v="0"/>
    <x v="0"/>
    <x v="0"/>
    <s v="First Owner"/>
    <n v="3301"/>
    <n v="8"/>
    <s v="budget"/>
    <n v="467426.28657982429"/>
    <n v="3280"/>
    <n v="3301"/>
    <n v="3301"/>
    <x v="274"/>
    <n v="2258"/>
    <n v="0.61860042411390492"/>
  </r>
  <r>
    <x v="234"/>
    <n v="2018"/>
    <n v="1300000"/>
    <n v="10000"/>
    <x v="1"/>
    <x v="0"/>
    <x v="0"/>
    <s v="First Owner"/>
    <n v="3300"/>
    <n v="8"/>
    <b v="0"/>
    <n v="467458.84"/>
    <n v="3279"/>
    <n v="3300"/>
    <n v="3300"/>
    <x v="275"/>
    <n v="2258"/>
    <n v="0.61848484848484853"/>
  </r>
  <r>
    <x v="235"/>
    <n v="2015"/>
    <n v="800000"/>
    <n v="15000"/>
    <x v="1"/>
    <x v="0"/>
    <x v="0"/>
    <s v="First Owner"/>
    <n v="3299"/>
    <n v="11"/>
    <s v="premimum"/>
    <n v="467206.4783267657"/>
    <n v="3278"/>
    <n v="3299"/>
    <n v="3299"/>
    <x v="276"/>
    <n v="2258"/>
    <n v="0.61836920278872387"/>
  </r>
  <r>
    <x v="49"/>
    <n v="2018"/>
    <n v="229999"/>
    <n v="30000"/>
    <x v="0"/>
    <x v="0"/>
    <x v="0"/>
    <s v="First Owner"/>
    <n v="3298"/>
    <n v="8"/>
    <s v="budget"/>
    <n v="467105.57064887811"/>
    <n v="3277"/>
    <n v="3298"/>
    <n v="3298"/>
    <x v="277"/>
    <n v="2257"/>
    <n v="0.61825348696179505"/>
  </r>
  <r>
    <x v="236"/>
    <n v="2014"/>
    <n v="315000"/>
    <n v="41000"/>
    <x v="0"/>
    <x v="1"/>
    <x v="0"/>
    <s v="First Owner"/>
    <n v="3297"/>
    <n v="12"/>
    <s v="budget"/>
    <n v="467177.48650288139"/>
    <n v="3276"/>
    <n v="3297"/>
    <n v="3297"/>
    <x v="278"/>
    <n v="2257"/>
    <n v="0.61813770094024867"/>
  </r>
  <r>
    <x v="237"/>
    <n v="2012"/>
    <n v="125000"/>
    <n v="28000"/>
    <x v="0"/>
    <x v="0"/>
    <x v="0"/>
    <s v="First Owner"/>
    <n v="3296"/>
    <n v="14"/>
    <s v="budget"/>
    <n v="467223.65685679612"/>
    <n v="3275"/>
    <n v="3296"/>
    <n v="3296"/>
    <x v="279"/>
    <n v="2256"/>
    <n v="0.61802184466019416"/>
  </r>
  <r>
    <x v="238"/>
    <n v="2019"/>
    <n v="700000"/>
    <n v="16000"/>
    <x v="0"/>
    <x v="0"/>
    <x v="0"/>
    <s v="First Owner"/>
    <n v="3295"/>
    <n v="7"/>
    <s v="premimum"/>
    <n v="467327.51836115326"/>
    <n v="3274"/>
    <n v="3295"/>
    <n v="3295"/>
    <x v="280"/>
    <n v="2255"/>
    <n v="0.61790591805766315"/>
  </r>
  <r>
    <x v="239"/>
    <n v="2015"/>
    <n v="160000"/>
    <n v="70000"/>
    <x v="0"/>
    <x v="0"/>
    <x v="0"/>
    <s v="First Owner"/>
    <n v="3294"/>
    <n v="11"/>
    <s v="budget"/>
    <n v="467256.88312082575"/>
    <n v="3273"/>
    <n v="3294"/>
    <n v="3294"/>
    <x v="281"/>
    <n v="2255"/>
    <n v="0.61778992106860964"/>
  </r>
  <r>
    <x v="240"/>
    <n v="2017"/>
    <n v="530000"/>
    <n v="10832"/>
    <x v="0"/>
    <x v="1"/>
    <x v="0"/>
    <s v="First Owner"/>
    <n v="3293"/>
    <n v="9"/>
    <s v="premimum"/>
    <n v="467350.18918918917"/>
    <n v="3272"/>
    <n v="3293"/>
    <n v="3293"/>
    <x v="282"/>
    <n v="2254"/>
    <n v="0.61767385362890981"/>
  </r>
  <r>
    <x v="241"/>
    <n v="2018"/>
    <n v="624000"/>
    <n v="14681"/>
    <x v="1"/>
    <x v="1"/>
    <x v="0"/>
    <s v="First Owner"/>
    <n v="3292"/>
    <n v="8"/>
    <s v="premimum"/>
    <n v="467331.15826245444"/>
    <n v="3271"/>
    <n v="3292"/>
    <n v="3292"/>
    <x v="283"/>
    <n v="2254"/>
    <n v="0.61755771567436213"/>
  </r>
  <r>
    <x v="191"/>
    <n v="2009"/>
    <n v="250000"/>
    <n v="50000"/>
    <x v="0"/>
    <x v="0"/>
    <x v="0"/>
    <s v="First Owner"/>
    <n v="3291"/>
    <n v="17"/>
    <s v="budget"/>
    <n v="467283.55302339717"/>
    <n v="3270"/>
    <n v="3291"/>
    <n v="3291"/>
    <x v="284"/>
    <n v="2254"/>
    <n v="0.61744150714068669"/>
  </r>
  <r>
    <x v="231"/>
    <n v="2016"/>
    <n v="585000"/>
    <n v="51000"/>
    <x v="1"/>
    <x v="1"/>
    <x v="0"/>
    <s v="First Owner"/>
    <n v="3290"/>
    <n v="10"/>
    <s v="premimum"/>
    <n v="467349.59665653494"/>
    <n v="3269"/>
    <n v="3290"/>
    <n v="3290"/>
    <x v="285"/>
    <n v="2253"/>
    <n v="0.61732522796352585"/>
  </r>
  <r>
    <x v="242"/>
    <n v="2015"/>
    <n v="500000"/>
    <n v="25000"/>
    <x v="0"/>
    <x v="0"/>
    <x v="0"/>
    <s v="First Owner"/>
    <n v="3289"/>
    <n v="11"/>
    <s v="premimum"/>
    <n v="467313.82578291273"/>
    <n v="3268"/>
    <n v="3289"/>
    <n v="3289"/>
    <x v="286"/>
    <n v="2253"/>
    <n v="0.61720887807844327"/>
  </r>
  <r>
    <x v="243"/>
    <n v="2014"/>
    <n v="350000"/>
    <n v="30000"/>
    <x v="0"/>
    <x v="0"/>
    <x v="0"/>
    <s v="First Owner"/>
    <n v="3288"/>
    <n v="12"/>
    <s v="budget"/>
    <n v="467303.88473236008"/>
    <n v="3267"/>
    <n v="3288"/>
    <n v="3288"/>
    <x v="287"/>
    <n v="2252"/>
    <n v="0.61709245742092456"/>
  </r>
  <r>
    <x v="244"/>
    <n v="2014"/>
    <n v="495000"/>
    <n v="80000"/>
    <x v="1"/>
    <x v="1"/>
    <x v="0"/>
    <s v="First Owner"/>
    <n v="3287"/>
    <n v="12"/>
    <s v="budget"/>
    <n v="467339.57195010647"/>
    <n v="3266"/>
    <n v="3287"/>
    <n v="3287"/>
    <x v="288"/>
    <n v="2251"/>
    <n v="0.6169759659263766"/>
  </r>
  <r>
    <x v="38"/>
    <n v="2017"/>
    <n v="500000"/>
    <n v="50000"/>
    <x v="0"/>
    <x v="0"/>
    <x v="0"/>
    <s v="First Owner"/>
    <n v="3286"/>
    <n v="9"/>
    <s v="premimum"/>
    <n v="467331.15429093124"/>
    <n v="3265"/>
    <n v="3286"/>
    <n v="3286"/>
    <x v="289"/>
    <n v="2250"/>
    <n v="0.6168594035301278"/>
  </r>
  <r>
    <x v="245"/>
    <n v="2015"/>
    <n v="430000"/>
    <n v="200000"/>
    <x v="1"/>
    <x v="0"/>
    <x v="0"/>
    <s v="First Owner"/>
    <n v="3285"/>
    <n v="11"/>
    <s v="budget"/>
    <n v="467321.20943683409"/>
    <n v="3264"/>
    <n v="3285"/>
    <n v="3285"/>
    <x v="290"/>
    <n v="2250"/>
    <n v="0.61674277016742773"/>
  </r>
  <r>
    <x v="246"/>
    <n v="2013"/>
    <n v="345000"/>
    <n v="44000"/>
    <x v="0"/>
    <x v="1"/>
    <x v="0"/>
    <s v="First Owner"/>
    <n v="3284"/>
    <n v="13"/>
    <s v="budget"/>
    <n v="467332.57399512787"/>
    <n v="3263"/>
    <n v="3284"/>
    <n v="3284"/>
    <x v="291"/>
    <n v="2249"/>
    <n v="0.61662606577344703"/>
  </r>
  <r>
    <x v="247"/>
    <n v="2015"/>
    <n v="500000"/>
    <n v="10000"/>
    <x v="0"/>
    <x v="0"/>
    <x v="0"/>
    <s v="First Owner"/>
    <n v="3283"/>
    <n v="11"/>
    <s v="premimum"/>
    <n v="467369.83643009444"/>
    <n v="3262"/>
    <n v="3283"/>
    <n v="3283"/>
    <x v="292"/>
    <n v="2248"/>
    <n v="0.6165092902832775"/>
  </r>
  <r>
    <x v="233"/>
    <n v="2019"/>
    <n v="425000"/>
    <n v="19600"/>
    <x v="0"/>
    <x v="0"/>
    <x v="0"/>
    <s v="First Owner"/>
    <n v="3282"/>
    <n v="7"/>
    <s v="budget"/>
    <n v="467359.89427178551"/>
    <n v="3261"/>
    <n v="3282"/>
    <n v="3282"/>
    <x v="293"/>
    <n v="2247"/>
    <n v="0.6163924436319318"/>
  </r>
  <r>
    <x v="133"/>
    <n v="2005"/>
    <n v="80000"/>
    <n v="40000"/>
    <x v="0"/>
    <x v="0"/>
    <x v="0"/>
    <s v="Second Owner"/>
    <n v="3281"/>
    <n v="21"/>
    <s v="budget"/>
    <n v="467372.80493751907"/>
    <n v="3260"/>
    <n v="3281"/>
    <n v="3281"/>
    <x v="294"/>
    <n v="2247"/>
    <n v="0.61627552575434319"/>
  </r>
  <r>
    <x v="197"/>
    <n v="2011"/>
    <n v="106000"/>
    <n v="50000"/>
    <x v="1"/>
    <x v="0"/>
    <x v="0"/>
    <s v="First Owner"/>
    <n v="3280"/>
    <n v="15"/>
    <s v="budget"/>
    <n v="467490.906402439"/>
    <n v="3259"/>
    <n v="3280"/>
    <n v="3280"/>
    <x v="295"/>
    <n v="2246"/>
    <n v="0.61646341463414633"/>
  </r>
  <r>
    <x v="248"/>
    <n v="2009"/>
    <n v="180000"/>
    <n v="46730"/>
    <x v="0"/>
    <x v="0"/>
    <x v="0"/>
    <s v="First Owner"/>
    <n v="3279"/>
    <n v="17"/>
    <s v="budget"/>
    <n v="467601.15065568773"/>
    <n v="3258"/>
    <n v="3279"/>
    <n v="3279"/>
    <x v="296"/>
    <n v="2245"/>
    <n v="0.61634644708752673"/>
  </r>
  <r>
    <x v="249"/>
    <n v="2015"/>
    <n v="250000"/>
    <n v="40000"/>
    <x v="0"/>
    <x v="0"/>
    <x v="0"/>
    <s v="Second Owner"/>
    <n v="3278"/>
    <n v="11"/>
    <s v="budget"/>
    <n v="467688.88743136061"/>
    <n v="3257"/>
    <n v="3278"/>
    <n v="3278"/>
    <x v="297"/>
    <n v="2244"/>
    <n v="0.61622940817571692"/>
  </r>
  <r>
    <x v="250"/>
    <n v="2011"/>
    <n v="350000"/>
    <n v="80000"/>
    <x v="1"/>
    <x v="0"/>
    <x v="0"/>
    <s v="First Owner"/>
    <n v="3277"/>
    <n v="15"/>
    <s v="budget"/>
    <n v="467755.31675312785"/>
    <n v="3256"/>
    <n v="3277"/>
    <n v="3277"/>
    <x v="298"/>
    <n v="2243"/>
    <n v="0.61641745498931955"/>
  </r>
  <r>
    <x v="251"/>
    <n v="2002"/>
    <n v="60000"/>
    <n v="80000"/>
    <x v="0"/>
    <x v="0"/>
    <x v="0"/>
    <s v="Second Owner"/>
    <n v="3276"/>
    <n v="24"/>
    <s v="budget"/>
    <n v="467791.26159951161"/>
    <n v="3255"/>
    <n v="3276"/>
    <n v="3276"/>
    <x v="299"/>
    <n v="2242"/>
    <n v="0.61630036630036633"/>
  </r>
  <r>
    <x v="252"/>
    <n v="2018"/>
    <n v="900000"/>
    <n v="24000"/>
    <x v="1"/>
    <x v="0"/>
    <x v="0"/>
    <s v="First Owner"/>
    <n v="3275"/>
    <n v="8"/>
    <s v="premimum"/>
    <n v="467915.77801526716"/>
    <n v="3254"/>
    <n v="3275"/>
    <n v="3275"/>
    <x v="300"/>
    <n v="2241"/>
    <n v="0.61648854961832056"/>
  </r>
  <r>
    <x v="253"/>
    <n v="2017"/>
    <n v="700000"/>
    <n v="21170"/>
    <x v="1"/>
    <x v="1"/>
    <x v="0"/>
    <s v="First Owner"/>
    <n v="3274"/>
    <n v="9"/>
    <s v="premimum"/>
    <n v="467783.80360415392"/>
    <n v="3253"/>
    <n v="3274"/>
    <n v="3274"/>
    <x v="301"/>
    <n v="2241"/>
    <n v="0.61637141111789862"/>
  </r>
  <r>
    <x v="254"/>
    <n v="2013"/>
    <n v="2000000"/>
    <n v="167223"/>
    <x v="1"/>
    <x v="1"/>
    <x v="1"/>
    <s v="First Owner"/>
    <n v="3273"/>
    <n v="13"/>
    <b v="0"/>
    <n v="467712.85456767492"/>
    <n v="3252"/>
    <n v="3273"/>
    <n v="3273"/>
    <x v="302"/>
    <n v="2241"/>
    <n v="0.61625420103880235"/>
  </r>
  <r>
    <x v="213"/>
    <n v="2017"/>
    <n v="1000000"/>
    <n v="40000"/>
    <x v="1"/>
    <x v="0"/>
    <x v="0"/>
    <s v="First Owner"/>
    <n v="3272"/>
    <n v="9"/>
    <s v="premimum"/>
    <n v="467244.55165036675"/>
    <n v="3251"/>
    <n v="3272"/>
    <n v="3272"/>
    <x v="303"/>
    <n v="2240"/>
    <n v="0.61613691931540338"/>
  </r>
  <r>
    <x v="255"/>
    <n v="2011"/>
    <n v="1375000"/>
    <n v="60000"/>
    <x v="1"/>
    <x v="0"/>
    <x v="1"/>
    <s v="First Owner"/>
    <n v="3271"/>
    <n v="15"/>
    <b v="0"/>
    <n v="467081.67930296547"/>
    <n v="3250"/>
    <n v="3271"/>
    <n v="3271"/>
    <x v="304"/>
    <n v="2240"/>
    <n v="0.61601956588199325"/>
  </r>
  <r>
    <x v="256"/>
    <n v="2016"/>
    <n v="1800000"/>
    <n v="141440"/>
    <x v="1"/>
    <x v="1"/>
    <x v="0"/>
    <s v="First Owner"/>
    <n v="3270"/>
    <n v="10"/>
    <b v="0"/>
    <n v="466804.02844036696"/>
    <n v="3249"/>
    <n v="3270"/>
    <n v="3270"/>
    <x v="305"/>
    <n v="2239"/>
    <n v="0.61590214067278293"/>
  </r>
  <r>
    <x v="257"/>
    <n v="2007"/>
    <n v="160000"/>
    <n v="120000"/>
    <x v="1"/>
    <x v="0"/>
    <x v="0"/>
    <s v="Third Owner"/>
    <n v="3269"/>
    <n v="19"/>
    <s v="budget"/>
    <n v="466396.19853166107"/>
    <n v="3248"/>
    <n v="3269"/>
    <n v="3269"/>
    <x v="306"/>
    <n v="2239"/>
    <n v="0.61578464362190277"/>
  </r>
  <r>
    <x v="258"/>
    <n v="2012"/>
    <n v="525000"/>
    <n v="140000"/>
    <x v="0"/>
    <x v="0"/>
    <x v="1"/>
    <s v="First Owner"/>
    <n v="3268"/>
    <n v="14"/>
    <s v="premimum"/>
    <n v="466489.95501835988"/>
    <n v="3247"/>
    <n v="3268"/>
    <n v="3268"/>
    <x v="307"/>
    <n v="2238"/>
    <n v="0.6159730722154223"/>
  </r>
  <r>
    <x v="71"/>
    <n v="2012"/>
    <n v="850000"/>
    <n v="212814"/>
    <x v="1"/>
    <x v="1"/>
    <x v="0"/>
    <s v="First Owner"/>
    <n v="3267"/>
    <n v="14"/>
    <s v="premimum"/>
    <n v="466472.04560759105"/>
    <n v="3246"/>
    <n v="3267"/>
    <n v="3267"/>
    <x v="308"/>
    <n v="2237"/>
    <n v="0.61585552494643403"/>
  </r>
  <r>
    <x v="259"/>
    <n v="2019"/>
    <n v="800000"/>
    <n v="30000"/>
    <x v="1"/>
    <x v="0"/>
    <x v="0"/>
    <s v="First Owner"/>
    <n v="3266"/>
    <n v="7"/>
    <s v="premimum"/>
    <n v="466354.61512553581"/>
    <n v="3245"/>
    <n v="3266"/>
    <n v="3266"/>
    <x v="309"/>
    <n v="2236"/>
    <n v="0.61573790569503983"/>
  </r>
  <r>
    <x v="260"/>
    <n v="2017"/>
    <n v="700000"/>
    <n v="88635"/>
    <x v="1"/>
    <x v="1"/>
    <x v="0"/>
    <s v="First Owner"/>
    <n v="3265"/>
    <n v="9"/>
    <s v="premimum"/>
    <n v="466252.42664624809"/>
    <n v="3244"/>
    <n v="3265"/>
    <n v="3265"/>
    <x v="310"/>
    <n v="2236"/>
    <n v="0.61562021439509951"/>
  </r>
  <r>
    <x v="95"/>
    <n v="2018"/>
    <n v="800000"/>
    <n v="25000"/>
    <x v="1"/>
    <x v="0"/>
    <x v="0"/>
    <s v="First Owner"/>
    <n v="3264"/>
    <n v="8"/>
    <s v="premimum"/>
    <n v="466180.81280637253"/>
    <n v="3243"/>
    <n v="3264"/>
    <n v="3264"/>
    <x v="311"/>
    <n v="2236"/>
    <n v="0.61550245098039214"/>
  </r>
  <r>
    <x v="219"/>
    <n v="2017"/>
    <n v="575000"/>
    <n v="20000"/>
    <x v="0"/>
    <x v="0"/>
    <x v="0"/>
    <s v="Second Owner"/>
    <n v="3263"/>
    <n v="9"/>
    <s v="premimum"/>
    <n v="466078.50842782715"/>
    <n v="3242"/>
    <n v="3263"/>
    <n v="3263"/>
    <x v="312"/>
    <n v="2236"/>
    <n v="0.61538461538461542"/>
  </r>
  <r>
    <x v="143"/>
    <n v="2012"/>
    <n v="350000"/>
    <n v="110000"/>
    <x v="1"/>
    <x v="0"/>
    <x v="0"/>
    <s v="Second Owner"/>
    <n v="3262"/>
    <n v="14"/>
    <s v="budget"/>
    <n v="466045.11741263029"/>
    <n v="3241"/>
    <n v="3262"/>
    <n v="3262"/>
    <x v="313"/>
    <n v="2236"/>
    <n v="0.61557326793378297"/>
  </r>
  <r>
    <x v="103"/>
    <n v="2008"/>
    <n v="250000"/>
    <n v="120000"/>
    <x v="1"/>
    <x v="0"/>
    <x v="0"/>
    <s v="Third Owner"/>
    <n v="3261"/>
    <n v="18"/>
    <s v="budget"/>
    <n v="466080.7031585403"/>
    <n v="3240"/>
    <n v="3261"/>
    <n v="3261"/>
    <x v="314"/>
    <n v="2235"/>
    <n v="0.6157620361852193"/>
  </r>
  <r>
    <x v="261"/>
    <n v="2011"/>
    <n v="600000"/>
    <n v="149674"/>
    <x v="1"/>
    <x v="1"/>
    <x v="0"/>
    <s v="Second Owner"/>
    <n v="3260"/>
    <n v="15"/>
    <s v="premimum"/>
    <n v="466146.98558282206"/>
    <n v="3239"/>
    <n v="3260"/>
    <n v="3260"/>
    <x v="315"/>
    <n v="2234"/>
    <n v="0.61595092024539877"/>
  </r>
  <r>
    <x v="262"/>
    <n v="2007"/>
    <n v="370000"/>
    <n v="100000"/>
    <x v="1"/>
    <x v="0"/>
    <x v="0"/>
    <s v="Third Owner"/>
    <n v="3259"/>
    <n v="19"/>
    <s v="budget"/>
    <n v="466105.91377723229"/>
    <n v="3238"/>
    <n v="3259"/>
    <n v="3259"/>
    <x v="316"/>
    <n v="2233"/>
    <n v="0.61613992022092667"/>
  </r>
  <r>
    <x v="263"/>
    <n v="2006"/>
    <n v="80000"/>
    <n v="120000"/>
    <x v="0"/>
    <x v="0"/>
    <x v="0"/>
    <s v="Third Owner"/>
    <n v="3258"/>
    <n v="20"/>
    <s v="budget"/>
    <n v="466135.4122160835"/>
    <n v="3237"/>
    <n v="3258"/>
    <n v="3258"/>
    <x v="317"/>
    <n v="2232"/>
    <n v="0.61632903621853896"/>
  </r>
  <r>
    <x v="264"/>
    <n v="2003"/>
    <n v="50000"/>
    <n v="120000"/>
    <x v="1"/>
    <x v="0"/>
    <x v="0"/>
    <s v="Second Owner"/>
    <n v="3257"/>
    <n v="23"/>
    <s v="budget"/>
    <n v="466253.96776174393"/>
    <n v="3236"/>
    <n v="3257"/>
    <n v="3257"/>
    <x v="318"/>
    <n v="2231"/>
    <n v="0.61651826834510282"/>
  </r>
  <r>
    <x v="252"/>
    <n v="2018"/>
    <n v="900000"/>
    <n v="25000"/>
    <x v="1"/>
    <x v="0"/>
    <x v="0"/>
    <s v="First Owner"/>
    <n v="3256"/>
    <n v="8"/>
    <s v="premimum"/>
    <n v="466381.8098894349"/>
    <n v="3235"/>
    <n v="3256"/>
    <n v="3256"/>
    <x v="319"/>
    <n v="2230"/>
    <n v="0.61670761670761676"/>
  </r>
  <r>
    <x v="35"/>
    <n v="2014"/>
    <n v="300000"/>
    <n v="35000"/>
    <x v="0"/>
    <x v="0"/>
    <x v="0"/>
    <s v="Second Owner"/>
    <n v="3255"/>
    <n v="12"/>
    <s v="budget"/>
    <n v="466248.59385560674"/>
    <n v="3234"/>
    <n v="3255"/>
    <n v="3255"/>
    <x v="320"/>
    <n v="2230"/>
    <n v="0.61658986175115205"/>
  </r>
  <r>
    <x v="265"/>
    <n v="2002"/>
    <n v="125000"/>
    <n v="40000"/>
    <x v="0"/>
    <x v="0"/>
    <x v="0"/>
    <s v="First Owner"/>
    <n v="3254"/>
    <n v="24"/>
    <s v="budget"/>
    <n v="466299.68438844499"/>
    <n v="3233"/>
    <n v="3254"/>
    <n v="3254"/>
    <x v="321"/>
    <n v="2229"/>
    <n v="0.61677934849416105"/>
  </r>
  <r>
    <x v="95"/>
    <n v="2015"/>
    <n v="490000"/>
    <n v="60000"/>
    <x v="1"/>
    <x v="0"/>
    <x v="0"/>
    <s v="Second Owner"/>
    <n v="3253"/>
    <n v="11"/>
    <s v="budget"/>
    <n v="466404.60282815865"/>
    <n v="3232"/>
    <n v="3253"/>
    <n v="3253"/>
    <x v="322"/>
    <n v="2228"/>
    <n v="0.61666154319090072"/>
  </r>
  <r>
    <x v="266"/>
    <n v="2012"/>
    <n v="300000"/>
    <n v="50000"/>
    <x v="1"/>
    <x v="0"/>
    <x v="0"/>
    <s v="Second Owner"/>
    <n v="3252"/>
    <n v="14"/>
    <s v="budget"/>
    <n v="466397.34717097168"/>
    <n v="3231"/>
    <n v="3252"/>
    <n v="3252"/>
    <x v="323"/>
    <n v="2227"/>
    <n v="0.61685116851168509"/>
  </r>
  <r>
    <x v="267"/>
    <n v="2013"/>
    <n v="55000"/>
    <n v="25000"/>
    <x v="0"/>
    <x v="0"/>
    <x v="0"/>
    <s v="Fourth &amp; Above Owner"/>
    <n v="3251"/>
    <n v="13"/>
    <s v="budget"/>
    <n v="466448.53060596739"/>
    <n v="3230"/>
    <n v="3251"/>
    <n v="3251"/>
    <x v="324"/>
    <n v="2226"/>
    <n v="0.61704091048908027"/>
  </r>
  <r>
    <x v="268"/>
    <n v="2016"/>
    <n v="350000"/>
    <n v="25000"/>
    <x v="0"/>
    <x v="0"/>
    <x v="0"/>
    <s v="First Owner"/>
    <n v="3250"/>
    <n v="10"/>
    <s v="budget"/>
    <n v="466575.13015384617"/>
    <n v="3229"/>
    <n v="3250"/>
    <n v="3250"/>
    <x v="325"/>
    <n v="2225"/>
    <n v="0.61723076923076925"/>
  </r>
  <r>
    <x v="201"/>
    <n v="2019"/>
    <n v="755000"/>
    <n v="8000"/>
    <x v="1"/>
    <x v="0"/>
    <x v="0"/>
    <s v="First Owner"/>
    <n v="3249"/>
    <n v="7"/>
    <s v="premimum"/>
    <n v="466611.01046475838"/>
    <n v="3228"/>
    <n v="3249"/>
    <n v="3249"/>
    <x v="326"/>
    <n v="2225"/>
    <n v="0.61711295783317943"/>
  </r>
  <r>
    <x v="106"/>
    <n v="2017"/>
    <n v="720000"/>
    <n v="60000"/>
    <x v="1"/>
    <x v="0"/>
    <x v="0"/>
    <s v="First Owner"/>
    <n v="3248"/>
    <n v="9"/>
    <s v="premimum"/>
    <n v="466522.22075123154"/>
    <n v="3227"/>
    <n v="3248"/>
    <n v="3248"/>
    <x v="327"/>
    <n v="2225"/>
    <n v="0.61699507389162567"/>
  </r>
  <r>
    <x v="231"/>
    <n v="2006"/>
    <n v="229999"/>
    <n v="200000"/>
    <x v="1"/>
    <x v="0"/>
    <x v="0"/>
    <s v="Third Owner"/>
    <n v="3247"/>
    <n v="20"/>
    <s v="budget"/>
    <n v="466444.15552817984"/>
    <n v="3226"/>
    <n v="3247"/>
    <n v="3247"/>
    <x v="328"/>
    <n v="2225"/>
    <n v="0.61687711733908224"/>
  </r>
  <r>
    <x v="269"/>
    <n v="2018"/>
    <n v="1100000"/>
    <n v="20000"/>
    <x v="1"/>
    <x v="0"/>
    <x v="0"/>
    <s v="First Owner"/>
    <n v="3246"/>
    <n v="8"/>
    <b v="0"/>
    <n v="466516.99753542821"/>
    <n v="3225"/>
    <n v="3246"/>
    <n v="3246"/>
    <x v="329"/>
    <n v="2224"/>
    <n v="0.61706715958102276"/>
  </r>
  <r>
    <x v="270"/>
    <n v="2013"/>
    <n v="400000"/>
    <n v="100000"/>
    <x v="0"/>
    <x v="0"/>
    <x v="0"/>
    <s v="First Owner"/>
    <n v="3245"/>
    <n v="13"/>
    <s v="budget"/>
    <n v="466321.77935285051"/>
    <n v="3224"/>
    <n v="3245"/>
    <n v="3245"/>
    <x v="330"/>
    <n v="2224"/>
    <n v="0.61694915254237293"/>
  </r>
  <r>
    <x v="271"/>
    <n v="2015"/>
    <n v="350000"/>
    <n v="70000"/>
    <x v="1"/>
    <x v="0"/>
    <x v="0"/>
    <s v="Second Owner"/>
    <n v="3244"/>
    <n v="11"/>
    <s v="budget"/>
    <n v="466342.22379778052"/>
    <n v="3223"/>
    <n v="3244"/>
    <n v="3244"/>
    <x v="331"/>
    <n v="2223"/>
    <n v="0.61683107274969173"/>
  </r>
  <r>
    <x v="272"/>
    <n v="2012"/>
    <n v="159000"/>
    <n v="68000"/>
    <x v="1"/>
    <x v="1"/>
    <x v="0"/>
    <s v="First Owner"/>
    <n v="3243"/>
    <n v="14"/>
    <s v="budget"/>
    <n v="466378.09867406724"/>
    <n v="3222"/>
    <n v="3243"/>
    <n v="3243"/>
    <x v="332"/>
    <n v="2222"/>
    <n v="0.61702127659574468"/>
  </r>
  <r>
    <x v="273"/>
    <n v="2017"/>
    <n v="550000"/>
    <n v="38000"/>
    <x v="0"/>
    <x v="1"/>
    <x v="0"/>
    <s v="First Owner"/>
    <n v="3242"/>
    <n v="9"/>
    <s v="premimum"/>
    <n v="466472.90993214067"/>
    <n v="3221"/>
    <n v="3242"/>
    <n v="3242"/>
    <x v="333"/>
    <n v="2221"/>
    <n v="0.61690314620604569"/>
  </r>
  <r>
    <x v="274"/>
    <n v="2013"/>
    <n v="335000"/>
    <n v="80000"/>
    <x v="1"/>
    <x v="1"/>
    <x v="0"/>
    <s v="First Owner"/>
    <n v="3241"/>
    <n v="13"/>
    <s v="budget"/>
    <n v="466447.13792039495"/>
    <n v="3220"/>
    <n v="3241"/>
    <n v="3241"/>
    <x v="334"/>
    <n v="2221"/>
    <n v="0.61678494291885222"/>
  </r>
  <r>
    <x v="275"/>
    <n v="2014"/>
    <n v="185000"/>
    <n v="72000"/>
    <x v="2"/>
    <x v="1"/>
    <x v="0"/>
    <s v="First Owner"/>
    <n v="3240"/>
    <n v="12"/>
    <s v="budget"/>
    <n v="466487.70802469138"/>
    <n v="3219"/>
    <n v="3240"/>
    <n v="3240"/>
    <x v="335"/>
    <n v="2220"/>
    <n v="0.6166666666666667"/>
  </r>
  <r>
    <x v="276"/>
    <n v="2012"/>
    <n v="229999"/>
    <n v="75000"/>
    <x v="2"/>
    <x v="1"/>
    <x v="0"/>
    <s v="First Owner"/>
    <n v="3239"/>
    <n v="14"/>
    <s v="budget"/>
    <n v="466574.61376968201"/>
    <n v="3218"/>
    <n v="3239"/>
    <n v="3239"/>
    <x v="336"/>
    <n v="2219"/>
    <n v="0.61654831738190796"/>
  </r>
  <r>
    <x v="277"/>
    <n v="2014"/>
    <n v="225000"/>
    <n v="43000"/>
    <x v="0"/>
    <x v="1"/>
    <x v="0"/>
    <s v="First Owner"/>
    <n v="3238"/>
    <n v="12"/>
    <s v="budget"/>
    <n v="466647.67603458924"/>
    <n v="3217"/>
    <n v="3238"/>
    <n v="3238"/>
    <x v="337"/>
    <n v="2218"/>
    <n v="0.6164298949969117"/>
  </r>
  <r>
    <x v="278"/>
    <n v="2007"/>
    <n v="250000"/>
    <n v="120000"/>
    <x v="0"/>
    <x v="0"/>
    <x v="0"/>
    <s v="Second Owner"/>
    <n v="3237"/>
    <n v="19"/>
    <s v="budget"/>
    <n v="466722.32777262898"/>
    <n v="3216"/>
    <n v="3237"/>
    <n v="3237"/>
    <x v="338"/>
    <n v="2217"/>
    <n v="0.61631139944392954"/>
  </r>
  <r>
    <x v="279"/>
    <n v="2015"/>
    <n v="400000"/>
    <n v="100000"/>
    <x v="1"/>
    <x v="0"/>
    <x v="0"/>
    <s v="First Owner"/>
    <n v="3236"/>
    <n v="11"/>
    <s v="budget"/>
    <n v="466789.30006180471"/>
    <n v="3215"/>
    <n v="3236"/>
    <n v="3236"/>
    <x v="339"/>
    <n v="2216"/>
    <n v="0.61650185414091474"/>
  </r>
  <r>
    <x v="142"/>
    <n v="2014"/>
    <n v="470000"/>
    <n v="163000"/>
    <x v="1"/>
    <x v="0"/>
    <x v="0"/>
    <s v="First Owner"/>
    <n v="3235"/>
    <n v="12"/>
    <s v="budget"/>
    <n v="466809.94590417313"/>
    <n v="3214"/>
    <n v="3235"/>
    <n v="3235"/>
    <x v="340"/>
    <n v="2215"/>
    <n v="0.61638330757341575"/>
  </r>
  <r>
    <x v="280"/>
    <n v="2018"/>
    <n v="300000"/>
    <n v="25000"/>
    <x v="0"/>
    <x v="0"/>
    <x v="1"/>
    <s v="First Owner"/>
    <n v="3234"/>
    <n v="8"/>
    <s v="budget"/>
    <n v="466808.95949288807"/>
    <n v="3213"/>
    <n v="3234"/>
    <n v="3234"/>
    <x v="341"/>
    <n v="2214"/>
    <n v="0.61626468769325915"/>
  </r>
  <r>
    <x v="152"/>
    <n v="2011"/>
    <n v="145000"/>
    <n v="25000"/>
    <x v="0"/>
    <x v="0"/>
    <x v="0"/>
    <s v="First Owner"/>
    <n v="3233"/>
    <n v="15"/>
    <s v="budget"/>
    <n v="466860.55521187751"/>
    <n v="3212"/>
    <n v="3233"/>
    <n v="3233"/>
    <x v="342"/>
    <n v="2214"/>
    <n v="0.61614599443241569"/>
  </r>
  <r>
    <x v="98"/>
    <n v="2007"/>
    <n v="100000"/>
    <n v="90000"/>
    <x v="0"/>
    <x v="0"/>
    <x v="0"/>
    <s v="Second Owner"/>
    <n v="3232"/>
    <n v="19"/>
    <s v="budget"/>
    <n v="466960.14077970298"/>
    <n v="3211"/>
    <n v="3232"/>
    <n v="3232"/>
    <x v="343"/>
    <n v="2213"/>
    <n v="0.6160272277227723"/>
  </r>
  <r>
    <x v="281"/>
    <n v="2014"/>
    <n v="500000"/>
    <n v="70000"/>
    <x v="1"/>
    <x v="0"/>
    <x v="0"/>
    <s v="Second Owner"/>
    <n v="3231"/>
    <n v="12"/>
    <s v="premimum"/>
    <n v="467073.71556793561"/>
    <n v="3210"/>
    <n v="3231"/>
    <n v="3231"/>
    <x v="344"/>
    <n v="2212"/>
    <n v="0.6162178891983906"/>
  </r>
  <r>
    <x v="282"/>
    <n v="2010"/>
    <n v="130000"/>
    <n v="98000"/>
    <x v="2"/>
    <x v="0"/>
    <x v="0"/>
    <s v="Second Owner"/>
    <n v="3230"/>
    <n v="16"/>
    <s v="budget"/>
    <n v="467063.5216718266"/>
    <n v="3209"/>
    <n v="3230"/>
    <n v="3230"/>
    <x v="345"/>
    <n v="2211"/>
    <n v="0.61640866873065014"/>
  </r>
  <r>
    <x v="111"/>
    <n v="2010"/>
    <n v="240000"/>
    <n v="81925"/>
    <x v="1"/>
    <x v="0"/>
    <x v="0"/>
    <s v="First Owner"/>
    <n v="3229"/>
    <n v="16"/>
    <s v="budget"/>
    <n v="467167.90802105918"/>
    <n v="3208"/>
    <n v="3229"/>
    <n v="3229"/>
    <x v="346"/>
    <n v="2210"/>
    <n v="0.61659956642923508"/>
  </r>
  <r>
    <x v="283"/>
    <n v="2013"/>
    <n v="150000"/>
    <n v="80000"/>
    <x v="1"/>
    <x v="0"/>
    <x v="0"/>
    <s v="Second Owner"/>
    <n v="3228"/>
    <n v="13"/>
    <s v="budget"/>
    <n v="467238.28221809171"/>
    <n v="3207"/>
    <n v="3228"/>
    <n v="3228"/>
    <x v="347"/>
    <n v="2209"/>
    <n v="0.61648079306071868"/>
  </r>
  <r>
    <x v="284"/>
    <n v="2017"/>
    <n v="270000"/>
    <n v="40000"/>
    <x v="0"/>
    <x v="0"/>
    <x v="0"/>
    <s v="First Owner"/>
    <n v="3227"/>
    <n v="9"/>
    <s v="budget"/>
    <n v="467336.58971180662"/>
    <n v="3206"/>
    <n v="3227"/>
    <n v="3227"/>
    <x v="348"/>
    <n v="2208"/>
    <n v="0.6166718314223737"/>
  </r>
  <r>
    <x v="95"/>
    <n v="2014"/>
    <n v="400000"/>
    <n v="90000"/>
    <x v="1"/>
    <x v="0"/>
    <x v="0"/>
    <s v="First Owner"/>
    <n v="3226"/>
    <n v="12"/>
    <s v="budget"/>
    <n v="467397.76038437692"/>
    <n v="3205"/>
    <n v="3226"/>
    <n v="3226"/>
    <x v="349"/>
    <n v="2208"/>
    <n v="0.6165530068195908"/>
  </r>
  <r>
    <x v="117"/>
    <n v="2012"/>
    <n v="200000"/>
    <n v="46000"/>
    <x v="0"/>
    <x v="0"/>
    <x v="0"/>
    <s v="First Owner"/>
    <n v="3225"/>
    <n v="14"/>
    <s v="budget"/>
    <n v="467418.65891472867"/>
    <n v="3204"/>
    <n v="3225"/>
    <n v="3225"/>
    <x v="350"/>
    <n v="2207"/>
    <n v="0.61643410852713176"/>
  </r>
  <r>
    <x v="174"/>
    <n v="2012"/>
    <n v="550000"/>
    <n v="80000"/>
    <x v="1"/>
    <x v="0"/>
    <x v="0"/>
    <s v="First Owner"/>
    <n v="3224"/>
    <n v="14"/>
    <s v="premimum"/>
    <n v="467501.60514888336"/>
    <n v="3203"/>
    <n v="3224"/>
    <n v="3224"/>
    <x v="351"/>
    <n v="2206"/>
    <n v="0.61631513647642677"/>
  </r>
  <r>
    <x v="285"/>
    <n v="2018"/>
    <n v="325000"/>
    <n v="35000"/>
    <x v="0"/>
    <x v="0"/>
    <x v="0"/>
    <s v="First Owner"/>
    <n v="3223"/>
    <n v="8"/>
    <s v="budget"/>
    <n v="467476.00837728824"/>
    <n v="3202"/>
    <n v="3223"/>
    <n v="3223"/>
    <x v="352"/>
    <n v="2205"/>
    <n v="0.61619609059882097"/>
  </r>
  <r>
    <x v="286"/>
    <n v="2017"/>
    <n v="860000"/>
    <n v="82080"/>
    <x v="1"/>
    <x v="0"/>
    <x v="1"/>
    <s v="First Owner"/>
    <n v="3222"/>
    <n v="9"/>
    <s v="premimum"/>
    <n v="467520.22811918065"/>
    <n v="3201"/>
    <n v="3222"/>
    <n v="3222"/>
    <x v="353"/>
    <n v="2205"/>
    <n v="0.61607697082557422"/>
  </r>
  <r>
    <x v="71"/>
    <n v="2012"/>
    <n v="600000"/>
    <n v="200000"/>
    <x v="1"/>
    <x v="0"/>
    <x v="0"/>
    <s v="First Owner"/>
    <n v="3221"/>
    <n v="14"/>
    <s v="premimum"/>
    <n v="467398.37783297111"/>
    <n v="3200"/>
    <n v="3221"/>
    <n v="3221"/>
    <x v="354"/>
    <n v="2205"/>
    <n v="0.61595777708786092"/>
  </r>
  <r>
    <x v="287"/>
    <n v="2009"/>
    <n v="125000"/>
    <n v="70000"/>
    <x v="0"/>
    <x v="0"/>
    <x v="0"/>
    <s v="First Owner"/>
    <n v="3220"/>
    <n v="17"/>
    <s v="budget"/>
    <n v="467357.19720496895"/>
    <n v="3199"/>
    <n v="3220"/>
    <n v="3220"/>
    <x v="355"/>
    <n v="2204"/>
    <n v="0.6158385093167702"/>
  </r>
  <r>
    <x v="0"/>
    <n v="2000"/>
    <n v="60000"/>
    <n v="40000"/>
    <x v="0"/>
    <x v="0"/>
    <x v="0"/>
    <s v="Third Owner"/>
    <n v="3219"/>
    <n v="26"/>
    <s v="budget"/>
    <n v="467463.55234544887"/>
    <n v="3198"/>
    <n v="3219"/>
    <n v="3219"/>
    <x v="356"/>
    <n v="2203"/>
    <n v="0.61571916744330535"/>
  </r>
  <r>
    <x v="257"/>
    <n v="2010"/>
    <n v="300000"/>
    <n v="120000"/>
    <x v="1"/>
    <x v="0"/>
    <x v="0"/>
    <s v="Third Owner"/>
    <n v="3218"/>
    <n v="16"/>
    <s v="budget"/>
    <n v="467590.17246737104"/>
    <n v="3197"/>
    <n v="3218"/>
    <n v="3218"/>
    <x v="357"/>
    <n v="2202"/>
    <n v="0.61591050341827225"/>
  </r>
  <r>
    <x v="288"/>
    <n v="2007"/>
    <n v="190000"/>
    <n v="60000"/>
    <x v="0"/>
    <x v="0"/>
    <x v="0"/>
    <s v="Third Owner"/>
    <n v="3217"/>
    <n v="19"/>
    <s v="budget"/>
    <n v="467642.267640659"/>
    <n v="3196"/>
    <n v="3217"/>
    <n v="3217"/>
    <x v="358"/>
    <n v="2201"/>
    <n v="0.61610195834628534"/>
  </r>
  <r>
    <x v="99"/>
    <n v="2013"/>
    <n v="400000"/>
    <n v="110000"/>
    <x v="1"/>
    <x v="0"/>
    <x v="0"/>
    <s v="First Owner"/>
    <n v="3216"/>
    <n v="13"/>
    <s v="budget"/>
    <n v="467728.59919154231"/>
    <n v="3195"/>
    <n v="3216"/>
    <n v="3216"/>
    <x v="359"/>
    <n v="2200"/>
    <n v="0.61629353233830841"/>
  </r>
  <r>
    <x v="289"/>
    <n v="2011"/>
    <n v="260000"/>
    <n v="97000"/>
    <x v="1"/>
    <x v="0"/>
    <x v="0"/>
    <s v="Second Owner"/>
    <n v="3215"/>
    <n v="15"/>
    <s v="budget"/>
    <n v="467749.66562986001"/>
    <n v="3194"/>
    <n v="3215"/>
    <n v="3215"/>
    <x v="360"/>
    <n v="2199"/>
    <n v="0.61617418351477449"/>
  </r>
  <r>
    <x v="290"/>
    <n v="2017"/>
    <n v="400000"/>
    <n v="30000"/>
    <x v="0"/>
    <x v="0"/>
    <x v="0"/>
    <s v="First Owner"/>
    <n v="3214"/>
    <n v="9"/>
    <s v="budget"/>
    <n v="467814.30460485374"/>
    <n v="3193"/>
    <n v="3214"/>
    <n v="3214"/>
    <x v="361"/>
    <n v="2198"/>
    <n v="0.61636589919103923"/>
  </r>
  <r>
    <x v="291"/>
    <n v="2010"/>
    <n v="250000"/>
    <n v="40000"/>
    <x v="0"/>
    <x v="0"/>
    <x v="0"/>
    <s v="First Owner"/>
    <n v="3213"/>
    <n v="16"/>
    <s v="budget"/>
    <n v="467835.41083099908"/>
    <n v="3192"/>
    <n v="3213"/>
    <n v="3213"/>
    <x v="362"/>
    <n v="2198"/>
    <n v="0.61624649859943981"/>
  </r>
  <r>
    <x v="38"/>
    <n v="2019"/>
    <n v="600000"/>
    <n v="10000"/>
    <x v="0"/>
    <x v="0"/>
    <x v="0"/>
    <s v="First Owner"/>
    <n v="3212"/>
    <n v="7"/>
    <s v="premimum"/>
    <n v="467903.23007471982"/>
    <n v="3191"/>
    <n v="3212"/>
    <n v="3212"/>
    <x v="363"/>
    <n v="2197"/>
    <n v="0.61612702366127026"/>
  </r>
  <r>
    <x v="292"/>
    <n v="2010"/>
    <n v="175000"/>
    <n v="52047"/>
    <x v="0"/>
    <x v="0"/>
    <x v="0"/>
    <s v="First Owner"/>
    <n v="3211"/>
    <n v="16"/>
    <s v="budget"/>
    <n v="467862.09124883212"/>
    <n v="3190"/>
    <n v="3211"/>
    <n v="3211"/>
    <x v="364"/>
    <n v="2197"/>
    <n v="0.61600747430706948"/>
  </r>
  <r>
    <x v="293"/>
    <n v="2011"/>
    <n v="450000"/>
    <n v="200000"/>
    <x v="1"/>
    <x v="0"/>
    <x v="0"/>
    <s v="Third Owner"/>
    <n v="3210"/>
    <n v="15"/>
    <s v="budget"/>
    <n v="467953.32554517133"/>
    <n v="3189"/>
    <n v="3210"/>
    <n v="3210"/>
    <x v="365"/>
    <n v="2196"/>
    <n v="0.61588785046728967"/>
  </r>
  <r>
    <x v="294"/>
    <n v="2019"/>
    <n v="350000"/>
    <n v="15000"/>
    <x v="0"/>
    <x v="0"/>
    <x v="1"/>
    <s v="Second Owner"/>
    <n v="3209"/>
    <n v="7"/>
    <s v="budget"/>
    <n v="467958.92022436898"/>
    <n v="3188"/>
    <n v="3209"/>
    <n v="3209"/>
    <x v="366"/>
    <n v="2195"/>
    <n v="0.61607977563103766"/>
  </r>
  <r>
    <x v="295"/>
    <n v="2018"/>
    <n v="800000"/>
    <n v="50000"/>
    <x v="1"/>
    <x v="0"/>
    <x v="0"/>
    <s v="First Owner"/>
    <n v="3208"/>
    <n v="8"/>
    <s v="premimum"/>
    <n v="467995.69046134665"/>
    <n v="3187"/>
    <n v="3208"/>
    <n v="3208"/>
    <x v="367"/>
    <n v="2195"/>
    <n v="0.61627182044887785"/>
  </r>
  <r>
    <x v="296"/>
    <n v="2011"/>
    <n v="250000"/>
    <n v="70000"/>
    <x v="0"/>
    <x v="0"/>
    <x v="0"/>
    <s v="Second Owner"/>
    <n v="3207"/>
    <n v="15"/>
    <s v="budget"/>
    <n v="467892.16557530401"/>
    <n v="3186"/>
    <n v="3207"/>
    <n v="3207"/>
    <x v="368"/>
    <n v="2195"/>
    <n v="0.61615216713439347"/>
  </r>
  <r>
    <x v="297"/>
    <n v="2019"/>
    <n v="600000"/>
    <n v="10000"/>
    <x v="0"/>
    <x v="0"/>
    <x v="0"/>
    <s v="First Owner"/>
    <n v="3206"/>
    <n v="7"/>
    <s v="premimum"/>
    <n v="467960.129444791"/>
    <n v="3185"/>
    <n v="3206"/>
    <n v="3206"/>
    <x v="369"/>
    <n v="2194"/>
    <n v="0.61634435433562074"/>
  </r>
  <r>
    <x v="142"/>
    <n v="2017"/>
    <n v="600000"/>
    <n v="90000"/>
    <x v="1"/>
    <x v="0"/>
    <x v="0"/>
    <s v="First Owner"/>
    <n v="3205"/>
    <n v="9"/>
    <s v="premimum"/>
    <n v="467918.93135725427"/>
    <n v="3184"/>
    <n v="3205"/>
    <n v="3205"/>
    <x v="370"/>
    <n v="2194"/>
    <n v="0.61622464898595941"/>
  </r>
  <r>
    <x v="228"/>
    <n v="2016"/>
    <n v="130000"/>
    <n v="40000"/>
    <x v="0"/>
    <x v="0"/>
    <x v="0"/>
    <s v="First Owner"/>
    <n v="3204"/>
    <n v="10"/>
    <s v="budget"/>
    <n v="467877.70755305869"/>
    <n v="3183"/>
    <n v="3204"/>
    <n v="3204"/>
    <x v="371"/>
    <n v="2194"/>
    <n v="0.61610486891385763"/>
  </r>
  <r>
    <x v="133"/>
    <n v="2006"/>
    <n v="90000"/>
    <n v="62009"/>
    <x v="0"/>
    <x v="0"/>
    <x v="0"/>
    <s v="Second Owner"/>
    <n v="3203"/>
    <n v="20"/>
    <s v="budget"/>
    <n v="467983.19544177334"/>
    <n v="3182"/>
    <n v="3203"/>
    <n v="3203"/>
    <x v="372"/>
    <n v="2194"/>
    <n v="0.61598501404932871"/>
  </r>
  <r>
    <x v="298"/>
    <n v="2017"/>
    <n v="595000"/>
    <n v="33100"/>
    <x v="0"/>
    <x v="0"/>
    <x v="0"/>
    <s v="Second Owner"/>
    <n v="3202"/>
    <n v="9"/>
    <s v="premimum"/>
    <n v="468101.24141161772"/>
    <n v="3181"/>
    <n v="3202"/>
    <n v="3202"/>
    <x v="373"/>
    <n v="2193"/>
    <n v="0.61617738913179265"/>
  </r>
  <r>
    <x v="117"/>
    <n v="2014"/>
    <n v="190000"/>
    <n v="40000"/>
    <x v="0"/>
    <x v="0"/>
    <x v="0"/>
    <s v="Second Owner"/>
    <n v="3201"/>
    <n v="12"/>
    <s v="budget"/>
    <n v="468061.59793814435"/>
    <n v="3180"/>
    <n v="3201"/>
    <n v="3201"/>
    <x v="374"/>
    <n v="2193"/>
    <n v="0.6163698844111215"/>
  </r>
  <r>
    <x v="299"/>
    <n v="1999"/>
    <n v="50000"/>
    <n v="120000"/>
    <x v="0"/>
    <x v="0"/>
    <x v="0"/>
    <s v="Second Owner"/>
    <n v="3200"/>
    <n v="27"/>
    <s v="budget"/>
    <n v="468148.4921875"/>
    <n v="3179"/>
    <n v="3200"/>
    <n v="3200"/>
    <x v="375"/>
    <n v="2192"/>
    <n v="0.61656250000000001"/>
  </r>
  <r>
    <x v="1"/>
    <n v="2007"/>
    <n v="95000"/>
    <n v="80000"/>
    <x v="0"/>
    <x v="0"/>
    <x v="0"/>
    <s v="First Owner"/>
    <n v="3199"/>
    <n v="19"/>
    <s v="budget"/>
    <n v="468279.20443888713"/>
    <n v="3178"/>
    <n v="3199"/>
    <n v="3199"/>
    <x v="376"/>
    <n v="2191"/>
    <n v="0.61675523601125348"/>
  </r>
  <r>
    <x v="300"/>
    <n v="2016"/>
    <n v="1000000"/>
    <n v="70000"/>
    <x v="1"/>
    <x v="0"/>
    <x v="0"/>
    <s v="First Owner"/>
    <n v="3198"/>
    <n v="10"/>
    <s v="premimum"/>
    <n v="468395.92714196374"/>
    <n v="3177"/>
    <n v="3198"/>
    <n v="3198"/>
    <x v="377"/>
    <n v="2190"/>
    <n v="0.61663539712320203"/>
  </r>
  <r>
    <x v="301"/>
    <n v="2006"/>
    <n v="220000"/>
    <n v="220000"/>
    <x v="0"/>
    <x v="0"/>
    <x v="0"/>
    <s v="Second Owner"/>
    <n v="3197"/>
    <n v="20"/>
    <s v="budget"/>
    <n v="468229.64497966843"/>
    <n v="3176"/>
    <n v="3197"/>
    <n v="3197"/>
    <x v="378"/>
    <n v="2190"/>
    <n v="0.61651548326556149"/>
  </r>
  <r>
    <x v="231"/>
    <n v="2010"/>
    <n v="400000"/>
    <n v="50000"/>
    <x v="1"/>
    <x v="0"/>
    <x v="0"/>
    <s v="First Owner"/>
    <n v="3196"/>
    <n v="16"/>
    <s v="budget"/>
    <n v="468307.31382978725"/>
    <n v="3175"/>
    <n v="3196"/>
    <n v="3196"/>
    <x v="379"/>
    <n v="2189"/>
    <n v="0.61670838548185236"/>
  </r>
  <r>
    <x v="302"/>
    <n v="2015"/>
    <n v="315000"/>
    <n v="45000"/>
    <x v="0"/>
    <x v="0"/>
    <x v="0"/>
    <s v="Second Owner"/>
    <n v="3195"/>
    <n v="11"/>
    <s v="budget"/>
    <n v="468328.6932707355"/>
    <n v="3174"/>
    <n v="3195"/>
    <n v="3195"/>
    <x v="380"/>
    <n v="2188"/>
    <n v="0.61658841940532083"/>
  </r>
  <r>
    <x v="303"/>
    <n v="2014"/>
    <n v="1000000"/>
    <n v="110000"/>
    <x v="1"/>
    <x v="0"/>
    <x v="0"/>
    <s v="First Owner"/>
    <n v="3194"/>
    <n v="12"/>
    <s v="premimum"/>
    <n v="468376.69849718222"/>
    <n v="3173"/>
    <n v="3194"/>
    <n v="3194"/>
    <x v="381"/>
    <n v="2187"/>
    <n v="0.61678146524733879"/>
  </r>
  <r>
    <x v="304"/>
    <n v="2014"/>
    <n v="500000"/>
    <n v="49000"/>
    <x v="1"/>
    <x v="0"/>
    <x v="0"/>
    <s v="First Owner"/>
    <n v="3193"/>
    <n v="12"/>
    <s v="premimum"/>
    <n v="468210.2020043846"/>
    <n v="3172"/>
    <n v="3193"/>
    <n v="3193"/>
    <x v="382"/>
    <n v="2186"/>
    <n v="0.61666144691512681"/>
  </r>
  <r>
    <x v="305"/>
    <n v="2018"/>
    <n v="1600000"/>
    <n v="35000"/>
    <x v="1"/>
    <x v="0"/>
    <x v="1"/>
    <s v="First Owner"/>
    <n v="3192"/>
    <n v="8"/>
    <b v="0"/>
    <n v="468200.24279448623"/>
    <n v="3171"/>
    <n v="3192"/>
    <n v="3192"/>
    <x v="383"/>
    <n v="2185"/>
    <n v="0.61654135338345861"/>
  </r>
  <r>
    <x v="306"/>
    <n v="2017"/>
    <n v="500000"/>
    <n v="160000"/>
    <x v="1"/>
    <x v="0"/>
    <x v="0"/>
    <s v="First Owner"/>
    <n v="3191"/>
    <n v="9"/>
    <s v="premimum"/>
    <n v="467845.55781886558"/>
    <n v="3170"/>
    <n v="3191"/>
    <n v="3191"/>
    <x v="384"/>
    <n v="2185"/>
    <n v="0.61642118458163586"/>
  </r>
  <r>
    <x v="152"/>
    <n v="2007"/>
    <n v="70000"/>
    <n v="180000"/>
    <x v="0"/>
    <x v="0"/>
    <x v="0"/>
    <s v="Third Owner"/>
    <n v="3190"/>
    <n v="19"/>
    <s v="budget"/>
    <n v="467835.47805642633"/>
    <n v="3169"/>
    <n v="3190"/>
    <n v="3190"/>
    <x v="385"/>
    <n v="2185"/>
    <n v="0.61630094043887151"/>
  </r>
  <r>
    <x v="0"/>
    <n v="2007"/>
    <n v="105000"/>
    <n v="60000"/>
    <x v="0"/>
    <x v="0"/>
    <x v="0"/>
    <s v="Second Owner"/>
    <n v="3189"/>
    <n v="19"/>
    <s v="budget"/>
    <n v="467960.23047977424"/>
    <n v="3168"/>
    <n v="3189"/>
    <n v="3189"/>
    <x v="386"/>
    <n v="2184"/>
    <n v="0.61649419880840384"/>
  </r>
  <r>
    <x v="307"/>
    <n v="2008"/>
    <n v="400000"/>
    <n v="110000"/>
    <x v="1"/>
    <x v="0"/>
    <x v="0"/>
    <s v="Third Owner"/>
    <n v="3188"/>
    <n v="18"/>
    <s v="budget"/>
    <n v="468074.08249686327"/>
    <n v="3167"/>
    <n v="3188"/>
    <n v="3188"/>
    <x v="387"/>
    <n v="2183"/>
    <n v="0.61668757841907151"/>
  </r>
  <r>
    <x v="133"/>
    <n v="2004"/>
    <n v="80000"/>
    <n v="60000"/>
    <x v="0"/>
    <x v="0"/>
    <x v="0"/>
    <s v="Third Owner"/>
    <n v="3187"/>
    <n v="22"/>
    <s v="budget"/>
    <n v="468095.44242234074"/>
    <n v="3166"/>
    <n v="3187"/>
    <n v="3187"/>
    <x v="388"/>
    <n v="2182"/>
    <n v="0.61688107938500159"/>
  </r>
  <r>
    <x v="220"/>
    <n v="2016"/>
    <n v="300000"/>
    <n v="30000"/>
    <x v="0"/>
    <x v="0"/>
    <x v="0"/>
    <s v="First Owner"/>
    <n v="3186"/>
    <n v="10"/>
    <s v="budget"/>
    <n v="468217.25517890771"/>
    <n v="3165"/>
    <n v="3186"/>
    <n v="3186"/>
    <x v="389"/>
    <n v="2181"/>
    <n v="0.61707470182046453"/>
  </r>
  <r>
    <x v="308"/>
    <n v="2017"/>
    <n v="409999"/>
    <n v="40000"/>
    <x v="1"/>
    <x v="0"/>
    <x v="0"/>
    <s v="First Owner"/>
    <n v="3185"/>
    <n v="9"/>
    <s v="budget"/>
    <n v="468270.07064364204"/>
    <n v="3164"/>
    <n v="3185"/>
    <n v="3185"/>
    <x v="390"/>
    <n v="2181"/>
    <n v="0.61695447409733128"/>
  </r>
  <r>
    <x v="309"/>
    <n v="2009"/>
    <n v="250000"/>
    <n v="70000"/>
    <x v="0"/>
    <x v="0"/>
    <x v="0"/>
    <s v="First Owner"/>
    <n v="3184"/>
    <n v="17"/>
    <s v="budget"/>
    <n v="468288.37185929646"/>
    <n v="3163"/>
    <n v="3184"/>
    <n v="3184"/>
    <x v="391"/>
    <n v="2181"/>
    <n v="0.61683417085427139"/>
  </r>
  <r>
    <x v="310"/>
    <n v="2010"/>
    <n v="250000"/>
    <n v="120000"/>
    <x v="1"/>
    <x v="0"/>
    <x v="0"/>
    <s v="Second Owner"/>
    <n v="3183"/>
    <n v="16"/>
    <s v="budget"/>
    <n v="468356.95130380144"/>
    <n v="3162"/>
    <n v="3183"/>
    <n v="3183"/>
    <x v="392"/>
    <n v="2180"/>
    <n v="0.61671379202010679"/>
  </r>
  <r>
    <x v="95"/>
    <n v="2012"/>
    <n v="215000"/>
    <n v="80000"/>
    <x v="1"/>
    <x v="0"/>
    <x v="0"/>
    <s v="Third Owner"/>
    <n v="3182"/>
    <n v="14"/>
    <s v="budget"/>
    <n v="468425.57385292271"/>
    <n v="3161"/>
    <n v="3182"/>
    <n v="3182"/>
    <x v="393"/>
    <n v="2179"/>
    <n v="0.61690760527969835"/>
  </r>
  <r>
    <x v="303"/>
    <n v="2015"/>
    <n v="1400000"/>
    <n v="120000"/>
    <x v="1"/>
    <x v="0"/>
    <x v="0"/>
    <s v="First Owner"/>
    <n v="3181"/>
    <n v="11"/>
    <b v="0"/>
    <n v="468505.2423766111"/>
    <n v="3160"/>
    <n v="3181"/>
    <n v="3181"/>
    <x v="394"/>
    <n v="2178"/>
    <n v="0.61710154039610188"/>
  </r>
  <r>
    <x v="311"/>
    <n v="2018"/>
    <n v="475000"/>
    <n v="20000"/>
    <x v="0"/>
    <x v="0"/>
    <x v="0"/>
    <s v="First Owner"/>
    <n v="3180"/>
    <n v="8"/>
    <s v="budget"/>
    <n v="468212.31949685537"/>
    <n v="3159"/>
    <n v="3180"/>
    <n v="3180"/>
    <x v="395"/>
    <n v="2177"/>
    <n v="0.61698113207547167"/>
  </r>
  <r>
    <x v="311"/>
    <n v="2018"/>
    <n v="475000"/>
    <n v="22000"/>
    <x v="0"/>
    <x v="0"/>
    <x v="0"/>
    <s v="First Owner"/>
    <n v="3179"/>
    <n v="8"/>
    <s v="budget"/>
    <n v="468210.18433469645"/>
    <n v="3158"/>
    <n v="3179"/>
    <n v="3179"/>
    <x v="396"/>
    <n v="2177"/>
    <n v="0.6168606480025165"/>
  </r>
  <r>
    <x v="116"/>
    <n v="2008"/>
    <n v="75000"/>
    <n v="35000"/>
    <x v="0"/>
    <x v="0"/>
    <x v="0"/>
    <s v="Second Owner"/>
    <n v="3178"/>
    <n v="18"/>
    <s v="budget"/>
    <n v="468208.04782882315"/>
    <n v="3157"/>
    <n v="3178"/>
    <n v="3178"/>
    <x v="397"/>
    <n v="2177"/>
    <n v="0.61674008810572689"/>
  </r>
  <r>
    <x v="312"/>
    <n v="2013"/>
    <n v="200000"/>
    <n v="120000"/>
    <x v="1"/>
    <x v="0"/>
    <x v="0"/>
    <s v="Second Owner"/>
    <n v="3177"/>
    <n v="13"/>
    <s v="budget"/>
    <n v="468331.8149197356"/>
    <n v="3156"/>
    <n v="3177"/>
    <n v="3177"/>
    <x v="398"/>
    <n v="2176"/>
    <n v="0.61693421466792575"/>
  </r>
  <r>
    <x v="313"/>
    <n v="2019"/>
    <n v="575000"/>
    <n v="8000"/>
    <x v="0"/>
    <x v="0"/>
    <x v="0"/>
    <s v="First Owner"/>
    <n v="3176"/>
    <n v="7"/>
    <s v="premimum"/>
    <n v="468416.30226700252"/>
    <n v="3155"/>
    <n v="3176"/>
    <n v="3176"/>
    <x v="399"/>
    <n v="2175"/>
    <n v="0.61712846347607053"/>
  </r>
  <r>
    <x v="274"/>
    <n v="2011"/>
    <n v="150000"/>
    <n v="40000"/>
    <x v="1"/>
    <x v="0"/>
    <x v="0"/>
    <s v="Second Owner"/>
    <n v="3175"/>
    <n v="15"/>
    <s v="budget"/>
    <n v="468382.73259842518"/>
    <n v="3154"/>
    <n v="3175"/>
    <n v="3175"/>
    <x v="400"/>
    <n v="2175"/>
    <n v="0.61700787401574808"/>
  </r>
  <r>
    <x v="314"/>
    <n v="2018"/>
    <n v="850000"/>
    <n v="10000"/>
    <x v="1"/>
    <x v="0"/>
    <x v="0"/>
    <s v="First Owner"/>
    <n v="3174"/>
    <n v="8"/>
    <s v="premimum"/>
    <n v="468483.04221802141"/>
    <n v="3153"/>
    <n v="3174"/>
    <n v="3174"/>
    <x v="401"/>
    <n v="2174"/>
    <n v="0.6172022684310019"/>
  </r>
  <r>
    <x v="315"/>
    <n v="2019"/>
    <n v="350000"/>
    <n v="30000"/>
    <x v="0"/>
    <x v="0"/>
    <x v="0"/>
    <s v="First Owner"/>
    <n v="3173"/>
    <n v="7"/>
    <s v="budget"/>
    <n v="468362.80365584622"/>
    <n v="3152"/>
    <n v="3173"/>
    <n v="3173"/>
    <x v="402"/>
    <n v="2174"/>
    <n v="0.61708162622124174"/>
  </r>
  <r>
    <x v="307"/>
    <n v="2011"/>
    <n v="550000"/>
    <n v="54000"/>
    <x v="1"/>
    <x v="0"/>
    <x v="0"/>
    <s v="Second Owner"/>
    <n v="3172"/>
    <n v="15"/>
    <s v="premimum"/>
    <n v="468400.1185372005"/>
    <n v="3151"/>
    <n v="3172"/>
    <n v="3172"/>
    <x v="403"/>
    <n v="2174"/>
    <n v="0.61696090794451452"/>
  </r>
  <r>
    <x v="242"/>
    <n v="2017"/>
    <n v="330000"/>
    <n v="80577"/>
    <x v="0"/>
    <x v="0"/>
    <x v="0"/>
    <s v="First Owner"/>
    <n v="3171"/>
    <n v="9"/>
    <s v="budget"/>
    <n v="468374.38536739198"/>
    <n v="3150"/>
    <n v="3171"/>
    <n v="3171"/>
    <x v="404"/>
    <n v="2173"/>
    <n v="0.61715547146010719"/>
  </r>
  <r>
    <x v="316"/>
    <n v="2017"/>
    <n v="1044999"/>
    <n v="25000"/>
    <x v="1"/>
    <x v="0"/>
    <x v="0"/>
    <s v="First Owner"/>
    <n v="3170"/>
    <n v="9"/>
    <b v="0"/>
    <n v="468418.03659305995"/>
    <n v="3149"/>
    <n v="3170"/>
    <n v="3170"/>
    <x v="405"/>
    <n v="2173"/>
    <n v="0.61703470031545737"/>
  </r>
  <r>
    <x v="317"/>
    <n v="2011"/>
    <n v="300000"/>
    <n v="127500"/>
    <x v="1"/>
    <x v="0"/>
    <x v="0"/>
    <s v="Second Owner"/>
    <n v="3169"/>
    <n v="15"/>
    <s v="budget"/>
    <n v="468236.09245818871"/>
    <n v="3148"/>
    <n v="3169"/>
    <n v="3169"/>
    <x v="406"/>
    <n v="2173"/>
    <n v="0.61691385295045753"/>
  </r>
  <r>
    <x v="318"/>
    <n v="2015"/>
    <n v="235000"/>
    <n v="40903"/>
    <x v="0"/>
    <x v="1"/>
    <x v="0"/>
    <s v="First Owner"/>
    <n v="3168"/>
    <n v="11"/>
    <s v="budget"/>
    <n v="468289.19728535356"/>
    <n v="3147"/>
    <n v="3168"/>
    <n v="3168"/>
    <x v="407"/>
    <n v="2172"/>
    <n v="0.61710858585858586"/>
  </r>
  <r>
    <x v="171"/>
    <n v="2011"/>
    <n v="120000"/>
    <n v="60000"/>
    <x v="0"/>
    <x v="0"/>
    <x v="0"/>
    <s v="Third Owner"/>
    <n v="3167"/>
    <n v="15"/>
    <s v="budget"/>
    <n v="468362.85980423115"/>
    <n v="3146"/>
    <n v="3167"/>
    <n v="3167"/>
    <x v="408"/>
    <n v="2171"/>
    <n v="0.61698768550678873"/>
  </r>
  <r>
    <x v="236"/>
    <n v="2004"/>
    <n v="130000"/>
    <n v="46000"/>
    <x v="0"/>
    <x v="0"/>
    <x v="0"/>
    <s v="First Owner"/>
    <n v="3166"/>
    <n v="22"/>
    <s v="budget"/>
    <n v="468472.89229311433"/>
    <n v="3145"/>
    <n v="3166"/>
    <n v="3166"/>
    <x v="409"/>
    <n v="2170"/>
    <n v="0.61718256475047384"/>
  </r>
  <r>
    <x v="319"/>
    <n v="2004"/>
    <n v="275000"/>
    <n v="22288"/>
    <x v="1"/>
    <x v="1"/>
    <x v="0"/>
    <s v="Second Owner"/>
    <n v="3165"/>
    <n v="22"/>
    <s v="budget"/>
    <n v="468579.8347551343"/>
    <n v="3144"/>
    <n v="3165"/>
    <n v="3165"/>
    <x v="410"/>
    <n v="2169"/>
    <n v="0.61706161137440763"/>
  </r>
  <r>
    <x v="320"/>
    <n v="2011"/>
    <n v="270000"/>
    <n v="180000"/>
    <x v="1"/>
    <x v="0"/>
    <x v="0"/>
    <s v="Second Owner"/>
    <n v="3164"/>
    <n v="15"/>
    <s v="budget"/>
    <n v="468641.01675094815"/>
    <n v="3143"/>
    <n v="3164"/>
    <n v="3164"/>
    <x v="411"/>
    <n v="2168"/>
    <n v="0.61725663716814161"/>
  </r>
  <r>
    <x v="321"/>
    <n v="2015"/>
    <n v="500000"/>
    <n v="30000"/>
    <x v="1"/>
    <x v="0"/>
    <x v="0"/>
    <s v="Second Owner"/>
    <n v="3163"/>
    <n v="11"/>
    <s v="premimum"/>
    <n v="468703.81821055961"/>
    <n v="3142"/>
    <n v="3163"/>
    <n v="3163"/>
    <x v="412"/>
    <n v="2167"/>
    <n v="0.61745178627884922"/>
  </r>
  <r>
    <x v="268"/>
    <n v="2015"/>
    <n v="400000"/>
    <n v="61690"/>
    <x v="0"/>
    <x v="1"/>
    <x v="0"/>
    <s v="First Owner"/>
    <n v="3162"/>
    <n v="11"/>
    <s v="budget"/>
    <n v="468693.92061986087"/>
    <n v="3141"/>
    <n v="3162"/>
    <n v="3162"/>
    <x v="413"/>
    <n v="2166"/>
    <n v="0.61764705882352944"/>
  </r>
  <r>
    <x v="322"/>
    <n v="2015"/>
    <n v="600000"/>
    <n v="64484"/>
    <x v="0"/>
    <x v="1"/>
    <x v="0"/>
    <s v="First Owner"/>
    <n v="3161"/>
    <n v="11"/>
    <s v="premimum"/>
    <n v="468715.65232521354"/>
    <n v="3140"/>
    <n v="3161"/>
    <n v="3161"/>
    <x v="414"/>
    <n v="2165"/>
    <n v="0.61752609933565328"/>
  </r>
  <r>
    <x v="18"/>
    <n v="2012"/>
    <n v="1350000"/>
    <n v="90000"/>
    <x v="1"/>
    <x v="0"/>
    <x v="1"/>
    <s v="Second Owner"/>
    <n v="3160"/>
    <n v="14"/>
    <b v="0"/>
    <n v="468674.10664556961"/>
    <n v="3139"/>
    <n v="3160"/>
    <n v="3160"/>
    <x v="415"/>
    <n v="2164"/>
    <n v="0.6174050632911392"/>
  </r>
  <r>
    <x v="323"/>
    <n v="2013"/>
    <n v="400000"/>
    <n v="75976"/>
    <x v="1"/>
    <x v="1"/>
    <x v="0"/>
    <s v="Second Owner"/>
    <n v="3159"/>
    <n v="13"/>
    <s v="budget"/>
    <n v="468395.11775878444"/>
    <n v="3138"/>
    <n v="3159"/>
    <n v="3159"/>
    <x v="416"/>
    <n v="2163"/>
    <n v="0.61760050648939535"/>
  </r>
  <r>
    <x v="160"/>
    <n v="2011"/>
    <n v="220000"/>
    <n v="70000"/>
    <x v="1"/>
    <x v="0"/>
    <x v="0"/>
    <s v="Second Owner"/>
    <n v="3158"/>
    <n v="15"/>
    <s v="budget"/>
    <n v="468416.77549081697"/>
    <n v="3137"/>
    <n v="3158"/>
    <n v="3158"/>
    <x v="417"/>
    <n v="2162"/>
    <n v="0.61779607346421783"/>
  </r>
  <r>
    <x v="137"/>
    <n v="2012"/>
    <n v="300000"/>
    <n v="85962"/>
    <x v="0"/>
    <x v="1"/>
    <x v="0"/>
    <s v="Second Owner"/>
    <n v="3157"/>
    <n v="14"/>
    <s v="budget"/>
    <n v="468495.46309787774"/>
    <n v="3136"/>
    <n v="3157"/>
    <n v="3157"/>
    <x v="418"/>
    <n v="2161"/>
    <n v="0.61799176433322778"/>
  </r>
  <r>
    <x v="324"/>
    <n v="2018"/>
    <n v="250000"/>
    <n v="120000"/>
    <x v="0"/>
    <x v="0"/>
    <x v="0"/>
    <s v="First Owner"/>
    <n v="3156"/>
    <n v="8"/>
    <s v="budget"/>
    <n v="468548.8520278834"/>
    <n v="3135"/>
    <n v="3156"/>
    <n v="3156"/>
    <x v="419"/>
    <n v="2160"/>
    <n v="0.6181875792141952"/>
  </r>
  <r>
    <x v="193"/>
    <n v="2015"/>
    <n v="600000"/>
    <n v="120000"/>
    <x v="1"/>
    <x v="0"/>
    <x v="0"/>
    <s v="First Owner"/>
    <n v="3155"/>
    <n v="11"/>
    <s v="premimum"/>
    <n v="468618.12266244058"/>
    <n v="3134"/>
    <n v="3155"/>
    <n v="3155"/>
    <x v="420"/>
    <n v="2160"/>
    <n v="0.61806656101426305"/>
  </r>
  <r>
    <x v="325"/>
    <n v="2012"/>
    <n v="285000"/>
    <n v="75000"/>
    <x v="0"/>
    <x v="0"/>
    <x v="1"/>
    <s v="Second Owner"/>
    <n v="3154"/>
    <n v="14"/>
    <s v="budget"/>
    <n v="468576.46702599875"/>
    <n v="3133"/>
    <n v="3154"/>
    <n v="3154"/>
    <x v="421"/>
    <n v="2159"/>
    <n v="0.61794546607482559"/>
  </r>
  <r>
    <x v="326"/>
    <n v="2009"/>
    <n v="350000"/>
    <n v="57035"/>
    <x v="0"/>
    <x v="1"/>
    <x v="0"/>
    <s v="First Owner"/>
    <n v="3153"/>
    <n v="17"/>
    <s v="budget"/>
    <n v="468634.68981921981"/>
    <n v="3132"/>
    <n v="3153"/>
    <n v="3153"/>
    <x v="422"/>
    <n v="2158"/>
    <n v="0.61814145258483988"/>
  </r>
  <r>
    <x v="231"/>
    <n v="2011"/>
    <n v="170000"/>
    <n v="70000"/>
    <x v="1"/>
    <x v="0"/>
    <x v="0"/>
    <s v="Third Owner"/>
    <n v="3152"/>
    <n v="15"/>
    <s v="budget"/>
    <n v="468672.32772842637"/>
    <n v="3131"/>
    <n v="3152"/>
    <n v="3152"/>
    <x v="423"/>
    <n v="2157"/>
    <n v="0.61802030456852797"/>
  </r>
  <r>
    <x v="327"/>
    <n v="2015"/>
    <n v="229999"/>
    <n v="45000"/>
    <x v="0"/>
    <x v="0"/>
    <x v="0"/>
    <s v="First Owner"/>
    <n v="3151"/>
    <n v="11"/>
    <s v="budget"/>
    <n v="468767.11424944462"/>
    <n v="3130"/>
    <n v="3151"/>
    <n v="3151"/>
    <x v="424"/>
    <n v="2156"/>
    <n v="0.61821643922564262"/>
  </r>
  <r>
    <x v="174"/>
    <n v="2013"/>
    <n v="500000"/>
    <n v="72104"/>
    <x v="1"/>
    <x v="1"/>
    <x v="0"/>
    <s v="Second Owner"/>
    <n v="3150"/>
    <n v="13"/>
    <s v="premimum"/>
    <n v="468842.91365079366"/>
    <n v="3129"/>
    <n v="3150"/>
    <n v="3150"/>
    <x v="425"/>
    <n v="2155"/>
    <n v="0.61809523809523814"/>
  </r>
  <r>
    <x v="328"/>
    <n v="2011"/>
    <n v="75000"/>
    <n v="15000"/>
    <x v="0"/>
    <x v="0"/>
    <x v="0"/>
    <s v="First Owner"/>
    <n v="3149"/>
    <n v="15"/>
    <s v="budget"/>
    <n v="468833.01937122893"/>
    <n v="3128"/>
    <n v="3149"/>
    <n v="3149"/>
    <x v="426"/>
    <n v="2154"/>
    <n v="0.61829152111781516"/>
  </r>
  <r>
    <x v="187"/>
    <n v="2016"/>
    <n v="600000"/>
    <n v="30000"/>
    <x v="0"/>
    <x v="0"/>
    <x v="0"/>
    <s v="First Owner"/>
    <n v="3148"/>
    <n v="10"/>
    <s v="premimum"/>
    <n v="468958.12515883101"/>
    <n v="3127"/>
    <n v="3148"/>
    <n v="3148"/>
    <x v="427"/>
    <n v="2153"/>
    <n v="0.61817026683608645"/>
  </r>
  <r>
    <x v="329"/>
    <n v="2011"/>
    <n v="220000"/>
    <n v="80000"/>
    <x v="1"/>
    <x v="0"/>
    <x v="0"/>
    <s v="First Owner"/>
    <n v="3147"/>
    <n v="15"/>
    <s v="budget"/>
    <n v="468916.48490625992"/>
    <n v="3126"/>
    <n v="3147"/>
    <n v="3147"/>
    <x v="428"/>
    <n v="2153"/>
    <n v="0.61804893549412143"/>
  </r>
  <r>
    <x v="330"/>
    <n v="2009"/>
    <n v="150000"/>
    <n v="164000"/>
    <x v="1"/>
    <x v="0"/>
    <x v="0"/>
    <s v="Second Owner"/>
    <n v="3146"/>
    <n v="17"/>
    <s v="budget"/>
    <n v="468995.60648442467"/>
    <n v="3125"/>
    <n v="3146"/>
    <n v="3146"/>
    <x v="429"/>
    <n v="2152"/>
    <n v="0.61792752701843612"/>
  </r>
  <r>
    <x v="152"/>
    <n v="2006"/>
    <n v="65000"/>
    <n v="124439"/>
    <x v="0"/>
    <x v="0"/>
    <x v="0"/>
    <s v="Second Owner"/>
    <n v="3145"/>
    <n v="20"/>
    <s v="budget"/>
    <n v="469097.03593004768"/>
    <n v="3124"/>
    <n v="3145"/>
    <n v="3145"/>
    <x v="430"/>
    <n v="2151"/>
    <n v="0.61812400635930043"/>
  </r>
  <r>
    <x v="331"/>
    <n v="2006"/>
    <n v="120000"/>
    <n v="77000"/>
    <x v="0"/>
    <x v="0"/>
    <x v="0"/>
    <s v="Second Owner"/>
    <n v="3144"/>
    <n v="20"/>
    <s v="budget"/>
    <n v="469225.56552162848"/>
    <n v="3123"/>
    <n v="3144"/>
    <n v="3144"/>
    <x v="431"/>
    <n v="2150"/>
    <n v="0.61832061068702293"/>
  </r>
  <r>
    <x v="95"/>
    <n v="2014"/>
    <n v="240000"/>
    <n v="90000"/>
    <x v="1"/>
    <x v="0"/>
    <x v="0"/>
    <s v="First Owner"/>
    <n v="3143"/>
    <n v="12"/>
    <s v="budget"/>
    <n v="469336.67769646837"/>
    <n v="3122"/>
    <n v="3143"/>
    <n v="3143"/>
    <x v="432"/>
    <n v="2149"/>
    <n v="0.61851734012090365"/>
  </r>
  <r>
    <x v="285"/>
    <n v="2017"/>
    <n v="390000"/>
    <n v="30000"/>
    <x v="0"/>
    <x v="0"/>
    <x v="0"/>
    <s v="First Owner"/>
    <n v="3142"/>
    <n v="9"/>
    <s v="budget"/>
    <n v="469409.66836409929"/>
    <n v="3121"/>
    <n v="3142"/>
    <n v="3142"/>
    <x v="433"/>
    <n v="2148"/>
    <n v="0.61839592616168049"/>
  </r>
  <r>
    <x v="332"/>
    <n v="2012"/>
    <n v="180000"/>
    <n v="50000"/>
    <x v="0"/>
    <x v="0"/>
    <x v="0"/>
    <s v="First Owner"/>
    <n v="3141"/>
    <n v="14"/>
    <s v="budget"/>
    <n v="469434.95001591853"/>
    <n v="3120"/>
    <n v="3141"/>
    <n v="3141"/>
    <x v="434"/>
    <n v="2148"/>
    <n v="0.6182744348933461"/>
  </r>
  <r>
    <x v="333"/>
    <n v="2012"/>
    <n v="320000"/>
    <n v="80000"/>
    <x v="1"/>
    <x v="0"/>
    <x v="0"/>
    <s v="Second Owner"/>
    <n v="3140"/>
    <n v="14"/>
    <s v="budget"/>
    <n v="469527.12675159238"/>
    <n v="3119"/>
    <n v="3140"/>
    <n v="3140"/>
    <x v="435"/>
    <n v="2147"/>
    <n v="0.61815286624203825"/>
  </r>
  <r>
    <x v="228"/>
    <n v="2018"/>
    <n v="310000"/>
    <n v="5000"/>
    <x v="0"/>
    <x v="0"/>
    <x v="0"/>
    <s v="First Owner"/>
    <n v="3139"/>
    <n v="8"/>
    <s v="budget"/>
    <n v="469574.76202612295"/>
    <n v="3118"/>
    <n v="3139"/>
    <n v="3139"/>
    <x v="436"/>
    <n v="2146"/>
    <n v="0.61834979292768399"/>
  </r>
  <r>
    <x v="334"/>
    <n v="2018"/>
    <n v="420000"/>
    <n v="24000"/>
    <x v="0"/>
    <x v="0"/>
    <x v="1"/>
    <s v="First Owner"/>
    <n v="3138"/>
    <n v="8"/>
    <s v="budget"/>
    <n v="469625.61440407904"/>
    <n v="3117"/>
    <n v="3138"/>
    <n v="3138"/>
    <x v="437"/>
    <n v="2146"/>
    <n v="0.61822817080943271"/>
  </r>
  <r>
    <x v="313"/>
    <n v="2019"/>
    <n v="550000"/>
    <n v="10000"/>
    <x v="0"/>
    <x v="0"/>
    <x v="0"/>
    <s v="First Owner"/>
    <n v="3137"/>
    <n v="7"/>
    <s v="premimum"/>
    <n v="469641.43385400064"/>
    <n v="3116"/>
    <n v="3137"/>
    <n v="3137"/>
    <x v="438"/>
    <n v="2146"/>
    <n v="0.61810647115078099"/>
  </r>
  <r>
    <x v="106"/>
    <n v="2016"/>
    <n v="550000"/>
    <n v="78000"/>
    <x v="1"/>
    <x v="0"/>
    <x v="0"/>
    <s v="Third Owner"/>
    <n v="3136"/>
    <n v="10"/>
    <s v="premimum"/>
    <n v="469615.8093112245"/>
    <n v="3115"/>
    <n v="3136"/>
    <n v="3136"/>
    <x v="439"/>
    <n v="2146"/>
    <n v="0.61798469387755106"/>
  </r>
  <r>
    <x v="335"/>
    <n v="2018"/>
    <n v="760000"/>
    <n v="50000"/>
    <x v="1"/>
    <x v="0"/>
    <x v="0"/>
    <s v="First Owner"/>
    <n v="3135"/>
    <n v="8"/>
    <s v="premimum"/>
    <n v="469590.16842105263"/>
    <n v="3114"/>
    <n v="3135"/>
    <n v="3135"/>
    <x v="440"/>
    <n v="2146"/>
    <n v="0.61818181818181817"/>
  </r>
  <r>
    <x v="336"/>
    <n v="2001"/>
    <n v="43000"/>
    <n v="100000"/>
    <x v="0"/>
    <x v="0"/>
    <x v="0"/>
    <s v="Second Owner"/>
    <n v="3134"/>
    <n v="25"/>
    <s v="budget"/>
    <n v="469497.50414805359"/>
    <n v="3113"/>
    <n v="3134"/>
    <n v="3134"/>
    <x v="441"/>
    <n v="2146"/>
    <n v="0.61805998723675815"/>
  </r>
  <r>
    <x v="203"/>
    <n v="2018"/>
    <n v="250000"/>
    <n v="20000"/>
    <x v="0"/>
    <x v="0"/>
    <x v="0"/>
    <s v="First Owner"/>
    <n v="3133"/>
    <n v="8"/>
    <s v="budget"/>
    <n v="469633.63485477178"/>
    <n v="3112"/>
    <n v="3133"/>
    <n v="3133"/>
    <x v="442"/>
    <n v="2145"/>
    <n v="0.61825726141078841"/>
  </r>
  <r>
    <x v="337"/>
    <n v="2019"/>
    <n v="500000"/>
    <n v="1250"/>
    <x v="0"/>
    <x v="0"/>
    <x v="0"/>
    <s v="First Owner"/>
    <n v="3132"/>
    <n v="7"/>
    <s v="premimum"/>
    <n v="469703.76053639845"/>
    <n v="3111"/>
    <n v="3132"/>
    <n v="3132"/>
    <x v="443"/>
    <n v="2145"/>
    <n v="0.61813537675606645"/>
  </r>
  <r>
    <x v="338"/>
    <n v="2015"/>
    <n v="380000"/>
    <n v="17152"/>
    <x v="0"/>
    <x v="0"/>
    <x v="0"/>
    <s v="First Owner"/>
    <n v="3131"/>
    <n v="11"/>
    <s v="budget"/>
    <n v="469694.08431810921"/>
    <n v="3110"/>
    <n v="3131"/>
    <n v="3131"/>
    <x v="444"/>
    <n v="2145"/>
    <n v="0.61801341424465028"/>
  </r>
  <r>
    <x v="339"/>
    <n v="2019"/>
    <n v="1850000"/>
    <n v="5000"/>
    <x v="1"/>
    <x v="0"/>
    <x v="1"/>
    <s v="First Owner"/>
    <n v="3130"/>
    <n v="7"/>
    <b v="0"/>
    <n v="469722.74057507986"/>
    <n v="3109"/>
    <n v="3130"/>
    <n v="3130"/>
    <x v="445"/>
    <n v="2144"/>
    <n v="0.61789137380191694"/>
  </r>
  <r>
    <x v="340"/>
    <n v="2012"/>
    <n v="350000"/>
    <n v="77000"/>
    <x v="1"/>
    <x v="0"/>
    <x v="0"/>
    <s v="First Owner"/>
    <n v="3129"/>
    <n v="14"/>
    <s v="budget"/>
    <n v="469281.61649089167"/>
    <n v="3108"/>
    <n v="3129"/>
    <n v="3129"/>
    <x v="446"/>
    <n v="2144"/>
    <n v="0.61776925535314797"/>
  </r>
  <r>
    <x v="341"/>
    <n v="2008"/>
    <n v="195000"/>
    <n v="90000"/>
    <x v="1"/>
    <x v="0"/>
    <x v="0"/>
    <s v="Second Owner"/>
    <n v="3128"/>
    <n v="18"/>
    <s v="budget"/>
    <n v="469319.75"/>
    <n v="3107"/>
    <n v="3128"/>
    <n v="3128"/>
    <x v="447"/>
    <n v="2143"/>
    <n v="0.61764705882352944"/>
  </r>
  <r>
    <x v="332"/>
    <n v="2011"/>
    <n v="225000"/>
    <n v="80000"/>
    <x v="0"/>
    <x v="0"/>
    <x v="0"/>
    <s v="Second Owner"/>
    <n v="3127"/>
    <n v="15"/>
    <s v="budget"/>
    <n v="469407.47617524787"/>
    <n v="3106"/>
    <n v="3127"/>
    <n v="3127"/>
    <x v="448"/>
    <n v="2142"/>
    <n v="0.61784457946913973"/>
  </r>
  <r>
    <x v="25"/>
    <n v="2015"/>
    <n v="1125000"/>
    <n v="65000"/>
    <x v="1"/>
    <x v="0"/>
    <x v="0"/>
    <s v="First Owner"/>
    <n v="3126"/>
    <n v="11"/>
    <b v="0"/>
    <n v="469485.66154830455"/>
    <n v="3105"/>
    <n v="3126"/>
    <n v="3126"/>
    <x v="449"/>
    <n v="2141"/>
    <n v="0.61804222648752394"/>
  </r>
  <r>
    <x v="342"/>
    <n v="2011"/>
    <n v="133000"/>
    <n v="80000"/>
    <x v="1"/>
    <x v="0"/>
    <x v="0"/>
    <s v="First Owner"/>
    <n v="3125"/>
    <n v="15"/>
    <s v="budget"/>
    <n v="469275.89695999998"/>
    <n v="3104"/>
    <n v="3125"/>
    <n v="3125"/>
    <x v="450"/>
    <n v="2140"/>
    <n v="0.61792000000000002"/>
  </r>
  <r>
    <x v="117"/>
    <n v="2013"/>
    <n v="200000"/>
    <n v="24005"/>
    <x v="0"/>
    <x v="0"/>
    <x v="0"/>
    <s v="First Owner"/>
    <n v="3124"/>
    <n v="13"/>
    <s v="budget"/>
    <n v="469383.53969270166"/>
    <n v="3103"/>
    <n v="3124"/>
    <n v="3124"/>
    <x v="451"/>
    <n v="2139"/>
    <n v="0.61779769526248396"/>
  </r>
  <r>
    <x v="314"/>
    <n v="2018"/>
    <n v="940000"/>
    <n v="20000"/>
    <x v="1"/>
    <x v="0"/>
    <x v="0"/>
    <s v="First Owner"/>
    <n v="3123"/>
    <n v="8"/>
    <s v="premimum"/>
    <n v="469469.79763048352"/>
    <n v="3102"/>
    <n v="3123"/>
    <n v="3123"/>
    <x v="452"/>
    <n v="2138"/>
    <n v="0.61767531219980787"/>
  </r>
  <r>
    <x v="343"/>
    <n v="2014"/>
    <n v="400000"/>
    <n v="120000"/>
    <x v="1"/>
    <x v="0"/>
    <x v="0"/>
    <s v="First Owner"/>
    <n v="3122"/>
    <n v="12"/>
    <s v="budget"/>
    <n v="469319.08327994874"/>
    <n v="3101"/>
    <n v="3122"/>
    <n v="3122"/>
    <x v="453"/>
    <n v="2138"/>
    <n v="0.61755285073670729"/>
  </r>
  <r>
    <x v="344"/>
    <n v="2009"/>
    <n v="120000"/>
    <n v="120000"/>
    <x v="0"/>
    <x v="0"/>
    <x v="0"/>
    <s v="Second Owner"/>
    <n v="3121"/>
    <n v="17"/>
    <s v="budget"/>
    <n v="469341.29381608457"/>
    <n v="3100"/>
    <n v="3121"/>
    <n v="3121"/>
    <x v="454"/>
    <n v="2137"/>
    <n v="0.61743031079782118"/>
  </r>
  <r>
    <x v="345"/>
    <n v="2015"/>
    <n v="625000"/>
    <n v="80000"/>
    <x v="1"/>
    <x v="0"/>
    <x v="0"/>
    <s v="First Owner"/>
    <n v="3120"/>
    <n v="11"/>
    <s v="premimum"/>
    <n v="469453.26217948715"/>
    <n v="3099"/>
    <n v="3120"/>
    <n v="3120"/>
    <x v="455"/>
    <n v="2136"/>
    <n v="0.61762820512820515"/>
  </r>
  <r>
    <x v="57"/>
    <n v="2005"/>
    <n v="110000"/>
    <n v="80000"/>
    <x v="0"/>
    <x v="0"/>
    <x v="0"/>
    <s v="First Owner"/>
    <n v="3119"/>
    <n v="21"/>
    <s v="budget"/>
    <n v="469403.39147162554"/>
    <n v="3098"/>
    <n v="3119"/>
    <n v="3119"/>
    <x v="456"/>
    <n v="2135"/>
    <n v="0.61750561077268351"/>
  </r>
  <r>
    <x v="143"/>
    <n v="2012"/>
    <n v="490000"/>
    <n v="100000"/>
    <x v="1"/>
    <x v="0"/>
    <x v="0"/>
    <s v="First Owner"/>
    <n v="3118"/>
    <n v="14"/>
    <s v="budget"/>
    <n v="469518.65875561256"/>
    <n v="3097"/>
    <n v="3118"/>
    <n v="3118"/>
    <x v="457"/>
    <n v="2134"/>
    <n v="0.61738293778062858"/>
  </r>
  <r>
    <x v="152"/>
    <n v="2009"/>
    <n v="140000"/>
    <n v="120000"/>
    <x v="0"/>
    <x v="0"/>
    <x v="0"/>
    <s v="Second Owner"/>
    <n v="3117"/>
    <n v="17"/>
    <s v="budget"/>
    <n v="469512.08790503687"/>
    <n v="3096"/>
    <n v="3117"/>
    <n v="3117"/>
    <x v="458"/>
    <n v="2133"/>
    <n v="0.61726018607635547"/>
  </r>
  <r>
    <x v="346"/>
    <n v="2011"/>
    <n v="175000"/>
    <n v="149000"/>
    <x v="1"/>
    <x v="0"/>
    <x v="0"/>
    <s v="Second Owner"/>
    <n v="3116"/>
    <n v="15"/>
    <s v="budget"/>
    <n v="469617.83632862644"/>
    <n v="3095"/>
    <n v="3116"/>
    <n v="3116"/>
    <x v="459"/>
    <n v="2132"/>
    <n v="0.61745827984595636"/>
  </r>
  <r>
    <x v="347"/>
    <n v="2005"/>
    <n v="90000"/>
    <n v="65000"/>
    <x v="0"/>
    <x v="0"/>
    <x v="0"/>
    <s v="Second Owner"/>
    <n v="3115"/>
    <n v="21"/>
    <s v="budget"/>
    <n v="469712.41669341893"/>
    <n v="3094"/>
    <n v="3115"/>
    <n v="3115"/>
    <x v="460"/>
    <n v="2131"/>
    <n v="0.61765650080256818"/>
  </r>
  <r>
    <x v="348"/>
    <n v="2009"/>
    <n v="275000"/>
    <n v="100000"/>
    <x v="1"/>
    <x v="0"/>
    <x v="0"/>
    <s v="Second Owner"/>
    <n v="3114"/>
    <n v="17"/>
    <s v="budget"/>
    <n v="469834.35388567758"/>
    <n v="3093"/>
    <n v="3114"/>
    <n v="3114"/>
    <x v="461"/>
    <n v="2130"/>
    <n v="0.6178548490687219"/>
  </r>
  <r>
    <x v="349"/>
    <n v="2011"/>
    <n v="300000"/>
    <n v="65000"/>
    <x v="1"/>
    <x v="0"/>
    <x v="0"/>
    <s v="Second Owner"/>
    <n v="3113"/>
    <n v="15"/>
    <s v="budget"/>
    <n v="469896.94121426274"/>
    <n v="3092"/>
    <n v="3113"/>
    <n v="3113"/>
    <x v="462"/>
    <n v="2129"/>
    <n v="0.61805332476710573"/>
  </r>
  <r>
    <x v="350"/>
    <n v="2018"/>
    <n v="270000"/>
    <n v="19000"/>
    <x v="0"/>
    <x v="0"/>
    <x v="0"/>
    <s v="Second Owner"/>
    <n v="3112"/>
    <n v="8"/>
    <s v="budget"/>
    <n v="469951.53534704371"/>
    <n v="3091"/>
    <n v="3112"/>
    <n v="3112"/>
    <x v="463"/>
    <n v="2128"/>
    <n v="0.6182519280205655"/>
  </r>
  <r>
    <x v="141"/>
    <n v="2010"/>
    <n v="130000"/>
    <n v="80000"/>
    <x v="0"/>
    <x v="0"/>
    <x v="0"/>
    <s v="Second Owner"/>
    <n v="3111"/>
    <n v="16"/>
    <s v="budget"/>
    <n v="470015.80777884927"/>
    <n v="3090"/>
    <n v="3111"/>
    <n v="3111"/>
    <x v="464"/>
    <n v="2128"/>
    <n v="0.61845065895210538"/>
  </r>
  <r>
    <x v="351"/>
    <n v="2015"/>
    <n v="275000"/>
    <n v="30000"/>
    <x v="0"/>
    <x v="0"/>
    <x v="0"/>
    <s v="First Owner"/>
    <n v="3110"/>
    <n v="11"/>
    <s v="budget"/>
    <n v="470125.13762057875"/>
    <n v="3089"/>
    <n v="3110"/>
    <n v="3110"/>
    <x v="465"/>
    <n v="2127"/>
    <n v="0.61864951768488741"/>
  </r>
  <r>
    <x v="333"/>
    <n v="2012"/>
    <n v="352000"/>
    <n v="109000"/>
    <x v="1"/>
    <x v="0"/>
    <x v="0"/>
    <s v="First Owner"/>
    <n v="3109"/>
    <n v="14"/>
    <s v="budget"/>
    <n v="470187.89900289482"/>
    <n v="3088"/>
    <n v="3109"/>
    <n v="3109"/>
    <x v="466"/>
    <n v="2126"/>
    <n v="0.61852685751045355"/>
  </r>
  <r>
    <x v="352"/>
    <n v="2012"/>
    <n v="180000"/>
    <n v="90000"/>
    <x v="3"/>
    <x v="0"/>
    <x v="0"/>
    <s v="First Owner"/>
    <n v="3108"/>
    <n v="14"/>
    <s v="budget"/>
    <n v="470225.92599742598"/>
    <n v="3087"/>
    <n v="3108"/>
    <n v="3108"/>
    <x v="467"/>
    <n v="2125"/>
    <n v="0.61840411840411835"/>
  </r>
  <r>
    <x v="152"/>
    <n v="2012"/>
    <n v="150000"/>
    <n v="90000"/>
    <x v="0"/>
    <x v="0"/>
    <x v="0"/>
    <s v="First Owner"/>
    <n v="3107"/>
    <n v="14"/>
    <s v="budget"/>
    <n v="470319.33633730287"/>
    <n v="3087"/>
    <n v="3107"/>
    <n v="3107"/>
    <x v="467"/>
    <n v="2124"/>
    <n v="0.61828130028966855"/>
  </r>
  <r>
    <x v="103"/>
    <n v="2010"/>
    <n v="300000"/>
    <n v="110000"/>
    <x v="1"/>
    <x v="0"/>
    <x v="0"/>
    <s v="Second Owner"/>
    <n v="3106"/>
    <n v="16"/>
    <s v="budget"/>
    <n v="470422.46555054735"/>
    <n v="3086"/>
    <n v="3106"/>
    <n v="3106"/>
    <x v="468"/>
    <n v="2123"/>
    <n v="0.61815840309079206"/>
  </r>
  <r>
    <x v="353"/>
    <n v="2007"/>
    <n v="225000"/>
    <n v="120000"/>
    <x v="1"/>
    <x v="0"/>
    <x v="0"/>
    <s v="First Owner"/>
    <n v="3105"/>
    <n v="19"/>
    <s v="budget"/>
    <n v="470477.35201288247"/>
    <n v="3085"/>
    <n v="3105"/>
    <n v="3105"/>
    <x v="469"/>
    <n v="2122"/>
    <n v="0.61835748792270528"/>
  </r>
  <r>
    <x v="193"/>
    <n v="2014"/>
    <n v="600000"/>
    <n v="44000"/>
    <x v="1"/>
    <x v="0"/>
    <x v="0"/>
    <s v="First Owner"/>
    <n v="3104"/>
    <n v="12"/>
    <s v="premimum"/>
    <n v="470556.43621134019"/>
    <n v="3084"/>
    <n v="3104"/>
    <n v="3104"/>
    <x v="470"/>
    <n v="2121"/>
    <n v="0.61823453608247425"/>
  </r>
  <r>
    <x v="354"/>
    <n v="2015"/>
    <n v="500000"/>
    <n v="80000"/>
    <x v="0"/>
    <x v="0"/>
    <x v="0"/>
    <s v="First Owner"/>
    <n v="3103"/>
    <n v="11"/>
    <s v="premimum"/>
    <n v="470514.72059297457"/>
    <n v="3083"/>
    <n v="3103"/>
    <n v="3103"/>
    <x v="471"/>
    <n v="2120"/>
    <n v="0.61811150499516598"/>
  </r>
  <r>
    <x v="355"/>
    <n v="2018"/>
    <n v="900000"/>
    <n v="5000"/>
    <x v="0"/>
    <x v="0"/>
    <x v="0"/>
    <s v="First Owner"/>
    <n v="3102"/>
    <n v="8"/>
    <s v="premimum"/>
    <n v="470505.21534493874"/>
    <n v="3082"/>
    <n v="3102"/>
    <n v="3102"/>
    <x v="472"/>
    <n v="2119"/>
    <n v="0.61798839458413923"/>
  </r>
  <r>
    <x v="122"/>
    <n v="2016"/>
    <n v="600000"/>
    <n v="61000"/>
    <x v="0"/>
    <x v="0"/>
    <x v="0"/>
    <s v="First Owner"/>
    <n v="3101"/>
    <n v="10"/>
    <s v="premimum"/>
    <n v="470366.71331828443"/>
    <n v="3081"/>
    <n v="3101"/>
    <n v="3101"/>
    <x v="473"/>
    <n v="2119"/>
    <n v="0.61786520477265394"/>
  </r>
  <r>
    <x v="356"/>
    <n v="2011"/>
    <n v="450000"/>
    <n v="100000"/>
    <x v="1"/>
    <x v="0"/>
    <x v="0"/>
    <s v="Second Owner"/>
    <n v="3100"/>
    <n v="15"/>
    <s v="budget"/>
    <n v="470324.89612903225"/>
    <n v="3080"/>
    <n v="3100"/>
    <n v="3100"/>
    <x v="474"/>
    <n v="2119"/>
    <n v="0.61774193548387102"/>
  </r>
  <r>
    <x v="344"/>
    <n v="2009"/>
    <n v="270000"/>
    <n v="27633"/>
    <x v="0"/>
    <x v="0"/>
    <x v="0"/>
    <s v="First Owner"/>
    <n v="3099"/>
    <n v="17"/>
    <s v="budget"/>
    <n v="470331.45466279442"/>
    <n v="3079"/>
    <n v="3099"/>
    <n v="3099"/>
    <x v="475"/>
    <n v="2118"/>
    <n v="0.61794127137786381"/>
  </r>
  <r>
    <x v="103"/>
    <n v="2010"/>
    <n v="310000"/>
    <n v="100000"/>
    <x v="1"/>
    <x v="0"/>
    <x v="0"/>
    <s v="Third Owner"/>
    <n v="3098"/>
    <n v="16"/>
    <s v="budget"/>
    <n v="470396.11943189154"/>
    <n v="3078"/>
    <n v="3098"/>
    <n v="3098"/>
    <x v="476"/>
    <n v="2117"/>
    <n v="0.61781794706262105"/>
  </r>
  <r>
    <x v="357"/>
    <n v="2012"/>
    <n v="250000"/>
    <n v="100000"/>
    <x v="3"/>
    <x v="0"/>
    <x v="0"/>
    <s v="First Owner"/>
    <n v="3097"/>
    <n v="14"/>
    <s v="budget"/>
    <n v="470447.91023571196"/>
    <n v="3077"/>
    <n v="3097"/>
    <n v="3097"/>
    <x v="477"/>
    <n v="2116"/>
    <n v="0.61801743622860839"/>
  </r>
  <r>
    <x v="358"/>
    <n v="2019"/>
    <n v="700000"/>
    <n v="12586"/>
    <x v="0"/>
    <x v="1"/>
    <x v="0"/>
    <s v="First Owner"/>
    <n v="3096"/>
    <n v="7"/>
    <s v="premimum"/>
    <n v="470519.11434108525"/>
    <n v="3077"/>
    <n v="3096"/>
    <n v="3096"/>
    <x v="477"/>
    <n v="2115"/>
    <n v="0.61789405684754517"/>
  </r>
  <r>
    <x v="359"/>
    <n v="2018"/>
    <n v="650000"/>
    <n v="38083"/>
    <x v="1"/>
    <x v="1"/>
    <x v="0"/>
    <s v="First Owner"/>
    <n v="3095"/>
    <n v="8"/>
    <s v="premimum"/>
    <n v="470444.9686591276"/>
    <n v="3076"/>
    <n v="3095"/>
    <n v="3095"/>
    <x v="478"/>
    <n v="2115"/>
    <n v="0.61777059773828757"/>
  </r>
  <r>
    <x v="346"/>
    <n v="2012"/>
    <n v="400000"/>
    <n v="55328"/>
    <x v="1"/>
    <x v="1"/>
    <x v="0"/>
    <s v="First Owner"/>
    <n v="3094"/>
    <n v="14"/>
    <s v="budget"/>
    <n v="470386.9353587589"/>
    <n v="3075"/>
    <n v="3094"/>
    <n v="3094"/>
    <x v="479"/>
    <n v="2115"/>
    <n v="0.61764705882352944"/>
  </r>
  <r>
    <x v="160"/>
    <n v="2012"/>
    <n v="425000"/>
    <n v="81632"/>
    <x v="1"/>
    <x v="1"/>
    <x v="0"/>
    <s v="First Owner"/>
    <n v="3093"/>
    <n v="14"/>
    <s v="budget"/>
    <n v="470409.6922082121"/>
    <n v="3074"/>
    <n v="3093"/>
    <n v="3093"/>
    <x v="480"/>
    <n v="2114"/>
    <n v="0.6175234400258649"/>
  </r>
  <r>
    <x v="253"/>
    <n v="2016"/>
    <n v="600000"/>
    <n v="155201"/>
    <x v="1"/>
    <x v="1"/>
    <x v="0"/>
    <s v="First Owner"/>
    <n v="3092"/>
    <n v="10"/>
    <s v="premimum"/>
    <n v="470424.37839586026"/>
    <n v="3073"/>
    <n v="3092"/>
    <n v="3092"/>
    <x v="481"/>
    <n v="2113"/>
    <n v="0.61739974126778785"/>
  </r>
  <r>
    <x v="360"/>
    <n v="2013"/>
    <n v="600000"/>
    <n v="93283"/>
    <x v="1"/>
    <x v="1"/>
    <x v="0"/>
    <s v="First Owner"/>
    <n v="3091"/>
    <n v="13"/>
    <s v="premimum"/>
    <n v="470382.45810417342"/>
    <n v="3072"/>
    <n v="3091"/>
    <n v="3091"/>
    <x v="482"/>
    <n v="2113"/>
    <n v="0.61727596247169203"/>
  </r>
  <r>
    <x v="361"/>
    <n v="2009"/>
    <n v="300000"/>
    <n v="217871"/>
    <x v="1"/>
    <x v="1"/>
    <x v="0"/>
    <s v="First Owner"/>
    <n v="3090"/>
    <n v="17"/>
    <s v="budget"/>
    <n v="470340.51067961165"/>
    <n v="3071"/>
    <n v="3090"/>
    <n v="3090"/>
    <x v="483"/>
    <n v="2112"/>
    <n v="0.6171521035598706"/>
  </r>
  <r>
    <x v="362"/>
    <n v="2012"/>
    <n v="450000"/>
    <n v="90165"/>
    <x v="1"/>
    <x v="1"/>
    <x v="0"/>
    <s v="First Owner"/>
    <n v="3089"/>
    <n v="14"/>
    <s v="budget"/>
    <n v="470395.65490449982"/>
    <n v="3070"/>
    <n v="3089"/>
    <n v="3089"/>
    <x v="484"/>
    <n v="2111"/>
    <n v="0.61702816445451603"/>
  </r>
  <r>
    <x v="304"/>
    <n v="2014"/>
    <n v="750000"/>
    <n v="101504"/>
    <x v="1"/>
    <x v="1"/>
    <x v="0"/>
    <s v="First Owner"/>
    <n v="3088"/>
    <n v="12"/>
    <s v="premimum"/>
    <n v="470402.2597150259"/>
    <n v="3069"/>
    <n v="3088"/>
    <n v="3088"/>
    <x v="485"/>
    <n v="2110"/>
    <n v="0.61690414507772018"/>
  </r>
  <r>
    <x v="363"/>
    <n v="2010"/>
    <n v="325000"/>
    <n v="86017"/>
    <x v="1"/>
    <x v="1"/>
    <x v="0"/>
    <s v="Second Owner"/>
    <n v="3087"/>
    <n v="16"/>
    <s v="budget"/>
    <n v="470311.68707482994"/>
    <n v="3068"/>
    <n v="3087"/>
    <n v="3087"/>
    <x v="486"/>
    <n v="2109"/>
    <n v="0.6167800453514739"/>
  </r>
  <r>
    <x v="71"/>
    <n v="2013"/>
    <n v="900000"/>
    <n v="85036"/>
    <x v="1"/>
    <x v="1"/>
    <x v="0"/>
    <s v="Second Owner"/>
    <n v="3086"/>
    <n v="13"/>
    <s v="premimum"/>
    <n v="470358.77446532727"/>
    <n v="3067"/>
    <n v="3086"/>
    <n v="3086"/>
    <x v="487"/>
    <n v="2108"/>
    <n v="0.61697990926766044"/>
  </r>
  <r>
    <x v="364"/>
    <n v="2006"/>
    <n v="180000"/>
    <n v="91086"/>
    <x v="0"/>
    <x v="1"/>
    <x v="0"/>
    <s v="Second Owner"/>
    <n v="3085"/>
    <n v="20"/>
    <s v="budget"/>
    <n v="470219.50664505671"/>
    <n v="3066"/>
    <n v="3085"/>
    <n v="3085"/>
    <x v="488"/>
    <n v="2107"/>
    <n v="0.61717990275526746"/>
  </r>
  <r>
    <x v="365"/>
    <n v="2013"/>
    <n v="350000"/>
    <n v="160254"/>
    <x v="1"/>
    <x v="1"/>
    <x v="0"/>
    <s v="Second Owner"/>
    <n v="3084"/>
    <n v="13"/>
    <s v="budget"/>
    <n v="470313.61154345004"/>
    <n v="3065"/>
    <n v="3084"/>
    <n v="3084"/>
    <x v="489"/>
    <n v="2106"/>
    <n v="0.61738002594033725"/>
  </r>
  <r>
    <x v="360"/>
    <n v="2013"/>
    <n v="600000"/>
    <n v="125531"/>
    <x v="1"/>
    <x v="1"/>
    <x v="0"/>
    <s v="Second Owner"/>
    <n v="3083"/>
    <n v="13"/>
    <s v="premimum"/>
    <n v="470352.6363931236"/>
    <n v="3064"/>
    <n v="3083"/>
    <n v="3083"/>
    <x v="490"/>
    <n v="2105"/>
    <n v="0.61758027894907552"/>
  </r>
  <r>
    <x v="366"/>
    <n v="2019"/>
    <n v="900000"/>
    <n v="60000"/>
    <x v="1"/>
    <x v="0"/>
    <x v="0"/>
    <s v="First Owner"/>
    <n v="3082"/>
    <n v="7"/>
    <s v="premimum"/>
    <n v="470310.57040882541"/>
    <n v="3063"/>
    <n v="3082"/>
    <n v="3082"/>
    <x v="491"/>
    <n v="2104"/>
    <n v="0.61778066190785208"/>
  </r>
  <r>
    <x v="367"/>
    <n v="2006"/>
    <n v="350000"/>
    <n v="100000"/>
    <x v="1"/>
    <x v="0"/>
    <x v="0"/>
    <s v="First Owner"/>
    <n v="3081"/>
    <n v="20"/>
    <s v="budget"/>
    <n v="470171.10613437195"/>
    <n v="3062"/>
    <n v="3081"/>
    <n v="3081"/>
    <x v="492"/>
    <n v="2104"/>
    <n v="0.61765660499837716"/>
  </r>
  <r>
    <x v="368"/>
    <n v="2013"/>
    <n v="280000"/>
    <n v="90000"/>
    <x v="1"/>
    <x v="0"/>
    <x v="0"/>
    <s v="Third Owner"/>
    <n v="3080"/>
    <n v="13"/>
    <s v="budget"/>
    <n v="470210.12272727274"/>
    <n v="3061"/>
    <n v="3080"/>
    <n v="3080"/>
    <x v="493"/>
    <n v="2103"/>
    <n v="0.61753246753246749"/>
  </r>
  <r>
    <x v="369"/>
    <n v="2009"/>
    <n v="225000"/>
    <n v="120000"/>
    <x v="1"/>
    <x v="0"/>
    <x v="0"/>
    <s v="Second Owner"/>
    <n v="3079"/>
    <n v="17"/>
    <s v="budget"/>
    <n v="470271.89931796037"/>
    <n v="3060"/>
    <n v="3079"/>
    <n v="3079"/>
    <x v="494"/>
    <n v="2102"/>
    <n v="0.6177330302046119"/>
  </r>
  <r>
    <x v="370"/>
    <n v="2014"/>
    <n v="520000"/>
    <n v="82000"/>
    <x v="1"/>
    <x v="0"/>
    <x v="0"/>
    <s v="First Owner"/>
    <n v="3078"/>
    <n v="12"/>
    <s v="premimum"/>
    <n v="470351.58479532163"/>
    <n v="3059"/>
    <n v="3078"/>
    <n v="3078"/>
    <x v="495"/>
    <n v="2101"/>
    <n v="0.61793372319688111"/>
  </r>
  <r>
    <x v="371"/>
    <n v="2016"/>
    <n v="509999"/>
    <n v="60000"/>
    <x v="1"/>
    <x v="0"/>
    <x v="0"/>
    <s v="First Owner"/>
    <n v="3077"/>
    <n v="10"/>
    <s v="premimum"/>
    <n v="470335.44946376339"/>
    <n v="3058"/>
    <n v="3077"/>
    <n v="3077"/>
    <x v="496"/>
    <n v="2100"/>
    <n v="0.61780955476113097"/>
  </r>
  <r>
    <x v="204"/>
    <n v="2019"/>
    <n v="556000"/>
    <n v="24000"/>
    <x v="0"/>
    <x v="0"/>
    <x v="0"/>
    <s v="First Owner"/>
    <n v="3076"/>
    <n v="7"/>
    <s v="premimum"/>
    <n v="470322.55494148243"/>
    <n v="3057"/>
    <n v="3076"/>
    <n v="3076"/>
    <x v="497"/>
    <n v="2100"/>
    <n v="0.61768530559167756"/>
  </r>
  <r>
    <x v="372"/>
    <n v="2014"/>
    <n v="225000"/>
    <n v="120000"/>
    <x v="1"/>
    <x v="0"/>
    <x v="0"/>
    <s v="First Owner"/>
    <n v="3075"/>
    <n v="12"/>
    <s v="budget"/>
    <n v="470294.6923577236"/>
    <n v="3056"/>
    <n v="3075"/>
    <n v="3075"/>
    <x v="498"/>
    <n v="2100"/>
    <n v="0.61756097560975609"/>
  </r>
  <r>
    <x v="373"/>
    <n v="2013"/>
    <n v="325000"/>
    <n v="65000"/>
    <x v="1"/>
    <x v="1"/>
    <x v="0"/>
    <s v="First Owner"/>
    <n v="3074"/>
    <n v="13"/>
    <s v="budget"/>
    <n v="470374.4889394925"/>
    <n v="3055"/>
    <n v="3074"/>
    <n v="3074"/>
    <x v="499"/>
    <n v="2099"/>
    <n v="0.61743656473649966"/>
  </r>
  <r>
    <x v="333"/>
    <n v="2013"/>
    <n v="365000"/>
    <n v="65000"/>
    <x v="1"/>
    <x v="1"/>
    <x v="0"/>
    <s v="First Owner"/>
    <n v="3073"/>
    <n v="13"/>
    <s v="budget"/>
    <n v="470421.79596485518"/>
    <n v="3054"/>
    <n v="3073"/>
    <n v="3073"/>
    <x v="500"/>
    <n v="2098"/>
    <n v="0.61731207289293855"/>
  </r>
  <r>
    <x v="374"/>
    <n v="2015"/>
    <n v="850000"/>
    <n v="84000"/>
    <x v="1"/>
    <x v="1"/>
    <x v="0"/>
    <s v="First Owner"/>
    <n v="3072"/>
    <n v="11"/>
    <s v="premimum"/>
    <n v="470456.11295572919"/>
    <n v="3053"/>
    <n v="3072"/>
    <n v="3072"/>
    <x v="501"/>
    <n v="2097"/>
    <n v="0.6171875"/>
  </r>
  <r>
    <x v="375"/>
    <n v="2013"/>
    <n v="350000"/>
    <n v="75000"/>
    <x v="1"/>
    <x v="1"/>
    <x v="0"/>
    <s v="First Owner"/>
    <n v="3071"/>
    <n v="13"/>
    <s v="budget"/>
    <n v="470332.52328231843"/>
    <n v="3052"/>
    <n v="3071"/>
    <n v="3071"/>
    <x v="502"/>
    <n v="2096"/>
    <n v="0.61706284597850858"/>
  </r>
  <r>
    <x v="333"/>
    <n v="2007"/>
    <n v="225000"/>
    <n v="50000"/>
    <x v="1"/>
    <x v="1"/>
    <x v="0"/>
    <s v="First Owner"/>
    <n v="3070"/>
    <n v="19"/>
    <s v="budget"/>
    <n v="470371.71954397392"/>
    <n v="3051"/>
    <n v="3070"/>
    <n v="3070"/>
    <x v="503"/>
    <n v="2095"/>
    <n v="0.6169381107491857"/>
  </r>
  <r>
    <x v="152"/>
    <n v="2011"/>
    <n v="135000"/>
    <n v="50000"/>
    <x v="0"/>
    <x v="0"/>
    <x v="0"/>
    <s v="First Owner"/>
    <n v="3069"/>
    <n v="15"/>
    <s v="budget"/>
    <n v="470451.67122841318"/>
    <n v="3050"/>
    <n v="3069"/>
    <n v="3069"/>
    <x v="504"/>
    <n v="2094"/>
    <n v="0.61681329423264908"/>
  </r>
  <r>
    <x v="1"/>
    <n v="2007"/>
    <n v="140000"/>
    <n v="49000"/>
    <x v="0"/>
    <x v="1"/>
    <x v="0"/>
    <s v="First Owner"/>
    <n v="3068"/>
    <n v="19"/>
    <s v="budget"/>
    <n v="470561.01010430249"/>
    <n v="3049"/>
    <n v="3068"/>
    <n v="3068"/>
    <x v="505"/>
    <n v="2093"/>
    <n v="0.6166883963494133"/>
  </r>
  <r>
    <x v="376"/>
    <n v="2016"/>
    <n v="665000"/>
    <n v="560000"/>
    <x v="1"/>
    <x v="1"/>
    <x v="0"/>
    <s v="First Owner"/>
    <n v="3067"/>
    <n v="10"/>
    <s v="premimum"/>
    <n v="470668.79002282361"/>
    <n v="3048"/>
    <n v="3067"/>
    <n v="3067"/>
    <x v="506"/>
    <n v="2092"/>
    <n v="0.61656341701988915"/>
  </r>
  <r>
    <x v="91"/>
    <n v="2015"/>
    <n v="275000"/>
    <n v="14365"/>
    <x v="0"/>
    <x v="1"/>
    <x v="0"/>
    <s v="First Owner"/>
    <n v="3066"/>
    <n v="11"/>
    <s v="budget"/>
    <n v="470605.40737116762"/>
    <n v="3047"/>
    <n v="3066"/>
    <n v="3066"/>
    <x v="507"/>
    <n v="2092"/>
    <n v="0.61643835616438358"/>
  </r>
  <r>
    <x v="377"/>
    <n v="2017"/>
    <n v="2750000"/>
    <n v="41000"/>
    <x v="1"/>
    <x v="0"/>
    <x v="1"/>
    <s v="First Owner"/>
    <n v="3065"/>
    <n v="9"/>
    <b v="0"/>
    <n v="470669.22642740619"/>
    <n v="3046"/>
    <n v="3065"/>
    <n v="3065"/>
    <x v="508"/>
    <n v="2091"/>
    <n v="0.61631321370309955"/>
  </r>
  <r>
    <x v="2"/>
    <n v="2013"/>
    <n v="484999"/>
    <n v="65000"/>
    <x v="1"/>
    <x v="1"/>
    <x v="0"/>
    <s v="First Owner"/>
    <n v="3064"/>
    <n v="13"/>
    <s v="budget"/>
    <n v="469925.3195169713"/>
    <n v="3045"/>
    <n v="3064"/>
    <n v="3064"/>
    <x v="509"/>
    <n v="2091"/>
    <n v="0.61618798955613574"/>
  </r>
  <r>
    <x v="378"/>
    <n v="2015"/>
    <n v="565000"/>
    <n v="65000"/>
    <x v="1"/>
    <x v="1"/>
    <x v="0"/>
    <s v="First Owner"/>
    <n v="3063"/>
    <n v="11"/>
    <s v="premimum"/>
    <n v="469920.398302318"/>
    <n v="3044"/>
    <n v="3063"/>
    <n v="3063"/>
    <x v="510"/>
    <n v="2090"/>
    <n v="0.61606268364348682"/>
  </r>
  <r>
    <x v="95"/>
    <n v="2013"/>
    <n v="425000"/>
    <n v="61083"/>
    <x v="1"/>
    <x v="1"/>
    <x v="0"/>
    <s v="First Owner"/>
    <n v="3062"/>
    <n v="13"/>
    <s v="budget"/>
    <n v="469889.34683213587"/>
    <n v="3043"/>
    <n v="3062"/>
    <n v="3062"/>
    <x v="511"/>
    <n v="2089"/>
    <n v="0.61593729588504242"/>
  </r>
  <r>
    <x v="200"/>
    <n v="2013"/>
    <n v="925000"/>
    <n v="75000"/>
    <x v="1"/>
    <x v="0"/>
    <x v="0"/>
    <s v="First Owner"/>
    <n v="3061"/>
    <n v="13"/>
    <s v="premimum"/>
    <n v="469904.01176086249"/>
    <n v="3042"/>
    <n v="3061"/>
    <n v="3061"/>
    <x v="512"/>
    <n v="2088"/>
    <n v="0.61581182620058805"/>
  </r>
  <r>
    <x v="379"/>
    <n v="2012"/>
    <n v="565000"/>
    <n v="72000"/>
    <x v="1"/>
    <x v="1"/>
    <x v="0"/>
    <s v="First Owner"/>
    <n v="3060"/>
    <n v="14"/>
    <s v="premimum"/>
    <n v="469755.28758169932"/>
    <n v="3041"/>
    <n v="3060"/>
    <n v="3060"/>
    <x v="513"/>
    <n v="2087"/>
    <n v="0.61568627450980395"/>
  </r>
  <r>
    <x v="235"/>
    <n v="2014"/>
    <n v="525000"/>
    <n v="65000"/>
    <x v="1"/>
    <x v="1"/>
    <x v="0"/>
    <s v="First Owner"/>
    <n v="3059"/>
    <n v="12"/>
    <s v="premimum"/>
    <n v="469724.15168355673"/>
    <n v="3040"/>
    <n v="3059"/>
    <n v="3059"/>
    <x v="514"/>
    <n v="2086"/>
    <n v="0.61556064073226546"/>
  </r>
  <r>
    <x v="380"/>
    <n v="2017"/>
    <n v="1650000"/>
    <n v="55000"/>
    <x v="1"/>
    <x v="1"/>
    <x v="0"/>
    <s v="First Owner"/>
    <n v="3058"/>
    <n v="9"/>
    <b v="0"/>
    <n v="469706.07586657949"/>
    <n v="3039"/>
    <n v="3058"/>
    <n v="3058"/>
    <x v="515"/>
    <n v="2085"/>
    <n v="0.61543492478744277"/>
  </r>
  <r>
    <x v="117"/>
    <n v="2015"/>
    <n v="295000"/>
    <n v="21000"/>
    <x v="0"/>
    <x v="1"/>
    <x v="0"/>
    <s v="Second Owner"/>
    <n v="3057"/>
    <n v="11"/>
    <s v="budget"/>
    <n v="469319.98037291464"/>
    <n v="3038"/>
    <n v="3057"/>
    <n v="3057"/>
    <x v="516"/>
    <n v="2085"/>
    <n v="0.61530912659470072"/>
  </r>
  <r>
    <x v="381"/>
    <n v="2012"/>
    <n v="2050000"/>
    <n v="66363"/>
    <x v="0"/>
    <x v="1"/>
    <x v="1"/>
    <s v="Second Owner"/>
    <n v="3056"/>
    <n v="14"/>
    <b v="0"/>
    <n v="469377.0222513089"/>
    <n v="3037"/>
    <n v="3056"/>
    <n v="3056"/>
    <x v="517"/>
    <n v="2084"/>
    <n v="0.61551047120418845"/>
  </r>
  <r>
    <x v="382"/>
    <n v="2018"/>
    <n v="1475000"/>
    <n v="11700"/>
    <x v="0"/>
    <x v="1"/>
    <x v="1"/>
    <s v="First Owner"/>
    <n v="3055"/>
    <n v="8"/>
    <b v="0"/>
    <n v="468859.63338788872"/>
    <n v="3036"/>
    <n v="3055"/>
    <n v="3055"/>
    <x v="518"/>
    <n v="2083"/>
    <n v="0.61571194762684123"/>
  </r>
  <r>
    <x v="383"/>
    <n v="2017"/>
    <n v="1100000"/>
    <n v="10000"/>
    <x v="0"/>
    <x v="0"/>
    <x v="1"/>
    <s v="First Owner"/>
    <n v="3054"/>
    <n v="9"/>
    <b v="0"/>
    <n v="468530.18336607725"/>
    <n v="3035"/>
    <n v="3054"/>
    <n v="3054"/>
    <x v="519"/>
    <n v="2083"/>
    <n v="0.61558611656843487"/>
  </r>
  <r>
    <x v="384"/>
    <n v="2014"/>
    <n v="4400000"/>
    <n v="100000"/>
    <x v="1"/>
    <x v="0"/>
    <x v="1"/>
    <s v="Second Owner"/>
    <n v="3053"/>
    <n v="12"/>
    <b v="0"/>
    <n v="468323.34752702259"/>
    <n v="3034"/>
    <n v="3053"/>
    <n v="3053"/>
    <x v="520"/>
    <n v="2083"/>
    <n v="0.61546020307893878"/>
  </r>
  <r>
    <x v="273"/>
    <n v="2016"/>
    <n v="670000"/>
    <n v="7104"/>
    <x v="0"/>
    <x v="2"/>
    <x v="0"/>
    <s v="First Owner"/>
    <n v="3052"/>
    <n v="10"/>
    <s v="premimum"/>
    <n v="467035.11795543908"/>
    <n v="3033"/>
    <n v="3052"/>
    <n v="3052"/>
    <x v="521"/>
    <n v="2082"/>
    <n v="0.61566186107470511"/>
  </r>
  <r>
    <x v="385"/>
    <n v="2015"/>
    <n v="750000"/>
    <n v="45974"/>
    <x v="1"/>
    <x v="2"/>
    <x v="0"/>
    <s v="First Owner"/>
    <n v="3051"/>
    <n v="11"/>
    <s v="premimum"/>
    <n v="466968.59390363813"/>
    <n v="3032"/>
    <n v="3051"/>
    <n v="3051"/>
    <x v="522"/>
    <n v="2082"/>
    <n v="0.615535889872173"/>
  </r>
  <r>
    <x v="386"/>
    <n v="2015"/>
    <n v="760000"/>
    <n v="55340"/>
    <x v="0"/>
    <x v="2"/>
    <x v="0"/>
    <s v="First Owner"/>
    <n v="3050"/>
    <n v="11"/>
    <s v="premimum"/>
    <n v="466875.79672131146"/>
    <n v="3031"/>
    <n v="3050"/>
    <n v="3050"/>
    <x v="523"/>
    <n v="2081"/>
    <n v="0.61540983606557376"/>
  </r>
  <r>
    <x v="387"/>
    <n v="2017"/>
    <n v="850000"/>
    <n v="20000"/>
    <x v="0"/>
    <x v="1"/>
    <x v="1"/>
    <s v="Second Owner"/>
    <n v="3049"/>
    <n v="9"/>
    <s v="premimum"/>
    <n v="466779.65890455886"/>
    <n v="3030"/>
    <n v="3049"/>
    <n v="3049"/>
    <x v="524"/>
    <n v="2080"/>
    <n v="0.61528369957363072"/>
  </r>
  <r>
    <x v="388"/>
    <n v="2015"/>
    <n v="390000"/>
    <n v="61585"/>
    <x v="1"/>
    <x v="2"/>
    <x v="0"/>
    <s v="First Owner"/>
    <n v="3048"/>
    <n v="11"/>
    <s v="budget"/>
    <n v="466653.93044619425"/>
    <n v="3029"/>
    <n v="3048"/>
    <n v="3048"/>
    <x v="525"/>
    <n v="2080"/>
    <n v="0.615485564304462"/>
  </r>
  <r>
    <x v="389"/>
    <n v="2016"/>
    <n v="450000"/>
    <n v="39415"/>
    <x v="0"/>
    <x v="2"/>
    <x v="1"/>
    <s v="Second Owner"/>
    <n v="3047"/>
    <n v="10"/>
    <s v="budget"/>
    <n v="466679.08762717427"/>
    <n v="3028"/>
    <n v="3047"/>
    <n v="3047"/>
    <x v="526"/>
    <n v="2079"/>
    <n v="0.61535936987200524"/>
  </r>
  <r>
    <x v="390"/>
    <n v="2014"/>
    <n v="425000"/>
    <n v="29654"/>
    <x v="0"/>
    <x v="2"/>
    <x v="0"/>
    <s v="First Owner"/>
    <n v="3046"/>
    <n v="12"/>
    <s v="budget"/>
    <n v="466684.56336178596"/>
    <n v="3027"/>
    <n v="3046"/>
    <n v="3046"/>
    <x v="527"/>
    <n v="2079"/>
    <n v="0.61556139198949444"/>
  </r>
  <r>
    <x v="259"/>
    <n v="2016"/>
    <n v="770000"/>
    <n v="64672"/>
    <x v="1"/>
    <x v="2"/>
    <x v="0"/>
    <s v="First Owner"/>
    <n v="3045"/>
    <n v="10"/>
    <s v="premimum"/>
    <n v="466698.25287356321"/>
    <n v="3026"/>
    <n v="3045"/>
    <n v="3045"/>
    <x v="528"/>
    <n v="2078"/>
    <n v="0.61543513957307061"/>
  </r>
  <r>
    <x v="391"/>
    <n v="2015"/>
    <n v="1150000"/>
    <n v="54634"/>
    <x v="1"/>
    <x v="2"/>
    <x v="1"/>
    <s v="Second Owner"/>
    <n v="3044"/>
    <n v="11"/>
    <b v="0"/>
    <n v="466598.61366622866"/>
    <n v="3025"/>
    <n v="3044"/>
    <n v="3044"/>
    <x v="529"/>
    <n v="2078"/>
    <n v="0.61530880420499345"/>
  </r>
  <r>
    <x v="392"/>
    <n v="2015"/>
    <n v="775000"/>
    <n v="66521"/>
    <x v="0"/>
    <x v="2"/>
    <x v="0"/>
    <s v="First Owner"/>
    <n v="3043"/>
    <n v="11"/>
    <s v="premimum"/>
    <n v="466374.03220506082"/>
    <n v="3024"/>
    <n v="3043"/>
    <n v="3043"/>
    <x v="530"/>
    <n v="2077"/>
    <n v="0.61551100887282284"/>
  </r>
  <r>
    <x v="393"/>
    <n v="2018"/>
    <n v="1725000"/>
    <n v="23974"/>
    <x v="1"/>
    <x v="1"/>
    <x v="1"/>
    <s v="Second Owner"/>
    <n v="3042"/>
    <n v="8"/>
    <b v="0"/>
    <n v="466272.57725180802"/>
    <n v="3023"/>
    <n v="3042"/>
    <n v="3042"/>
    <x v="531"/>
    <n v="2076"/>
    <n v="0.61538461538461542"/>
  </r>
  <r>
    <x v="394"/>
    <n v="2016"/>
    <n v="2150000"/>
    <n v="43000"/>
    <x v="1"/>
    <x v="1"/>
    <x v="1"/>
    <s v="First Owner"/>
    <n v="3041"/>
    <n v="10"/>
    <b v="0"/>
    <n v="465858.65833607368"/>
    <n v="3022"/>
    <n v="3041"/>
    <n v="3041"/>
    <x v="532"/>
    <n v="2076"/>
    <n v="0.61558697796777373"/>
  </r>
  <r>
    <x v="343"/>
    <n v="2013"/>
    <n v="450000"/>
    <n v="1000"/>
    <x v="1"/>
    <x v="1"/>
    <x v="0"/>
    <s v="Second Owner"/>
    <n v="3040"/>
    <n v="13"/>
    <s v="budget"/>
    <n v="465304.66447368421"/>
    <n v="3021"/>
    <n v="3040"/>
    <n v="3040"/>
    <x v="533"/>
    <n v="2076"/>
    <n v="0.61546052631578951"/>
  </r>
  <r>
    <x v="395"/>
    <n v="2018"/>
    <n v="3800000"/>
    <n v="10000"/>
    <x v="1"/>
    <x v="1"/>
    <x v="1"/>
    <s v="First Owner"/>
    <n v="3039"/>
    <n v="8"/>
    <b v="0"/>
    <n v="465309.70055939455"/>
    <n v="3020"/>
    <n v="3039"/>
    <n v="3039"/>
    <x v="534"/>
    <n v="2075"/>
    <n v="0.61566304705495234"/>
  </r>
  <r>
    <x v="396"/>
    <n v="2013"/>
    <n v="1580000"/>
    <n v="86000"/>
    <x v="1"/>
    <x v="1"/>
    <x v="1"/>
    <s v="First Owner"/>
    <n v="3038"/>
    <n v="13"/>
    <b v="0"/>
    <n v="464212.04081632651"/>
    <n v="3019"/>
    <n v="3038"/>
    <n v="3038"/>
    <x v="535"/>
    <n v="2075"/>
    <n v="0.61553653719552337"/>
  </r>
  <r>
    <x v="397"/>
    <n v="2019"/>
    <n v="4950000"/>
    <n v="30000"/>
    <x v="1"/>
    <x v="1"/>
    <x v="1"/>
    <s v="First Owner"/>
    <n v="3037"/>
    <n v="7"/>
    <b v="0"/>
    <n v="463844.64273954561"/>
    <n v="3018"/>
    <n v="3037"/>
    <n v="3037"/>
    <x v="536"/>
    <n v="2074"/>
    <n v="0.61540994402370763"/>
  </r>
  <r>
    <x v="107"/>
    <n v="2016"/>
    <n v="535000"/>
    <n v="52600"/>
    <x v="1"/>
    <x v="0"/>
    <x v="0"/>
    <s v="First Owner"/>
    <n v="3036"/>
    <n v="10"/>
    <s v="premimum"/>
    <n v="462366.98945981555"/>
    <n v="3017"/>
    <n v="3036"/>
    <n v="3036"/>
    <x v="537"/>
    <n v="2074"/>
    <n v="0.61528326745718054"/>
  </r>
  <r>
    <x v="398"/>
    <n v="2012"/>
    <n v="225000"/>
    <n v="110000"/>
    <x v="0"/>
    <x v="0"/>
    <x v="0"/>
    <s v="Second Owner"/>
    <n v="3035"/>
    <n v="14"/>
    <s v="budget"/>
    <n v="462343.05766062601"/>
    <n v="3016"/>
    <n v="3035"/>
    <n v="3035"/>
    <x v="538"/>
    <n v="2074"/>
    <n v="0.61515650741350902"/>
  </r>
  <r>
    <x v="399"/>
    <n v="2017"/>
    <n v="550000"/>
    <n v="19890"/>
    <x v="0"/>
    <x v="1"/>
    <x v="1"/>
    <s v="First Owner"/>
    <n v="3034"/>
    <n v="9"/>
    <s v="premimum"/>
    <n v="462421.28543177323"/>
    <n v="3015"/>
    <n v="3034"/>
    <n v="3034"/>
    <x v="539"/>
    <n v="2073"/>
    <n v="0.61535926170072508"/>
  </r>
  <r>
    <x v="215"/>
    <n v="2015"/>
    <n v="625000"/>
    <n v="11918"/>
    <x v="0"/>
    <x v="2"/>
    <x v="0"/>
    <s v="First Owner"/>
    <n v="3033"/>
    <n v="11"/>
    <s v="premimum"/>
    <n v="462392.4101549621"/>
    <n v="3014"/>
    <n v="3033"/>
    <n v="3033"/>
    <x v="540"/>
    <n v="2073"/>
    <n v="0.6152324431256182"/>
  </r>
  <r>
    <x v="400"/>
    <n v="2017"/>
    <n v="520000"/>
    <n v="10510"/>
    <x v="0"/>
    <x v="1"/>
    <x v="1"/>
    <s v="First Owner"/>
    <n v="3032"/>
    <n v="9"/>
    <s v="premimum"/>
    <n v="462338.7796833773"/>
    <n v="3013"/>
    <n v="3032"/>
    <n v="3032"/>
    <x v="541"/>
    <n v="2072"/>
    <n v="0.61510554089709768"/>
  </r>
  <r>
    <x v="401"/>
    <n v="2016"/>
    <n v="239000"/>
    <n v="41000"/>
    <x v="0"/>
    <x v="1"/>
    <x v="0"/>
    <s v="First Owner"/>
    <n v="3031"/>
    <n v="10"/>
    <s v="budget"/>
    <n v="462319.75585615309"/>
    <n v="3012"/>
    <n v="3031"/>
    <n v="3031"/>
    <x v="542"/>
    <n v="2072"/>
    <n v="0.61497855493236553"/>
  </r>
  <r>
    <x v="402"/>
    <n v="2017"/>
    <n v="2600000"/>
    <n v="47162"/>
    <x v="1"/>
    <x v="2"/>
    <x v="1"/>
    <s v="First Owner"/>
    <n v="3030"/>
    <n v="9"/>
    <b v="0"/>
    <n v="462393.45874587458"/>
    <n v="3011"/>
    <n v="3030"/>
    <n v="3030"/>
    <x v="543"/>
    <n v="2072"/>
    <n v="0.61485148514851484"/>
  </r>
  <r>
    <x v="403"/>
    <n v="2012"/>
    <n v="229999"/>
    <n v="49824"/>
    <x v="0"/>
    <x v="1"/>
    <x v="0"/>
    <s v="First Owner"/>
    <n v="3029"/>
    <n v="14"/>
    <s v="budget"/>
    <n v="461687.74513040605"/>
    <n v="3010"/>
    <n v="3029"/>
    <n v="3029"/>
    <x v="544"/>
    <n v="2072"/>
    <n v="0.61472433146252892"/>
  </r>
  <r>
    <x v="75"/>
    <n v="2013"/>
    <n v="1300000"/>
    <n v="58500"/>
    <x v="1"/>
    <x v="1"/>
    <x v="1"/>
    <s v="First Owner"/>
    <n v="3028"/>
    <n v="13"/>
    <b v="0"/>
    <n v="461764.26056803169"/>
    <n v="3009"/>
    <n v="3028"/>
    <n v="3028"/>
    <x v="545"/>
    <n v="2071"/>
    <n v="0.61459709379128136"/>
  </r>
  <r>
    <x v="404"/>
    <n v="2005"/>
    <n v="80000"/>
    <n v="56580"/>
    <x v="0"/>
    <x v="1"/>
    <x v="0"/>
    <s v="First Owner"/>
    <n v="3027"/>
    <n v="21"/>
    <s v="budget"/>
    <n v="461487.34093161544"/>
    <n v="3008"/>
    <n v="3027"/>
    <n v="3027"/>
    <x v="546"/>
    <n v="2070"/>
    <n v="0.61446977205153619"/>
  </r>
  <r>
    <x v="405"/>
    <n v="2012"/>
    <n v="385000"/>
    <n v="52000"/>
    <x v="1"/>
    <x v="1"/>
    <x v="0"/>
    <s v="First Owner"/>
    <n v="3026"/>
    <n v="14"/>
    <s v="budget"/>
    <n v="461613.41077329806"/>
    <n v="3007"/>
    <n v="3026"/>
    <n v="3026"/>
    <x v="547"/>
    <n v="2069"/>
    <n v="0.61434236615994708"/>
  </r>
  <r>
    <x v="95"/>
    <n v="2017"/>
    <n v="600000"/>
    <n v="46507"/>
    <x v="1"/>
    <x v="2"/>
    <x v="0"/>
    <s v="First Owner"/>
    <n v="3025"/>
    <n v="9"/>
    <s v="premimum"/>
    <n v="461638.73752066115"/>
    <n v="3006"/>
    <n v="3025"/>
    <n v="3025"/>
    <x v="548"/>
    <n v="2068"/>
    <n v="0.6142148760330578"/>
  </r>
  <r>
    <x v="406"/>
    <n v="2013"/>
    <n v="350000"/>
    <n v="50000"/>
    <x v="0"/>
    <x v="0"/>
    <x v="0"/>
    <s v="Second Owner"/>
    <n v="3024"/>
    <n v="13"/>
    <s v="budget"/>
    <n v="461592.98313492065"/>
    <n v="3005"/>
    <n v="3024"/>
    <n v="3024"/>
    <x v="549"/>
    <n v="2068"/>
    <n v="0.61408730158730163"/>
  </r>
  <r>
    <x v="228"/>
    <n v="2014"/>
    <n v="114999"/>
    <n v="30000"/>
    <x v="0"/>
    <x v="0"/>
    <x v="0"/>
    <s v="First Owner"/>
    <n v="3023"/>
    <n v="12"/>
    <s v="budget"/>
    <n v="461629.89778365864"/>
    <n v="3004"/>
    <n v="3023"/>
    <n v="3023"/>
    <x v="550"/>
    <n v="2067"/>
    <n v="0.6142904399603043"/>
  </r>
  <r>
    <x v="406"/>
    <n v="2013"/>
    <n v="380000"/>
    <n v="50000"/>
    <x v="0"/>
    <x v="0"/>
    <x v="0"/>
    <s v="Second Owner"/>
    <n v="3022"/>
    <n v="13"/>
    <s v="budget"/>
    <n v="461744.60026472533"/>
    <n v="3003"/>
    <n v="3022"/>
    <n v="3022"/>
    <x v="551"/>
    <n v="2066"/>
    <n v="0.61416280608868301"/>
  </r>
  <r>
    <x v="407"/>
    <n v="1995"/>
    <n v="95000"/>
    <n v="100000"/>
    <x v="0"/>
    <x v="0"/>
    <x v="0"/>
    <s v="Second Owner"/>
    <n v="3021"/>
    <n v="31"/>
    <s v="budget"/>
    <n v="461771.65905329364"/>
    <n v="3002"/>
    <n v="3021"/>
    <n v="3021"/>
    <x v="552"/>
    <n v="2065"/>
    <n v="0.61436610393909297"/>
  </r>
  <r>
    <x v="53"/>
    <n v="2016"/>
    <n v="900000"/>
    <n v="35000"/>
    <x v="1"/>
    <x v="0"/>
    <x v="0"/>
    <s v="First Owner"/>
    <n v="3020"/>
    <n v="10"/>
    <s v="premimum"/>
    <n v="461893.10662251659"/>
    <n v="3001"/>
    <n v="3020"/>
    <n v="3020"/>
    <x v="553"/>
    <n v="2064"/>
    <n v="0.61456953642384105"/>
  </r>
  <r>
    <x v="141"/>
    <n v="2012"/>
    <n v="200999"/>
    <n v="90000"/>
    <x v="0"/>
    <x v="0"/>
    <x v="0"/>
    <s v="Second Owner"/>
    <n v="3019"/>
    <n v="14"/>
    <s v="budget"/>
    <n v="461747.99006293475"/>
    <n v="3000"/>
    <n v="3019"/>
    <n v="3019"/>
    <x v="554"/>
    <n v="2064"/>
    <n v="0.61444186816826762"/>
  </r>
  <r>
    <x v="324"/>
    <n v="2014"/>
    <n v="229999"/>
    <n v="11451"/>
    <x v="0"/>
    <x v="0"/>
    <x v="0"/>
    <s v="First Owner"/>
    <n v="3018"/>
    <n v="12"/>
    <s v="budget"/>
    <n v="461834.38800530153"/>
    <n v="2999"/>
    <n v="3018"/>
    <n v="3018"/>
    <x v="555"/>
    <n v="2063"/>
    <n v="0.61464546056991387"/>
  </r>
  <r>
    <x v="408"/>
    <n v="2019"/>
    <n v="800000"/>
    <n v="60000"/>
    <x v="1"/>
    <x v="0"/>
    <x v="0"/>
    <s v="First Owner"/>
    <n v="3017"/>
    <n v="7"/>
    <s v="premimum"/>
    <n v="461911.2310241962"/>
    <n v="2998"/>
    <n v="3017"/>
    <n v="3017"/>
    <x v="556"/>
    <n v="2062"/>
    <n v="0.61451773284719924"/>
  </r>
  <r>
    <x v="409"/>
    <n v="2012"/>
    <n v="150000"/>
    <n v="172000"/>
    <x v="1"/>
    <x v="0"/>
    <x v="0"/>
    <s v="Second Owner"/>
    <n v="3016"/>
    <n v="14"/>
    <s v="budget"/>
    <n v="461799.13262599468"/>
    <n v="2997"/>
    <n v="3016"/>
    <n v="3016"/>
    <x v="557"/>
    <n v="2062"/>
    <n v="0.61438992042440321"/>
  </r>
  <r>
    <x v="333"/>
    <n v="2018"/>
    <n v="600000"/>
    <n v="60000"/>
    <x v="1"/>
    <x v="0"/>
    <x v="0"/>
    <s v="First Owner"/>
    <n v="3015"/>
    <n v="8"/>
    <s v="premimum"/>
    <n v="461902.54859038146"/>
    <n v="2996"/>
    <n v="3015"/>
    <n v="3015"/>
    <x v="558"/>
    <n v="2061"/>
    <n v="0.61459369817578768"/>
  </r>
  <r>
    <x v="410"/>
    <n v="2005"/>
    <n v="150000"/>
    <n v="150000"/>
    <x v="1"/>
    <x v="0"/>
    <x v="0"/>
    <s v="First Owner"/>
    <n v="3014"/>
    <n v="21"/>
    <s v="budget"/>
    <n v="461856.72992700728"/>
    <n v="2995"/>
    <n v="3014"/>
    <n v="3014"/>
    <x v="559"/>
    <n v="2061"/>
    <n v="0.61446582614465828"/>
  </r>
  <r>
    <x v="411"/>
    <n v="2009"/>
    <n v="150000"/>
    <n v="66000"/>
    <x v="1"/>
    <x v="0"/>
    <x v="0"/>
    <s v="First Owner"/>
    <n v="3013"/>
    <n v="17"/>
    <s v="budget"/>
    <n v="461960.23365416529"/>
    <n v="2994"/>
    <n v="3013"/>
    <n v="3013"/>
    <x v="560"/>
    <n v="2060"/>
    <n v="0.61433786923332223"/>
  </r>
  <r>
    <x v="412"/>
    <n v="2019"/>
    <n v="380000"/>
    <n v="5000"/>
    <x v="0"/>
    <x v="0"/>
    <x v="0"/>
    <s v="First Owner"/>
    <n v="3012"/>
    <n v="7"/>
    <s v="budget"/>
    <n v="462063.80610889773"/>
    <n v="2993"/>
    <n v="3012"/>
    <n v="3012"/>
    <x v="561"/>
    <n v="2059"/>
    <n v="0.61420982735723773"/>
  </r>
  <r>
    <x v="57"/>
    <n v="2006"/>
    <n v="80000"/>
    <n v="66508"/>
    <x v="0"/>
    <x v="0"/>
    <x v="0"/>
    <s v="Second Owner"/>
    <n v="3011"/>
    <n v="20"/>
    <s v="budget"/>
    <n v="462091.06077715044"/>
    <n v="2992"/>
    <n v="3011"/>
    <n v="3011"/>
    <x v="562"/>
    <n v="2059"/>
    <n v="0.61408170043175025"/>
  </r>
  <r>
    <x v="413"/>
    <n v="2007"/>
    <n v="225000"/>
    <n v="55000"/>
    <x v="0"/>
    <x v="0"/>
    <x v="0"/>
    <s v="Second Owner"/>
    <n v="3010"/>
    <n v="19"/>
    <s v="budget"/>
    <n v="462218.00132890366"/>
    <n v="2991"/>
    <n v="3010"/>
    <n v="3010"/>
    <x v="563"/>
    <n v="2058"/>
    <n v="0.61428571428571432"/>
  </r>
  <r>
    <x v="104"/>
    <n v="2012"/>
    <n v="75000"/>
    <n v="29900"/>
    <x v="0"/>
    <x v="0"/>
    <x v="0"/>
    <s v="First Owner"/>
    <n v="3009"/>
    <n v="14"/>
    <s v="budget"/>
    <n v="462296.83748753741"/>
    <n v="2990"/>
    <n v="3009"/>
    <n v="3009"/>
    <x v="564"/>
    <n v="2057"/>
    <n v="0.61448986374210701"/>
  </r>
  <r>
    <x v="414"/>
    <n v="2017"/>
    <n v="1600000"/>
    <n v="3000"/>
    <x v="1"/>
    <x v="0"/>
    <x v="0"/>
    <s v="First Owner"/>
    <n v="3008"/>
    <n v="9"/>
    <b v="0"/>
    <n v="462425.5930851064"/>
    <n v="2989"/>
    <n v="3008"/>
    <n v="3008"/>
    <x v="565"/>
    <n v="2056"/>
    <n v="0.61436170212765961"/>
  </r>
  <r>
    <x v="415"/>
    <n v="2012"/>
    <n v="185000"/>
    <n v="85000"/>
    <x v="1"/>
    <x v="0"/>
    <x v="0"/>
    <s v="First Owner"/>
    <n v="3007"/>
    <n v="14"/>
    <s v="budget"/>
    <n v="462047.28433654807"/>
    <n v="2988"/>
    <n v="3007"/>
    <n v="3007"/>
    <x v="566"/>
    <n v="2056"/>
    <n v="0.61423345527103423"/>
  </r>
  <r>
    <x v="416"/>
    <n v="2011"/>
    <n v="425000"/>
    <n v="50000"/>
    <x v="1"/>
    <x v="0"/>
    <x v="0"/>
    <s v="First Owner"/>
    <n v="3006"/>
    <n v="15"/>
    <s v="budget"/>
    <n v="462139.44910179643"/>
    <n v="2987"/>
    <n v="3006"/>
    <n v="3006"/>
    <x v="567"/>
    <n v="2055"/>
    <n v="0.61410512308715903"/>
  </r>
  <r>
    <x v="109"/>
    <n v="2010"/>
    <n v="100000"/>
    <n v="120000"/>
    <x v="1"/>
    <x v="0"/>
    <x v="0"/>
    <s v="Second Owner"/>
    <n v="3005"/>
    <n v="16"/>
    <s v="budget"/>
    <n v="462151.80831946753"/>
    <n v="2986"/>
    <n v="3005"/>
    <n v="3005"/>
    <x v="568"/>
    <n v="2054"/>
    <n v="0.6139767054908486"/>
  </r>
  <r>
    <x v="417"/>
    <n v="2008"/>
    <n v="140000"/>
    <n v="90000"/>
    <x v="0"/>
    <x v="0"/>
    <x v="0"/>
    <s v="Third Owner"/>
    <n v="3004"/>
    <n v="18"/>
    <s v="budget"/>
    <n v="462272.36484687083"/>
    <n v="2985"/>
    <n v="3004"/>
    <n v="3004"/>
    <x v="569"/>
    <n v="2053"/>
    <n v="0.6141810918774967"/>
  </r>
  <r>
    <x v="418"/>
    <n v="2017"/>
    <n v="710000"/>
    <n v="8000"/>
    <x v="0"/>
    <x v="0"/>
    <x v="1"/>
    <s v="First Owner"/>
    <n v="3003"/>
    <n v="9"/>
    <s v="premimum"/>
    <n v="462379.68165168166"/>
    <n v="2984"/>
    <n v="3003"/>
    <n v="3003"/>
    <x v="570"/>
    <n v="2052"/>
    <n v="0.61438561438561434"/>
  </r>
  <r>
    <x v="419"/>
    <n v="2015"/>
    <n v="450000"/>
    <n v="7900"/>
    <x v="0"/>
    <x v="0"/>
    <x v="1"/>
    <s v="First Owner"/>
    <n v="3002"/>
    <n v="11"/>
    <s v="budget"/>
    <n v="462297.1965356429"/>
    <n v="2983"/>
    <n v="3002"/>
    <n v="3002"/>
    <x v="571"/>
    <n v="2052"/>
    <n v="0.61425716189207191"/>
  </r>
  <r>
    <x v="3"/>
    <n v="2017"/>
    <n v="210000"/>
    <n v="50000"/>
    <x v="0"/>
    <x v="0"/>
    <x v="0"/>
    <s v="First Owner"/>
    <n v="3001"/>
    <n v="9"/>
    <s v="budget"/>
    <n v="462301.29423525493"/>
    <n v="2982"/>
    <n v="3001"/>
    <n v="3001"/>
    <x v="572"/>
    <n v="2051"/>
    <n v="0.61412862379206934"/>
  </r>
  <r>
    <x v="150"/>
    <n v="2016"/>
    <n v="270000"/>
    <n v="25000"/>
    <x v="0"/>
    <x v="0"/>
    <x v="0"/>
    <s v="First Owner"/>
    <n v="3000"/>
    <n v="10"/>
    <s v="budget"/>
    <n v="462385.39466666669"/>
    <n v="2981"/>
    <n v="3000"/>
    <n v="3000"/>
    <x v="573"/>
    <n v="2051"/>
    <n v="0.61399999999999999"/>
  </r>
  <r>
    <x v="39"/>
    <n v="2009"/>
    <n v="110000"/>
    <n v="20000"/>
    <x v="0"/>
    <x v="0"/>
    <x v="0"/>
    <s v="First Owner"/>
    <n v="2999"/>
    <n v="17"/>
    <s v="budget"/>
    <n v="462449.54451483826"/>
    <n v="2980"/>
    <n v="2999"/>
    <n v="2999"/>
    <x v="574"/>
    <n v="2051"/>
    <n v="0.61387129043014343"/>
  </r>
  <r>
    <x v="420"/>
    <n v="2018"/>
    <n v="540000"/>
    <n v="17500"/>
    <x v="0"/>
    <x v="0"/>
    <x v="0"/>
    <s v="First Owner"/>
    <n v="2998"/>
    <n v="8"/>
    <s v="premimum"/>
    <n v="462567.10607071378"/>
    <n v="2979"/>
    <n v="2998"/>
    <n v="2998"/>
    <x v="575"/>
    <n v="2050"/>
    <n v="0.61374249499666444"/>
  </r>
  <r>
    <x v="421"/>
    <n v="2008"/>
    <n v="145000"/>
    <n v="25000"/>
    <x v="0"/>
    <x v="0"/>
    <x v="0"/>
    <s v="First Owner"/>
    <n v="2997"/>
    <n v="18"/>
    <s v="budget"/>
    <n v="462541.26926926925"/>
    <n v="2978"/>
    <n v="2997"/>
    <n v="2997"/>
    <x v="576"/>
    <n v="2050"/>
    <n v="0.61361361361361366"/>
  </r>
  <r>
    <x v="300"/>
    <n v="2013"/>
    <n v="360000"/>
    <n v="206500"/>
    <x v="1"/>
    <x v="0"/>
    <x v="0"/>
    <s v="First Owner"/>
    <n v="2996"/>
    <n v="13"/>
    <s v="budget"/>
    <n v="462647.25767690252"/>
    <n v="2977"/>
    <n v="2996"/>
    <n v="2996"/>
    <x v="577"/>
    <n v="2049"/>
    <n v="0.6134846461949266"/>
  </r>
  <r>
    <x v="422"/>
    <n v="2013"/>
    <n v="250000"/>
    <n v="88600"/>
    <x v="3"/>
    <x v="0"/>
    <x v="0"/>
    <s v="First Owner"/>
    <n v="2995"/>
    <n v="13"/>
    <s v="budget"/>
    <n v="462681.53055091819"/>
    <n v="2976"/>
    <n v="2995"/>
    <n v="2995"/>
    <x v="578"/>
    <n v="2048"/>
    <n v="0.61335559265442408"/>
  </r>
  <r>
    <x v="423"/>
    <n v="2012"/>
    <n v="110000"/>
    <n v="80000"/>
    <x v="1"/>
    <x v="0"/>
    <x v="0"/>
    <s v="First Owner"/>
    <n v="2994"/>
    <n v="14"/>
    <s v="budget"/>
    <n v="462752.56646626588"/>
    <n v="2976"/>
    <n v="2994"/>
    <n v="2994"/>
    <x v="578"/>
    <n v="2047"/>
    <n v="0.61322645290581157"/>
  </r>
  <r>
    <x v="424"/>
    <n v="2008"/>
    <n v="250000"/>
    <n v="100000"/>
    <x v="1"/>
    <x v="0"/>
    <x v="0"/>
    <s v="Fourth &amp; Above Owner"/>
    <n v="2993"/>
    <n v="18"/>
    <s v="budget"/>
    <n v="462870.42565987306"/>
    <n v="2975"/>
    <n v="2993"/>
    <n v="2993"/>
    <x v="579"/>
    <n v="2046"/>
    <n v="0.61309722686267953"/>
  </r>
  <r>
    <x v="362"/>
    <n v="2011"/>
    <n v="150000"/>
    <n v="186000"/>
    <x v="1"/>
    <x v="0"/>
    <x v="0"/>
    <s v="Second Owner"/>
    <n v="2992"/>
    <n v="15"/>
    <s v="budget"/>
    <n v="462941.57219251338"/>
    <n v="2974"/>
    <n v="2992"/>
    <n v="2992"/>
    <x v="580"/>
    <n v="2045"/>
    <n v="0.61330213903743314"/>
  </r>
  <r>
    <x v="425"/>
    <n v="2010"/>
    <n v="140000"/>
    <n v="60000"/>
    <x v="0"/>
    <x v="0"/>
    <x v="0"/>
    <s v="First Owner"/>
    <n v="2991"/>
    <n v="16"/>
    <s v="budget"/>
    <n v="463046.19993313274"/>
    <n v="2973"/>
    <n v="2991"/>
    <n v="2991"/>
    <x v="581"/>
    <n v="2044"/>
    <n v="0.61350718823136074"/>
  </r>
  <r>
    <x v="426"/>
    <n v="2019"/>
    <n v="925000"/>
    <n v="11000"/>
    <x v="0"/>
    <x v="0"/>
    <x v="0"/>
    <s v="First Owner"/>
    <n v="2990"/>
    <n v="7"/>
    <s v="premimum"/>
    <n v="463154.24214046821"/>
    <n v="2972"/>
    <n v="2990"/>
    <n v="2990"/>
    <x v="582"/>
    <n v="2043"/>
    <n v="0.61337792642140465"/>
  </r>
  <r>
    <x v="427"/>
    <n v="2017"/>
    <n v="969999"/>
    <n v="30000"/>
    <x v="1"/>
    <x v="0"/>
    <x v="0"/>
    <s v="First Owner"/>
    <n v="2989"/>
    <n v="9"/>
    <s v="premimum"/>
    <n v="462999.72699899634"/>
    <n v="2971"/>
    <n v="2989"/>
    <n v="2989"/>
    <x v="583"/>
    <n v="2043"/>
    <n v="0.61324857811977251"/>
  </r>
  <r>
    <x v="428"/>
    <n v="2007"/>
    <n v="90000"/>
    <n v="80000"/>
    <x v="2"/>
    <x v="0"/>
    <x v="0"/>
    <s v="Third Owner"/>
    <n v="2988"/>
    <n v="19"/>
    <s v="budget"/>
    <n v="462830.04852744308"/>
    <n v="2970"/>
    <n v="2988"/>
    <n v="2988"/>
    <x v="584"/>
    <n v="2043"/>
    <n v="0.61311914323962513"/>
  </r>
  <r>
    <x v="299"/>
    <n v="2001"/>
    <n v="55000"/>
    <n v="60000"/>
    <x v="0"/>
    <x v="0"/>
    <x v="0"/>
    <s v="Third Owner"/>
    <n v="2987"/>
    <n v="25"/>
    <s v="budget"/>
    <n v="462954.86608637427"/>
    <n v="2969"/>
    <n v="2987"/>
    <n v="2987"/>
    <x v="585"/>
    <n v="2042"/>
    <n v="0.61332440575828595"/>
  </r>
  <r>
    <x v="341"/>
    <n v="2007"/>
    <n v="155000"/>
    <n v="100000"/>
    <x v="1"/>
    <x v="0"/>
    <x v="0"/>
    <s v="Fourth &amp; Above Owner"/>
    <n v="2986"/>
    <n v="19"/>
    <s v="budget"/>
    <n v="463091.48861352983"/>
    <n v="2968"/>
    <n v="2986"/>
    <n v="2986"/>
    <x v="586"/>
    <n v="2041"/>
    <n v="0.61352980576021432"/>
  </r>
  <r>
    <x v="429"/>
    <n v="2019"/>
    <n v="900000"/>
    <n v="15000"/>
    <x v="1"/>
    <x v="0"/>
    <x v="0"/>
    <s v="First Owner"/>
    <n v="2985"/>
    <n v="7"/>
    <s v="premimum"/>
    <n v="463194.70184254606"/>
    <n v="2967"/>
    <n v="2985"/>
    <n v="2985"/>
    <x v="587"/>
    <n v="2040"/>
    <n v="0.6137353433835846"/>
  </r>
  <r>
    <x v="430"/>
    <n v="2011"/>
    <n v="135000"/>
    <n v="90000"/>
    <x v="0"/>
    <x v="0"/>
    <x v="0"/>
    <s v="First Owner"/>
    <n v="2984"/>
    <n v="15"/>
    <s v="budget"/>
    <n v="463048.31936997321"/>
    <n v="2966"/>
    <n v="2984"/>
    <n v="2984"/>
    <x v="588"/>
    <n v="2040"/>
    <n v="0.61360589812332444"/>
  </r>
  <r>
    <x v="0"/>
    <n v="2012"/>
    <n v="180000"/>
    <n v="120000"/>
    <x v="0"/>
    <x v="0"/>
    <x v="0"/>
    <s v="First Owner"/>
    <n v="2983"/>
    <n v="14"/>
    <s v="budget"/>
    <n v="463158.29198793159"/>
    <n v="2965"/>
    <n v="2983"/>
    <n v="2983"/>
    <x v="589"/>
    <n v="2039"/>
    <n v="0.61347636607442169"/>
  </r>
  <r>
    <x v="2"/>
    <n v="2013"/>
    <n v="495000"/>
    <n v="100000"/>
    <x v="1"/>
    <x v="0"/>
    <x v="0"/>
    <s v="Second Owner"/>
    <n v="2982"/>
    <n v="13"/>
    <s v="budget"/>
    <n v="463253.24782025488"/>
    <n v="2964"/>
    <n v="2982"/>
    <n v="2982"/>
    <x v="590"/>
    <n v="2038"/>
    <n v="0.61334674714956405"/>
  </r>
  <r>
    <x v="55"/>
    <n v="2009"/>
    <n v="400000"/>
    <n v="138000"/>
    <x v="1"/>
    <x v="0"/>
    <x v="0"/>
    <s v="Third Owner"/>
    <n v="2981"/>
    <n v="17"/>
    <s v="budget"/>
    <n v="463242.59812143573"/>
    <n v="2963"/>
    <n v="2981"/>
    <n v="2981"/>
    <x v="591"/>
    <n v="2037"/>
    <n v="0.61355249916135524"/>
  </r>
  <r>
    <x v="341"/>
    <n v="2008"/>
    <n v="250000"/>
    <n v="110000"/>
    <x v="1"/>
    <x v="0"/>
    <x v="0"/>
    <s v="Second Owner"/>
    <n v="2980"/>
    <n v="18"/>
    <s v="budget"/>
    <n v="463263.82046979864"/>
    <n v="2962"/>
    <n v="2980"/>
    <n v="2980"/>
    <x v="592"/>
    <n v="2036"/>
    <n v="0.61375838926174497"/>
  </r>
  <r>
    <x v="431"/>
    <n v="2015"/>
    <n v="138000"/>
    <n v="120000"/>
    <x v="0"/>
    <x v="0"/>
    <x v="0"/>
    <s v="Fourth &amp; Above Owner"/>
    <n v="2979"/>
    <n v="11"/>
    <s v="budget"/>
    <n v="463335.4095334005"/>
    <n v="2961"/>
    <n v="2979"/>
    <n v="2979"/>
    <x v="593"/>
    <n v="2035"/>
    <n v="0.61396441758979525"/>
  </r>
  <r>
    <x v="432"/>
    <n v="2011"/>
    <n v="311000"/>
    <n v="70000"/>
    <x v="0"/>
    <x v="0"/>
    <x v="1"/>
    <s v="Second Owner"/>
    <n v="2978"/>
    <n v="15"/>
    <s v="budget"/>
    <n v="463444.65580926795"/>
    <n v="2960"/>
    <n v="2978"/>
    <n v="2978"/>
    <x v="594"/>
    <n v="2034"/>
    <n v="0.61417058428475491"/>
  </r>
  <r>
    <x v="220"/>
    <n v="2015"/>
    <n v="190000"/>
    <n v="70000"/>
    <x v="0"/>
    <x v="0"/>
    <x v="0"/>
    <s v="First Owner"/>
    <n v="2977"/>
    <n v="11"/>
    <s v="budget"/>
    <n v="463495.86328518641"/>
    <n v="2959"/>
    <n v="2977"/>
    <n v="2977"/>
    <x v="595"/>
    <n v="2033"/>
    <n v="0.61437688948605984"/>
  </r>
  <r>
    <x v="231"/>
    <n v="2011"/>
    <n v="311000"/>
    <n v="140000"/>
    <x v="1"/>
    <x v="0"/>
    <x v="0"/>
    <s v="First Owner"/>
    <n v="2976"/>
    <n v="15"/>
    <s v="budget"/>
    <n v="463587.76377688174"/>
    <n v="2958"/>
    <n v="2976"/>
    <n v="2976"/>
    <x v="596"/>
    <n v="2032"/>
    <n v="0.614247311827957"/>
  </r>
  <r>
    <x v="433"/>
    <n v="2009"/>
    <n v="300000"/>
    <n v="15000"/>
    <x v="0"/>
    <x v="0"/>
    <x v="0"/>
    <s v="First Owner"/>
    <n v="2975"/>
    <n v="17"/>
    <s v="budget"/>
    <n v="463639.0537815126"/>
    <n v="2957"/>
    <n v="2975"/>
    <n v="2975"/>
    <x v="597"/>
    <n v="2031"/>
    <n v="0.61411764705882355"/>
  </r>
  <r>
    <x v="434"/>
    <n v="2018"/>
    <n v="600000"/>
    <n v="20000"/>
    <x v="0"/>
    <x v="0"/>
    <x v="0"/>
    <s v="First Owner"/>
    <n v="2974"/>
    <n v="8"/>
    <s v="premimum"/>
    <n v="463694.07700067252"/>
    <n v="2956"/>
    <n v="2974"/>
    <n v="2974"/>
    <x v="598"/>
    <n v="2030"/>
    <n v="0.61398789509078677"/>
  </r>
  <r>
    <x v="435"/>
    <n v="2009"/>
    <n v="550000"/>
    <n v="100000"/>
    <x v="1"/>
    <x v="0"/>
    <x v="0"/>
    <s v="First Owner"/>
    <n v="2973"/>
    <n v="17"/>
    <s v="premimum"/>
    <n v="463648.22906155401"/>
    <n v="2955"/>
    <n v="2973"/>
    <n v="2973"/>
    <x v="599"/>
    <n v="2030"/>
    <n v="0.61385805583585606"/>
  </r>
  <r>
    <x v="436"/>
    <n v="2015"/>
    <n v="600000"/>
    <n v="70000"/>
    <x v="0"/>
    <x v="0"/>
    <x v="1"/>
    <s v="First Owner"/>
    <n v="2972"/>
    <n v="11"/>
    <s v="premimum"/>
    <n v="463619.17395693134"/>
    <n v="2954"/>
    <n v="2972"/>
    <n v="2972"/>
    <x v="600"/>
    <n v="2029"/>
    <n v="0.6137281292059219"/>
  </r>
  <r>
    <x v="220"/>
    <n v="2018"/>
    <n v="195000"/>
    <n v="5000"/>
    <x v="0"/>
    <x v="0"/>
    <x v="0"/>
    <s v="First Owner"/>
    <n v="2971"/>
    <n v="8"/>
    <s v="budget"/>
    <n v="463573.2699427802"/>
    <n v="2953"/>
    <n v="2971"/>
    <n v="2971"/>
    <x v="601"/>
    <n v="2028"/>
    <n v="0.61359811511275664"/>
  </r>
  <r>
    <x v="328"/>
    <n v="2013"/>
    <n v="58000"/>
    <n v="27974"/>
    <x v="0"/>
    <x v="0"/>
    <x v="0"/>
    <s v="First Owner"/>
    <n v="2970"/>
    <n v="13"/>
    <s v="budget"/>
    <n v="463663.69865319866"/>
    <n v="2952"/>
    <n v="2970"/>
    <n v="2970"/>
    <x v="602"/>
    <n v="2028"/>
    <n v="0.6134680134680135"/>
  </r>
  <r>
    <x v="220"/>
    <n v="2018"/>
    <n v="183000"/>
    <n v="40000"/>
    <x v="0"/>
    <x v="0"/>
    <x v="0"/>
    <s v="First Owner"/>
    <n v="2969"/>
    <n v="8"/>
    <s v="budget"/>
    <n v="463800.3317615359"/>
    <n v="2951"/>
    <n v="2969"/>
    <n v="2969"/>
    <x v="603"/>
    <n v="2027"/>
    <n v="0.61333782418322669"/>
  </r>
  <r>
    <x v="437"/>
    <n v="2007"/>
    <n v="95000"/>
    <n v="80000"/>
    <x v="0"/>
    <x v="0"/>
    <x v="0"/>
    <s v="First Owner"/>
    <n v="2968"/>
    <n v="19"/>
    <s v="budget"/>
    <n v="463894.94103773584"/>
    <n v="2950"/>
    <n v="2968"/>
    <n v="2968"/>
    <x v="604"/>
    <n v="2027"/>
    <n v="0.6132075471698113"/>
  </r>
  <r>
    <x v="438"/>
    <n v="2013"/>
    <n v="250000"/>
    <n v="38000"/>
    <x v="0"/>
    <x v="0"/>
    <x v="0"/>
    <s v="First Owner"/>
    <n v="2967"/>
    <n v="13"/>
    <s v="budget"/>
    <n v="464019.27367711492"/>
    <n v="2949"/>
    <n v="2967"/>
    <n v="2967"/>
    <x v="605"/>
    <n v="2026"/>
    <n v="0.61307718233906305"/>
  </r>
  <r>
    <x v="338"/>
    <n v="2014"/>
    <n v="400000"/>
    <n v="35000"/>
    <x v="0"/>
    <x v="0"/>
    <x v="0"/>
    <s v="First Owner"/>
    <n v="2966"/>
    <n v="12"/>
    <s v="budget"/>
    <n v="464091.43122049898"/>
    <n v="2948"/>
    <n v="2966"/>
    <n v="2966"/>
    <x v="606"/>
    <n v="2025"/>
    <n v="0.61294672960215779"/>
  </r>
  <r>
    <x v="222"/>
    <n v="2012"/>
    <n v="409999"/>
    <n v="60000"/>
    <x v="1"/>
    <x v="0"/>
    <x v="0"/>
    <s v="Second Owner"/>
    <n v="2965"/>
    <n v="14"/>
    <s v="budget"/>
    <n v="464113.04721753794"/>
    <n v="2947"/>
    <n v="2965"/>
    <n v="2965"/>
    <x v="607"/>
    <n v="2024"/>
    <n v="0.61281618887015177"/>
  </r>
  <r>
    <x v="439"/>
    <n v="2004"/>
    <n v="120000"/>
    <n v="120000"/>
    <x v="1"/>
    <x v="0"/>
    <x v="0"/>
    <s v="Second Owner"/>
    <n v="2964"/>
    <n v="22"/>
    <s v="budget"/>
    <n v="464131.30431848852"/>
    <n v="2946"/>
    <n v="2964"/>
    <n v="2964"/>
    <x v="608"/>
    <n v="2023"/>
    <n v="0.61302294197031038"/>
  </r>
  <r>
    <x v="440"/>
    <n v="2018"/>
    <n v="600000"/>
    <n v="18000"/>
    <x v="0"/>
    <x v="0"/>
    <x v="1"/>
    <s v="First Owner"/>
    <n v="2963"/>
    <n v="8"/>
    <s v="premimum"/>
    <n v="464247.44718191022"/>
    <n v="2945"/>
    <n v="2963"/>
    <n v="2963"/>
    <x v="609"/>
    <n v="2022"/>
    <n v="0.61322983462706715"/>
  </r>
  <r>
    <x v="441"/>
    <n v="2016"/>
    <n v="600000"/>
    <n v="10000"/>
    <x v="0"/>
    <x v="0"/>
    <x v="0"/>
    <s v="First Owner"/>
    <n v="2962"/>
    <n v="10"/>
    <s v="premimum"/>
    <n v="464201.61580013507"/>
    <n v="2944"/>
    <n v="2962"/>
    <n v="2962"/>
    <x v="610"/>
    <n v="2022"/>
    <n v="0.61309925725860903"/>
  </r>
  <r>
    <x v="174"/>
    <n v="2015"/>
    <n v="825000"/>
    <n v="90000"/>
    <x v="1"/>
    <x v="0"/>
    <x v="0"/>
    <s v="Third Owner"/>
    <n v="2961"/>
    <n v="11"/>
    <s v="premimum"/>
    <n v="464155.75346166838"/>
    <n v="2943"/>
    <n v="2961"/>
    <n v="2961"/>
    <x v="611"/>
    <n v="2022"/>
    <n v="0.61296859169199591"/>
  </r>
  <r>
    <x v="50"/>
    <n v="2016"/>
    <n v="625000"/>
    <n v="80000"/>
    <x v="1"/>
    <x v="0"/>
    <x v="0"/>
    <s v="Second Owner"/>
    <n v="2960"/>
    <n v="10"/>
    <s v="premimum"/>
    <n v="464033.84662162163"/>
    <n v="2942"/>
    <n v="2960"/>
    <n v="2960"/>
    <x v="612"/>
    <n v="2021"/>
    <n v="0.61317567567567566"/>
  </r>
  <r>
    <x v="442"/>
    <n v="2020"/>
    <n v="700000"/>
    <n v="1400"/>
    <x v="1"/>
    <x v="0"/>
    <x v="0"/>
    <s v="First Owner"/>
    <n v="2959"/>
    <n v="6"/>
    <s v="premimum"/>
    <n v="463979.44778641436"/>
    <n v="2941"/>
    <n v="2959"/>
    <n v="2959"/>
    <x v="613"/>
    <n v="2021"/>
    <n v="0.61338289962825276"/>
  </r>
  <r>
    <x v="332"/>
    <n v="2011"/>
    <n v="160000"/>
    <n v="60000"/>
    <x v="0"/>
    <x v="0"/>
    <x v="0"/>
    <s v="First Owner"/>
    <n v="2958"/>
    <n v="15"/>
    <s v="budget"/>
    <n v="463899.65720081137"/>
    <n v="2940"/>
    <n v="2958"/>
    <n v="2958"/>
    <x v="614"/>
    <n v="2021"/>
    <n v="0.61325219743069637"/>
  </r>
  <r>
    <x v="152"/>
    <n v="2011"/>
    <n v="114999"/>
    <n v="60000"/>
    <x v="0"/>
    <x v="0"/>
    <x v="0"/>
    <s v="Third Owner"/>
    <n v="2957"/>
    <n v="15"/>
    <s v="budget"/>
    <n v="464002.43016570847"/>
    <n v="2939"/>
    <n v="2957"/>
    <n v="2957"/>
    <x v="615"/>
    <n v="2020"/>
    <n v="0.61312140683124794"/>
  </r>
  <r>
    <x v="1"/>
    <n v="2009"/>
    <n v="150000"/>
    <n v="53000"/>
    <x v="0"/>
    <x v="0"/>
    <x v="0"/>
    <s v="First Owner"/>
    <n v="2956"/>
    <n v="17"/>
    <s v="budget"/>
    <n v="464120.49627875508"/>
    <n v="2938"/>
    <n v="2956"/>
    <n v="2956"/>
    <x v="616"/>
    <n v="2019"/>
    <n v="0.6133288227334236"/>
  </r>
  <r>
    <x v="443"/>
    <n v="2010"/>
    <n v="250000"/>
    <n v="100000"/>
    <x v="1"/>
    <x v="1"/>
    <x v="0"/>
    <s v="First Owner"/>
    <n v="2955"/>
    <n v="16"/>
    <s v="budget"/>
    <n v="464226.7976311337"/>
    <n v="2937"/>
    <n v="2955"/>
    <n v="2955"/>
    <x v="617"/>
    <n v="2018"/>
    <n v="0.6131979695431472"/>
  </r>
  <r>
    <x v="2"/>
    <n v="2012"/>
    <n v="390000"/>
    <n v="86000"/>
    <x v="1"/>
    <x v="1"/>
    <x v="0"/>
    <s v="Second Owner"/>
    <n v="2954"/>
    <n v="14"/>
    <s v="budget"/>
    <n v="464299.31855111715"/>
    <n v="2936"/>
    <n v="2954"/>
    <n v="2954"/>
    <x v="618"/>
    <n v="2017"/>
    <n v="0.61306702775897093"/>
  </r>
  <r>
    <x v="343"/>
    <n v="2015"/>
    <n v="650000"/>
    <n v="100000"/>
    <x v="1"/>
    <x v="0"/>
    <x v="0"/>
    <s v="First Owner"/>
    <n v="2953"/>
    <n v="11"/>
    <s v="premimum"/>
    <n v="464324.47917372163"/>
    <n v="2935"/>
    <n v="2953"/>
    <n v="2953"/>
    <x v="619"/>
    <n v="2016"/>
    <n v="0.61327463596342702"/>
  </r>
  <r>
    <x v="444"/>
    <n v="2016"/>
    <n v="600000"/>
    <n v="30000"/>
    <x v="1"/>
    <x v="0"/>
    <x v="0"/>
    <s v="First Owner"/>
    <n v="2952"/>
    <n v="10"/>
    <s v="premimum"/>
    <n v="464261.58096205961"/>
    <n v="2934"/>
    <n v="2952"/>
    <n v="2952"/>
    <x v="620"/>
    <n v="2015"/>
    <n v="0.61314363143631434"/>
  </r>
  <r>
    <x v="163"/>
    <n v="2011"/>
    <n v="250000"/>
    <n v="120000"/>
    <x v="0"/>
    <x v="0"/>
    <x v="0"/>
    <s v="First Owner"/>
    <n v="2951"/>
    <n v="15"/>
    <s v="budget"/>
    <n v="464215.58353100641"/>
    <n v="2933"/>
    <n v="2951"/>
    <n v="2951"/>
    <x v="621"/>
    <n v="2015"/>
    <n v="0.61301253812267031"/>
  </r>
  <r>
    <x v="445"/>
    <n v="2011"/>
    <n v="229999"/>
    <n v="60000"/>
    <x v="3"/>
    <x v="0"/>
    <x v="0"/>
    <s v="Second Owner"/>
    <n v="2950"/>
    <n v="15"/>
    <s v="budget"/>
    <n v="464288.19898305082"/>
    <n v="2932"/>
    <n v="2950"/>
    <n v="2950"/>
    <x v="622"/>
    <n v="2014"/>
    <n v="0.61288135593220339"/>
  </r>
  <r>
    <x v="368"/>
    <n v="2016"/>
    <n v="299000"/>
    <n v="50000"/>
    <x v="1"/>
    <x v="0"/>
    <x v="0"/>
    <s v="Second Owner"/>
    <n v="2949"/>
    <n v="10"/>
    <s v="budget"/>
    <n v="464367.64598168869"/>
    <n v="2932"/>
    <n v="2949"/>
    <n v="2949"/>
    <x v="622"/>
    <n v="2013"/>
    <n v="0.61308918277382163"/>
  </r>
  <r>
    <x v="111"/>
    <n v="2010"/>
    <n v="330000"/>
    <n v="124000"/>
    <x v="1"/>
    <x v="0"/>
    <x v="0"/>
    <s v="Second Owner"/>
    <n v="2948"/>
    <n v="16"/>
    <s v="budget"/>
    <n v="464423.74084124831"/>
    <n v="2931"/>
    <n v="2948"/>
    <n v="2948"/>
    <x v="623"/>
    <n v="2013"/>
    <n v="0.61329715061058343"/>
  </r>
  <r>
    <x v="446"/>
    <n v="2012"/>
    <n v="180000"/>
    <n v="100000"/>
    <x v="0"/>
    <x v="0"/>
    <x v="0"/>
    <s v="Third Owner"/>
    <n v="2947"/>
    <n v="14"/>
    <s v="budget"/>
    <n v="464469.35459789616"/>
    <n v="2930"/>
    <n v="2947"/>
    <n v="2947"/>
    <x v="624"/>
    <n v="2012"/>
    <n v="0.61350525958601965"/>
  </r>
  <r>
    <x v="38"/>
    <n v="2017"/>
    <n v="475000"/>
    <n v="42000"/>
    <x v="0"/>
    <x v="0"/>
    <x v="0"/>
    <s v="First Owner"/>
    <n v="2946"/>
    <n v="9"/>
    <s v="budget"/>
    <n v="464565.91581805836"/>
    <n v="2929"/>
    <n v="2946"/>
    <n v="2946"/>
    <x v="625"/>
    <n v="2011"/>
    <n v="0.61371350984385609"/>
  </r>
  <r>
    <x v="65"/>
    <n v="2015"/>
    <n v="325000"/>
    <n v="100000"/>
    <x v="1"/>
    <x v="0"/>
    <x v="0"/>
    <s v="First Owner"/>
    <n v="2945"/>
    <n v="11"/>
    <s v="budget"/>
    <n v="464562.37283531408"/>
    <n v="2928"/>
    <n v="2945"/>
    <n v="2945"/>
    <x v="626"/>
    <n v="2011"/>
    <n v="0.61358234295415959"/>
  </r>
  <r>
    <x v="392"/>
    <n v="2016"/>
    <n v="639000"/>
    <n v="28205"/>
    <x v="0"/>
    <x v="1"/>
    <x v="0"/>
    <s v="First Owner"/>
    <n v="2944"/>
    <n v="10"/>
    <s v="premimum"/>
    <n v="464609.7785326087"/>
    <n v="2927"/>
    <n v="2944"/>
    <n v="2944"/>
    <x v="627"/>
    <n v="2010"/>
    <n v="0.61345108695652173"/>
  </r>
  <r>
    <x v="447"/>
    <n v="2017"/>
    <n v="415000"/>
    <n v="32670"/>
    <x v="0"/>
    <x v="1"/>
    <x v="1"/>
    <s v="First Owner"/>
    <n v="2943"/>
    <n v="9"/>
    <s v="budget"/>
    <n v="464550.52259599051"/>
    <n v="2926"/>
    <n v="2943"/>
    <n v="2943"/>
    <x v="628"/>
    <n v="2010"/>
    <n v="0.61331974176010873"/>
  </r>
  <r>
    <x v="448"/>
    <n v="2016"/>
    <n v="1199000"/>
    <n v="30093"/>
    <x v="1"/>
    <x v="1"/>
    <x v="1"/>
    <s v="First Owner"/>
    <n v="2942"/>
    <n v="10"/>
    <b v="0"/>
    <n v="464567.36505778384"/>
    <n v="2925"/>
    <n v="2942"/>
    <n v="2942"/>
    <x v="629"/>
    <n v="2010"/>
    <n v="0.61318830727396334"/>
  </r>
  <r>
    <x v="449"/>
    <n v="2013"/>
    <n v="525000"/>
    <n v="56228"/>
    <x v="2"/>
    <x v="1"/>
    <x v="0"/>
    <s v="First Owner"/>
    <n v="2941"/>
    <n v="13"/>
    <s v="premimum"/>
    <n v="464317.64297857869"/>
    <n v="2924"/>
    <n v="2941"/>
    <n v="2941"/>
    <x v="630"/>
    <n v="2010"/>
    <n v="0.61305678340700442"/>
  </r>
  <r>
    <x v="450"/>
    <n v="2013"/>
    <n v="425000"/>
    <n v="59319"/>
    <x v="0"/>
    <x v="1"/>
    <x v="0"/>
    <s v="First Owner"/>
    <n v="2940"/>
    <n v="13"/>
    <s v="budget"/>
    <n v="464297.00272108841"/>
    <n v="2923"/>
    <n v="2940"/>
    <n v="2940"/>
    <x v="631"/>
    <n v="2009"/>
    <n v="0.61292517006802716"/>
  </r>
  <r>
    <x v="127"/>
    <n v="2016"/>
    <n v="699000"/>
    <n v="39503"/>
    <x v="1"/>
    <x v="1"/>
    <x v="0"/>
    <s v="First Owner"/>
    <n v="2939"/>
    <n v="10"/>
    <s v="premimum"/>
    <n v="464310.37359646137"/>
    <n v="2922"/>
    <n v="2939"/>
    <n v="2939"/>
    <x v="632"/>
    <n v="2008"/>
    <n v="0.6127934671657026"/>
  </r>
  <r>
    <x v="451"/>
    <n v="2013"/>
    <n v="325000"/>
    <n v="35299"/>
    <x v="0"/>
    <x v="1"/>
    <x v="0"/>
    <s v="First Owner"/>
    <n v="2938"/>
    <n v="13"/>
    <s v="budget"/>
    <n v="464230.49285228044"/>
    <n v="2921"/>
    <n v="2938"/>
    <n v="2938"/>
    <x v="633"/>
    <n v="2008"/>
    <n v="0.61266167460857723"/>
  </r>
  <r>
    <x v="452"/>
    <n v="2011"/>
    <n v="275000"/>
    <n v="51687"/>
    <x v="0"/>
    <x v="1"/>
    <x v="0"/>
    <s v="First Owner"/>
    <n v="2937"/>
    <n v="15"/>
    <s v="budget"/>
    <n v="464277.89853592101"/>
    <n v="2920"/>
    <n v="2937"/>
    <n v="2937"/>
    <x v="634"/>
    <n v="2007"/>
    <n v="0.61252979230507321"/>
  </r>
  <r>
    <x v="453"/>
    <n v="2011"/>
    <n v="269000"/>
    <n v="76259"/>
    <x v="0"/>
    <x v="1"/>
    <x v="1"/>
    <s v="First Owner"/>
    <n v="2936"/>
    <n v="15"/>
    <s v="budget"/>
    <n v="464342.36648501363"/>
    <n v="2919"/>
    <n v="2936"/>
    <n v="2936"/>
    <x v="635"/>
    <n v="2006"/>
    <n v="0.61239782016348776"/>
  </r>
  <r>
    <x v="454"/>
    <n v="2013"/>
    <n v="399000"/>
    <n v="44049"/>
    <x v="1"/>
    <x v="1"/>
    <x v="0"/>
    <s v="First Owner"/>
    <n v="2935"/>
    <n v="13"/>
    <s v="budget"/>
    <n v="464408.92265758093"/>
    <n v="2918"/>
    <n v="2935"/>
    <n v="2935"/>
    <x v="636"/>
    <n v="2005"/>
    <n v="0.61226575809199324"/>
  </r>
  <r>
    <x v="455"/>
    <n v="2017"/>
    <n v="475000"/>
    <n v="45087"/>
    <x v="1"/>
    <x v="1"/>
    <x v="0"/>
    <s v="First Owner"/>
    <n v="2934"/>
    <n v="9"/>
    <s v="budget"/>
    <n v="464431.21608725289"/>
    <n v="2917"/>
    <n v="2934"/>
    <n v="2934"/>
    <x v="637"/>
    <n v="2004"/>
    <n v="0.61213360599863664"/>
  </r>
  <r>
    <x v="452"/>
    <n v="2011"/>
    <n v="249000"/>
    <n v="41125"/>
    <x v="0"/>
    <x v="1"/>
    <x v="0"/>
    <s v="First Owner"/>
    <n v="2933"/>
    <n v="15"/>
    <s v="budget"/>
    <n v="464427.61268325947"/>
    <n v="2916"/>
    <n v="2933"/>
    <n v="2933"/>
    <x v="638"/>
    <n v="2004"/>
    <n v="0.61200136379133996"/>
  </r>
  <r>
    <x v="456"/>
    <n v="2014"/>
    <n v="1549000"/>
    <n v="42215"/>
    <x v="1"/>
    <x v="1"/>
    <x v="1"/>
    <s v="First Owner"/>
    <n v="2932"/>
    <n v="12"/>
    <b v="0"/>
    <n v="464501.08731241472"/>
    <n v="2915"/>
    <n v="2932"/>
    <n v="2932"/>
    <x v="639"/>
    <n v="2003"/>
    <n v="0.61186903137789905"/>
  </r>
  <r>
    <x v="457"/>
    <n v="2011"/>
    <n v="254999"/>
    <n v="54206"/>
    <x v="0"/>
    <x v="1"/>
    <x v="0"/>
    <s v="First Owner"/>
    <n v="2931"/>
    <n v="15"/>
    <s v="budget"/>
    <n v="464131.07744796999"/>
    <n v="2914"/>
    <n v="2931"/>
    <n v="2931"/>
    <x v="640"/>
    <n v="2002"/>
    <n v="0.61173660866598434"/>
  </r>
  <r>
    <x v="458"/>
    <n v="2012"/>
    <n v="269000"/>
    <n v="52547"/>
    <x v="0"/>
    <x v="1"/>
    <x v="0"/>
    <s v="First Owner"/>
    <n v="2930"/>
    <n v="14"/>
    <s v="budget"/>
    <n v="464202.45358361775"/>
    <n v="2913"/>
    <n v="2930"/>
    <n v="2930"/>
    <x v="641"/>
    <n v="2001"/>
    <n v="0.61160409556313988"/>
  </r>
  <r>
    <x v="459"/>
    <n v="2014"/>
    <n v="665000"/>
    <n v="59110"/>
    <x v="1"/>
    <x v="1"/>
    <x v="0"/>
    <s v="First Owner"/>
    <n v="2929"/>
    <n v="12"/>
    <s v="premimum"/>
    <n v="464269.09832707408"/>
    <n v="2912"/>
    <n v="2929"/>
    <n v="2929"/>
    <x v="642"/>
    <n v="2000"/>
    <n v="0.61147149197678385"/>
  </r>
  <r>
    <x v="460"/>
    <n v="2014"/>
    <n v="299000"/>
    <n v="54565"/>
    <x v="0"/>
    <x v="1"/>
    <x v="0"/>
    <s v="First Owner"/>
    <n v="2928"/>
    <n v="12"/>
    <s v="budget"/>
    <n v="464200.54269125685"/>
    <n v="2911"/>
    <n v="2928"/>
    <n v="2928"/>
    <x v="643"/>
    <n v="1999"/>
    <n v="0.61133879781420764"/>
  </r>
  <r>
    <x v="153"/>
    <n v="2010"/>
    <n v="265000"/>
    <n v="47564"/>
    <x v="0"/>
    <x v="1"/>
    <x v="0"/>
    <s v="Second Owner"/>
    <n v="2927"/>
    <n v="16"/>
    <s v="budget"/>
    <n v="464256.98291766312"/>
    <n v="2910"/>
    <n v="2927"/>
    <n v="2927"/>
    <x v="644"/>
    <n v="1998"/>
    <n v="0.61120601298257604"/>
  </r>
  <r>
    <x v="457"/>
    <n v="2010"/>
    <n v="211000"/>
    <n v="45143"/>
    <x v="0"/>
    <x v="1"/>
    <x v="0"/>
    <s v="Second Owner"/>
    <n v="2926"/>
    <n v="16"/>
    <s v="budget"/>
    <n v="464325.08168147644"/>
    <n v="2909"/>
    <n v="2926"/>
    <n v="2926"/>
    <x v="645"/>
    <n v="1997"/>
    <n v="0.61141490088858508"/>
  </r>
  <r>
    <x v="461"/>
    <n v="2013"/>
    <n v="599000"/>
    <n v="61624"/>
    <x v="0"/>
    <x v="1"/>
    <x v="1"/>
    <s v="Second Owner"/>
    <n v="2925"/>
    <n v="13"/>
    <s v="premimum"/>
    <n v="464411.68854700855"/>
    <n v="2908"/>
    <n v="2925"/>
    <n v="2925"/>
    <x v="646"/>
    <n v="1996"/>
    <n v="0.61162393162393158"/>
  </r>
  <r>
    <x v="462"/>
    <n v="2007"/>
    <n v="55000"/>
    <n v="195000"/>
    <x v="1"/>
    <x v="0"/>
    <x v="0"/>
    <s v="Third Owner"/>
    <n v="2924"/>
    <n v="19"/>
    <s v="budget"/>
    <n v="464365.65971272229"/>
    <n v="2907"/>
    <n v="2924"/>
    <n v="2924"/>
    <x v="647"/>
    <n v="1995"/>
    <n v="0.61183310533515733"/>
  </r>
  <r>
    <x v="222"/>
    <n v="2014"/>
    <n v="550000"/>
    <n v="50000"/>
    <x v="1"/>
    <x v="0"/>
    <x v="0"/>
    <s v="First Owner"/>
    <n v="2923"/>
    <n v="12"/>
    <s v="premimum"/>
    <n v="464505.709544988"/>
    <n v="2906"/>
    <n v="2923"/>
    <n v="2923"/>
    <x v="648"/>
    <n v="1994"/>
    <n v="0.6120424221690044"/>
  </r>
  <r>
    <x v="463"/>
    <n v="2018"/>
    <n v="4000000"/>
    <n v="68000"/>
    <x v="1"/>
    <x v="0"/>
    <x v="1"/>
    <s v="First Owner"/>
    <n v="2922"/>
    <n v="8"/>
    <b v="0"/>
    <n v="464476.45071868581"/>
    <n v="2905"/>
    <n v="2922"/>
    <n v="2922"/>
    <x v="649"/>
    <n v="1993"/>
    <n v="0.61190965092402461"/>
  </r>
  <r>
    <x v="464"/>
    <n v="2010"/>
    <n v="220000"/>
    <n v="120000"/>
    <x v="1"/>
    <x v="0"/>
    <x v="0"/>
    <s v="Second Owner"/>
    <n v="2921"/>
    <n v="16"/>
    <s v="budget"/>
    <n v="463266.06949674769"/>
    <n v="2904"/>
    <n v="2921"/>
    <n v="2921"/>
    <x v="650"/>
    <n v="1993"/>
    <n v="0.61177678877096886"/>
  </r>
  <r>
    <x v="420"/>
    <n v="2019"/>
    <n v="500000"/>
    <n v="20000"/>
    <x v="0"/>
    <x v="0"/>
    <x v="0"/>
    <s v="First Owner"/>
    <n v="2920"/>
    <n v="7"/>
    <s v="premimum"/>
    <n v="463349.37979452056"/>
    <n v="2903"/>
    <n v="2920"/>
    <n v="2920"/>
    <x v="651"/>
    <n v="1992"/>
    <n v="0.61198630136986298"/>
  </r>
  <r>
    <x v="39"/>
    <n v="2010"/>
    <n v="140000"/>
    <n v="30000"/>
    <x v="0"/>
    <x v="0"/>
    <x v="0"/>
    <s v="First Owner"/>
    <n v="2919"/>
    <n v="16"/>
    <s v="budget"/>
    <n v="463336.82391229871"/>
    <n v="2902"/>
    <n v="2919"/>
    <n v="2919"/>
    <x v="652"/>
    <n v="1992"/>
    <n v="0.61185337444330246"/>
  </r>
  <r>
    <x v="333"/>
    <n v="2013"/>
    <n v="325000"/>
    <n v="60000"/>
    <x v="1"/>
    <x v="0"/>
    <x v="0"/>
    <s v="First Owner"/>
    <n v="2918"/>
    <n v="13"/>
    <s v="budget"/>
    <n v="463447.63159698423"/>
    <n v="2901"/>
    <n v="2918"/>
    <n v="2918"/>
    <x v="653"/>
    <n v="1991"/>
    <n v="0.61172035640849898"/>
  </r>
  <r>
    <x v="465"/>
    <n v="2010"/>
    <n v="210000"/>
    <n v="90000"/>
    <x v="0"/>
    <x v="0"/>
    <x v="0"/>
    <s v="Third Owner"/>
    <n v="2917"/>
    <n v="16"/>
    <s v="budget"/>
    <n v="463495.09393212205"/>
    <n v="2900"/>
    <n v="2917"/>
    <n v="2917"/>
    <x v="654"/>
    <n v="1990"/>
    <n v="0.61158724717175184"/>
  </r>
  <r>
    <x v="39"/>
    <n v="2008"/>
    <n v="110000"/>
    <n v="90000"/>
    <x v="0"/>
    <x v="0"/>
    <x v="0"/>
    <s v="Second Owner"/>
    <n v="2916"/>
    <n v="18"/>
    <s v="budget"/>
    <n v="463582.02640603564"/>
    <n v="2899"/>
    <n v="2916"/>
    <n v="2916"/>
    <x v="655"/>
    <n v="1989"/>
    <n v="0.61179698216735257"/>
  </r>
  <r>
    <x v="466"/>
    <n v="2019"/>
    <n v="1200000"/>
    <n v="25000"/>
    <x v="1"/>
    <x v="0"/>
    <x v="0"/>
    <s v="First Owner"/>
    <n v="2915"/>
    <n v="7"/>
    <b v="0"/>
    <n v="463703.32384219556"/>
    <n v="2898"/>
    <n v="2915"/>
    <n v="2915"/>
    <x v="656"/>
    <n v="1988"/>
    <n v="0.6120068610634648"/>
  </r>
  <r>
    <x v="220"/>
    <n v="2017"/>
    <n v="229999"/>
    <n v="40000"/>
    <x v="0"/>
    <x v="0"/>
    <x v="0"/>
    <s v="First Owner"/>
    <n v="2914"/>
    <n v="9"/>
    <s v="budget"/>
    <n v="463450.64824982843"/>
    <n v="2897"/>
    <n v="2914"/>
    <n v="2914"/>
    <x v="657"/>
    <n v="1988"/>
    <n v="0.6118737131091283"/>
  </r>
  <r>
    <x v="228"/>
    <n v="2006"/>
    <n v="165000"/>
    <n v="132000"/>
    <x v="0"/>
    <x v="0"/>
    <x v="0"/>
    <s v="First Owner"/>
    <n v="2913"/>
    <n v="20"/>
    <s v="budget"/>
    <n v="463530.78956402332"/>
    <n v="2896"/>
    <n v="2913"/>
    <n v="2913"/>
    <x v="658"/>
    <n v="1988"/>
    <n v="0.611740473738414"/>
  </r>
  <r>
    <x v="467"/>
    <n v="2018"/>
    <n v="525000"/>
    <n v="10980"/>
    <x v="0"/>
    <x v="1"/>
    <x v="1"/>
    <s v="First Owner"/>
    <n v="2912"/>
    <n v="8"/>
    <s v="premimum"/>
    <n v="463633.30700549448"/>
    <n v="2895"/>
    <n v="2912"/>
    <n v="2912"/>
    <x v="659"/>
    <n v="1987"/>
    <n v="0.6116071428571429"/>
  </r>
  <r>
    <x v="117"/>
    <n v="2018"/>
    <n v="325000"/>
    <n v="20629"/>
    <x v="0"/>
    <x v="1"/>
    <x v="0"/>
    <s v="First Owner"/>
    <n v="2911"/>
    <n v="8"/>
    <s v="budget"/>
    <n v="463612.22603916179"/>
    <n v="2894"/>
    <n v="2911"/>
    <n v="2911"/>
    <x v="660"/>
    <n v="1987"/>
    <n v="0.61147372037100656"/>
  </r>
  <r>
    <x v="468"/>
    <n v="2018"/>
    <n v="1500000"/>
    <n v="50000"/>
    <x v="1"/>
    <x v="0"/>
    <x v="0"/>
    <s v="First Owner"/>
    <n v="2910"/>
    <n v="8"/>
    <b v="0"/>
    <n v="463659.85910652921"/>
    <n v="2893"/>
    <n v="2910"/>
    <n v="2910"/>
    <x v="661"/>
    <n v="1987"/>
    <n v="0.61134020618556706"/>
  </r>
  <r>
    <x v="469"/>
    <n v="2015"/>
    <n v="400000"/>
    <n v="30000"/>
    <x v="0"/>
    <x v="0"/>
    <x v="1"/>
    <s v="First Owner"/>
    <n v="2909"/>
    <n v="11"/>
    <s v="budget"/>
    <n v="463303.60605018906"/>
    <n v="2892"/>
    <n v="2909"/>
    <n v="2909"/>
    <x v="662"/>
    <n v="1987"/>
    <n v="0.6112066002062565"/>
  </r>
  <r>
    <x v="470"/>
    <n v="2015"/>
    <n v="550000"/>
    <n v="69782"/>
    <x v="0"/>
    <x v="1"/>
    <x v="0"/>
    <s v="First Owner"/>
    <n v="2908"/>
    <n v="11"/>
    <s v="premimum"/>
    <n v="463325.37482806051"/>
    <n v="2891"/>
    <n v="2908"/>
    <n v="2908"/>
    <x v="663"/>
    <n v="1986"/>
    <n v="0.61107290233837686"/>
  </r>
  <r>
    <x v="115"/>
    <n v="2003"/>
    <n v="98000"/>
    <n v="54000"/>
    <x v="0"/>
    <x v="0"/>
    <x v="0"/>
    <s v="First Owner"/>
    <n v="2907"/>
    <n v="23"/>
    <s v="budget"/>
    <n v="463295.55899552803"/>
    <n v="2890"/>
    <n v="2907"/>
    <n v="2907"/>
    <x v="664"/>
    <n v="1985"/>
    <n v="0.61093911248710009"/>
  </r>
  <r>
    <x v="471"/>
    <n v="2013"/>
    <n v="900000"/>
    <n v="63654"/>
    <x v="1"/>
    <x v="1"/>
    <x v="0"/>
    <s v="First Owner"/>
    <n v="2906"/>
    <n v="13"/>
    <s v="premimum"/>
    <n v="463421.26290433586"/>
    <n v="2889"/>
    <n v="2906"/>
    <n v="2906"/>
    <x v="665"/>
    <n v="1984"/>
    <n v="0.61080523055746727"/>
  </r>
  <r>
    <x v="472"/>
    <n v="2017"/>
    <n v="700000"/>
    <n v="60000"/>
    <x v="1"/>
    <x v="0"/>
    <x v="0"/>
    <s v="First Owner"/>
    <n v="2905"/>
    <n v="9"/>
    <s v="premimum"/>
    <n v="463270.97762478486"/>
    <n v="2888"/>
    <n v="2905"/>
    <n v="2905"/>
    <x v="666"/>
    <n v="1983"/>
    <n v="0.61067125645438902"/>
  </r>
  <r>
    <x v="473"/>
    <n v="2015"/>
    <n v="890000"/>
    <n v="52000"/>
    <x v="1"/>
    <x v="1"/>
    <x v="0"/>
    <s v="First Owner"/>
    <n v="2904"/>
    <n v="11"/>
    <s v="premimum"/>
    <n v="463189.45936639118"/>
    <n v="2887"/>
    <n v="2904"/>
    <n v="2904"/>
    <x v="667"/>
    <n v="1983"/>
    <n v="0.61053719008264462"/>
  </r>
  <r>
    <x v="348"/>
    <n v="2015"/>
    <n v="490000"/>
    <n v="59385"/>
    <x v="1"/>
    <x v="1"/>
    <x v="0"/>
    <s v="First Owner"/>
    <n v="2903"/>
    <n v="11"/>
    <s v="budget"/>
    <n v="463042.43541164312"/>
    <n v="2886"/>
    <n v="2903"/>
    <n v="2903"/>
    <x v="668"/>
    <n v="1982"/>
    <n v="0.61040303134688256"/>
  </r>
  <r>
    <x v="474"/>
    <n v="2015"/>
    <n v="525000"/>
    <n v="70378"/>
    <x v="0"/>
    <x v="1"/>
    <x v="0"/>
    <s v="First Owner"/>
    <n v="2902"/>
    <n v="11"/>
    <s v="premimum"/>
    <n v="463033.1461061337"/>
    <n v="2885"/>
    <n v="2902"/>
    <n v="2902"/>
    <x v="669"/>
    <n v="1981"/>
    <n v="0.61026878015161956"/>
  </r>
  <r>
    <x v="475"/>
    <n v="2013"/>
    <n v="330000"/>
    <n v="55425"/>
    <x v="0"/>
    <x v="1"/>
    <x v="0"/>
    <s v="First Owner"/>
    <n v="2901"/>
    <n v="13"/>
    <s v="budget"/>
    <n v="463011.78559117543"/>
    <n v="2884"/>
    <n v="2901"/>
    <n v="2901"/>
    <x v="670"/>
    <n v="1980"/>
    <n v="0.61013443640124099"/>
  </r>
  <r>
    <x v="476"/>
    <n v="2013"/>
    <n v="550000"/>
    <n v="78413"/>
    <x v="1"/>
    <x v="1"/>
    <x v="0"/>
    <s v="Second Owner"/>
    <n v="2900"/>
    <n v="13"/>
    <s v="premimum"/>
    <n v="463057.65172413795"/>
    <n v="2883"/>
    <n v="2900"/>
    <n v="2900"/>
    <x v="671"/>
    <n v="1979"/>
    <n v="0.61"/>
  </r>
  <r>
    <x v="86"/>
    <n v="2018"/>
    <n v="790000"/>
    <n v="40890"/>
    <x v="1"/>
    <x v="1"/>
    <x v="0"/>
    <s v="First Owner"/>
    <n v="2899"/>
    <n v="8"/>
    <s v="premimum"/>
    <n v="463027.66126250429"/>
    <n v="2882"/>
    <n v="2899"/>
    <n v="2899"/>
    <x v="672"/>
    <n v="1978"/>
    <n v="0.61021041738530524"/>
  </r>
  <r>
    <x v="68"/>
    <n v="2015"/>
    <n v="350000"/>
    <n v="34823"/>
    <x v="0"/>
    <x v="1"/>
    <x v="0"/>
    <s v="Second Owner"/>
    <n v="2898"/>
    <n v="11"/>
    <s v="budget"/>
    <n v="462914.83436853002"/>
    <n v="2881"/>
    <n v="2898"/>
    <n v="2898"/>
    <x v="673"/>
    <n v="1978"/>
    <n v="0.61007591442374054"/>
  </r>
  <r>
    <x v="477"/>
    <n v="2017"/>
    <n v="1700000"/>
    <n v="75000"/>
    <x v="1"/>
    <x v="0"/>
    <x v="1"/>
    <s v="First Owner"/>
    <n v="2897"/>
    <n v="9"/>
    <b v="0"/>
    <n v="462953.81083879876"/>
    <n v="2880"/>
    <n v="2897"/>
    <n v="2897"/>
    <x v="674"/>
    <n v="1977"/>
    <n v="0.61028650327925438"/>
  </r>
  <r>
    <x v="478"/>
    <n v="2017"/>
    <n v="750000"/>
    <n v="55545"/>
    <x v="1"/>
    <x v="1"/>
    <x v="0"/>
    <s v="First Owner"/>
    <n v="2896"/>
    <n v="9"/>
    <s v="premimum"/>
    <n v="462526.65400552488"/>
    <n v="2879"/>
    <n v="2896"/>
    <n v="2896"/>
    <x v="675"/>
    <n v="1977"/>
    <n v="0.61015193370165743"/>
  </r>
  <r>
    <x v="373"/>
    <n v="2014"/>
    <n v="409999"/>
    <n v="56541"/>
    <x v="1"/>
    <x v="1"/>
    <x v="0"/>
    <s v="First Owner"/>
    <n v="2895"/>
    <n v="12"/>
    <s v="budget"/>
    <n v="462427.35405872192"/>
    <n v="2878"/>
    <n v="2895"/>
    <n v="2895"/>
    <x v="676"/>
    <n v="1977"/>
    <n v="0.61001727115716753"/>
  </r>
  <r>
    <x v="49"/>
    <n v="2016"/>
    <n v="220000"/>
    <n v="43700"/>
    <x v="0"/>
    <x v="0"/>
    <x v="0"/>
    <s v="First Owner"/>
    <n v="2894"/>
    <n v="10"/>
    <s v="budget"/>
    <n v="462445.47028334485"/>
    <n v="2877"/>
    <n v="2894"/>
    <n v="2894"/>
    <x v="677"/>
    <n v="1976"/>
    <n v="0.60988251554941253"/>
  </r>
  <r>
    <x v="479"/>
    <n v="2009"/>
    <n v="68000"/>
    <n v="120000"/>
    <x v="0"/>
    <x v="0"/>
    <x v="0"/>
    <s v="Second Owner"/>
    <n v="2893"/>
    <n v="17"/>
    <s v="budget"/>
    <n v="462529.27445558243"/>
    <n v="2876"/>
    <n v="2893"/>
    <n v="2893"/>
    <x v="678"/>
    <n v="1976"/>
    <n v="0.6097476667818873"/>
  </r>
  <r>
    <x v="117"/>
    <n v="2017"/>
    <n v="290000"/>
    <n v="20000"/>
    <x v="0"/>
    <x v="0"/>
    <x v="0"/>
    <s v="First Owner"/>
    <n v="2892"/>
    <n v="9"/>
    <s v="budget"/>
    <n v="462665.69536652835"/>
    <n v="2875"/>
    <n v="2892"/>
    <n v="2892"/>
    <x v="679"/>
    <n v="1975"/>
    <n v="0.60995850622406644"/>
  </r>
  <r>
    <x v="480"/>
    <n v="2014"/>
    <n v="600000"/>
    <n v="27483"/>
    <x v="1"/>
    <x v="1"/>
    <x v="0"/>
    <s v="First Owner"/>
    <n v="2891"/>
    <n v="12"/>
    <s v="premimum"/>
    <n v="462725.42061570392"/>
    <n v="2874"/>
    <n v="2891"/>
    <n v="2891"/>
    <x v="680"/>
    <n v="1975"/>
    <n v="0.60982359045313039"/>
  </r>
  <r>
    <x v="481"/>
    <n v="2019"/>
    <n v="470000"/>
    <n v="8000"/>
    <x v="0"/>
    <x v="0"/>
    <x v="0"/>
    <s v="First Owner"/>
    <n v="2890"/>
    <n v="7"/>
    <s v="budget"/>
    <n v="462677.92076124565"/>
    <n v="2873"/>
    <n v="2890"/>
    <n v="2890"/>
    <x v="681"/>
    <n v="1974"/>
    <n v="0.60968858131487891"/>
  </r>
  <r>
    <x v="61"/>
    <n v="2008"/>
    <n v="150000"/>
    <n v="30000"/>
    <x v="0"/>
    <x v="0"/>
    <x v="0"/>
    <s v="First Owner"/>
    <n v="2889"/>
    <n v="18"/>
    <s v="budget"/>
    <n v="462675.38629283488"/>
    <n v="2872"/>
    <n v="2889"/>
    <n v="2889"/>
    <x v="682"/>
    <n v="1974"/>
    <n v="0.60955347871235721"/>
  </r>
  <r>
    <x v="228"/>
    <n v="2014"/>
    <n v="180000"/>
    <n v="56207"/>
    <x v="0"/>
    <x v="1"/>
    <x v="0"/>
    <s v="Second Owner"/>
    <n v="2888"/>
    <n v="12"/>
    <s v="budget"/>
    <n v="462783.65339335182"/>
    <n v="2871"/>
    <n v="2888"/>
    <n v="2888"/>
    <x v="683"/>
    <n v="1973"/>
    <n v="0.60941828254847641"/>
  </r>
  <r>
    <x v="482"/>
    <n v="2006"/>
    <n v="80000"/>
    <n v="70000"/>
    <x v="0"/>
    <x v="0"/>
    <x v="0"/>
    <s v="First Owner"/>
    <n v="2887"/>
    <n v="20"/>
    <s v="budget"/>
    <n v="462881.60408728785"/>
    <n v="2870"/>
    <n v="2887"/>
    <n v="2887"/>
    <x v="684"/>
    <n v="1972"/>
    <n v="0.60962937305161069"/>
  </r>
  <r>
    <x v="483"/>
    <n v="2018"/>
    <n v="875000"/>
    <n v="1440"/>
    <x v="0"/>
    <x v="0"/>
    <x v="0"/>
    <s v="First Owner"/>
    <n v="2886"/>
    <n v="8"/>
    <s v="premimum"/>
    <n v="463014.2726957727"/>
    <n v="2869"/>
    <n v="2886"/>
    <n v="2886"/>
    <x v="685"/>
    <n v="1971"/>
    <n v="0.60949410949410954"/>
  </r>
  <r>
    <x v="228"/>
    <n v="2019"/>
    <n v="300000"/>
    <n v="50000"/>
    <x v="0"/>
    <x v="0"/>
    <x v="0"/>
    <s v="First Owner"/>
    <n v="2885"/>
    <n v="7"/>
    <s v="budget"/>
    <n v="462871.47001733101"/>
    <n v="2868"/>
    <n v="2885"/>
    <n v="2885"/>
    <x v="686"/>
    <n v="1971"/>
    <n v="0.6093587521663778"/>
  </r>
  <r>
    <x v="484"/>
    <n v="2017"/>
    <n v="2800000"/>
    <n v="20000"/>
    <x v="1"/>
    <x v="0"/>
    <x v="1"/>
    <s v="First Owner"/>
    <n v="2884"/>
    <n v="9"/>
    <b v="0"/>
    <n v="462927.94417475729"/>
    <n v="2867"/>
    <n v="2884"/>
    <n v="2884"/>
    <x v="687"/>
    <n v="1971"/>
    <n v="0.60922330097087374"/>
  </r>
  <r>
    <x v="485"/>
    <n v="2017"/>
    <n v="1330000"/>
    <n v="91195"/>
    <x v="1"/>
    <x v="1"/>
    <x v="0"/>
    <s v="First Owner"/>
    <n v="2883"/>
    <n v="9"/>
    <b v="0"/>
    <n v="462117.30523759971"/>
    <n v="2866"/>
    <n v="2883"/>
    <n v="2883"/>
    <x v="688"/>
    <n v="1971"/>
    <n v="0.60908775580992025"/>
  </r>
  <r>
    <x v="486"/>
    <n v="2011"/>
    <n v="220000"/>
    <n v="63657"/>
    <x v="1"/>
    <x v="1"/>
    <x v="0"/>
    <s v="First Owner"/>
    <n v="2882"/>
    <n v="15"/>
    <s v="budget"/>
    <n v="461816.16620402498"/>
    <n v="2865"/>
    <n v="2882"/>
    <n v="2882"/>
    <x v="689"/>
    <n v="1971"/>
    <n v="0.60895211658570436"/>
  </r>
  <r>
    <x v="487"/>
    <n v="2013"/>
    <n v="250000"/>
    <n v="60000"/>
    <x v="1"/>
    <x v="0"/>
    <x v="0"/>
    <s v="First Owner"/>
    <n v="2881"/>
    <n v="13"/>
    <s v="budget"/>
    <n v="461900.10100659495"/>
    <n v="2864"/>
    <n v="2881"/>
    <n v="2881"/>
    <x v="690"/>
    <n v="1970"/>
    <n v="0.60881638320027764"/>
  </r>
  <r>
    <x v="25"/>
    <n v="2016"/>
    <n v="919999"/>
    <n v="75000"/>
    <x v="1"/>
    <x v="1"/>
    <x v="0"/>
    <s v="First Owner"/>
    <n v="2880"/>
    <n v="10"/>
    <s v="premimum"/>
    <n v="461973.67743055557"/>
    <n v="2863"/>
    <n v="2880"/>
    <n v="2880"/>
    <x v="691"/>
    <n v="1969"/>
    <n v="0.60868055555555556"/>
  </r>
  <r>
    <x v="488"/>
    <n v="2013"/>
    <n v="380000"/>
    <n v="97248"/>
    <x v="0"/>
    <x v="1"/>
    <x v="0"/>
    <s v="First Owner"/>
    <n v="2879"/>
    <n v="13"/>
    <s v="budget"/>
    <n v="461814.58562000695"/>
    <n v="2862"/>
    <n v="2879"/>
    <n v="2879"/>
    <x v="692"/>
    <n v="1969"/>
    <n v="0.60854463355331712"/>
  </r>
  <r>
    <x v="333"/>
    <n v="2012"/>
    <n v="450000"/>
    <n v="46000"/>
    <x v="1"/>
    <x v="0"/>
    <x v="0"/>
    <s v="First Owner"/>
    <n v="2878"/>
    <n v="14"/>
    <s v="budget"/>
    <n v="461843.01320361363"/>
    <n v="2861"/>
    <n v="2878"/>
    <n v="2878"/>
    <x v="693"/>
    <n v="1968"/>
    <n v="0.608408617095205"/>
  </r>
  <r>
    <x v="96"/>
    <n v="2016"/>
    <n v="770000"/>
    <n v="10000"/>
    <x v="0"/>
    <x v="0"/>
    <x v="1"/>
    <s v="First Owner"/>
    <n v="2877"/>
    <n v="10"/>
    <s v="premimum"/>
    <n v="461847.12964893988"/>
    <n v="2860"/>
    <n v="2877"/>
    <n v="2877"/>
    <x v="694"/>
    <n v="1967"/>
    <n v="0.6082725060827251"/>
  </r>
  <r>
    <x v="489"/>
    <n v="2018"/>
    <n v="550000"/>
    <n v="80000"/>
    <x v="1"/>
    <x v="0"/>
    <x v="0"/>
    <s v="First Owner"/>
    <n v="2876"/>
    <n v="8"/>
    <s v="premimum"/>
    <n v="461739.98331015301"/>
    <n v="2859"/>
    <n v="2876"/>
    <n v="2876"/>
    <x v="695"/>
    <n v="1967"/>
    <n v="0.6081363004172462"/>
  </r>
  <r>
    <x v="490"/>
    <n v="2011"/>
    <n v="320000"/>
    <n v="100000"/>
    <x v="1"/>
    <x v="0"/>
    <x v="0"/>
    <s v="Second Owner"/>
    <n v="2875"/>
    <n v="15"/>
    <s v="budget"/>
    <n v="461709.28417391307"/>
    <n v="2858"/>
    <n v="2875"/>
    <n v="2875"/>
    <x v="696"/>
    <n v="1967"/>
    <n v="0.60799999999999998"/>
  </r>
  <r>
    <x v="398"/>
    <n v="2013"/>
    <n v="400000"/>
    <n v="35000"/>
    <x v="0"/>
    <x v="0"/>
    <x v="0"/>
    <s v="First Owner"/>
    <n v="2874"/>
    <n v="13"/>
    <s v="budget"/>
    <n v="461758.59151009045"/>
    <n v="2857"/>
    <n v="2874"/>
    <n v="2874"/>
    <x v="697"/>
    <n v="1966"/>
    <n v="0.60821155184411968"/>
  </r>
  <r>
    <x v="447"/>
    <n v="2017"/>
    <n v="450000"/>
    <n v="50000"/>
    <x v="0"/>
    <x v="0"/>
    <x v="1"/>
    <s v="First Owner"/>
    <n v="2873"/>
    <n v="9"/>
    <s v="budget"/>
    <n v="461780.08771319181"/>
    <n v="2856"/>
    <n v="2873"/>
    <n v="2873"/>
    <x v="698"/>
    <n v="1965"/>
    <n v="0.60807518273581618"/>
  </r>
  <r>
    <x v="491"/>
    <n v="2011"/>
    <n v="220000"/>
    <n v="90000"/>
    <x v="1"/>
    <x v="0"/>
    <x v="0"/>
    <s v="Third Owner"/>
    <n v="2872"/>
    <n v="15"/>
    <s v="budget"/>
    <n v="461784.18941504176"/>
    <n v="2855"/>
    <n v="2872"/>
    <n v="2872"/>
    <x v="699"/>
    <n v="1965"/>
    <n v="0.60793871866295268"/>
  </r>
  <r>
    <x v="71"/>
    <n v="2012"/>
    <n v="400000"/>
    <n v="150000"/>
    <x v="1"/>
    <x v="0"/>
    <x v="0"/>
    <s v="Second Owner"/>
    <n v="2871"/>
    <n v="14"/>
    <s v="budget"/>
    <n v="461868.40543364681"/>
    <n v="2854"/>
    <n v="2871"/>
    <n v="2871"/>
    <x v="700"/>
    <n v="1964"/>
    <n v="0.60815047021943569"/>
  </r>
  <r>
    <x v="492"/>
    <n v="2013"/>
    <n v="530000"/>
    <n v="89000"/>
    <x v="0"/>
    <x v="0"/>
    <x v="0"/>
    <s v="Second Owner"/>
    <n v="2870"/>
    <n v="13"/>
    <s v="premimum"/>
    <n v="461889.96236933797"/>
    <n v="2853"/>
    <n v="2870"/>
    <n v="2870"/>
    <x v="701"/>
    <n v="1963"/>
    <n v="0.60836236933797905"/>
  </r>
  <r>
    <x v="95"/>
    <n v="2014"/>
    <n v="390000"/>
    <n v="60000"/>
    <x v="1"/>
    <x v="0"/>
    <x v="0"/>
    <s v="Second Owner"/>
    <n v="2869"/>
    <n v="12"/>
    <s v="budget"/>
    <n v="461866.22237713489"/>
    <n v="2852"/>
    <n v="2869"/>
    <n v="2869"/>
    <x v="702"/>
    <n v="1962"/>
    <n v="0.60857441617288255"/>
  </r>
  <r>
    <x v="493"/>
    <n v="2012"/>
    <n v="185000"/>
    <n v="100000"/>
    <x v="1"/>
    <x v="0"/>
    <x v="0"/>
    <s v="Second Owner"/>
    <n v="2868"/>
    <n v="14"/>
    <s v="budget"/>
    <n v="461891.28033472801"/>
    <n v="2851"/>
    <n v="2868"/>
    <n v="2868"/>
    <x v="703"/>
    <n v="1961"/>
    <n v="0.60878661087866104"/>
  </r>
  <r>
    <x v="398"/>
    <n v="2012"/>
    <n v="300000"/>
    <n v="100000"/>
    <x v="0"/>
    <x v="0"/>
    <x v="0"/>
    <s v="Second Owner"/>
    <n v="2867"/>
    <n v="14"/>
    <s v="budget"/>
    <n v="461987.85908615275"/>
    <n v="2850"/>
    <n v="2867"/>
    <n v="2867"/>
    <x v="704"/>
    <n v="1960"/>
    <n v="0.6089989536100453"/>
  </r>
  <r>
    <x v="142"/>
    <n v="2014"/>
    <n v="575000"/>
    <n v="90000"/>
    <x v="1"/>
    <x v="0"/>
    <x v="0"/>
    <s v="Second Owner"/>
    <n v="2866"/>
    <n v="12"/>
    <s v="premimum"/>
    <n v="462044.37962316821"/>
    <n v="2849"/>
    <n v="2866"/>
    <n v="2866"/>
    <x v="705"/>
    <n v="1959"/>
    <n v="0.60921144452198184"/>
  </r>
  <r>
    <x v="494"/>
    <n v="2014"/>
    <n v="300000"/>
    <n v="75000"/>
    <x v="0"/>
    <x v="0"/>
    <x v="0"/>
    <s v="First Owner"/>
    <n v="2865"/>
    <n v="12"/>
    <s v="budget"/>
    <n v="462004.95357766142"/>
    <n v="2848"/>
    <n v="2865"/>
    <n v="2865"/>
    <x v="706"/>
    <n v="1958"/>
    <n v="0.60942408376963353"/>
  </r>
  <r>
    <x v="495"/>
    <n v="2017"/>
    <n v="425000"/>
    <n v="36000"/>
    <x v="1"/>
    <x v="1"/>
    <x v="0"/>
    <s v="First Owner"/>
    <n v="2864"/>
    <n v="9"/>
    <s v="budget"/>
    <n v="462061.51955307263"/>
    <n v="2847"/>
    <n v="2864"/>
    <n v="2864"/>
    <x v="707"/>
    <n v="1957"/>
    <n v="0.60928770949720668"/>
  </r>
  <r>
    <x v="496"/>
    <n v="2016"/>
    <n v="350000"/>
    <n v="12000"/>
    <x v="0"/>
    <x v="0"/>
    <x v="0"/>
    <s v="First Owner"/>
    <n v="2863"/>
    <n v="10"/>
    <s v="budget"/>
    <n v="462074.46454767726"/>
    <n v="2846"/>
    <n v="2863"/>
    <n v="2863"/>
    <x v="708"/>
    <n v="1957"/>
    <n v="0.60915123995808595"/>
  </r>
  <r>
    <x v="497"/>
    <n v="2017"/>
    <n v="550000"/>
    <n v="12997"/>
    <x v="1"/>
    <x v="1"/>
    <x v="0"/>
    <s v="First Owner"/>
    <n v="2862"/>
    <n v="9"/>
    <s v="premimum"/>
    <n v="462113.62403913349"/>
    <n v="2845"/>
    <n v="2862"/>
    <n v="2862"/>
    <x v="709"/>
    <n v="1957"/>
    <n v="0.60901467505241091"/>
  </r>
  <r>
    <x v="498"/>
    <n v="2017"/>
    <n v="500000"/>
    <n v="40000"/>
    <x v="0"/>
    <x v="0"/>
    <x v="1"/>
    <s v="First Owner"/>
    <n v="2861"/>
    <n v="9"/>
    <s v="premimum"/>
    <n v="462082.90527787484"/>
    <n v="2844"/>
    <n v="2861"/>
    <n v="2861"/>
    <x v="710"/>
    <n v="1957"/>
    <n v="0.60887801468018177"/>
  </r>
  <r>
    <x v="499"/>
    <n v="2015"/>
    <n v="600000"/>
    <n v="60000"/>
    <x v="1"/>
    <x v="0"/>
    <x v="0"/>
    <s v="First Owner"/>
    <n v="2860"/>
    <n v="11"/>
    <s v="premimum"/>
    <n v="462069.64755244757"/>
    <n v="2843"/>
    <n v="2860"/>
    <n v="2860"/>
    <x v="711"/>
    <n v="1957"/>
    <n v="0.60874125874125873"/>
  </r>
  <r>
    <x v="130"/>
    <n v="2013"/>
    <n v="300000"/>
    <n v="25000"/>
    <x v="1"/>
    <x v="0"/>
    <x v="0"/>
    <s v="Second Owner"/>
    <n v="2859"/>
    <n v="13"/>
    <s v="budget"/>
    <n v="462021.40328786289"/>
    <n v="2842"/>
    <n v="2859"/>
    <n v="2859"/>
    <x v="712"/>
    <n v="1956"/>
    <n v="0.60860440713536201"/>
  </r>
  <r>
    <x v="466"/>
    <n v="2018"/>
    <n v="1150000"/>
    <n v="26430"/>
    <x v="1"/>
    <x v="1"/>
    <x v="0"/>
    <s v="First Owner"/>
    <n v="2858"/>
    <n v="8"/>
    <b v="0"/>
    <n v="462078.09377186844"/>
    <n v="2841"/>
    <n v="2858"/>
    <n v="2858"/>
    <x v="713"/>
    <n v="1955"/>
    <n v="0.60881735479356192"/>
  </r>
  <r>
    <x v="500"/>
    <n v="2015"/>
    <n v="475000"/>
    <n v="24600"/>
    <x v="0"/>
    <x v="1"/>
    <x v="0"/>
    <s v="First Owner"/>
    <n v="2857"/>
    <n v="11"/>
    <s v="budget"/>
    <n v="461837.3090654533"/>
    <n v="2840"/>
    <n v="2857"/>
    <n v="2857"/>
    <x v="714"/>
    <n v="1955"/>
    <n v="0.60868043402170113"/>
  </r>
  <r>
    <x v="133"/>
    <n v="2011"/>
    <n v="260000"/>
    <n v="28481"/>
    <x v="0"/>
    <x v="1"/>
    <x v="0"/>
    <s v="First Owner"/>
    <n v="2856"/>
    <n v="15"/>
    <s v="budget"/>
    <n v="461832.70028011204"/>
    <n v="2839"/>
    <n v="2856"/>
    <n v="2856"/>
    <x v="715"/>
    <n v="1954"/>
    <n v="0.60854341736694673"/>
  </r>
  <r>
    <x v="501"/>
    <n v="2013"/>
    <n v="350000"/>
    <n v="100000"/>
    <x v="0"/>
    <x v="0"/>
    <x v="0"/>
    <s v="First Owner"/>
    <n v="2855"/>
    <n v="13"/>
    <s v="budget"/>
    <n v="461903.39474605955"/>
    <n v="2838"/>
    <n v="2855"/>
    <n v="2855"/>
    <x v="716"/>
    <n v="1953"/>
    <n v="0.6084063047285464"/>
  </r>
  <r>
    <x v="71"/>
    <n v="2013"/>
    <n v="750000"/>
    <n v="41988"/>
    <x v="1"/>
    <x v="1"/>
    <x v="0"/>
    <s v="First Owner"/>
    <n v="2854"/>
    <n v="13"/>
    <s v="premimum"/>
    <n v="461942.60406447091"/>
    <n v="2837"/>
    <n v="2854"/>
    <n v="2854"/>
    <x v="717"/>
    <n v="1952"/>
    <n v="0.60826909600560619"/>
  </r>
  <r>
    <x v="133"/>
    <n v="2009"/>
    <n v="180000"/>
    <n v="30375"/>
    <x v="0"/>
    <x v="1"/>
    <x v="0"/>
    <s v="First Owner"/>
    <n v="2853"/>
    <n v="17"/>
    <s v="budget"/>
    <n v="461841.637574483"/>
    <n v="2836"/>
    <n v="2853"/>
    <n v="2853"/>
    <x v="718"/>
    <n v="1951"/>
    <n v="0.60813179109709081"/>
  </r>
  <r>
    <x v="502"/>
    <n v="2017"/>
    <n v="350000"/>
    <n v="7658"/>
    <x v="0"/>
    <x v="1"/>
    <x v="1"/>
    <s v="First Owner"/>
    <n v="2852"/>
    <n v="9"/>
    <s v="budget"/>
    <n v="461940.46002805047"/>
    <n v="2835"/>
    <n v="2852"/>
    <n v="2852"/>
    <x v="719"/>
    <n v="1950"/>
    <n v="0.60799438990182331"/>
  </r>
  <r>
    <x v="95"/>
    <n v="2017"/>
    <n v="611000"/>
    <n v="34400"/>
    <x v="1"/>
    <x v="1"/>
    <x v="0"/>
    <s v="First Owner"/>
    <n v="2851"/>
    <n v="9"/>
    <s v="premimum"/>
    <n v="461979.72360575234"/>
    <n v="2834"/>
    <n v="2851"/>
    <n v="2851"/>
    <x v="720"/>
    <n v="1950"/>
    <n v="0.60785689231848472"/>
  </r>
  <r>
    <x v="503"/>
    <n v="2017"/>
    <n v="325000"/>
    <n v="18500"/>
    <x v="0"/>
    <x v="1"/>
    <x v="0"/>
    <s v="First Owner"/>
    <n v="2850"/>
    <n v="9"/>
    <s v="budget"/>
    <n v="461927.4357894737"/>
    <n v="2833"/>
    <n v="2850"/>
    <n v="2850"/>
    <x v="721"/>
    <n v="1950"/>
    <n v="0.60771929824561399"/>
  </r>
  <r>
    <x v="504"/>
    <n v="2012"/>
    <n v="225000"/>
    <n v="48000"/>
    <x v="0"/>
    <x v="1"/>
    <x v="0"/>
    <s v="First Owner"/>
    <n v="2849"/>
    <n v="14"/>
    <s v="budget"/>
    <n v="461975.49736749736"/>
    <n v="2832"/>
    <n v="2849"/>
    <n v="2849"/>
    <x v="722"/>
    <n v="1950"/>
    <n v="0.60758160758160762"/>
  </r>
  <r>
    <x v="334"/>
    <n v="2014"/>
    <n v="300000"/>
    <n v="28942"/>
    <x v="0"/>
    <x v="1"/>
    <x v="1"/>
    <s v="First Owner"/>
    <n v="2848"/>
    <n v="12"/>
    <s v="budget"/>
    <n v="462058.70505617978"/>
    <n v="2831"/>
    <n v="2848"/>
    <n v="2848"/>
    <x v="723"/>
    <n v="1949"/>
    <n v="0.6074438202247191"/>
  </r>
  <r>
    <x v="86"/>
    <n v="2017"/>
    <n v="400000"/>
    <n v="50000"/>
    <x v="1"/>
    <x v="0"/>
    <x v="0"/>
    <s v="Second Owner"/>
    <n v="2847"/>
    <n v="9"/>
    <s v="budget"/>
    <n v="462115.62767825782"/>
    <n v="2830"/>
    <n v="2847"/>
    <n v="2847"/>
    <x v="724"/>
    <n v="1948"/>
    <n v="0.60730593607305938"/>
  </r>
  <r>
    <x v="71"/>
    <n v="2012"/>
    <n v="711000"/>
    <n v="53600"/>
    <x v="1"/>
    <x v="1"/>
    <x v="0"/>
    <s v="First Owner"/>
    <n v="2846"/>
    <n v="14"/>
    <s v="premimum"/>
    <n v="462137.45326774422"/>
    <n v="2829"/>
    <n v="2846"/>
    <n v="2846"/>
    <x v="725"/>
    <n v="1948"/>
    <n v="0.60751932536893882"/>
  </r>
  <r>
    <x v="505"/>
    <n v="2015"/>
    <n v="851000"/>
    <n v="53652"/>
    <x v="1"/>
    <x v="1"/>
    <x v="0"/>
    <s v="First Owner"/>
    <n v="2845"/>
    <n v="11"/>
    <s v="premimum"/>
    <n v="462049.97961335676"/>
    <n v="2828"/>
    <n v="2845"/>
    <n v="2845"/>
    <x v="726"/>
    <n v="1947"/>
    <n v="0.60738137082601051"/>
  </r>
  <r>
    <x v="215"/>
    <n v="2014"/>
    <n v="500000"/>
    <n v="25000"/>
    <x v="0"/>
    <x v="0"/>
    <x v="0"/>
    <s v="First Owner"/>
    <n v="2844"/>
    <n v="12"/>
    <s v="premimum"/>
    <n v="461913.21800281294"/>
    <n v="2827"/>
    <n v="2844"/>
    <n v="2844"/>
    <x v="727"/>
    <n v="1946"/>
    <n v="0.60724331926863573"/>
  </r>
  <r>
    <x v="506"/>
    <n v="2007"/>
    <n v="250000"/>
    <n v="80000"/>
    <x v="1"/>
    <x v="0"/>
    <x v="0"/>
    <s v="Second Owner"/>
    <n v="2843"/>
    <n v="19"/>
    <s v="budget"/>
    <n v="461899.82131551177"/>
    <n v="2826"/>
    <n v="2843"/>
    <n v="2843"/>
    <x v="728"/>
    <n v="1945"/>
    <n v="0.60710517059444247"/>
  </r>
  <r>
    <x v="220"/>
    <n v="2017"/>
    <n v="150000"/>
    <n v="50000"/>
    <x v="0"/>
    <x v="0"/>
    <x v="0"/>
    <s v="First Owner"/>
    <n v="2842"/>
    <n v="9"/>
    <s v="budget"/>
    <n v="461974.38142153411"/>
    <n v="2825"/>
    <n v="2842"/>
    <n v="2842"/>
    <x v="729"/>
    <n v="1944"/>
    <n v="0.60731878958479946"/>
  </r>
  <r>
    <x v="32"/>
    <n v="2016"/>
    <n v="610000"/>
    <n v="15000"/>
    <x v="1"/>
    <x v="0"/>
    <x v="0"/>
    <s v="Second Owner"/>
    <n v="2841"/>
    <n v="10"/>
    <s v="premimum"/>
    <n v="462084.19288982754"/>
    <n v="2824"/>
    <n v="2841"/>
    <n v="2841"/>
    <x v="730"/>
    <n v="1944"/>
    <n v="0.60718057022175287"/>
  </r>
  <r>
    <x v="507"/>
    <n v="2018"/>
    <n v="450000"/>
    <n v="5000"/>
    <x v="0"/>
    <x v="0"/>
    <x v="0"/>
    <s v="First Owner"/>
    <n v="2840"/>
    <n v="8"/>
    <s v="budget"/>
    <n v="462032.10985915491"/>
    <n v="2823"/>
    <n v="2840"/>
    <n v="2840"/>
    <x v="731"/>
    <n v="1944"/>
    <n v="0.60739436619718312"/>
  </r>
  <r>
    <x v="508"/>
    <n v="2017"/>
    <n v="744000"/>
    <n v="106000"/>
    <x v="1"/>
    <x v="0"/>
    <x v="0"/>
    <s v="First Owner"/>
    <n v="2839"/>
    <n v="9"/>
    <s v="premimum"/>
    <n v="462036.34800986265"/>
    <n v="2822"/>
    <n v="2839"/>
    <n v="2839"/>
    <x v="732"/>
    <n v="1944"/>
    <n v="0.60725607608312782"/>
  </r>
  <r>
    <x v="287"/>
    <n v="2008"/>
    <n v="120000"/>
    <n v="100000"/>
    <x v="0"/>
    <x v="0"/>
    <x v="0"/>
    <s v="Third Owner"/>
    <n v="2838"/>
    <n v="18"/>
    <s v="budget"/>
    <n v="461936.99506694858"/>
    <n v="2821"/>
    <n v="2838"/>
    <n v="2838"/>
    <x v="733"/>
    <n v="1944"/>
    <n v="0.60711768851303738"/>
  </r>
  <r>
    <x v="509"/>
    <n v="2016"/>
    <n v="220000"/>
    <n v="60000"/>
    <x v="0"/>
    <x v="0"/>
    <x v="0"/>
    <s v="Third Owner"/>
    <n v="2837"/>
    <n v="10"/>
    <s v="budget"/>
    <n v="462057.52273528377"/>
    <n v="2820"/>
    <n v="2837"/>
    <n v="2837"/>
    <x v="734"/>
    <n v="1943"/>
    <n v="0.60733168840324281"/>
  </r>
  <r>
    <x v="459"/>
    <n v="2012"/>
    <n v="480000"/>
    <n v="120000"/>
    <x v="1"/>
    <x v="0"/>
    <x v="0"/>
    <s v="Fourth &amp; Above Owner"/>
    <n v="2836"/>
    <n v="14"/>
    <s v="budget"/>
    <n v="462142.87447108602"/>
    <n v="2819"/>
    <n v="2836"/>
    <n v="2836"/>
    <x v="735"/>
    <n v="1943"/>
    <n v="0.60754583921015515"/>
  </r>
  <r>
    <x v="510"/>
    <n v="2017"/>
    <n v="370000"/>
    <n v="82000"/>
    <x v="0"/>
    <x v="0"/>
    <x v="1"/>
    <s v="First Owner"/>
    <n v="2835"/>
    <n v="9"/>
    <s v="budget"/>
    <n v="462136.57566137565"/>
    <n v="2818"/>
    <n v="2835"/>
    <n v="2835"/>
    <x v="736"/>
    <n v="1942"/>
    <n v="0.60776014109347443"/>
  </r>
  <r>
    <x v="511"/>
    <n v="2003"/>
    <n v="55000"/>
    <n v="35000"/>
    <x v="1"/>
    <x v="0"/>
    <x v="0"/>
    <s v="Second Owner"/>
    <n v="2834"/>
    <n v="23"/>
    <s v="budget"/>
    <n v="462169.08680310514"/>
    <n v="2817"/>
    <n v="2834"/>
    <n v="2834"/>
    <x v="737"/>
    <n v="1942"/>
    <n v="0.60762173606210301"/>
  </r>
  <r>
    <x v="49"/>
    <n v="2013"/>
    <n v="125000"/>
    <n v="205000"/>
    <x v="0"/>
    <x v="0"/>
    <x v="0"/>
    <s v="First Owner"/>
    <n v="2833"/>
    <n v="13"/>
    <s v="budget"/>
    <n v="462312.81044828804"/>
    <n v="2816"/>
    <n v="2833"/>
    <n v="2833"/>
    <x v="738"/>
    <n v="1941"/>
    <n v="0.60783621602541471"/>
  </r>
  <r>
    <x v="317"/>
    <n v="2011"/>
    <n v="260000"/>
    <n v="125000"/>
    <x v="1"/>
    <x v="0"/>
    <x v="0"/>
    <s v="Third Owner"/>
    <n v="2832"/>
    <n v="15"/>
    <s v="budget"/>
    <n v="462431.91807909607"/>
    <n v="2815"/>
    <n v="2832"/>
    <n v="2832"/>
    <x v="739"/>
    <n v="1940"/>
    <n v="0.60769774011299438"/>
  </r>
  <r>
    <x v="512"/>
    <n v="2015"/>
    <n v="350000"/>
    <n v="130000"/>
    <x v="1"/>
    <x v="0"/>
    <x v="0"/>
    <s v="First Owner"/>
    <n v="2831"/>
    <n v="11"/>
    <s v="budget"/>
    <n v="462503.4235252561"/>
    <n v="2814"/>
    <n v="2831"/>
    <n v="2831"/>
    <x v="740"/>
    <n v="1939"/>
    <n v="0.60791239844577882"/>
  </r>
  <r>
    <x v="513"/>
    <n v="2012"/>
    <n v="170000"/>
    <n v="97000"/>
    <x v="2"/>
    <x v="0"/>
    <x v="0"/>
    <s v="Second Owner"/>
    <n v="2830"/>
    <n v="14"/>
    <s v="budget"/>
    <n v="462543.17738515901"/>
    <n v="2813"/>
    <n v="2830"/>
    <n v="2830"/>
    <x v="741"/>
    <n v="1938"/>
    <n v="0.607773851590106"/>
  </r>
  <r>
    <x v="268"/>
    <n v="2015"/>
    <n v="350000"/>
    <n v="90000"/>
    <x v="0"/>
    <x v="0"/>
    <x v="0"/>
    <s v="Second Owner"/>
    <n v="2829"/>
    <n v="11"/>
    <s v="budget"/>
    <n v="462646.58607281727"/>
    <n v="2812"/>
    <n v="2829"/>
    <n v="2829"/>
    <x v="742"/>
    <n v="1937"/>
    <n v="0.60798868858253796"/>
  </r>
  <r>
    <x v="514"/>
    <n v="2009"/>
    <n v="250000"/>
    <n v="60000"/>
    <x v="0"/>
    <x v="0"/>
    <x v="0"/>
    <s v="Third Owner"/>
    <n v="2828"/>
    <n v="17"/>
    <s v="budget"/>
    <n v="462686.41867043846"/>
    <n v="2811"/>
    <n v="2828"/>
    <n v="2828"/>
    <x v="743"/>
    <n v="1936"/>
    <n v="0.60820367751060822"/>
  </r>
  <r>
    <x v="139"/>
    <n v="2013"/>
    <n v="170000"/>
    <n v="60000"/>
    <x v="1"/>
    <x v="0"/>
    <x v="0"/>
    <s v="First Owner"/>
    <n v="2827"/>
    <n v="13"/>
    <s v="budget"/>
    <n v="462761.65263530245"/>
    <n v="2810"/>
    <n v="2827"/>
    <n v="2827"/>
    <x v="744"/>
    <n v="1935"/>
    <n v="0.60841881853555002"/>
  </r>
  <r>
    <x v="186"/>
    <n v="2018"/>
    <n v="1300000"/>
    <n v="35000"/>
    <x v="1"/>
    <x v="0"/>
    <x v="0"/>
    <s v="First Owner"/>
    <n v="2826"/>
    <n v="8"/>
    <b v="0"/>
    <n v="462865.24840764329"/>
    <n v="2809"/>
    <n v="2826"/>
    <n v="2826"/>
    <x v="745"/>
    <n v="1934"/>
    <n v="0.60828025477707004"/>
  </r>
  <r>
    <x v="515"/>
    <n v="2019"/>
    <n v="550000"/>
    <n v="25000"/>
    <x v="0"/>
    <x v="0"/>
    <x v="0"/>
    <s v="First Owner"/>
    <n v="2825"/>
    <n v="7"/>
    <s v="premimum"/>
    <n v="462568.9175221239"/>
    <n v="2808"/>
    <n v="2825"/>
    <n v="2825"/>
    <x v="746"/>
    <n v="1934"/>
    <n v="0.60814159292035397"/>
  </r>
  <r>
    <x v="516"/>
    <n v="2017"/>
    <n v="400000"/>
    <n v="15000"/>
    <x v="0"/>
    <x v="0"/>
    <x v="0"/>
    <s v="First Owner"/>
    <n v="2824"/>
    <n v="9"/>
    <s v="budget"/>
    <n v="462537.95750708214"/>
    <n v="2807"/>
    <n v="2824"/>
    <n v="2824"/>
    <x v="747"/>
    <n v="1934"/>
    <n v="0.60800283286118983"/>
  </r>
  <r>
    <x v="328"/>
    <n v="2011"/>
    <n v="120000"/>
    <n v="20000"/>
    <x v="0"/>
    <x v="0"/>
    <x v="0"/>
    <s v="First Owner"/>
    <n v="2823"/>
    <n v="15"/>
    <s v="budget"/>
    <n v="462560.11052072264"/>
    <n v="2806"/>
    <n v="2823"/>
    <n v="2823"/>
    <x v="748"/>
    <n v="1934"/>
    <n v="0.6078639744952179"/>
  </r>
  <r>
    <x v="171"/>
    <n v="2010"/>
    <n v="275000"/>
    <n v="70000"/>
    <x v="0"/>
    <x v="0"/>
    <x v="0"/>
    <s v="First Owner"/>
    <n v="2822"/>
    <n v="16"/>
    <s v="budget"/>
    <n v="462681.49964564136"/>
    <n v="2805"/>
    <n v="2822"/>
    <n v="2822"/>
    <x v="749"/>
    <n v="1933"/>
    <n v="0.60772501771793053"/>
  </r>
  <r>
    <x v="517"/>
    <n v="2016"/>
    <n v="285000"/>
    <n v="90000"/>
    <x v="0"/>
    <x v="0"/>
    <x v="0"/>
    <s v="First Owner"/>
    <n v="2821"/>
    <n v="10"/>
    <s v="budget"/>
    <n v="462748.02977667493"/>
    <n v="2804"/>
    <n v="2821"/>
    <n v="2821"/>
    <x v="750"/>
    <n v="1932"/>
    <n v="0.60758596242467211"/>
  </r>
  <r>
    <x v="518"/>
    <n v="2016"/>
    <n v="900000"/>
    <n v="80000"/>
    <x v="1"/>
    <x v="0"/>
    <x v="0"/>
    <s v="First Owner"/>
    <n v="2820"/>
    <n v="10"/>
    <s v="premimum"/>
    <n v="462811.06099290779"/>
    <n v="2803"/>
    <n v="2820"/>
    <n v="2820"/>
    <x v="751"/>
    <n v="1932"/>
    <n v="0.60744680851063826"/>
  </r>
  <r>
    <x v="519"/>
    <n v="2014"/>
    <n v="2500000"/>
    <n v="79500"/>
    <x v="1"/>
    <x v="0"/>
    <x v="1"/>
    <s v="Second Owner"/>
    <n v="2819"/>
    <n v="12"/>
    <b v="0"/>
    <n v="462655.97445902805"/>
    <n v="2802"/>
    <n v="2819"/>
    <n v="2819"/>
    <x v="752"/>
    <n v="1932"/>
    <n v="0.60730755587087615"/>
  </r>
  <r>
    <x v="222"/>
    <n v="2013"/>
    <n v="620000"/>
    <n v="70000"/>
    <x v="1"/>
    <x v="0"/>
    <x v="0"/>
    <s v="Second Owner"/>
    <n v="2818"/>
    <n v="13"/>
    <s v="premimum"/>
    <n v="461932.99929027678"/>
    <n v="2801"/>
    <n v="2818"/>
    <n v="2818"/>
    <x v="753"/>
    <n v="1931"/>
    <n v="0.60752306600425832"/>
  </r>
  <r>
    <x v="520"/>
    <n v="2018"/>
    <n v="1700000"/>
    <n v="5000"/>
    <x v="1"/>
    <x v="0"/>
    <x v="0"/>
    <s v="First Owner"/>
    <n v="2817"/>
    <n v="8"/>
    <b v="0"/>
    <n v="461876.8874689386"/>
    <n v="2800"/>
    <n v="2817"/>
    <n v="2817"/>
    <x v="754"/>
    <n v="1930"/>
    <n v="0.60773872914447991"/>
  </r>
  <r>
    <x v="112"/>
    <n v="2018"/>
    <n v="650000"/>
    <n v="15000"/>
    <x v="0"/>
    <x v="0"/>
    <x v="0"/>
    <s v="First Owner"/>
    <n v="2816"/>
    <n v="8"/>
    <s v="premimum"/>
    <n v="461437.21306818182"/>
    <n v="2799"/>
    <n v="2816"/>
    <n v="2816"/>
    <x v="755"/>
    <n v="1930"/>
    <n v="0.60759943181818177"/>
  </r>
  <r>
    <x v="215"/>
    <n v="2014"/>
    <n v="500000"/>
    <n v="35000"/>
    <x v="0"/>
    <x v="0"/>
    <x v="0"/>
    <s v="First Owner"/>
    <n v="2815"/>
    <n v="12"/>
    <s v="premimum"/>
    <n v="461370.22806394316"/>
    <n v="2798"/>
    <n v="2815"/>
    <n v="2815"/>
    <x v="756"/>
    <n v="1930"/>
    <n v="0.60746003552397865"/>
  </r>
  <r>
    <x v="521"/>
    <n v="2009"/>
    <n v="250000"/>
    <n v="120000"/>
    <x v="1"/>
    <x v="0"/>
    <x v="0"/>
    <s v="Second Owner"/>
    <n v="2814"/>
    <n v="17"/>
    <s v="budget"/>
    <n v="461356.50035536604"/>
    <n v="2797"/>
    <n v="2814"/>
    <n v="2814"/>
    <x v="757"/>
    <n v="1929"/>
    <n v="0.60732054015636106"/>
  </r>
  <r>
    <x v="522"/>
    <n v="2018"/>
    <n v="950000"/>
    <n v="15000"/>
    <x v="1"/>
    <x v="0"/>
    <x v="0"/>
    <s v="Second Owner"/>
    <n v="2813"/>
    <n v="8"/>
    <s v="premimum"/>
    <n v="461431.63597582653"/>
    <n v="2796"/>
    <n v="2813"/>
    <n v="2813"/>
    <x v="758"/>
    <n v="1928"/>
    <n v="0.60753643796658374"/>
  </r>
  <r>
    <x v="523"/>
    <n v="2015"/>
    <n v="320000"/>
    <n v="60000"/>
    <x v="0"/>
    <x v="0"/>
    <x v="0"/>
    <s v="First Owner"/>
    <n v="2812"/>
    <n v="11"/>
    <s v="budget"/>
    <n v="461257.89189189189"/>
    <n v="2795"/>
    <n v="2812"/>
    <n v="2812"/>
    <x v="759"/>
    <n v="1928"/>
    <n v="0.60775248933143666"/>
  </r>
  <r>
    <x v="143"/>
    <n v="2013"/>
    <n v="450000"/>
    <n v="120000"/>
    <x v="1"/>
    <x v="0"/>
    <x v="0"/>
    <s v="First Owner"/>
    <n v="2811"/>
    <n v="13"/>
    <s v="budget"/>
    <n v="461308.14372109569"/>
    <n v="2794"/>
    <n v="2811"/>
    <n v="2811"/>
    <x v="760"/>
    <n v="1927"/>
    <n v="0.60761294912842401"/>
  </r>
  <r>
    <x v="524"/>
    <n v="2016"/>
    <n v="350000"/>
    <n v="90000"/>
    <x v="1"/>
    <x v="0"/>
    <x v="0"/>
    <s v="First Owner"/>
    <n v="2810"/>
    <n v="10"/>
    <s v="budget"/>
    <n v="461312.16797153023"/>
    <n v="2793"/>
    <n v="2810"/>
    <n v="2810"/>
    <x v="761"/>
    <n v="1926"/>
    <n v="0.60747330960854096"/>
  </r>
  <r>
    <x v="514"/>
    <n v="2015"/>
    <n v="400000"/>
    <n v="90000"/>
    <x v="0"/>
    <x v="0"/>
    <x v="0"/>
    <s v="First Owner"/>
    <n v="2809"/>
    <n v="11"/>
    <s v="budget"/>
    <n v="461351.79494482023"/>
    <n v="2792"/>
    <n v="2809"/>
    <n v="2809"/>
    <x v="762"/>
    <n v="1926"/>
    <n v="0.60733357066571736"/>
  </r>
  <r>
    <x v="525"/>
    <n v="2009"/>
    <n v="250000"/>
    <n v="72000"/>
    <x v="1"/>
    <x v="0"/>
    <x v="0"/>
    <s v="Second Owner"/>
    <n v="2808"/>
    <n v="17"/>
    <s v="budget"/>
    <n v="461373.64387464389"/>
    <n v="2791"/>
    <n v="2808"/>
    <n v="2808"/>
    <x v="763"/>
    <n v="1925"/>
    <n v="0.60719373219373218"/>
  </r>
  <r>
    <x v="526"/>
    <n v="2011"/>
    <n v="550000"/>
    <n v="197000"/>
    <x v="0"/>
    <x v="0"/>
    <x v="0"/>
    <s v="Second Owner"/>
    <n v="2807"/>
    <n v="15"/>
    <s v="premimum"/>
    <n v="461448.94620591379"/>
    <n v="2790"/>
    <n v="2807"/>
    <n v="2807"/>
    <x v="764"/>
    <n v="1924"/>
    <n v="0.6074100463127895"/>
  </r>
  <r>
    <x v="482"/>
    <n v="1999"/>
    <n v="85000"/>
    <n v="70000"/>
    <x v="0"/>
    <x v="0"/>
    <x v="0"/>
    <s v="Second Owner"/>
    <n v="2806"/>
    <n v="27"/>
    <s v="budget"/>
    <n v="461417.38845331431"/>
    <n v="2789"/>
    <n v="2806"/>
    <n v="2806"/>
    <x v="765"/>
    <n v="1923"/>
    <n v="0.60762651461154671"/>
  </r>
  <r>
    <x v="119"/>
    <n v="2001"/>
    <n v="52000"/>
    <n v="50000"/>
    <x v="0"/>
    <x v="0"/>
    <x v="0"/>
    <s v="Third Owner"/>
    <n v="2805"/>
    <n v="25"/>
    <s v="budget"/>
    <n v="461551.583600713"/>
    <n v="2788"/>
    <n v="2805"/>
    <n v="2805"/>
    <x v="766"/>
    <n v="1922"/>
    <n v="0.60784313725490191"/>
  </r>
  <r>
    <x v="527"/>
    <n v="2017"/>
    <n v="1200000"/>
    <n v="50000"/>
    <x v="1"/>
    <x v="0"/>
    <x v="1"/>
    <s v="First Owner"/>
    <n v="2804"/>
    <n v="9"/>
    <b v="0"/>
    <n v="461697.64336661913"/>
    <n v="2787"/>
    <n v="2804"/>
    <n v="2804"/>
    <x v="767"/>
    <n v="1921"/>
    <n v="0.60805991440798857"/>
  </r>
  <r>
    <x v="528"/>
    <n v="2011"/>
    <n v="450000"/>
    <n v="60000"/>
    <x v="0"/>
    <x v="0"/>
    <x v="1"/>
    <s v="Third Owner"/>
    <n v="2803"/>
    <n v="15"/>
    <s v="budget"/>
    <n v="461434.24616482342"/>
    <n v="2786"/>
    <n v="2803"/>
    <n v="2803"/>
    <x v="768"/>
    <n v="1921"/>
    <n v="0.60792008562254729"/>
  </r>
  <r>
    <x v="529"/>
    <n v="2018"/>
    <n v="615000"/>
    <n v="40000"/>
    <x v="0"/>
    <x v="0"/>
    <x v="0"/>
    <s v="First Owner"/>
    <n v="2802"/>
    <n v="8"/>
    <s v="premimum"/>
    <n v="461438.32690935046"/>
    <n v="2785"/>
    <n v="2802"/>
    <n v="2802"/>
    <x v="769"/>
    <n v="1920"/>
    <n v="0.60813704496788012"/>
  </r>
  <r>
    <x v="530"/>
    <n v="2012"/>
    <n v="400000"/>
    <n v="60000"/>
    <x v="1"/>
    <x v="0"/>
    <x v="0"/>
    <s v="Second Owner"/>
    <n v="2801"/>
    <n v="14"/>
    <s v="budget"/>
    <n v="461383.5030346305"/>
    <n v="2784"/>
    <n v="2801"/>
    <n v="2801"/>
    <x v="770"/>
    <n v="1920"/>
    <n v="0.60799714387718673"/>
  </r>
  <r>
    <x v="328"/>
    <n v="2013"/>
    <n v="60000"/>
    <n v="40000"/>
    <x v="0"/>
    <x v="0"/>
    <x v="0"/>
    <s v="First Owner"/>
    <n v="2800"/>
    <n v="13"/>
    <s v="budget"/>
    <n v="461405.42571428569"/>
    <n v="2783"/>
    <n v="2800"/>
    <n v="2800"/>
    <x v="771"/>
    <n v="1919"/>
    <n v="0.60821428571428571"/>
  </r>
  <r>
    <x v="531"/>
    <n v="2017"/>
    <n v="500000"/>
    <n v="9161"/>
    <x v="0"/>
    <x v="0"/>
    <x v="0"/>
    <s v="First Owner"/>
    <n v="2799"/>
    <n v="9"/>
    <s v="premimum"/>
    <n v="461548.83601286175"/>
    <n v="2782"/>
    <n v="2799"/>
    <n v="2799"/>
    <x v="772"/>
    <n v="1918"/>
    <n v="0.60807431225437658"/>
  </r>
  <r>
    <x v="532"/>
    <n v="2015"/>
    <n v="600000"/>
    <n v="45000"/>
    <x v="0"/>
    <x v="0"/>
    <x v="0"/>
    <s v="First Owner"/>
    <n v="2798"/>
    <n v="11"/>
    <s v="premimum"/>
    <n v="461535.09363831306"/>
    <n v="2781"/>
    <n v="2798"/>
    <n v="2798"/>
    <x v="773"/>
    <n v="1918"/>
    <n v="0.60793423874195851"/>
  </r>
  <r>
    <x v="533"/>
    <n v="2010"/>
    <n v="110000"/>
    <n v="110000"/>
    <x v="0"/>
    <x v="0"/>
    <x v="0"/>
    <s v="First Owner"/>
    <n v="2797"/>
    <n v="16"/>
    <s v="budget"/>
    <n v="461485.58884519129"/>
    <n v="2780"/>
    <n v="2797"/>
    <n v="2797"/>
    <x v="774"/>
    <n v="1917"/>
    <n v="0.60779406506971756"/>
  </r>
  <r>
    <x v="208"/>
    <n v="2013"/>
    <n v="175000"/>
    <n v="80000"/>
    <x v="0"/>
    <x v="0"/>
    <x v="0"/>
    <s v="First Owner"/>
    <n v="2796"/>
    <n v="13"/>
    <s v="budget"/>
    <n v="461611.29899856937"/>
    <n v="2779"/>
    <n v="2796"/>
    <n v="2796"/>
    <x v="775"/>
    <n v="1916"/>
    <n v="0.60765379113018603"/>
  </r>
  <r>
    <x v="534"/>
    <n v="2011"/>
    <n v="325000"/>
    <n v="100000"/>
    <x v="1"/>
    <x v="0"/>
    <x v="0"/>
    <s v="Second Owner"/>
    <n v="2795"/>
    <n v="15"/>
    <s v="budget"/>
    <n v="461713.84329159214"/>
    <n v="2778"/>
    <n v="2795"/>
    <n v="2795"/>
    <x v="776"/>
    <n v="1915"/>
    <n v="0.60751341681574245"/>
  </r>
  <r>
    <x v="489"/>
    <n v="2017"/>
    <n v="425000"/>
    <n v="90000"/>
    <x v="1"/>
    <x v="0"/>
    <x v="0"/>
    <s v="First Owner"/>
    <n v="2794"/>
    <n v="9"/>
    <s v="budget"/>
    <n v="461762.77451682178"/>
    <n v="2777"/>
    <n v="2794"/>
    <n v="2794"/>
    <x v="777"/>
    <n v="1914"/>
    <n v="0.60773085182534003"/>
  </r>
  <r>
    <x v="535"/>
    <n v="2009"/>
    <n v="160000"/>
    <n v="70000"/>
    <x v="2"/>
    <x v="0"/>
    <x v="0"/>
    <s v="Third Owner"/>
    <n v="2793"/>
    <n v="17"/>
    <s v="budget"/>
    <n v="461775.93698532047"/>
    <n v="2776"/>
    <n v="2793"/>
    <n v="2793"/>
    <x v="778"/>
    <n v="1914"/>
    <n v="0.60759040458288582"/>
  </r>
  <r>
    <x v="417"/>
    <n v="2007"/>
    <n v="100000"/>
    <n v="80000"/>
    <x v="0"/>
    <x v="0"/>
    <x v="0"/>
    <s v="Third Owner"/>
    <n v="2792"/>
    <n v="19"/>
    <s v="budget"/>
    <n v="461884.02292263613"/>
    <n v="2775"/>
    <n v="2792"/>
    <n v="2792"/>
    <x v="779"/>
    <n v="1913"/>
    <n v="0.60780802292263614"/>
  </r>
  <r>
    <x v="489"/>
    <n v="2014"/>
    <n v="390000"/>
    <n v="110000"/>
    <x v="1"/>
    <x v="0"/>
    <x v="0"/>
    <s v="Second Owner"/>
    <n v="2791"/>
    <n v="12"/>
    <s v="budget"/>
    <n v="462013.68398423505"/>
    <n v="2774"/>
    <n v="2791"/>
    <n v="2791"/>
    <x v="780"/>
    <n v="1912"/>
    <n v="0.60802579720530281"/>
  </r>
  <r>
    <x v="219"/>
    <n v="2017"/>
    <n v="400000"/>
    <n v="50000"/>
    <x v="0"/>
    <x v="0"/>
    <x v="0"/>
    <s v="First Owner"/>
    <n v="2790"/>
    <n v="9"/>
    <s v="budget"/>
    <n v="462039.49534050177"/>
    <n v="2773"/>
    <n v="2790"/>
    <n v="2790"/>
    <x v="781"/>
    <n v="1911"/>
    <n v="0.60824372759856626"/>
  </r>
  <r>
    <x v="536"/>
    <n v="2018"/>
    <n v="509999"/>
    <n v="5000"/>
    <x v="0"/>
    <x v="0"/>
    <x v="0"/>
    <s v="First Owner"/>
    <n v="2789"/>
    <n v="8"/>
    <s v="premimum"/>
    <n v="462061.73969164578"/>
    <n v="2772"/>
    <n v="2789"/>
    <n v="2789"/>
    <x v="782"/>
    <n v="1911"/>
    <n v="0.60810326281821436"/>
  </r>
  <r>
    <x v="537"/>
    <n v="2008"/>
    <n v="150000"/>
    <n v="90000"/>
    <x v="0"/>
    <x v="0"/>
    <x v="0"/>
    <s v="Third Owner"/>
    <n v="2788"/>
    <n v="18"/>
    <s v="budget"/>
    <n v="462044.54555236729"/>
    <n v="2771"/>
    <n v="2788"/>
    <n v="2788"/>
    <x v="783"/>
    <n v="1911"/>
    <n v="0.60796269727403152"/>
  </r>
  <r>
    <x v="37"/>
    <n v="2009"/>
    <n v="110000"/>
    <n v="120000"/>
    <x v="0"/>
    <x v="0"/>
    <x v="0"/>
    <s v="First Owner"/>
    <n v="2787"/>
    <n v="17"/>
    <s v="budget"/>
    <n v="462156.50986724073"/>
    <n v="2770"/>
    <n v="2787"/>
    <n v="2787"/>
    <x v="784"/>
    <n v="1910"/>
    <n v="0.60818083961248659"/>
  </r>
  <r>
    <x v="538"/>
    <n v="2013"/>
    <n v="450000"/>
    <n v="80000"/>
    <x v="1"/>
    <x v="0"/>
    <x v="0"/>
    <s v="First Owner"/>
    <n v="2786"/>
    <n v="13"/>
    <s v="budget"/>
    <n v="462282.91206030152"/>
    <n v="2769"/>
    <n v="2786"/>
    <n v="2786"/>
    <x v="785"/>
    <n v="1909"/>
    <n v="0.60804020100502509"/>
  </r>
  <r>
    <x v="219"/>
    <n v="2017"/>
    <n v="400000"/>
    <n v="38000"/>
    <x v="0"/>
    <x v="0"/>
    <x v="0"/>
    <s v="Second Owner"/>
    <n v="2785"/>
    <n v="9"/>
    <s v="budget"/>
    <n v="462287.32244165172"/>
    <n v="2768"/>
    <n v="2785"/>
    <n v="2785"/>
    <x v="786"/>
    <n v="1908"/>
    <n v="0.60789946140035911"/>
  </r>
  <r>
    <x v="37"/>
    <n v="2009"/>
    <n v="140000"/>
    <n v="120000"/>
    <x v="0"/>
    <x v="0"/>
    <x v="0"/>
    <s v="First Owner"/>
    <n v="2784"/>
    <n v="17"/>
    <s v="budget"/>
    <n v="462309.69576149428"/>
    <n v="2767"/>
    <n v="2784"/>
    <n v="2784"/>
    <x v="787"/>
    <n v="1908"/>
    <n v="0.60811781609195403"/>
  </r>
  <r>
    <x v="139"/>
    <n v="2011"/>
    <n v="130000"/>
    <n v="90000"/>
    <x v="1"/>
    <x v="0"/>
    <x v="0"/>
    <s v="First Owner"/>
    <n v="2783"/>
    <n v="15"/>
    <s v="budget"/>
    <n v="462425.50952209847"/>
    <n v="2766"/>
    <n v="2783"/>
    <n v="2783"/>
    <x v="788"/>
    <n v="1907"/>
    <n v="0.60797700323392023"/>
  </r>
  <r>
    <x v="228"/>
    <n v="2017"/>
    <n v="160000"/>
    <n v="50000"/>
    <x v="0"/>
    <x v="0"/>
    <x v="0"/>
    <s v="First Owner"/>
    <n v="2782"/>
    <n v="9"/>
    <s v="budget"/>
    <n v="462545.00107836089"/>
    <n v="2765"/>
    <n v="2782"/>
    <n v="2782"/>
    <x v="789"/>
    <n v="1906"/>
    <n v="0.60783608914450038"/>
  </r>
  <r>
    <x v="228"/>
    <n v="2016"/>
    <n v="150000"/>
    <n v="60000"/>
    <x v="0"/>
    <x v="0"/>
    <x v="0"/>
    <s v="First Owner"/>
    <n v="2781"/>
    <n v="10"/>
    <s v="budget"/>
    <n v="462653.79108234448"/>
    <n v="2764"/>
    <n v="2781"/>
    <n v="2781"/>
    <x v="790"/>
    <n v="1906"/>
    <n v="0.60769507371449116"/>
  </r>
  <r>
    <x v="71"/>
    <n v="2013"/>
    <n v="500000"/>
    <n v="100000"/>
    <x v="1"/>
    <x v="0"/>
    <x v="0"/>
    <s v="Second Owner"/>
    <n v="2780"/>
    <n v="13"/>
    <s v="premimum"/>
    <n v="462766.25647482014"/>
    <n v="2763"/>
    <n v="2780"/>
    <n v="2780"/>
    <x v="791"/>
    <n v="1906"/>
    <n v="0.60755395683453239"/>
  </r>
  <r>
    <x v="267"/>
    <n v="2011"/>
    <n v="40000"/>
    <n v="19000"/>
    <x v="0"/>
    <x v="0"/>
    <x v="0"/>
    <s v="First Owner"/>
    <n v="2779"/>
    <n v="15"/>
    <s v="budget"/>
    <n v="462752.85822238214"/>
    <n v="2762"/>
    <n v="2779"/>
    <n v="2779"/>
    <x v="792"/>
    <n v="1905"/>
    <n v="0.60777258006477153"/>
  </r>
  <r>
    <x v="539"/>
    <n v="2006"/>
    <n v="140000"/>
    <n v="200000"/>
    <x v="1"/>
    <x v="0"/>
    <x v="0"/>
    <s v="Third Owner"/>
    <n v="2778"/>
    <n v="20"/>
    <s v="budget"/>
    <n v="462905.03707703383"/>
    <n v="2761"/>
    <n v="2778"/>
    <n v="2778"/>
    <x v="793"/>
    <n v="1904"/>
    <n v="0.60763138948884088"/>
  </r>
  <r>
    <x v="540"/>
    <n v="2015"/>
    <n v="227000"/>
    <n v="70000"/>
    <x v="1"/>
    <x v="0"/>
    <x v="0"/>
    <s v="Second Owner"/>
    <n v="2777"/>
    <n v="11"/>
    <s v="budget"/>
    <n v="463021.31544832553"/>
    <n v="2760"/>
    <n v="2777"/>
    <n v="2777"/>
    <x v="794"/>
    <n v="1903"/>
    <n v="0.60785019805545548"/>
  </r>
  <r>
    <x v="333"/>
    <n v="2011"/>
    <n v="285000"/>
    <n v="50000"/>
    <x v="1"/>
    <x v="0"/>
    <x v="0"/>
    <s v="Second Owner"/>
    <n v="2776"/>
    <n v="15"/>
    <s v="budget"/>
    <n v="463106.33753602306"/>
    <n v="2759"/>
    <n v="2776"/>
    <n v="2776"/>
    <x v="795"/>
    <n v="1902"/>
    <n v="0.60806916426512969"/>
  </r>
  <r>
    <x v="152"/>
    <n v="2012"/>
    <n v="155000"/>
    <n v="19077"/>
    <x v="0"/>
    <x v="0"/>
    <x v="0"/>
    <s v="Second Owner"/>
    <n v="2775"/>
    <n v="14"/>
    <s v="budget"/>
    <n v="463170.52"/>
    <n v="2758"/>
    <n v="2775"/>
    <n v="2775"/>
    <x v="796"/>
    <n v="1901"/>
    <n v="0.60828828828828829"/>
  </r>
  <r>
    <x v="541"/>
    <n v="2016"/>
    <n v="210000"/>
    <n v="30000"/>
    <x v="0"/>
    <x v="0"/>
    <x v="0"/>
    <s v="First Owner"/>
    <n v="2774"/>
    <n v="10"/>
    <s v="budget"/>
    <n v="463281.61247296323"/>
    <n v="2757"/>
    <n v="2774"/>
    <n v="2774"/>
    <x v="797"/>
    <n v="1900"/>
    <n v="0.60850757029560198"/>
  </r>
  <r>
    <x v="39"/>
    <n v="2009"/>
    <n v="140000"/>
    <n v="80000"/>
    <x v="0"/>
    <x v="0"/>
    <x v="0"/>
    <s v="Second Owner"/>
    <n v="2773"/>
    <n v="17"/>
    <s v="budget"/>
    <n v="463372.95095564373"/>
    <n v="2756"/>
    <n v="2773"/>
    <n v="2773"/>
    <x v="798"/>
    <n v="1900"/>
    <n v="0.6083663901911287"/>
  </r>
  <r>
    <x v="542"/>
    <n v="2015"/>
    <n v="940000"/>
    <n v="128000"/>
    <x v="1"/>
    <x v="0"/>
    <x v="0"/>
    <s v="First Owner"/>
    <n v="2772"/>
    <n v="11"/>
    <s v="premimum"/>
    <n v="463489.60786435788"/>
    <n v="2755"/>
    <n v="2772"/>
    <n v="2772"/>
    <x v="799"/>
    <n v="1899"/>
    <n v="0.60858585858585856"/>
  </r>
  <r>
    <x v="543"/>
    <n v="2013"/>
    <n v="750000"/>
    <n v="80000"/>
    <x v="1"/>
    <x v="0"/>
    <x v="0"/>
    <s v="First Owner"/>
    <n v="2771"/>
    <n v="13"/>
    <s v="premimum"/>
    <n v="463317.64453265967"/>
    <n v="2754"/>
    <n v="2771"/>
    <n v="2771"/>
    <x v="800"/>
    <n v="1898"/>
    <n v="0.60844460483579932"/>
  </r>
  <r>
    <x v="259"/>
    <n v="2016"/>
    <n v="610000"/>
    <n v="100000"/>
    <x v="1"/>
    <x v="0"/>
    <x v="0"/>
    <s v="First Owner"/>
    <n v="2770"/>
    <n v="10"/>
    <s v="premimum"/>
    <n v="463214.14909747295"/>
    <n v="2753"/>
    <n v="2770"/>
    <n v="2770"/>
    <x v="801"/>
    <n v="1897"/>
    <n v="0.60830324909747291"/>
  </r>
  <r>
    <x v="544"/>
    <n v="2015"/>
    <n v="450000"/>
    <n v="50000"/>
    <x v="1"/>
    <x v="0"/>
    <x v="0"/>
    <s v="First Owner"/>
    <n v="2769"/>
    <n v="11"/>
    <s v="budget"/>
    <n v="463161.13867822319"/>
    <n v="2752"/>
    <n v="2769"/>
    <n v="2769"/>
    <x v="802"/>
    <n v="1897"/>
    <n v="0.60816179126038283"/>
  </r>
  <r>
    <x v="266"/>
    <n v="2012"/>
    <n v="409999"/>
    <n v="56000"/>
    <x v="1"/>
    <x v="0"/>
    <x v="0"/>
    <s v="First Owner"/>
    <n v="2768"/>
    <n v="14"/>
    <s v="budget"/>
    <n v="463165.89342485549"/>
    <n v="2751"/>
    <n v="2768"/>
    <n v="2768"/>
    <x v="803"/>
    <n v="1896"/>
    <n v="0.60802023121387283"/>
  </r>
  <r>
    <x v="504"/>
    <n v="2018"/>
    <n v="100000"/>
    <n v="21302"/>
    <x v="0"/>
    <x v="0"/>
    <x v="0"/>
    <s v="First Owner"/>
    <n v="2767"/>
    <n v="8"/>
    <s v="budget"/>
    <n v="463185.10805926996"/>
    <n v="2750"/>
    <n v="2767"/>
    <n v="2767"/>
    <x v="804"/>
    <n v="1895"/>
    <n v="0.60787856884712688"/>
  </r>
  <r>
    <x v="285"/>
    <n v="2018"/>
    <n v="300000"/>
    <n v="10500"/>
    <x v="0"/>
    <x v="0"/>
    <x v="0"/>
    <s v="First Owner"/>
    <n v="2766"/>
    <n v="8"/>
    <s v="budget"/>
    <n v="463316.41142443963"/>
    <n v="2749"/>
    <n v="2766"/>
    <n v="2766"/>
    <x v="805"/>
    <n v="1895"/>
    <n v="0.60773680404916852"/>
  </r>
  <r>
    <x v="545"/>
    <n v="2013"/>
    <n v="400000"/>
    <n v="107000"/>
    <x v="1"/>
    <x v="0"/>
    <x v="0"/>
    <s v="First Owner"/>
    <n v="2765"/>
    <n v="13"/>
    <s v="budget"/>
    <n v="463375.47703435807"/>
    <n v="2748"/>
    <n v="2765"/>
    <n v="2765"/>
    <x v="806"/>
    <n v="1895"/>
    <n v="0.60759493670886078"/>
  </r>
  <r>
    <x v="61"/>
    <n v="2010"/>
    <n v="210000"/>
    <n v="60000"/>
    <x v="0"/>
    <x v="0"/>
    <x v="0"/>
    <s v="Second Owner"/>
    <n v="2764"/>
    <n v="16"/>
    <s v="budget"/>
    <n v="463398.40593342984"/>
    <n v="2747"/>
    <n v="2764"/>
    <n v="2764"/>
    <x v="807"/>
    <n v="1894"/>
    <n v="0.6074529667149059"/>
  </r>
  <r>
    <x v="546"/>
    <n v="2006"/>
    <n v="90000"/>
    <n v="120000"/>
    <x v="0"/>
    <x v="0"/>
    <x v="0"/>
    <s v="Second Owner"/>
    <n v="2763"/>
    <n v="20"/>
    <s v="budget"/>
    <n v="463490.11726384365"/>
    <n v="2746"/>
    <n v="2763"/>
    <n v="2763"/>
    <x v="808"/>
    <n v="1893"/>
    <n v="0.60767281939920381"/>
  </r>
  <r>
    <x v="475"/>
    <n v="2010"/>
    <n v="222000"/>
    <n v="70000"/>
    <x v="0"/>
    <x v="0"/>
    <x v="0"/>
    <s v="First Owner"/>
    <n v="2762"/>
    <n v="16"/>
    <s v="budget"/>
    <n v="463625.3417813179"/>
    <n v="2745"/>
    <n v="2762"/>
    <n v="2762"/>
    <x v="809"/>
    <n v="1892"/>
    <n v="0.60789283128167992"/>
  </r>
  <r>
    <x v="228"/>
    <n v="2015"/>
    <n v="240000"/>
    <n v="50000"/>
    <x v="0"/>
    <x v="0"/>
    <x v="0"/>
    <s v="Second Owner"/>
    <n v="2761"/>
    <n v="11"/>
    <s v="budget"/>
    <n v="463712.85548714234"/>
    <n v="2744"/>
    <n v="2761"/>
    <n v="2761"/>
    <x v="810"/>
    <n v="1891"/>
    <n v="0.60775081492212968"/>
  </r>
  <r>
    <x v="266"/>
    <n v="2013"/>
    <n v="450000"/>
    <n v="70000"/>
    <x v="1"/>
    <x v="0"/>
    <x v="0"/>
    <s v="Second Owner"/>
    <n v="2760"/>
    <n v="13"/>
    <s v="budget"/>
    <n v="463793.91086956521"/>
    <n v="2743"/>
    <n v="2760"/>
    <n v="2760"/>
    <x v="811"/>
    <n v="1890"/>
    <n v="0.60797101449275359"/>
  </r>
  <r>
    <x v="547"/>
    <n v="2012"/>
    <n v="735000"/>
    <n v="55300"/>
    <x v="1"/>
    <x v="1"/>
    <x v="1"/>
    <s v="First Owner"/>
    <n v="2759"/>
    <n v="14"/>
    <s v="premimum"/>
    <n v="463798.9104748097"/>
    <n v="2742"/>
    <n v="2759"/>
    <n v="2759"/>
    <x v="812"/>
    <n v="1889"/>
    <n v="0.6081913736861182"/>
  </r>
  <r>
    <x v="548"/>
    <n v="2012"/>
    <n v="285000"/>
    <n v="74300"/>
    <x v="1"/>
    <x v="1"/>
    <x v="0"/>
    <s v="First Owner"/>
    <n v="2758"/>
    <n v="14"/>
    <s v="budget"/>
    <n v="463700.57795503986"/>
    <n v="2741"/>
    <n v="2758"/>
    <n v="2758"/>
    <x v="813"/>
    <n v="1888"/>
    <n v="0.60804931109499638"/>
  </r>
  <r>
    <x v="549"/>
    <n v="2010"/>
    <n v="350000"/>
    <n v="48781"/>
    <x v="0"/>
    <x v="1"/>
    <x v="0"/>
    <s v="First Owner"/>
    <n v="2757"/>
    <n v="16"/>
    <s v="budget"/>
    <n v="463765.39499455929"/>
    <n v="2740"/>
    <n v="2757"/>
    <n v="2757"/>
    <x v="814"/>
    <n v="1887"/>
    <n v="0.60790714544795066"/>
  </r>
  <r>
    <x v="550"/>
    <n v="2010"/>
    <n v="290000"/>
    <n v="87620"/>
    <x v="1"/>
    <x v="1"/>
    <x v="1"/>
    <s v="First Owner"/>
    <n v="2756"/>
    <n v="16"/>
    <s v="budget"/>
    <n v="463806.6741654572"/>
    <n v="2739"/>
    <n v="2756"/>
    <n v="2756"/>
    <x v="815"/>
    <n v="1886"/>
    <n v="0.60776487663280121"/>
  </r>
  <r>
    <x v="551"/>
    <n v="2017"/>
    <n v="890000"/>
    <n v="40219"/>
    <x v="1"/>
    <x v="1"/>
    <x v="1"/>
    <s v="First Owner"/>
    <n v="2755"/>
    <n v="9"/>
    <s v="premimum"/>
    <n v="463869.7618874773"/>
    <n v="2738"/>
    <n v="2755"/>
    <n v="2755"/>
    <x v="816"/>
    <n v="1885"/>
    <n v="0.60762250453720512"/>
  </r>
  <r>
    <x v="434"/>
    <n v="2011"/>
    <n v="385000"/>
    <n v="11473"/>
    <x v="0"/>
    <x v="1"/>
    <x v="0"/>
    <s v="First Owner"/>
    <n v="2754"/>
    <n v="15"/>
    <s v="budget"/>
    <n v="463715.03050108935"/>
    <n v="2737"/>
    <n v="2754"/>
    <n v="2754"/>
    <x v="817"/>
    <n v="1885"/>
    <n v="0.6074800290486565"/>
  </r>
  <r>
    <x v="41"/>
    <n v="2017"/>
    <n v="425000"/>
    <n v="8352"/>
    <x v="0"/>
    <x v="1"/>
    <x v="0"/>
    <s v="First Owner"/>
    <n v="2753"/>
    <n v="9"/>
    <s v="budget"/>
    <n v="463743.62295677443"/>
    <n v="2736"/>
    <n v="2753"/>
    <n v="2753"/>
    <x v="818"/>
    <n v="1884"/>
    <n v="0.60733745005448603"/>
  </r>
  <r>
    <x v="552"/>
    <n v="2017"/>
    <n v="525000"/>
    <n v="9745"/>
    <x v="0"/>
    <x v="1"/>
    <x v="1"/>
    <s v="First Owner"/>
    <n v="2752"/>
    <n v="9"/>
    <s v="premimum"/>
    <n v="463757.70130813954"/>
    <n v="2735"/>
    <n v="2752"/>
    <n v="2752"/>
    <x v="819"/>
    <n v="1884"/>
    <n v="0.60719476744186052"/>
  </r>
  <r>
    <x v="553"/>
    <n v="2017"/>
    <n v="550000"/>
    <n v="9748"/>
    <x v="0"/>
    <x v="1"/>
    <x v="0"/>
    <s v="First Owner"/>
    <n v="2751"/>
    <n v="9"/>
    <s v="premimum"/>
    <n v="463735.43947655399"/>
    <n v="2734"/>
    <n v="2751"/>
    <n v="2751"/>
    <x v="820"/>
    <n v="1884"/>
    <n v="0.60705198109778258"/>
  </r>
  <r>
    <x v="554"/>
    <n v="2012"/>
    <n v="271000"/>
    <n v="49000"/>
    <x v="0"/>
    <x v="1"/>
    <x v="0"/>
    <s v="First Owner"/>
    <n v="2750"/>
    <n v="14"/>
    <s v="budget"/>
    <n v="463704.07054545457"/>
    <n v="2733"/>
    <n v="2750"/>
    <n v="2750"/>
    <x v="821"/>
    <n v="1884"/>
    <n v="0.60690909090909095"/>
  </r>
  <r>
    <x v="555"/>
    <n v="2018"/>
    <n v="1490000"/>
    <n v="20694"/>
    <x v="1"/>
    <x v="1"/>
    <x v="0"/>
    <s v="First Owner"/>
    <n v="2749"/>
    <n v="8"/>
    <b v="0"/>
    <n v="463774.17024372501"/>
    <n v="2732"/>
    <n v="2749"/>
    <n v="2749"/>
    <x v="822"/>
    <n v="1883"/>
    <n v="0.60676609676245907"/>
  </r>
  <r>
    <x v="556"/>
    <n v="2015"/>
    <n v="490000"/>
    <n v="31080"/>
    <x v="0"/>
    <x v="1"/>
    <x v="0"/>
    <s v="First Owner"/>
    <n v="2748"/>
    <n v="11"/>
    <s v="budget"/>
    <n v="463400.72561863175"/>
    <n v="2731"/>
    <n v="2748"/>
    <n v="2748"/>
    <x v="823"/>
    <n v="1883"/>
    <n v="0.60662299854439594"/>
  </r>
  <r>
    <x v="117"/>
    <n v="2014"/>
    <n v="260000"/>
    <n v="37605"/>
    <x v="0"/>
    <x v="1"/>
    <x v="0"/>
    <s v="First Owner"/>
    <n v="2747"/>
    <n v="12"/>
    <s v="budget"/>
    <n v="463391.04259191843"/>
    <n v="2730"/>
    <n v="2747"/>
    <n v="2747"/>
    <x v="824"/>
    <n v="1882"/>
    <n v="0.60647979614124503"/>
  </r>
  <r>
    <x v="444"/>
    <n v="2014"/>
    <n v="455000"/>
    <n v="55850"/>
    <x v="1"/>
    <x v="1"/>
    <x v="0"/>
    <s v="First Owner"/>
    <n v="2746"/>
    <n v="12"/>
    <s v="budget"/>
    <n v="463465.11070648214"/>
    <n v="2729"/>
    <n v="2746"/>
    <n v="2746"/>
    <x v="825"/>
    <n v="1881"/>
    <n v="0.60633648943918428"/>
  </r>
  <r>
    <x v="104"/>
    <n v="2010"/>
    <n v="75000"/>
    <n v="58850"/>
    <x v="0"/>
    <x v="1"/>
    <x v="0"/>
    <s v="First Owner"/>
    <n v="2745"/>
    <n v="16"/>
    <s v="budget"/>
    <n v="463468.19453551911"/>
    <n v="2728"/>
    <n v="2745"/>
    <n v="2745"/>
    <x v="826"/>
    <n v="1880"/>
    <n v="0.60619307832422586"/>
  </r>
  <r>
    <x v="523"/>
    <n v="2015"/>
    <n v="421000"/>
    <n v="23839"/>
    <x v="0"/>
    <x v="1"/>
    <x v="0"/>
    <s v="First Owner"/>
    <n v="2744"/>
    <n v="11"/>
    <s v="budget"/>
    <n v="463609.76457725948"/>
    <n v="2727"/>
    <n v="2744"/>
    <n v="2744"/>
    <x v="827"/>
    <n v="1879"/>
    <n v="0.60604956268221577"/>
  </r>
  <r>
    <x v="557"/>
    <n v="2016"/>
    <n v="550000"/>
    <n v="54000"/>
    <x v="1"/>
    <x v="1"/>
    <x v="0"/>
    <s v="First Owner"/>
    <n v="2743"/>
    <n v="10"/>
    <s v="premimum"/>
    <n v="463625.29857819906"/>
    <n v="2726"/>
    <n v="2743"/>
    <n v="2743"/>
    <x v="828"/>
    <n v="1878"/>
    <n v="0.60590594239883344"/>
  </r>
  <r>
    <x v="558"/>
    <n v="2013"/>
    <n v="330000"/>
    <n v="38000"/>
    <x v="0"/>
    <x v="1"/>
    <x v="1"/>
    <s v="First Owner"/>
    <n v="2742"/>
    <n v="13"/>
    <s v="budget"/>
    <n v="463593.79795769509"/>
    <n v="2725"/>
    <n v="2742"/>
    <n v="2742"/>
    <x v="829"/>
    <n v="1878"/>
    <n v="0.60576221735959157"/>
  </r>
  <r>
    <x v="559"/>
    <n v="2012"/>
    <n v="390000"/>
    <n v="45454"/>
    <x v="1"/>
    <x v="1"/>
    <x v="0"/>
    <s v="First Owner"/>
    <n v="2741"/>
    <n v="14"/>
    <s v="budget"/>
    <n v="463642.53703028092"/>
    <n v="2724"/>
    <n v="2741"/>
    <n v="2741"/>
    <x v="830"/>
    <n v="1877"/>
    <n v="0.60561838744983587"/>
  </r>
  <r>
    <x v="560"/>
    <n v="2015"/>
    <n v="599000"/>
    <n v="46957"/>
    <x v="1"/>
    <x v="1"/>
    <x v="1"/>
    <s v="First Owner"/>
    <n v="2740"/>
    <n v="11"/>
    <s v="premimum"/>
    <n v="463669.41386861313"/>
    <n v="2723"/>
    <n v="2740"/>
    <n v="2740"/>
    <x v="831"/>
    <n v="1876"/>
    <n v="0.60547445255474452"/>
  </r>
  <r>
    <x v="561"/>
    <n v="2007"/>
    <n v="110000"/>
    <n v="60000"/>
    <x v="0"/>
    <x v="0"/>
    <x v="0"/>
    <s v="Fourth &amp; Above Owner"/>
    <n v="2739"/>
    <n v="19"/>
    <s v="budget"/>
    <n v="463620.00511135452"/>
    <n v="2722"/>
    <n v="2739"/>
    <n v="2739"/>
    <x v="832"/>
    <n v="1875"/>
    <n v="0.60533041255932818"/>
  </r>
  <r>
    <x v="284"/>
    <n v="2016"/>
    <n v="250000"/>
    <n v="25000"/>
    <x v="0"/>
    <x v="0"/>
    <x v="0"/>
    <s v="First Owner"/>
    <n v="2738"/>
    <n v="10"/>
    <s v="budget"/>
    <n v="463749.15777940099"/>
    <n v="2721"/>
    <n v="2738"/>
    <n v="2738"/>
    <x v="833"/>
    <n v="1874"/>
    <n v="0.60555149744338932"/>
  </r>
  <r>
    <x v="562"/>
    <n v="2012"/>
    <n v="600000"/>
    <n v="110000"/>
    <x v="1"/>
    <x v="0"/>
    <x v="0"/>
    <s v="Fourth &amp; Above Owner"/>
    <n v="2737"/>
    <n v="14"/>
    <s v="premimum"/>
    <n v="463827.25392765802"/>
    <n v="2720"/>
    <n v="2737"/>
    <n v="2737"/>
    <x v="834"/>
    <n v="1874"/>
    <n v="0.60540738034344177"/>
  </r>
  <r>
    <x v="563"/>
    <n v="2008"/>
    <n v="280000"/>
    <n v="190000"/>
    <x v="1"/>
    <x v="0"/>
    <x v="0"/>
    <s v="Second Owner"/>
    <n v="2736"/>
    <n v="18"/>
    <s v="budget"/>
    <n v="463777.48318713449"/>
    <n v="2719"/>
    <n v="2736"/>
    <n v="2736"/>
    <x v="835"/>
    <n v="1873"/>
    <n v="0.60562865497076024"/>
  </r>
  <r>
    <x v="564"/>
    <n v="2018"/>
    <n v="2700000"/>
    <n v="25000"/>
    <x v="1"/>
    <x v="0"/>
    <x v="1"/>
    <s v="First Owner"/>
    <n v="2735"/>
    <n v="8"/>
    <b v="0"/>
    <n v="463844.67787934188"/>
    <n v="2718"/>
    <n v="2735"/>
    <n v="2735"/>
    <x v="836"/>
    <n v="1872"/>
    <n v="0.6058500914076782"/>
  </r>
  <r>
    <x v="421"/>
    <n v="2008"/>
    <n v="80000"/>
    <n v="90000"/>
    <x v="0"/>
    <x v="0"/>
    <x v="0"/>
    <s v="First Owner"/>
    <n v="2734"/>
    <n v="18"/>
    <s v="budget"/>
    <n v="463026.77176298463"/>
    <n v="2717"/>
    <n v="2734"/>
    <n v="2734"/>
    <x v="837"/>
    <n v="1872"/>
    <n v="0.60570592538405266"/>
  </r>
  <r>
    <x v="150"/>
    <n v="2019"/>
    <n v="350000"/>
    <n v="5000"/>
    <x v="0"/>
    <x v="0"/>
    <x v="0"/>
    <s v="First Owner"/>
    <n v="2733"/>
    <n v="7"/>
    <s v="budget"/>
    <n v="463166.92060007318"/>
    <n v="2716"/>
    <n v="2733"/>
    <n v="2733"/>
    <x v="838"/>
    <n v="1871"/>
    <n v="0.60556165386022687"/>
  </r>
  <r>
    <x v="142"/>
    <n v="2015"/>
    <n v="475000"/>
    <n v="60000"/>
    <x v="1"/>
    <x v="0"/>
    <x v="0"/>
    <s v="First Owner"/>
    <n v="2732"/>
    <n v="11"/>
    <s v="budget"/>
    <n v="463208.34333821374"/>
    <n v="2715"/>
    <n v="2732"/>
    <n v="2732"/>
    <x v="839"/>
    <n v="1871"/>
    <n v="0.60541727672035139"/>
  </r>
  <r>
    <x v="565"/>
    <n v="2020"/>
    <n v="4700000"/>
    <n v="1500"/>
    <x v="1"/>
    <x v="0"/>
    <x v="1"/>
    <s v="First Owner"/>
    <n v="2731"/>
    <n v="6"/>
    <b v="0"/>
    <n v="463204.02563163679"/>
    <n v="2714"/>
    <n v="2731"/>
    <n v="2731"/>
    <x v="840"/>
    <n v="1870"/>
    <n v="0.60527279384840715"/>
  </r>
  <r>
    <x v="95"/>
    <n v="2018"/>
    <n v="500000"/>
    <n v="50000"/>
    <x v="1"/>
    <x v="0"/>
    <x v="0"/>
    <s v="First Owner"/>
    <n v="2730"/>
    <n v="8"/>
    <s v="premimum"/>
    <n v="461652.08571428573"/>
    <n v="2713"/>
    <n v="2730"/>
    <n v="2730"/>
    <x v="841"/>
    <n v="1870"/>
    <n v="0.60512820512820509"/>
  </r>
  <r>
    <x v="566"/>
    <n v="2014"/>
    <n v="250000"/>
    <n v="120000"/>
    <x v="1"/>
    <x v="0"/>
    <x v="0"/>
    <s v="First Owner"/>
    <n v="2729"/>
    <n v="12"/>
    <s v="budget"/>
    <n v="461638.03371198243"/>
    <n v="2712"/>
    <n v="2729"/>
    <n v="2729"/>
    <x v="842"/>
    <n v="1870"/>
    <n v="0.60498351044338583"/>
  </r>
  <r>
    <x v="567"/>
    <n v="2005"/>
    <n v="100000"/>
    <n v="120000"/>
    <x v="1"/>
    <x v="0"/>
    <x v="0"/>
    <s v="Second Owner"/>
    <n v="2728"/>
    <n v="21"/>
    <s v="budget"/>
    <n v="461715.61363636365"/>
    <n v="2711"/>
    <n v="2728"/>
    <n v="2728"/>
    <x v="843"/>
    <n v="1869"/>
    <n v="0.60483870967741937"/>
  </r>
  <r>
    <x v="351"/>
    <n v="2019"/>
    <n v="350000"/>
    <n v="5000"/>
    <x v="0"/>
    <x v="0"/>
    <x v="0"/>
    <s v="First Owner"/>
    <n v="2727"/>
    <n v="7"/>
    <s v="budget"/>
    <n v="461848.25595892925"/>
    <n v="2710"/>
    <n v="2727"/>
    <n v="2727"/>
    <x v="844"/>
    <n v="1868"/>
    <n v="0.60506050605060502"/>
  </r>
  <r>
    <x v="568"/>
    <n v="2014"/>
    <n v="4000000"/>
    <n v="47000"/>
    <x v="1"/>
    <x v="0"/>
    <x v="1"/>
    <s v="First Owner"/>
    <n v="2726"/>
    <n v="12"/>
    <b v="0"/>
    <n v="461889.28613352898"/>
    <n v="2709"/>
    <n v="2726"/>
    <n v="2726"/>
    <x v="845"/>
    <n v="1868"/>
    <n v="0.60491562729273662"/>
  </r>
  <r>
    <x v="569"/>
    <n v="2017"/>
    <n v="1900000"/>
    <n v="20000"/>
    <x v="0"/>
    <x v="0"/>
    <x v="1"/>
    <s v="First Owner"/>
    <n v="2725"/>
    <n v="9"/>
    <b v="0"/>
    <n v="460590.89688073396"/>
    <n v="2708"/>
    <n v="2725"/>
    <n v="2725"/>
    <x v="846"/>
    <n v="1867"/>
    <n v="0.60477064220183485"/>
  </r>
  <r>
    <x v="144"/>
    <n v="2005"/>
    <n v="95000"/>
    <n v="120000"/>
    <x v="0"/>
    <x v="0"/>
    <x v="0"/>
    <s v="Second Owner"/>
    <n v="2724"/>
    <n v="21"/>
    <s v="budget"/>
    <n v="460062.47944199707"/>
    <n v="2707"/>
    <n v="2724"/>
    <n v="2724"/>
    <x v="847"/>
    <n v="1867"/>
    <n v="0.60462555066079293"/>
  </r>
  <r>
    <x v="65"/>
    <n v="2015"/>
    <n v="409999"/>
    <n v="58000"/>
    <x v="1"/>
    <x v="0"/>
    <x v="0"/>
    <s v="First Owner"/>
    <n v="2723"/>
    <n v="11"/>
    <s v="budget"/>
    <n v="460196.54572163057"/>
    <n v="2706"/>
    <n v="2723"/>
    <n v="2723"/>
    <x v="848"/>
    <n v="1866"/>
    <n v="0.60484759456481818"/>
  </r>
  <r>
    <x v="570"/>
    <n v="2018"/>
    <n v="1050000"/>
    <n v="35000"/>
    <x v="1"/>
    <x v="0"/>
    <x v="0"/>
    <s v="First Owner"/>
    <n v="2722"/>
    <n v="8"/>
    <b v="0"/>
    <n v="460214.98714180751"/>
    <n v="2705"/>
    <n v="2722"/>
    <n v="2722"/>
    <x v="849"/>
    <n v="1865"/>
    <n v="0.60470242468772961"/>
  </r>
  <r>
    <x v="150"/>
    <n v="2017"/>
    <n v="320000"/>
    <n v="30000"/>
    <x v="0"/>
    <x v="0"/>
    <x v="0"/>
    <s v="First Owner"/>
    <n v="2721"/>
    <n v="9"/>
    <s v="budget"/>
    <n v="459998.23410510842"/>
    <n v="2704"/>
    <n v="2721"/>
    <n v="2721"/>
    <x v="850"/>
    <n v="1865"/>
    <n v="0.60455714810731354"/>
  </r>
  <r>
    <x v="571"/>
    <n v="2019"/>
    <n v="1000000"/>
    <n v="10000"/>
    <x v="1"/>
    <x v="0"/>
    <x v="0"/>
    <s v="First Owner"/>
    <n v="2720"/>
    <n v="7"/>
    <s v="premimum"/>
    <n v="460049.70404411765"/>
    <n v="2703"/>
    <n v="2720"/>
    <n v="2720"/>
    <x v="851"/>
    <n v="1865"/>
    <n v="0.60441176470588232"/>
  </r>
  <r>
    <x v="468"/>
    <n v="2017"/>
    <n v="1770000"/>
    <n v="25000"/>
    <x v="1"/>
    <x v="0"/>
    <x v="0"/>
    <s v="First Owner"/>
    <n v="2719"/>
    <n v="9"/>
    <b v="0"/>
    <n v="459851.11989702098"/>
    <n v="2702"/>
    <n v="2719"/>
    <n v="2719"/>
    <x v="852"/>
    <n v="1865"/>
    <n v="0.60426627436557556"/>
  </r>
  <r>
    <x v="572"/>
    <n v="2018"/>
    <n v="950000"/>
    <n v="20000"/>
    <x v="1"/>
    <x v="0"/>
    <x v="0"/>
    <s v="First Owner"/>
    <n v="2718"/>
    <n v="8"/>
    <s v="premimum"/>
    <n v="459369.09308314935"/>
    <n v="2701"/>
    <n v="2718"/>
    <n v="2718"/>
    <x v="853"/>
    <n v="1865"/>
    <n v="0.60412067696835914"/>
  </r>
  <r>
    <x v="345"/>
    <n v="2018"/>
    <n v="750000"/>
    <n v="50000"/>
    <x v="1"/>
    <x v="0"/>
    <x v="0"/>
    <s v="First Owner"/>
    <n v="2717"/>
    <n v="8"/>
    <s v="premimum"/>
    <n v="459188.51490614651"/>
    <n v="2700"/>
    <n v="2717"/>
    <n v="2717"/>
    <x v="854"/>
    <n v="1865"/>
    <n v="0.60397497239602504"/>
  </r>
  <r>
    <x v="49"/>
    <n v="2014"/>
    <n v="220000"/>
    <n v="42000"/>
    <x v="0"/>
    <x v="0"/>
    <x v="0"/>
    <s v="First Owner"/>
    <n v="2716"/>
    <n v="12"/>
    <s v="budget"/>
    <n v="459081.44145802653"/>
    <n v="2699"/>
    <n v="2716"/>
    <n v="2716"/>
    <x v="855"/>
    <n v="1865"/>
    <n v="0.60382916053019142"/>
  </r>
  <r>
    <x v="427"/>
    <n v="2017"/>
    <n v="1000000"/>
    <n v="50000"/>
    <x v="1"/>
    <x v="0"/>
    <x v="0"/>
    <s v="First Owner"/>
    <n v="2715"/>
    <n v="9"/>
    <s v="premimum"/>
    <n v="459169.50092081033"/>
    <n v="2698"/>
    <n v="2715"/>
    <n v="2715"/>
    <x v="856"/>
    <n v="1864"/>
    <n v="0.60368324125230199"/>
  </r>
  <r>
    <x v="573"/>
    <n v="2017"/>
    <n v="660000"/>
    <n v="116000"/>
    <x v="1"/>
    <x v="0"/>
    <x v="0"/>
    <s v="First Owner"/>
    <n v="2714"/>
    <n v="9"/>
    <s v="premimum"/>
    <n v="458970.22660280031"/>
    <n v="2697"/>
    <n v="2714"/>
    <n v="2714"/>
    <x v="857"/>
    <n v="1864"/>
    <n v="0.60353721444362562"/>
  </r>
  <r>
    <x v="459"/>
    <n v="2015"/>
    <n v="716000"/>
    <n v="100000"/>
    <x v="1"/>
    <x v="0"/>
    <x v="0"/>
    <s v="First Owner"/>
    <n v="2713"/>
    <n v="11"/>
    <s v="premimum"/>
    <n v="458896.12790269073"/>
    <n v="2696"/>
    <n v="2713"/>
    <n v="2713"/>
    <x v="858"/>
    <n v="1864"/>
    <n v="0.60339107998525621"/>
  </r>
  <r>
    <x v="574"/>
    <n v="2015"/>
    <n v="675000"/>
    <n v="66000"/>
    <x v="0"/>
    <x v="0"/>
    <x v="0"/>
    <s v="First Owner"/>
    <n v="2712"/>
    <n v="11"/>
    <s v="premimum"/>
    <n v="458801.32558997051"/>
    <n v="2695"/>
    <n v="2712"/>
    <n v="2712"/>
    <x v="859"/>
    <n v="1863"/>
    <n v="0.60324483775811211"/>
  </r>
  <r>
    <x v="36"/>
    <n v="2010"/>
    <n v="385000"/>
    <n v="110000"/>
    <x v="1"/>
    <x v="0"/>
    <x v="0"/>
    <s v="Third Owner"/>
    <n v="2711"/>
    <n v="16"/>
    <s v="budget"/>
    <n v="458721.57690888969"/>
    <n v="2694"/>
    <n v="2711"/>
    <n v="2711"/>
    <x v="860"/>
    <n v="1862"/>
    <n v="0.60309848764293617"/>
  </r>
  <r>
    <x v="575"/>
    <n v="2014"/>
    <n v="325000"/>
    <n v="70000"/>
    <x v="1"/>
    <x v="0"/>
    <x v="0"/>
    <s v="First Owner"/>
    <n v="2710"/>
    <n v="12"/>
    <s v="budget"/>
    <n v="458748.78044280445"/>
    <n v="2693"/>
    <n v="2710"/>
    <n v="2710"/>
    <x v="861"/>
    <n v="1861"/>
    <n v="0.60332103321033215"/>
  </r>
  <r>
    <x v="555"/>
    <n v="2015"/>
    <n v="950000"/>
    <n v="60000"/>
    <x v="1"/>
    <x v="0"/>
    <x v="0"/>
    <s v="First Owner"/>
    <n v="2709"/>
    <n v="11"/>
    <s v="premimum"/>
    <n v="458798.15245478036"/>
    <n v="2692"/>
    <n v="2709"/>
    <n v="2709"/>
    <x v="862"/>
    <n v="1860"/>
    <n v="0.60317460317460314"/>
  </r>
  <r>
    <x v="576"/>
    <n v="2007"/>
    <n v="400000"/>
    <n v="110000"/>
    <x v="1"/>
    <x v="0"/>
    <x v="1"/>
    <s v="Fourth &amp; Above Owner"/>
    <n v="2708"/>
    <n v="19"/>
    <s v="budget"/>
    <n v="458616.76329394389"/>
    <n v="2691"/>
    <n v="2708"/>
    <n v="2708"/>
    <x v="863"/>
    <n v="1859"/>
    <n v="0.60302806499261452"/>
  </r>
  <r>
    <x v="196"/>
    <n v="2014"/>
    <n v="250000"/>
    <n v="25000"/>
    <x v="1"/>
    <x v="0"/>
    <x v="0"/>
    <s v="First Owner"/>
    <n v="2707"/>
    <n v="12"/>
    <s v="budget"/>
    <n v="458638.41706686368"/>
    <n v="2690"/>
    <n v="2707"/>
    <n v="2707"/>
    <x v="864"/>
    <n v="1858"/>
    <n v="0.60325083117842626"/>
  </r>
  <r>
    <x v="577"/>
    <n v="2018"/>
    <n v="4000000"/>
    <n v="68000"/>
    <x v="0"/>
    <x v="0"/>
    <x v="1"/>
    <s v="First Owner"/>
    <n v="2706"/>
    <n v="8"/>
    <b v="0"/>
    <n v="458715.51921655581"/>
    <n v="2689"/>
    <n v="2706"/>
    <n v="2706"/>
    <x v="865"/>
    <n v="1857"/>
    <n v="0.60310421286031046"/>
  </r>
  <r>
    <x v="228"/>
    <n v="2014"/>
    <n v="210000"/>
    <n v="20000"/>
    <x v="0"/>
    <x v="0"/>
    <x v="0"/>
    <s v="First Owner"/>
    <n v="2705"/>
    <n v="12"/>
    <s v="budget"/>
    <n v="457406.35674676526"/>
    <n v="2688"/>
    <n v="2705"/>
    <n v="2705"/>
    <x v="866"/>
    <n v="1857"/>
    <n v="0.60295748613678368"/>
  </r>
  <r>
    <x v="578"/>
    <n v="2011"/>
    <n v="147000"/>
    <n v="110000"/>
    <x v="0"/>
    <x v="0"/>
    <x v="0"/>
    <s v="Second Owner"/>
    <n v="2704"/>
    <n v="15"/>
    <s v="budget"/>
    <n v="457497.85318047338"/>
    <n v="2687"/>
    <n v="2704"/>
    <n v="2704"/>
    <x v="867"/>
    <n v="1856"/>
    <n v="0.60281065088757402"/>
  </r>
  <r>
    <x v="579"/>
    <n v="2018"/>
    <n v="725000"/>
    <n v="26350"/>
    <x v="1"/>
    <x v="0"/>
    <x v="0"/>
    <s v="First Owner"/>
    <n v="2703"/>
    <n v="8"/>
    <s v="premimum"/>
    <n v="457612.72475027747"/>
    <n v="2686"/>
    <n v="2703"/>
    <n v="2703"/>
    <x v="868"/>
    <n v="1855"/>
    <n v="0.6030336662967074"/>
  </r>
  <r>
    <x v="281"/>
    <n v="2012"/>
    <n v="550000"/>
    <n v="90000"/>
    <x v="1"/>
    <x v="0"/>
    <x v="0"/>
    <s v="First Owner"/>
    <n v="2702"/>
    <n v="14"/>
    <s v="premimum"/>
    <n v="457513.76572908956"/>
    <n v="2685"/>
    <n v="2702"/>
    <n v="2702"/>
    <x v="869"/>
    <n v="1855"/>
    <n v="0.60288675055514429"/>
  </r>
  <r>
    <x v="580"/>
    <n v="2016"/>
    <n v="475000"/>
    <n v="25000"/>
    <x v="0"/>
    <x v="0"/>
    <x v="0"/>
    <s v="First Owner"/>
    <n v="2701"/>
    <n v="10"/>
    <s v="budget"/>
    <n v="457479.52425027767"/>
    <n v="2684"/>
    <n v="2701"/>
    <n v="2701"/>
    <x v="870"/>
    <n v="1854"/>
    <n v="0.60273972602739723"/>
  </r>
  <r>
    <x v="37"/>
    <n v="2014"/>
    <n v="250000"/>
    <n v="50000"/>
    <x v="0"/>
    <x v="0"/>
    <x v="0"/>
    <s v="Second Owner"/>
    <n v="2700"/>
    <n v="12"/>
    <s v="budget"/>
    <n v="457473.0351851852"/>
    <n v="2683"/>
    <n v="2700"/>
    <n v="2700"/>
    <x v="871"/>
    <n v="1854"/>
    <n v="0.60259259259259257"/>
  </r>
  <r>
    <x v="265"/>
    <n v="2006"/>
    <n v="70000"/>
    <n v="60000"/>
    <x v="0"/>
    <x v="0"/>
    <x v="0"/>
    <s v="Second Owner"/>
    <n v="2699"/>
    <n v="20"/>
    <s v="budget"/>
    <n v="457549.90552056319"/>
    <n v="2682"/>
    <n v="2699"/>
    <n v="2699"/>
    <x v="872"/>
    <n v="1853"/>
    <n v="0.60281585772508339"/>
  </r>
  <r>
    <x v="117"/>
    <n v="2012"/>
    <n v="160000"/>
    <n v="70000"/>
    <x v="0"/>
    <x v="0"/>
    <x v="0"/>
    <s v="Third Owner"/>
    <n v="2698"/>
    <n v="14"/>
    <s v="budget"/>
    <n v="457693.5489251297"/>
    <n v="2681"/>
    <n v="2698"/>
    <n v="2698"/>
    <x v="873"/>
    <n v="1852"/>
    <n v="0.60303928836174947"/>
  </r>
  <r>
    <x v="581"/>
    <n v="2011"/>
    <n v="1000000"/>
    <n v="90000"/>
    <x v="1"/>
    <x v="0"/>
    <x v="1"/>
    <s v="Second Owner"/>
    <n v="2697"/>
    <n v="15"/>
    <s v="premimum"/>
    <n v="457803.92843900633"/>
    <n v="2680"/>
    <n v="2697"/>
    <n v="2697"/>
    <x v="874"/>
    <n v="1851"/>
    <n v="0.60326288468668887"/>
  </r>
  <r>
    <x v="582"/>
    <n v="2001"/>
    <n v="68000"/>
    <n v="70000"/>
    <x v="0"/>
    <x v="0"/>
    <x v="0"/>
    <s v="First Owner"/>
    <n v="2696"/>
    <n v="25"/>
    <s v="budget"/>
    <n v="457602.81713649852"/>
    <n v="2679"/>
    <n v="2696"/>
    <n v="2696"/>
    <x v="875"/>
    <n v="1850"/>
    <n v="0.603486646884273"/>
  </r>
  <r>
    <x v="38"/>
    <n v="2017"/>
    <n v="500000"/>
    <n v="26500"/>
    <x v="0"/>
    <x v="0"/>
    <x v="0"/>
    <s v="First Owner"/>
    <n v="2695"/>
    <n v="9"/>
    <s v="premimum"/>
    <n v="457747.38218923932"/>
    <n v="2678"/>
    <n v="2695"/>
    <n v="2695"/>
    <x v="876"/>
    <n v="1849"/>
    <n v="0.60333951762523186"/>
  </r>
  <r>
    <x v="583"/>
    <n v="2020"/>
    <n v="1050000"/>
    <n v="10000"/>
    <x v="1"/>
    <x v="0"/>
    <x v="0"/>
    <s v="First Owner"/>
    <n v="2694"/>
    <n v="6"/>
    <b v="0"/>
    <n v="457731.69821826281"/>
    <n v="2677"/>
    <n v="2694"/>
    <n v="2694"/>
    <x v="877"/>
    <n v="1849"/>
    <n v="0.603192279138827"/>
  </r>
  <r>
    <x v="584"/>
    <n v="2017"/>
    <n v="900000"/>
    <n v="50000"/>
    <x v="1"/>
    <x v="0"/>
    <x v="0"/>
    <s v="First Owner"/>
    <n v="2693"/>
    <n v="9"/>
    <s v="premimum"/>
    <n v="457511.76940215373"/>
    <n v="2676"/>
    <n v="2693"/>
    <n v="2693"/>
    <x v="878"/>
    <n v="1849"/>
    <n v="0.60304493130337911"/>
  </r>
  <r>
    <x v="152"/>
    <n v="2007"/>
    <n v="100000"/>
    <n v="52000"/>
    <x v="0"/>
    <x v="0"/>
    <x v="0"/>
    <s v="Second Owner"/>
    <n v="2692"/>
    <n v="19"/>
    <s v="budget"/>
    <n v="457347.39784546808"/>
    <n v="2675"/>
    <n v="2692"/>
    <n v="2692"/>
    <x v="879"/>
    <n v="1849"/>
    <n v="0.6028974739970282"/>
  </r>
  <r>
    <x v="125"/>
    <n v="2013"/>
    <n v="300000"/>
    <n v="90000"/>
    <x v="1"/>
    <x v="0"/>
    <x v="0"/>
    <s v="First Owner"/>
    <n v="2691"/>
    <n v="13"/>
    <s v="budget"/>
    <n v="457480.19137866964"/>
    <n v="2674"/>
    <n v="2691"/>
    <n v="2691"/>
    <x v="880"/>
    <n v="1848"/>
    <n v="0.60312151616499443"/>
  </r>
  <r>
    <x v="585"/>
    <n v="2011"/>
    <n v="140000"/>
    <n v="60000"/>
    <x v="1"/>
    <x v="0"/>
    <x v="0"/>
    <s v="Second Owner"/>
    <n v="2690"/>
    <n v="15"/>
    <s v="budget"/>
    <n v="457538.73420074349"/>
    <n v="2673"/>
    <n v="2690"/>
    <n v="2690"/>
    <x v="881"/>
    <n v="1847"/>
    <n v="0.60297397769516725"/>
  </r>
  <r>
    <x v="240"/>
    <n v="2018"/>
    <n v="550000"/>
    <n v="35000"/>
    <x v="0"/>
    <x v="0"/>
    <x v="0"/>
    <s v="First Owner"/>
    <n v="2689"/>
    <n v="8"/>
    <s v="premimum"/>
    <n v="457656.82223875046"/>
    <n v="2672"/>
    <n v="2689"/>
    <n v="2689"/>
    <x v="882"/>
    <n v="1846"/>
    <n v="0.60319821494979542"/>
  </r>
  <r>
    <x v="471"/>
    <n v="2012"/>
    <n v="650000"/>
    <n v="71042"/>
    <x v="1"/>
    <x v="1"/>
    <x v="0"/>
    <s v="First Owner"/>
    <n v="2688"/>
    <n v="14"/>
    <s v="premimum"/>
    <n v="457622.46837797621"/>
    <n v="2671"/>
    <n v="2688"/>
    <n v="2688"/>
    <x v="883"/>
    <n v="1846"/>
    <n v="0.60305059523809523"/>
  </r>
  <r>
    <x v="586"/>
    <n v="2012"/>
    <n v="1025000"/>
    <n v="167870"/>
    <x v="1"/>
    <x v="1"/>
    <x v="0"/>
    <s v="Second Owner"/>
    <n v="2687"/>
    <n v="14"/>
    <b v="0"/>
    <n v="457550.87272050616"/>
    <n v="2670"/>
    <n v="2687"/>
    <n v="2687"/>
    <x v="884"/>
    <n v="1845"/>
    <n v="0.60290286564942319"/>
  </r>
  <r>
    <x v="587"/>
    <n v="2011"/>
    <n v="195000"/>
    <n v="133564"/>
    <x v="1"/>
    <x v="1"/>
    <x v="0"/>
    <s v="First Owner"/>
    <n v="2686"/>
    <n v="15"/>
    <s v="budget"/>
    <n v="457339.61094564409"/>
    <n v="2669"/>
    <n v="2686"/>
    <n v="2686"/>
    <x v="885"/>
    <n v="1844"/>
    <n v="0.60312732688011916"/>
  </r>
  <r>
    <x v="254"/>
    <n v="2013"/>
    <n v="1490000"/>
    <n v="40000"/>
    <x v="1"/>
    <x v="1"/>
    <x v="1"/>
    <s v="First Owner"/>
    <n v="2685"/>
    <n v="13"/>
    <b v="0"/>
    <n v="457437.3165735568"/>
    <n v="2668"/>
    <n v="2685"/>
    <n v="2685"/>
    <x v="886"/>
    <n v="1843"/>
    <n v="0.60297951582867781"/>
  </r>
  <r>
    <x v="588"/>
    <n v="2018"/>
    <n v="1140000"/>
    <n v="23038"/>
    <x v="0"/>
    <x v="2"/>
    <x v="1"/>
    <s v="First Owner"/>
    <n v="2684"/>
    <n v="8"/>
    <b v="0"/>
    <n v="457052.60618479882"/>
    <n v="2667"/>
    <n v="2684"/>
    <n v="2684"/>
    <x v="887"/>
    <n v="1842"/>
    <n v="0.60283159463487335"/>
  </r>
  <r>
    <x v="197"/>
    <n v="2011"/>
    <n v="95000"/>
    <n v="70000"/>
    <x v="1"/>
    <x v="0"/>
    <x v="0"/>
    <s v="First Owner"/>
    <n v="2683"/>
    <n v="15"/>
    <s v="budget"/>
    <n v="456798.06000745436"/>
    <n v="2666"/>
    <n v="2683"/>
    <n v="2683"/>
    <x v="888"/>
    <n v="1842"/>
    <n v="0.60268356317554972"/>
  </r>
  <r>
    <x v="589"/>
    <n v="2017"/>
    <n v="3050000"/>
    <n v="30000"/>
    <x v="1"/>
    <x v="0"/>
    <x v="1"/>
    <s v="First Owner"/>
    <n v="2682"/>
    <n v="9"/>
    <b v="0"/>
    <n v="456932.95861297537"/>
    <n v="2665"/>
    <n v="2682"/>
    <n v="2682"/>
    <x v="889"/>
    <n v="1841"/>
    <n v="0.60253542132736759"/>
  </r>
  <r>
    <x v="102"/>
    <n v="2017"/>
    <n v="585000"/>
    <n v="43608"/>
    <x v="0"/>
    <x v="2"/>
    <x v="0"/>
    <s v="First Owner"/>
    <n v="2681"/>
    <n v="9"/>
    <s v="premimum"/>
    <n v="455965.75718015665"/>
    <n v="2664"/>
    <n v="2681"/>
    <n v="2681"/>
    <x v="890"/>
    <n v="1841"/>
    <n v="0.60238716896680344"/>
  </r>
  <r>
    <x v="590"/>
    <n v="2018"/>
    <n v="825000"/>
    <n v="11212"/>
    <x v="0"/>
    <x v="2"/>
    <x v="1"/>
    <s v="First Owner"/>
    <n v="2680"/>
    <n v="8"/>
    <s v="premimum"/>
    <n v="455917.61007462686"/>
    <n v="2663"/>
    <n v="2680"/>
    <n v="2680"/>
    <x v="891"/>
    <n v="1841"/>
    <n v="0.60223880597014923"/>
  </r>
  <r>
    <x v="591"/>
    <n v="2013"/>
    <n v="280000"/>
    <n v="52000"/>
    <x v="1"/>
    <x v="1"/>
    <x v="0"/>
    <s v="First Owner"/>
    <n v="2679"/>
    <n v="13"/>
    <s v="budget"/>
    <n v="455779.84135871596"/>
    <n v="2662"/>
    <n v="2679"/>
    <n v="2679"/>
    <x v="892"/>
    <n v="1841"/>
    <n v="0.60209033221351249"/>
  </r>
  <r>
    <x v="592"/>
    <n v="2016"/>
    <n v="725000"/>
    <n v="49217"/>
    <x v="0"/>
    <x v="2"/>
    <x v="0"/>
    <s v="First Owner"/>
    <n v="2678"/>
    <n v="10"/>
    <s v="premimum"/>
    <n v="455845.47983569826"/>
    <n v="2661"/>
    <n v="2678"/>
    <n v="2678"/>
    <x v="893"/>
    <n v="1840"/>
    <n v="0.60194174757281549"/>
  </r>
  <r>
    <x v="409"/>
    <n v="2015"/>
    <n v="300000"/>
    <n v="90000"/>
    <x v="1"/>
    <x v="0"/>
    <x v="0"/>
    <s v="First Owner"/>
    <n v="2677"/>
    <n v="11"/>
    <s v="budget"/>
    <n v="455744.93649607769"/>
    <n v="2660"/>
    <n v="2677"/>
    <n v="2677"/>
    <x v="894"/>
    <n v="1840"/>
    <n v="0.60179305192379529"/>
  </r>
  <r>
    <x v="6"/>
    <n v="2015"/>
    <n v="375000"/>
    <n v="70000"/>
    <x v="0"/>
    <x v="0"/>
    <x v="0"/>
    <s v="First Owner"/>
    <n v="2676"/>
    <n v="11"/>
    <s v="budget"/>
    <n v="455803.13714499254"/>
    <n v="2659"/>
    <n v="2676"/>
    <n v="2676"/>
    <x v="895"/>
    <n v="1839"/>
    <n v="0.60164424514200299"/>
  </r>
  <r>
    <x v="593"/>
    <n v="2003"/>
    <n v="310000"/>
    <n v="90000"/>
    <x v="0"/>
    <x v="0"/>
    <x v="0"/>
    <s v="Fourth &amp; Above Owner"/>
    <n v="2675"/>
    <n v="23"/>
    <s v="budget"/>
    <n v="455833.34392523364"/>
    <n v="2658"/>
    <n v="2675"/>
    <n v="2675"/>
    <x v="896"/>
    <n v="1838"/>
    <n v="0.60149532710280373"/>
  </r>
  <r>
    <x v="95"/>
    <n v="2011"/>
    <n v="375000"/>
    <n v="190000"/>
    <x v="1"/>
    <x v="0"/>
    <x v="0"/>
    <s v="Third Owner"/>
    <n v="2674"/>
    <n v="15"/>
    <s v="budget"/>
    <n v="455887.88145100971"/>
    <n v="2657"/>
    <n v="2674"/>
    <n v="2674"/>
    <x v="897"/>
    <n v="1837"/>
    <n v="0.60172026925953626"/>
  </r>
  <r>
    <x v="594"/>
    <n v="2016"/>
    <n v="1950000"/>
    <n v="106000"/>
    <x v="1"/>
    <x v="0"/>
    <x v="1"/>
    <s v="First Owner"/>
    <n v="2673"/>
    <n v="10"/>
    <b v="0"/>
    <n v="455918.14253647585"/>
    <n v="2656"/>
    <n v="2673"/>
    <n v="2673"/>
    <x v="898"/>
    <n v="1836"/>
    <n v="0.60194537972315754"/>
  </r>
  <r>
    <x v="595"/>
    <n v="2012"/>
    <n v="400000"/>
    <n v="80000"/>
    <x v="1"/>
    <x v="0"/>
    <x v="0"/>
    <s v="Second Owner"/>
    <n v="2672"/>
    <n v="14"/>
    <s v="budget"/>
    <n v="455358.98016467068"/>
    <n v="2655"/>
    <n v="2672"/>
    <n v="2672"/>
    <x v="899"/>
    <n v="1836"/>
    <n v="0.60179640718562877"/>
  </r>
  <r>
    <x v="596"/>
    <n v="2014"/>
    <n v="550000"/>
    <n v="80000"/>
    <x v="1"/>
    <x v="0"/>
    <x v="0"/>
    <s v="Second Owner"/>
    <n v="2671"/>
    <n v="12"/>
    <s v="premimum"/>
    <n v="455379.70610258332"/>
    <n v="2654"/>
    <n v="2671"/>
    <n v="2671"/>
    <x v="900"/>
    <n v="1835"/>
    <n v="0.60202171471359045"/>
  </r>
  <r>
    <x v="157"/>
    <n v="2018"/>
    <n v="270000"/>
    <n v="20000"/>
    <x v="0"/>
    <x v="0"/>
    <x v="0"/>
    <s v="First Owner"/>
    <n v="2670"/>
    <n v="8"/>
    <s v="budget"/>
    <n v="455344.26779026218"/>
    <n v="2653"/>
    <n v="2670"/>
    <n v="2670"/>
    <x v="901"/>
    <n v="1834"/>
    <n v="0.60224719101123592"/>
  </r>
  <r>
    <x v="459"/>
    <n v="2012"/>
    <n v="555000"/>
    <n v="110000"/>
    <x v="1"/>
    <x v="0"/>
    <x v="0"/>
    <s v="Second Owner"/>
    <n v="2669"/>
    <n v="14"/>
    <s v="premimum"/>
    <n v="455413.71112776321"/>
    <n v="2652"/>
    <n v="2669"/>
    <n v="2669"/>
    <x v="902"/>
    <n v="1834"/>
    <n v="0.60209816410640693"/>
  </r>
  <r>
    <x v="597"/>
    <n v="2013"/>
    <n v="500000"/>
    <n v="60000"/>
    <x v="1"/>
    <x v="0"/>
    <x v="0"/>
    <s v="Second Owner"/>
    <n v="2668"/>
    <n v="13"/>
    <s v="premimum"/>
    <n v="455376.38493253372"/>
    <n v="2651"/>
    <n v="2668"/>
    <n v="2668"/>
    <x v="903"/>
    <n v="1833"/>
    <n v="0.60232383808095957"/>
  </r>
  <r>
    <x v="598"/>
    <n v="2010"/>
    <n v="400000"/>
    <n v="130000"/>
    <x v="1"/>
    <x v="0"/>
    <x v="1"/>
    <s v="Second Owner"/>
    <n v="2667"/>
    <n v="16"/>
    <s v="budget"/>
    <n v="455359.65316835395"/>
    <n v="2650"/>
    <n v="2667"/>
    <n v="2667"/>
    <x v="904"/>
    <n v="1832"/>
    <n v="0.60254968128983877"/>
  </r>
  <r>
    <x v="504"/>
    <n v="2017"/>
    <n v="280000"/>
    <n v="28838"/>
    <x v="0"/>
    <x v="0"/>
    <x v="0"/>
    <s v="First Owner"/>
    <n v="2666"/>
    <n v="9"/>
    <s v="budget"/>
    <n v="455380.4182295574"/>
    <n v="2649"/>
    <n v="2666"/>
    <n v="2666"/>
    <x v="905"/>
    <n v="1831"/>
    <n v="0.60277569392348085"/>
  </r>
  <r>
    <x v="479"/>
    <n v="2008"/>
    <n v="80000"/>
    <n v="200000"/>
    <x v="0"/>
    <x v="0"/>
    <x v="0"/>
    <s v="First Owner"/>
    <n v="2665"/>
    <n v="18"/>
    <s v="budget"/>
    <n v="455446.22701688553"/>
    <n v="2648"/>
    <n v="2665"/>
    <n v="2665"/>
    <x v="906"/>
    <n v="1831"/>
    <n v="0.60262664165103186"/>
  </r>
  <r>
    <x v="48"/>
    <n v="2006"/>
    <n v="55000"/>
    <n v="100000"/>
    <x v="1"/>
    <x v="0"/>
    <x v="0"/>
    <s v="First Owner"/>
    <n v="2664"/>
    <n v="20"/>
    <s v="budget"/>
    <n v="455587.16028528527"/>
    <n v="2647"/>
    <n v="2664"/>
    <n v="2664"/>
    <x v="907"/>
    <n v="1830"/>
    <n v="0.60247747747747749"/>
  </r>
  <r>
    <x v="599"/>
    <n v="2014"/>
    <n v="250000"/>
    <n v="50000"/>
    <x v="0"/>
    <x v="0"/>
    <x v="0"/>
    <s v="First Owner"/>
    <n v="2663"/>
    <n v="12"/>
    <s v="budget"/>
    <n v="455737.58730754786"/>
    <n v="2646"/>
    <n v="2663"/>
    <n v="2663"/>
    <x v="908"/>
    <n v="1829"/>
    <n v="0.60232820127675557"/>
  </r>
  <r>
    <x v="600"/>
    <n v="2010"/>
    <n v="250000"/>
    <n v="190000"/>
    <x v="1"/>
    <x v="0"/>
    <x v="0"/>
    <s v="Fourth &amp; Above Owner"/>
    <n v="2662"/>
    <n v="16"/>
    <s v="budget"/>
    <n v="455814.87415477086"/>
    <n v="2645"/>
    <n v="2662"/>
    <n v="2662"/>
    <x v="909"/>
    <n v="1828"/>
    <n v="0.60217881292261455"/>
  </r>
  <r>
    <x v="601"/>
    <n v="2007"/>
    <n v="95000"/>
    <n v="100000"/>
    <x v="1"/>
    <x v="0"/>
    <x v="0"/>
    <s v="Second Owner"/>
    <n v="2661"/>
    <n v="19"/>
    <s v="budget"/>
    <n v="455892.21909056744"/>
    <n v="2644"/>
    <n v="2661"/>
    <n v="2661"/>
    <x v="910"/>
    <n v="1827"/>
    <n v="0.60240511086057869"/>
  </r>
  <r>
    <x v="32"/>
    <n v="2014"/>
    <n v="725000"/>
    <n v="135000"/>
    <x v="1"/>
    <x v="0"/>
    <x v="0"/>
    <s v="Second Owner"/>
    <n v="2660"/>
    <n v="12"/>
    <s v="premimum"/>
    <n v="456027.89285714284"/>
    <n v="2643"/>
    <n v="2660"/>
    <n v="2660"/>
    <x v="911"/>
    <n v="1826"/>
    <n v="0.60263157894736841"/>
  </r>
  <r>
    <x v="245"/>
    <n v="2015"/>
    <n v="320000"/>
    <n v="50000"/>
    <x v="1"/>
    <x v="0"/>
    <x v="0"/>
    <s v="Third Owner"/>
    <n v="2659"/>
    <n v="11"/>
    <s v="budget"/>
    <n v="455926.73749529896"/>
    <n v="2642"/>
    <n v="2659"/>
    <n v="2659"/>
    <x v="912"/>
    <n v="1825"/>
    <n v="0.60285821737495304"/>
  </r>
  <r>
    <x v="602"/>
    <n v="2014"/>
    <n v="1200000"/>
    <n v="135000"/>
    <x v="1"/>
    <x v="0"/>
    <x v="1"/>
    <s v="Third Owner"/>
    <n v="2658"/>
    <n v="12"/>
    <b v="0"/>
    <n v="455977.87622272386"/>
    <n v="2641"/>
    <n v="2658"/>
    <n v="2658"/>
    <x v="913"/>
    <n v="1824"/>
    <n v="0.60308502633559069"/>
  </r>
  <r>
    <x v="197"/>
    <n v="2012"/>
    <n v="160000"/>
    <n v="50000"/>
    <x v="1"/>
    <x v="0"/>
    <x v="0"/>
    <s v="First Owner"/>
    <n v="2657"/>
    <n v="14"/>
    <s v="budget"/>
    <n v="455697.8528415506"/>
    <n v="2640"/>
    <n v="2657"/>
    <n v="2657"/>
    <x v="914"/>
    <n v="1823"/>
    <n v="0.60331200602182911"/>
  </r>
  <r>
    <x v="603"/>
    <n v="2018"/>
    <n v="790000"/>
    <n v="19571"/>
    <x v="1"/>
    <x v="1"/>
    <x v="0"/>
    <s v="First Owner"/>
    <n v="2656"/>
    <n v="8"/>
    <s v="premimum"/>
    <n v="455809.18486445781"/>
    <n v="2639"/>
    <n v="2656"/>
    <n v="2656"/>
    <x v="915"/>
    <n v="1822"/>
    <n v="0.60316265060240959"/>
  </r>
  <r>
    <x v="604"/>
    <n v="2018"/>
    <n v="1200000"/>
    <n v="29600"/>
    <x v="0"/>
    <x v="1"/>
    <x v="0"/>
    <s v="First Owner"/>
    <n v="2655"/>
    <n v="8"/>
    <b v="0"/>
    <n v="455683.31261770247"/>
    <n v="2638"/>
    <n v="2655"/>
    <n v="2655"/>
    <x v="916"/>
    <n v="1822"/>
    <n v="0.60301318267419968"/>
  </r>
  <r>
    <x v="481"/>
    <n v="2011"/>
    <n v="175000"/>
    <n v="70000"/>
    <x v="0"/>
    <x v="0"/>
    <x v="0"/>
    <s v="First Owner"/>
    <n v="2654"/>
    <n v="15"/>
    <s v="budget"/>
    <n v="455402.86171816126"/>
    <n v="2637"/>
    <n v="2654"/>
    <n v="2654"/>
    <x v="917"/>
    <n v="1822"/>
    <n v="0.60286360211002266"/>
  </r>
  <r>
    <x v="605"/>
    <n v="2018"/>
    <n v="950000"/>
    <n v="15000"/>
    <x v="1"/>
    <x v="0"/>
    <x v="1"/>
    <s v="First Owner"/>
    <n v="2653"/>
    <n v="8"/>
    <s v="premimum"/>
    <n v="455508.55446664157"/>
    <n v="2636"/>
    <n v="2653"/>
    <n v="2653"/>
    <x v="918"/>
    <n v="1821"/>
    <n v="0.60271390878251041"/>
  </r>
  <r>
    <x v="606"/>
    <n v="2019"/>
    <n v="340000"/>
    <n v="50000"/>
    <x v="0"/>
    <x v="0"/>
    <x v="0"/>
    <s v="First Owner"/>
    <n v="2652"/>
    <n v="7"/>
    <s v="budget"/>
    <n v="455322.09464555053"/>
    <n v="2635"/>
    <n v="2652"/>
    <n v="2652"/>
    <x v="919"/>
    <n v="1821"/>
    <n v="0.60256410256410253"/>
  </r>
  <r>
    <x v="607"/>
    <n v="2017"/>
    <n v="825000"/>
    <n v="13500"/>
    <x v="1"/>
    <x v="0"/>
    <x v="0"/>
    <s v="First Owner"/>
    <n v="2651"/>
    <n v="9"/>
    <s v="premimum"/>
    <n v="455365.59600150888"/>
    <n v="2634"/>
    <n v="2651"/>
    <n v="2651"/>
    <x v="920"/>
    <n v="1821"/>
    <n v="0.60241418332704644"/>
  </r>
  <r>
    <x v="608"/>
    <n v="2018"/>
    <n v="3100000"/>
    <n v="22000"/>
    <x v="0"/>
    <x v="0"/>
    <x v="1"/>
    <s v="First Owner"/>
    <n v="2650"/>
    <n v="8"/>
    <b v="0"/>
    <n v="455226.11132075475"/>
    <n v="2633"/>
    <n v="2650"/>
    <n v="2650"/>
    <x v="921"/>
    <n v="1821"/>
    <n v="0.60226415094339625"/>
  </r>
  <r>
    <x v="609"/>
    <n v="2018"/>
    <n v="780000"/>
    <n v="25000"/>
    <x v="1"/>
    <x v="1"/>
    <x v="0"/>
    <s v="First Owner"/>
    <n v="2649"/>
    <n v="8"/>
    <s v="premimum"/>
    <n v="454227.70668176672"/>
    <n v="2632"/>
    <n v="2649"/>
    <n v="2649"/>
    <x v="922"/>
    <n v="1821"/>
    <n v="0.60211400528501324"/>
  </r>
  <r>
    <x v="610"/>
    <n v="2010"/>
    <n v="350000"/>
    <n v="80000"/>
    <x v="0"/>
    <x v="0"/>
    <x v="1"/>
    <s v="Third Owner"/>
    <n v="2648"/>
    <n v="16"/>
    <s v="budget"/>
    <n v="454104.68089123868"/>
    <n v="2631"/>
    <n v="2648"/>
    <n v="2648"/>
    <x v="923"/>
    <n v="1821"/>
    <n v="0.60196374622356497"/>
  </r>
  <r>
    <x v="611"/>
    <n v="2018"/>
    <n v="690000"/>
    <n v="39000"/>
    <x v="0"/>
    <x v="1"/>
    <x v="0"/>
    <s v="First Owner"/>
    <n v="2647"/>
    <n v="8"/>
    <s v="premimum"/>
    <n v="454144.01020022668"/>
    <n v="2630"/>
    <n v="2647"/>
    <n v="2647"/>
    <x v="924"/>
    <n v="1820"/>
    <n v="0.6021911598035512"/>
  </r>
  <r>
    <x v="220"/>
    <n v="2016"/>
    <n v="245000"/>
    <n v="60000"/>
    <x v="0"/>
    <x v="0"/>
    <x v="0"/>
    <s v="First Owner"/>
    <n v="2646"/>
    <n v="10"/>
    <s v="budget"/>
    <n v="454054.87339380197"/>
    <n v="2629"/>
    <n v="2646"/>
    <n v="2646"/>
    <x v="925"/>
    <n v="1820"/>
    <n v="0.60204081632653061"/>
  </r>
  <r>
    <x v="609"/>
    <n v="2018"/>
    <n v="790000"/>
    <n v="49000"/>
    <x v="1"/>
    <x v="1"/>
    <x v="0"/>
    <s v="First Owner"/>
    <n v="2645"/>
    <n v="8"/>
    <s v="premimum"/>
    <n v="454133.91115311912"/>
    <n v="2628"/>
    <n v="2645"/>
    <n v="2645"/>
    <x v="926"/>
    <n v="1820"/>
    <n v="0.60189035916824196"/>
  </r>
  <r>
    <x v="612"/>
    <n v="2018"/>
    <n v="680000"/>
    <n v="48600"/>
    <x v="0"/>
    <x v="1"/>
    <x v="0"/>
    <s v="First Owner"/>
    <n v="2644"/>
    <n v="8"/>
    <s v="premimum"/>
    <n v="454006.88161875948"/>
    <n v="2627"/>
    <n v="2644"/>
    <n v="2644"/>
    <x v="927"/>
    <n v="1820"/>
    <n v="0.60173978819969742"/>
  </r>
  <r>
    <x v="556"/>
    <n v="2017"/>
    <n v="540000"/>
    <n v="20000"/>
    <x v="0"/>
    <x v="0"/>
    <x v="0"/>
    <s v="Second Owner"/>
    <n v="2643"/>
    <n v="9"/>
    <s v="premimum"/>
    <n v="453921.37533106317"/>
    <n v="2626"/>
    <n v="2643"/>
    <n v="2643"/>
    <x v="928"/>
    <n v="1820"/>
    <n v="0.601589103291714"/>
  </r>
  <r>
    <x v="613"/>
    <n v="2016"/>
    <n v="425000"/>
    <n v="25000"/>
    <x v="0"/>
    <x v="0"/>
    <x v="0"/>
    <s v="First Owner"/>
    <n v="2642"/>
    <n v="10"/>
    <s v="budget"/>
    <n v="453888.7944738834"/>
    <n v="2625"/>
    <n v="2642"/>
    <n v="2642"/>
    <x v="929"/>
    <n v="1820"/>
    <n v="0.60181680545041638"/>
  </r>
  <r>
    <x v="614"/>
    <n v="2008"/>
    <n v="140000"/>
    <n v="120000"/>
    <x v="0"/>
    <x v="0"/>
    <x v="0"/>
    <s v="First Owner"/>
    <n v="2641"/>
    <n v="18"/>
    <s v="budget"/>
    <n v="453899.73305566073"/>
    <n v="2624"/>
    <n v="2641"/>
    <n v="2641"/>
    <x v="930"/>
    <n v="1820"/>
    <n v="0.60166603559257859"/>
  </r>
  <r>
    <x v="615"/>
    <n v="2019"/>
    <n v="1100000"/>
    <n v="30000"/>
    <x v="1"/>
    <x v="0"/>
    <x v="0"/>
    <s v="First Owner"/>
    <n v="2640"/>
    <n v="7"/>
    <b v="0"/>
    <n v="454018.63446969696"/>
    <n v="2623"/>
    <n v="2640"/>
    <n v="2640"/>
    <x v="931"/>
    <n v="1819"/>
    <n v="0.60151515151515156"/>
  </r>
  <r>
    <x v="472"/>
    <n v="2015"/>
    <n v="715000"/>
    <n v="35000"/>
    <x v="1"/>
    <x v="0"/>
    <x v="0"/>
    <s v="First Owner"/>
    <n v="2639"/>
    <n v="11"/>
    <s v="premimum"/>
    <n v="453773.85183781735"/>
    <n v="2622"/>
    <n v="2639"/>
    <n v="2639"/>
    <x v="932"/>
    <n v="1819"/>
    <n v="0.60136415308829105"/>
  </r>
  <r>
    <x v="616"/>
    <n v="2015"/>
    <n v="1750000"/>
    <n v="127643"/>
    <x v="1"/>
    <x v="1"/>
    <x v="1"/>
    <s v="First Owner"/>
    <n v="2638"/>
    <n v="11"/>
    <b v="0"/>
    <n v="453674.82752084912"/>
    <n v="2621"/>
    <n v="2638"/>
    <n v="2638"/>
    <x v="933"/>
    <n v="1818"/>
    <n v="0.60121304018195598"/>
  </r>
  <r>
    <x v="617"/>
    <n v="2018"/>
    <n v="400000"/>
    <n v="54000"/>
    <x v="0"/>
    <x v="1"/>
    <x v="0"/>
    <s v="Second Owner"/>
    <n v="2637"/>
    <n v="8"/>
    <s v="budget"/>
    <n v="453183.23663253698"/>
    <n v="2620"/>
    <n v="2637"/>
    <n v="2637"/>
    <x v="934"/>
    <n v="1817"/>
    <n v="0.60106181266590819"/>
  </r>
  <r>
    <x v="21"/>
    <n v="2014"/>
    <n v="1750000"/>
    <n v="102354"/>
    <x v="1"/>
    <x v="1"/>
    <x v="1"/>
    <s v="First Owner"/>
    <n v="2636"/>
    <n v="12"/>
    <b v="0"/>
    <n v="453203.41236722306"/>
    <n v="2619"/>
    <n v="2636"/>
    <n v="2636"/>
    <x v="935"/>
    <n v="1817"/>
    <n v="0.60128983308042494"/>
  </r>
  <r>
    <x v="618"/>
    <n v="2014"/>
    <n v="1850000"/>
    <n v="62237"/>
    <x v="0"/>
    <x v="1"/>
    <x v="1"/>
    <s v="First Owner"/>
    <n v="2635"/>
    <n v="12"/>
    <b v="0"/>
    <n v="452711.26944971539"/>
    <n v="2618"/>
    <n v="2635"/>
    <n v="2635"/>
    <x v="936"/>
    <n v="1816"/>
    <n v="0.60113851992409872"/>
  </r>
  <r>
    <x v="128"/>
    <n v="2005"/>
    <n v="114999"/>
    <n v="90000"/>
    <x v="0"/>
    <x v="1"/>
    <x v="0"/>
    <s v="Second Owner"/>
    <n v="2634"/>
    <n v="21"/>
    <s v="budget"/>
    <n v="452180.78777524678"/>
    <n v="2617"/>
    <n v="2634"/>
    <n v="2634"/>
    <x v="937"/>
    <n v="1815"/>
    <n v="0.60098709187547461"/>
  </r>
  <r>
    <x v="360"/>
    <n v="2018"/>
    <n v="950000"/>
    <n v="21394"/>
    <x v="1"/>
    <x v="1"/>
    <x v="0"/>
    <s v="First Owner"/>
    <n v="2633"/>
    <n v="8"/>
    <s v="premimum"/>
    <n v="452308.8477022408"/>
    <n v="2616"/>
    <n v="2633"/>
    <n v="2633"/>
    <x v="938"/>
    <n v="1814"/>
    <n v="0.60121534371439422"/>
  </r>
  <r>
    <x v="619"/>
    <n v="2015"/>
    <n v="310000"/>
    <n v="32686"/>
    <x v="0"/>
    <x v="1"/>
    <x v="0"/>
    <s v="First Owner"/>
    <n v="2632"/>
    <n v="11"/>
    <s v="budget"/>
    <n v="452119.75531914894"/>
    <n v="2615"/>
    <n v="2632"/>
    <n v="2632"/>
    <x v="939"/>
    <n v="1814"/>
    <n v="0.60106382978723405"/>
  </r>
  <r>
    <x v="620"/>
    <n v="2006"/>
    <n v="575000"/>
    <n v="1001"/>
    <x v="1"/>
    <x v="1"/>
    <x v="0"/>
    <s v="First Owner"/>
    <n v="2631"/>
    <n v="20"/>
    <s v="premimum"/>
    <n v="452173.77270999621"/>
    <n v="2614"/>
    <n v="2631"/>
    <n v="2631"/>
    <x v="940"/>
    <n v="1813"/>
    <n v="0.60091220068415052"/>
  </r>
  <r>
    <x v="621"/>
    <n v="2017"/>
    <n v="490000"/>
    <n v="22000"/>
    <x v="1"/>
    <x v="1"/>
    <x v="0"/>
    <s v="First Owner"/>
    <n v="2630"/>
    <n v="9"/>
    <s v="budget"/>
    <n v="452127.07072243345"/>
    <n v="2613"/>
    <n v="2630"/>
    <n v="2630"/>
    <x v="941"/>
    <n v="1812"/>
    <n v="0.60076045627376429"/>
  </r>
  <r>
    <x v="189"/>
    <n v="2017"/>
    <n v="480000"/>
    <n v="53261"/>
    <x v="0"/>
    <x v="1"/>
    <x v="0"/>
    <s v="First Owner"/>
    <n v="2629"/>
    <n v="9"/>
    <s v="budget"/>
    <n v="452112.66489159374"/>
    <n v="2612"/>
    <n v="2629"/>
    <n v="2629"/>
    <x v="942"/>
    <n v="1812"/>
    <n v="0.60060859642449604"/>
  </r>
  <r>
    <x v="622"/>
    <n v="2016"/>
    <n v="3500000"/>
    <n v="53000"/>
    <x v="1"/>
    <x v="1"/>
    <x v="1"/>
    <s v="First Owner"/>
    <n v="2628"/>
    <n v="10"/>
    <b v="0"/>
    <n v="452102.05327245052"/>
    <n v="2611"/>
    <n v="2628"/>
    <n v="2628"/>
    <x v="943"/>
    <n v="1812"/>
    <n v="0.6004566210045662"/>
  </r>
  <r>
    <x v="285"/>
    <n v="2018"/>
    <n v="370000"/>
    <n v="10000"/>
    <x v="0"/>
    <x v="1"/>
    <x v="0"/>
    <s v="First Owner"/>
    <n v="2627"/>
    <n v="8"/>
    <s v="budget"/>
    <n v="450941.83326988958"/>
    <n v="2610"/>
    <n v="2627"/>
    <n v="2627"/>
    <x v="944"/>
    <n v="1812"/>
    <n v="0.60030452988199468"/>
  </r>
  <r>
    <x v="259"/>
    <n v="2017"/>
    <n v="835000"/>
    <n v="14000"/>
    <x v="1"/>
    <x v="1"/>
    <x v="0"/>
    <s v="First Owner"/>
    <n v="2626"/>
    <n v="9"/>
    <s v="premimum"/>
    <n v="450972.65651180502"/>
    <n v="2609"/>
    <n v="2626"/>
    <n v="2626"/>
    <x v="945"/>
    <n v="1812"/>
    <n v="0.60015232292460019"/>
  </r>
  <r>
    <x v="623"/>
    <n v="2017"/>
    <n v="650000"/>
    <n v="44000"/>
    <x v="0"/>
    <x v="1"/>
    <x v="0"/>
    <s v="First Owner"/>
    <n v="2625"/>
    <n v="9"/>
    <s v="premimum"/>
    <n v="450826.36038095236"/>
    <n v="2608"/>
    <n v="2625"/>
    <n v="2625"/>
    <x v="946"/>
    <n v="1812"/>
    <n v="0.6"/>
  </r>
  <r>
    <x v="356"/>
    <n v="2014"/>
    <n v="670000"/>
    <n v="39895"/>
    <x v="1"/>
    <x v="1"/>
    <x v="0"/>
    <s v="First Owner"/>
    <n v="2624"/>
    <n v="12"/>
    <s v="premimum"/>
    <n v="450750.45579268294"/>
    <n v="2607"/>
    <n v="2624"/>
    <n v="2624"/>
    <x v="947"/>
    <n v="1812"/>
    <n v="0.59984756097560976"/>
  </r>
  <r>
    <x v="165"/>
    <n v="2017"/>
    <n v="950000"/>
    <n v="73000"/>
    <x v="1"/>
    <x v="1"/>
    <x v="1"/>
    <s v="First Owner"/>
    <n v="2623"/>
    <n v="9"/>
    <s v="premimum"/>
    <n v="450666.86847121618"/>
    <n v="2606"/>
    <n v="2623"/>
    <n v="2623"/>
    <x v="948"/>
    <n v="1811"/>
    <n v="0.59969500571864276"/>
  </r>
  <r>
    <x v="624"/>
    <n v="2014"/>
    <n v="690000"/>
    <n v="17000"/>
    <x v="0"/>
    <x v="1"/>
    <x v="0"/>
    <s v="First Owner"/>
    <n v="2622"/>
    <n v="12"/>
    <s v="premimum"/>
    <n v="450476.42868039664"/>
    <n v="2605"/>
    <n v="2622"/>
    <n v="2622"/>
    <x v="949"/>
    <n v="1811"/>
    <n v="0.5995423340961098"/>
  </r>
  <r>
    <x v="623"/>
    <n v="2017"/>
    <n v="670000"/>
    <n v="18591"/>
    <x v="0"/>
    <x v="1"/>
    <x v="0"/>
    <s v="First Owner"/>
    <n v="2621"/>
    <n v="9"/>
    <s v="premimum"/>
    <n v="450385.04235024797"/>
    <n v="2604"/>
    <n v="2621"/>
    <n v="2621"/>
    <x v="950"/>
    <n v="1810"/>
    <n v="0.59938954597481875"/>
  </r>
  <r>
    <x v="408"/>
    <n v="2017"/>
    <n v="925000"/>
    <n v="26766"/>
    <x v="1"/>
    <x v="1"/>
    <x v="0"/>
    <s v="First Owner"/>
    <n v="2620"/>
    <n v="9"/>
    <s v="premimum"/>
    <n v="450301.21984732826"/>
    <n v="2603"/>
    <n v="2620"/>
    <n v="2620"/>
    <x v="951"/>
    <n v="1810"/>
    <n v="0.5992366412213741"/>
  </r>
  <r>
    <x v="49"/>
    <n v="2015"/>
    <n v="250000"/>
    <n v="30000"/>
    <x v="0"/>
    <x v="0"/>
    <x v="0"/>
    <s v="First Owner"/>
    <n v="2619"/>
    <n v="11"/>
    <s v="budget"/>
    <n v="450119.9679266896"/>
    <n v="2602"/>
    <n v="2619"/>
    <n v="2619"/>
    <x v="952"/>
    <n v="1810"/>
    <n v="0.59908361970217638"/>
  </r>
  <r>
    <x v="625"/>
    <n v="2016"/>
    <n v="509999"/>
    <n v="42000"/>
    <x v="1"/>
    <x v="0"/>
    <x v="0"/>
    <s v="First Owner"/>
    <n v="2618"/>
    <n v="10"/>
    <s v="premimum"/>
    <n v="450196.4079449962"/>
    <n v="2601"/>
    <n v="2618"/>
    <n v="2618"/>
    <x v="953"/>
    <n v="1809"/>
    <n v="0.59893048128342241"/>
  </r>
  <r>
    <x v="47"/>
    <n v="2014"/>
    <n v="520000"/>
    <n v="110000"/>
    <x v="1"/>
    <x v="0"/>
    <x v="0"/>
    <s v="First Owner"/>
    <n v="2617"/>
    <n v="12"/>
    <s v="premimum"/>
    <n v="450173.55636224686"/>
    <n v="2600"/>
    <n v="2617"/>
    <n v="2617"/>
    <x v="954"/>
    <n v="1809"/>
    <n v="0.59877722583110427"/>
  </r>
  <r>
    <x v="626"/>
    <n v="2005"/>
    <n v="100000"/>
    <n v="100000"/>
    <x v="1"/>
    <x v="0"/>
    <x v="0"/>
    <s v="First Owner"/>
    <n v="2616"/>
    <n v="21"/>
    <s v="budget"/>
    <n v="450146.86429663608"/>
    <n v="2599"/>
    <n v="2616"/>
    <n v="2616"/>
    <x v="955"/>
    <n v="1808"/>
    <n v="0.59862385321100919"/>
  </r>
  <r>
    <x v="48"/>
    <n v="2006"/>
    <n v="85000"/>
    <n v="300000"/>
    <x v="1"/>
    <x v="0"/>
    <x v="0"/>
    <s v="Second Owner"/>
    <n v="2615"/>
    <n v="20"/>
    <s v="budget"/>
    <n v="450280.76367112808"/>
    <n v="2598"/>
    <n v="2615"/>
    <n v="2615"/>
    <x v="956"/>
    <n v="1807"/>
    <n v="0.59847036328871894"/>
  </r>
  <r>
    <x v="585"/>
    <n v="2009"/>
    <n v="130000"/>
    <n v="110000"/>
    <x v="1"/>
    <x v="0"/>
    <x v="0"/>
    <s v="Third Owner"/>
    <n v="2614"/>
    <n v="17"/>
    <s v="budget"/>
    <n v="450420.50382555468"/>
    <n v="2597"/>
    <n v="2614"/>
    <n v="2614"/>
    <x v="957"/>
    <n v="1806"/>
    <n v="0.59869931140015298"/>
  </r>
  <r>
    <x v="360"/>
    <n v="2018"/>
    <n v="950000"/>
    <n v="27620"/>
    <x v="1"/>
    <x v="1"/>
    <x v="0"/>
    <s v="First Owner"/>
    <n v="2613"/>
    <n v="8"/>
    <s v="premimum"/>
    <n v="450543.12935323385"/>
    <n v="2596"/>
    <n v="2613"/>
    <n v="2613"/>
    <x v="958"/>
    <n v="1805"/>
    <n v="0.59892843474933022"/>
  </r>
  <r>
    <x v="112"/>
    <n v="2015"/>
    <n v="450000"/>
    <n v="70000"/>
    <x v="0"/>
    <x v="0"/>
    <x v="0"/>
    <s v="First Owner"/>
    <n v="2612"/>
    <n v="11"/>
    <s v="budget"/>
    <n v="450351.91309341503"/>
    <n v="2595"/>
    <n v="2612"/>
    <n v="2612"/>
    <x v="959"/>
    <n v="1805"/>
    <n v="0.59877488514548238"/>
  </r>
  <r>
    <x v="627"/>
    <n v="2012"/>
    <n v="320000"/>
    <n v="50000"/>
    <x v="0"/>
    <x v="0"/>
    <x v="0"/>
    <s v="Second Owner"/>
    <n v="2611"/>
    <n v="14"/>
    <s v="budget"/>
    <n v="450352.04787437763"/>
    <n v="2594"/>
    <n v="2611"/>
    <n v="2611"/>
    <x v="960"/>
    <n v="1804"/>
    <n v="0.598621217924167"/>
  </r>
  <r>
    <x v="95"/>
    <n v="2015"/>
    <n v="480000"/>
    <n v="50000"/>
    <x v="1"/>
    <x v="0"/>
    <x v="0"/>
    <s v="First Owner"/>
    <n v="2610"/>
    <n v="11"/>
    <s v="budget"/>
    <n v="450401.99118773948"/>
    <n v="2593"/>
    <n v="2610"/>
    <n v="2610"/>
    <x v="961"/>
    <n v="1803"/>
    <n v="0.59885057471264369"/>
  </r>
  <r>
    <x v="628"/>
    <n v="2014"/>
    <n v="2490000"/>
    <n v="46000"/>
    <x v="1"/>
    <x v="0"/>
    <x v="1"/>
    <s v="First Owner"/>
    <n v="2609"/>
    <n v="12"/>
    <b v="0"/>
    <n v="450390.64660789573"/>
    <n v="2592"/>
    <n v="2609"/>
    <n v="2609"/>
    <x v="962"/>
    <n v="1802"/>
    <n v="0.59869681870448443"/>
  </r>
  <r>
    <x v="629"/>
    <n v="2012"/>
    <n v="790000"/>
    <n v="82000"/>
    <x v="1"/>
    <x v="0"/>
    <x v="0"/>
    <s v="First Owner"/>
    <n v="2608"/>
    <n v="14"/>
    <s v="premimum"/>
    <n v="449608.58780674846"/>
    <n v="2591"/>
    <n v="2608"/>
    <n v="2608"/>
    <x v="963"/>
    <n v="1801"/>
    <n v="0.59854294478527603"/>
  </r>
  <r>
    <x v="203"/>
    <n v="2016"/>
    <n v="120000"/>
    <n v="120000"/>
    <x v="0"/>
    <x v="0"/>
    <x v="0"/>
    <s v="First Owner"/>
    <n v="2607"/>
    <n v="10"/>
    <s v="budget"/>
    <n v="449478.01956271578"/>
    <n v="2590"/>
    <n v="2607"/>
    <n v="2607"/>
    <x v="964"/>
    <n v="1800"/>
    <n v="0.59838895281933258"/>
  </r>
  <r>
    <x v="39"/>
    <n v="2006"/>
    <n v="75000"/>
    <n v="80000"/>
    <x v="0"/>
    <x v="0"/>
    <x v="0"/>
    <s v="Third Owner"/>
    <n v="2606"/>
    <n v="20"/>
    <s v="budget"/>
    <n v="449604.45011511893"/>
    <n v="2589"/>
    <n v="2606"/>
    <n v="2606"/>
    <x v="965"/>
    <n v="1800"/>
    <n v="0.59823484267075977"/>
  </r>
  <r>
    <x v="479"/>
    <n v="2010"/>
    <n v="99000"/>
    <n v="70000"/>
    <x v="0"/>
    <x v="0"/>
    <x v="0"/>
    <s v="First Owner"/>
    <n v="2605"/>
    <n v="16"/>
    <s v="budget"/>
    <n v="449748.25220729364"/>
    <n v="2588"/>
    <n v="2605"/>
    <n v="2605"/>
    <x v="966"/>
    <n v="1799"/>
    <n v="0.59846449136276392"/>
  </r>
  <r>
    <x v="385"/>
    <n v="2018"/>
    <n v="1015000"/>
    <n v="20000"/>
    <x v="1"/>
    <x v="0"/>
    <x v="0"/>
    <s v="First Owner"/>
    <n v="2604"/>
    <n v="8"/>
    <b v="0"/>
    <n v="449882.94815668202"/>
    <n v="2587"/>
    <n v="2604"/>
    <n v="2604"/>
    <x v="967"/>
    <n v="1798"/>
    <n v="0.59831029185867901"/>
  </r>
  <r>
    <x v="630"/>
    <n v="2013"/>
    <n v="250000"/>
    <n v="200000"/>
    <x v="1"/>
    <x v="0"/>
    <x v="0"/>
    <s v="Second Owner"/>
    <n v="2603"/>
    <n v="13"/>
    <s v="budget"/>
    <n v="449665.84594698425"/>
    <n v="2586"/>
    <n v="2603"/>
    <n v="2603"/>
    <x v="968"/>
    <n v="1798"/>
    <n v="0.5981559738762966"/>
  </r>
  <r>
    <x v="631"/>
    <n v="2011"/>
    <n v="520000"/>
    <n v="120000"/>
    <x v="1"/>
    <x v="0"/>
    <x v="0"/>
    <s v="First Owner"/>
    <n v="2602"/>
    <n v="15"/>
    <s v="premimum"/>
    <n v="449742.58147578785"/>
    <n v="2585"/>
    <n v="2602"/>
    <n v="2602"/>
    <x v="969"/>
    <n v="1797"/>
    <n v="0.59838585703305147"/>
  </r>
  <r>
    <x v="632"/>
    <n v="2018"/>
    <n v="1100000"/>
    <n v="30000"/>
    <x v="1"/>
    <x v="0"/>
    <x v="1"/>
    <s v="First Owner"/>
    <n v="2601"/>
    <n v="8"/>
    <b v="0"/>
    <n v="449715.56978085352"/>
    <n v="2584"/>
    <n v="2601"/>
    <n v="2601"/>
    <x v="970"/>
    <n v="1796"/>
    <n v="0.59823144944252216"/>
  </r>
  <r>
    <x v="192"/>
    <n v="2005"/>
    <n v="200000"/>
    <n v="223000"/>
    <x v="1"/>
    <x v="0"/>
    <x v="0"/>
    <s v="First Owner"/>
    <n v="2600"/>
    <n v="21"/>
    <s v="budget"/>
    <n v="449465.46038461541"/>
    <n v="2583"/>
    <n v="2600"/>
    <n v="2600"/>
    <x v="971"/>
    <n v="1796"/>
    <n v="0.59807692307692306"/>
  </r>
  <r>
    <x v="95"/>
    <n v="2016"/>
    <n v="525000"/>
    <n v="60000"/>
    <x v="1"/>
    <x v="0"/>
    <x v="0"/>
    <s v="First Owner"/>
    <n v="2599"/>
    <n v="10"/>
    <s v="premimum"/>
    <n v="449561.44555598305"/>
    <n v="2582"/>
    <n v="2599"/>
    <n v="2599"/>
    <x v="972"/>
    <n v="1795"/>
    <n v="0.59792227779915352"/>
  </r>
  <r>
    <x v="322"/>
    <n v="2016"/>
    <n v="500000"/>
    <n v="40000"/>
    <x v="0"/>
    <x v="0"/>
    <x v="0"/>
    <s v="First Owner"/>
    <n v="2598"/>
    <n v="10"/>
    <s v="premimum"/>
    <n v="449532.40839107003"/>
    <n v="2581"/>
    <n v="2598"/>
    <n v="2598"/>
    <x v="973"/>
    <n v="1795"/>
    <n v="0.59776751347190149"/>
  </r>
  <r>
    <x v="633"/>
    <n v="2016"/>
    <n v="675000"/>
    <n v="161327"/>
    <x v="1"/>
    <x v="0"/>
    <x v="0"/>
    <s v="First Owner"/>
    <n v="2597"/>
    <n v="10"/>
    <s v="premimum"/>
    <n v="449512.97535618022"/>
    <n v="2580"/>
    <n v="2597"/>
    <n v="2597"/>
    <x v="974"/>
    <n v="1795"/>
    <n v="0.59761262995764342"/>
  </r>
  <r>
    <x v="634"/>
    <n v="2009"/>
    <n v="150000"/>
    <n v="60000"/>
    <x v="0"/>
    <x v="0"/>
    <x v="0"/>
    <s v="Third Owner"/>
    <n v="2596"/>
    <n v="17"/>
    <s v="budget"/>
    <n v="449426.11594761169"/>
    <n v="2579"/>
    <n v="2596"/>
    <n v="2596"/>
    <x v="975"/>
    <n v="1795"/>
    <n v="0.59745762711864403"/>
  </r>
  <r>
    <x v="635"/>
    <n v="2007"/>
    <n v="250000"/>
    <n v="50000"/>
    <x v="1"/>
    <x v="0"/>
    <x v="0"/>
    <s v="First Owner"/>
    <n v="2595"/>
    <n v="19"/>
    <s v="budget"/>
    <n v="449541.50173410407"/>
    <n v="2578"/>
    <n v="2595"/>
    <n v="2595"/>
    <x v="976"/>
    <n v="1794"/>
    <n v="0.59768786127167628"/>
  </r>
  <r>
    <x v="515"/>
    <n v="2018"/>
    <n v="450000"/>
    <n v="6000"/>
    <x v="0"/>
    <x v="0"/>
    <x v="0"/>
    <s v="First Owner"/>
    <n v="2594"/>
    <n v="8"/>
    <s v="budget"/>
    <n v="449618.4259830378"/>
    <n v="2577"/>
    <n v="2594"/>
    <n v="2594"/>
    <x v="977"/>
    <n v="1793"/>
    <n v="0.59753276792598309"/>
  </r>
  <r>
    <x v="636"/>
    <n v="2009"/>
    <n v="150000"/>
    <n v="68000"/>
    <x v="0"/>
    <x v="0"/>
    <x v="0"/>
    <s v="Second Owner"/>
    <n v="2593"/>
    <n v="17"/>
    <s v="budget"/>
    <n v="449618.27882761281"/>
    <n v="2576"/>
    <n v="2593"/>
    <n v="2593"/>
    <x v="978"/>
    <n v="1793"/>
    <n v="0.59737755495564981"/>
  </r>
  <r>
    <x v="197"/>
    <n v="2012"/>
    <n v="200000"/>
    <n v="85000"/>
    <x v="1"/>
    <x v="0"/>
    <x v="0"/>
    <s v="First Owner"/>
    <n v="2592"/>
    <n v="14"/>
    <s v="budget"/>
    <n v="449733.8722993827"/>
    <n v="2575"/>
    <n v="2592"/>
    <n v="2592"/>
    <x v="979"/>
    <n v="1792"/>
    <n v="0.59760802469135799"/>
  </r>
  <r>
    <x v="230"/>
    <n v="2011"/>
    <n v="525000"/>
    <n v="70000"/>
    <x v="1"/>
    <x v="0"/>
    <x v="1"/>
    <s v="First Owner"/>
    <n v="2591"/>
    <n v="15"/>
    <s v="premimum"/>
    <n v="449830.25742956385"/>
    <n v="2574"/>
    <n v="2591"/>
    <n v="2591"/>
    <x v="980"/>
    <n v="1791"/>
    <n v="0.5974527209571594"/>
  </r>
  <r>
    <x v="637"/>
    <n v="1999"/>
    <n v="60000"/>
    <n v="35000"/>
    <x v="0"/>
    <x v="0"/>
    <x v="0"/>
    <s v="Second Owner"/>
    <n v="2590"/>
    <n v="27"/>
    <s v="budget"/>
    <n v="449801.23436293437"/>
    <n v="2573"/>
    <n v="2590"/>
    <n v="2590"/>
    <x v="981"/>
    <n v="1790"/>
    <n v="0.5972972972972973"/>
  </r>
  <r>
    <x v="103"/>
    <n v="2010"/>
    <n v="180000"/>
    <n v="100000"/>
    <x v="1"/>
    <x v="0"/>
    <x v="0"/>
    <s v="Second Owner"/>
    <n v="2589"/>
    <n v="16"/>
    <s v="budget"/>
    <n v="449951.79490150639"/>
    <n v="2572"/>
    <n v="2589"/>
    <n v="2589"/>
    <x v="982"/>
    <n v="1789"/>
    <n v="0.5975280030899961"/>
  </r>
  <r>
    <x v="638"/>
    <n v="2015"/>
    <n v="475000"/>
    <n v="110000"/>
    <x v="1"/>
    <x v="0"/>
    <x v="0"/>
    <s v="First Owner"/>
    <n v="2588"/>
    <n v="11"/>
    <s v="budget"/>
    <n v="450056.10394126741"/>
    <n v="2571"/>
    <n v="2588"/>
    <n v="2588"/>
    <x v="983"/>
    <n v="1788"/>
    <n v="0.597758887171561"/>
  </r>
  <r>
    <x v="230"/>
    <n v="2010"/>
    <n v="380000"/>
    <n v="195000"/>
    <x v="1"/>
    <x v="0"/>
    <x v="1"/>
    <s v="Second Owner"/>
    <n v="2587"/>
    <n v="16"/>
    <s v="budget"/>
    <n v="450046.46192500967"/>
    <n v="2570"/>
    <n v="2587"/>
    <n v="2587"/>
    <x v="984"/>
    <n v="1787"/>
    <n v="0.59760340162350212"/>
  </r>
  <r>
    <x v="228"/>
    <n v="2015"/>
    <n v="285000"/>
    <n v="46000"/>
    <x v="0"/>
    <x v="0"/>
    <x v="0"/>
    <s v="Second Owner"/>
    <n v="2586"/>
    <n v="11"/>
    <s v="budget"/>
    <n v="450073.5487238979"/>
    <n v="2569"/>
    <n v="2586"/>
    <n v="2586"/>
    <x v="985"/>
    <n v="1786"/>
    <n v="0.59783449342614081"/>
  </r>
  <r>
    <x v="190"/>
    <n v="2008"/>
    <n v="91200"/>
    <n v="60000"/>
    <x v="0"/>
    <x v="0"/>
    <x v="0"/>
    <s v="Second Owner"/>
    <n v="2585"/>
    <n v="18"/>
    <s v="budget"/>
    <n v="450137.40696324949"/>
    <n v="2568"/>
    <n v="2585"/>
    <n v="2585"/>
    <x v="986"/>
    <n v="1785"/>
    <n v="0.59806576402321088"/>
  </r>
  <r>
    <x v="65"/>
    <n v="2015"/>
    <n v="400000"/>
    <n v="42000"/>
    <x v="1"/>
    <x v="0"/>
    <x v="0"/>
    <s v="First Owner"/>
    <n v="2584"/>
    <n v="11"/>
    <s v="budget"/>
    <n v="450276.31462848297"/>
    <n v="2567"/>
    <n v="2584"/>
    <n v="2584"/>
    <x v="987"/>
    <n v="1784"/>
    <n v="0.59829721362229105"/>
  </r>
  <r>
    <x v="639"/>
    <n v="2006"/>
    <n v="160000"/>
    <n v="90000"/>
    <x v="0"/>
    <x v="0"/>
    <x v="1"/>
    <s v="Second Owner"/>
    <n v="2583"/>
    <n v="20"/>
    <s v="budget"/>
    <n v="450295.77893921797"/>
    <n v="2566"/>
    <n v="2583"/>
    <n v="2583"/>
    <x v="988"/>
    <n v="1783"/>
    <n v="0.59814169570267128"/>
  </r>
  <r>
    <x v="640"/>
    <n v="2012"/>
    <n v="650000"/>
    <n v="85000"/>
    <x v="1"/>
    <x v="0"/>
    <x v="0"/>
    <s v="Second Owner"/>
    <n v="2582"/>
    <n v="14"/>
    <s v="premimum"/>
    <n v="450408.20952749805"/>
    <n v="2565"/>
    <n v="2582"/>
    <n v="2582"/>
    <x v="989"/>
    <n v="1782"/>
    <n v="0.5983733539891557"/>
  </r>
  <r>
    <x v="2"/>
    <n v="2012"/>
    <n v="409999"/>
    <n v="120000"/>
    <x v="1"/>
    <x v="0"/>
    <x v="0"/>
    <s v="Third Owner"/>
    <n v="2581"/>
    <n v="14"/>
    <s v="budget"/>
    <n v="450330.87834172801"/>
    <n v="2564"/>
    <n v="2581"/>
    <n v="2581"/>
    <x v="990"/>
    <n v="1781"/>
    <n v="0.59860519178612936"/>
  </r>
  <r>
    <x v="304"/>
    <n v="2013"/>
    <n v="425000"/>
    <n v="72000"/>
    <x v="1"/>
    <x v="0"/>
    <x v="0"/>
    <s v="First Owner"/>
    <n v="2580"/>
    <n v="13"/>
    <s v="budget"/>
    <n v="450346.5108527132"/>
    <n v="2563"/>
    <n v="2580"/>
    <n v="2580"/>
    <x v="991"/>
    <n v="1780"/>
    <n v="0.59883720930232553"/>
  </r>
  <r>
    <x v="641"/>
    <n v="2013"/>
    <n v="250000"/>
    <n v="71000"/>
    <x v="2"/>
    <x v="0"/>
    <x v="0"/>
    <s v="Second Owner"/>
    <n v="2579"/>
    <n v="13"/>
    <s v="budget"/>
    <n v="450356.33889104304"/>
    <n v="2562"/>
    <n v="2579"/>
    <n v="2579"/>
    <x v="992"/>
    <n v="1779"/>
    <n v="0.59868165955796826"/>
  </r>
  <r>
    <x v="514"/>
    <n v="2009"/>
    <n v="200000"/>
    <n v="110000"/>
    <x v="0"/>
    <x v="0"/>
    <x v="0"/>
    <s v="Fourth &amp; Above Owner"/>
    <n v="2578"/>
    <n v="17"/>
    <s v="budget"/>
    <n v="450434.05663304887"/>
    <n v="2561"/>
    <n v="2578"/>
    <n v="2578"/>
    <x v="993"/>
    <n v="1778"/>
    <n v="0.59891388673390222"/>
  </r>
  <r>
    <x v="340"/>
    <n v="2010"/>
    <n v="130000"/>
    <n v="144000"/>
    <x v="1"/>
    <x v="0"/>
    <x v="0"/>
    <s v="Fourth &amp; Above Owner"/>
    <n v="2577"/>
    <n v="16"/>
    <s v="budget"/>
    <n v="450531.23709740007"/>
    <n v="2560"/>
    <n v="2577"/>
    <n v="2577"/>
    <x v="994"/>
    <n v="1777"/>
    <n v="0.59914629414047338"/>
  </r>
  <r>
    <x v="41"/>
    <n v="2017"/>
    <n v="260000"/>
    <n v="30000"/>
    <x v="0"/>
    <x v="1"/>
    <x v="0"/>
    <s v="First Owner"/>
    <n v="2576"/>
    <n v="9"/>
    <s v="budget"/>
    <n v="450655.66692546586"/>
    <n v="2559"/>
    <n v="2576"/>
    <n v="2576"/>
    <x v="995"/>
    <n v="1776"/>
    <n v="0.59937888198757761"/>
  </r>
  <r>
    <x v="642"/>
    <n v="2007"/>
    <n v="155000"/>
    <n v="65000"/>
    <x v="0"/>
    <x v="1"/>
    <x v="0"/>
    <s v="First Owner"/>
    <n v="2575"/>
    <n v="19"/>
    <s v="budget"/>
    <n v="450729.70796116506"/>
    <n v="2558"/>
    <n v="2575"/>
    <n v="2575"/>
    <x v="996"/>
    <n v="1776"/>
    <n v="0.59922330097087384"/>
  </r>
  <r>
    <x v="603"/>
    <n v="2015"/>
    <n v="450000"/>
    <n v="38000"/>
    <x v="1"/>
    <x v="0"/>
    <x v="0"/>
    <s v="First Owner"/>
    <n v="2574"/>
    <n v="11"/>
    <s v="budget"/>
    <n v="450844.59906759905"/>
    <n v="2557"/>
    <n v="2574"/>
    <n v="2574"/>
    <x v="997"/>
    <n v="1775"/>
    <n v="0.5990675990675991"/>
  </r>
  <r>
    <x v="643"/>
    <n v="2012"/>
    <n v="220000"/>
    <n v="90000"/>
    <x v="0"/>
    <x v="0"/>
    <x v="0"/>
    <s v="Second Owner"/>
    <n v="2573"/>
    <n v="14"/>
    <s v="budget"/>
    <n v="450844.927322192"/>
    <n v="2556"/>
    <n v="2573"/>
    <n v="2573"/>
    <x v="998"/>
    <n v="1774"/>
    <n v="0.59891177613680524"/>
  </r>
  <r>
    <x v="644"/>
    <n v="2018"/>
    <n v="650000"/>
    <n v="37000"/>
    <x v="1"/>
    <x v="1"/>
    <x v="0"/>
    <s v="First Owner"/>
    <n v="2572"/>
    <n v="8"/>
    <s v="premimum"/>
    <n v="450934.68040435459"/>
    <n v="2555"/>
    <n v="2572"/>
    <n v="2572"/>
    <x v="999"/>
    <n v="1773"/>
    <n v="0.59914463452566091"/>
  </r>
  <r>
    <x v="228"/>
    <n v="2018"/>
    <n v="285000"/>
    <n v="30000"/>
    <x v="0"/>
    <x v="1"/>
    <x v="0"/>
    <s v="First Owner"/>
    <n v="2571"/>
    <n v="8"/>
    <s v="budget"/>
    <n v="450857.25320886815"/>
    <n v="2554"/>
    <n v="2571"/>
    <n v="2571"/>
    <x v="1000"/>
    <n v="1773"/>
    <n v="0.59898872034227923"/>
  </r>
  <r>
    <x v="645"/>
    <n v="2018"/>
    <n v="725000"/>
    <n v="26000"/>
    <x v="0"/>
    <x v="1"/>
    <x v="1"/>
    <s v="First Owner"/>
    <n v="2570"/>
    <n v="8"/>
    <s v="premimum"/>
    <n v="450921.78910505836"/>
    <n v="2553"/>
    <n v="2570"/>
    <n v="2570"/>
    <x v="1001"/>
    <n v="1773"/>
    <n v="0.59883268482490271"/>
  </r>
  <r>
    <x v="646"/>
    <n v="2016"/>
    <n v="625000"/>
    <n v="30000"/>
    <x v="0"/>
    <x v="1"/>
    <x v="0"/>
    <s v="First Owner"/>
    <n v="2569"/>
    <n v="10"/>
    <s v="premimum"/>
    <n v="450815.1023744648"/>
    <n v="2552"/>
    <n v="2569"/>
    <n v="2569"/>
    <x v="1002"/>
    <n v="1773"/>
    <n v="0.59867652783184122"/>
  </r>
  <r>
    <x v="647"/>
    <n v="2016"/>
    <n v="550000"/>
    <n v="23000"/>
    <x v="0"/>
    <x v="1"/>
    <x v="0"/>
    <s v="First Owner"/>
    <n v="2568"/>
    <n v="10"/>
    <s v="premimum"/>
    <n v="450747.273364486"/>
    <n v="2551"/>
    <n v="2568"/>
    <n v="2568"/>
    <x v="1003"/>
    <n v="1773"/>
    <n v="0.59852024922118385"/>
  </r>
  <r>
    <x v="403"/>
    <n v="2012"/>
    <n v="240000"/>
    <n v="40000"/>
    <x v="0"/>
    <x v="1"/>
    <x v="0"/>
    <s v="First Owner"/>
    <n v="2567"/>
    <n v="14"/>
    <s v="budget"/>
    <n v="450708.60849240358"/>
    <n v="2550"/>
    <n v="2567"/>
    <n v="2567"/>
    <x v="1004"/>
    <n v="1773"/>
    <n v="0.59836384885079863"/>
  </r>
  <r>
    <x v="648"/>
    <n v="2014"/>
    <n v="600000"/>
    <n v="27000"/>
    <x v="1"/>
    <x v="1"/>
    <x v="0"/>
    <s v="First Owner"/>
    <n v="2566"/>
    <n v="12"/>
    <s v="premimum"/>
    <n v="450790.72408417769"/>
    <n v="2549"/>
    <n v="2566"/>
    <n v="2566"/>
    <x v="1005"/>
    <n v="1772"/>
    <n v="0.59820732657833209"/>
  </r>
  <r>
    <x v="310"/>
    <n v="2012"/>
    <n v="350000"/>
    <n v="65000"/>
    <x v="1"/>
    <x v="1"/>
    <x v="0"/>
    <s v="First Owner"/>
    <n v="2565"/>
    <n v="14"/>
    <s v="budget"/>
    <n v="450732.55282651074"/>
    <n v="2548"/>
    <n v="2565"/>
    <n v="2565"/>
    <x v="1006"/>
    <n v="1771"/>
    <n v="0.59805068226120861"/>
  </r>
  <r>
    <x v="49"/>
    <n v="2015"/>
    <n v="245000"/>
    <n v="32000"/>
    <x v="0"/>
    <x v="1"/>
    <x v="0"/>
    <s v="First Owner"/>
    <n v="2564"/>
    <n v="11"/>
    <s v="budget"/>
    <n v="450771.84009360377"/>
    <n v="2547"/>
    <n v="2564"/>
    <n v="2564"/>
    <x v="1007"/>
    <n v="1770"/>
    <n v="0.59789391575663031"/>
  </r>
  <r>
    <x v="649"/>
    <n v="2016"/>
    <n v="600000"/>
    <n v="56000"/>
    <x v="1"/>
    <x v="1"/>
    <x v="0"/>
    <s v="First Owner"/>
    <n v="2563"/>
    <n v="10"/>
    <s v="premimum"/>
    <n v="450852.12563402264"/>
    <n v="2546"/>
    <n v="2563"/>
    <n v="2563"/>
    <x v="1008"/>
    <n v="1769"/>
    <n v="0.59773702692157626"/>
  </r>
  <r>
    <x v="82"/>
    <n v="2017"/>
    <n v="2400000"/>
    <n v="30000"/>
    <x v="1"/>
    <x v="0"/>
    <x v="1"/>
    <s v="First Owner"/>
    <n v="2562"/>
    <n v="9"/>
    <b v="0"/>
    <n v="450793.91022638563"/>
    <n v="2545"/>
    <n v="2562"/>
    <n v="2562"/>
    <x v="1009"/>
    <n v="1769"/>
    <n v="0.5975800156128025"/>
  </r>
  <r>
    <x v="650"/>
    <n v="2014"/>
    <n v="620000"/>
    <n v="80000"/>
    <x v="1"/>
    <x v="1"/>
    <x v="0"/>
    <s v="First Owner"/>
    <n v="2561"/>
    <n v="12"/>
    <s v="premimum"/>
    <n v="450032.79890667705"/>
    <n v="2544"/>
    <n v="2561"/>
    <n v="2561"/>
    <x v="1010"/>
    <n v="1769"/>
    <n v="0.5974228816868411"/>
  </r>
  <r>
    <x v="229"/>
    <n v="2014"/>
    <n v="395000"/>
    <n v="52000"/>
    <x v="0"/>
    <x v="1"/>
    <x v="0"/>
    <s v="Second Owner"/>
    <n v="2560"/>
    <n v="12"/>
    <s v="budget"/>
    <n v="449966.40546874999"/>
    <n v="2543"/>
    <n v="2560"/>
    <n v="2560"/>
    <x v="1011"/>
    <n v="1768"/>
    <n v="0.59726562500000002"/>
  </r>
  <r>
    <x v="651"/>
    <n v="2014"/>
    <n v="635000"/>
    <n v="13250"/>
    <x v="0"/>
    <x v="1"/>
    <x v="0"/>
    <s v="First Owner"/>
    <n v="2559"/>
    <n v="12"/>
    <s v="premimum"/>
    <n v="449987.88511137164"/>
    <n v="2542"/>
    <n v="2559"/>
    <n v="2559"/>
    <x v="1012"/>
    <n v="1767"/>
    <n v="0.59749902305588121"/>
  </r>
  <r>
    <x v="152"/>
    <n v="2011"/>
    <n v="180000"/>
    <n v="36000"/>
    <x v="0"/>
    <x v="1"/>
    <x v="0"/>
    <s v="First Owner"/>
    <n v="2558"/>
    <n v="15"/>
    <s v="budget"/>
    <n v="449915.55824863177"/>
    <n v="2541"/>
    <n v="2558"/>
    <n v="2558"/>
    <x v="1013"/>
    <n v="1766"/>
    <n v="0.59734167318217357"/>
  </r>
  <r>
    <x v="652"/>
    <n v="2015"/>
    <n v="484999"/>
    <n v="73000"/>
    <x v="1"/>
    <x v="1"/>
    <x v="0"/>
    <s v="Second Owner"/>
    <n v="2557"/>
    <n v="11"/>
    <s v="budget"/>
    <n v="450021.11771607352"/>
    <n v="2540"/>
    <n v="2557"/>
    <n v="2557"/>
    <x v="1014"/>
    <n v="1765"/>
    <n v="0.59718420023465002"/>
  </r>
  <r>
    <x v="152"/>
    <n v="2004"/>
    <n v="110000"/>
    <n v="60000"/>
    <x v="0"/>
    <x v="0"/>
    <x v="0"/>
    <s v="First Owner"/>
    <n v="2556"/>
    <n v="22"/>
    <s v="budget"/>
    <n v="450007.43309859157"/>
    <n v="2539"/>
    <n v="2556"/>
    <n v="2556"/>
    <x v="1015"/>
    <n v="1764"/>
    <n v="0.59741784037558687"/>
  </r>
  <r>
    <x v="653"/>
    <n v="2006"/>
    <n v="150000"/>
    <n v="60000"/>
    <x v="0"/>
    <x v="0"/>
    <x v="0"/>
    <s v="Second Owner"/>
    <n v="2555"/>
    <n v="20"/>
    <s v="budget"/>
    <n v="450140.50841487281"/>
    <n v="2538"/>
    <n v="2555"/>
    <n v="2555"/>
    <x v="1016"/>
    <n v="1763"/>
    <n v="0.59726027397260273"/>
  </r>
  <r>
    <x v="654"/>
    <n v="2012"/>
    <n v="400000"/>
    <n v="110000"/>
    <x v="1"/>
    <x v="0"/>
    <x v="0"/>
    <s v="First Owner"/>
    <n v="2554"/>
    <n v="14"/>
    <s v="budget"/>
    <n v="450258.02623335941"/>
    <n v="2537"/>
    <n v="2554"/>
    <n v="2554"/>
    <x v="1017"/>
    <n v="1762"/>
    <n v="0.59749412685982772"/>
  </r>
  <r>
    <x v="655"/>
    <n v="2012"/>
    <n v="200000"/>
    <n v="70000"/>
    <x v="1"/>
    <x v="0"/>
    <x v="0"/>
    <s v="Second Owner"/>
    <n v="2553"/>
    <n v="14"/>
    <s v="budget"/>
    <n v="450277.71210340777"/>
    <n v="2536"/>
    <n v="2553"/>
    <n v="2553"/>
    <x v="1018"/>
    <n v="1761"/>
    <n v="0.59733646690168429"/>
  </r>
  <r>
    <x v="656"/>
    <n v="2013"/>
    <n v="302000"/>
    <n v="60000"/>
    <x v="1"/>
    <x v="0"/>
    <x v="0"/>
    <s v="Second Owner"/>
    <n v="2552"/>
    <n v="13"/>
    <s v="budget"/>
    <n v="450375.78330721002"/>
    <n v="2535"/>
    <n v="2552"/>
    <n v="2552"/>
    <x v="1019"/>
    <n v="1760"/>
    <n v="0.59757053291536055"/>
  </r>
  <r>
    <x v="657"/>
    <n v="2011"/>
    <n v="215000"/>
    <n v="90000"/>
    <x v="1"/>
    <x v="0"/>
    <x v="0"/>
    <s v="Fourth &amp; Above Owner"/>
    <n v="2551"/>
    <n v="15"/>
    <s v="budget"/>
    <n v="450433.94707957661"/>
    <n v="2534"/>
    <n v="2551"/>
    <n v="2551"/>
    <x v="1020"/>
    <n v="1759"/>
    <n v="0.59780478243825952"/>
  </r>
  <r>
    <x v="653"/>
    <n v="2004"/>
    <n v="155000"/>
    <n v="80000"/>
    <x v="0"/>
    <x v="0"/>
    <x v="0"/>
    <s v="Second Owner"/>
    <n v="2550"/>
    <n v="22"/>
    <s v="budget"/>
    <n v="450526.27411764703"/>
    <n v="2533"/>
    <n v="2550"/>
    <n v="2550"/>
    <x v="1021"/>
    <n v="1758"/>
    <n v="0.59803921568627449"/>
  </r>
  <r>
    <x v="505"/>
    <n v="2014"/>
    <n v="1000000"/>
    <n v="101000"/>
    <x v="1"/>
    <x v="0"/>
    <x v="0"/>
    <s v="Second Owner"/>
    <n v="2549"/>
    <n v="12"/>
    <s v="premimum"/>
    <n v="450642.21224009414"/>
    <n v="2532"/>
    <n v="2549"/>
    <n v="2549"/>
    <x v="1022"/>
    <n v="1757"/>
    <n v="0.59827383287563751"/>
  </r>
  <r>
    <x v="86"/>
    <n v="2018"/>
    <n v="550000"/>
    <n v="44000"/>
    <x v="1"/>
    <x v="0"/>
    <x v="0"/>
    <s v="First Owner"/>
    <n v="2548"/>
    <n v="8"/>
    <s v="premimum"/>
    <n v="450426.60871271585"/>
    <n v="2531"/>
    <n v="2548"/>
    <n v="2548"/>
    <x v="1023"/>
    <n v="1756"/>
    <n v="0.59850863422291989"/>
  </r>
  <r>
    <x v="57"/>
    <n v="2006"/>
    <n v="200000"/>
    <n v="45000"/>
    <x v="0"/>
    <x v="0"/>
    <x v="0"/>
    <s v="First Owner"/>
    <n v="2547"/>
    <n v="20"/>
    <s v="budget"/>
    <n v="450387.51433058502"/>
    <n v="2530"/>
    <n v="2547"/>
    <n v="2547"/>
    <x v="1024"/>
    <n v="1756"/>
    <n v="0.59835100117785633"/>
  </r>
  <r>
    <x v="633"/>
    <n v="2017"/>
    <n v="750000"/>
    <n v="120000"/>
    <x v="1"/>
    <x v="0"/>
    <x v="0"/>
    <s v="First Owner"/>
    <n v="2546"/>
    <n v="9"/>
    <s v="premimum"/>
    <n v="450485.85978004715"/>
    <n v="2529"/>
    <n v="2546"/>
    <n v="2546"/>
    <x v="1025"/>
    <n v="1755"/>
    <n v="0.59819324430479182"/>
  </r>
  <r>
    <x v="482"/>
    <n v="2005"/>
    <n v="90000"/>
    <n v="90000"/>
    <x v="0"/>
    <x v="0"/>
    <x v="0"/>
    <s v="Second Owner"/>
    <n v="2545"/>
    <n v="21"/>
    <s v="budget"/>
    <n v="450368.17249508842"/>
    <n v="2528"/>
    <n v="2545"/>
    <n v="2545"/>
    <x v="1026"/>
    <n v="1755"/>
    <n v="0.59803536345776032"/>
  </r>
  <r>
    <x v="1"/>
    <n v="2007"/>
    <n v="80000"/>
    <n v="120000"/>
    <x v="0"/>
    <x v="0"/>
    <x v="0"/>
    <s v="Second Owner"/>
    <n v="2544"/>
    <n v="19"/>
    <s v="budget"/>
    <n v="450509.82665094337"/>
    <n v="2527"/>
    <n v="2544"/>
    <n v="2544"/>
    <x v="1027"/>
    <n v="1754"/>
    <n v="0.59827044025157228"/>
  </r>
  <r>
    <x v="318"/>
    <n v="2013"/>
    <n v="229999"/>
    <n v="13500"/>
    <x v="0"/>
    <x v="0"/>
    <x v="0"/>
    <s v="First Owner"/>
    <n v="2543"/>
    <n v="13"/>
    <s v="budget"/>
    <n v="450655.52457727096"/>
    <n v="2526"/>
    <n v="2543"/>
    <n v="2543"/>
    <x v="1028"/>
    <n v="1753"/>
    <n v="0.59850570192685804"/>
  </r>
  <r>
    <x v="285"/>
    <n v="2017"/>
    <n v="350000"/>
    <n v="10000"/>
    <x v="0"/>
    <x v="0"/>
    <x v="0"/>
    <s v="First Owner"/>
    <n v="2542"/>
    <n v="9"/>
    <s v="budget"/>
    <n v="450742.32887490164"/>
    <n v="2525"/>
    <n v="2542"/>
    <n v="2542"/>
    <x v="1029"/>
    <n v="1752"/>
    <n v="0.59834775767112514"/>
  </r>
  <r>
    <x v="189"/>
    <n v="2015"/>
    <n v="325000"/>
    <n v="25000"/>
    <x v="0"/>
    <x v="0"/>
    <x v="0"/>
    <s v="Third Owner"/>
    <n v="2541"/>
    <n v="11"/>
    <s v="budget"/>
    <n v="450781.9756001574"/>
    <n v="2524"/>
    <n v="2541"/>
    <n v="2541"/>
    <x v="1030"/>
    <n v="1752"/>
    <n v="0.59818968909878001"/>
  </r>
  <r>
    <x v="20"/>
    <n v="2018"/>
    <n v="450000"/>
    <n v="8500"/>
    <x v="0"/>
    <x v="0"/>
    <x v="0"/>
    <s v="First Owner"/>
    <n v="2540"/>
    <n v="8"/>
    <s v="budget"/>
    <n v="450831.49606299214"/>
    <n v="2523"/>
    <n v="2540"/>
    <n v="2540"/>
    <x v="1031"/>
    <n v="1751"/>
    <n v="0.59842519685039375"/>
  </r>
  <r>
    <x v="188"/>
    <n v="2012"/>
    <n v="250000"/>
    <n v="120000"/>
    <x v="1"/>
    <x v="0"/>
    <x v="0"/>
    <s v="First Owner"/>
    <n v="2539"/>
    <n v="14"/>
    <s v="budget"/>
    <n v="450831.82355257974"/>
    <n v="2522"/>
    <n v="2539"/>
    <n v="2539"/>
    <x v="1032"/>
    <n v="1751"/>
    <n v="0.5982670342654588"/>
  </r>
  <r>
    <x v="658"/>
    <n v="2012"/>
    <n v="225000"/>
    <n v="120000"/>
    <x v="1"/>
    <x v="0"/>
    <x v="0"/>
    <s v="First Owner"/>
    <n v="2538"/>
    <n v="14"/>
    <s v="budget"/>
    <n v="450910.95350669819"/>
    <n v="2521"/>
    <n v="2538"/>
    <n v="2538"/>
    <x v="1033"/>
    <n v="1750"/>
    <n v="0.59810874704491723"/>
  </r>
  <r>
    <x v="39"/>
    <n v="2009"/>
    <n v="150000"/>
    <n v="90246"/>
    <x v="0"/>
    <x v="0"/>
    <x v="0"/>
    <s v="Third Owner"/>
    <n v="2537"/>
    <n v="17"/>
    <s v="budget"/>
    <n v="451000"/>
    <n v="2520"/>
    <n v="2537"/>
    <n v="2537"/>
    <x v="1034"/>
    <n v="1749"/>
    <n v="0.5979503350413875"/>
  </r>
  <r>
    <x v="5"/>
    <n v="2008"/>
    <n v="110000"/>
    <n v="90000"/>
    <x v="0"/>
    <x v="0"/>
    <x v="0"/>
    <s v="Second Owner"/>
    <n v="2536"/>
    <n v="18"/>
    <s v="budget"/>
    <n v="451118.69085173501"/>
    <n v="2519"/>
    <n v="2536"/>
    <n v="2536"/>
    <x v="1035"/>
    <n v="1748"/>
    <n v="0.59818611987381698"/>
  </r>
  <r>
    <x v="190"/>
    <n v="2010"/>
    <n v="150000"/>
    <n v="40000"/>
    <x v="0"/>
    <x v="0"/>
    <x v="0"/>
    <s v="Second Owner"/>
    <n v="2535"/>
    <n v="16"/>
    <s v="budget"/>
    <n v="451253.25443786982"/>
    <n v="2518"/>
    <n v="2535"/>
    <n v="2535"/>
    <x v="1036"/>
    <n v="1747"/>
    <n v="0.59842209072978303"/>
  </r>
  <r>
    <x v="659"/>
    <n v="2000"/>
    <n v="165000"/>
    <n v="60000"/>
    <x v="0"/>
    <x v="0"/>
    <x v="0"/>
    <s v="Fourth &amp; Above Owner"/>
    <n v="2534"/>
    <n v="26"/>
    <s v="budget"/>
    <n v="451372.13891081297"/>
    <n v="2517"/>
    <n v="2534"/>
    <n v="2534"/>
    <x v="1037"/>
    <n v="1746"/>
    <n v="0.5986582478295186"/>
  </r>
  <r>
    <x v="343"/>
    <n v="2017"/>
    <n v="610000"/>
    <n v="32000"/>
    <x v="1"/>
    <x v="0"/>
    <x v="0"/>
    <s v="Second Owner"/>
    <n v="2533"/>
    <n v="9"/>
    <s v="premimum"/>
    <n v="451485.19542045007"/>
    <n v="2516"/>
    <n v="2533"/>
    <n v="2533"/>
    <x v="1038"/>
    <n v="1745"/>
    <n v="0.59889459139360446"/>
  </r>
  <r>
    <x v="660"/>
    <n v="2013"/>
    <n v="170000"/>
    <n v="60400"/>
    <x v="1"/>
    <x v="0"/>
    <x v="0"/>
    <s v="First Owner"/>
    <n v="2532"/>
    <n v="13"/>
    <s v="budget"/>
    <n v="451422.59083728277"/>
    <n v="2515"/>
    <n v="2532"/>
    <n v="2532"/>
    <x v="1039"/>
    <n v="1745"/>
    <n v="0.59913112164297"/>
  </r>
  <r>
    <x v="341"/>
    <n v="2008"/>
    <n v="150000"/>
    <n v="70950"/>
    <x v="1"/>
    <x v="0"/>
    <x v="0"/>
    <s v="Second Owner"/>
    <n v="2531"/>
    <n v="18"/>
    <s v="budget"/>
    <n v="451533.78111418412"/>
    <n v="2514"/>
    <n v="2531"/>
    <n v="2531"/>
    <x v="1040"/>
    <n v="1744"/>
    <n v="0.59897273804820228"/>
  </r>
  <r>
    <x v="271"/>
    <n v="2015"/>
    <n v="375000"/>
    <n v="72000"/>
    <x v="1"/>
    <x v="0"/>
    <x v="0"/>
    <s v="First Owner"/>
    <n v="2530"/>
    <n v="11"/>
    <s v="budget"/>
    <n v="451652.96442687744"/>
    <n v="2513"/>
    <n v="2530"/>
    <n v="2530"/>
    <x v="1041"/>
    <n v="1743"/>
    <n v="0.59920948616600789"/>
  </r>
  <r>
    <x v="333"/>
    <n v="2013"/>
    <n v="390000"/>
    <n v="90000"/>
    <x v="1"/>
    <x v="0"/>
    <x v="0"/>
    <s v="First Owner"/>
    <n v="2529"/>
    <n v="13"/>
    <s v="budget"/>
    <n v="451683.27402135229"/>
    <n v="2512"/>
    <n v="2529"/>
    <n v="2529"/>
    <x v="1042"/>
    <n v="1742"/>
    <n v="0.5990510083036773"/>
  </r>
  <r>
    <x v="298"/>
    <n v="2017"/>
    <n v="600000"/>
    <n v="10000"/>
    <x v="0"/>
    <x v="0"/>
    <x v="0"/>
    <s v="First Owner"/>
    <n v="2528"/>
    <n v="9"/>
    <s v="premimum"/>
    <n v="451707.67405063292"/>
    <n v="2511"/>
    <n v="2528"/>
    <n v="2528"/>
    <x v="1043"/>
    <n v="1741"/>
    <n v="0.59889240506329111"/>
  </r>
  <r>
    <x v="228"/>
    <n v="2014"/>
    <n v="204999"/>
    <n v="25000"/>
    <x v="0"/>
    <x v="0"/>
    <x v="0"/>
    <s v="Second Owner"/>
    <n v="2527"/>
    <n v="12"/>
    <s v="budget"/>
    <n v="451648.99089829839"/>
    <n v="2510"/>
    <n v="2527"/>
    <n v="2527"/>
    <x v="1044"/>
    <n v="1741"/>
    <n v="0.59873367629600316"/>
  </r>
  <r>
    <x v="341"/>
    <n v="2009"/>
    <n v="270000"/>
    <n v="80000"/>
    <x v="1"/>
    <x v="0"/>
    <x v="0"/>
    <s v="Second Owner"/>
    <n v="2526"/>
    <n v="17"/>
    <s v="budget"/>
    <n v="451746.63539192401"/>
    <n v="2509"/>
    <n v="2526"/>
    <n v="2526"/>
    <x v="1045"/>
    <n v="1740"/>
    <n v="0.59897070467141722"/>
  </r>
  <r>
    <x v="268"/>
    <n v="2017"/>
    <n v="375000"/>
    <n v="10000"/>
    <x v="0"/>
    <x v="0"/>
    <x v="0"/>
    <s v="First Owner"/>
    <n v="2525"/>
    <n v="9"/>
    <s v="budget"/>
    <n v="451818.61425742577"/>
    <n v="2508"/>
    <n v="2525"/>
    <n v="2525"/>
    <x v="1046"/>
    <n v="1739"/>
    <n v="0.59920792079207919"/>
  </r>
  <r>
    <x v="592"/>
    <n v="2020"/>
    <n v="700000"/>
    <n v="1100"/>
    <x v="0"/>
    <x v="0"/>
    <x v="0"/>
    <s v="First Owner"/>
    <n v="2524"/>
    <n v="6"/>
    <s v="premimum"/>
    <n v="451849.04952456418"/>
    <n v="2507"/>
    <n v="2524"/>
    <n v="2524"/>
    <x v="1047"/>
    <n v="1739"/>
    <n v="0.59904912836767032"/>
  </r>
  <r>
    <x v="661"/>
    <n v="2017"/>
    <n v="455000"/>
    <n v="40000"/>
    <x v="0"/>
    <x v="0"/>
    <x v="0"/>
    <s v="First Owner"/>
    <n v="2523"/>
    <n v="9"/>
    <s v="budget"/>
    <n v="451750.69401506142"/>
    <n v="2506"/>
    <n v="2523"/>
    <n v="2523"/>
    <x v="1048"/>
    <n v="1739"/>
    <n v="0.59889021006738008"/>
  </r>
  <r>
    <x v="114"/>
    <n v="2017"/>
    <n v="375000"/>
    <n v="10000"/>
    <x v="0"/>
    <x v="0"/>
    <x v="0"/>
    <s v="First Owner"/>
    <n v="2522"/>
    <n v="9"/>
    <s v="budget"/>
    <n v="451749.40563045203"/>
    <n v="2505"/>
    <n v="2522"/>
    <n v="2522"/>
    <x v="1049"/>
    <n v="1739"/>
    <n v="0.598731165741475"/>
  </r>
  <r>
    <x v="553"/>
    <n v="2014"/>
    <n v="341000"/>
    <n v="31491"/>
    <x v="0"/>
    <x v="0"/>
    <x v="0"/>
    <s v="First Owner"/>
    <n v="2521"/>
    <n v="12"/>
    <s v="budget"/>
    <n v="451779.84966283222"/>
    <n v="2504"/>
    <n v="2521"/>
    <n v="2521"/>
    <x v="1050"/>
    <n v="1739"/>
    <n v="0.59857199523998417"/>
  </r>
  <r>
    <x v="95"/>
    <n v="2014"/>
    <n v="200000"/>
    <n v="107143"/>
    <x v="1"/>
    <x v="0"/>
    <x v="0"/>
    <s v="Second Owner"/>
    <n v="2520"/>
    <n v="12"/>
    <s v="budget"/>
    <n v="451823.8099206349"/>
    <n v="2503"/>
    <n v="2520"/>
    <n v="2520"/>
    <x v="1051"/>
    <n v="1738"/>
    <n v="0.5984126984126984"/>
  </r>
  <r>
    <x v="662"/>
    <n v="2017"/>
    <n v="450000"/>
    <n v="15000"/>
    <x v="0"/>
    <x v="0"/>
    <x v="1"/>
    <s v="First Owner"/>
    <n v="2519"/>
    <n v="9"/>
    <s v="budget"/>
    <n v="451923.77967447398"/>
    <n v="2502"/>
    <n v="2519"/>
    <n v="2519"/>
    <x v="1052"/>
    <n v="1737"/>
    <n v="0.59865025803890437"/>
  </r>
  <r>
    <x v="208"/>
    <n v="2012"/>
    <n v="170000"/>
    <n v="50000"/>
    <x v="0"/>
    <x v="0"/>
    <x v="0"/>
    <s v="Second Owner"/>
    <n v="2518"/>
    <n v="14"/>
    <s v="budget"/>
    <n v="451924.54368546465"/>
    <n v="2501"/>
    <n v="2518"/>
    <n v="2518"/>
    <x v="1053"/>
    <n v="1737"/>
    <n v="0.59849086576648136"/>
  </r>
  <r>
    <x v="663"/>
    <n v="2017"/>
    <n v="1900000"/>
    <n v="100000"/>
    <x v="1"/>
    <x v="0"/>
    <x v="0"/>
    <s v="First Owner"/>
    <n v="2517"/>
    <n v="9"/>
    <b v="0"/>
    <n v="452036.5518474374"/>
    <n v="2500"/>
    <n v="2517"/>
    <n v="2517"/>
    <x v="1054"/>
    <n v="1736"/>
    <n v="0.59872864521255464"/>
  </r>
  <r>
    <x v="664"/>
    <n v="2016"/>
    <n v="500000"/>
    <n v="60000"/>
    <x v="1"/>
    <x v="0"/>
    <x v="0"/>
    <s v="First Owner"/>
    <n v="2516"/>
    <n v="10"/>
    <s v="premimum"/>
    <n v="451461.04968203499"/>
    <n v="2499"/>
    <n v="2516"/>
    <n v="2516"/>
    <x v="1055"/>
    <n v="1736"/>
    <n v="0.59856915739268679"/>
  </r>
  <r>
    <x v="314"/>
    <n v="2016"/>
    <n v="819999"/>
    <n v="85000"/>
    <x v="1"/>
    <x v="0"/>
    <x v="0"/>
    <s v="First Owner"/>
    <n v="2515"/>
    <n v="10"/>
    <s v="premimum"/>
    <n v="451441.74990059645"/>
    <n v="2498"/>
    <n v="2515"/>
    <n v="2515"/>
    <x v="1056"/>
    <n v="1736"/>
    <n v="0.59840954274353875"/>
  </r>
  <r>
    <x v="665"/>
    <n v="2014"/>
    <n v="351000"/>
    <n v="40000"/>
    <x v="0"/>
    <x v="0"/>
    <x v="0"/>
    <s v="Second Owner"/>
    <n v="2514"/>
    <n v="12"/>
    <s v="budget"/>
    <n v="451295.14797136036"/>
    <n v="2497"/>
    <n v="2514"/>
    <n v="2514"/>
    <x v="1057"/>
    <n v="1736"/>
    <n v="0.59824980111376291"/>
  </r>
  <r>
    <x v="634"/>
    <n v="2011"/>
    <n v="195000"/>
    <n v="80000"/>
    <x v="0"/>
    <x v="0"/>
    <x v="0"/>
    <s v="Second Owner"/>
    <n v="2513"/>
    <n v="15"/>
    <s v="budget"/>
    <n v="451335.05849582172"/>
    <n v="2496"/>
    <n v="2513"/>
    <n v="2513"/>
    <x v="1058"/>
    <n v="1735"/>
    <n v="0.59848786311181856"/>
  </r>
  <r>
    <x v="95"/>
    <n v="2008"/>
    <n v="250000"/>
    <n v="82000"/>
    <x v="1"/>
    <x v="0"/>
    <x v="0"/>
    <s v="Second Owner"/>
    <n v="2512"/>
    <n v="18"/>
    <s v="budget"/>
    <n v="451437.10270700639"/>
    <n v="2495"/>
    <n v="2512"/>
    <n v="2512"/>
    <x v="1059"/>
    <n v="1734"/>
    <n v="0.59872611464968151"/>
  </r>
  <r>
    <x v="437"/>
    <n v="2008"/>
    <n v="120000"/>
    <n v="70000"/>
    <x v="0"/>
    <x v="0"/>
    <x v="0"/>
    <s v="Second Owner"/>
    <n v="2511"/>
    <n v="18"/>
    <s v="budget"/>
    <n v="451517.32457188371"/>
    <n v="2494"/>
    <n v="2511"/>
    <n v="2511"/>
    <x v="1060"/>
    <n v="1733"/>
    <n v="0.59896455595380327"/>
  </r>
  <r>
    <x v="248"/>
    <n v="2009"/>
    <n v="180000"/>
    <n v="70000"/>
    <x v="0"/>
    <x v="0"/>
    <x v="0"/>
    <s v="Third Owner"/>
    <n v="2510"/>
    <n v="17"/>
    <s v="budget"/>
    <n v="451649.40318725101"/>
    <n v="2493"/>
    <n v="2510"/>
    <n v="2510"/>
    <x v="1061"/>
    <n v="1732"/>
    <n v="0.59920318725099597"/>
  </r>
  <r>
    <x v="666"/>
    <n v="2016"/>
    <n v="430000"/>
    <n v="20000"/>
    <x v="1"/>
    <x v="0"/>
    <x v="0"/>
    <s v="First Owner"/>
    <n v="2509"/>
    <n v="10"/>
    <s v="budget"/>
    <n v="451757.67317656439"/>
    <n v="2492"/>
    <n v="2509"/>
    <n v="2509"/>
    <x v="1062"/>
    <n v="1731"/>
    <n v="0.59944200876843368"/>
  </r>
  <r>
    <x v="667"/>
    <n v="2012"/>
    <n v="75000"/>
    <n v="35000"/>
    <x v="0"/>
    <x v="0"/>
    <x v="0"/>
    <s v="Second Owner"/>
    <n v="2508"/>
    <n v="14"/>
    <s v="budget"/>
    <n v="451766.34848484851"/>
    <n v="2491"/>
    <n v="2508"/>
    <n v="2508"/>
    <x v="1063"/>
    <n v="1731"/>
    <n v="0.59928229665071775"/>
  </r>
  <r>
    <x v="89"/>
    <n v="2017"/>
    <n v="750000"/>
    <n v="80000"/>
    <x v="1"/>
    <x v="0"/>
    <x v="0"/>
    <s v="First Owner"/>
    <n v="2507"/>
    <n v="9"/>
    <s v="premimum"/>
    <n v="451916.63422417233"/>
    <n v="2490"/>
    <n v="2507"/>
    <n v="2507"/>
    <x v="1064"/>
    <n v="1730"/>
    <n v="0.59952134024730752"/>
  </r>
  <r>
    <x v="328"/>
    <n v="2011"/>
    <n v="60000"/>
    <n v="40000"/>
    <x v="0"/>
    <x v="0"/>
    <x v="0"/>
    <s v="First Owner"/>
    <n v="2506"/>
    <n v="15"/>
    <s v="budget"/>
    <n v="451797.68635275337"/>
    <n v="2489"/>
    <n v="2506"/>
    <n v="2506"/>
    <x v="1065"/>
    <n v="1730"/>
    <n v="0.59936153232242617"/>
  </r>
  <r>
    <x v="200"/>
    <n v="2015"/>
    <n v="1500000"/>
    <n v="46412"/>
    <x v="1"/>
    <x v="0"/>
    <x v="0"/>
    <s v="First Owner"/>
    <n v="2505"/>
    <n v="11"/>
    <b v="0"/>
    <n v="451954.09261477046"/>
    <n v="2488"/>
    <n v="2505"/>
    <n v="2505"/>
    <x v="1066"/>
    <n v="1729"/>
    <n v="0.59920159680638718"/>
  </r>
  <r>
    <x v="224"/>
    <n v="2011"/>
    <n v="390000"/>
    <n v="150000"/>
    <x v="1"/>
    <x v="0"/>
    <x v="0"/>
    <s v="Fourth &amp; Above Owner"/>
    <n v="2504"/>
    <n v="15"/>
    <s v="budget"/>
    <n v="451535.54392971244"/>
    <n v="2487"/>
    <n v="2504"/>
    <n v="2504"/>
    <x v="1067"/>
    <n v="1728"/>
    <n v="0.59904153354632583"/>
  </r>
  <r>
    <x v="668"/>
    <n v="2016"/>
    <n v="630000"/>
    <n v="50000"/>
    <x v="1"/>
    <x v="0"/>
    <x v="0"/>
    <s v="First Owner"/>
    <n v="2503"/>
    <n v="10"/>
    <s v="premimum"/>
    <n v="451560.12864562526"/>
    <n v="2486"/>
    <n v="2503"/>
    <n v="2503"/>
    <x v="1068"/>
    <n v="1727"/>
    <n v="0.59928086296444272"/>
  </r>
  <r>
    <x v="669"/>
    <n v="2018"/>
    <n v="1085000"/>
    <n v="15000"/>
    <x v="1"/>
    <x v="0"/>
    <x v="0"/>
    <s v="First Owner"/>
    <n v="2502"/>
    <n v="8"/>
    <b v="0"/>
    <n v="451488.80975219823"/>
    <n v="2485"/>
    <n v="2502"/>
    <n v="2502"/>
    <x v="1069"/>
    <n v="1727"/>
    <n v="0.59912070343725021"/>
  </r>
  <r>
    <x v="634"/>
    <n v="2012"/>
    <n v="190000"/>
    <n v="60000"/>
    <x v="0"/>
    <x v="0"/>
    <x v="0"/>
    <s v="Second Owner"/>
    <n v="2501"/>
    <n v="14"/>
    <s v="budget"/>
    <n v="451235.50659736106"/>
    <n v="2484"/>
    <n v="2501"/>
    <n v="2501"/>
    <x v="1070"/>
    <n v="1727"/>
    <n v="0.59896041583366655"/>
  </r>
  <r>
    <x v="670"/>
    <n v="2018"/>
    <n v="550000"/>
    <n v="25000"/>
    <x v="0"/>
    <x v="0"/>
    <x v="1"/>
    <s v="First Owner"/>
    <n v="2500"/>
    <n v="8"/>
    <s v="premimum"/>
    <n v="451340.00079999998"/>
    <n v="2483"/>
    <n v="2500"/>
    <n v="2500"/>
    <x v="1071"/>
    <n v="1726"/>
    <n v="0.59919999999999995"/>
  </r>
  <r>
    <x v="228"/>
    <n v="2012"/>
    <n v="200000"/>
    <n v="90000"/>
    <x v="0"/>
    <x v="0"/>
    <x v="0"/>
    <s v="Third Owner"/>
    <n v="2499"/>
    <n v="14"/>
    <s v="budget"/>
    <n v="451300.52100840339"/>
    <n v="2482"/>
    <n v="2499"/>
    <n v="2499"/>
    <x v="1072"/>
    <n v="1726"/>
    <n v="0.59903961584633858"/>
  </r>
  <r>
    <x v="237"/>
    <n v="2011"/>
    <n v="165000"/>
    <n v="60000"/>
    <x v="0"/>
    <x v="0"/>
    <x v="0"/>
    <s v="First Owner"/>
    <n v="2498"/>
    <n v="15"/>
    <s v="budget"/>
    <n v="451401.12169735791"/>
    <n v="2481"/>
    <n v="2498"/>
    <n v="2498"/>
    <x v="1073"/>
    <n v="1725"/>
    <n v="0.59927942353883101"/>
  </r>
  <r>
    <x v="283"/>
    <n v="2013"/>
    <n v="260000"/>
    <n v="65000"/>
    <x v="1"/>
    <x v="0"/>
    <x v="0"/>
    <s v="First Owner"/>
    <n v="2497"/>
    <n v="13"/>
    <s v="budget"/>
    <n v="451515.8197837405"/>
    <n v="2480"/>
    <n v="2497"/>
    <n v="2497"/>
    <x v="1074"/>
    <n v="1724"/>
    <n v="0.59911894273127753"/>
  </r>
  <r>
    <x v="152"/>
    <n v="2011"/>
    <n v="151000"/>
    <n v="40000"/>
    <x v="0"/>
    <x v="0"/>
    <x v="0"/>
    <s v="First Owner"/>
    <n v="2496"/>
    <n v="15"/>
    <s v="budget"/>
    <n v="451592.54887820513"/>
    <n v="2479"/>
    <n v="2496"/>
    <n v="2496"/>
    <x v="1075"/>
    <n v="1723"/>
    <n v="0.59895833333333337"/>
  </r>
  <r>
    <x v="127"/>
    <n v="2018"/>
    <n v="780000"/>
    <n v="50000"/>
    <x v="1"/>
    <x v="0"/>
    <x v="0"/>
    <s v="First Owner"/>
    <n v="2495"/>
    <n v="8"/>
    <s v="premimum"/>
    <n v="451713.02685370739"/>
    <n v="2478"/>
    <n v="2495"/>
    <n v="2495"/>
    <x v="1076"/>
    <n v="1722"/>
    <n v="0.59879759519038078"/>
  </r>
  <r>
    <x v="342"/>
    <n v="2012"/>
    <n v="175000"/>
    <n v="80000"/>
    <x v="1"/>
    <x v="0"/>
    <x v="0"/>
    <s v="Third Owner"/>
    <n v="2494"/>
    <n v="14"/>
    <s v="budget"/>
    <n v="451581.39615076181"/>
    <n v="2477"/>
    <n v="2494"/>
    <n v="2494"/>
    <x v="1077"/>
    <n v="1722"/>
    <n v="0.59863672814755409"/>
  </r>
  <r>
    <x v="196"/>
    <n v="2010"/>
    <n v="170000"/>
    <n v="107500"/>
    <x v="1"/>
    <x v="1"/>
    <x v="0"/>
    <s v="First Owner"/>
    <n v="2493"/>
    <n v="16"/>
    <s v="budget"/>
    <n v="451692.33935018053"/>
    <n v="2476"/>
    <n v="2493"/>
    <n v="2493"/>
    <x v="1078"/>
    <n v="1721"/>
    <n v="0.5988768551945447"/>
  </r>
  <r>
    <x v="196"/>
    <n v="2013"/>
    <n v="210000"/>
    <n v="135000"/>
    <x v="1"/>
    <x v="1"/>
    <x v="0"/>
    <s v="Second Owner"/>
    <n v="2492"/>
    <n v="13"/>
    <s v="budget"/>
    <n v="451805.37800963083"/>
    <n v="2475"/>
    <n v="2492"/>
    <n v="2492"/>
    <x v="1079"/>
    <n v="1720"/>
    <n v="0.5987158908507223"/>
  </r>
  <r>
    <x v="39"/>
    <n v="2007"/>
    <n v="90000"/>
    <n v="43826"/>
    <x v="0"/>
    <x v="1"/>
    <x v="0"/>
    <s v="Second Owner"/>
    <n v="2491"/>
    <n v="19"/>
    <s v="budget"/>
    <n v="451902.44961862708"/>
    <n v="2474"/>
    <n v="2491"/>
    <n v="2491"/>
    <x v="1080"/>
    <n v="1719"/>
    <n v="0.59895624247290247"/>
  </r>
  <r>
    <x v="671"/>
    <n v="2016"/>
    <n v="535000"/>
    <n v="55838"/>
    <x v="0"/>
    <x v="1"/>
    <x v="0"/>
    <s v="First Owner"/>
    <n v="2490"/>
    <n v="10"/>
    <s v="premimum"/>
    <n v="452047.79196787148"/>
    <n v="2473"/>
    <n v="2490"/>
    <n v="2490"/>
    <x v="1081"/>
    <n v="1718"/>
    <n v="0.59919678714859437"/>
  </r>
  <r>
    <x v="142"/>
    <n v="2007"/>
    <n v="195000"/>
    <n v="112880"/>
    <x v="1"/>
    <x v="1"/>
    <x v="0"/>
    <s v="First Owner"/>
    <n v="2489"/>
    <n v="19"/>
    <s v="budget"/>
    <n v="452014.46444355161"/>
    <n v="2472"/>
    <n v="2489"/>
    <n v="2489"/>
    <x v="1082"/>
    <n v="1718"/>
    <n v="0.599035757332262"/>
  </r>
  <r>
    <x v="672"/>
    <n v="2011"/>
    <n v="140000"/>
    <n v="90000"/>
    <x v="1"/>
    <x v="0"/>
    <x v="0"/>
    <s v="Third Owner"/>
    <n v="2488"/>
    <n v="15"/>
    <s v="budget"/>
    <n v="452117.76607717044"/>
    <n v="2471"/>
    <n v="2488"/>
    <n v="2488"/>
    <x v="1083"/>
    <n v="1717"/>
    <n v="0.59887459807073951"/>
  </r>
  <r>
    <x v="673"/>
    <n v="2012"/>
    <n v="350000"/>
    <n v="40000"/>
    <x v="0"/>
    <x v="0"/>
    <x v="0"/>
    <s v="First Owner"/>
    <n v="2487"/>
    <n v="14"/>
    <s v="budget"/>
    <n v="452243.26578206674"/>
    <n v="2470"/>
    <n v="2487"/>
    <n v="2487"/>
    <x v="1084"/>
    <n v="1716"/>
    <n v="0.59911540008041819"/>
  </r>
  <r>
    <x v="492"/>
    <n v="2013"/>
    <n v="425000"/>
    <n v="66000"/>
    <x v="0"/>
    <x v="0"/>
    <x v="0"/>
    <s v="First Owner"/>
    <n v="2486"/>
    <n v="13"/>
    <s v="budget"/>
    <n v="452284.39340305713"/>
    <n v="2469"/>
    <n v="2486"/>
    <n v="2486"/>
    <x v="1085"/>
    <n v="1715"/>
    <n v="0.59895414320193086"/>
  </r>
  <r>
    <x v="285"/>
    <n v="2017"/>
    <n v="300000"/>
    <n v="30300"/>
    <x v="0"/>
    <x v="0"/>
    <x v="0"/>
    <s v="First Owner"/>
    <n v="2485"/>
    <n v="9"/>
    <s v="budget"/>
    <n v="452295.37303822936"/>
    <n v="2468"/>
    <n v="2485"/>
    <n v="2485"/>
    <x v="1086"/>
    <n v="1714"/>
    <n v="0.59879275653923536"/>
  </r>
  <r>
    <x v="674"/>
    <n v="2013"/>
    <n v="340000"/>
    <n v="85000"/>
    <x v="1"/>
    <x v="0"/>
    <x v="0"/>
    <s v="Second Owner"/>
    <n v="2484"/>
    <n v="13"/>
    <s v="budget"/>
    <n v="452356.68357487925"/>
    <n v="2467"/>
    <n v="2484"/>
    <n v="2484"/>
    <x v="1087"/>
    <n v="1714"/>
    <n v="0.59863123993558776"/>
  </r>
  <r>
    <x v="514"/>
    <n v="2009"/>
    <n v="250000"/>
    <n v="80659"/>
    <x v="0"/>
    <x v="1"/>
    <x v="0"/>
    <s v="First Owner"/>
    <n v="2483"/>
    <n v="17"/>
    <s v="budget"/>
    <n v="452401.93395086587"/>
    <n v="2466"/>
    <n v="2483"/>
    <n v="2483"/>
    <x v="1088"/>
    <n v="1713"/>
    <n v="0.59887233185662503"/>
  </r>
  <r>
    <x v="675"/>
    <n v="2008"/>
    <n v="170000"/>
    <n v="81324"/>
    <x v="0"/>
    <x v="1"/>
    <x v="0"/>
    <s v="First Owner"/>
    <n v="2482"/>
    <n v="18"/>
    <s v="budget"/>
    <n v="452483.48186946014"/>
    <n v="2465"/>
    <n v="2482"/>
    <n v="2482"/>
    <x v="1089"/>
    <n v="1712"/>
    <n v="0.59871071716357771"/>
  </r>
  <r>
    <x v="638"/>
    <n v="2013"/>
    <n v="315000"/>
    <n v="127884"/>
    <x v="1"/>
    <x v="1"/>
    <x v="0"/>
    <s v="First Owner"/>
    <n v="2481"/>
    <n v="13"/>
    <s v="budget"/>
    <n v="452597.34058847238"/>
    <n v="2464"/>
    <n v="2481"/>
    <n v="2481"/>
    <x v="1090"/>
    <n v="1711"/>
    <n v="0.59854897218863357"/>
  </r>
  <r>
    <x v="676"/>
    <n v="2015"/>
    <n v="200000"/>
    <n v="50000"/>
    <x v="0"/>
    <x v="0"/>
    <x v="0"/>
    <s v="First Owner"/>
    <n v="2480"/>
    <n v="11"/>
    <s v="budget"/>
    <n v="452652.82338709675"/>
    <n v="2463"/>
    <n v="2480"/>
    <n v="2480"/>
    <x v="1091"/>
    <n v="1710"/>
    <n v="0.59838709677419355"/>
  </r>
  <r>
    <x v="676"/>
    <n v="2016"/>
    <n v="300000"/>
    <n v="25000"/>
    <x v="0"/>
    <x v="0"/>
    <x v="0"/>
    <s v="First Owner"/>
    <n v="2479"/>
    <n v="10"/>
    <s v="budget"/>
    <n v="452754.74062121822"/>
    <n v="2462"/>
    <n v="2479"/>
    <n v="2479"/>
    <x v="1092"/>
    <n v="1709"/>
    <n v="0.59822509076240415"/>
  </r>
  <r>
    <x v="638"/>
    <n v="2015"/>
    <n v="300000"/>
    <n v="66755"/>
    <x v="1"/>
    <x v="1"/>
    <x v="0"/>
    <s v="First Owner"/>
    <n v="2478"/>
    <n v="11"/>
    <s v="budget"/>
    <n v="452816.38498789346"/>
    <n v="2461"/>
    <n v="2478"/>
    <n v="2478"/>
    <x v="1093"/>
    <n v="1709"/>
    <n v="0.59806295399515741"/>
  </r>
  <r>
    <x v="677"/>
    <n v="2013"/>
    <n v="380000"/>
    <n v="123084"/>
    <x v="0"/>
    <x v="1"/>
    <x v="0"/>
    <s v="First Owner"/>
    <n v="2477"/>
    <n v="13"/>
    <s v="budget"/>
    <n v="452878.07912797737"/>
    <n v="2460"/>
    <n v="2477"/>
    <n v="2477"/>
    <x v="1094"/>
    <n v="1708"/>
    <n v="0.59790068631408966"/>
  </r>
  <r>
    <x v="296"/>
    <n v="2009"/>
    <n v="250000"/>
    <n v="806599"/>
    <x v="0"/>
    <x v="1"/>
    <x v="0"/>
    <s v="First Owner"/>
    <n v="2476"/>
    <n v="17"/>
    <s v="budget"/>
    <n v="452907.51292407111"/>
    <n v="2459"/>
    <n v="2476"/>
    <n v="2476"/>
    <x v="1095"/>
    <n v="1707"/>
    <n v="0.59773828756058156"/>
  </r>
  <r>
    <x v="638"/>
    <n v="2013"/>
    <n v="310000"/>
    <n v="95851"/>
    <x v="1"/>
    <x v="1"/>
    <x v="0"/>
    <s v="First Owner"/>
    <n v="2475"/>
    <n v="13"/>
    <s v="budget"/>
    <n v="452989.49575757573"/>
    <n v="2458"/>
    <n v="2475"/>
    <n v="2475"/>
    <x v="1096"/>
    <n v="1706"/>
    <n v="0.59757575757575754"/>
  </r>
  <r>
    <x v="678"/>
    <n v="2010"/>
    <n v="260000"/>
    <n v="50000"/>
    <x v="0"/>
    <x v="0"/>
    <x v="0"/>
    <s v="First Owner"/>
    <n v="2474"/>
    <n v="16"/>
    <s v="budget"/>
    <n v="453047.29264349234"/>
    <n v="2457"/>
    <n v="2474"/>
    <n v="2474"/>
    <x v="1097"/>
    <n v="1705"/>
    <n v="0.59741309620048499"/>
  </r>
  <r>
    <x v="679"/>
    <n v="2008"/>
    <n v="150000"/>
    <n v="50000"/>
    <x v="0"/>
    <x v="0"/>
    <x v="0"/>
    <s v="Second Owner"/>
    <n v="2473"/>
    <n v="18"/>
    <s v="budget"/>
    <n v="453125.35463000403"/>
    <n v="2456"/>
    <n v="2473"/>
    <n v="2473"/>
    <x v="1098"/>
    <n v="1704"/>
    <n v="0.59725030327537409"/>
  </r>
  <r>
    <x v="162"/>
    <n v="2006"/>
    <n v="85000"/>
    <n v="60000"/>
    <x v="0"/>
    <x v="0"/>
    <x v="0"/>
    <s v="Second Owner"/>
    <n v="2472"/>
    <n v="20"/>
    <s v="budget"/>
    <n v="453247.97815533978"/>
    <n v="2455"/>
    <n v="2472"/>
    <n v="2472"/>
    <x v="1099"/>
    <n v="1703"/>
    <n v="0.59749190938511332"/>
  </r>
  <r>
    <x v="228"/>
    <n v="2015"/>
    <n v="280000"/>
    <n v="15000"/>
    <x v="0"/>
    <x v="0"/>
    <x v="0"/>
    <s v="Second Owner"/>
    <n v="2471"/>
    <n v="11"/>
    <s v="budget"/>
    <n v="453397.00607041683"/>
    <n v="2454"/>
    <n v="2471"/>
    <n v="2471"/>
    <x v="1100"/>
    <n v="1702"/>
    <n v="0.59773371104815864"/>
  </r>
  <r>
    <x v="680"/>
    <n v="2016"/>
    <n v="850000"/>
    <n v="40000"/>
    <x v="1"/>
    <x v="0"/>
    <x v="0"/>
    <s v="First Owner"/>
    <n v="2470"/>
    <n v="10"/>
    <s v="premimum"/>
    <n v="453467.20728744939"/>
    <n v="2453"/>
    <n v="2470"/>
    <n v="2470"/>
    <x v="1101"/>
    <n v="1701"/>
    <n v="0.59797570850202431"/>
  </r>
  <r>
    <x v="350"/>
    <n v="2017"/>
    <n v="375000"/>
    <n v="20000"/>
    <x v="0"/>
    <x v="0"/>
    <x v="0"/>
    <s v="Second Owner"/>
    <n v="2469"/>
    <n v="9"/>
    <s v="budget"/>
    <n v="453306.60267314705"/>
    <n v="2452"/>
    <n v="2469"/>
    <n v="2469"/>
    <x v="1102"/>
    <n v="1701"/>
    <n v="0.59781287970838393"/>
  </r>
  <r>
    <x v="681"/>
    <n v="2006"/>
    <n v="125000"/>
    <n v="120000"/>
    <x v="1"/>
    <x v="0"/>
    <x v="0"/>
    <s v="Third Owner"/>
    <n v="2468"/>
    <n v="20"/>
    <s v="budget"/>
    <n v="453338.33144246356"/>
    <n v="2451"/>
    <n v="2468"/>
    <n v="2468"/>
    <x v="1103"/>
    <n v="1701"/>
    <n v="0.59805510534846029"/>
  </r>
  <r>
    <x v="164"/>
    <n v="2012"/>
    <n v="250000"/>
    <n v="110000"/>
    <x v="1"/>
    <x v="0"/>
    <x v="0"/>
    <s v="First Owner"/>
    <n v="2467"/>
    <n v="14"/>
    <s v="budget"/>
    <n v="453471.42359140655"/>
    <n v="2450"/>
    <n v="2467"/>
    <n v="2467"/>
    <x v="1104"/>
    <n v="1700"/>
    <n v="0.59829752736116737"/>
  </r>
  <r>
    <x v="682"/>
    <n v="2014"/>
    <n v="715000"/>
    <n v="234000"/>
    <x v="1"/>
    <x v="0"/>
    <x v="0"/>
    <s v="First Owner"/>
    <n v="2466"/>
    <n v="12"/>
    <s v="premimum"/>
    <n v="453553.93430656934"/>
    <n v="2449"/>
    <n v="2466"/>
    <n v="2466"/>
    <x v="1105"/>
    <n v="1699"/>
    <n v="0.59813463098134634"/>
  </r>
  <r>
    <x v="683"/>
    <n v="2011"/>
    <n v="220000"/>
    <n v="70000"/>
    <x v="1"/>
    <x v="0"/>
    <x v="0"/>
    <s v="First Owner"/>
    <n v="2465"/>
    <n v="15"/>
    <s v="budget"/>
    <n v="453447.87099391478"/>
    <n v="2448"/>
    <n v="2465"/>
    <n v="2465"/>
    <x v="1106"/>
    <n v="1698"/>
    <n v="0.5979716024340771"/>
  </r>
  <r>
    <x v="684"/>
    <n v="2010"/>
    <n v="110000"/>
    <n v="110000"/>
    <x v="1"/>
    <x v="0"/>
    <x v="0"/>
    <s v="Second Owner"/>
    <n v="2464"/>
    <n v="16"/>
    <s v="budget"/>
    <n v="453542.61444805196"/>
    <n v="2447"/>
    <n v="2464"/>
    <n v="2464"/>
    <x v="1107"/>
    <n v="1697"/>
    <n v="0.59780844155844159"/>
  </r>
  <r>
    <x v="685"/>
    <n v="2007"/>
    <n v="150000"/>
    <n v="84000"/>
    <x v="0"/>
    <x v="0"/>
    <x v="0"/>
    <s v="Second Owner"/>
    <n v="2463"/>
    <n v="19"/>
    <s v="budget"/>
    <n v="453682.09581810801"/>
    <n v="2446"/>
    <n v="2463"/>
    <n v="2463"/>
    <x v="1108"/>
    <n v="1696"/>
    <n v="0.59805115712545676"/>
  </r>
  <r>
    <x v="538"/>
    <n v="2012"/>
    <n v="300000"/>
    <n v="170000"/>
    <x v="1"/>
    <x v="0"/>
    <x v="0"/>
    <s v="First Owner"/>
    <n v="2462"/>
    <n v="14"/>
    <s v="budget"/>
    <n v="453805.44354183588"/>
    <n v="2445"/>
    <n v="2462"/>
    <n v="2462"/>
    <x v="1109"/>
    <n v="1695"/>
    <n v="0.59829406986190092"/>
  </r>
  <r>
    <x v="3"/>
    <n v="2017"/>
    <n v="220000"/>
    <n v="40000"/>
    <x v="0"/>
    <x v="0"/>
    <x v="0"/>
    <s v="First Owner"/>
    <n v="2461"/>
    <n v="9"/>
    <s v="budget"/>
    <n v="453867.94067452254"/>
    <n v="2444"/>
    <n v="2461"/>
    <n v="2461"/>
    <x v="1110"/>
    <n v="1694"/>
    <n v="0.59813084112149528"/>
  </r>
  <r>
    <x v="686"/>
    <n v="2006"/>
    <n v="75000"/>
    <n v="96000"/>
    <x v="0"/>
    <x v="0"/>
    <x v="0"/>
    <s v="Second Owner"/>
    <n v="2460"/>
    <n v="20"/>
    <s v="budget"/>
    <n v="453963.00894308946"/>
    <n v="2443"/>
    <n v="2460"/>
    <n v="2460"/>
    <x v="1111"/>
    <n v="1694"/>
    <n v="0.5979674796747968"/>
  </r>
  <r>
    <x v="462"/>
    <n v="2009"/>
    <n v="100000"/>
    <n v="20000"/>
    <x v="1"/>
    <x v="0"/>
    <x v="0"/>
    <s v="First Owner"/>
    <n v="2459"/>
    <n v="17"/>
    <s v="budget"/>
    <n v="454117.12159414397"/>
    <n v="2442"/>
    <n v="2459"/>
    <n v="2459"/>
    <x v="1112"/>
    <n v="1693"/>
    <n v="0.5982106547376983"/>
  </r>
  <r>
    <x v="240"/>
    <n v="2016"/>
    <n v="380000"/>
    <n v="15000"/>
    <x v="0"/>
    <x v="0"/>
    <x v="0"/>
    <s v="First Owner"/>
    <n v="2458"/>
    <n v="10"/>
    <s v="budget"/>
    <n v="454261.18877135881"/>
    <n v="2441"/>
    <n v="2458"/>
    <n v="2458"/>
    <x v="1113"/>
    <n v="1692"/>
    <n v="0.59804719283970709"/>
  </r>
  <r>
    <x v="687"/>
    <n v="2007"/>
    <n v="100000"/>
    <n v="50000"/>
    <x v="0"/>
    <x v="0"/>
    <x v="0"/>
    <s v="First Owner"/>
    <n v="2457"/>
    <n v="19"/>
    <s v="budget"/>
    <n v="454291.41310541308"/>
    <n v="2440"/>
    <n v="2457"/>
    <n v="2457"/>
    <x v="1114"/>
    <n v="1692"/>
    <n v="0.59788359788359791"/>
  </r>
  <r>
    <x v="688"/>
    <n v="2010"/>
    <n v="480000"/>
    <n v="80000"/>
    <x v="0"/>
    <x v="0"/>
    <x v="0"/>
    <s v="Second Owner"/>
    <n v="2456"/>
    <n v="16"/>
    <s v="budget"/>
    <n v="454435.66856677522"/>
    <n v="2439"/>
    <n v="2456"/>
    <n v="2456"/>
    <x v="1115"/>
    <n v="1691"/>
    <n v="0.59771986970684043"/>
  </r>
  <r>
    <x v="50"/>
    <n v="2012"/>
    <n v="300000"/>
    <n v="124000"/>
    <x v="1"/>
    <x v="0"/>
    <x v="0"/>
    <s v="First Owner"/>
    <n v="2455"/>
    <n v="14"/>
    <s v="budget"/>
    <n v="454425.25539714866"/>
    <n v="2438"/>
    <n v="2455"/>
    <n v="2455"/>
    <x v="1116"/>
    <n v="1690"/>
    <n v="0.59796334012219954"/>
  </r>
  <r>
    <x v="197"/>
    <n v="2013"/>
    <n v="190000"/>
    <n v="70000"/>
    <x v="1"/>
    <x v="0"/>
    <x v="0"/>
    <s v="First Owner"/>
    <n v="2454"/>
    <n v="13"/>
    <s v="budget"/>
    <n v="454488.18337408314"/>
    <n v="2437"/>
    <n v="2454"/>
    <n v="2454"/>
    <x v="1117"/>
    <n v="1689"/>
    <n v="0.59779951100244499"/>
  </r>
  <r>
    <x v="689"/>
    <n v="2012"/>
    <n v="190000"/>
    <n v="130000"/>
    <x v="1"/>
    <x v="0"/>
    <x v="0"/>
    <s v="Second Owner"/>
    <n v="2453"/>
    <n v="14"/>
    <s v="budget"/>
    <n v="454596.00570729718"/>
    <n v="2436"/>
    <n v="2453"/>
    <n v="2453"/>
    <x v="1118"/>
    <n v="1688"/>
    <n v="0.5976355483081941"/>
  </r>
  <r>
    <x v="690"/>
    <n v="2017"/>
    <n v="650000"/>
    <n v="19014"/>
    <x v="0"/>
    <x v="1"/>
    <x v="0"/>
    <s v="First Owner"/>
    <n v="2452"/>
    <n v="9"/>
    <s v="premimum"/>
    <n v="454703.9159869494"/>
    <n v="2435"/>
    <n v="2452"/>
    <n v="2452"/>
    <x v="1119"/>
    <n v="1687"/>
    <n v="0.5978792822185971"/>
  </r>
  <r>
    <x v="691"/>
    <n v="2009"/>
    <n v="300000"/>
    <n v="23262"/>
    <x v="0"/>
    <x v="1"/>
    <x v="0"/>
    <s v="First Owner"/>
    <n v="2451"/>
    <n v="17"/>
    <s v="budget"/>
    <n v="454624.23582211341"/>
    <n v="2434"/>
    <n v="2451"/>
    <n v="2451"/>
    <x v="1120"/>
    <n v="1687"/>
    <n v="0.5977152182782538"/>
  </r>
  <r>
    <x v="692"/>
    <n v="2016"/>
    <n v="700000"/>
    <n v="29600"/>
    <x v="1"/>
    <x v="1"/>
    <x v="0"/>
    <s v="First Owner"/>
    <n v="2450"/>
    <n v="10"/>
    <s v="premimum"/>
    <n v="454687.34775510203"/>
    <n v="2433"/>
    <n v="2450"/>
    <n v="2450"/>
    <x v="1121"/>
    <n v="1686"/>
    <n v="0.59755102040816321"/>
  </r>
  <r>
    <x v="114"/>
    <n v="2015"/>
    <n v="310000"/>
    <n v="35925"/>
    <x v="0"/>
    <x v="1"/>
    <x v="0"/>
    <s v="First Owner"/>
    <n v="2449"/>
    <n v="11"/>
    <s v="budget"/>
    <n v="454587.1792568395"/>
    <n v="2432"/>
    <n v="2449"/>
    <n v="2449"/>
    <x v="1122"/>
    <n v="1686"/>
    <n v="0.59738668844426301"/>
  </r>
  <r>
    <x v="693"/>
    <n v="2018"/>
    <n v="500000"/>
    <n v="12000"/>
    <x v="0"/>
    <x v="0"/>
    <x v="0"/>
    <s v="First Owner"/>
    <n v="2448"/>
    <n v="8"/>
    <s v="premimum"/>
    <n v="454646.2426470588"/>
    <n v="2431"/>
    <n v="2448"/>
    <n v="2448"/>
    <x v="1123"/>
    <n v="1685"/>
    <n v="0.59722222222222221"/>
  </r>
  <r>
    <x v="452"/>
    <n v="2013"/>
    <n v="415000"/>
    <n v="40771"/>
    <x v="0"/>
    <x v="1"/>
    <x v="0"/>
    <s v="First Owner"/>
    <n v="2447"/>
    <n v="13"/>
    <s v="budget"/>
    <n v="454627.70821413974"/>
    <n v="2430"/>
    <n v="2447"/>
    <n v="2447"/>
    <x v="1124"/>
    <n v="1685"/>
    <n v="0.5970576215774418"/>
  </r>
  <r>
    <x v="447"/>
    <n v="2015"/>
    <n v="395000"/>
    <n v="30500"/>
    <x v="0"/>
    <x v="1"/>
    <x v="1"/>
    <s v="Second Owner"/>
    <n v="2446"/>
    <n v="11"/>
    <s v="budget"/>
    <n v="454643.9092395748"/>
    <n v="2429"/>
    <n v="2446"/>
    <n v="2446"/>
    <x v="1125"/>
    <n v="1684"/>
    <n v="0.59689288634505311"/>
  </r>
  <r>
    <x v="694"/>
    <n v="2014"/>
    <n v="430000"/>
    <n v="42000"/>
    <x v="0"/>
    <x v="1"/>
    <x v="0"/>
    <s v="Second Owner"/>
    <n v="2445"/>
    <n v="12"/>
    <s v="budget"/>
    <n v="454668.30347648263"/>
    <n v="2428"/>
    <n v="2445"/>
    <n v="2445"/>
    <x v="1126"/>
    <n v="1683"/>
    <n v="0.59713701431492838"/>
  </r>
  <r>
    <x v="695"/>
    <n v="2007"/>
    <n v="215000"/>
    <n v="55800"/>
    <x v="0"/>
    <x v="1"/>
    <x v="0"/>
    <s v="Second Owner"/>
    <n v="2444"/>
    <n v="19"/>
    <s v="budget"/>
    <n v="454678.39689034369"/>
    <n v="2427"/>
    <n v="2444"/>
    <n v="2444"/>
    <x v="1127"/>
    <n v="1682"/>
    <n v="0.59738134206219318"/>
  </r>
  <r>
    <x v="696"/>
    <n v="2014"/>
    <n v="550000"/>
    <n v="66569"/>
    <x v="1"/>
    <x v="1"/>
    <x v="0"/>
    <s v="First Owner"/>
    <n v="2443"/>
    <n v="12"/>
    <s v="premimum"/>
    <n v="454776.50511665986"/>
    <n v="2426"/>
    <n v="2443"/>
    <n v="2443"/>
    <x v="1128"/>
    <n v="1681"/>
    <n v="0.59762586983217358"/>
  </r>
  <r>
    <x v="486"/>
    <n v="2014"/>
    <n v="415000"/>
    <n v="81358"/>
    <x v="1"/>
    <x v="1"/>
    <x v="0"/>
    <s v="First Owner"/>
    <n v="2442"/>
    <n v="12"/>
    <s v="budget"/>
    <n v="454737.51105651108"/>
    <n v="2425"/>
    <n v="2442"/>
    <n v="2442"/>
    <x v="1129"/>
    <n v="1680"/>
    <n v="0.59746109746109743"/>
  </r>
  <r>
    <x v="697"/>
    <n v="2015"/>
    <n v="450000"/>
    <n v="82695"/>
    <x v="1"/>
    <x v="1"/>
    <x v="0"/>
    <s v="First Owner"/>
    <n v="2441"/>
    <n v="11"/>
    <s v="budget"/>
    <n v="454753.79024989757"/>
    <n v="2424"/>
    <n v="2441"/>
    <n v="2441"/>
    <x v="1130"/>
    <n v="1679"/>
    <n v="0.5972961900860303"/>
  </r>
  <r>
    <x v="698"/>
    <n v="2014"/>
    <n v="285000"/>
    <n v="68293"/>
    <x v="1"/>
    <x v="1"/>
    <x v="0"/>
    <s v="Second Owner"/>
    <n v="2440"/>
    <n v="12"/>
    <s v="budget"/>
    <n v="454755.73852459015"/>
    <n v="2423"/>
    <n v="2440"/>
    <n v="2440"/>
    <x v="1131"/>
    <n v="1678"/>
    <n v="0.59713114754098362"/>
  </r>
  <r>
    <x v="699"/>
    <n v="2016"/>
    <n v="580000"/>
    <n v="32000"/>
    <x v="0"/>
    <x v="1"/>
    <x v="1"/>
    <s v="First Owner"/>
    <n v="2439"/>
    <n v="10"/>
    <s v="premimum"/>
    <n v="454825.33907339076"/>
    <n v="2422"/>
    <n v="2439"/>
    <n v="2439"/>
    <x v="1132"/>
    <n v="1677"/>
    <n v="0.59737597375973761"/>
  </r>
  <r>
    <x v="700"/>
    <n v="2014"/>
    <n v="300000"/>
    <n v="190621"/>
    <x v="1"/>
    <x v="1"/>
    <x v="0"/>
    <s v="First Owner"/>
    <n v="2438"/>
    <n v="12"/>
    <s v="budget"/>
    <n v="454773.99589827727"/>
    <n v="2421"/>
    <n v="2438"/>
    <n v="2438"/>
    <x v="1133"/>
    <n v="1677"/>
    <n v="0.59721082854799012"/>
  </r>
  <r>
    <x v="466"/>
    <n v="2018"/>
    <n v="1200000"/>
    <n v="60000"/>
    <x v="1"/>
    <x v="0"/>
    <x v="0"/>
    <s v="First Owner"/>
    <n v="2437"/>
    <n v="8"/>
    <b v="0"/>
    <n v="454837.50594993844"/>
    <n v="2420"/>
    <n v="2437"/>
    <n v="2437"/>
    <x v="1134"/>
    <n v="1676"/>
    <n v="0.59704554780467789"/>
  </r>
  <r>
    <x v="701"/>
    <n v="2006"/>
    <n v="78000"/>
    <n v="64700"/>
    <x v="0"/>
    <x v="0"/>
    <x v="0"/>
    <s v="First Owner"/>
    <n v="2436"/>
    <n v="20"/>
    <s v="budget"/>
    <n v="454531.61001642037"/>
    <n v="2419"/>
    <n v="2436"/>
    <n v="2436"/>
    <x v="1135"/>
    <n v="1676"/>
    <n v="0.59688013136288998"/>
  </r>
  <r>
    <x v="198"/>
    <n v="2016"/>
    <n v="400000"/>
    <n v="88470"/>
    <x v="1"/>
    <x v="0"/>
    <x v="0"/>
    <s v="First Owner"/>
    <n v="2435"/>
    <n v="10"/>
    <s v="budget"/>
    <n v="454686.24312114989"/>
    <n v="2418"/>
    <n v="2435"/>
    <n v="2435"/>
    <x v="1136"/>
    <n v="1675"/>
    <n v="0.59671457905544145"/>
  </r>
  <r>
    <x v="702"/>
    <n v="2016"/>
    <n v="850000"/>
    <n v="75000"/>
    <x v="1"/>
    <x v="0"/>
    <x v="0"/>
    <s v="First Owner"/>
    <n v="2434"/>
    <n v="10"/>
    <s v="premimum"/>
    <n v="454708.71076417417"/>
    <n v="2417"/>
    <n v="2434"/>
    <n v="2434"/>
    <x v="1137"/>
    <n v="1675"/>
    <n v="0.5965488907148726"/>
  </r>
  <r>
    <x v="349"/>
    <n v="2013"/>
    <n v="450000"/>
    <n v="120000"/>
    <x v="1"/>
    <x v="0"/>
    <x v="0"/>
    <s v="Second Owner"/>
    <n v="2433"/>
    <n v="13"/>
    <s v="budget"/>
    <n v="454546.24003288121"/>
    <n v="2416"/>
    <n v="2433"/>
    <n v="2433"/>
    <x v="1138"/>
    <n v="1675"/>
    <n v="0.59638306617344838"/>
  </r>
  <r>
    <x v="703"/>
    <n v="2012"/>
    <n v="2500000"/>
    <n v="35000"/>
    <x v="1"/>
    <x v="0"/>
    <x v="1"/>
    <s v="First Owner"/>
    <n v="2432"/>
    <n v="14"/>
    <b v="0"/>
    <n v="454548.109375"/>
    <n v="2415"/>
    <n v="2432"/>
    <n v="2432"/>
    <x v="1139"/>
    <n v="1674"/>
    <n v="0.59662828947368418"/>
  </r>
  <r>
    <x v="704"/>
    <n v="2017"/>
    <n v="780000"/>
    <n v="70000"/>
    <x v="1"/>
    <x v="0"/>
    <x v="0"/>
    <s v="First Owner"/>
    <n v="2431"/>
    <n v="9"/>
    <s v="premimum"/>
    <n v="453706.70588235295"/>
    <n v="2414"/>
    <n v="2431"/>
    <n v="2431"/>
    <x v="1140"/>
    <n v="1673"/>
    <n v="0.59646236116824347"/>
  </r>
  <r>
    <x v="484"/>
    <n v="2017"/>
    <n v="3200000"/>
    <n v="57000"/>
    <x v="1"/>
    <x v="0"/>
    <x v="1"/>
    <s v="First Owner"/>
    <n v="2430"/>
    <n v="9"/>
    <b v="0"/>
    <n v="453572.42880658439"/>
    <n v="2413"/>
    <n v="2430"/>
    <n v="2430"/>
    <x v="1141"/>
    <n v="1673"/>
    <n v="0.59629629629629632"/>
  </r>
  <r>
    <x v="220"/>
    <n v="2020"/>
    <n v="350000"/>
    <n v="1000"/>
    <x v="0"/>
    <x v="0"/>
    <x v="0"/>
    <s v="First Owner"/>
    <n v="2429"/>
    <n v="6"/>
    <s v="budget"/>
    <n v="452441.74639769451"/>
    <n v="2412"/>
    <n v="2429"/>
    <n v="2429"/>
    <x v="1142"/>
    <n v="1673"/>
    <n v="0.59613009468917255"/>
  </r>
  <r>
    <x v="705"/>
    <n v="2013"/>
    <n v="285000"/>
    <n v="120000"/>
    <x v="1"/>
    <x v="0"/>
    <x v="0"/>
    <s v="Second Owner"/>
    <n v="2428"/>
    <n v="13"/>
    <s v="budget"/>
    <n v="452483.93822075782"/>
    <n v="2411"/>
    <n v="2428"/>
    <n v="2428"/>
    <x v="1143"/>
    <n v="1673"/>
    <n v="0.59596375617792419"/>
  </r>
  <r>
    <x v="706"/>
    <n v="2015"/>
    <n v="525000"/>
    <n v="98000"/>
    <x v="1"/>
    <x v="1"/>
    <x v="0"/>
    <s v="First Owner"/>
    <n v="2427"/>
    <n v="11"/>
    <s v="premimum"/>
    <n v="452552.94684796047"/>
    <n v="2410"/>
    <n v="2427"/>
    <n v="2427"/>
    <x v="1144"/>
    <n v="1672"/>
    <n v="0.59620931190770499"/>
  </r>
  <r>
    <x v="707"/>
    <n v="2014"/>
    <n v="550000"/>
    <n v="90000"/>
    <x v="1"/>
    <x v="1"/>
    <x v="0"/>
    <s v="Second Owner"/>
    <n v="2426"/>
    <n v="12"/>
    <s v="premimum"/>
    <n v="452523.08408903546"/>
    <n v="2409"/>
    <n v="2426"/>
    <n v="2426"/>
    <x v="1145"/>
    <n v="1671"/>
    <n v="0.596042868920033"/>
  </r>
  <r>
    <x v="708"/>
    <n v="2018"/>
    <n v="580000"/>
    <n v="70000"/>
    <x v="1"/>
    <x v="0"/>
    <x v="0"/>
    <s v="First Owner"/>
    <n v="2425"/>
    <n v="8"/>
    <s v="premimum"/>
    <n v="452482.88742268039"/>
    <n v="2408"/>
    <n v="2425"/>
    <n v="2425"/>
    <x v="1146"/>
    <n v="1670"/>
    <n v="0.5962886597938144"/>
  </r>
  <r>
    <x v="709"/>
    <n v="2013"/>
    <n v="75000"/>
    <n v="25000"/>
    <x v="0"/>
    <x v="0"/>
    <x v="0"/>
    <s v="Third Owner"/>
    <n v="2424"/>
    <n v="13"/>
    <s v="budget"/>
    <n v="452430.2813531353"/>
    <n v="2407"/>
    <n v="2424"/>
    <n v="2424"/>
    <x v="1147"/>
    <n v="1670"/>
    <n v="0.59612211221122113"/>
  </r>
  <r>
    <x v="710"/>
    <n v="2009"/>
    <n v="185000"/>
    <n v="60000"/>
    <x v="1"/>
    <x v="0"/>
    <x v="0"/>
    <s v="Third Owner"/>
    <n v="2423"/>
    <n v="17"/>
    <s v="budget"/>
    <n v="452586.0511762278"/>
    <n v="2406"/>
    <n v="2423"/>
    <n v="2423"/>
    <x v="1148"/>
    <n v="1669"/>
    <n v="0.59636813867106897"/>
  </r>
  <r>
    <x v="711"/>
    <n v="2007"/>
    <n v="110000"/>
    <n v="90000"/>
    <x v="0"/>
    <x v="0"/>
    <x v="0"/>
    <s v="Fourth &amp; Above Owner"/>
    <n v="2422"/>
    <n v="19"/>
    <s v="budget"/>
    <n v="452696.53261767136"/>
    <n v="2405"/>
    <n v="2422"/>
    <n v="2422"/>
    <x v="1149"/>
    <n v="1668"/>
    <n v="0.59661436829066883"/>
  </r>
  <r>
    <x v="158"/>
    <n v="2004"/>
    <n v="180000"/>
    <n v="200000"/>
    <x v="0"/>
    <x v="0"/>
    <x v="0"/>
    <s v="Second Owner"/>
    <n v="2421"/>
    <n v="22"/>
    <s v="budget"/>
    <n v="452838.08426270139"/>
    <n v="2404"/>
    <n v="2421"/>
    <n v="2421"/>
    <x v="1150"/>
    <n v="1667"/>
    <n v="0.59686080132176789"/>
  </r>
  <r>
    <x v="658"/>
    <n v="2010"/>
    <n v="350000"/>
    <n v="110000"/>
    <x v="1"/>
    <x v="0"/>
    <x v="0"/>
    <s v="Second Owner"/>
    <n v="2420"/>
    <n v="16"/>
    <s v="budget"/>
    <n v="452950.82727272727"/>
    <n v="2403"/>
    <n v="2420"/>
    <n v="2420"/>
    <x v="1151"/>
    <n v="1666"/>
    <n v="0.59710743801652888"/>
  </r>
  <r>
    <x v="712"/>
    <n v="2005"/>
    <n v="60000"/>
    <n v="126000"/>
    <x v="0"/>
    <x v="0"/>
    <x v="0"/>
    <s v="Second Owner"/>
    <n v="2419"/>
    <n v="21"/>
    <s v="budget"/>
    <n v="452993.38652335678"/>
    <n v="2402"/>
    <n v="2419"/>
    <n v="2419"/>
    <x v="1152"/>
    <n v="1665"/>
    <n v="0.59735427862753199"/>
  </r>
  <r>
    <x v="713"/>
    <n v="2018"/>
    <n v="695000"/>
    <n v="70000"/>
    <x v="1"/>
    <x v="0"/>
    <x v="0"/>
    <s v="First Owner"/>
    <n v="2418"/>
    <n v="8"/>
    <s v="premimum"/>
    <n v="453155.91480562446"/>
    <n v="2401"/>
    <n v="2418"/>
    <n v="2418"/>
    <x v="1153"/>
    <n v="1664"/>
    <n v="0.59760132340777505"/>
  </r>
  <r>
    <x v="714"/>
    <n v="2019"/>
    <n v="2700000"/>
    <n v="5000"/>
    <x v="1"/>
    <x v="0"/>
    <x v="1"/>
    <s v="First Owner"/>
    <n v="2417"/>
    <n v="7"/>
    <b v="0"/>
    <n v="453055.85519238724"/>
    <n v="2400"/>
    <n v="2417"/>
    <n v="2417"/>
    <x v="1154"/>
    <n v="1664"/>
    <n v="0.59743483657426566"/>
  </r>
  <r>
    <x v="715"/>
    <n v="2007"/>
    <n v="135000"/>
    <n v="74183"/>
    <x v="0"/>
    <x v="0"/>
    <x v="0"/>
    <s v="Second Owner"/>
    <n v="2416"/>
    <n v="19"/>
    <s v="budget"/>
    <n v="452125.82864238409"/>
    <n v="2399"/>
    <n v="2416"/>
    <n v="2416"/>
    <x v="1155"/>
    <n v="1664"/>
    <n v="0.59726821192052981"/>
  </r>
  <r>
    <x v="245"/>
    <n v="2015"/>
    <n v="640000"/>
    <n v="70000"/>
    <x v="1"/>
    <x v="0"/>
    <x v="0"/>
    <s v="Second Owner"/>
    <n v="2415"/>
    <n v="11"/>
    <s v="premimum"/>
    <n v="452257.14368530019"/>
    <n v="2398"/>
    <n v="2415"/>
    <n v="2415"/>
    <x v="1156"/>
    <n v="1663"/>
    <n v="0.5975155279503106"/>
  </r>
  <r>
    <x v="220"/>
    <n v="2014"/>
    <n v="160000"/>
    <n v="90000"/>
    <x v="0"/>
    <x v="0"/>
    <x v="0"/>
    <s v="First Owner"/>
    <n v="2414"/>
    <n v="12"/>
    <s v="budget"/>
    <n v="452179.37116818561"/>
    <n v="2397"/>
    <n v="2414"/>
    <n v="2414"/>
    <x v="1157"/>
    <n v="1662"/>
    <n v="0.59776304888152443"/>
  </r>
  <r>
    <x v="716"/>
    <n v="2004"/>
    <n v="80000"/>
    <n v="46000"/>
    <x v="0"/>
    <x v="0"/>
    <x v="0"/>
    <s v="Second Owner"/>
    <n v="2413"/>
    <n v="22"/>
    <s v="budget"/>
    <n v="452300.45669291337"/>
    <n v="2396"/>
    <n v="2413"/>
    <n v="2413"/>
    <x v="1158"/>
    <n v="1661"/>
    <n v="0.59759635308744297"/>
  </r>
  <r>
    <x v="95"/>
    <n v="2013"/>
    <n v="340000"/>
    <n v="110000"/>
    <x v="1"/>
    <x v="0"/>
    <x v="0"/>
    <s v="Second Owner"/>
    <n v="2412"/>
    <n v="13"/>
    <s v="budget"/>
    <n v="452454.81011608621"/>
    <n v="2395"/>
    <n v="2412"/>
    <n v="2412"/>
    <x v="1159"/>
    <n v="1660"/>
    <n v="0.5978441127694859"/>
  </r>
  <r>
    <x v="274"/>
    <n v="2012"/>
    <n v="110000"/>
    <n v="80000"/>
    <x v="1"/>
    <x v="0"/>
    <x v="0"/>
    <s v="Second Owner"/>
    <n v="2411"/>
    <n v="14"/>
    <s v="budget"/>
    <n v="452501.45250933222"/>
    <n v="2394"/>
    <n v="2411"/>
    <n v="2411"/>
    <x v="1160"/>
    <n v="1659"/>
    <n v="0.59809207797594355"/>
  </r>
  <r>
    <x v="625"/>
    <n v="2013"/>
    <n v="250000"/>
    <n v="90000"/>
    <x v="1"/>
    <x v="0"/>
    <x v="0"/>
    <s v="Second Owner"/>
    <n v="2410"/>
    <n v="13"/>
    <s v="budget"/>
    <n v="452643.56929460581"/>
    <n v="2393"/>
    <n v="2410"/>
    <n v="2410"/>
    <x v="1161"/>
    <n v="1658"/>
    <n v="0.59834024896265559"/>
  </r>
  <r>
    <x v="468"/>
    <n v="2017"/>
    <n v="1300000"/>
    <n v="70000"/>
    <x v="1"/>
    <x v="0"/>
    <x v="0"/>
    <s v="First Owner"/>
    <n v="2409"/>
    <n v="9"/>
    <b v="0"/>
    <n v="452727.6886674969"/>
    <n v="2392"/>
    <n v="2409"/>
    <n v="2409"/>
    <x v="1162"/>
    <n v="1657"/>
    <n v="0.59858862598588625"/>
  </r>
  <r>
    <x v="705"/>
    <n v="2014"/>
    <n v="250000"/>
    <n v="1"/>
    <x v="1"/>
    <x v="0"/>
    <x v="0"/>
    <s v="Second Owner"/>
    <n v="2408"/>
    <n v="12"/>
    <s v="budget"/>
    <n v="452375.83139534883"/>
    <n v="2391"/>
    <n v="2408"/>
    <n v="2408"/>
    <x v="1163"/>
    <n v="1657"/>
    <n v="0.59842192691029905"/>
  </r>
  <r>
    <x v="293"/>
    <n v="2009"/>
    <n v="450000"/>
    <n v="192000"/>
    <x v="1"/>
    <x v="0"/>
    <x v="0"/>
    <s v="First Owner"/>
    <n v="2407"/>
    <n v="17"/>
    <s v="budget"/>
    <n v="452459.90943082678"/>
    <n v="2390"/>
    <n v="2407"/>
    <n v="2407"/>
    <x v="1164"/>
    <n v="1656"/>
    <n v="0.59867054424594934"/>
  </r>
  <r>
    <x v="438"/>
    <n v="2013"/>
    <n v="240000"/>
    <n v="70000"/>
    <x v="0"/>
    <x v="0"/>
    <x v="0"/>
    <s v="Fourth &amp; Above Owner"/>
    <n v="2406"/>
    <n v="13"/>
    <s v="budget"/>
    <n v="452460.93183707399"/>
    <n v="2389"/>
    <n v="2406"/>
    <n v="2406"/>
    <x v="1165"/>
    <n v="1655"/>
    <n v="0.59850374064837908"/>
  </r>
  <r>
    <x v="353"/>
    <n v="2007"/>
    <n v="225000"/>
    <n v="120000"/>
    <x v="1"/>
    <x v="0"/>
    <x v="0"/>
    <s v="Second Owner"/>
    <n v="2405"/>
    <n v="19"/>
    <s v="budget"/>
    <n v="452549.27318087319"/>
    <n v="2388"/>
    <n v="2405"/>
    <n v="2405"/>
    <x v="1166"/>
    <n v="1654"/>
    <n v="0.59875259875259879"/>
  </r>
  <r>
    <x v="717"/>
    <n v="2015"/>
    <n v="275000"/>
    <n v="60000"/>
    <x v="0"/>
    <x v="0"/>
    <x v="0"/>
    <s v="Second Owner"/>
    <n v="2404"/>
    <n v="11"/>
    <s v="budget"/>
    <n v="452643.92762063228"/>
    <n v="2387"/>
    <n v="2404"/>
    <n v="2404"/>
    <x v="1167"/>
    <n v="1653"/>
    <n v="0.59900166389351084"/>
  </r>
  <r>
    <x v="718"/>
    <n v="2012"/>
    <n v="320000"/>
    <n v="120000"/>
    <x v="1"/>
    <x v="0"/>
    <x v="0"/>
    <s v="Second Owner"/>
    <n v="2403"/>
    <n v="14"/>
    <s v="budget"/>
    <n v="452717.85351643781"/>
    <n v="2386"/>
    <n v="2403"/>
    <n v="2403"/>
    <x v="1168"/>
    <n v="1652"/>
    <n v="0.59925093632958804"/>
  </r>
  <r>
    <x v="5"/>
    <n v="2008"/>
    <n v="75000"/>
    <n v="120000"/>
    <x v="0"/>
    <x v="0"/>
    <x v="0"/>
    <s v="First Owner"/>
    <n v="2402"/>
    <n v="18"/>
    <s v="budget"/>
    <n v="452773.10657785181"/>
    <n v="2385"/>
    <n v="2402"/>
    <n v="2402"/>
    <x v="1169"/>
    <n v="1651"/>
    <n v="0.59950041631973361"/>
  </r>
  <r>
    <x v="479"/>
    <n v="2007"/>
    <n v="85000"/>
    <n v="50000"/>
    <x v="0"/>
    <x v="0"/>
    <x v="0"/>
    <s v="Second Owner"/>
    <n v="2401"/>
    <n v="19"/>
    <s v="budget"/>
    <n v="452930.44648063305"/>
    <n v="2384"/>
    <n v="2401"/>
    <n v="2401"/>
    <x v="1170"/>
    <n v="1650"/>
    <n v="0.5993336109954186"/>
  </r>
  <r>
    <x v="118"/>
    <n v="2009"/>
    <n v="90000"/>
    <n v="120000"/>
    <x v="1"/>
    <x v="0"/>
    <x v="0"/>
    <s v="First Owner"/>
    <n v="2400"/>
    <n v="17"/>
    <s v="budget"/>
    <n v="453083.75083333335"/>
    <n v="2383"/>
    <n v="2400"/>
    <n v="2400"/>
    <x v="1171"/>
    <n v="1649"/>
    <n v="0.59958333333333336"/>
  </r>
  <r>
    <x v="1"/>
    <n v="2007"/>
    <n v="85000"/>
    <n v="80000"/>
    <x v="0"/>
    <x v="0"/>
    <x v="0"/>
    <s v="Second Owner"/>
    <n v="2399"/>
    <n v="19"/>
    <s v="budget"/>
    <n v="453235.09879116301"/>
    <n v="2382"/>
    <n v="2399"/>
    <n v="2399"/>
    <x v="1172"/>
    <n v="1648"/>
    <n v="0.59941642350979574"/>
  </r>
  <r>
    <x v="562"/>
    <n v="2008"/>
    <n v="350000"/>
    <n v="80000"/>
    <x v="1"/>
    <x v="0"/>
    <x v="0"/>
    <s v="Second Owner"/>
    <n v="2398"/>
    <n v="18"/>
    <s v="budget"/>
    <n v="453388.65804837365"/>
    <n v="2381"/>
    <n v="2398"/>
    <n v="2398"/>
    <x v="1173"/>
    <n v="1647"/>
    <n v="0.59966638865721433"/>
  </r>
  <r>
    <x v="719"/>
    <n v="2009"/>
    <n v="355000"/>
    <n v="100000"/>
    <x v="1"/>
    <x v="0"/>
    <x v="1"/>
    <s v="Second Owner"/>
    <n v="2397"/>
    <n v="17"/>
    <s v="budget"/>
    <n v="453431.79057154775"/>
    <n v="2380"/>
    <n v="2397"/>
    <n v="2397"/>
    <x v="1174"/>
    <n v="1646"/>
    <n v="0.59991656236962865"/>
  </r>
  <r>
    <x v="420"/>
    <n v="2020"/>
    <n v="619000"/>
    <n v="1500"/>
    <x v="0"/>
    <x v="0"/>
    <x v="0"/>
    <s v="First Owner"/>
    <n v="2396"/>
    <n v="6"/>
    <s v="premimum"/>
    <n v="453472.87228714523"/>
    <n v="2379"/>
    <n v="2396"/>
    <n v="2396"/>
    <x v="1175"/>
    <n v="1645"/>
    <n v="0.60016694490818034"/>
  </r>
  <r>
    <x v="720"/>
    <n v="2018"/>
    <n v="1700000"/>
    <n v="50000"/>
    <x v="1"/>
    <x v="0"/>
    <x v="0"/>
    <s v="First Owner"/>
    <n v="2395"/>
    <n v="8"/>
    <b v="0"/>
    <n v="453403.75866388308"/>
    <n v="2378"/>
    <n v="2395"/>
    <n v="2395"/>
    <x v="1176"/>
    <n v="1645"/>
    <n v="0.6"/>
  </r>
  <r>
    <x v="721"/>
    <n v="2006"/>
    <n v="55000"/>
    <n v="100000"/>
    <x v="1"/>
    <x v="0"/>
    <x v="0"/>
    <s v="Second Owner"/>
    <n v="2394"/>
    <n v="20"/>
    <s v="budget"/>
    <n v="452883.04177109443"/>
    <n v="2377"/>
    <n v="2394"/>
    <n v="2394"/>
    <x v="1177"/>
    <n v="1645"/>
    <n v="0.59983291562238927"/>
  </r>
  <r>
    <x v="722"/>
    <n v="2006"/>
    <n v="95000"/>
    <n v="83411"/>
    <x v="0"/>
    <x v="0"/>
    <x v="0"/>
    <s v="First Owner"/>
    <n v="2393"/>
    <n v="20"/>
    <s v="budget"/>
    <n v="453049.31132469705"/>
    <n v="2376"/>
    <n v="2393"/>
    <n v="2393"/>
    <x v="1178"/>
    <n v="1644"/>
    <n v="0.60008357709987459"/>
  </r>
  <r>
    <x v="349"/>
    <n v="2011"/>
    <n v="300000"/>
    <n v="120000"/>
    <x v="1"/>
    <x v="0"/>
    <x v="0"/>
    <s v="Second Owner"/>
    <n v="2392"/>
    <n v="15"/>
    <s v="budget"/>
    <n v="453198.99749163882"/>
    <n v="2375"/>
    <n v="2392"/>
    <n v="2392"/>
    <x v="1179"/>
    <n v="1643"/>
    <n v="0.59991638795986624"/>
  </r>
  <r>
    <x v="722"/>
    <n v="2006"/>
    <n v="81000"/>
    <n v="83411"/>
    <x v="0"/>
    <x v="0"/>
    <x v="0"/>
    <s v="First Owner"/>
    <n v="2391"/>
    <n v="20"/>
    <s v="budget"/>
    <n v="453263.07068172313"/>
    <n v="2374"/>
    <n v="2391"/>
    <n v="2391"/>
    <x v="1180"/>
    <n v="1642"/>
    <n v="0.60016729401923885"/>
  </r>
  <r>
    <x v="719"/>
    <n v="2015"/>
    <n v="1000000"/>
    <n v="80000"/>
    <x v="1"/>
    <x v="0"/>
    <x v="1"/>
    <s v="Second Owner"/>
    <n v="2390"/>
    <n v="11"/>
    <s v="premimum"/>
    <n v="453418.82928870292"/>
    <n v="2373"/>
    <n v="2390"/>
    <n v="2390"/>
    <x v="1181"/>
    <n v="1641"/>
    <n v="0.6"/>
  </r>
  <r>
    <x v="99"/>
    <n v="2019"/>
    <n v="925000"/>
    <n v="50000"/>
    <x v="1"/>
    <x v="0"/>
    <x v="0"/>
    <s v="First Owner"/>
    <n v="2389"/>
    <n v="7"/>
    <s v="premimum"/>
    <n v="453190.03850983677"/>
    <n v="2372"/>
    <n v="2389"/>
    <n v="2389"/>
    <x v="1182"/>
    <n v="1640"/>
    <n v="0.60025115110925076"/>
  </r>
  <r>
    <x v="245"/>
    <n v="2015"/>
    <n v="450000"/>
    <n v="40000"/>
    <x v="1"/>
    <x v="0"/>
    <x v="0"/>
    <s v="First Owner"/>
    <n v="2388"/>
    <n v="11"/>
    <s v="budget"/>
    <n v="452992.46314907871"/>
    <n v="2371"/>
    <n v="2388"/>
    <n v="2388"/>
    <x v="1183"/>
    <n v="1640"/>
    <n v="0.60008375209380238"/>
  </r>
  <r>
    <x v="723"/>
    <n v="2014"/>
    <n v="600000"/>
    <n v="13270"/>
    <x v="1"/>
    <x v="0"/>
    <x v="0"/>
    <s v="First Owner"/>
    <n v="2387"/>
    <n v="12"/>
    <s v="premimum"/>
    <n v="452993.71679932968"/>
    <n v="2370"/>
    <n v="2387"/>
    <n v="2387"/>
    <x v="1184"/>
    <n v="1639"/>
    <n v="0.59991621281943863"/>
  </r>
  <r>
    <x v="724"/>
    <n v="2006"/>
    <n v="85000"/>
    <n v="100000"/>
    <x v="0"/>
    <x v="0"/>
    <x v="1"/>
    <s v="Third Owner"/>
    <n v="2386"/>
    <n v="20"/>
    <s v="budget"/>
    <n v="452932.10477787093"/>
    <n v="2369"/>
    <n v="2386"/>
    <n v="2386"/>
    <x v="1185"/>
    <n v="1638"/>
    <n v="0.59974853310980725"/>
  </r>
  <r>
    <x v="725"/>
    <n v="2016"/>
    <n v="700000"/>
    <n v="50000"/>
    <x v="1"/>
    <x v="0"/>
    <x v="0"/>
    <s v="First Owner"/>
    <n v="2385"/>
    <n v="10"/>
    <s v="premimum"/>
    <n v="453086.37400419288"/>
    <n v="2368"/>
    <n v="2385"/>
    <n v="2385"/>
    <x v="1186"/>
    <n v="1637"/>
    <n v="0.6"/>
  </r>
  <r>
    <x v="726"/>
    <n v="2017"/>
    <n v="486000"/>
    <n v="26500"/>
    <x v="0"/>
    <x v="0"/>
    <x v="0"/>
    <s v="First Owner"/>
    <n v="2384"/>
    <n v="9"/>
    <s v="budget"/>
    <n v="452982.80285234901"/>
    <n v="2367"/>
    <n v="2384"/>
    <n v="2384"/>
    <x v="1187"/>
    <n v="1637"/>
    <n v="0.59983221476510062"/>
  </r>
  <r>
    <x v="333"/>
    <n v="2013"/>
    <n v="400000"/>
    <n v="90000"/>
    <x v="1"/>
    <x v="0"/>
    <x v="0"/>
    <s v="First Owner"/>
    <n v="2383"/>
    <n v="13"/>
    <s v="budget"/>
    <n v="452968.94754511118"/>
    <n v="2366"/>
    <n v="2383"/>
    <n v="2383"/>
    <x v="1188"/>
    <n v="1637"/>
    <n v="0.59966428871170796"/>
  </r>
  <r>
    <x v="727"/>
    <n v="2008"/>
    <n v="120000"/>
    <n v="100000"/>
    <x v="0"/>
    <x v="0"/>
    <x v="0"/>
    <s v="Third Owner"/>
    <n v="2382"/>
    <n v="18"/>
    <s v="budget"/>
    <n v="452991.18471872376"/>
    <n v="2365"/>
    <n v="2382"/>
    <n v="2382"/>
    <x v="1189"/>
    <n v="1636"/>
    <n v="0.59949622166246852"/>
  </r>
  <r>
    <x v="228"/>
    <n v="2018"/>
    <n v="275000"/>
    <n v="35000"/>
    <x v="0"/>
    <x v="0"/>
    <x v="0"/>
    <s v="First Owner"/>
    <n v="2381"/>
    <n v="8"/>
    <s v="budget"/>
    <n v="453131.0382192356"/>
    <n v="2364"/>
    <n v="2381"/>
    <n v="2381"/>
    <x v="1190"/>
    <n v="1635"/>
    <n v="0.59974800503989922"/>
  </r>
  <r>
    <x v="728"/>
    <n v="2016"/>
    <n v="580000"/>
    <n v="57000"/>
    <x v="1"/>
    <x v="0"/>
    <x v="0"/>
    <s v="First Owner"/>
    <n v="2380"/>
    <n v="10"/>
    <s v="premimum"/>
    <n v="453205.88319327729"/>
    <n v="2363"/>
    <n v="2380"/>
    <n v="2380"/>
    <x v="1191"/>
    <n v="1635"/>
    <n v="0.59957983193277309"/>
  </r>
  <r>
    <x v="729"/>
    <n v="2015"/>
    <n v="375000"/>
    <n v="70000"/>
    <x v="0"/>
    <x v="0"/>
    <x v="0"/>
    <s v="First Owner"/>
    <n v="2379"/>
    <n v="11"/>
    <s v="budget"/>
    <n v="453152.5859604876"/>
    <n v="2362"/>
    <n v="2379"/>
    <n v="2379"/>
    <x v="1192"/>
    <n v="1635"/>
    <n v="0.59941151744430432"/>
  </r>
  <r>
    <x v="34"/>
    <n v="2015"/>
    <n v="229999"/>
    <n v="100000"/>
    <x v="0"/>
    <x v="0"/>
    <x v="0"/>
    <s v="Third Owner"/>
    <n v="2378"/>
    <n v="11"/>
    <s v="budget"/>
    <n v="453185.45079899073"/>
    <n v="2361"/>
    <n v="2378"/>
    <n v="2378"/>
    <x v="1193"/>
    <n v="1634"/>
    <n v="0.59924306139613115"/>
  </r>
  <r>
    <x v="152"/>
    <n v="2010"/>
    <n v="110000"/>
    <n v="88000"/>
    <x v="0"/>
    <x v="0"/>
    <x v="0"/>
    <s v="Second Owner"/>
    <n v="2377"/>
    <n v="16"/>
    <s v="budget"/>
    <n v="453279.3449726546"/>
    <n v="2360"/>
    <n v="2377"/>
    <n v="2377"/>
    <x v="1194"/>
    <n v="1633"/>
    <n v="0.59949516196886832"/>
  </r>
  <r>
    <x v="95"/>
    <n v="2017"/>
    <n v="600000"/>
    <n v="60000"/>
    <x v="1"/>
    <x v="0"/>
    <x v="0"/>
    <s v="First Owner"/>
    <n v="2376"/>
    <n v="9"/>
    <s v="premimum"/>
    <n v="453423.82281144778"/>
    <n v="2359"/>
    <n v="2376"/>
    <n v="2376"/>
    <x v="1195"/>
    <n v="1632"/>
    <n v="0.5997474747474747"/>
  </r>
  <r>
    <x v="248"/>
    <n v="2009"/>
    <n v="120000"/>
    <n v="76000"/>
    <x v="0"/>
    <x v="0"/>
    <x v="0"/>
    <s v="Second Owner"/>
    <n v="2375"/>
    <n v="17"/>
    <s v="budget"/>
    <n v="453362.10652631579"/>
    <n v="2358"/>
    <n v="2375"/>
    <n v="2375"/>
    <x v="1196"/>
    <n v="1632"/>
    <n v="0.5995789473684211"/>
  </r>
  <r>
    <x v="160"/>
    <n v="2010"/>
    <n v="200000"/>
    <n v="100000"/>
    <x v="1"/>
    <x v="0"/>
    <x v="0"/>
    <s v="Second Owner"/>
    <n v="2374"/>
    <n v="16"/>
    <s v="budget"/>
    <n v="453502.52864363941"/>
    <n v="2357"/>
    <n v="2374"/>
    <n v="2374"/>
    <x v="1197"/>
    <n v="1631"/>
    <n v="0.59983150800336982"/>
  </r>
  <r>
    <x v="222"/>
    <n v="2012"/>
    <n v="450000"/>
    <n v="110000"/>
    <x v="1"/>
    <x v="0"/>
    <x v="0"/>
    <s v="Second Owner"/>
    <n v="2373"/>
    <n v="14"/>
    <s v="budget"/>
    <n v="453609.35651074589"/>
    <n v="2356"/>
    <n v="2373"/>
    <n v="2373"/>
    <x v="1198"/>
    <n v="1630"/>
    <n v="0.60008428150021076"/>
  </r>
  <r>
    <x v="222"/>
    <n v="2012"/>
    <n v="550000"/>
    <n v="80000"/>
    <x v="1"/>
    <x v="0"/>
    <x v="0"/>
    <s v="Second Owner"/>
    <n v="2372"/>
    <n v="14"/>
    <s v="premimum"/>
    <n v="453610.87816188869"/>
    <n v="2355"/>
    <n v="2372"/>
    <n v="2372"/>
    <x v="1199"/>
    <n v="1629"/>
    <n v="0.6003372681281619"/>
  </r>
  <r>
    <x v="152"/>
    <n v="2012"/>
    <n v="220000"/>
    <n v="80000"/>
    <x v="0"/>
    <x v="0"/>
    <x v="0"/>
    <s v="Second Owner"/>
    <n v="2371"/>
    <n v="14"/>
    <s v="budget"/>
    <n v="453570.2247996626"/>
    <n v="2354"/>
    <n v="2371"/>
    <n v="2371"/>
    <x v="1200"/>
    <n v="1628"/>
    <n v="0.60059046815689587"/>
  </r>
  <r>
    <x v="730"/>
    <n v="2001"/>
    <n v="40000"/>
    <n v="30000"/>
    <x v="0"/>
    <x v="0"/>
    <x v="0"/>
    <s v="First Owner"/>
    <n v="2370"/>
    <n v="25"/>
    <s v="budget"/>
    <n v="453668.77763713081"/>
    <n v="2353"/>
    <n v="2370"/>
    <n v="2370"/>
    <x v="1201"/>
    <n v="1627"/>
    <n v="0.60084388185654003"/>
  </r>
  <r>
    <x v="731"/>
    <n v="2017"/>
    <n v="300000"/>
    <n v="20000"/>
    <x v="0"/>
    <x v="0"/>
    <x v="1"/>
    <s v="First Owner"/>
    <n v="2369"/>
    <n v="9"/>
    <s v="budget"/>
    <n v="453843.39510341914"/>
    <n v="2352"/>
    <n v="2369"/>
    <n v="2369"/>
    <x v="1202"/>
    <n v="1626"/>
    <n v="0.60067539046010976"/>
  </r>
  <r>
    <x v="732"/>
    <n v="2018"/>
    <n v="630000"/>
    <n v="40000"/>
    <x v="1"/>
    <x v="0"/>
    <x v="0"/>
    <s v="First Owner"/>
    <n v="2368"/>
    <n v="8"/>
    <s v="premimum"/>
    <n v="453908.3627533784"/>
    <n v="2351"/>
    <n v="2368"/>
    <n v="2368"/>
    <x v="1203"/>
    <n v="1626"/>
    <n v="0.6005067567567568"/>
  </r>
  <r>
    <x v="95"/>
    <n v="2017"/>
    <n v="610000"/>
    <n v="40000"/>
    <x v="1"/>
    <x v="0"/>
    <x v="0"/>
    <s v="Second Owner"/>
    <n v="2367"/>
    <n v="9"/>
    <s v="premimum"/>
    <n v="453833.96831432194"/>
    <n v="2350"/>
    <n v="2367"/>
    <n v="2367"/>
    <x v="1204"/>
    <n v="1626"/>
    <n v="0.60033798056611742"/>
  </r>
  <r>
    <x v="733"/>
    <n v="2019"/>
    <n v="660000"/>
    <n v="7000"/>
    <x v="0"/>
    <x v="0"/>
    <x v="0"/>
    <s v="Second Owner"/>
    <n v="2366"/>
    <n v="7"/>
    <s v="premimum"/>
    <n v="453767.96407438716"/>
    <n v="2349"/>
    <n v="2366"/>
    <n v="2366"/>
    <x v="1205"/>
    <n v="1626"/>
    <n v="0.60059171597633132"/>
  </r>
  <r>
    <x v="734"/>
    <n v="2012"/>
    <n v="220000"/>
    <n v="80000"/>
    <x v="3"/>
    <x v="0"/>
    <x v="0"/>
    <s v="Second Owner"/>
    <n v="2365"/>
    <n v="14"/>
    <s v="budget"/>
    <n v="453680.76236786472"/>
    <n v="2348"/>
    <n v="2365"/>
    <n v="2365"/>
    <x v="1206"/>
    <n v="1626"/>
    <n v="0.600845665961945"/>
  </r>
  <r>
    <x v="735"/>
    <n v="2011"/>
    <n v="138000"/>
    <n v="90000"/>
    <x v="1"/>
    <x v="0"/>
    <x v="0"/>
    <s v="Second Owner"/>
    <n v="2364"/>
    <n v="15"/>
    <s v="budget"/>
    <n v="453779.61209813872"/>
    <n v="2348"/>
    <n v="2364"/>
    <n v="2364"/>
    <x v="1206"/>
    <n v="1625"/>
    <n v="0.6010998307952623"/>
  </r>
  <r>
    <x v="735"/>
    <n v="2013"/>
    <n v="210000"/>
    <n v="13770"/>
    <x v="1"/>
    <x v="0"/>
    <x v="0"/>
    <s v="First Owner"/>
    <n v="2363"/>
    <n v="13"/>
    <s v="budget"/>
    <n v="453913.24714346172"/>
    <n v="2347"/>
    <n v="2363"/>
    <n v="2363"/>
    <x v="1207"/>
    <n v="1624"/>
    <n v="0.60135421074904782"/>
  </r>
  <r>
    <x v="736"/>
    <n v="2005"/>
    <n v="125000"/>
    <n v="34000"/>
    <x v="0"/>
    <x v="1"/>
    <x v="0"/>
    <s v="First Owner"/>
    <n v="2362"/>
    <n v="21"/>
    <s v="budget"/>
    <n v="454016.51270110079"/>
    <n v="2346"/>
    <n v="2362"/>
    <n v="2362"/>
    <x v="1208"/>
    <n v="1623"/>
    <n v="0.60118543607112618"/>
  </r>
  <r>
    <x v="190"/>
    <n v="2008"/>
    <n v="125000"/>
    <n v="102000"/>
    <x v="0"/>
    <x v="1"/>
    <x v="0"/>
    <s v="First Owner"/>
    <n v="2361"/>
    <n v="18"/>
    <s v="budget"/>
    <n v="454155.86742905551"/>
    <n v="2345"/>
    <n v="2361"/>
    <n v="2361"/>
    <x v="1209"/>
    <n v="1622"/>
    <n v="0.60101651842439641"/>
  </r>
  <r>
    <x v="480"/>
    <n v="2014"/>
    <n v="725000"/>
    <n v="110000"/>
    <x v="1"/>
    <x v="0"/>
    <x v="0"/>
    <s v="First Owner"/>
    <n v="2360"/>
    <n v="12"/>
    <s v="premimum"/>
    <n v="454295.34025423729"/>
    <n v="2344"/>
    <n v="2360"/>
    <n v="2360"/>
    <x v="1210"/>
    <n v="1621"/>
    <n v="0.60084745762711866"/>
  </r>
  <r>
    <x v="430"/>
    <n v="2011"/>
    <n v="170000"/>
    <n v="90000"/>
    <x v="0"/>
    <x v="0"/>
    <x v="0"/>
    <s v="Second Owner"/>
    <n v="2359"/>
    <n v="15"/>
    <s v="budget"/>
    <n v="454180.5862653667"/>
    <n v="2343"/>
    <n v="2359"/>
    <n v="2359"/>
    <x v="1211"/>
    <n v="1620"/>
    <n v="0.60067825349724457"/>
  </r>
  <r>
    <x v="737"/>
    <n v="2015"/>
    <n v="1200000"/>
    <n v="70000"/>
    <x v="1"/>
    <x v="0"/>
    <x v="0"/>
    <s v="Third Owner"/>
    <n v="2358"/>
    <n v="11"/>
    <b v="0"/>
    <n v="454301.10390161152"/>
    <n v="2342"/>
    <n v="2358"/>
    <n v="2358"/>
    <x v="1212"/>
    <n v="1619"/>
    <n v="0.60093299406276501"/>
  </r>
  <r>
    <x v="653"/>
    <n v="2003"/>
    <n v="70000"/>
    <n v="90000"/>
    <x v="0"/>
    <x v="0"/>
    <x v="0"/>
    <s v="Second Owner"/>
    <n v="2357"/>
    <n v="23"/>
    <s v="budget"/>
    <n v="453984.72761985572"/>
    <n v="2341"/>
    <n v="2357"/>
    <n v="2357"/>
    <x v="1213"/>
    <n v="1618"/>
    <n v="0.60118795078489606"/>
  </r>
  <r>
    <x v="39"/>
    <n v="2007"/>
    <n v="100000"/>
    <n v="70000"/>
    <x v="0"/>
    <x v="0"/>
    <x v="0"/>
    <s v="Second Owner"/>
    <n v="2356"/>
    <n v="19"/>
    <s v="budget"/>
    <n v="454147.70925297117"/>
    <n v="2340"/>
    <n v="2356"/>
    <n v="2356"/>
    <x v="1214"/>
    <n v="1617"/>
    <n v="0.60144312393887944"/>
  </r>
  <r>
    <x v="738"/>
    <n v="2006"/>
    <n v="300000"/>
    <n v="80000"/>
    <x v="0"/>
    <x v="0"/>
    <x v="0"/>
    <s v="Second Owner"/>
    <n v="2355"/>
    <n v="20"/>
    <s v="budget"/>
    <n v="454298.09044585988"/>
    <n v="2339"/>
    <n v="2355"/>
    <n v="2355"/>
    <x v="1215"/>
    <n v="1616"/>
    <n v="0.60169851380042461"/>
  </r>
  <r>
    <x v="333"/>
    <n v="2013"/>
    <n v="450000"/>
    <n v="100000"/>
    <x v="1"/>
    <x v="0"/>
    <x v="0"/>
    <s v="Second Owner"/>
    <n v="2354"/>
    <n v="13"/>
    <s v="budget"/>
    <n v="454363.63763806288"/>
    <n v="2338"/>
    <n v="2354"/>
    <n v="2354"/>
    <x v="1216"/>
    <n v="1615"/>
    <n v="0.60195412064570941"/>
  </r>
  <r>
    <x v="95"/>
    <n v="2015"/>
    <n v="530000"/>
    <n v="100000"/>
    <x v="1"/>
    <x v="0"/>
    <x v="0"/>
    <s v="First Owner"/>
    <n v="2353"/>
    <n v="11"/>
    <s v="premimum"/>
    <n v="454365.49213769654"/>
    <n v="2337"/>
    <n v="2353"/>
    <n v="2353"/>
    <x v="1217"/>
    <n v="1614"/>
    <n v="0.60220994475138123"/>
  </r>
  <r>
    <x v="739"/>
    <n v="2007"/>
    <n v="100000"/>
    <n v="143000"/>
    <x v="0"/>
    <x v="0"/>
    <x v="0"/>
    <s v="Third Owner"/>
    <n v="2352"/>
    <n v="19"/>
    <s v="budget"/>
    <n v="454333.33460884355"/>
    <n v="2336"/>
    <n v="2352"/>
    <n v="2352"/>
    <x v="1218"/>
    <n v="1613"/>
    <n v="0.60204081632653061"/>
  </r>
  <r>
    <x v="740"/>
    <n v="2010"/>
    <n v="350000"/>
    <n v="115000"/>
    <x v="0"/>
    <x v="0"/>
    <x v="0"/>
    <s v="Second Owner"/>
    <n v="2351"/>
    <n v="16"/>
    <s v="budget"/>
    <n v="454484.05061675882"/>
    <n v="2335"/>
    <n v="2351"/>
    <n v="2351"/>
    <x v="1219"/>
    <n v="1612"/>
    <n v="0.60229689493832417"/>
  </r>
  <r>
    <x v="741"/>
    <n v="2011"/>
    <n v="165000"/>
    <n v="100000"/>
    <x v="1"/>
    <x v="0"/>
    <x v="0"/>
    <s v="Second Owner"/>
    <n v="2350"/>
    <n v="15"/>
    <s v="budget"/>
    <n v="454528.51191489364"/>
    <n v="2334"/>
    <n v="2350"/>
    <n v="2350"/>
    <x v="1220"/>
    <n v="1611"/>
    <n v="0.60255319148936171"/>
  </r>
  <r>
    <x v="345"/>
    <n v="2019"/>
    <n v="475000"/>
    <n v="120000"/>
    <x v="1"/>
    <x v="0"/>
    <x v="0"/>
    <s v="Second Owner"/>
    <n v="2349"/>
    <n v="7"/>
    <s v="budget"/>
    <n v="454651.76798637718"/>
    <n v="2333"/>
    <n v="2349"/>
    <n v="2349"/>
    <x v="1221"/>
    <n v="1610"/>
    <n v="0.60280970625798214"/>
  </r>
  <r>
    <x v="742"/>
    <n v="2013"/>
    <n v="350000"/>
    <n v="42000"/>
    <x v="1"/>
    <x v="0"/>
    <x v="0"/>
    <s v="First Owner"/>
    <n v="2348"/>
    <n v="13"/>
    <s v="budget"/>
    <n v="454643.10178875638"/>
    <n v="2332"/>
    <n v="2348"/>
    <n v="2348"/>
    <x v="1222"/>
    <n v="1610"/>
    <n v="0.60306643952299832"/>
  </r>
  <r>
    <x v="509"/>
    <n v="2016"/>
    <n v="229999"/>
    <n v="38000"/>
    <x v="0"/>
    <x v="0"/>
    <x v="0"/>
    <s v="First Owner"/>
    <n v="2347"/>
    <n v="10"/>
    <s v="budget"/>
    <n v="454687.68768640817"/>
    <n v="2331"/>
    <n v="2347"/>
    <n v="2347"/>
    <x v="1223"/>
    <n v="1609"/>
    <n v="0.60289731572219851"/>
  </r>
  <r>
    <x v="743"/>
    <n v="2018"/>
    <n v="800000"/>
    <n v="35000"/>
    <x v="1"/>
    <x v="0"/>
    <x v="0"/>
    <s v="First Owner"/>
    <n v="2346"/>
    <n v="8"/>
    <s v="premimum"/>
    <n v="454783.46291560103"/>
    <n v="2330"/>
    <n v="2346"/>
    <n v="2346"/>
    <x v="1224"/>
    <n v="1609"/>
    <n v="0.60272804774083544"/>
  </r>
  <r>
    <x v="345"/>
    <n v="2014"/>
    <n v="475000"/>
    <n v="120000"/>
    <x v="1"/>
    <x v="0"/>
    <x v="0"/>
    <s v="Second Owner"/>
    <n v="2345"/>
    <n v="12"/>
    <s v="budget"/>
    <n v="454636.24904051173"/>
    <n v="2329"/>
    <n v="2345"/>
    <n v="2345"/>
    <x v="1225"/>
    <n v="1609"/>
    <n v="0.60255863539445631"/>
  </r>
  <r>
    <x v="744"/>
    <n v="2014"/>
    <n v="425000"/>
    <n v="136906"/>
    <x v="1"/>
    <x v="0"/>
    <x v="0"/>
    <s v="First Owner"/>
    <n v="2344"/>
    <n v="12"/>
    <s v="budget"/>
    <n v="454627.56143344712"/>
    <n v="2328"/>
    <n v="2344"/>
    <n v="2344"/>
    <x v="1226"/>
    <n v="1608"/>
    <n v="0.60281569965870307"/>
  </r>
  <r>
    <x v="124"/>
    <n v="2015"/>
    <n v="660000"/>
    <n v="97000"/>
    <x v="1"/>
    <x v="0"/>
    <x v="0"/>
    <s v="Second Owner"/>
    <n v="2343"/>
    <n v="11"/>
    <s v="premimum"/>
    <n v="454640.20657276997"/>
    <n v="2327"/>
    <n v="2343"/>
    <n v="2343"/>
    <x v="1227"/>
    <n v="1607"/>
    <n v="0.60264618011096882"/>
  </r>
  <r>
    <x v="745"/>
    <n v="2019"/>
    <n v="610000"/>
    <n v="10000"/>
    <x v="0"/>
    <x v="0"/>
    <x v="1"/>
    <s v="First Owner"/>
    <n v="2342"/>
    <n v="7"/>
    <s v="premimum"/>
    <n v="454552.52092228865"/>
    <n v="2326"/>
    <n v="2342"/>
    <n v="2342"/>
    <x v="1228"/>
    <n v="1606"/>
    <n v="0.60290350128095649"/>
  </r>
  <r>
    <x v="68"/>
    <n v="2013"/>
    <n v="240000"/>
    <n v="50000"/>
    <x v="0"/>
    <x v="0"/>
    <x v="0"/>
    <s v="Third Owner"/>
    <n v="2341"/>
    <n v="13"/>
    <s v="budget"/>
    <n v="454486.11875266978"/>
    <n v="2325"/>
    <n v="2341"/>
    <n v="2341"/>
    <x v="1229"/>
    <n v="1606"/>
    <n v="0.60273387441264414"/>
  </r>
  <r>
    <x v="746"/>
    <n v="2005"/>
    <n v="70000"/>
    <n v="60000"/>
    <x v="0"/>
    <x v="0"/>
    <x v="0"/>
    <s v="Second Owner"/>
    <n v="2340"/>
    <n v="21"/>
    <s v="budget"/>
    <n v="454577.77948717948"/>
    <n v="2324"/>
    <n v="2340"/>
    <n v="2340"/>
    <x v="1230"/>
    <n v="1605"/>
    <n v="0.60299145299145296"/>
  </r>
  <r>
    <x v="747"/>
    <n v="2011"/>
    <n v="550000"/>
    <n v="120000"/>
    <x v="1"/>
    <x v="0"/>
    <x v="0"/>
    <s v="First Owner"/>
    <n v="2339"/>
    <n v="15"/>
    <s v="premimum"/>
    <n v="454742.19923044037"/>
    <n v="2323"/>
    <n v="2339"/>
    <n v="2339"/>
    <x v="1231"/>
    <n v="1604"/>
    <n v="0.60324925181701583"/>
  </r>
  <r>
    <x v="748"/>
    <n v="2010"/>
    <n v="100000"/>
    <n v="120000"/>
    <x v="0"/>
    <x v="0"/>
    <x v="0"/>
    <s v="Second Owner"/>
    <n v="2338"/>
    <n v="16"/>
    <s v="budget"/>
    <n v="454701.45594525232"/>
    <n v="2322"/>
    <n v="2338"/>
    <n v="2338"/>
    <x v="1232"/>
    <n v="1603"/>
    <n v="0.6030795551753636"/>
  </r>
  <r>
    <x v="749"/>
    <n v="2010"/>
    <n v="350000"/>
    <n v="90000"/>
    <x v="1"/>
    <x v="0"/>
    <x v="0"/>
    <s v="Second Owner"/>
    <n v="2337"/>
    <n v="16"/>
    <s v="budget"/>
    <n v="454853.2323491656"/>
    <n v="2321"/>
    <n v="2337"/>
    <n v="2337"/>
    <x v="1233"/>
    <n v="1602"/>
    <n v="0.6033376123234917"/>
  </r>
  <r>
    <x v="117"/>
    <n v="2013"/>
    <n v="200000"/>
    <n v="120000"/>
    <x v="0"/>
    <x v="0"/>
    <x v="0"/>
    <s v="First Owner"/>
    <n v="2336"/>
    <n v="13"/>
    <s v="budget"/>
    <n v="454898.11815068492"/>
    <n v="2320"/>
    <n v="2336"/>
    <n v="2336"/>
    <x v="1234"/>
    <n v="1601"/>
    <n v="0.60359589041095896"/>
  </r>
  <r>
    <x v="750"/>
    <n v="2019"/>
    <n v="720000"/>
    <n v="3000"/>
    <x v="0"/>
    <x v="0"/>
    <x v="1"/>
    <s v="First Owner"/>
    <n v="2335"/>
    <n v="7"/>
    <s v="premimum"/>
    <n v="455007.28222698072"/>
    <n v="2319"/>
    <n v="2335"/>
    <n v="2335"/>
    <x v="1235"/>
    <n v="1600"/>
    <n v="0.60342612419700214"/>
  </r>
  <r>
    <x v="274"/>
    <n v="2014"/>
    <n v="350000"/>
    <n v="133000"/>
    <x v="1"/>
    <x v="0"/>
    <x v="0"/>
    <s v="First Owner"/>
    <n v="2334"/>
    <n v="12"/>
    <s v="budget"/>
    <n v="454893.74635818339"/>
    <n v="2318"/>
    <n v="2334"/>
    <n v="2334"/>
    <x v="1236"/>
    <n v="1600"/>
    <n v="0.60325621251071126"/>
  </r>
  <r>
    <x v="35"/>
    <n v="2016"/>
    <n v="400000"/>
    <n v="25000"/>
    <x v="0"/>
    <x v="0"/>
    <x v="0"/>
    <s v="First Owner"/>
    <n v="2333"/>
    <n v="10"/>
    <s v="budget"/>
    <n v="454938.70724389196"/>
    <n v="2317"/>
    <n v="2333"/>
    <n v="2333"/>
    <x v="1237"/>
    <n v="1599"/>
    <n v="0.60308615516502362"/>
  </r>
  <r>
    <x v="298"/>
    <n v="2017"/>
    <n v="570000"/>
    <n v="35000"/>
    <x v="0"/>
    <x v="0"/>
    <x v="0"/>
    <s v="First Owner"/>
    <n v="2332"/>
    <n v="9"/>
    <s v="premimum"/>
    <n v="454962.26586620929"/>
    <n v="2316"/>
    <n v="2332"/>
    <n v="2332"/>
    <x v="1238"/>
    <n v="1599"/>
    <n v="0.60291595197255576"/>
  </r>
  <r>
    <x v="203"/>
    <n v="2015"/>
    <n v="130000"/>
    <n v="70000"/>
    <x v="0"/>
    <x v="0"/>
    <x v="0"/>
    <s v="First Owner"/>
    <n v="2331"/>
    <n v="11"/>
    <s v="budget"/>
    <n v="454912.91462891462"/>
    <n v="2315"/>
    <n v="2331"/>
    <n v="2331"/>
    <x v="1239"/>
    <n v="1599"/>
    <n v="0.60274560274560274"/>
  </r>
  <r>
    <x v="228"/>
    <n v="2016"/>
    <n v="210000"/>
    <n v="52000"/>
    <x v="0"/>
    <x v="0"/>
    <x v="0"/>
    <s v="First Owner"/>
    <n v="2330"/>
    <n v="10"/>
    <s v="budget"/>
    <n v="455052.36223175965"/>
    <n v="2314"/>
    <n v="2330"/>
    <n v="2330"/>
    <x v="1240"/>
    <n v="1598"/>
    <n v="0.60257510729613739"/>
  </r>
  <r>
    <x v="751"/>
    <n v="2018"/>
    <n v="800000"/>
    <n v="52000"/>
    <x v="1"/>
    <x v="0"/>
    <x v="0"/>
    <s v="First Owner"/>
    <n v="2329"/>
    <n v="8"/>
    <s v="premimum"/>
    <n v="455157.5800772864"/>
    <n v="2313"/>
    <n v="2329"/>
    <n v="2329"/>
    <x v="1241"/>
    <n v="1598"/>
    <n v="0.60240446543580939"/>
  </r>
  <r>
    <x v="752"/>
    <n v="2017"/>
    <n v="700000"/>
    <n v="39000"/>
    <x v="1"/>
    <x v="0"/>
    <x v="0"/>
    <s v="First Owner"/>
    <n v="2328"/>
    <n v="9"/>
    <s v="premimum"/>
    <n v="455009.45189003437"/>
    <n v="2312"/>
    <n v="2328"/>
    <n v="2328"/>
    <x v="1242"/>
    <n v="1598"/>
    <n v="0.60223367697594499"/>
  </r>
  <r>
    <x v="415"/>
    <n v="2011"/>
    <n v="200000"/>
    <n v="28689"/>
    <x v="1"/>
    <x v="0"/>
    <x v="0"/>
    <s v="First Owner"/>
    <n v="2327"/>
    <n v="15"/>
    <s v="budget"/>
    <n v="454904.17017619254"/>
    <n v="2311"/>
    <n v="2327"/>
    <n v="2327"/>
    <x v="1243"/>
    <n v="1598"/>
    <n v="0.60206274172754615"/>
  </r>
  <r>
    <x v="753"/>
    <n v="2014"/>
    <n v="495000"/>
    <n v="90000"/>
    <x v="1"/>
    <x v="0"/>
    <x v="0"/>
    <s v="Second Owner"/>
    <n v="2326"/>
    <n v="12"/>
    <s v="budget"/>
    <n v="455013.75924333622"/>
    <n v="2310"/>
    <n v="2326"/>
    <n v="2326"/>
    <x v="1244"/>
    <n v="1597"/>
    <n v="0.60189165950128976"/>
  </r>
  <r>
    <x v="362"/>
    <n v="2014"/>
    <n v="325000"/>
    <n v="80322"/>
    <x v="1"/>
    <x v="1"/>
    <x v="0"/>
    <s v="First Owner"/>
    <n v="2325"/>
    <n v="12"/>
    <s v="budget"/>
    <n v="454996.56086021505"/>
    <n v="2309"/>
    <n v="2325"/>
    <n v="2325"/>
    <x v="1245"/>
    <n v="1596"/>
    <n v="0.60215053763440862"/>
  </r>
  <r>
    <x v="754"/>
    <n v="2019"/>
    <n v="650000"/>
    <n v="8000"/>
    <x v="0"/>
    <x v="0"/>
    <x v="0"/>
    <s v="First Owner"/>
    <n v="2324"/>
    <n v="7"/>
    <s v="premimum"/>
    <n v="455052.49741824443"/>
    <n v="2308"/>
    <n v="2324"/>
    <n v="2324"/>
    <x v="1246"/>
    <n v="1595"/>
    <n v="0.6019793459552496"/>
  </r>
  <r>
    <x v="755"/>
    <n v="2000"/>
    <n v="155000"/>
    <n v="50000"/>
    <x v="1"/>
    <x v="0"/>
    <x v="0"/>
    <s v="Second Owner"/>
    <n v="2323"/>
    <n v="26"/>
    <s v="budget"/>
    <n v="454968.57684029272"/>
    <n v="2307"/>
    <n v="2323"/>
    <n v="2323"/>
    <x v="1247"/>
    <n v="1595"/>
    <n v="0.60180800688764524"/>
  </r>
  <r>
    <x v="121"/>
    <n v="2007"/>
    <n v="75000"/>
    <n v="90000"/>
    <x v="0"/>
    <x v="0"/>
    <x v="0"/>
    <s v="Second Owner"/>
    <n v="2322"/>
    <n v="19"/>
    <s v="budget"/>
    <n v="455097.76227390178"/>
    <n v="2306"/>
    <n v="2322"/>
    <n v="2322"/>
    <x v="1248"/>
    <n v="1594"/>
    <n v="0.6020671834625323"/>
  </r>
  <r>
    <x v="756"/>
    <n v="2015"/>
    <n v="350000"/>
    <n v="61658"/>
    <x v="1"/>
    <x v="1"/>
    <x v="0"/>
    <s v="First Owner"/>
    <n v="2321"/>
    <n v="11"/>
    <s v="budget"/>
    <n v="455261.52692804823"/>
    <n v="2305"/>
    <n v="2321"/>
    <n v="2321"/>
    <x v="1249"/>
    <n v="1593"/>
    <n v="0.60232658336923739"/>
  </r>
  <r>
    <x v="757"/>
    <n v="2010"/>
    <n v="90000"/>
    <n v="50000"/>
    <x v="0"/>
    <x v="0"/>
    <x v="0"/>
    <s v="Third Owner"/>
    <n v="2320"/>
    <n v="16"/>
    <s v="budget"/>
    <n v="455306.89827586204"/>
    <n v="2304"/>
    <n v="2320"/>
    <n v="2320"/>
    <x v="1250"/>
    <n v="1592"/>
    <n v="0.60215517241379313"/>
  </r>
  <r>
    <x v="106"/>
    <n v="2016"/>
    <n v="600000"/>
    <n v="80000"/>
    <x v="1"/>
    <x v="0"/>
    <x v="0"/>
    <s v="First Owner"/>
    <n v="2319"/>
    <n v="10"/>
    <s v="premimum"/>
    <n v="455464.42604570935"/>
    <n v="2303"/>
    <n v="2319"/>
    <n v="2319"/>
    <x v="1251"/>
    <n v="1591"/>
    <n v="0.60241483398016382"/>
  </r>
  <r>
    <x v="435"/>
    <n v="2010"/>
    <n v="400000"/>
    <n v="185000"/>
    <x v="1"/>
    <x v="0"/>
    <x v="0"/>
    <s v="First Owner"/>
    <n v="2318"/>
    <n v="16"/>
    <s v="budget"/>
    <n v="455402.07247627265"/>
    <n v="2302"/>
    <n v="2318"/>
    <n v="2318"/>
    <x v="1252"/>
    <n v="1591"/>
    <n v="0.60224331320103541"/>
  </r>
  <r>
    <x v="142"/>
    <n v="2014"/>
    <n v="370000"/>
    <n v="57000"/>
    <x v="1"/>
    <x v="0"/>
    <x v="0"/>
    <s v="Second Owner"/>
    <n v="2317"/>
    <n v="12"/>
    <s v="budget"/>
    <n v="455425.9835994821"/>
    <n v="2301"/>
    <n v="2317"/>
    <n v="2317"/>
    <x v="1253"/>
    <n v="1590"/>
    <n v="0.60207164436771687"/>
  </r>
  <r>
    <x v="758"/>
    <n v="2000"/>
    <n v="50000"/>
    <n v="60000"/>
    <x v="0"/>
    <x v="0"/>
    <x v="0"/>
    <s v="First Owner"/>
    <n v="2316"/>
    <n v="26"/>
    <s v="budget"/>
    <n v="455462.86873920553"/>
    <n v="2300"/>
    <n v="2316"/>
    <n v="2316"/>
    <x v="1254"/>
    <n v="1589"/>
    <n v="0.60233160621761661"/>
  </r>
  <r>
    <x v="759"/>
    <n v="2004"/>
    <n v="125000"/>
    <n v="120000"/>
    <x v="0"/>
    <x v="0"/>
    <x v="0"/>
    <s v="Second Owner"/>
    <n v="2315"/>
    <n v="22"/>
    <s v="budget"/>
    <n v="455638.01468682504"/>
    <n v="2299"/>
    <n v="2315"/>
    <n v="2315"/>
    <x v="1255"/>
    <n v="1588"/>
    <n v="0.60215982721382288"/>
  </r>
  <r>
    <x v="760"/>
    <n v="2018"/>
    <n v="1800000"/>
    <n v="26000"/>
    <x v="1"/>
    <x v="0"/>
    <x v="1"/>
    <s v="First Owner"/>
    <n v="2314"/>
    <n v="8"/>
    <b v="0"/>
    <n v="455780.90060501295"/>
    <n v="2298"/>
    <n v="2314"/>
    <n v="2314"/>
    <x v="1256"/>
    <n v="1587"/>
    <n v="0.60242005185825409"/>
  </r>
  <r>
    <x v="399"/>
    <n v="2019"/>
    <n v="650000"/>
    <n v="20000"/>
    <x v="0"/>
    <x v="0"/>
    <x v="1"/>
    <s v="First Owner"/>
    <n v="2313"/>
    <n v="7"/>
    <s v="premimum"/>
    <n v="455199.74232598359"/>
    <n v="2297"/>
    <n v="2313"/>
    <n v="2313"/>
    <x v="1257"/>
    <n v="1587"/>
    <n v="0.60224816255944658"/>
  </r>
  <r>
    <x v="761"/>
    <n v="2017"/>
    <n v="800000"/>
    <n v="30600"/>
    <x v="0"/>
    <x v="0"/>
    <x v="1"/>
    <s v="First Owner"/>
    <n v="2312"/>
    <n v="9"/>
    <s v="premimum"/>
    <n v="455115.48615916952"/>
    <n v="2296"/>
    <n v="2312"/>
    <n v="2312"/>
    <x v="1258"/>
    <n v="1587"/>
    <n v="0.60207612456747406"/>
  </r>
  <r>
    <x v="762"/>
    <n v="2020"/>
    <n v="802000"/>
    <n v="5000"/>
    <x v="0"/>
    <x v="0"/>
    <x v="0"/>
    <s v="First Owner"/>
    <n v="2311"/>
    <n v="6"/>
    <s v="premimum"/>
    <n v="454966.2501081783"/>
    <n v="2295"/>
    <n v="2311"/>
    <n v="2311"/>
    <x v="1259"/>
    <n v="1587"/>
    <n v="0.60190393768931194"/>
  </r>
  <r>
    <x v="763"/>
    <n v="2015"/>
    <n v="2300000"/>
    <n v="35000"/>
    <x v="1"/>
    <x v="0"/>
    <x v="1"/>
    <s v="Third Owner"/>
    <n v="2310"/>
    <n v="11"/>
    <b v="0"/>
    <n v="454816.01904761908"/>
    <n v="2294"/>
    <n v="2310"/>
    <n v="2310"/>
    <x v="1260"/>
    <n v="1587"/>
    <n v="0.60173160173160178"/>
  </r>
  <r>
    <x v="764"/>
    <n v="2016"/>
    <n v="430000"/>
    <n v="35000"/>
    <x v="1"/>
    <x v="0"/>
    <x v="0"/>
    <s v="First Owner"/>
    <n v="2309"/>
    <n v="10"/>
    <s v="budget"/>
    <n v="454016.89216110873"/>
    <n v="2293"/>
    <n v="2309"/>
    <n v="2309"/>
    <x v="1261"/>
    <n v="1586"/>
    <n v="0.60199220441749679"/>
  </r>
  <r>
    <x v="450"/>
    <n v="2017"/>
    <n v="650000"/>
    <n v="23000"/>
    <x v="0"/>
    <x v="0"/>
    <x v="0"/>
    <s v="First Owner"/>
    <n v="2308"/>
    <n v="9"/>
    <s v="premimum"/>
    <n v="454027.29809358751"/>
    <n v="2292"/>
    <n v="2308"/>
    <n v="2308"/>
    <x v="1262"/>
    <n v="1586"/>
    <n v="0.6018197573656846"/>
  </r>
  <r>
    <x v="765"/>
    <n v="2004"/>
    <n v="170000"/>
    <n v="120000"/>
    <x v="1"/>
    <x v="0"/>
    <x v="0"/>
    <s v="First Owner"/>
    <n v="2307"/>
    <n v="22"/>
    <s v="budget"/>
    <n v="453942.35110533162"/>
    <n v="2291"/>
    <n v="2307"/>
    <n v="2307"/>
    <x v="1263"/>
    <n v="1586"/>
    <n v="0.6016471608149111"/>
  </r>
  <r>
    <x v="719"/>
    <n v="2011"/>
    <n v="450000"/>
    <n v="235000"/>
    <x v="1"/>
    <x v="0"/>
    <x v="1"/>
    <s v="First Owner"/>
    <n v="2306"/>
    <n v="15"/>
    <s v="budget"/>
    <n v="454065.48308759759"/>
    <n v="2290"/>
    <n v="2306"/>
    <n v="2306"/>
    <x v="1264"/>
    <n v="1585"/>
    <n v="0.60147441457068518"/>
  </r>
  <r>
    <x v="228"/>
    <n v="2013"/>
    <n v="250000"/>
    <n v="87000"/>
    <x v="0"/>
    <x v="0"/>
    <x v="0"/>
    <s v="First Owner"/>
    <n v="2305"/>
    <n v="13"/>
    <s v="budget"/>
    <n v="454067.24685466377"/>
    <n v="2289"/>
    <n v="2305"/>
    <n v="2305"/>
    <x v="1265"/>
    <n v="1584"/>
    <n v="0.60130151843817792"/>
  </r>
  <r>
    <x v="766"/>
    <n v="2014"/>
    <n v="550000"/>
    <n v="72000"/>
    <x v="0"/>
    <x v="0"/>
    <x v="0"/>
    <s v="Second Owner"/>
    <n v="2304"/>
    <n v="12"/>
    <s v="premimum"/>
    <n v="454155.81770833331"/>
    <n v="2288"/>
    <n v="2304"/>
    <n v="2304"/>
    <x v="1266"/>
    <n v="1583"/>
    <n v="0.60112847222222221"/>
  </r>
  <r>
    <x v="767"/>
    <n v="2013"/>
    <n v="2000000"/>
    <n v="64000"/>
    <x v="1"/>
    <x v="0"/>
    <x v="1"/>
    <s v="Second Owner"/>
    <n v="2303"/>
    <n v="13"/>
    <b v="0"/>
    <n v="454114.20060790272"/>
    <n v="2287"/>
    <n v="2303"/>
    <n v="2303"/>
    <x v="1267"/>
    <n v="1582"/>
    <n v="0.60138949196699953"/>
  </r>
  <r>
    <x v="768"/>
    <n v="2007"/>
    <n v="140000"/>
    <n v="100000"/>
    <x v="0"/>
    <x v="0"/>
    <x v="0"/>
    <s v="Second Owner"/>
    <n v="2302"/>
    <n v="19"/>
    <s v="budget"/>
    <n v="453442.6602953953"/>
    <n v="2286"/>
    <n v="2302"/>
    <n v="2302"/>
    <x v="1268"/>
    <n v="1581"/>
    <n v="0.60165073848827111"/>
  </r>
  <r>
    <x v="141"/>
    <n v="2012"/>
    <n v="155000"/>
    <n v="12000"/>
    <x v="0"/>
    <x v="0"/>
    <x v="0"/>
    <s v="First Owner"/>
    <n v="2301"/>
    <n v="14"/>
    <s v="budget"/>
    <n v="453578.88048674492"/>
    <n v="2285"/>
    <n v="2301"/>
    <n v="2301"/>
    <x v="1269"/>
    <n v="1580"/>
    <n v="0.60191221208170365"/>
  </r>
  <r>
    <x v="446"/>
    <n v="2010"/>
    <n v="120000"/>
    <n v="67000"/>
    <x v="0"/>
    <x v="0"/>
    <x v="0"/>
    <s v="Third Owner"/>
    <n v="2300"/>
    <n v="16"/>
    <s v="budget"/>
    <n v="453708.69739130436"/>
    <n v="2284"/>
    <n v="2300"/>
    <n v="2300"/>
    <x v="1270"/>
    <n v="1579"/>
    <n v="0.60173913043478255"/>
  </r>
  <r>
    <x v="769"/>
    <n v="2012"/>
    <n v="287000"/>
    <n v="70000"/>
    <x v="1"/>
    <x v="0"/>
    <x v="0"/>
    <s v="First Owner"/>
    <n v="2299"/>
    <n v="14"/>
    <s v="budget"/>
    <n v="453853.85123966943"/>
    <n v="2283"/>
    <n v="2299"/>
    <n v="2299"/>
    <x v="1271"/>
    <n v="1578"/>
    <n v="0.6020008699434537"/>
  </r>
  <r>
    <x v="259"/>
    <n v="2016"/>
    <n v="675000"/>
    <n v="60000"/>
    <x v="1"/>
    <x v="0"/>
    <x v="0"/>
    <s v="First Owner"/>
    <n v="2298"/>
    <n v="10"/>
    <s v="premimum"/>
    <n v="453926.45953002613"/>
    <n v="2282"/>
    <n v="2298"/>
    <n v="2298"/>
    <x v="1272"/>
    <n v="1577"/>
    <n v="0.60182767624020883"/>
  </r>
  <r>
    <x v="634"/>
    <n v="2011"/>
    <n v="235000"/>
    <n v="74500"/>
    <x v="0"/>
    <x v="0"/>
    <x v="0"/>
    <s v="Second Owner"/>
    <n v="2297"/>
    <n v="15"/>
    <s v="budget"/>
    <n v="453830.21506312583"/>
    <n v="2281"/>
    <n v="2297"/>
    <n v="2297"/>
    <x v="1273"/>
    <n v="1577"/>
    <n v="0.6016543317370483"/>
  </r>
  <r>
    <x v="770"/>
    <n v="2011"/>
    <n v="300000"/>
    <n v="118700"/>
    <x v="1"/>
    <x v="0"/>
    <x v="0"/>
    <s v="Second Owner"/>
    <n v="2296"/>
    <n v="15"/>
    <s v="budget"/>
    <n v="453925.52439024393"/>
    <n v="2280"/>
    <n v="2296"/>
    <n v="2296"/>
    <x v="1274"/>
    <n v="1576"/>
    <n v="0.6019163763066202"/>
  </r>
  <r>
    <x v="771"/>
    <n v="2015"/>
    <n v="434999"/>
    <n v="40000"/>
    <x v="0"/>
    <x v="0"/>
    <x v="1"/>
    <s v="Second Owner"/>
    <n v="2295"/>
    <n v="11"/>
    <s v="budget"/>
    <n v="453992.59433551197"/>
    <n v="2279"/>
    <n v="2295"/>
    <n v="2295"/>
    <x v="1275"/>
    <n v="1575"/>
    <n v="0.60217864923747277"/>
  </r>
  <r>
    <x v="772"/>
    <n v="2004"/>
    <n v="225000"/>
    <n v="223660"/>
    <x v="1"/>
    <x v="0"/>
    <x v="1"/>
    <s v="Third Owner"/>
    <n v="2294"/>
    <n v="22"/>
    <s v="budget"/>
    <n v="454000.87401918048"/>
    <n v="2278"/>
    <n v="2294"/>
    <n v="2294"/>
    <x v="1276"/>
    <n v="1574"/>
    <n v="0.60244115082824756"/>
  </r>
  <r>
    <x v="773"/>
    <n v="2006"/>
    <n v="160000"/>
    <n v="140000"/>
    <x v="0"/>
    <x v="0"/>
    <x v="0"/>
    <s v="Second Owner"/>
    <n v="2293"/>
    <n v="20"/>
    <s v="budget"/>
    <n v="454100.74356737896"/>
    <n v="2277"/>
    <n v="2293"/>
    <n v="2293"/>
    <x v="1277"/>
    <n v="1573"/>
    <n v="0.60270388137810726"/>
  </r>
  <r>
    <x v="774"/>
    <n v="2020"/>
    <n v="600000"/>
    <n v="5000"/>
    <x v="0"/>
    <x v="0"/>
    <x v="0"/>
    <s v="First Owner"/>
    <n v="2292"/>
    <n v="6"/>
    <s v="premimum"/>
    <n v="454229.05977312388"/>
    <n v="2276"/>
    <n v="2292"/>
    <n v="2292"/>
    <x v="1278"/>
    <n v="1572"/>
    <n v="0.60296684118673649"/>
  </r>
  <r>
    <x v="775"/>
    <n v="2016"/>
    <n v="470000"/>
    <n v="100000"/>
    <x v="1"/>
    <x v="0"/>
    <x v="0"/>
    <s v="Second Owner"/>
    <n v="2291"/>
    <n v="10"/>
    <s v="budget"/>
    <n v="454165.43212570931"/>
    <n v="2275"/>
    <n v="2291"/>
    <n v="2291"/>
    <x v="1279"/>
    <n v="1572"/>
    <n v="0.60279353993889129"/>
  </r>
  <r>
    <x v="514"/>
    <n v="2011"/>
    <n v="300000"/>
    <n v="100000"/>
    <x v="0"/>
    <x v="0"/>
    <x v="0"/>
    <s v="Second Owner"/>
    <n v="2290"/>
    <n v="15"/>
    <s v="budget"/>
    <n v="454158.51746724889"/>
    <n v="2274"/>
    <n v="2290"/>
    <n v="2290"/>
    <x v="1280"/>
    <n v="1572"/>
    <n v="0.60305676855895196"/>
  </r>
  <r>
    <x v="102"/>
    <n v="2018"/>
    <n v="600000"/>
    <n v="2000"/>
    <x v="0"/>
    <x v="0"/>
    <x v="0"/>
    <s v="First Owner"/>
    <n v="2289"/>
    <n v="8"/>
    <s v="premimum"/>
    <n v="454225.86500655307"/>
    <n v="2273"/>
    <n v="2289"/>
    <n v="2289"/>
    <x v="1281"/>
    <n v="1571"/>
    <n v="0.60332022717343814"/>
  </r>
  <r>
    <x v="776"/>
    <n v="2020"/>
    <n v="640000"/>
    <n v="4000"/>
    <x v="0"/>
    <x v="0"/>
    <x v="1"/>
    <s v="First Owner"/>
    <n v="2288"/>
    <n v="6"/>
    <s v="premimum"/>
    <n v="454162.15253496502"/>
    <n v="2272"/>
    <n v="2288"/>
    <n v="2288"/>
    <x v="1282"/>
    <n v="1571"/>
    <n v="0.60314685314685312"/>
  </r>
  <r>
    <x v="48"/>
    <n v="2006"/>
    <n v="50000"/>
    <n v="120000"/>
    <x v="1"/>
    <x v="0"/>
    <x v="0"/>
    <s v="Fourth &amp; Above Owner"/>
    <n v="2287"/>
    <n v="20"/>
    <s v="budget"/>
    <n v="454080.89418452122"/>
    <n v="2271"/>
    <n v="2287"/>
    <n v="2287"/>
    <x v="1283"/>
    <n v="1571"/>
    <n v="0.60297332750327937"/>
  </r>
  <r>
    <x v="777"/>
    <n v="2015"/>
    <n v="600000"/>
    <n v="35000"/>
    <x v="0"/>
    <x v="0"/>
    <x v="0"/>
    <s v="First Owner"/>
    <n v="2286"/>
    <n v="11"/>
    <s v="premimum"/>
    <n v="454257.65748031496"/>
    <n v="2270"/>
    <n v="2286"/>
    <n v="2286"/>
    <x v="1284"/>
    <n v="1570"/>
    <n v="0.60323709536307957"/>
  </r>
  <r>
    <x v="422"/>
    <n v="2014"/>
    <n v="290000"/>
    <n v="29000"/>
    <x v="3"/>
    <x v="0"/>
    <x v="0"/>
    <s v="First Owner"/>
    <n v="2285"/>
    <n v="12"/>
    <s v="budget"/>
    <n v="454193.87527352298"/>
    <n v="2269"/>
    <n v="2285"/>
    <n v="2285"/>
    <x v="1285"/>
    <n v="1569"/>
    <n v="0.60306345733041578"/>
  </r>
  <r>
    <x v="777"/>
    <n v="2015"/>
    <n v="600000"/>
    <n v="30000"/>
    <x v="0"/>
    <x v="0"/>
    <x v="0"/>
    <s v="First Owner"/>
    <n v="2284"/>
    <n v="11"/>
    <s v="premimum"/>
    <n v="454265.7640105079"/>
    <n v="2269"/>
    <n v="2284"/>
    <n v="2284"/>
    <x v="1285"/>
    <n v="1568"/>
    <n v="0.6028896672504378"/>
  </r>
  <r>
    <x v="778"/>
    <n v="2012"/>
    <n v="190000"/>
    <n v="120000"/>
    <x v="1"/>
    <x v="0"/>
    <x v="0"/>
    <s v="First Owner"/>
    <n v="2283"/>
    <n v="14"/>
    <s v="budget"/>
    <n v="454201.92947875604"/>
    <n v="2268"/>
    <n v="2283"/>
    <n v="2283"/>
    <x v="1286"/>
    <n v="1567"/>
    <n v="0.60271572492334646"/>
  </r>
  <r>
    <x v="344"/>
    <n v="2008"/>
    <n v="160000"/>
    <n v="110000"/>
    <x v="0"/>
    <x v="0"/>
    <x v="0"/>
    <s v="Third Owner"/>
    <n v="2282"/>
    <n v="18"/>
    <s v="budget"/>
    <n v="454317.70595968451"/>
    <n v="2267"/>
    <n v="2282"/>
    <n v="2282"/>
    <x v="1287"/>
    <n v="1566"/>
    <n v="0.60254163014899209"/>
  </r>
  <r>
    <x v="150"/>
    <n v="2017"/>
    <n v="325000"/>
    <n v="15000"/>
    <x v="0"/>
    <x v="0"/>
    <x v="0"/>
    <s v="First Owner"/>
    <n v="2281"/>
    <n v="9"/>
    <s v="budget"/>
    <n v="454446.73608066636"/>
    <n v="2266"/>
    <n v="2281"/>
    <n v="2281"/>
    <x v="1288"/>
    <n v="1565"/>
    <n v="0.60280578693555453"/>
  </r>
  <r>
    <x v="635"/>
    <n v="2006"/>
    <n v="200000"/>
    <n v="73756"/>
    <x v="1"/>
    <x v="0"/>
    <x v="0"/>
    <s v="First Owner"/>
    <n v="2280"/>
    <n v="20"/>
    <s v="budget"/>
    <n v="454503.5109649123"/>
    <n v="2265"/>
    <n v="2280"/>
    <n v="2280"/>
    <x v="1289"/>
    <n v="1565"/>
    <n v="0.60263157894736841"/>
  </r>
  <r>
    <x v="484"/>
    <n v="2018"/>
    <n v="2800000"/>
    <n v="40000"/>
    <x v="1"/>
    <x v="0"/>
    <x v="1"/>
    <s v="First Owner"/>
    <n v="2279"/>
    <n v="8"/>
    <b v="0"/>
    <n v="454615.18429135584"/>
    <n v="2264"/>
    <n v="2279"/>
    <n v="2279"/>
    <x v="1290"/>
    <n v="1564"/>
    <n v="0.60245721807810448"/>
  </r>
  <r>
    <x v="116"/>
    <n v="2011"/>
    <n v="125000"/>
    <n v="60000"/>
    <x v="0"/>
    <x v="0"/>
    <x v="0"/>
    <s v="Third Owner"/>
    <n v="2278"/>
    <n v="15"/>
    <s v="budget"/>
    <n v="453585.60359964881"/>
    <n v="2263"/>
    <n v="2278"/>
    <n v="2278"/>
    <x v="1291"/>
    <n v="1564"/>
    <n v="0.6022827041264267"/>
  </r>
  <r>
    <x v="537"/>
    <n v="2008"/>
    <n v="155000"/>
    <n v="60000"/>
    <x v="0"/>
    <x v="0"/>
    <x v="0"/>
    <s v="Fourth &amp; Above Owner"/>
    <n v="2277"/>
    <n v="18"/>
    <s v="budget"/>
    <n v="453729.90996925777"/>
    <n v="2262"/>
    <n v="2277"/>
    <n v="2277"/>
    <x v="1292"/>
    <n v="1563"/>
    <n v="0.60254721124286337"/>
  </r>
  <r>
    <x v="125"/>
    <n v="2015"/>
    <n v="550000"/>
    <n v="90000"/>
    <x v="1"/>
    <x v="0"/>
    <x v="0"/>
    <s v="First Owner"/>
    <n v="2276"/>
    <n v="11"/>
    <s v="premimum"/>
    <n v="453861.16212653776"/>
    <n v="2261"/>
    <n v="2276"/>
    <n v="2276"/>
    <x v="1293"/>
    <n v="1562"/>
    <n v="0.60281195079086114"/>
  </r>
  <r>
    <x v="779"/>
    <n v="2009"/>
    <n v="130000"/>
    <n v="70000"/>
    <x v="0"/>
    <x v="0"/>
    <x v="0"/>
    <s v="Fourth &amp; Above Owner"/>
    <n v="2275"/>
    <n v="17"/>
    <s v="budget"/>
    <n v="453818.9032967033"/>
    <n v="2260"/>
    <n v="2275"/>
    <n v="2275"/>
    <x v="1294"/>
    <n v="1561"/>
    <n v="0.60263736263736267"/>
  </r>
  <r>
    <x v="0"/>
    <n v="2002"/>
    <n v="80000"/>
    <n v="70000"/>
    <x v="0"/>
    <x v="0"/>
    <x v="0"/>
    <s v="Second Owner"/>
    <n v="2274"/>
    <n v="24"/>
    <s v="budget"/>
    <n v="453961.30386983289"/>
    <n v="2259"/>
    <n v="2274"/>
    <n v="2274"/>
    <x v="1295"/>
    <n v="1560"/>
    <n v="0.6029023746701847"/>
  </r>
  <r>
    <x v="780"/>
    <n v="2015"/>
    <n v="500000"/>
    <n v="80000"/>
    <x v="1"/>
    <x v="0"/>
    <x v="0"/>
    <s v="Second Owner"/>
    <n v="2273"/>
    <n v="11"/>
    <s v="premimum"/>
    <n v="454125.82710074791"/>
    <n v="2258"/>
    <n v="2273"/>
    <n v="2273"/>
    <x v="1296"/>
    <n v="1559"/>
    <n v="0.60316761988561374"/>
  </r>
  <r>
    <x v="781"/>
    <n v="2019"/>
    <n v="250000"/>
    <n v="27000"/>
    <x v="0"/>
    <x v="0"/>
    <x v="0"/>
    <s v="First Owner"/>
    <n v="2272"/>
    <n v="7"/>
    <s v="budget"/>
    <n v="454105.63600352115"/>
    <n v="2257"/>
    <n v="2272"/>
    <n v="2272"/>
    <x v="1297"/>
    <n v="1558"/>
    <n v="0.60343309859154926"/>
  </r>
  <r>
    <x v="71"/>
    <n v="2012"/>
    <n v="580000"/>
    <n v="70000"/>
    <x v="1"/>
    <x v="0"/>
    <x v="0"/>
    <s v="First Owner"/>
    <n v="2271"/>
    <n v="14"/>
    <s v="premimum"/>
    <n v="454195.51078819903"/>
    <n v="2256"/>
    <n v="2271"/>
    <n v="2271"/>
    <x v="1298"/>
    <n v="1558"/>
    <n v="0.60325847644209596"/>
  </r>
  <r>
    <x v="782"/>
    <n v="2002"/>
    <n v="60000"/>
    <n v="50000"/>
    <x v="0"/>
    <x v="0"/>
    <x v="0"/>
    <s v="First Owner"/>
    <n v="2270"/>
    <n v="24"/>
    <s v="budget"/>
    <n v="454140.09030837007"/>
    <n v="2255"/>
    <n v="2270"/>
    <n v="2270"/>
    <x v="1299"/>
    <n v="1557"/>
    <n v="0.60308370044052861"/>
  </r>
  <r>
    <x v="50"/>
    <n v="2012"/>
    <n v="300000"/>
    <n v="185000"/>
    <x v="1"/>
    <x v="0"/>
    <x v="0"/>
    <s v="First Owner"/>
    <n v="2269"/>
    <n v="14"/>
    <s v="budget"/>
    <n v="454313.79682679597"/>
    <n v="2254"/>
    <n v="2269"/>
    <n v="2269"/>
    <x v="1300"/>
    <n v="1556"/>
    <n v="0.60290877038342883"/>
  </r>
  <r>
    <x v="160"/>
    <n v="2014"/>
    <n v="200000"/>
    <n v="90000"/>
    <x v="1"/>
    <x v="0"/>
    <x v="0"/>
    <s v="Second Owner"/>
    <n v="2268"/>
    <n v="12"/>
    <s v="budget"/>
    <n v="454381.83641975309"/>
    <n v="2253"/>
    <n v="2268"/>
    <n v="2268"/>
    <x v="1301"/>
    <n v="1555"/>
    <n v="0.60273368606701938"/>
  </r>
  <r>
    <x v="783"/>
    <n v="2017"/>
    <n v="1200000"/>
    <n v="16400"/>
    <x v="1"/>
    <x v="0"/>
    <x v="0"/>
    <s v="First Owner"/>
    <n v="2267"/>
    <n v="9"/>
    <b v="0"/>
    <n v="454494.04719894135"/>
    <n v="2252"/>
    <n v="2267"/>
    <n v="2267"/>
    <x v="1302"/>
    <n v="1554"/>
    <n v="0.60299955888839873"/>
  </r>
  <r>
    <x v="780"/>
    <n v="2015"/>
    <n v="350000"/>
    <n v="80000"/>
    <x v="1"/>
    <x v="0"/>
    <x v="0"/>
    <s v="Second Owner"/>
    <n v="2266"/>
    <n v="11"/>
    <s v="budget"/>
    <n v="454165.05075022066"/>
    <n v="2251"/>
    <n v="2266"/>
    <n v="2266"/>
    <x v="1303"/>
    <n v="1554"/>
    <n v="0.60282436010591356"/>
  </r>
  <r>
    <x v="471"/>
    <n v="2012"/>
    <n v="600000"/>
    <n v="80000"/>
    <x v="1"/>
    <x v="0"/>
    <x v="0"/>
    <s v="Second Owner"/>
    <n v="2265"/>
    <n v="14"/>
    <s v="premimum"/>
    <n v="454211.03973509936"/>
    <n v="2250"/>
    <n v="2265"/>
    <n v="2265"/>
    <x v="1304"/>
    <n v="1553"/>
    <n v="0.60309050772626926"/>
  </r>
  <r>
    <x v="784"/>
    <n v="2019"/>
    <n v="650000"/>
    <n v="4000"/>
    <x v="0"/>
    <x v="0"/>
    <x v="0"/>
    <s v="First Owner"/>
    <n v="2264"/>
    <n v="7"/>
    <s v="premimum"/>
    <n v="454146.64531802118"/>
    <n v="2249"/>
    <n v="2264"/>
    <n v="2264"/>
    <x v="1305"/>
    <n v="1552"/>
    <n v="0.60335689045936391"/>
  </r>
  <r>
    <x v="785"/>
    <n v="2008"/>
    <n v="120000"/>
    <n v="40000"/>
    <x v="0"/>
    <x v="0"/>
    <x v="0"/>
    <s v="First Owner"/>
    <n v="2263"/>
    <n v="18"/>
    <s v="budget"/>
    <n v="454060.0994255413"/>
    <n v="2248"/>
    <n v="2263"/>
    <n v="2263"/>
    <x v="1306"/>
    <n v="1552"/>
    <n v="0.60318161732213871"/>
  </r>
  <r>
    <x v="310"/>
    <n v="2010"/>
    <n v="180000"/>
    <n v="120000"/>
    <x v="1"/>
    <x v="0"/>
    <x v="0"/>
    <s v="Second Owner"/>
    <n v="2262"/>
    <n v="16"/>
    <s v="budget"/>
    <n v="454207.78293545533"/>
    <n v="2247"/>
    <n v="2262"/>
    <n v="2262"/>
    <x v="1307"/>
    <n v="1551"/>
    <n v="0.6030061892130858"/>
  </r>
  <r>
    <x v="383"/>
    <n v="2018"/>
    <n v="950000"/>
    <n v="41395"/>
    <x v="0"/>
    <x v="0"/>
    <x v="1"/>
    <s v="First Owner"/>
    <n v="2261"/>
    <n v="8"/>
    <s v="premimum"/>
    <n v="454329.06015037594"/>
    <n v="2246"/>
    <n v="2261"/>
    <n v="2261"/>
    <x v="1308"/>
    <n v="1550"/>
    <n v="0.60327288810260948"/>
  </r>
  <r>
    <x v="289"/>
    <n v="2012"/>
    <n v="250999"/>
    <n v="35000"/>
    <x v="1"/>
    <x v="0"/>
    <x v="0"/>
    <s v="Second Owner"/>
    <n v="2260"/>
    <n v="14"/>
    <s v="budget"/>
    <n v="454109.73672566371"/>
    <n v="2245"/>
    <n v="2260"/>
    <n v="2260"/>
    <x v="1309"/>
    <n v="1550"/>
    <n v="0.60309734513274338"/>
  </r>
  <r>
    <x v="786"/>
    <n v="2009"/>
    <n v="1250000"/>
    <n v="47000"/>
    <x v="1"/>
    <x v="1"/>
    <x v="1"/>
    <s v="Second Owner"/>
    <n v="2259"/>
    <n v="17"/>
    <b v="0"/>
    <n v="454199.64851704292"/>
    <n v="2244"/>
    <n v="2259"/>
    <n v="2259"/>
    <x v="1310"/>
    <n v="1549"/>
    <n v="0.60336432049579458"/>
  </r>
  <r>
    <x v="141"/>
    <n v="2013"/>
    <n v="165000"/>
    <n v="50000"/>
    <x v="0"/>
    <x v="0"/>
    <x v="0"/>
    <s v="First Owner"/>
    <n v="2258"/>
    <n v="13"/>
    <s v="budget"/>
    <n v="453847.21257750224"/>
    <n v="2243"/>
    <n v="2258"/>
    <n v="2258"/>
    <x v="1311"/>
    <n v="1548"/>
    <n v="0.60363153232949518"/>
  </r>
  <r>
    <x v="787"/>
    <n v="2015"/>
    <n v="700000"/>
    <n v="48000"/>
    <x v="0"/>
    <x v="1"/>
    <x v="0"/>
    <s v="First Owner"/>
    <n v="2257"/>
    <n v="11"/>
    <s v="premimum"/>
    <n v="453975.19096145325"/>
    <n v="2242"/>
    <n v="2257"/>
    <n v="2257"/>
    <x v="1312"/>
    <n v="1547"/>
    <n v="0.60345591493132478"/>
  </r>
  <r>
    <x v="471"/>
    <n v="2015"/>
    <n v="750000"/>
    <n v="53000"/>
    <x v="1"/>
    <x v="1"/>
    <x v="0"/>
    <s v="First Owner"/>
    <n v="2256"/>
    <n v="11"/>
    <s v="premimum"/>
    <n v="453866.13741134753"/>
    <n v="2241"/>
    <n v="2256"/>
    <n v="2256"/>
    <x v="1313"/>
    <n v="1546"/>
    <n v="0.60328014184397161"/>
  </r>
  <r>
    <x v="788"/>
    <n v="2018"/>
    <n v="290000"/>
    <n v="15000"/>
    <x v="0"/>
    <x v="1"/>
    <x v="1"/>
    <s v="First Owner"/>
    <n v="2255"/>
    <n v="8"/>
    <s v="budget"/>
    <n v="453734.81419068738"/>
    <n v="2240"/>
    <n v="2255"/>
    <n v="2255"/>
    <x v="1314"/>
    <n v="1545"/>
    <n v="0.60310421286031046"/>
  </r>
  <r>
    <x v="789"/>
    <n v="2014"/>
    <n v="45000"/>
    <n v="7000"/>
    <x v="0"/>
    <x v="0"/>
    <x v="0"/>
    <s v="Second Owner"/>
    <n v="2254"/>
    <n v="12"/>
    <s v="budget"/>
    <n v="453807.45607808343"/>
    <n v="2239"/>
    <n v="2254"/>
    <n v="2254"/>
    <x v="1315"/>
    <n v="1545"/>
    <n v="0.60292812777284832"/>
  </r>
  <r>
    <x v="23"/>
    <n v="2013"/>
    <n v="675000"/>
    <n v="88000"/>
    <x v="1"/>
    <x v="1"/>
    <x v="1"/>
    <s v="First Owner"/>
    <n v="2253"/>
    <n v="13"/>
    <s v="premimum"/>
    <n v="453988.90634709276"/>
    <n v="2238"/>
    <n v="2253"/>
    <n v="2253"/>
    <x v="1316"/>
    <n v="1544"/>
    <n v="0.60319573901464718"/>
  </r>
  <r>
    <x v="596"/>
    <n v="2015"/>
    <n v="530000"/>
    <n v="55000"/>
    <x v="1"/>
    <x v="1"/>
    <x v="0"/>
    <s v="First Owner"/>
    <n v="2252"/>
    <n v="11"/>
    <s v="premimum"/>
    <n v="453890.76642984012"/>
    <n v="2237"/>
    <n v="2252"/>
    <n v="2252"/>
    <x v="1317"/>
    <n v="1543"/>
    <n v="0.60301953818827714"/>
  </r>
  <r>
    <x v="790"/>
    <n v="2014"/>
    <n v="1485000"/>
    <n v="48000"/>
    <x v="1"/>
    <x v="1"/>
    <x v="1"/>
    <s v="First Owner"/>
    <n v="2251"/>
    <n v="12"/>
    <b v="0"/>
    <n v="453856.95513105288"/>
    <n v="2236"/>
    <n v="2251"/>
    <n v="2251"/>
    <x v="1318"/>
    <n v="1542"/>
    <n v="0.6028431808085295"/>
  </r>
  <r>
    <x v="791"/>
    <n v="2014"/>
    <n v="325000"/>
    <n v="71014"/>
    <x v="1"/>
    <x v="1"/>
    <x v="0"/>
    <s v="First Owner"/>
    <n v="2250"/>
    <n v="12"/>
    <s v="budget"/>
    <n v="453398.66933333332"/>
    <n v="2235"/>
    <n v="2250"/>
    <n v="2250"/>
    <x v="1319"/>
    <n v="1541"/>
    <n v="0.60266666666666668"/>
  </r>
  <r>
    <x v="792"/>
    <n v="2015"/>
    <n v="400000"/>
    <n v="60000"/>
    <x v="1"/>
    <x v="1"/>
    <x v="0"/>
    <s v="First Owner"/>
    <n v="2249"/>
    <n v="11"/>
    <s v="budget"/>
    <n v="453455.76078257005"/>
    <n v="2234"/>
    <n v="2249"/>
    <n v="2249"/>
    <x v="1320"/>
    <n v="1540"/>
    <n v="0.6024899955535794"/>
  </r>
  <r>
    <x v="793"/>
    <n v="2017"/>
    <n v="380000"/>
    <n v="71000"/>
    <x v="1"/>
    <x v="1"/>
    <x v="0"/>
    <s v="First Owner"/>
    <n v="2248"/>
    <n v="9"/>
    <s v="budget"/>
    <n v="453479.54003558721"/>
    <n v="2233"/>
    <n v="2248"/>
    <n v="2248"/>
    <x v="1321"/>
    <n v="1539"/>
    <n v="0.60231316725978645"/>
  </r>
  <r>
    <x v="794"/>
    <n v="2016"/>
    <n v="750000"/>
    <n v="45000"/>
    <x v="0"/>
    <x v="1"/>
    <x v="1"/>
    <s v="First Owner"/>
    <n v="2247"/>
    <n v="10"/>
    <s v="premimum"/>
    <n v="453512.24121050292"/>
    <n v="2232"/>
    <n v="2247"/>
    <n v="2247"/>
    <x v="1322"/>
    <n v="1539"/>
    <n v="0.60213618157543392"/>
  </r>
  <r>
    <x v="795"/>
    <n v="2017"/>
    <n v="390000"/>
    <n v="45000"/>
    <x v="0"/>
    <x v="1"/>
    <x v="0"/>
    <s v="First Owner"/>
    <n v="2246"/>
    <n v="9"/>
    <s v="budget"/>
    <n v="453380.2341941229"/>
    <n v="2231"/>
    <n v="2246"/>
    <n v="2246"/>
    <x v="1323"/>
    <n v="1539"/>
    <n v="0.60195903829029385"/>
  </r>
  <r>
    <x v="796"/>
    <n v="2019"/>
    <n v="1825000"/>
    <n v="14000"/>
    <x v="1"/>
    <x v="1"/>
    <x v="0"/>
    <s v="First Owner"/>
    <n v="2245"/>
    <n v="7"/>
    <b v="0"/>
    <n v="453408.46592427616"/>
    <n v="2230"/>
    <n v="2245"/>
    <n v="2245"/>
    <x v="1324"/>
    <n v="1539"/>
    <n v="0.60178173719376393"/>
  </r>
  <r>
    <x v="797"/>
    <n v="2019"/>
    <n v="3256000"/>
    <n v="17000"/>
    <x v="1"/>
    <x v="1"/>
    <x v="1"/>
    <s v="First Owner"/>
    <n v="2244"/>
    <n v="7"/>
    <b v="0"/>
    <n v="452797.23975044565"/>
    <n v="2229"/>
    <n v="2244"/>
    <n v="2244"/>
    <x v="1325"/>
    <n v="1539"/>
    <n v="0.60160427807486627"/>
  </r>
  <r>
    <x v="798"/>
    <n v="2015"/>
    <n v="370000"/>
    <n v="60000"/>
    <x v="1"/>
    <x v="1"/>
    <x v="0"/>
    <s v="First Owner"/>
    <n v="2243"/>
    <n v="11"/>
    <s v="budget"/>
    <n v="451547.48372715112"/>
    <n v="2228"/>
    <n v="2243"/>
    <n v="2243"/>
    <x v="1326"/>
    <n v="1539"/>
    <n v="0.60142666072224704"/>
  </r>
  <r>
    <x v="164"/>
    <n v="2013"/>
    <n v="210000"/>
    <n v="80000"/>
    <x v="1"/>
    <x v="0"/>
    <x v="0"/>
    <s v="Second Owner"/>
    <n v="2242"/>
    <n v="13"/>
    <s v="budget"/>
    <n v="451583.8563782337"/>
    <n v="2227"/>
    <n v="2242"/>
    <n v="2242"/>
    <x v="1327"/>
    <n v="1538"/>
    <n v="0.60124888492417483"/>
  </r>
  <r>
    <x v="799"/>
    <n v="2007"/>
    <n v="175000"/>
    <n v="181000"/>
    <x v="1"/>
    <x v="0"/>
    <x v="0"/>
    <s v="Fourth &amp; Above Owner"/>
    <n v="2241"/>
    <n v="19"/>
    <s v="budget"/>
    <n v="451691.65818830876"/>
    <n v="2226"/>
    <n v="2241"/>
    <n v="2241"/>
    <x v="1328"/>
    <n v="1537"/>
    <n v="0.60151717983043285"/>
  </r>
  <r>
    <x v="222"/>
    <n v="2012"/>
    <n v="575000"/>
    <n v="89550"/>
    <x v="1"/>
    <x v="0"/>
    <x v="0"/>
    <s v="Second Owner"/>
    <n v="2240"/>
    <n v="14"/>
    <s v="premimum"/>
    <n v="451815.18125000002"/>
    <n v="2225"/>
    <n v="2240"/>
    <n v="2240"/>
    <x v="1329"/>
    <n v="1536"/>
    <n v="0.60178571428571426"/>
  </r>
  <r>
    <x v="89"/>
    <n v="2010"/>
    <n v="320000"/>
    <n v="90000"/>
    <x v="1"/>
    <x v="0"/>
    <x v="0"/>
    <s v="Third Owner"/>
    <n v="2239"/>
    <n v="16"/>
    <s v="budget"/>
    <n v="451760.16346583294"/>
    <n v="2224"/>
    <n v="2239"/>
    <n v="2239"/>
    <x v="1330"/>
    <n v="1535"/>
    <n v="0.60205448861098709"/>
  </r>
  <r>
    <x v="348"/>
    <n v="2010"/>
    <n v="280000"/>
    <n v="149500"/>
    <x v="1"/>
    <x v="0"/>
    <x v="0"/>
    <s v="Third Owner"/>
    <n v="2238"/>
    <n v="16"/>
    <s v="budget"/>
    <n v="451819.03753351205"/>
    <n v="2223"/>
    <n v="2238"/>
    <n v="2238"/>
    <x v="1331"/>
    <n v="1534"/>
    <n v="0.6023235031277927"/>
  </r>
  <r>
    <x v="72"/>
    <n v="2013"/>
    <n v="500000"/>
    <n v="190000"/>
    <x v="1"/>
    <x v="0"/>
    <x v="0"/>
    <s v="Second Owner"/>
    <n v="2237"/>
    <n v="13"/>
    <s v="premimum"/>
    <n v="451895.84532856505"/>
    <n v="2222"/>
    <n v="2237"/>
    <n v="2237"/>
    <x v="1332"/>
    <n v="1533"/>
    <n v="0.60259275815824764"/>
  </r>
  <r>
    <x v="800"/>
    <n v="2013"/>
    <n v="380000"/>
    <n v="83000"/>
    <x v="1"/>
    <x v="1"/>
    <x v="0"/>
    <s v="First Owner"/>
    <n v="2236"/>
    <n v="13"/>
    <s v="budget"/>
    <n v="451874.33184257604"/>
    <n v="2221"/>
    <n v="2236"/>
    <n v="2236"/>
    <x v="1333"/>
    <n v="1532"/>
    <n v="0.60286225402504467"/>
  </r>
  <r>
    <x v="121"/>
    <n v="2005"/>
    <n v="120000"/>
    <n v="20000"/>
    <x v="0"/>
    <x v="0"/>
    <x v="0"/>
    <s v="Second Owner"/>
    <n v="2235"/>
    <n v="21"/>
    <s v="budget"/>
    <n v="451906.49038031319"/>
    <n v="2220"/>
    <n v="2235"/>
    <n v="2235"/>
    <x v="1334"/>
    <n v="1531"/>
    <n v="0.6026845637583893"/>
  </r>
  <r>
    <x v="41"/>
    <n v="2018"/>
    <n v="395000"/>
    <n v="20000"/>
    <x v="0"/>
    <x v="0"/>
    <x v="0"/>
    <s v="First Owner"/>
    <n v="2234"/>
    <n v="8"/>
    <s v="budget"/>
    <n v="452055.06087735004"/>
    <n v="2219"/>
    <n v="2234"/>
    <n v="2234"/>
    <x v="1335"/>
    <n v="1530"/>
    <n v="0.60295434198746645"/>
  </r>
  <r>
    <x v="801"/>
    <n v="2010"/>
    <n v="360000"/>
    <n v="160000"/>
    <x v="1"/>
    <x v="0"/>
    <x v="0"/>
    <s v="First Owner"/>
    <n v="2233"/>
    <n v="16"/>
    <s v="budget"/>
    <n v="452080.6117330945"/>
    <n v="2218"/>
    <n v="2233"/>
    <n v="2233"/>
    <x v="1336"/>
    <n v="1530"/>
    <n v="0.60277653381101659"/>
  </r>
  <r>
    <x v="596"/>
    <n v="2015"/>
    <n v="451000"/>
    <n v="100000"/>
    <x v="1"/>
    <x v="0"/>
    <x v="0"/>
    <s v="First Owner"/>
    <n v="2232"/>
    <n v="11"/>
    <s v="budget"/>
    <n v="452121.86648745521"/>
    <n v="2217"/>
    <n v="2232"/>
    <n v="2232"/>
    <x v="1337"/>
    <n v="1529"/>
    <n v="0.60259856630824371"/>
  </r>
  <r>
    <x v="116"/>
    <n v="2010"/>
    <n v="175000"/>
    <n v="45000"/>
    <x v="0"/>
    <x v="0"/>
    <x v="0"/>
    <s v="Second Owner"/>
    <n v="2231"/>
    <n v="16"/>
    <s v="budget"/>
    <n v="452122.36934110266"/>
    <n v="2216"/>
    <n v="2231"/>
    <n v="2231"/>
    <x v="1338"/>
    <n v="1528"/>
    <n v="0.60242043926490363"/>
  </r>
  <r>
    <x v="116"/>
    <n v="2009"/>
    <n v="170000"/>
    <n v="44800"/>
    <x v="0"/>
    <x v="0"/>
    <x v="0"/>
    <s v="Second Owner"/>
    <n v="2230"/>
    <n v="17"/>
    <s v="budget"/>
    <n v="452246.6394618834"/>
    <n v="2215"/>
    <n v="2230"/>
    <n v="2230"/>
    <x v="1339"/>
    <n v="1527"/>
    <n v="0.60269058295964129"/>
  </r>
  <r>
    <x v="128"/>
    <n v="2006"/>
    <n v="100000"/>
    <n v="40000"/>
    <x v="0"/>
    <x v="0"/>
    <x v="0"/>
    <s v="Second Owner"/>
    <n v="2229"/>
    <n v="20"/>
    <s v="budget"/>
    <n v="452373.26424405561"/>
    <n v="2214"/>
    <n v="2229"/>
    <n v="2229"/>
    <x v="1340"/>
    <n v="1526"/>
    <n v="0.60296096904441454"/>
  </r>
  <r>
    <x v="203"/>
    <n v="2014"/>
    <n v="150000"/>
    <n v="120000"/>
    <x v="0"/>
    <x v="0"/>
    <x v="0"/>
    <s v="Third Owner"/>
    <n v="2228"/>
    <n v="12"/>
    <s v="budget"/>
    <n v="452531.42100538599"/>
    <n v="2213"/>
    <n v="2228"/>
    <n v="2228"/>
    <x v="1341"/>
    <n v="1525"/>
    <n v="0.60323159784560143"/>
  </r>
  <r>
    <x v="342"/>
    <n v="2011"/>
    <n v="149000"/>
    <n v="10000"/>
    <x v="1"/>
    <x v="0"/>
    <x v="0"/>
    <s v="Second Owner"/>
    <n v="2227"/>
    <n v="15"/>
    <s v="budget"/>
    <n v="452667.2680736417"/>
    <n v="2212"/>
    <n v="2227"/>
    <n v="2227"/>
    <x v="1342"/>
    <n v="1524"/>
    <n v="0.60350246969016619"/>
  </r>
  <r>
    <x v="684"/>
    <n v="2011"/>
    <n v="160000"/>
    <n v="80000"/>
    <x v="1"/>
    <x v="0"/>
    <x v="0"/>
    <s v="Second Owner"/>
    <n v="2226"/>
    <n v="15"/>
    <s v="budget"/>
    <n v="452803.68643306382"/>
    <n v="2211"/>
    <n v="2226"/>
    <n v="2226"/>
    <x v="1343"/>
    <n v="1523"/>
    <n v="0.60377358490566035"/>
  </r>
  <r>
    <x v="471"/>
    <n v="2014"/>
    <n v="800000"/>
    <n v="156000"/>
    <x v="1"/>
    <x v="0"/>
    <x v="0"/>
    <s v="First Owner"/>
    <n v="2225"/>
    <n v="12"/>
    <s v="premimum"/>
    <n v="452935.28359550564"/>
    <n v="2210"/>
    <n v="2225"/>
    <n v="2225"/>
    <x v="1344"/>
    <n v="1522"/>
    <n v="0.60404494382022467"/>
  </r>
  <r>
    <x v="802"/>
    <n v="2010"/>
    <n v="819999"/>
    <n v="120000"/>
    <x v="1"/>
    <x v="0"/>
    <x v="0"/>
    <s v="Second Owner"/>
    <n v="2224"/>
    <n v="16"/>
    <s v="premimum"/>
    <n v="452779.22931654676"/>
    <n v="2209"/>
    <n v="2224"/>
    <n v="2224"/>
    <x v="1345"/>
    <n v="1521"/>
    <n v="0.60386690647482011"/>
  </r>
  <r>
    <x v="263"/>
    <n v="2007"/>
    <n v="163000"/>
    <n v="100000"/>
    <x v="0"/>
    <x v="0"/>
    <x v="0"/>
    <s v="Second Owner"/>
    <n v="2223"/>
    <n v="19"/>
    <s v="budget"/>
    <n v="452614.03823661717"/>
    <n v="2208"/>
    <n v="2223"/>
    <n v="2223"/>
    <x v="1346"/>
    <n v="1520"/>
    <n v="0.6041385515069726"/>
  </r>
  <r>
    <x v="803"/>
    <n v="2001"/>
    <n v="350000"/>
    <n v="100000"/>
    <x v="1"/>
    <x v="0"/>
    <x v="0"/>
    <s v="Second Owner"/>
    <n v="2222"/>
    <n v="25"/>
    <s v="budget"/>
    <n v="452744.37758775876"/>
    <n v="2207"/>
    <n v="2222"/>
    <n v="2222"/>
    <x v="1347"/>
    <n v="1519"/>
    <n v="0.60441044104410446"/>
  </r>
  <r>
    <x v="479"/>
    <n v="2006"/>
    <n v="75000"/>
    <n v="100000"/>
    <x v="0"/>
    <x v="0"/>
    <x v="0"/>
    <s v="Second Owner"/>
    <n v="2221"/>
    <n v="20"/>
    <s v="budget"/>
    <n v="452790.63800090051"/>
    <n v="2206"/>
    <n v="2221"/>
    <n v="2221"/>
    <x v="1348"/>
    <n v="1518"/>
    <n v="0.60468257541647907"/>
  </r>
  <r>
    <x v="39"/>
    <n v="2012"/>
    <n v="180000"/>
    <n v="60000"/>
    <x v="0"/>
    <x v="0"/>
    <x v="0"/>
    <s v="Second Owner"/>
    <n v="2220"/>
    <n v="14"/>
    <s v="budget"/>
    <n v="452960.81396396394"/>
    <n v="2205"/>
    <n v="2220"/>
    <n v="2220"/>
    <x v="1349"/>
    <n v="1517"/>
    <n v="0.60495495495495499"/>
  </r>
  <r>
    <x v="804"/>
    <n v="2017"/>
    <n v="675000"/>
    <n v="30000"/>
    <x v="1"/>
    <x v="0"/>
    <x v="0"/>
    <s v="First Owner"/>
    <n v="2219"/>
    <n v="9"/>
    <s v="premimum"/>
    <n v="453083.82469580893"/>
    <n v="2204"/>
    <n v="2219"/>
    <n v="2219"/>
    <x v="1350"/>
    <n v="1516"/>
    <n v="0.60522757999098697"/>
  </r>
  <r>
    <x v="333"/>
    <n v="2013"/>
    <n v="400000"/>
    <n v="170000"/>
    <x v="1"/>
    <x v="0"/>
    <x v="0"/>
    <s v="First Owner"/>
    <n v="2218"/>
    <n v="13"/>
    <s v="budget"/>
    <n v="452983.77231740305"/>
    <n v="2203"/>
    <n v="2218"/>
    <n v="2218"/>
    <x v="1351"/>
    <n v="1516"/>
    <n v="0.60504959422903515"/>
  </r>
  <r>
    <x v="454"/>
    <n v="2013"/>
    <n v="434999"/>
    <n v="100000"/>
    <x v="1"/>
    <x v="0"/>
    <x v="0"/>
    <s v="Second Owner"/>
    <n v="2217"/>
    <n v="13"/>
    <s v="budget"/>
    <n v="453007.67117726657"/>
    <n v="2202"/>
    <n v="2217"/>
    <n v="2217"/>
    <x v="1352"/>
    <n v="1515"/>
    <n v="0.60487144790257108"/>
  </r>
  <r>
    <x v="805"/>
    <n v="2006"/>
    <n v="100000"/>
    <n v="110000"/>
    <x v="0"/>
    <x v="0"/>
    <x v="0"/>
    <s v="Second Owner"/>
    <n v="2216"/>
    <n v="20"/>
    <s v="budget"/>
    <n v="453015.79783393501"/>
    <n v="2201"/>
    <n v="2216"/>
    <n v="2216"/>
    <x v="1353"/>
    <n v="1514"/>
    <n v="0.60514440433213001"/>
  </r>
  <r>
    <x v="806"/>
    <n v="2015"/>
    <n v="419000"/>
    <n v="170000"/>
    <x v="1"/>
    <x v="0"/>
    <x v="0"/>
    <s v="Second Owner"/>
    <n v="2215"/>
    <n v="11"/>
    <s v="budget"/>
    <n v="453175.17291196389"/>
    <n v="2200"/>
    <n v="2215"/>
    <n v="2215"/>
    <x v="1354"/>
    <n v="1513"/>
    <n v="0.60541760722347626"/>
  </r>
  <r>
    <x v="479"/>
    <n v="2009"/>
    <n v="200000"/>
    <n v="100000"/>
    <x v="0"/>
    <x v="0"/>
    <x v="0"/>
    <s v="First Owner"/>
    <n v="2214"/>
    <n v="17"/>
    <s v="budget"/>
    <n v="453190.60885275522"/>
    <n v="2199"/>
    <n v="2214"/>
    <n v="2214"/>
    <x v="1355"/>
    <n v="1512"/>
    <n v="0.60569105691056913"/>
  </r>
  <r>
    <x v="798"/>
    <n v="2014"/>
    <n v="400000"/>
    <n v="35000"/>
    <x v="1"/>
    <x v="0"/>
    <x v="0"/>
    <s v="First Owner"/>
    <n v="2213"/>
    <n v="12"/>
    <s v="budget"/>
    <n v="453305.01943063713"/>
    <n v="2198"/>
    <n v="2213"/>
    <n v="2213"/>
    <x v="1356"/>
    <n v="1511"/>
    <n v="0.60551287844554902"/>
  </r>
  <r>
    <x v="807"/>
    <n v="2018"/>
    <n v="790000"/>
    <n v="40000"/>
    <x v="1"/>
    <x v="0"/>
    <x v="0"/>
    <s v="Second Owner"/>
    <n v="2212"/>
    <n v="8"/>
    <s v="premimum"/>
    <n v="453329.11754068715"/>
    <n v="2197"/>
    <n v="2212"/>
    <n v="2212"/>
    <x v="1357"/>
    <n v="1510"/>
    <n v="0.6053345388788427"/>
  </r>
  <r>
    <x v="656"/>
    <n v="2015"/>
    <n v="500000"/>
    <n v="90000"/>
    <x v="1"/>
    <x v="0"/>
    <x v="0"/>
    <s v="Second Owner"/>
    <n v="2211"/>
    <n v="11"/>
    <s v="premimum"/>
    <n v="453176.84667571232"/>
    <n v="2196"/>
    <n v="2211"/>
    <n v="2211"/>
    <x v="1358"/>
    <n v="1510"/>
    <n v="0.60560832202623249"/>
  </r>
  <r>
    <x v="808"/>
    <n v="2012"/>
    <n v="275000"/>
    <n v="120000"/>
    <x v="1"/>
    <x v="0"/>
    <x v="0"/>
    <s v="Second Owner"/>
    <n v="2210"/>
    <n v="14"/>
    <s v="budget"/>
    <n v="453155.65972850681"/>
    <n v="2195"/>
    <n v="2210"/>
    <n v="2210"/>
    <x v="1359"/>
    <n v="1509"/>
    <n v="0.60588235294117643"/>
  </r>
  <r>
    <x v="809"/>
    <n v="2012"/>
    <n v="450000"/>
    <n v="120000"/>
    <x v="1"/>
    <x v="0"/>
    <x v="0"/>
    <s v="Second Owner"/>
    <n v="2209"/>
    <n v="14"/>
    <s v="budget"/>
    <n v="453236.30964237213"/>
    <n v="2194"/>
    <n v="2209"/>
    <n v="2209"/>
    <x v="1360"/>
    <n v="1508"/>
    <n v="0.60615663196016301"/>
  </r>
  <r>
    <x v="236"/>
    <n v="2016"/>
    <n v="360000"/>
    <n v="33000"/>
    <x v="0"/>
    <x v="1"/>
    <x v="0"/>
    <s v="First Owner"/>
    <n v="2208"/>
    <n v="10"/>
    <s v="budget"/>
    <n v="453237.77536231885"/>
    <n v="2193"/>
    <n v="2208"/>
    <n v="2208"/>
    <x v="1361"/>
    <n v="1507"/>
    <n v="0.6064311594202898"/>
  </r>
  <r>
    <x v="190"/>
    <n v="2010"/>
    <n v="210000"/>
    <n v="25000"/>
    <x v="0"/>
    <x v="0"/>
    <x v="0"/>
    <s v="First Owner"/>
    <n v="2207"/>
    <n v="16"/>
    <s v="budget"/>
    <n v="453280.02174898051"/>
    <n v="2192"/>
    <n v="2207"/>
    <n v="2207"/>
    <x v="1362"/>
    <n v="1507"/>
    <n v="0.60625283189850476"/>
  </r>
  <r>
    <x v="431"/>
    <n v="2014"/>
    <n v="220000"/>
    <n v="66000"/>
    <x v="0"/>
    <x v="1"/>
    <x v="0"/>
    <s v="First Owner"/>
    <n v="2206"/>
    <n v="12"/>
    <s v="budget"/>
    <n v="453390.30281051679"/>
    <n v="2191"/>
    <n v="2206"/>
    <n v="2206"/>
    <x v="1363"/>
    <n v="1506"/>
    <n v="0.60607434270172256"/>
  </r>
  <r>
    <x v="810"/>
    <n v="2009"/>
    <n v="250000"/>
    <n v="48000"/>
    <x v="0"/>
    <x v="0"/>
    <x v="0"/>
    <s v="First Owner"/>
    <n v="2205"/>
    <n v="17"/>
    <s v="budget"/>
    <n v="453496.14875283447"/>
    <n v="2190"/>
    <n v="2205"/>
    <n v="2205"/>
    <x v="1364"/>
    <n v="1505"/>
    <n v="0.60589569160997736"/>
  </r>
  <r>
    <x v="505"/>
    <n v="2016"/>
    <n v="990000"/>
    <n v="146000"/>
    <x v="1"/>
    <x v="1"/>
    <x v="0"/>
    <s v="First Owner"/>
    <n v="2204"/>
    <n v="10"/>
    <s v="premimum"/>
    <n v="453588.47912885662"/>
    <n v="2189"/>
    <n v="2204"/>
    <n v="2204"/>
    <x v="1365"/>
    <n v="1504"/>
    <n v="0.60571687840290378"/>
  </r>
  <r>
    <x v="811"/>
    <n v="2013"/>
    <n v="220000"/>
    <n v="100000"/>
    <x v="1"/>
    <x v="0"/>
    <x v="0"/>
    <s v="Fourth &amp; Above Owner"/>
    <n v="2203"/>
    <n v="13"/>
    <s v="budget"/>
    <n v="453344.98774398549"/>
    <n v="2188"/>
    <n v="2203"/>
    <n v="2203"/>
    <x v="1366"/>
    <n v="1504"/>
    <n v="0.60553790285973674"/>
  </r>
  <r>
    <x v="767"/>
    <n v="2012"/>
    <n v="1800000"/>
    <n v="50000"/>
    <x v="1"/>
    <x v="0"/>
    <x v="1"/>
    <s v="Second Owner"/>
    <n v="2202"/>
    <n v="14"/>
    <b v="0"/>
    <n v="453450.95731153496"/>
    <n v="2187"/>
    <n v="2202"/>
    <n v="2202"/>
    <x v="1367"/>
    <n v="1503"/>
    <n v="0.60581289736603083"/>
  </r>
  <r>
    <x v="392"/>
    <n v="2014"/>
    <n v="530000"/>
    <n v="50000"/>
    <x v="0"/>
    <x v="0"/>
    <x v="0"/>
    <s v="First Owner"/>
    <n v="2201"/>
    <n v="12"/>
    <s v="premimum"/>
    <n v="452839.16765106772"/>
    <n v="2186"/>
    <n v="2201"/>
    <n v="2201"/>
    <x v="1368"/>
    <n v="1502"/>
    <n v="0.60608814175374826"/>
  </r>
  <r>
    <x v="259"/>
    <n v="2016"/>
    <n v="575000"/>
    <n v="50000"/>
    <x v="1"/>
    <x v="0"/>
    <x v="0"/>
    <s v="First Owner"/>
    <n v="2200"/>
    <n v="10"/>
    <s v="premimum"/>
    <n v="452804.09454545454"/>
    <n v="2185"/>
    <n v="2200"/>
    <n v="2200"/>
    <x v="1369"/>
    <n v="1501"/>
    <n v="0.60590909090909095"/>
  </r>
  <r>
    <x v="161"/>
    <n v="2012"/>
    <n v="400000"/>
    <n v="99000"/>
    <x v="1"/>
    <x v="1"/>
    <x v="0"/>
    <s v="First Owner"/>
    <n v="2199"/>
    <n v="14"/>
    <s v="budget"/>
    <n v="452748.52569349704"/>
    <n v="2184"/>
    <n v="2199"/>
    <n v="2199"/>
    <x v="1370"/>
    <n v="1501"/>
    <n v="0.60572987721691673"/>
  </r>
  <r>
    <x v="812"/>
    <n v="2016"/>
    <n v="680000"/>
    <n v="50000"/>
    <x v="1"/>
    <x v="0"/>
    <x v="0"/>
    <s v="First Owner"/>
    <n v="2198"/>
    <n v="10"/>
    <s v="premimum"/>
    <n v="452772.52411282982"/>
    <n v="2183"/>
    <n v="2198"/>
    <n v="2198"/>
    <x v="1371"/>
    <n v="1500"/>
    <n v="0.60555050045495906"/>
  </r>
  <r>
    <x v="813"/>
    <n v="2014"/>
    <n v="1000000"/>
    <n v="80000"/>
    <x v="1"/>
    <x v="0"/>
    <x v="1"/>
    <s v="First Owner"/>
    <n v="2197"/>
    <n v="12"/>
    <s v="premimum"/>
    <n v="452669.09786071914"/>
    <n v="2182"/>
    <n v="2197"/>
    <n v="2197"/>
    <x v="1372"/>
    <n v="1500"/>
    <n v="0.60537096040054617"/>
  </r>
  <r>
    <x v="228"/>
    <n v="2016"/>
    <n v="260000"/>
    <n v="45000"/>
    <x v="0"/>
    <x v="0"/>
    <x v="0"/>
    <s v="Second Owner"/>
    <n v="2196"/>
    <n v="10"/>
    <s v="budget"/>
    <n v="452419.85792349727"/>
    <n v="2181"/>
    <n v="2196"/>
    <n v="2196"/>
    <x v="1373"/>
    <n v="1499"/>
    <n v="0.60519125683060104"/>
  </r>
  <r>
    <x v="814"/>
    <n v="2010"/>
    <n v="150000"/>
    <n v="50000"/>
    <x v="0"/>
    <x v="0"/>
    <x v="0"/>
    <s v="Second Owner"/>
    <n v="2195"/>
    <n v="16"/>
    <s v="budget"/>
    <n v="452507.52072892938"/>
    <n v="2180"/>
    <n v="2195"/>
    <n v="2195"/>
    <x v="1374"/>
    <n v="1499"/>
    <n v="0.60546697038724373"/>
  </r>
  <r>
    <x v="190"/>
    <n v="2008"/>
    <n v="180000"/>
    <n v="70000"/>
    <x v="0"/>
    <x v="0"/>
    <x v="0"/>
    <s v="Third Owner"/>
    <n v="2194"/>
    <n v="18"/>
    <s v="budget"/>
    <n v="452645.40018231538"/>
    <n v="2179"/>
    <n v="2194"/>
    <n v="2194"/>
    <x v="1375"/>
    <n v="1498"/>
    <n v="0.60574293527803102"/>
  </r>
  <r>
    <x v="815"/>
    <n v="2014"/>
    <n v="346000"/>
    <n v="37516"/>
    <x v="1"/>
    <x v="0"/>
    <x v="0"/>
    <s v="First Owner"/>
    <n v="2193"/>
    <n v="12"/>
    <s v="budget"/>
    <n v="452769.72549019608"/>
    <n v="2178"/>
    <n v="2193"/>
    <n v="2193"/>
    <x v="1376"/>
    <n v="1497"/>
    <n v="0.60601915184678523"/>
  </r>
  <r>
    <x v="816"/>
    <n v="2015"/>
    <n v="450000"/>
    <n v="20000"/>
    <x v="1"/>
    <x v="0"/>
    <x v="0"/>
    <s v="First Owner"/>
    <n v="2192"/>
    <n v="11"/>
    <s v="budget"/>
    <n v="452818.43430656934"/>
    <n v="2177"/>
    <n v="2192"/>
    <n v="2192"/>
    <x v="1377"/>
    <n v="1496"/>
    <n v="0.6058394160583942"/>
  </r>
  <r>
    <x v="515"/>
    <n v="2019"/>
    <n v="500000"/>
    <n v="5000"/>
    <x v="0"/>
    <x v="0"/>
    <x v="0"/>
    <s v="First Owner"/>
    <n v="2191"/>
    <n v="7"/>
    <s v="premimum"/>
    <n v="452819.72067549062"/>
    <n v="2176"/>
    <n v="2191"/>
    <n v="2191"/>
    <x v="1378"/>
    <n v="1495"/>
    <n v="0.60565951620264724"/>
  </r>
  <r>
    <x v="201"/>
    <n v="2019"/>
    <n v="700000"/>
    <n v="8000"/>
    <x v="1"/>
    <x v="0"/>
    <x v="0"/>
    <s v="First Owner"/>
    <n v="2190"/>
    <n v="7"/>
    <s v="premimum"/>
    <n v="452798.1771689498"/>
    <n v="2175"/>
    <n v="2190"/>
    <n v="2190"/>
    <x v="1379"/>
    <n v="1495"/>
    <n v="0.60547945205479448"/>
  </r>
  <r>
    <x v="228"/>
    <n v="2019"/>
    <n v="280000"/>
    <n v="25880"/>
    <x v="0"/>
    <x v="0"/>
    <x v="0"/>
    <s v="First Owner"/>
    <n v="2189"/>
    <n v="7"/>
    <s v="budget"/>
    <n v="452685.24805847422"/>
    <n v="2174"/>
    <n v="2189"/>
    <n v="2189"/>
    <x v="1380"/>
    <n v="1495"/>
    <n v="0.60529922338967568"/>
  </r>
  <r>
    <x v="817"/>
    <n v="2019"/>
    <n v="475000"/>
    <n v="10000"/>
    <x v="0"/>
    <x v="0"/>
    <x v="1"/>
    <s v="First Owner"/>
    <n v="2188"/>
    <n v="7"/>
    <s v="budget"/>
    <n v="452764.17184643511"/>
    <n v="2173"/>
    <n v="2188"/>
    <n v="2188"/>
    <x v="1381"/>
    <n v="1495"/>
    <n v="0.60511882998171851"/>
  </r>
  <r>
    <x v="95"/>
    <n v="2009"/>
    <n v="300000"/>
    <n v="50000"/>
    <x v="1"/>
    <x v="0"/>
    <x v="0"/>
    <s v="First Owner"/>
    <n v="2187"/>
    <n v="17"/>
    <s v="budget"/>
    <n v="452754.0045724737"/>
    <n v="2172"/>
    <n v="2187"/>
    <n v="2187"/>
    <x v="1382"/>
    <n v="1495"/>
    <n v="0.60493827160493829"/>
  </r>
  <r>
    <x v="431"/>
    <n v="2014"/>
    <n v="200999"/>
    <n v="40000"/>
    <x v="0"/>
    <x v="0"/>
    <x v="0"/>
    <s v="First Owner"/>
    <n v="2186"/>
    <n v="12"/>
    <s v="budget"/>
    <n v="452823.88289112534"/>
    <n v="2171"/>
    <n v="2186"/>
    <n v="2186"/>
    <x v="1383"/>
    <n v="1494"/>
    <n v="0.60475754803293691"/>
  </r>
  <r>
    <x v="801"/>
    <n v="2009"/>
    <n v="200000"/>
    <n v="100000"/>
    <x v="1"/>
    <x v="0"/>
    <x v="0"/>
    <s v="Third Owner"/>
    <n v="2185"/>
    <n v="17"/>
    <s v="budget"/>
    <n v="452939.13455377572"/>
    <n v="2170"/>
    <n v="2185"/>
    <n v="2185"/>
    <x v="1384"/>
    <n v="1493"/>
    <n v="0.60457665903890156"/>
  </r>
  <r>
    <x v="425"/>
    <n v="2009"/>
    <n v="210000"/>
    <n v="80000"/>
    <x v="0"/>
    <x v="0"/>
    <x v="0"/>
    <s v="Second Owner"/>
    <n v="2184"/>
    <n v="17"/>
    <s v="budget"/>
    <n v="453054.94917582418"/>
    <n v="2169"/>
    <n v="2184"/>
    <n v="2184"/>
    <x v="1385"/>
    <n v="1492"/>
    <n v="0.60485347985347981"/>
  </r>
  <r>
    <x v="818"/>
    <n v="2012"/>
    <n v="160000"/>
    <n v="110000"/>
    <x v="1"/>
    <x v="0"/>
    <x v="0"/>
    <s v="First Owner"/>
    <n v="2183"/>
    <n v="14"/>
    <s v="budget"/>
    <n v="453166.28905176366"/>
    <n v="2168"/>
    <n v="2183"/>
    <n v="2183"/>
    <x v="1386"/>
    <n v="1491"/>
    <n v="0.6051305542830967"/>
  </r>
  <r>
    <x v="819"/>
    <n v="2009"/>
    <n v="175000"/>
    <n v="136000"/>
    <x v="1"/>
    <x v="0"/>
    <x v="0"/>
    <s v="Second Owner"/>
    <n v="2182"/>
    <n v="17"/>
    <s v="budget"/>
    <n v="453300.64573785517"/>
    <n v="2167"/>
    <n v="2182"/>
    <n v="2182"/>
    <x v="1387"/>
    <n v="1490"/>
    <n v="0.60494958753437211"/>
  </r>
  <r>
    <x v="820"/>
    <n v="2012"/>
    <n v="320000"/>
    <n v="80000"/>
    <x v="1"/>
    <x v="0"/>
    <x v="0"/>
    <s v="First Owner"/>
    <n v="2181"/>
    <n v="14"/>
    <s v="budget"/>
    <n v="453428.24805135257"/>
    <n v="2166"/>
    <n v="2181"/>
    <n v="2181"/>
    <x v="1388"/>
    <n v="1489"/>
    <n v="0.60522696011004129"/>
  </r>
  <r>
    <x v="39"/>
    <n v="2009"/>
    <n v="110000"/>
    <n v="50000"/>
    <x v="0"/>
    <x v="0"/>
    <x v="0"/>
    <s v="Second Owner"/>
    <n v="2180"/>
    <n v="17"/>
    <s v="budget"/>
    <n v="453489.45366972475"/>
    <n v="2165"/>
    <n v="2180"/>
    <n v="2180"/>
    <x v="1389"/>
    <n v="1488"/>
    <n v="0.60504587155963307"/>
  </r>
  <r>
    <x v="1"/>
    <n v="2008"/>
    <n v="300000"/>
    <n v="30000"/>
    <x v="0"/>
    <x v="0"/>
    <x v="0"/>
    <s v="First Owner"/>
    <n v="2179"/>
    <n v="18"/>
    <s v="budget"/>
    <n v="453647.08994951815"/>
    <n v="2164"/>
    <n v="2179"/>
    <n v="2179"/>
    <x v="1390"/>
    <n v="1487"/>
    <n v="0.60532354290959156"/>
  </r>
  <r>
    <x v="19"/>
    <n v="2012"/>
    <n v="700000"/>
    <n v="10000"/>
    <x v="0"/>
    <x v="0"/>
    <x v="0"/>
    <s v="First Owner"/>
    <n v="2178"/>
    <n v="14"/>
    <s v="premimum"/>
    <n v="453717.63498622592"/>
    <n v="2163"/>
    <n v="2178"/>
    <n v="2178"/>
    <x v="1391"/>
    <n v="1486"/>
    <n v="0.60514233241505966"/>
  </r>
  <r>
    <x v="821"/>
    <n v="2009"/>
    <n v="135000"/>
    <n v="90000"/>
    <x v="1"/>
    <x v="0"/>
    <x v="0"/>
    <s v="Fourth &amp; Above Owner"/>
    <n v="2177"/>
    <n v="17"/>
    <s v="budget"/>
    <n v="453604.50574184657"/>
    <n v="2162"/>
    <n v="2177"/>
    <n v="2177"/>
    <x v="1392"/>
    <n v="1485"/>
    <n v="0.60496095544327055"/>
  </r>
  <r>
    <x v="822"/>
    <n v="2015"/>
    <n v="500000"/>
    <n v="110000"/>
    <x v="1"/>
    <x v="0"/>
    <x v="0"/>
    <s v="First Owner"/>
    <n v="2176"/>
    <n v="11"/>
    <s v="premimum"/>
    <n v="453750.92325367645"/>
    <n v="2161"/>
    <n v="2176"/>
    <n v="2176"/>
    <x v="1393"/>
    <n v="1484"/>
    <n v="0.60523897058823528"/>
  </r>
  <r>
    <x v="823"/>
    <n v="2012"/>
    <n v="550000"/>
    <n v="120000"/>
    <x v="1"/>
    <x v="0"/>
    <x v="0"/>
    <s v="Second Owner"/>
    <n v="2175"/>
    <n v="14"/>
    <s v="premimum"/>
    <n v="453729.65931034484"/>
    <n v="2160"/>
    <n v="2175"/>
    <n v="2175"/>
    <x v="1394"/>
    <n v="1483"/>
    <n v="0.60505747126436782"/>
  </r>
  <r>
    <x v="824"/>
    <n v="2014"/>
    <n v="1050000"/>
    <n v="90000"/>
    <x v="1"/>
    <x v="0"/>
    <x v="0"/>
    <s v="Third Owner"/>
    <n v="2174"/>
    <n v="12"/>
    <b v="0"/>
    <n v="453685.376724931"/>
    <n v="2159"/>
    <n v="2174"/>
    <n v="2174"/>
    <x v="1395"/>
    <n v="1482"/>
    <n v="0.60533578656853726"/>
  </r>
  <r>
    <x v="392"/>
    <n v="2016"/>
    <n v="500000"/>
    <n v="20000"/>
    <x v="0"/>
    <x v="0"/>
    <x v="0"/>
    <s v="First Owner"/>
    <n v="2173"/>
    <n v="10"/>
    <s v="premimum"/>
    <n v="453410.95674183156"/>
    <n v="2158"/>
    <n v="2173"/>
    <n v="2173"/>
    <x v="1396"/>
    <n v="1481"/>
    <n v="0.60561435803037278"/>
  </r>
  <r>
    <x v="274"/>
    <n v="2011"/>
    <n v="180000"/>
    <n v="90000"/>
    <x v="1"/>
    <x v="0"/>
    <x v="0"/>
    <s v="Second Owner"/>
    <n v="2172"/>
    <n v="15"/>
    <s v="budget"/>
    <n v="453389.50690607732"/>
    <n v="2157"/>
    <n v="2172"/>
    <n v="2172"/>
    <x v="1397"/>
    <n v="1481"/>
    <n v="0.60543278084714547"/>
  </r>
  <r>
    <x v="37"/>
    <n v="2010"/>
    <n v="170000"/>
    <n v="50000"/>
    <x v="0"/>
    <x v="0"/>
    <x v="0"/>
    <s v="Second Owner"/>
    <n v="2171"/>
    <n v="16"/>
    <s v="budget"/>
    <n v="453515.43482266238"/>
    <n v="2156"/>
    <n v="2171"/>
    <n v="2171"/>
    <x v="1398"/>
    <n v="1480"/>
    <n v="0.60571165361584522"/>
  </r>
  <r>
    <x v="825"/>
    <n v="2019"/>
    <n v="484999"/>
    <n v="9000"/>
    <x v="0"/>
    <x v="0"/>
    <x v="0"/>
    <s v="First Owner"/>
    <n v="2170"/>
    <n v="7"/>
    <s v="budget"/>
    <n v="453646.08709677419"/>
    <n v="2155"/>
    <n v="2170"/>
    <n v="2170"/>
    <x v="1399"/>
    <n v="1479"/>
    <n v="0.60599078341013823"/>
  </r>
  <r>
    <x v="248"/>
    <n v="2011"/>
    <n v="150000"/>
    <n v="70000"/>
    <x v="0"/>
    <x v="0"/>
    <x v="0"/>
    <s v="Second Owner"/>
    <n v="2169"/>
    <n v="15"/>
    <s v="budget"/>
    <n v="453631.63208852004"/>
    <n v="2154"/>
    <n v="2169"/>
    <n v="2169"/>
    <x v="1400"/>
    <n v="1479"/>
    <n v="0.60580912863070535"/>
  </r>
  <r>
    <x v="351"/>
    <n v="2018"/>
    <n v="380000"/>
    <n v="25000"/>
    <x v="0"/>
    <x v="0"/>
    <x v="0"/>
    <s v="First Owner"/>
    <n v="2168"/>
    <n v="8"/>
    <s v="budget"/>
    <n v="453771.6835793358"/>
    <n v="2153"/>
    <n v="2168"/>
    <n v="2168"/>
    <x v="1401"/>
    <n v="1478"/>
    <n v="0.60608856088560881"/>
  </r>
  <r>
    <x v="826"/>
    <n v="2019"/>
    <n v="480000"/>
    <n v="10000"/>
    <x v="0"/>
    <x v="0"/>
    <x v="0"/>
    <s v="First Owner"/>
    <n v="2167"/>
    <n v="7"/>
    <s v="budget"/>
    <n v="453805.72681125981"/>
    <n v="2152"/>
    <n v="2167"/>
    <n v="2167"/>
    <x v="1402"/>
    <n v="1478"/>
    <n v="0.6059067835717582"/>
  </r>
  <r>
    <x v="454"/>
    <n v="2011"/>
    <n v="290000"/>
    <n v="60000"/>
    <x v="1"/>
    <x v="0"/>
    <x v="0"/>
    <s v="Second Owner"/>
    <n v="2166"/>
    <n v="15"/>
    <s v="budget"/>
    <n v="453793.63342566945"/>
    <n v="2151"/>
    <n v="2166"/>
    <n v="2166"/>
    <x v="1403"/>
    <n v="1478"/>
    <n v="0.60572483841181901"/>
  </r>
  <r>
    <x v="827"/>
    <n v="2013"/>
    <n v="350000"/>
    <n v="70000"/>
    <x v="0"/>
    <x v="0"/>
    <x v="0"/>
    <s v="First Owner"/>
    <n v="2165"/>
    <n v="13"/>
    <s v="budget"/>
    <n v="453869.28868360276"/>
    <n v="2150"/>
    <n v="2165"/>
    <n v="2165"/>
    <x v="1404"/>
    <n v="1477"/>
    <n v="0.60600461893764435"/>
  </r>
  <r>
    <x v="228"/>
    <n v="2014"/>
    <n v="110000"/>
    <n v="25000"/>
    <x v="0"/>
    <x v="0"/>
    <x v="0"/>
    <s v="First Owner"/>
    <n v="2164"/>
    <n v="12"/>
    <s v="budget"/>
    <n v="453917.28743068391"/>
    <n v="2149"/>
    <n v="2164"/>
    <n v="2164"/>
    <x v="1405"/>
    <n v="1476"/>
    <n v="0.60582255083179293"/>
  </r>
  <r>
    <x v="582"/>
    <n v="2003"/>
    <n v="70000"/>
    <n v="80000"/>
    <x v="0"/>
    <x v="0"/>
    <x v="0"/>
    <s v="Third Owner"/>
    <n v="2163"/>
    <n v="23"/>
    <s v="budget"/>
    <n v="454076.28756356915"/>
    <n v="2148"/>
    <n v="2163"/>
    <n v="2163"/>
    <x v="1406"/>
    <n v="1475"/>
    <n v="0.60564031437817845"/>
  </r>
  <r>
    <x v="453"/>
    <n v="2011"/>
    <n v="300000"/>
    <n v="70000"/>
    <x v="0"/>
    <x v="0"/>
    <x v="1"/>
    <s v="Third Owner"/>
    <n v="2162"/>
    <n v="15"/>
    <s v="budget"/>
    <n v="454253.93617021275"/>
    <n v="2147"/>
    <n v="2162"/>
    <n v="2162"/>
    <x v="1407"/>
    <n v="1474"/>
    <n v="0.60592044403330247"/>
  </r>
  <r>
    <x v="828"/>
    <n v="2017"/>
    <n v="180000"/>
    <n v="60000"/>
    <x v="0"/>
    <x v="0"/>
    <x v="0"/>
    <s v="First Owner"/>
    <n v="2161"/>
    <n v="9"/>
    <s v="budget"/>
    <n v="454325.31698287831"/>
    <n v="2146"/>
    <n v="2161"/>
    <n v="2161"/>
    <x v="1408"/>
    <n v="1473"/>
    <n v="0.60620083294770943"/>
  </r>
  <r>
    <x v="509"/>
    <n v="2020"/>
    <n v="300000"/>
    <n v="20000"/>
    <x v="0"/>
    <x v="0"/>
    <x v="0"/>
    <s v="First Owner"/>
    <n v="2160"/>
    <n v="6"/>
    <s v="budget"/>
    <n v="454452.31944444444"/>
    <n v="2145"/>
    <n v="2160"/>
    <n v="2160"/>
    <x v="1409"/>
    <n v="1473"/>
    <n v="0.60601851851851851"/>
  </r>
  <r>
    <x v="102"/>
    <n v="2017"/>
    <n v="509000"/>
    <n v="60000"/>
    <x v="0"/>
    <x v="0"/>
    <x v="0"/>
    <s v="First Owner"/>
    <n v="2159"/>
    <n v="9"/>
    <s v="premimum"/>
    <n v="454523.85826771654"/>
    <n v="2144"/>
    <n v="2159"/>
    <n v="2159"/>
    <x v="1410"/>
    <n v="1473"/>
    <n v="0.60583603520148221"/>
  </r>
  <r>
    <x v="829"/>
    <n v="2016"/>
    <n v="650000"/>
    <n v="80000"/>
    <x v="1"/>
    <x v="0"/>
    <x v="0"/>
    <s v="First Owner"/>
    <n v="2158"/>
    <n v="10"/>
    <s v="premimum"/>
    <n v="454498.61445783131"/>
    <n v="2143"/>
    <n v="2158"/>
    <n v="2158"/>
    <x v="1411"/>
    <n v="1473"/>
    <n v="0.60565338276181646"/>
  </r>
  <r>
    <x v="142"/>
    <n v="2015"/>
    <n v="450000"/>
    <n v="70000"/>
    <x v="1"/>
    <x v="0"/>
    <x v="0"/>
    <s v="Third Owner"/>
    <n v="2157"/>
    <n v="11"/>
    <s v="budget"/>
    <n v="454407.97867408436"/>
    <n v="2142"/>
    <n v="2157"/>
    <n v="2157"/>
    <x v="1412"/>
    <n v="1473"/>
    <n v="0.6054705609643023"/>
  </r>
  <r>
    <x v="830"/>
    <n v="1999"/>
    <n v="170000"/>
    <n v="2020"/>
    <x v="1"/>
    <x v="0"/>
    <x v="0"/>
    <s v="Second Owner"/>
    <n v="2156"/>
    <n v="27"/>
    <s v="budget"/>
    <n v="454410.02319109463"/>
    <n v="2141"/>
    <n v="2156"/>
    <n v="2156"/>
    <x v="1413"/>
    <n v="1472"/>
    <n v="0.60575139146567714"/>
  </r>
  <r>
    <x v="831"/>
    <n v="2007"/>
    <n v="210000"/>
    <n v="100000"/>
    <x v="1"/>
    <x v="0"/>
    <x v="0"/>
    <s v="Second Owner"/>
    <n v="2155"/>
    <n v="19"/>
    <s v="budget"/>
    <n v="454542"/>
    <n v="2140"/>
    <n v="2155"/>
    <n v="2155"/>
    <x v="1414"/>
    <n v="1471"/>
    <n v="0.60603248259860787"/>
  </r>
  <r>
    <x v="125"/>
    <n v="2013"/>
    <n v="360000"/>
    <n v="80000"/>
    <x v="1"/>
    <x v="0"/>
    <x v="0"/>
    <s v="Second Owner"/>
    <n v="2154"/>
    <n v="13"/>
    <s v="budget"/>
    <n v="454655.52924791089"/>
    <n v="2139"/>
    <n v="2154"/>
    <n v="2154"/>
    <x v="1415"/>
    <n v="1470"/>
    <n v="0.60631383472609102"/>
  </r>
  <r>
    <x v="832"/>
    <n v="2011"/>
    <n v="495000"/>
    <n v="120000"/>
    <x v="1"/>
    <x v="0"/>
    <x v="0"/>
    <s v="Second Owner"/>
    <n v="2153"/>
    <n v="15"/>
    <s v="budget"/>
    <n v="454699.4937296795"/>
    <n v="2138"/>
    <n v="2153"/>
    <n v="2153"/>
    <x v="1416"/>
    <n v="1469"/>
    <n v="0.60659544821179745"/>
  </r>
  <r>
    <x v="152"/>
    <n v="2006"/>
    <n v="105000"/>
    <n v="100000"/>
    <x v="0"/>
    <x v="0"/>
    <x v="0"/>
    <s v="Third Owner"/>
    <n v="2152"/>
    <n v="20"/>
    <s v="budget"/>
    <n v="454680.76672862453"/>
    <n v="2137"/>
    <n v="2152"/>
    <n v="2152"/>
    <x v="1417"/>
    <n v="1468"/>
    <n v="0.60687732342007439"/>
  </r>
  <r>
    <x v="465"/>
    <n v="2010"/>
    <n v="270000"/>
    <n v="60000"/>
    <x v="0"/>
    <x v="0"/>
    <x v="0"/>
    <s v="Third Owner"/>
    <n v="2151"/>
    <n v="16"/>
    <s v="budget"/>
    <n v="454843.33333333331"/>
    <n v="2136"/>
    <n v="2151"/>
    <n v="2151"/>
    <x v="1418"/>
    <n v="1467"/>
    <n v="0.60715946071594606"/>
  </r>
  <r>
    <x v="833"/>
    <n v="2010"/>
    <n v="130000"/>
    <n v="110000"/>
    <x v="0"/>
    <x v="0"/>
    <x v="0"/>
    <s v="First Owner"/>
    <n v="2150"/>
    <n v="16"/>
    <s v="budget"/>
    <n v="454929.30697674421"/>
    <n v="2135"/>
    <n v="2150"/>
    <n v="2150"/>
    <x v="1419"/>
    <n v="1466"/>
    <n v="0.60744186046511628"/>
  </r>
  <r>
    <x v="370"/>
    <n v="2014"/>
    <n v="700000"/>
    <n v="90000"/>
    <x v="1"/>
    <x v="0"/>
    <x v="0"/>
    <s v="Second Owner"/>
    <n v="2149"/>
    <n v="12"/>
    <s v="premimum"/>
    <n v="455080.50721265707"/>
    <n v="2134"/>
    <n v="2149"/>
    <n v="2149"/>
    <x v="1420"/>
    <n v="1465"/>
    <n v="0.60725919032107956"/>
  </r>
  <r>
    <x v="111"/>
    <n v="2012"/>
    <n v="400000"/>
    <n v="40000"/>
    <x v="1"/>
    <x v="0"/>
    <x v="0"/>
    <s v="First Owner"/>
    <n v="2148"/>
    <n v="14"/>
    <s v="budget"/>
    <n v="454966.48510242085"/>
    <n v="2133"/>
    <n v="2148"/>
    <n v="2148"/>
    <x v="1421"/>
    <n v="1464"/>
    <n v="0.60754189944134074"/>
  </r>
  <r>
    <x v="834"/>
    <n v="2009"/>
    <n v="250000"/>
    <n v="60000"/>
    <x v="0"/>
    <x v="0"/>
    <x v="0"/>
    <s v="Second Owner"/>
    <n v="2147"/>
    <n v="17"/>
    <s v="budget"/>
    <n v="454992.08663251047"/>
    <n v="2132"/>
    <n v="2147"/>
    <n v="2147"/>
    <x v="1422"/>
    <n v="1463"/>
    <n v="0.60735910572892404"/>
  </r>
  <r>
    <x v="4"/>
    <n v="2013"/>
    <n v="325000"/>
    <n v="94000"/>
    <x v="1"/>
    <x v="0"/>
    <x v="0"/>
    <s v="Second Owner"/>
    <n v="2146"/>
    <n v="13"/>
    <s v="budget"/>
    <n v="455087.60950605781"/>
    <n v="2131"/>
    <n v="2146"/>
    <n v="2146"/>
    <x v="1423"/>
    <n v="1462"/>
    <n v="0.60764212488350422"/>
  </r>
  <r>
    <x v="39"/>
    <n v="2008"/>
    <n v="69000"/>
    <n v="100000"/>
    <x v="0"/>
    <x v="0"/>
    <x v="0"/>
    <s v="First Owner"/>
    <n v="2145"/>
    <n v="18"/>
    <s v="budget"/>
    <n v="455148.25641025644"/>
    <n v="2130"/>
    <n v="2145"/>
    <n v="2145"/>
    <x v="1424"/>
    <n v="1461"/>
    <n v="0.60792540792540795"/>
  </r>
  <r>
    <x v="186"/>
    <n v="2018"/>
    <n v="1380000"/>
    <n v="25000"/>
    <x v="1"/>
    <x v="0"/>
    <x v="0"/>
    <s v="First Owner"/>
    <n v="2144"/>
    <n v="8"/>
    <b v="0"/>
    <n v="455328.36287313432"/>
    <n v="2129"/>
    <n v="2144"/>
    <n v="2144"/>
    <x v="1425"/>
    <n v="1460"/>
    <n v="0.60774253731343286"/>
  </r>
  <r>
    <x v="768"/>
    <n v="2007"/>
    <n v="90000"/>
    <n v="90000"/>
    <x v="0"/>
    <x v="0"/>
    <x v="0"/>
    <s v="First Owner"/>
    <n v="2143"/>
    <n v="19"/>
    <s v="budget"/>
    <n v="454896.87820811948"/>
    <n v="2128"/>
    <n v="2143"/>
    <n v="2143"/>
    <x v="1426"/>
    <n v="1460"/>
    <n v="0.60755949603359771"/>
  </r>
  <r>
    <x v="835"/>
    <n v="2016"/>
    <n v="1000000"/>
    <n v="40000"/>
    <x v="1"/>
    <x v="0"/>
    <x v="0"/>
    <s v="First Owner"/>
    <n v="2142"/>
    <n v="10"/>
    <s v="premimum"/>
    <n v="455067.23155929038"/>
    <n v="2127"/>
    <n v="2142"/>
    <n v="2142"/>
    <x v="1427"/>
    <n v="1459"/>
    <n v="0.60737628384687203"/>
  </r>
  <r>
    <x v="535"/>
    <n v="2010"/>
    <n v="145000"/>
    <n v="90000"/>
    <x v="2"/>
    <x v="0"/>
    <x v="0"/>
    <s v="Second Owner"/>
    <n v="2141"/>
    <n v="16"/>
    <s v="budget"/>
    <n v="454812.70901447919"/>
    <n v="2126"/>
    <n v="2141"/>
    <n v="2141"/>
    <x v="1428"/>
    <n v="1459"/>
    <n v="0.60719290051377861"/>
  </r>
  <r>
    <x v="836"/>
    <n v="2020"/>
    <n v="250000"/>
    <n v="1100"/>
    <x v="0"/>
    <x v="0"/>
    <x v="0"/>
    <s v="Fourth &amp; Above Owner"/>
    <n v="2140"/>
    <n v="6"/>
    <s v="budget"/>
    <n v="454957.48130841122"/>
    <n v="2125"/>
    <n v="2140"/>
    <n v="2140"/>
    <x v="1429"/>
    <n v="1458"/>
    <n v="0.60747663551401865"/>
  </r>
  <r>
    <x v="333"/>
    <n v="2011"/>
    <n v="256000"/>
    <n v="70000"/>
    <x v="1"/>
    <x v="0"/>
    <x v="0"/>
    <s v="Third Owner"/>
    <n v="2139"/>
    <n v="15"/>
    <s v="budget"/>
    <n v="455053.30060776061"/>
    <n v="2124"/>
    <n v="2139"/>
    <n v="2139"/>
    <x v="1430"/>
    <n v="1458"/>
    <n v="0.60776063581112671"/>
  </r>
  <r>
    <x v="48"/>
    <n v="2005"/>
    <n v="70000"/>
    <n v="120000"/>
    <x v="1"/>
    <x v="0"/>
    <x v="0"/>
    <s v="First Owner"/>
    <n v="2138"/>
    <n v="21"/>
    <s v="budget"/>
    <n v="455146.40318054258"/>
    <n v="2123"/>
    <n v="2138"/>
    <n v="2138"/>
    <x v="1431"/>
    <n v="1457"/>
    <n v="0.60804490177736203"/>
  </r>
  <r>
    <x v="837"/>
    <n v="2000"/>
    <n v="50000"/>
    <n v="88500"/>
    <x v="0"/>
    <x v="0"/>
    <x v="0"/>
    <s v="Fourth &amp; Above Owner"/>
    <n v="2137"/>
    <n v="26"/>
    <s v="budget"/>
    <n v="455326.63079082826"/>
    <n v="2122"/>
    <n v="2137"/>
    <n v="2137"/>
    <x v="1432"/>
    <n v="1456"/>
    <n v="0.60786148806738416"/>
  </r>
  <r>
    <x v="91"/>
    <n v="2016"/>
    <n v="240000"/>
    <n v="70000"/>
    <x v="0"/>
    <x v="0"/>
    <x v="0"/>
    <s v="Second Owner"/>
    <n v="2136"/>
    <n v="10"/>
    <s v="budget"/>
    <n v="455516.39044943819"/>
    <n v="2121"/>
    <n v="2136"/>
    <n v="2136"/>
    <x v="1433"/>
    <n v="1455"/>
    <n v="0.6081460674157303"/>
  </r>
  <r>
    <x v="838"/>
    <n v="2010"/>
    <n v="97000"/>
    <n v="128000"/>
    <x v="0"/>
    <x v="0"/>
    <x v="0"/>
    <s v="First Owner"/>
    <n v="2135"/>
    <n v="16"/>
    <s v="budget"/>
    <n v="455617.3348946136"/>
    <n v="2120"/>
    <n v="2135"/>
    <n v="2135"/>
    <x v="1434"/>
    <n v="1455"/>
    <n v="0.60843091334894617"/>
  </r>
  <r>
    <x v="139"/>
    <n v="2012"/>
    <n v="130000"/>
    <n v="120000"/>
    <x v="1"/>
    <x v="0"/>
    <x v="0"/>
    <s v="First Owner"/>
    <n v="2134"/>
    <n v="14"/>
    <s v="budget"/>
    <n v="455785.38425492035"/>
    <n v="2119"/>
    <n v="2134"/>
    <n v="2134"/>
    <x v="1435"/>
    <n v="1454"/>
    <n v="0.60824742268041232"/>
  </r>
  <r>
    <x v="57"/>
    <n v="2009"/>
    <n v="199000"/>
    <n v="52536"/>
    <x v="0"/>
    <x v="0"/>
    <x v="0"/>
    <s v="First Owner"/>
    <n v="2133"/>
    <n v="17"/>
    <s v="budget"/>
    <n v="455938.12001875293"/>
    <n v="2118"/>
    <n v="2133"/>
    <n v="2133"/>
    <x v="1436"/>
    <n v="1453"/>
    <n v="0.60806375996249418"/>
  </r>
  <r>
    <x v="839"/>
    <n v="2006"/>
    <n v="125000"/>
    <n v="70000"/>
    <x v="0"/>
    <x v="0"/>
    <x v="1"/>
    <s v="First Owner"/>
    <n v="2132"/>
    <n v="20"/>
    <s v="budget"/>
    <n v="456058.63508442778"/>
    <n v="2117"/>
    <n v="2132"/>
    <n v="2132"/>
    <x v="1437"/>
    <n v="1452"/>
    <n v="0.60787992495309573"/>
  </r>
  <r>
    <x v="271"/>
    <n v="2015"/>
    <n v="420000"/>
    <n v="60000"/>
    <x v="1"/>
    <x v="0"/>
    <x v="0"/>
    <s v="First Owner"/>
    <n v="2131"/>
    <n v="11"/>
    <s v="budget"/>
    <n v="456213.98873768182"/>
    <n v="2116"/>
    <n v="2131"/>
    <n v="2131"/>
    <x v="1438"/>
    <n v="1451"/>
    <n v="0.60769591740966677"/>
  </r>
  <r>
    <x v="840"/>
    <n v="2016"/>
    <n v="525000"/>
    <n v="110000"/>
    <x v="1"/>
    <x v="0"/>
    <x v="0"/>
    <s v="First Owner"/>
    <n v="2130"/>
    <n v="10"/>
    <s v="premimum"/>
    <n v="456230.99061032862"/>
    <n v="2115"/>
    <n v="2130"/>
    <n v="2130"/>
    <x v="1439"/>
    <n v="1450"/>
    <n v="0.60751173708920192"/>
  </r>
  <r>
    <x v="37"/>
    <n v="2008"/>
    <n v="125000"/>
    <n v="85000"/>
    <x v="0"/>
    <x v="0"/>
    <x v="0"/>
    <s v="First Owner"/>
    <n v="2129"/>
    <n v="18"/>
    <s v="budget"/>
    <n v="456198.68952559889"/>
    <n v="2114"/>
    <n v="2129"/>
    <n v="2129"/>
    <x v="1440"/>
    <n v="1450"/>
    <n v="0.60732738374823858"/>
  </r>
  <r>
    <x v="841"/>
    <n v="2010"/>
    <n v="325000"/>
    <n v="135000"/>
    <x v="1"/>
    <x v="0"/>
    <x v="0"/>
    <s v="First Owner"/>
    <n v="2128"/>
    <n v="16"/>
    <s v="budget"/>
    <n v="456354.32800751878"/>
    <n v="2113"/>
    <n v="2128"/>
    <n v="2128"/>
    <x v="1441"/>
    <n v="1449"/>
    <n v="0.6071428571428571"/>
  </r>
  <r>
    <x v="842"/>
    <n v="2012"/>
    <n v="330000"/>
    <n v="86000"/>
    <x v="1"/>
    <x v="0"/>
    <x v="0"/>
    <s v="Fourth &amp; Above Owner"/>
    <n v="2127"/>
    <n v="14"/>
    <s v="budget"/>
    <n v="456416.08368594263"/>
    <n v="2112"/>
    <n v="2127"/>
    <n v="2127"/>
    <x v="1442"/>
    <n v="1448"/>
    <n v="0.60695815702867884"/>
  </r>
  <r>
    <x v="475"/>
    <n v="2010"/>
    <n v="110000"/>
    <n v="50000"/>
    <x v="0"/>
    <x v="0"/>
    <x v="0"/>
    <s v="First Owner"/>
    <n v="2126"/>
    <n v="16"/>
    <s v="budget"/>
    <n v="456475.54562558798"/>
    <n v="2111"/>
    <n v="2126"/>
    <n v="2126"/>
    <x v="1443"/>
    <n v="1447"/>
    <n v="0.60724365004703673"/>
  </r>
  <r>
    <x v="843"/>
    <n v="2019"/>
    <n v="450000"/>
    <n v="1950"/>
    <x v="0"/>
    <x v="0"/>
    <x v="0"/>
    <s v="First Owner"/>
    <n v="2125"/>
    <n v="7"/>
    <s v="budget"/>
    <n v="456638.5929411765"/>
    <n v="2110"/>
    <n v="2125"/>
    <n v="2125"/>
    <x v="1444"/>
    <n v="1446"/>
    <n v="0.60705882352941176"/>
  </r>
  <r>
    <x v="57"/>
    <n v="2005"/>
    <n v="85000"/>
    <n v="118400"/>
    <x v="0"/>
    <x v="0"/>
    <x v="0"/>
    <s v="First Owner"/>
    <n v="2124"/>
    <n v="21"/>
    <s v="budget"/>
    <n v="456641.71845574386"/>
    <n v="2109"/>
    <n v="2124"/>
    <n v="2124"/>
    <x v="1445"/>
    <n v="1446"/>
    <n v="0.60687382297551784"/>
  </r>
  <r>
    <x v="844"/>
    <n v="2007"/>
    <n v="229999"/>
    <n v="70000"/>
    <x v="0"/>
    <x v="0"/>
    <x v="0"/>
    <s v="Second Owner"/>
    <n v="2123"/>
    <n v="19"/>
    <s v="budget"/>
    <n v="456816.77343382005"/>
    <n v="2108"/>
    <n v="2123"/>
    <n v="2123"/>
    <x v="1446"/>
    <n v="1445"/>
    <n v="0.60668864813942536"/>
  </r>
  <r>
    <x v="403"/>
    <n v="2012"/>
    <n v="250000"/>
    <n v="60000"/>
    <x v="0"/>
    <x v="0"/>
    <x v="0"/>
    <s v="Second Owner"/>
    <n v="2122"/>
    <n v="14"/>
    <s v="budget"/>
    <n v="456923.66211121582"/>
    <n v="2107"/>
    <n v="2122"/>
    <n v="2122"/>
    <x v="1447"/>
    <n v="1444"/>
    <n v="0.60697455230914232"/>
  </r>
  <r>
    <x v="304"/>
    <n v="2015"/>
    <n v="650000"/>
    <n v="68000"/>
    <x v="1"/>
    <x v="0"/>
    <x v="0"/>
    <s v="First Owner"/>
    <n v="2121"/>
    <n v="11"/>
    <s v="premimum"/>
    <n v="457021.22159358795"/>
    <n v="2106"/>
    <n v="2121"/>
    <n v="2121"/>
    <x v="1448"/>
    <n v="1443"/>
    <n v="0.60726072607260728"/>
  </r>
  <r>
    <x v="845"/>
    <n v="2017"/>
    <n v="650000"/>
    <n v="6480"/>
    <x v="0"/>
    <x v="2"/>
    <x v="0"/>
    <s v="First Owner"/>
    <n v="2120"/>
    <n v="9"/>
    <s v="premimum"/>
    <n v="456930.19386792451"/>
    <n v="2105"/>
    <n v="2120"/>
    <n v="2120"/>
    <x v="1449"/>
    <n v="1442"/>
    <n v="0.60707547169811316"/>
  </r>
  <r>
    <x v="127"/>
    <n v="2017"/>
    <n v="750000"/>
    <n v="32077"/>
    <x v="1"/>
    <x v="2"/>
    <x v="0"/>
    <s v="First Owner"/>
    <n v="2119"/>
    <n v="9"/>
    <s v="premimum"/>
    <n v="456839.08022652194"/>
    <n v="2104"/>
    <n v="2119"/>
    <n v="2119"/>
    <x v="1450"/>
    <n v="1442"/>
    <n v="0.6068900424728646"/>
  </r>
  <r>
    <x v="846"/>
    <n v="2018"/>
    <n v="850000"/>
    <n v="19107"/>
    <x v="0"/>
    <x v="2"/>
    <x v="0"/>
    <s v="First Owner"/>
    <n v="2118"/>
    <n v="8"/>
    <s v="premimum"/>
    <n v="456700.66619452316"/>
    <n v="2103"/>
    <n v="2118"/>
    <n v="2118"/>
    <x v="1451"/>
    <n v="1442"/>
    <n v="0.60670443814919739"/>
  </r>
  <r>
    <x v="168"/>
    <n v="2017"/>
    <n v="315000"/>
    <n v="18469"/>
    <x v="0"/>
    <x v="2"/>
    <x v="0"/>
    <s v="First Owner"/>
    <n v="2117"/>
    <n v="9"/>
    <s v="budget"/>
    <n v="456514.88474256021"/>
    <n v="2102"/>
    <n v="2117"/>
    <n v="2117"/>
    <x v="1452"/>
    <n v="1442"/>
    <n v="0.60651865847897968"/>
  </r>
  <r>
    <x v="847"/>
    <n v="2015"/>
    <n v="415000"/>
    <n v="28217"/>
    <x v="0"/>
    <x v="2"/>
    <x v="0"/>
    <s v="First Owner"/>
    <n v="2116"/>
    <n v="11"/>
    <s v="budget"/>
    <n v="456581.7632325142"/>
    <n v="2101"/>
    <n v="2116"/>
    <n v="2116"/>
    <x v="1453"/>
    <n v="1442"/>
    <n v="0.60633270321361055"/>
  </r>
  <r>
    <x v="848"/>
    <n v="2016"/>
    <n v="640000"/>
    <n v="72787"/>
    <x v="1"/>
    <x v="2"/>
    <x v="0"/>
    <s v="First Owner"/>
    <n v="2115"/>
    <n v="10"/>
    <s v="premimum"/>
    <n v="456601.42364066193"/>
    <n v="2100"/>
    <n v="2115"/>
    <n v="2115"/>
    <x v="1454"/>
    <n v="1441"/>
    <n v="0.6061465721040189"/>
  </r>
  <r>
    <x v="849"/>
    <n v="2017"/>
    <n v="780000"/>
    <n v="31063"/>
    <x v="0"/>
    <x v="2"/>
    <x v="0"/>
    <s v="First Owner"/>
    <n v="2114"/>
    <n v="9"/>
    <s v="premimum"/>
    <n v="456514.6693472091"/>
    <n v="2099"/>
    <n v="2114"/>
    <n v="2114"/>
    <x v="1455"/>
    <n v="1441"/>
    <n v="0.60596026490066224"/>
  </r>
  <r>
    <x v="402"/>
    <n v="2017"/>
    <n v="2595000"/>
    <n v="79641"/>
    <x v="1"/>
    <x v="2"/>
    <x v="1"/>
    <s v="First Owner"/>
    <n v="2113"/>
    <n v="9"/>
    <b v="0"/>
    <n v="456361.57643161382"/>
    <n v="2098"/>
    <n v="2113"/>
    <n v="2113"/>
    <x v="1456"/>
    <n v="1441"/>
    <n v="0.60577378135352578"/>
  </r>
  <r>
    <x v="107"/>
    <n v="2015"/>
    <n v="850000"/>
    <n v="58692"/>
    <x v="1"/>
    <x v="2"/>
    <x v="0"/>
    <s v="First Owner"/>
    <n v="2112"/>
    <n v="11"/>
    <s v="premimum"/>
    <n v="455348.96354166669"/>
    <n v="2097"/>
    <n v="2112"/>
    <n v="2112"/>
    <x v="1457"/>
    <n v="1441"/>
    <n v="0.60558712121212122"/>
  </r>
  <r>
    <x v="107"/>
    <n v="2015"/>
    <n v="900000"/>
    <n v="54784"/>
    <x v="1"/>
    <x v="2"/>
    <x v="0"/>
    <s v="First Owner"/>
    <n v="2111"/>
    <n v="11"/>
    <s v="premimum"/>
    <n v="455162.01373756514"/>
    <n v="2096"/>
    <n v="2111"/>
    <n v="2111"/>
    <x v="1458"/>
    <n v="1440"/>
    <n v="0.60540028422548553"/>
  </r>
  <r>
    <x v="850"/>
    <n v="2016"/>
    <n v="1150000"/>
    <n v="64156"/>
    <x v="0"/>
    <x v="2"/>
    <x v="0"/>
    <s v="First Owner"/>
    <n v="2110"/>
    <n v="10"/>
    <b v="0"/>
    <n v="454951.19004739338"/>
    <n v="2095"/>
    <n v="2110"/>
    <n v="2110"/>
    <x v="1459"/>
    <n v="1439"/>
    <n v="0.60521327014218007"/>
  </r>
  <r>
    <x v="851"/>
    <n v="2007"/>
    <n v="75000"/>
    <n v="54000"/>
    <x v="0"/>
    <x v="0"/>
    <x v="0"/>
    <s v="First Owner"/>
    <n v="2109"/>
    <n v="19"/>
    <s v="budget"/>
    <n v="454621.6268373637"/>
    <n v="2094"/>
    <n v="2109"/>
    <n v="2109"/>
    <x v="1460"/>
    <n v="1439"/>
    <n v="0.60502607871028924"/>
  </r>
  <r>
    <x v="852"/>
    <n v="2012"/>
    <n v="215000"/>
    <n v="97000"/>
    <x v="1"/>
    <x v="0"/>
    <x v="0"/>
    <s v="First Owner"/>
    <n v="2108"/>
    <n v="14"/>
    <s v="budget"/>
    <n v="454801.71299810248"/>
    <n v="2093"/>
    <n v="2108"/>
    <n v="2108"/>
    <x v="1461"/>
    <n v="1438"/>
    <n v="0.60483870967741937"/>
  </r>
  <r>
    <x v="853"/>
    <n v="2009"/>
    <n v="130000"/>
    <n v="120000"/>
    <x v="0"/>
    <x v="0"/>
    <x v="1"/>
    <s v="Second Owner"/>
    <n v="2107"/>
    <n v="17"/>
    <s v="budget"/>
    <n v="454915.52491694351"/>
    <n v="2092"/>
    <n v="2107"/>
    <n v="2107"/>
    <x v="1462"/>
    <n v="1437"/>
    <n v="0.60465116279069764"/>
  </r>
  <r>
    <x v="817"/>
    <n v="2019"/>
    <n v="400000"/>
    <n v="16000"/>
    <x v="0"/>
    <x v="0"/>
    <x v="1"/>
    <s v="First Owner"/>
    <n v="2106"/>
    <n v="7"/>
    <s v="budget"/>
    <n v="455069.80579297245"/>
    <n v="2091"/>
    <n v="2106"/>
    <n v="2106"/>
    <x v="1463"/>
    <n v="1436"/>
    <n v="0.60493827160493829"/>
  </r>
  <r>
    <x v="854"/>
    <n v="2019"/>
    <n v="550000"/>
    <n v="60000"/>
    <x v="0"/>
    <x v="0"/>
    <x v="1"/>
    <s v="First Owner"/>
    <n v="2105"/>
    <n v="7"/>
    <s v="premimum"/>
    <n v="455095.96722090262"/>
    <n v="2090"/>
    <n v="2105"/>
    <n v="2105"/>
    <x v="1464"/>
    <n v="1436"/>
    <n v="0.60475059382422802"/>
  </r>
  <r>
    <x v="141"/>
    <n v="2016"/>
    <n v="245000"/>
    <n v="52000"/>
    <x v="0"/>
    <x v="1"/>
    <x v="0"/>
    <s v="First Owner"/>
    <n v="2104"/>
    <n v="10"/>
    <s v="budget"/>
    <n v="455050.86074144486"/>
    <n v="2089"/>
    <n v="2104"/>
    <n v="2104"/>
    <x v="1465"/>
    <n v="1436"/>
    <n v="0.6045627376425855"/>
  </r>
  <r>
    <x v="142"/>
    <n v="2010"/>
    <n v="320000"/>
    <n v="110000"/>
    <x v="1"/>
    <x v="0"/>
    <x v="0"/>
    <s v="Fourth &amp; Above Owner"/>
    <n v="2103"/>
    <n v="16"/>
    <s v="budget"/>
    <n v="455150.74227294343"/>
    <n v="2088"/>
    <n v="2103"/>
    <n v="2103"/>
    <x v="1466"/>
    <n v="1436"/>
    <n v="0.60437470280551597"/>
  </r>
  <r>
    <x v="855"/>
    <n v="2016"/>
    <n v="730000"/>
    <n v="60000"/>
    <x v="1"/>
    <x v="0"/>
    <x v="1"/>
    <s v="Second Owner"/>
    <n v="2102"/>
    <n v="10"/>
    <s v="premimum"/>
    <n v="455215.03853472881"/>
    <n v="2087"/>
    <n v="2102"/>
    <n v="2102"/>
    <x v="1467"/>
    <n v="1435"/>
    <n v="0.6046622264509991"/>
  </r>
  <r>
    <x v="856"/>
    <n v="2005"/>
    <n v="120000"/>
    <n v="100000"/>
    <x v="0"/>
    <x v="0"/>
    <x v="0"/>
    <s v="Third Owner"/>
    <n v="2101"/>
    <n v="21"/>
    <s v="budget"/>
    <n v="455084.25083293667"/>
    <n v="2086"/>
    <n v="2101"/>
    <n v="2101"/>
    <x v="1468"/>
    <n v="1435"/>
    <n v="0.60495002379819129"/>
  </r>
  <r>
    <x v="857"/>
    <n v="2017"/>
    <n v="950000"/>
    <n v="35000"/>
    <x v="0"/>
    <x v="0"/>
    <x v="0"/>
    <s v="First Owner"/>
    <n v="2100"/>
    <n v="9"/>
    <s v="premimum"/>
    <n v="455243.81476190477"/>
    <n v="2085"/>
    <n v="2100"/>
    <n v="2100"/>
    <x v="1469"/>
    <n v="1434"/>
    <n v="0.60523809523809524"/>
  </r>
  <r>
    <x v="35"/>
    <n v="2017"/>
    <n v="350000"/>
    <n v="48000"/>
    <x v="0"/>
    <x v="0"/>
    <x v="0"/>
    <s v="Third Owner"/>
    <n v="2099"/>
    <n v="9"/>
    <s v="budget"/>
    <n v="455008.10433539783"/>
    <n v="2084"/>
    <n v="2099"/>
    <n v="2099"/>
    <x v="1470"/>
    <n v="1434"/>
    <n v="0.60505002382086703"/>
  </r>
  <r>
    <x v="858"/>
    <n v="2005"/>
    <n v="100000"/>
    <n v="20000"/>
    <x v="0"/>
    <x v="0"/>
    <x v="0"/>
    <s v="Second Owner"/>
    <n v="2098"/>
    <n v="21"/>
    <s v="budget"/>
    <n v="455058.15586272639"/>
    <n v="2083"/>
    <n v="2098"/>
    <n v="2098"/>
    <x v="1471"/>
    <n v="1434"/>
    <n v="0.60533841754051476"/>
  </r>
  <r>
    <x v="35"/>
    <n v="2017"/>
    <n v="350000"/>
    <n v="30000"/>
    <x v="0"/>
    <x v="0"/>
    <x v="0"/>
    <s v="First Owner"/>
    <n v="2097"/>
    <n v="9"/>
    <s v="budget"/>
    <n v="455227.47305674775"/>
    <n v="2082"/>
    <n v="2097"/>
    <n v="2097"/>
    <x v="1472"/>
    <n v="1433"/>
    <n v="0.60562708631378159"/>
  </r>
  <r>
    <x v="653"/>
    <n v="2005"/>
    <n v="80000"/>
    <n v="40000"/>
    <x v="0"/>
    <x v="0"/>
    <x v="0"/>
    <s v="Second Owner"/>
    <n v="2096"/>
    <n v="21"/>
    <s v="budget"/>
    <n v="455277.67700381682"/>
    <n v="2081"/>
    <n v="2096"/>
    <n v="2096"/>
    <x v="1473"/>
    <n v="1433"/>
    <n v="0.60543893129770987"/>
  </r>
  <r>
    <x v="859"/>
    <n v="2013"/>
    <n v="370000"/>
    <n v="60000"/>
    <x v="0"/>
    <x v="0"/>
    <x v="0"/>
    <s v="First Owner"/>
    <n v="2095"/>
    <n v="13"/>
    <s v="budget"/>
    <n v="455456.80715990451"/>
    <n v="2080"/>
    <n v="2095"/>
    <n v="2095"/>
    <x v="1474"/>
    <n v="1432"/>
    <n v="0.60572792362768502"/>
  </r>
  <r>
    <x v="318"/>
    <n v="2012"/>
    <n v="160000"/>
    <n v="70000"/>
    <x v="0"/>
    <x v="0"/>
    <x v="0"/>
    <s v="Second Owner"/>
    <n v="2094"/>
    <n v="14"/>
    <s v="budget"/>
    <n v="455497.61747851002"/>
    <n v="2079"/>
    <n v="2094"/>
    <n v="2094"/>
    <x v="1475"/>
    <n v="1431"/>
    <n v="0.60553963705826175"/>
  </r>
  <r>
    <x v="860"/>
    <n v="2009"/>
    <n v="130000"/>
    <n v="120000"/>
    <x v="1"/>
    <x v="0"/>
    <x v="0"/>
    <s v="First Owner"/>
    <n v="2093"/>
    <n v="17"/>
    <s v="budget"/>
    <n v="455638.80124223605"/>
    <n v="2078"/>
    <n v="2093"/>
    <n v="2093"/>
    <x v="1476"/>
    <n v="1430"/>
    <n v="0.60582895365504064"/>
  </r>
  <r>
    <x v="861"/>
    <n v="2016"/>
    <n v="250000"/>
    <n v="30000"/>
    <x v="0"/>
    <x v="0"/>
    <x v="0"/>
    <s v="First Owner"/>
    <n v="2092"/>
    <n v="10"/>
    <s v="budget"/>
    <n v="455794.46032504778"/>
    <n v="2077"/>
    <n v="2092"/>
    <n v="2092"/>
    <x v="1477"/>
    <n v="1429"/>
    <n v="0.6056405353728489"/>
  </r>
  <r>
    <x v="820"/>
    <n v="2012"/>
    <n v="270000"/>
    <n v="80000"/>
    <x v="1"/>
    <x v="0"/>
    <x v="0"/>
    <s v="Second Owner"/>
    <n v="2091"/>
    <n v="14"/>
    <s v="budget"/>
    <n v="455892.87948350073"/>
    <n v="2076"/>
    <n v="2091"/>
    <n v="2091"/>
    <x v="1478"/>
    <n v="1429"/>
    <n v="0.60545193687230991"/>
  </r>
  <r>
    <x v="82"/>
    <n v="2019"/>
    <n v="2600000"/>
    <n v="9500"/>
    <x v="1"/>
    <x v="0"/>
    <x v="1"/>
    <s v="First Owner"/>
    <n v="2090"/>
    <n v="7"/>
    <b v="0"/>
    <n v="455981.82344497606"/>
    <n v="2075"/>
    <n v="2090"/>
    <n v="2090"/>
    <x v="1479"/>
    <n v="1428"/>
    <n v="0.60574162679425836"/>
  </r>
  <r>
    <x v="117"/>
    <n v="2013"/>
    <n v="160000"/>
    <n v="80000"/>
    <x v="0"/>
    <x v="0"/>
    <x v="0"/>
    <s v="First Owner"/>
    <n v="2089"/>
    <n v="13"/>
    <s v="budget"/>
    <n v="454955.48635710869"/>
    <n v="2074"/>
    <n v="2089"/>
    <n v="2089"/>
    <x v="1480"/>
    <n v="1428"/>
    <n v="0.6055528961225467"/>
  </r>
  <r>
    <x v="49"/>
    <n v="2016"/>
    <n v="229999"/>
    <n v="80000"/>
    <x v="0"/>
    <x v="0"/>
    <x v="0"/>
    <s v="First Owner"/>
    <n v="2088"/>
    <n v="10"/>
    <s v="budget"/>
    <n v="455096.7485632184"/>
    <n v="2073"/>
    <n v="2088"/>
    <n v="2088"/>
    <x v="1481"/>
    <n v="1427"/>
    <n v="0.6053639846743295"/>
  </r>
  <r>
    <x v="862"/>
    <n v="2017"/>
    <n v="750000"/>
    <n v="29000"/>
    <x v="1"/>
    <x v="0"/>
    <x v="0"/>
    <s v="First Owner"/>
    <n v="2087"/>
    <n v="9"/>
    <s v="premimum"/>
    <n v="455204.60565404885"/>
    <n v="2072"/>
    <n v="2087"/>
    <n v="2087"/>
    <x v="1482"/>
    <n v="1427"/>
    <n v="0.60517489218974607"/>
  </r>
  <r>
    <x v="411"/>
    <n v="2011"/>
    <n v="195000"/>
    <n v="120000"/>
    <x v="1"/>
    <x v="0"/>
    <x v="0"/>
    <s v="First Owner"/>
    <n v="2086"/>
    <n v="15"/>
    <s v="budget"/>
    <n v="455063.28475551296"/>
    <n v="2071"/>
    <n v="2086"/>
    <n v="2086"/>
    <x v="1483"/>
    <n v="1427"/>
    <n v="0.60498561840843723"/>
  </r>
  <r>
    <x v="863"/>
    <n v="2016"/>
    <n v="270000"/>
    <n v="22000"/>
    <x v="0"/>
    <x v="0"/>
    <x v="0"/>
    <s v="First Owner"/>
    <n v="2085"/>
    <n v="10"/>
    <s v="budget"/>
    <n v="455188.01534772181"/>
    <n v="2070"/>
    <n v="2085"/>
    <n v="2085"/>
    <x v="1484"/>
    <n v="1426"/>
    <n v="0.60479616306954431"/>
  </r>
  <r>
    <x v="864"/>
    <n v="2012"/>
    <n v="300000"/>
    <n v="50000"/>
    <x v="0"/>
    <x v="0"/>
    <x v="0"/>
    <s v="First Owner"/>
    <n v="2084"/>
    <n v="14"/>
    <s v="budget"/>
    <n v="455276.87715930905"/>
    <n v="2069"/>
    <n v="2084"/>
    <n v="2084"/>
    <x v="1485"/>
    <n v="1426"/>
    <n v="0.60460652591170827"/>
  </r>
  <r>
    <x v="164"/>
    <n v="2012"/>
    <n v="200000"/>
    <n v="50000"/>
    <x v="1"/>
    <x v="0"/>
    <x v="0"/>
    <s v="First Owner"/>
    <n v="2083"/>
    <n v="14"/>
    <s v="budget"/>
    <n v="455351.42198751803"/>
    <n v="2068"/>
    <n v="2083"/>
    <n v="2083"/>
    <x v="1486"/>
    <n v="1425"/>
    <n v="0.60441670667306768"/>
  </r>
  <r>
    <x v="739"/>
    <n v="2007"/>
    <n v="120000"/>
    <n v="81366"/>
    <x v="0"/>
    <x v="0"/>
    <x v="0"/>
    <s v="First Owner"/>
    <n v="2082"/>
    <n v="19"/>
    <s v="budget"/>
    <n v="455474.06916426512"/>
    <n v="2067"/>
    <n v="2082"/>
    <n v="2082"/>
    <x v="1487"/>
    <n v="1424"/>
    <n v="0.60422670509125842"/>
  </r>
  <r>
    <x v="162"/>
    <n v="2006"/>
    <n v="95000"/>
    <n v="110000"/>
    <x v="0"/>
    <x v="0"/>
    <x v="0"/>
    <s v="First Owner"/>
    <n v="2081"/>
    <n v="20"/>
    <s v="budget"/>
    <n v="455635.27727054298"/>
    <n v="2066"/>
    <n v="2081"/>
    <n v="2081"/>
    <x v="1488"/>
    <n v="1423"/>
    <n v="0.60403652090341187"/>
  </r>
  <r>
    <x v="293"/>
    <n v="2006"/>
    <n v="229999"/>
    <n v="300000"/>
    <x v="1"/>
    <x v="0"/>
    <x v="0"/>
    <s v="First Owner"/>
    <n v="2080"/>
    <n v="20"/>
    <s v="budget"/>
    <n v="455808.65961538459"/>
    <n v="2065"/>
    <n v="2080"/>
    <n v="2080"/>
    <x v="1489"/>
    <n v="1422"/>
    <n v="0.60384615384615381"/>
  </r>
  <r>
    <x v="865"/>
    <n v="2012"/>
    <n v="300000"/>
    <n v="90000"/>
    <x v="1"/>
    <x v="0"/>
    <x v="0"/>
    <s v="First Owner"/>
    <n v="2079"/>
    <n v="14"/>
    <s v="budget"/>
    <n v="455917.27417027415"/>
    <n v="2064"/>
    <n v="2079"/>
    <n v="2079"/>
    <x v="1490"/>
    <n v="1421"/>
    <n v="0.60365560365560367"/>
  </r>
  <r>
    <x v="91"/>
    <n v="2016"/>
    <n v="200000"/>
    <n v="53000"/>
    <x v="0"/>
    <x v="0"/>
    <x v="0"/>
    <s v="Second Owner"/>
    <n v="2078"/>
    <n v="10"/>
    <s v="budget"/>
    <n v="455992.3065447546"/>
    <n v="2063"/>
    <n v="2078"/>
    <n v="2078"/>
    <x v="1491"/>
    <n v="1420"/>
    <n v="0.60346487006737248"/>
  </r>
  <r>
    <x v="228"/>
    <n v="2017"/>
    <n v="250000"/>
    <n v="30000"/>
    <x v="0"/>
    <x v="0"/>
    <x v="0"/>
    <s v="First Owner"/>
    <n v="2077"/>
    <n v="9"/>
    <s v="budget"/>
    <n v="456115.55753490614"/>
    <n v="2062"/>
    <n v="2077"/>
    <n v="2077"/>
    <x v="1492"/>
    <n v="1420"/>
    <n v="0.60375541646605679"/>
  </r>
  <r>
    <x v="229"/>
    <n v="2012"/>
    <n v="368000"/>
    <n v="90000"/>
    <x v="0"/>
    <x v="0"/>
    <x v="0"/>
    <s v="Second Owner"/>
    <n v="2076"/>
    <n v="14"/>
    <s v="budget"/>
    <n v="456214.84248554916"/>
    <n v="2061"/>
    <n v="2076"/>
    <n v="2076"/>
    <x v="1493"/>
    <n v="1420"/>
    <n v="0.6035645472061657"/>
  </r>
  <r>
    <x v="542"/>
    <n v="2014"/>
    <n v="650000"/>
    <n v="244000"/>
    <x v="1"/>
    <x v="0"/>
    <x v="0"/>
    <s v="First Owner"/>
    <n v="2075"/>
    <n v="12"/>
    <s v="premimum"/>
    <n v="456257.3556626506"/>
    <n v="2060"/>
    <n v="2075"/>
    <n v="2075"/>
    <x v="1494"/>
    <n v="1419"/>
    <n v="0.603855421686747"/>
  </r>
  <r>
    <x v="46"/>
    <n v="1997"/>
    <n v="150000"/>
    <n v="120000"/>
    <x v="1"/>
    <x v="0"/>
    <x v="0"/>
    <s v="Third Owner"/>
    <n v="2074"/>
    <n v="29"/>
    <s v="budget"/>
    <n v="456163.94069431053"/>
    <n v="2059"/>
    <n v="2074"/>
    <n v="2074"/>
    <x v="1495"/>
    <n v="1418"/>
    <n v="0.60366441658630665"/>
  </r>
  <r>
    <x v="866"/>
    <n v="2012"/>
    <n v="180000"/>
    <n v="60000"/>
    <x v="3"/>
    <x v="0"/>
    <x v="0"/>
    <s v="First Owner"/>
    <n v="2073"/>
    <n v="14"/>
    <s v="budget"/>
    <n v="456311.63193439459"/>
    <n v="2058"/>
    <n v="2073"/>
    <n v="2073"/>
    <x v="1496"/>
    <n v="1417"/>
    <n v="0.60395561987457791"/>
  </r>
  <r>
    <x v="246"/>
    <n v="2017"/>
    <n v="525000"/>
    <n v="15000"/>
    <x v="0"/>
    <x v="0"/>
    <x v="0"/>
    <s v="First Owner"/>
    <n v="2072"/>
    <n v="9"/>
    <s v="premimum"/>
    <n v="456444.98696911195"/>
    <n v="2058"/>
    <n v="2072"/>
    <n v="2072"/>
    <x v="1496"/>
    <n v="1416"/>
    <n v="0.60376447876447881"/>
  </r>
  <r>
    <x v="319"/>
    <n v="2005"/>
    <n v="350000"/>
    <n v="150000"/>
    <x v="1"/>
    <x v="0"/>
    <x v="0"/>
    <s v="Second Owner"/>
    <n v="2071"/>
    <n v="21"/>
    <s v="budget"/>
    <n v="456411.88459681312"/>
    <n v="2057"/>
    <n v="2071"/>
    <n v="2071"/>
    <x v="1497"/>
    <n v="1416"/>
    <n v="0.60357315306615167"/>
  </r>
  <r>
    <x v="867"/>
    <n v="2018"/>
    <n v="850000"/>
    <n v="30000"/>
    <x v="1"/>
    <x v="0"/>
    <x v="0"/>
    <s v="Second Owner"/>
    <n v="2070"/>
    <n v="8"/>
    <s v="premimum"/>
    <n v="456463.2913043478"/>
    <n v="2056"/>
    <n v="2070"/>
    <n v="2070"/>
    <x v="1498"/>
    <n v="1415"/>
    <n v="0.60386473429951693"/>
  </r>
  <r>
    <x v="868"/>
    <n v="2011"/>
    <n v="350000"/>
    <n v="312000"/>
    <x v="1"/>
    <x v="0"/>
    <x v="0"/>
    <s v="Third Owner"/>
    <n v="2069"/>
    <n v="15"/>
    <s v="budget"/>
    <n v="456273.08506524889"/>
    <n v="2055"/>
    <n v="2069"/>
    <n v="2069"/>
    <x v="1499"/>
    <n v="1415"/>
    <n v="0.60415659739004346"/>
  </r>
  <r>
    <x v="57"/>
    <n v="2005"/>
    <n v="160000"/>
    <n v="67000"/>
    <x v="0"/>
    <x v="0"/>
    <x v="0"/>
    <s v="First Owner"/>
    <n v="2068"/>
    <n v="21"/>
    <s v="budget"/>
    <n v="456324.4743713733"/>
    <n v="2054"/>
    <n v="2068"/>
    <n v="2068"/>
    <x v="1500"/>
    <n v="1414"/>
    <n v="0.60444874274661509"/>
  </r>
  <r>
    <x v="869"/>
    <n v="2017"/>
    <n v="500000"/>
    <n v="40000"/>
    <x v="1"/>
    <x v="0"/>
    <x v="0"/>
    <s v="First Owner"/>
    <n v="2067"/>
    <n v="9"/>
    <s v="premimum"/>
    <n v="456467.83405902272"/>
    <n v="2053"/>
    <n v="2067"/>
    <n v="2067"/>
    <x v="1501"/>
    <n v="1413"/>
    <n v="0.60425737784228351"/>
  </r>
  <r>
    <x v="37"/>
    <n v="2008"/>
    <n v="130000"/>
    <n v="100000"/>
    <x v="0"/>
    <x v="0"/>
    <x v="0"/>
    <s v="First Owner"/>
    <n v="2066"/>
    <n v="18"/>
    <s v="budget"/>
    <n v="456446.76331074542"/>
    <n v="2052"/>
    <n v="2066"/>
    <n v="2066"/>
    <x v="1502"/>
    <n v="1413"/>
    <n v="0.60406582768635042"/>
  </r>
  <r>
    <x v="198"/>
    <n v="2015"/>
    <n v="350000"/>
    <n v="100000"/>
    <x v="1"/>
    <x v="0"/>
    <x v="0"/>
    <s v="Second Owner"/>
    <n v="2065"/>
    <n v="11"/>
    <s v="budget"/>
    <n v="456604.84891041165"/>
    <n v="2051"/>
    <n v="2065"/>
    <n v="2065"/>
    <x v="1503"/>
    <n v="1412"/>
    <n v="0.60387409200968523"/>
  </r>
  <r>
    <x v="133"/>
    <n v="2005"/>
    <n v="70000"/>
    <n v="80000"/>
    <x v="0"/>
    <x v="0"/>
    <x v="0"/>
    <s v="First Owner"/>
    <n v="2064"/>
    <n v="21"/>
    <s v="budget"/>
    <n v="456656.49854651163"/>
    <n v="2050"/>
    <n v="2064"/>
    <n v="2064"/>
    <x v="1504"/>
    <n v="1411"/>
    <n v="0.60416666666666663"/>
  </r>
  <r>
    <x v="25"/>
    <n v="2014"/>
    <n v="750000"/>
    <n v="145000"/>
    <x v="1"/>
    <x v="0"/>
    <x v="0"/>
    <s v="Second Owner"/>
    <n v="2063"/>
    <n v="12"/>
    <s v="premimum"/>
    <n v="456843.92292777507"/>
    <n v="2049"/>
    <n v="2063"/>
    <n v="2063"/>
    <x v="1505"/>
    <n v="1410"/>
    <n v="0.60397479398933596"/>
  </r>
  <r>
    <x v="4"/>
    <n v="2013"/>
    <n v="450000"/>
    <n v="53000"/>
    <x v="1"/>
    <x v="0"/>
    <x v="0"/>
    <s v="First Owner"/>
    <n v="2062"/>
    <n v="13"/>
    <s v="budget"/>
    <n v="456701.75218234723"/>
    <n v="2048"/>
    <n v="2062"/>
    <n v="2062"/>
    <x v="1506"/>
    <n v="1409"/>
    <n v="0.60426770126091178"/>
  </r>
  <r>
    <x v="489"/>
    <n v="2015"/>
    <n v="430000"/>
    <n v="73000"/>
    <x v="1"/>
    <x v="0"/>
    <x v="0"/>
    <s v="Third Owner"/>
    <n v="2061"/>
    <n v="11"/>
    <s v="budget"/>
    <n v="456705.00388161087"/>
    <n v="2047"/>
    <n v="2061"/>
    <n v="2061"/>
    <x v="1507"/>
    <n v="1408"/>
    <n v="0.60407569141193596"/>
  </r>
  <r>
    <x v="870"/>
    <n v="2011"/>
    <n v="260000"/>
    <n v="90000"/>
    <x v="1"/>
    <x v="0"/>
    <x v="0"/>
    <s v="Third Owner"/>
    <n v="2060"/>
    <n v="15"/>
    <s v="budget"/>
    <n v="456717.96747572813"/>
    <n v="2046"/>
    <n v="2060"/>
    <n v="2060"/>
    <x v="1508"/>
    <n v="1407"/>
    <n v="0.60436893203883491"/>
  </r>
  <r>
    <x v="333"/>
    <n v="2013"/>
    <n v="370000"/>
    <n v="80000"/>
    <x v="1"/>
    <x v="0"/>
    <x v="0"/>
    <s v="Third Owner"/>
    <n v="2059"/>
    <n v="13"/>
    <s v="budget"/>
    <n v="456813.50801359885"/>
    <n v="2045"/>
    <n v="2059"/>
    <n v="2059"/>
    <x v="1509"/>
    <n v="1406"/>
    <n v="0.60466245750364256"/>
  </r>
  <r>
    <x v="871"/>
    <n v="2011"/>
    <n v="229999"/>
    <n v="100000"/>
    <x v="2"/>
    <x v="0"/>
    <x v="0"/>
    <s v="First Owner"/>
    <n v="2058"/>
    <n v="15"/>
    <s v="budget"/>
    <n v="456855.69144800777"/>
    <n v="2044"/>
    <n v="2058"/>
    <n v="2058"/>
    <x v="1510"/>
    <n v="1405"/>
    <n v="0.60495626822157433"/>
  </r>
  <r>
    <x v="698"/>
    <n v="2011"/>
    <n v="140000"/>
    <n v="90000"/>
    <x v="1"/>
    <x v="0"/>
    <x v="0"/>
    <s v="Third Owner"/>
    <n v="2057"/>
    <n v="15"/>
    <s v="budget"/>
    <n v="456965.97666504618"/>
    <n v="2043"/>
    <n v="2057"/>
    <n v="2057"/>
    <x v="1511"/>
    <n v="1404"/>
    <n v="0.60476421973748173"/>
  </r>
  <r>
    <x v="25"/>
    <n v="2013"/>
    <n v="700000"/>
    <n v="200000"/>
    <x v="1"/>
    <x v="0"/>
    <x v="0"/>
    <s v="First Owner"/>
    <n v="2056"/>
    <n v="13"/>
    <s v="premimum"/>
    <n v="457120.14299610897"/>
    <n v="2042"/>
    <n v="2056"/>
    <n v="2056"/>
    <x v="1512"/>
    <n v="1403"/>
    <n v="0.60505836575875482"/>
  </r>
  <r>
    <x v="872"/>
    <n v="2020"/>
    <n v="545000"/>
    <n v="7300"/>
    <x v="0"/>
    <x v="0"/>
    <x v="0"/>
    <s v="First Owner"/>
    <n v="2055"/>
    <n v="6"/>
    <s v="premimum"/>
    <n v="457001.95328467153"/>
    <n v="2041"/>
    <n v="2055"/>
    <n v="2055"/>
    <x v="1513"/>
    <n v="1402"/>
    <n v="0.60486618004866177"/>
  </r>
  <r>
    <x v="3"/>
    <n v="2017"/>
    <n v="200000"/>
    <n v="30000"/>
    <x v="0"/>
    <x v="0"/>
    <x v="0"/>
    <s v="First Owner"/>
    <n v="2054"/>
    <n v="9"/>
    <s v="budget"/>
    <n v="456959.11100292113"/>
    <n v="2040"/>
    <n v="2054"/>
    <n v="2054"/>
    <x v="1514"/>
    <n v="1402"/>
    <n v="0.60467380720545283"/>
  </r>
  <r>
    <x v="300"/>
    <n v="2015"/>
    <n v="500000"/>
    <n v="120000"/>
    <x v="1"/>
    <x v="0"/>
    <x v="0"/>
    <s v="First Owner"/>
    <n v="2053"/>
    <n v="11"/>
    <s v="premimum"/>
    <n v="457084.27374573797"/>
    <n v="2039"/>
    <n v="2053"/>
    <n v="2053"/>
    <x v="1515"/>
    <n v="1402"/>
    <n v="0.60448124695567462"/>
  </r>
  <r>
    <x v="39"/>
    <n v="2008"/>
    <n v="70000"/>
    <n v="90000"/>
    <x v="0"/>
    <x v="0"/>
    <x v="0"/>
    <s v="Second Owner"/>
    <n v="2052"/>
    <n v="18"/>
    <s v="budget"/>
    <n v="457063.35964912281"/>
    <n v="2038"/>
    <n v="2052"/>
    <n v="2052"/>
    <x v="1516"/>
    <n v="1401"/>
    <n v="0.6042884990253411"/>
  </r>
  <r>
    <x v="873"/>
    <n v="2013"/>
    <n v="580000"/>
    <n v="25000"/>
    <x v="1"/>
    <x v="0"/>
    <x v="0"/>
    <s v="Third Owner"/>
    <n v="2051"/>
    <n v="13"/>
    <s v="premimum"/>
    <n v="457252.07898586057"/>
    <n v="2037"/>
    <n v="2051"/>
    <n v="2051"/>
    <x v="1517"/>
    <n v="1400"/>
    <n v="0.60458313018039977"/>
  </r>
  <r>
    <x v="276"/>
    <n v="2012"/>
    <n v="160000"/>
    <n v="70000"/>
    <x v="2"/>
    <x v="0"/>
    <x v="0"/>
    <s v="Second Owner"/>
    <n v="2050"/>
    <n v="14"/>
    <s v="budget"/>
    <n v="457192.20195121953"/>
    <n v="2036"/>
    <n v="2050"/>
    <n v="2050"/>
    <x v="1518"/>
    <n v="1399"/>
    <n v="0.60487804878048779"/>
  </r>
  <r>
    <x v="39"/>
    <n v="2010"/>
    <n v="160000"/>
    <n v="36000"/>
    <x v="0"/>
    <x v="0"/>
    <x v="0"/>
    <s v="First Owner"/>
    <n v="2049"/>
    <n v="16"/>
    <s v="budget"/>
    <n v="457337.24450951687"/>
    <n v="2035"/>
    <n v="2049"/>
    <n v="2049"/>
    <x v="1519"/>
    <n v="1398"/>
    <n v="0.60517325524646171"/>
  </r>
  <r>
    <x v="213"/>
    <n v="2016"/>
    <n v="760000"/>
    <n v="49000"/>
    <x v="1"/>
    <x v="0"/>
    <x v="0"/>
    <s v="First Owner"/>
    <n v="2048"/>
    <n v="10"/>
    <s v="premimum"/>
    <n v="457482.4287109375"/>
    <n v="2034"/>
    <n v="2048"/>
    <n v="2048"/>
    <x v="1520"/>
    <n v="1397"/>
    <n v="0.60498046875"/>
  </r>
  <r>
    <x v="874"/>
    <n v="2015"/>
    <n v="300000"/>
    <n v="22000"/>
    <x v="0"/>
    <x v="0"/>
    <x v="0"/>
    <s v="First Owner"/>
    <n v="2047"/>
    <n v="11"/>
    <s v="budget"/>
    <n v="457334.64289203711"/>
    <n v="2033"/>
    <n v="2047"/>
    <n v="2047"/>
    <x v="1521"/>
    <n v="1397"/>
    <n v="0.60478749389350273"/>
  </r>
  <r>
    <x v="875"/>
    <n v="1998"/>
    <n v="50000"/>
    <n v="35000"/>
    <x v="3"/>
    <x v="0"/>
    <x v="0"/>
    <s v="Second Owner"/>
    <n v="2046"/>
    <n v="28"/>
    <s v="budget"/>
    <n v="457411.54154447705"/>
    <n v="2032"/>
    <n v="2046"/>
    <n v="2046"/>
    <x v="1522"/>
    <n v="1396"/>
    <n v="0.60459433040078203"/>
  </r>
  <r>
    <x v="545"/>
    <n v="2019"/>
    <n v="800000"/>
    <n v="24000"/>
    <x v="1"/>
    <x v="0"/>
    <x v="0"/>
    <s v="First Owner"/>
    <n v="2045"/>
    <n v="7"/>
    <s v="premimum"/>
    <n v="457610.76479217602"/>
    <n v="2032"/>
    <n v="2045"/>
    <n v="2045"/>
    <x v="1522"/>
    <n v="1395"/>
    <n v="0.60488997555012225"/>
  </r>
  <r>
    <x v="95"/>
    <n v="2018"/>
    <n v="680000"/>
    <n v="20000"/>
    <x v="1"/>
    <x v="0"/>
    <x v="0"/>
    <s v="First Owner"/>
    <n v="2044"/>
    <n v="8"/>
    <s v="premimum"/>
    <n v="457443.25538160471"/>
    <n v="2031"/>
    <n v="2044"/>
    <n v="2044"/>
    <x v="1523"/>
    <n v="1395"/>
    <n v="0.6046966731898239"/>
  </r>
  <r>
    <x v="876"/>
    <n v="2009"/>
    <n v="85000"/>
    <n v="50000"/>
    <x v="3"/>
    <x v="0"/>
    <x v="0"/>
    <s v="Second Owner"/>
    <n v="2043"/>
    <n v="17"/>
    <s v="budget"/>
    <n v="457334.31913852179"/>
    <n v="2030"/>
    <n v="2043"/>
    <n v="2043"/>
    <x v="1524"/>
    <n v="1395"/>
    <n v="0.60450318159569261"/>
  </r>
  <r>
    <x v="877"/>
    <n v="2016"/>
    <n v="1300000"/>
    <n v="70000"/>
    <x v="1"/>
    <x v="0"/>
    <x v="0"/>
    <s v="First Owner"/>
    <n v="2042"/>
    <n v="10"/>
    <b v="0"/>
    <n v="457516.65719882469"/>
    <n v="2030"/>
    <n v="2042"/>
    <n v="2042"/>
    <x v="1524"/>
    <n v="1394"/>
    <n v="0.60479921645445645"/>
  </r>
  <r>
    <x v="297"/>
    <n v="2016"/>
    <n v="500000"/>
    <n v="60000"/>
    <x v="0"/>
    <x v="0"/>
    <x v="0"/>
    <s v="First Owner"/>
    <n v="2041"/>
    <n v="10"/>
    <s v="premimum"/>
    <n v="457103.87751102401"/>
    <n v="2029"/>
    <n v="2041"/>
    <n v="2041"/>
    <x v="1525"/>
    <n v="1394"/>
    <n v="0.60460558549730525"/>
  </r>
  <r>
    <x v="18"/>
    <n v="2015"/>
    <n v="3500000"/>
    <n v="35000"/>
    <x v="1"/>
    <x v="0"/>
    <x v="1"/>
    <s v="First Owner"/>
    <n v="2040"/>
    <n v="11"/>
    <b v="0"/>
    <n v="457082.85"/>
    <n v="2028"/>
    <n v="2040"/>
    <n v="2040"/>
    <x v="1526"/>
    <n v="1394"/>
    <n v="0.60441176470588232"/>
  </r>
  <r>
    <x v="878"/>
    <n v="2008"/>
    <n v="145000"/>
    <n v="60000"/>
    <x v="0"/>
    <x v="0"/>
    <x v="0"/>
    <s v="First Owner"/>
    <n v="2039"/>
    <n v="18"/>
    <s v="budget"/>
    <n v="455590.49239823443"/>
    <n v="2027"/>
    <n v="2039"/>
    <n v="2039"/>
    <x v="1527"/>
    <n v="1393"/>
    <n v="0.60421775380088283"/>
  </r>
  <r>
    <x v="705"/>
    <n v="2013"/>
    <n v="300000"/>
    <n v="60000"/>
    <x v="1"/>
    <x v="0"/>
    <x v="0"/>
    <s v="First Owner"/>
    <n v="2038"/>
    <n v="13"/>
    <s v="budget"/>
    <n v="455742.89205103042"/>
    <n v="2026"/>
    <n v="2038"/>
    <n v="2038"/>
    <x v="1528"/>
    <n v="1392"/>
    <n v="0.60402355250245343"/>
  </r>
  <r>
    <x v="879"/>
    <n v="2017"/>
    <n v="600000"/>
    <n v="60000"/>
    <x v="1"/>
    <x v="0"/>
    <x v="0"/>
    <s v="Second Owner"/>
    <n v="2037"/>
    <n v="9"/>
    <s v="premimum"/>
    <n v="455819.34904270986"/>
    <n v="2025"/>
    <n v="2037"/>
    <n v="2037"/>
    <x v="1529"/>
    <n v="1391"/>
    <n v="0.60382916053019142"/>
  </r>
  <r>
    <x v="514"/>
    <n v="2015"/>
    <n v="400000"/>
    <n v="70000"/>
    <x v="0"/>
    <x v="0"/>
    <x v="0"/>
    <s v="Second Owner"/>
    <n v="2036"/>
    <n v="11"/>
    <s v="budget"/>
    <n v="455748.53339882119"/>
    <n v="2024"/>
    <n v="2036"/>
    <n v="2036"/>
    <x v="1530"/>
    <n v="1391"/>
    <n v="0.60412573673870329"/>
  </r>
  <r>
    <x v="880"/>
    <n v="2007"/>
    <n v="130000"/>
    <n v="135000"/>
    <x v="0"/>
    <x v="0"/>
    <x v="0"/>
    <s v="Second Owner"/>
    <n v="2035"/>
    <n v="19"/>
    <s v="budget"/>
    <n v="455775.92825552827"/>
    <n v="2023"/>
    <n v="2035"/>
    <n v="2035"/>
    <x v="1531"/>
    <n v="1390"/>
    <n v="0.60442260442260443"/>
  </r>
  <r>
    <x v="336"/>
    <n v="2001"/>
    <n v="45000"/>
    <n v="72539"/>
    <x v="0"/>
    <x v="0"/>
    <x v="0"/>
    <s v="Second Owner"/>
    <n v="2034"/>
    <n v="25"/>
    <s v="budget"/>
    <n v="455936.09341199609"/>
    <n v="2022"/>
    <n v="2034"/>
    <n v="2034"/>
    <x v="1532"/>
    <n v="1389"/>
    <n v="0.60471976401179939"/>
  </r>
  <r>
    <x v="881"/>
    <n v="2017"/>
    <n v="641000"/>
    <n v="25000"/>
    <x v="0"/>
    <x v="0"/>
    <x v="0"/>
    <s v="First Owner"/>
    <n v="2033"/>
    <n v="9"/>
    <s v="premimum"/>
    <n v="456138.22626660106"/>
    <n v="2021"/>
    <n v="2033"/>
    <n v="2033"/>
    <x v="1533"/>
    <n v="1388"/>
    <n v="0.60501721593703883"/>
  </r>
  <r>
    <x v="95"/>
    <n v="2015"/>
    <n v="650000"/>
    <n v="50000"/>
    <x v="1"/>
    <x v="0"/>
    <x v="0"/>
    <s v="First Owner"/>
    <n v="2032"/>
    <n v="11"/>
    <s v="premimum"/>
    <n v="456047.25098425196"/>
    <n v="2020"/>
    <n v="2032"/>
    <n v="2032"/>
    <x v="1534"/>
    <n v="1388"/>
    <n v="0.60482283464566933"/>
  </r>
  <r>
    <x v="882"/>
    <n v="2020"/>
    <n v="784000"/>
    <n v="101"/>
    <x v="1"/>
    <x v="1"/>
    <x v="0"/>
    <s v="Test Drive Car"/>
    <n v="2031"/>
    <n v="6"/>
    <s v="premimum"/>
    <n v="455951.75480059086"/>
    <n v="2019"/>
    <n v="2031"/>
    <n v="2031"/>
    <x v="1535"/>
    <n v="1387"/>
    <n v="0.60462826193993102"/>
  </r>
  <r>
    <x v="883"/>
    <n v="2020"/>
    <n v="635000"/>
    <n v="101"/>
    <x v="0"/>
    <x v="1"/>
    <x v="0"/>
    <s v="Test Drive Car"/>
    <n v="2030"/>
    <n v="6"/>
    <s v="premimum"/>
    <n v="455790.15467980294"/>
    <n v="2018"/>
    <n v="2030"/>
    <n v="2030"/>
    <x v="1536"/>
    <n v="1387"/>
    <n v="0.60492610837438421"/>
  </r>
  <r>
    <x v="884"/>
    <n v="2020"/>
    <n v="1000000"/>
    <n v="101"/>
    <x v="1"/>
    <x v="1"/>
    <x v="0"/>
    <s v="Test Drive Car"/>
    <n v="2029"/>
    <n v="6"/>
    <s v="premimum"/>
    <n v="455701.83045835386"/>
    <n v="2017"/>
    <n v="2029"/>
    <n v="2029"/>
    <x v="1537"/>
    <n v="1387"/>
    <n v="0.60522424839822575"/>
  </r>
  <r>
    <x v="885"/>
    <n v="2015"/>
    <n v="495000"/>
    <n v="52328"/>
    <x v="1"/>
    <x v="1"/>
    <x v="0"/>
    <s v="First Owner"/>
    <n v="2028"/>
    <n v="11"/>
    <s v="budget"/>
    <n v="455433.4388560158"/>
    <n v="2016"/>
    <n v="2028"/>
    <n v="2028"/>
    <x v="1538"/>
    <n v="1387"/>
    <n v="0.60552268244575935"/>
  </r>
  <r>
    <x v="37"/>
    <n v="2013"/>
    <n v="324000"/>
    <n v="30000"/>
    <x v="0"/>
    <x v="0"/>
    <x v="0"/>
    <s v="First Owner"/>
    <n v="2027"/>
    <n v="13"/>
    <s v="budget"/>
    <n v="455413.91909225454"/>
    <n v="2015"/>
    <n v="2027"/>
    <n v="2027"/>
    <x v="1539"/>
    <n v="1386"/>
    <n v="0.60532807104094721"/>
  </r>
  <r>
    <x v="594"/>
    <n v="2016"/>
    <n v="2100000"/>
    <n v="91505"/>
    <x v="1"/>
    <x v="1"/>
    <x v="1"/>
    <s v="First Owner"/>
    <n v="2026"/>
    <n v="10"/>
    <b v="0"/>
    <n v="455478.78282329714"/>
    <n v="2014"/>
    <n v="2026"/>
    <n v="2026"/>
    <x v="1540"/>
    <n v="1385"/>
    <n v="0.6051332675222113"/>
  </r>
  <r>
    <x v="228"/>
    <n v="2018"/>
    <n v="200000"/>
    <n v="35000"/>
    <x v="0"/>
    <x v="0"/>
    <x v="0"/>
    <s v="First Owner"/>
    <n v="2025"/>
    <n v="8"/>
    <s v="budget"/>
    <n v="454666.67358024692"/>
    <n v="2013"/>
    <n v="2025"/>
    <n v="2025"/>
    <x v="1541"/>
    <n v="1385"/>
    <n v="0.60493827160493829"/>
  </r>
  <r>
    <x v="95"/>
    <n v="2015"/>
    <n v="320000"/>
    <n v="60000"/>
    <x v="1"/>
    <x v="0"/>
    <x v="0"/>
    <s v="First Owner"/>
    <n v="2024"/>
    <n v="11"/>
    <s v="budget"/>
    <n v="454792.49703557312"/>
    <n v="2012"/>
    <n v="2024"/>
    <n v="2024"/>
    <x v="1542"/>
    <n v="1385"/>
    <n v="0.60474308300395252"/>
  </r>
  <r>
    <x v="874"/>
    <n v="2015"/>
    <n v="300000"/>
    <n v="20500"/>
    <x v="0"/>
    <x v="0"/>
    <x v="0"/>
    <s v="First Owner"/>
    <n v="2023"/>
    <n v="11"/>
    <s v="budget"/>
    <n v="454859.12703905092"/>
    <n v="2011"/>
    <n v="2023"/>
    <n v="2023"/>
    <x v="1543"/>
    <n v="1384"/>
    <n v="0.60454770143351455"/>
  </r>
  <r>
    <x v="342"/>
    <n v="2013"/>
    <n v="180000"/>
    <n v="200000"/>
    <x v="1"/>
    <x v="0"/>
    <x v="0"/>
    <s v="First Owner"/>
    <n v="2022"/>
    <n v="13"/>
    <s v="budget"/>
    <n v="454935.7141444115"/>
    <n v="2010"/>
    <n v="2022"/>
    <n v="2022"/>
    <x v="1544"/>
    <n v="1383"/>
    <n v="0.60435212660731952"/>
  </r>
  <r>
    <x v="55"/>
    <n v="2008"/>
    <n v="500000"/>
    <n v="154000"/>
    <x v="1"/>
    <x v="0"/>
    <x v="0"/>
    <s v="Third Owner"/>
    <n v="2021"/>
    <n v="18"/>
    <s v="premimum"/>
    <n v="455071.75358733302"/>
    <n v="2009"/>
    <n v="2021"/>
    <n v="2021"/>
    <x v="1545"/>
    <n v="1382"/>
    <n v="0.60415635823849578"/>
  </r>
  <r>
    <x v="886"/>
    <n v="2011"/>
    <n v="305000"/>
    <n v="120000"/>
    <x v="0"/>
    <x v="0"/>
    <x v="0"/>
    <s v="Second Owner"/>
    <n v="2020"/>
    <n v="15"/>
    <s v="budget"/>
    <n v="455049.51188118814"/>
    <n v="2008"/>
    <n v="2020"/>
    <n v="2020"/>
    <x v="1546"/>
    <n v="1381"/>
    <n v="0.60445544554455444"/>
  </r>
  <r>
    <x v="0"/>
    <n v="2009"/>
    <n v="125000"/>
    <n v="50000"/>
    <x v="0"/>
    <x v="0"/>
    <x v="0"/>
    <s v="Fourth &amp; Above Owner"/>
    <n v="2019"/>
    <n v="17"/>
    <s v="budget"/>
    <n v="455123.83060921245"/>
    <n v="2007"/>
    <n v="2019"/>
    <n v="2019"/>
    <x v="1547"/>
    <n v="1380"/>
    <n v="0.60475482912332834"/>
  </r>
  <r>
    <x v="345"/>
    <n v="2015"/>
    <n v="800000"/>
    <n v="135000"/>
    <x v="1"/>
    <x v="0"/>
    <x v="0"/>
    <s v="First Owner"/>
    <n v="2018"/>
    <n v="11"/>
    <s v="premimum"/>
    <n v="455287.42021803767"/>
    <n v="2006"/>
    <n v="2018"/>
    <n v="2018"/>
    <x v="1548"/>
    <n v="1379"/>
    <n v="0.60505450941526262"/>
  </r>
  <r>
    <x v="281"/>
    <n v="2009"/>
    <n v="420000"/>
    <n v="100000"/>
    <x v="1"/>
    <x v="0"/>
    <x v="0"/>
    <s v="First Owner"/>
    <n v="2017"/>
    <n v="17"/>
    <s v="budget"/>
    <n v="455116.51660882501"/>
    <n v="2005"/>
    <n v="2017"/>
    <n v="2017"/>
    <x v="1549"/>
    <n v="1378"/>
    <n v="0.60485870104115025"/>
  </r>
  <r>
    <x v="314"/>
    <n v="2017"/>
    <n v="875000"/>
    <n v="40000"/>
    <x v="1"/>
    <x v="0"/>
    <x v="0"/>
    <s v="First Owner"/>
    <n v="2016"/>
    <n v="9"/>
    <s v="premimum"/>
    <n v="455133.93551587302"/>
    <n v="2004"/>
    <n v="2016"/>
    <n v="2016"/>
    <x v="1550"/>
    <n v="1377"/>
    <n v="0.60466269841269837"/>
  </r>
  <r>
    <x v="345"/>
    <n v="2014"/>
    <n v="580000"/>
    <n v="70000"/>
    <x v="1"/>
    <x v="0"/>
    <x v="0"/>
    <s v="First Owner"/>
    <n v="2015"/>
    <n v="12"/>
    <s v="premimum"/>
    <n v="454925.56526054593"/>
    <n v="2003"/>
    <n v="2015"/>
    <n v="2015"/>
    <x v="1551"/>
    <n v="1377"/>
    <n v="0.60446650124069479"/>
  </r>
  <r>
    <x v="348"/>
    <n v="2011"/>
    <n v="350000"/>
    <n v="133000"/>
    <x v="1"/>
    <x v="0"/>
    <x v="0"/>
    <s v="Second Owner"/>
    <n v="2014"/>
    <n v="15"/>
    <s v="budget"/>
    <n v="454863.46276067529"/>
    <n v="2002"/>
    <n v="2014"/>
    <n v="2014"/>
    <x v="1552"/>
    <n v="1376"/>
    <n v="0.60427010923535251"/>
  </r>
  <r>
    <x v="887"/>
    <n v="2004"/>
    <n v="120000"/>
    <n v="110000"/>
    <x v="0"/>
    <x v="0"/>
    <x v="0"/>
    <s v="Second Owner"/>
    <n v="2013"/>
    <n v="22"/>
    <s v="budget"/>
    <n v="454915.5558867362"/>
    <n v="2001"/>
    <n v="2013"/>
    <n v="2013"/>
    <x v="1553"/>
    <n v="1375"/>
    <n v="0.6045702930948833"/>
  </r>
  <r>
    <x v="196"/>
    <n v="2013"/>
    <n v="150000"/>
    <n v="180000"/>
    <x v="1"/>
    <x v="0"/>
    <x v="0"/>
    <s v="Third Owner"/>
    <n v="2012"/>
    <n v="13"/>
    <s v="budget"/>
    <n v="455082.01491053676"/>
    <n v="2000"/>
    <n v="2012"/>
    <n v="2012"/>
    <x v="1554"/>
    <n v="1374"/>
    <n v="0.60487077534791256"/>
  </r>
  <r>
    <x v="143"/>
    <n v="2013"/>
    <n v="650000"/>
    <n v="120000"/>
    <x v="1"/>
    <x v="0"/>
    <x v="0"/>
    <s v="First Owner"/>
    <n v="2011"/>
    <n v="13"/>
    <s v="premimum"/>
    <n v="455233.7215315763"/>
    <n v="1999"/>
    <n v="2011"/>
    <n v="2011"/>
    <x v="1555"/>
    <n v="1373"/>
    <n v="0.60517155643958231"/>
  </r>
  <r>
    <x v="430"/>
    <n v="2010"/>
    <n v="225000"/>
    <n v="80000"/>
    <x v="0"/>
    <x v="0"/>
    <x v="0"/>
    <s v="Second Owner"/>
    <n v="2010"/>
    <n v="16"/>
    <s v="budget"/>
    <n v="455136.82288557215"/>
    <n v="1998"/>
    <n v="2010"/>
    <n v="2010"/>
    <x v="1556"/>
    <n v="1372"/>
    <n v="0.60497512437810941"/>
  </r>
  <r>
    <x v="419"/>
    <n v="2014"/>
    <n v="400000"/>
    <n v="15000"/>
    <x v="0"/>
    <x v="0"/>
    <x v="1"/>
    <s v="First Owner"/>
    <n v="2009"/>
    <n v="12"/>
    <s v="budget"/>
    <n v="455251.37580886012"/>
    <n v="1997"/>
    <n v="2009"/>
    <n v="2009"/>
    <x v="1557"/>
    <n v="1371"/>
    <n v="0.60527625684420105"/>
  </r>
  <r>
    <x v="63"/>
    <n v="2005"/>
    <n v="250000"/>
    <n v="70000"/>
    <x v="0"/>
    <x v="0"/>
    <x v="0"/>
    <s v="First Owner"/>
    <n v="2008"/>
    <n v="21"/>
    <s v="budget"/>
    <n v="455278.89143426297"/>
    <n v="1996"/>
    <n v="2008"/>
    <n v="2008"/>
    <x v="1558"/>
    <n v="1370"/>
    <n v="0.60507968127490042"/>
  </r>
  <r>
    <x v="208"/>
    <n v="2008"/>
    <n v="120000"/>
    <n v="41723"/>
    <x v="0"/>
    <x v="0"/>
    <x v="0"/>
    <s v="Second Owner"/>
    <n v="2007"/>
    <n v="18"/>
    <s v="budget"/>
    <n v="455381.17289486795"/>
    <n v="1995"/>
    <n v="2007"/>
    <n v="2007"/>
    <x v="1559"/>
    <n v="1369"/>
    <n v="0.60488290981564519"/>
  </r>
  <r>
    <x v="398"/>
    <n v="2010"/>
    <n v="250000"/>
    <n v="70000"/>
    <x v="0"/>
    <x v="0"/>
    <x v="0"/>
    <s v="First Owner"/>
    <n v="2006"/>
    <n v="16"/>
    <s v="budget"/>
    <n v="455548.36191425723"/>
    <n v="1994"/>
    <n v="2006"/>
    <n v="2006"/>
    <x v="1560"/>
    <n v="1368"/>
    <n v="0.60518444666001991"/>
  </r>
  <r>
    <x v="431"/>
    <n v="2012"/>
    <n v="175000"/>
    <n v="20000"/>
    <x v="0"/>
    <x v="0"/>
    <x v="0"/>
    <s v="Second Owner"/>
    <n v="2005"/>
    <n v="14"/>
    <s v="budget"/>
    <n v="455650.87980049878"/>
    <n v="1993"/>
    <n v="2005"/>
    <n v="2005"/>
    <x v="1561"/>
    <n v="1367"/>
    <n v="0.60498753117206983"/>
  </r>
  <r>
    <x v="888"/>
    <n v="2018"/>
    <n v="590000"/>
    <n v="26350"/>
    <x v="1"/>
    <x v="1"/>
    <x v="0"/>
    <s v="First Owner"/>
    <n v="2004"/>
    <n v="8"/>
    <s v="premimum"/>
    <n v="455790.9251497006"/>
    <n v="1992"/>
    <n v="2004"/>
    <n v="2004"/>
    <x v="1562"/>
    <n v="1366"/>
    <n v="0.60528942115768458"/>
  </r>
  <r>
    <x v="889"/>
    <n v="2015"/>
    <n v="225000"/>
    <n v="68745"/>
    <x v="1"/>
    <x v="1"/>
    <x v="0"/>
    <s v="First Owner"/>
    <n v="2003"/>
    <n v="11"/>
    <s v="budget"/>
    <n v="455723.92111832253"/>
    <n v="1991"/>
    <n v="2003"/>
    <n v="2003"/>
    <x v="1563"/>
    <n v="1366"/>
    <n v="0.60509236145781331"/>
  </r>
  <r>
    <x v="174"/>
    <n v="2016"/>
    <n v="900000"/>
    <n v="47000"/>
    <x v="1"/>
    <x v="0"/>
    <x v="0"/>
    <s v="First Owner"/>
    <n v="2002"/>
    <n v="10"/>
    <s v="premimum"/>
    <n v="455839.16783216782"/>
    <n v="1990"/>
    <n v="2002"/>
    <n v="2002"/>
    <x v="1564"/>
    <n v="1365"/>
    <n v="0.6048951048951049"/>
  </r>
  <r>
    <x v="890"/>
    <n v="2017"/>
    <n v="375000"/>
    <n v="27289"/>
    <x v="0"/>
    <x v="1"/>
    <x v="1"/>
    <s v="First Owner"/>
    <n v="2001"/>
    <n v="9"/>
    <s v="budget"/>
    <n v="455617.19840079959"/>
    <n v="1989"/>
    <n v="2001"/>
    <n v="2001"/>
    <x v="1565"/>
    <n v="1365"/>
    <n v="0.60469765117441276"/>
  </r>
  <r>
    <x v="117"/>
    <n v="2016"/>
    <n v="320000"/>
    <n v="24662"/>
    <x v="0"/>
    <x v="1"/>
    <x v="0"/>
    <s v="First Owner"/>
    <n v="2000"/>
    <n v="10"/>
    <s v="budget"/>
    <n v="455657.50699999998"/>
    <n v="1988"/>
    <n v="2000"/>
    <n v="2000"/>
    <x v="1566"/>
    <n v="1365"/>
    <n v="0.60450000000000004"/>
  </r>
  <r>
    <x v="95"/>
    <n v="2013"/>
    <n v="525000"/>
    <n v="37000"/>
    <x v="1"/>
    <x v="1"/>
    <x v="0"/>
    <s v="First Owner"/>
    <n v="1999"/>
    <n v="13"/>
    <s v="premimum"/>
    <n v="455725.36968484242"/>
    <n v="1987"/>
    <n v="1999"/>
    <n v="1999"/>
    <x v="1567"/>
    <n v="1365"/>
    <n v="0.60430215107553775"/>
  </r>
  <r>
    <x v="891"/>
    <n v="2014"/>
    <n v="650000"/>
    <n v="28245"/>
    <x v="1"/>
    <x v="1"/>
    <x v="0"/>
    <s v="First Owner"/>
    <n v="1998"/>
    <n v="12"/>
    <s v="premimum"/>
    <n v="455690.69769769767"/>
    <n v="1986"/>
    <n v="1998"/>
    <n v="1998"/>
    <x v="1568"/>
    <n v="1364"/>
    <n v="0.60410410410410409"/>
  </r>
  <r>
    <x v="892"/>
    <n v="2017"/>
    <n v="575000"/>
    <n v="27005"/>
    <x v="1"/>
    <x v="1"/>
    <x v="0"/>
    <s v="First Owner"/>
    <n v="1997"/>
    <n v="9"/>
    <s v="premimum"/>
    <n v="455593.39709564345"/>
    <n v="1985"/>
    <n v="1997"/>
    <n v="1997"/>
    <x v="1569"/>
    <n v="1363"/>
    <n v="0.60390585878818226"/>
  </r>
  <r>
    <x v="403"/>
    <n v="2014"/>
    <n v="355000"/>
    <n v="39227"/>
    <x v="0"/>
    <x v="1"/>
    <x v="0"/>
    <s v="First Owner"/>
    <n v="1996"/>
    <n v="12"/>
    <s v="budget"/>
    <n v="455533.57414829661"/>
    <n v="1984"/>
    <n v="1996"/>
    <n v="1996"/>
    <x v="1570"/>
    <n v="1363"/>
    <n v="0.60370741482965928"/>
  </r>
  <r>
    <x v="893"/>
    <n v="2016"/>
    <n v="470000"/>
    <n v="31367"/>
    <x v="1"/>
    <x v="1"/>
    <x v="0"/>
    <s v="First Owner"/>
    <n v="1995"/>
    <n v="10"/>
    <s v="budget"/>
    <n v="455583.9669172932"/>
    <n v="1983"/>
    <n v="1995"/>
    <n v="1995"/>
    <x v="1571"/>
    <n v="1362"/>
    <n v="0.60350877192982455"/>
  </r>
  <r>
    <x v="133"/>
    <n v="2008"/>
    <n v="221000"/>
    <n v="35008"/>
    <x v="0"/>
    <x v="1"/>
    <x v="0"/>
    <s v="First Owner"/>
    <n v="1994"/>
    <n v="18"/>
    <s v="budget"/>
    <n v="455576.73721163493"/>
    <n v="1982"/>
    <n v="1994"/>
    <n v="1994"/>
    <x v="1572"/>
    <n v="1362"/>
    <n v="0.60330992978936815"/>
  </r>
  <r>
    <x v="37"/>
    <n v="2009"/>
    <n v="195000"/>
    <n v="27005"/>
    <x v="0"/>
    <x v="1"/>
    <x v="0"/>
    <s v="First Owner"/>
    <n v="1993"/>
    <n v="17"/>
    <s v="budget"/>
    <n v="455694.43753135978"/>
    <n v="1981"/>
    <n v="1993"/>
    <n v="1993"/>
    <x v="1573"/>
    <n v="1361"/>
    <n v="0.60311088810837932"/>
  </r>
  <r>
    <x v="144"/>
    <n v="2004"/>
    <n v="90000"/>
    <n v="100005"/>
    <x v="0"/>
    <x v="1"/>
    <x v="0"/>
    <s v="Second Owner"/>
    <n v="1992"/>
    <n v="22"/>
    <s v="budget"/>
    <n v="455825.30823293171"/>
    <n v="1980"/>
    <n v="1992"/>
    <n v="1992"/>
    <x v="1574"/>
    <n v="1360"/>
    <n v="0.60291164658634533"/>
  </r>
  <r>
    <x v="894"/>
    <n v="2013"/>
    <n v="580000"/>
    <n v="45264"/>
    <x v="1"/>
    <x v="1"/>
    <x v="0"/>
    <s v="First Owner"/>
    <n v="1991"/>
    <n v="13"/>
    <s v="premimum"/>
    <n v="456009.04771471623"/>
    <n v="1979"/>
    <n v="1991"/>
    <n v="1991"/>
    <x v="1575"/>
    <n v="1359"/>
    <n v="0.6032144650929181"/>
  </r>
  <r>
    <x v="157"/>
    <n v="2014"/>
    <n v="325000"/>
    <n v="39093"/>
    <x v="0"/>
    <x v="1"/>
    <x v="0"/>
    <s v="First Owner"/>
    <n v="1990"/>
    <n v="12"/>
    <s v="budget"/>
    <n v="455946.74070351757"/>
    <n v="1978"/>
    <n v="1990"/>
    <n v="1990"/>
    <x v="1576"/>
    <n v="1358"/>
    <n v="0.60301507537688437"/>
  </r>
  <r>
    <x v="895"/>
    <n v="2013"/>
    <n v="495000"/>
    <n v="45241"/>
    <x v="0"/>
    <x v="1"/>
    <x v="0"/>
    <s v="First Owner"/>
    <n v="1989"/>
    <n v="13"/>
    <s v="budget"/>
    <n v="456012.57616892911"/>
    <n v="1977"/>
    <n v="1989"/>
    <n v="1989"/>
    <x v="1577"/>
    <n v="1357"/>
    <n v="0.60281548516842631"/>
  </r>
  <r>
    <x v="896"/>
    <n v="2014"/>
    <n v="290000"/>
    <n v="12000"/>
    <x v="0"/>
    <x v="1"/>
    <x v="0"/>
    <s v="First Owner"/>
    <n v="1988"/>
    <n v="12"/>
    <s v="budget"/>
    <n v="455992.96478873241"/>
    <n v="1976"/>
    <n v="1988"/>
    <n v="1988"/>
    <x v="1578"/>
    <n v="1356"/>
    <n v="0.60261569416498995"/>
  </r>
  <r>
    <x v="897"/>
    <n v="2018"/>
    <n v="375000"/>
    <n v="2769"/>
    <x v="0"/>
    <x v="1"/>
    <x v="0"/>
    <s v="First Owner"/>
    <n v="1987"/>
    <n v="8"/>
    <s v="budget"/>
    <n v="456076.50427780574"/>
    <n v="1975"/>
    <n v="1987"/>
    <n v="1987"/>
    <x v="1579"/>
    <n v="1355"/>
    <n v="0.60241570206341222"/>
  </r>
  <r>
    <x v="196"/>
    <n v="2011"/>
    <n v="211000"/>
    <n v="43128"/>
    <x v="1"/>
    <x v="1"/>
    <x v="0"/>
    <s v="First Owner"/>
    <n v="1986"/>
    <n v="15"/>
    <s v="budget"/>
    <n v="456117.32829808659"/>
    <n v="1974"/>
    <n v="1986"/>
    <n v="1986"/>
    <x v="1580"/>
    <n v="1355"/>
    <n v="0.60221550855991945"/>
  </r>
  <r>
    <x v="39"/>
    <n v="2004"/>
    <n v="70000"/>
    <n v="50000"/>
    <x v="0"/>
    <x v="0"/>
    <x v="0"/>
    <s v="Second Owner"/>
    <n v="1985"/>
    <n v="22"/>
    <s v="budget"/>
    <n v="456240.8130982368"/>
    <n v="1973"/>
    <n v="1985"/>
    <n v="1985"/>
    <x v="1581"/>
    <n v="1354"/>
    <n v="0.60201511335012592"/>
  </r>
  <r>
    <x v="898"/>
    <n v="2010"/>
    <n v="225000"/>
    <n v="60000"/>
    <x v="0"/>
    <x v="0"/>
    <x v="0"/>
    <s v="Second Owner"/>
    <n v="1984"/>
    <n v="16"/>
    <s v="budget"/>
    <n v="456435.49092741933"/>
    <n v="1972"/>
    <n v="1984"/>
    <n v="1984"/>
    <x v="1582"/>
    <n v="1353"/>
    <n v="0.60231854838709675"/>
  </r>
  <r>
    <x v="36"/>
    <n v="2014"/>
    <n v="420000"/>
    <n v="70000"/>
    <x v="1"/>
    <x v="0"/>
    <x v="0"/>
    <s v="Third Owner"/>
    <n v="1983"/>
    <n v="12"/>
    <s v="budget"/>
    <n v="456552.20070600102"/>
    <n v="1971"/>
    <n v="1983"/>
    <n v="1983"/>
    <x v="1583"/>
    <n v="1352"/>
    <n v="0.60262228946041352"/>
  </r>
  <r>
    <x v="861"/>
    <n v="2015"/>
    <n v="280000"/>
    <n v="22255"/>
    <x v="0"/>
    <x v="0"/>
    <x v="0"/>
    <s v="First Owner"/>
    <n v="1982"/>
    <n v="11"/>
    <s v="budget"/>
    <n v="456570.64278506557"/>
    <n v="1970"/>
    <n v="1982"/>
    <n v="1982"/>
    <x v="1584"/>
    <n v="1351"/>
    <n v="0.60292633703329968"/>
  </r>
  <r>
    <x v="406"/>
    <n v="2013"/>
    <n v="400000"/>
    <n v="59213"/>
    <x v="0"/>
    <x v="0"/>
    <x v="0"/>
    <s v="First Owner"/>
    <n v="1981"/>
    <n v="13"/>
    <s v="budget"/>
    <n v="456659.77486118121"/>
    <n v="1969"/>
    <n v="1981"/>
    <n v="1981"/>
    <x v="1585"/>
    <n v="1350"/>
    <n v="0.60272589601211513"/>
  </r>
  <r>
    <x v="174"/>
    <n v="2015"/>
    <n v="850000"/>
    <n v="55000"/>
    <x v="1"/>
    <x v="0"/>
    <x v="0"/>
    <s v="First Owner"/>
    <n v="1980"/>
    <n v="11"/>
    <s v="premimum"/>
    <n v="456688.39090909093"/>
    <n v="1968"/>
    <n v="1980"/>
    <n v="1980"/>
    <x v="1586"/>
    <n v="1349"/>
    <n v="0.60252525252525257"/>
  </r>
  <r>
    <x v="534"/>
    <n v="2011"/>
    <n v="550000"/>
    <n v="80000"/>
    <x v="1"/>
    <x v="0"/>
    <x v="0"/>
    <s v="First Owner"/>
    <n v="1979"/>
    <n v="15"/>
    <s v="premimum"/>
    <n v="456489.6483072259"/>
    <n v="1967"/>
    <n v="1979"/>
    <n v="1979"/>
    <x v="1587"/>
    <n v="1348"/>
    <n v="0.60232440626579076"/>
  </r>
  <r>
    <x v="899"/>
    <n v="2018"/>
    <n v="1000000"/>
    <n v="40000"/>
    <x v="1"/>
    <x v="0"/>
    <x v="0"/>
    <s v="First Owner"/>
    <n v="1978"/>
    <n v="8"/>
    <s v="premimum"/>
    <n v="456442.37310414558"/>
    <n v="1966"/>
    <n v="1978"/>
    <n v="1978"/>
    <x v="1588"/>
    <n v="1347"/>
    <n v="0.60212335692618801"/>
  </r>
  <r>
    <x v="900"/>
    <n v="2014"/>
    <n v="350000"/>
    <n v="170000"/>
    <x v="1"/>
    <x v="0"/>
    <x v="0"/>
    <s v="First Owner"/>
    <n v="1977"/>
    <n v="12"/>
    <s v="budget"/>
    <n v="456167.43247344461"/>
    <n v="1965"/>
    <n v="1977"/>
    <n v="1977"/>
    <x v="1589"/>
    <n v="1347"/>
    <n v="0.60192210419828018"/>
  </r>
  <r>
    <x v="310"/>
    <n v="2011"/>
    <n v="350000"/>
    <n v="170000"/>
    <x v="1"/>
    <x v="0"/>
    <x v="0"/>
    <s v="Second Owner"/>
    <n v="1976"/>
    <n v="15"/>
    <s v="budget"/>
    <n v="456221.16093117406"/>
    <n v="1964"/>
    <n v="1976"/>
    <n v="1976"/>
    <x v="1590"/>
    <n v="1346"/>
    <n v="0.60172064777327938"/>
  </r>
  <r>
    <x v="844"/>
    <n v="2007"/>
    <n v="170000"/>
    <n v="70000"/>
    <x v="0"/>
    <x v="0"/>
    <x v="0"/>
    <s v="Third Owner"/>
    <n v="1975"/>
    <n v="19"/>
    <s v="budget"/>
    <n v="456274.94379746838"/>
    <n v="1963"/>
    <n v="1975"/>
    <n v="1975"/>
    <x v="1591"/>
    <n v="1345"/>
    <n v="0.60202531645569624"/>
  </r>
  <r>
    <x v="901"/>
    <n v="2020"/>
    <n v="828999"/>
    <n v="1010"/>
    <x v="0"/>
    <x v="1"/>
    <x v="0"/>
    <s v="Test Drive Car"/>
    <n v="1974"/>
    <n v="6"/>
    <s v="premimum"/>
    <n v="456419.96656534955"/>
    <n v="1962"/>
    <n v="1974"/>
    <n v="1974"/>
    <x v="1592"/>
    <n v="1344"/>
    <n v="0.60233029381965553"/>
  </r>
  <r>
    <x v="902"/>
    <n v="2020"/>
    <n v="1119000"/>
    <n v="1010"/>
    <x v="0"/>
    <x v="1"/>
    <x v="0"/>
    <s v="Test Drive Car"/>
    <n v="1973"/>
    <n v="6"/>
    <b v="0"/>
    <n v="456231.12772427773"/>
    <n v="1961"/>
    <n v="1973"/>
    <n v="1973"/>
    <x v="1593"/>
    <n v="1344"/>
    <n v="0.60263558033451592"/>
  </r>
  <r>
    <x v="883"/>
    <n v="2020"/>
    <n v="746000"/>
    <n v="1111"/>
    <x v="0"/>
    <x v="1"/>
    <x v="0"/>
    <s v="Test Drive Car"/>
    <n v="1972"/>
    <n v="6"/>
    <s v="premimum"/>
    <n v="455895.03803245438"/>
    <n v="1960"/>
    <n v="1972"/>
    <n v="1972"/>
    <x v="1594"/>
    <n v="1344"/>
    <n v="0.6029411764705882"/>
  </r>
  <r>
    <x v="903"/>
    <n v="2020"/>
    <n v="1030000"/>
    <n v="1010"/>
    <x v="0"/>
    <x v="1"/>
    <x v="0"/>
    <s v="Test Drive Car"/>
    <n v="1971"/>
    <n v="6"/>
    <b v="0"/>
    <n v="455747.8513444952"/>
    <n v="1959"/>
    <n v="1971"/>
    <n v="1971"/>
    <x v="1595"/>
    <n v="1344"/>
    <n v="0.60324708269913752"/>
  </r>
  <r>
    <x v="904"/>
    <n v="2020"/>
    <n v="1334000"/>
    <n v="1010"/>
    <x v="1"/>
    <x v="1"/>
    <x v="0"/>
    <s v="Test Drive Car"/>
    <n v="1970"/>
    <n v="6"/>
    <b v="0"/>
    <n v="455456.35279187816"/>
    <n v="1958"/>
    <n v="1970"/>
    <n v="1970"/>
    <x v="1596"/>
    <n v="1344"/>
    <n v="0.60355329949238579"/>
  </r>
  <r>
    <x v="905"/>
    <n v="2020"/>
    <n v="811999"/>
    <n v="1010"/>
    <x v="0"/>
    <x v="1"/>
    <x v="0"/>
    <s v="Test Drive Car"/>
    <n v="1969"/>
    <n v="6"/>
    <s v="premimum"/>
    <n v="455010.16505840525"/>
    <n v="1957"/>
    <n v="1969"/>
    <n v="1969"/>
    <x v="1597"/>
    <n v="1344"/>
    <n v="0.60385982732351451"/>
  </r>
  <r>
    <x v="906"/>
    <n v="2020"/>
    <n v="1331000"/>
    <n v="1010"/>
    <x v="1"/>
    <x v="1"/>
    <x v="0"/>
    <s v="Test Drive Car"/>
    <n v="1968"/>
    <n v="6"/>
    <b v="0"/>
    <n v="454828.76829268294"/>
    <n v="1956"/>
    <n v="1968"/>
    <n v="1968"/>
    <x v="1598"/>
    <n v="1344"/>
    <n v="0.60416666666666663"/>
  </r>
  <r>
    <x v="907"/>
    <n v="2020"/>
    <n v="852000"/>
    <n v="1010"/>
    <x v="0"/>
    <x v="1"/>
    <x v="0"/>
    <s v="Test Drive Car"/>
    <n v="1967"/>
    <n v="6"/>
    <s v="premimum"/>
    <n v="454383.33299440774"/>
    <n v="1955"/>
    <n v="1967"/>
    <n v="1967"/>
    <x v="1599"/>
    <n v="1344"/>
    <n v="0.60447381799694966"/>
  </r>
  <r>
    <x v="626"/>
    <n v="2006"/>
    <n v="45000"/>
    <n v="120000"/>
    <x v="1"/>
    <x v="0"/>
    <x v="0"/>
    <s v="Second Owner"/>
    <n v="1966"/>
    <n v="20"/>
    <s v="budget"/>
    <n v="454181.08646998985"/>
    <n v="1954"/>
    <n v="1966"/>
    <n v="1966"/>
    <x v="1600"/>
    <n v="1344"/>
    <n v="0.60478128179043744"/>
  </r>
  <r>
    <x v="72"/>
    <n v="2013"/>
    <n v="430000"/>
    <n v="70000"/>
    <x v="1"/>
    <x v="0"/>
    <x v="0"/>
    <s v="Third Owner"/>
    <n v="1965"/>
    <n v="13"/>
    <s v="budget"/>
    <n v="454389.32111959287"/>
    <n v="1953"/>
    <n v="1965"/>
    <n v="1965"/>
    <x v="1601"/>
    <n v="1343"/>
    <n v="0.60508905852417305"/>
  </r>
  <r>
    <x v="908"/>
    <n v="2015"/>
    <n v="830000"/>
    <n v="70000"/>
    <x v="1"/>
    <x v="0"/>
    <x v="0"/>
    <s v="First Owner"/>
    <n v="1964"/>
    <n v="11"/>
    <s v="premimum"/>
    <n v="454401.73930753564"/>
    <n v="1952"/>
    <n v="1964"/>
    <n v="1964"/>
    <x v="1602"/>
    <n v="1342"/>
    <n v="0.60539714867617112"/>
  </r>
  <r>
    <x v="909"/>
    <n v="2009"/>
    <n v="409999"/>
    <n v="110000"/>
    <x v="1"/>
    <x v="0"/>
    <x v="0"/>
    <s v="Second Owner"/>
    <n v="1963"/>
    <n v="17"/>
    <s v="budget"/>
    <n v="454210.40040753951"/>
    <n v="1951"/>
    <n v="1963"/>
    <n v="1963"/>
    <x v="1603"/>
    <n v="1341"/>
    <n v="0.6051961283749363"/>
  </r>
  <r>
    <x v="333"/>
    <n v="2012"/>
    <n v="190000"/>
    <n v="80000"/>
    <x v="1"/>
    <x v="0"/>
    <x v="0"/>
    <s v="Third Owner"/>
    <n v="1962"/>
    <n v="14"/>
    <s v="budget"/>
    <n v="454232.93425076455"/>
    <n v="1950"/>
    <n v="1962"/>
    <n v="1962"/>
    <x v="1604"/>
    <n v="1340"/>
    <n v="0.60550458715596334"/>
  </r>
  <r>
    <x v="910"/>
    <n v="2007"/>
    <n v="200000"/>
    <n v="80000"/>
    <x v="0"/>
    <x v="0"/>
    <x v="0"/>
    <s v="Second Owner"/>
    <n v="1961"/>
    <n v="19"/>
    <s v="budget"/>
    <n v="454367.67822539521"/>
    <n v="1949"/>
    <n v="1961"/>
    <n v="1961"/>
    <x v="1605"/>
    <n v="1339"/>
    <n v="0.60581336053034163"/>
  </r>
  <r>
    <x v="878"/>
    <n v="2006"/>
    <n v="120000"/>
    <n v="110000"/>
    <x v="0"/>
    <x v="0"/>
    <x v="0"/>
    <s v="Second Owner"/>
    <n v="1960"/>
    <n v="20"/>
    <s v="budget"/>
    <n v="454497.4576530612"/>
    <n v="1948"/>
    <n v="1960"/>
    <n v="1960"/>
    <x v="1606"/>
    <n v="1338"/>
    <n v="0.60612244897959189"/>
  </r>
  <r>
    <x v="245"/>
    <n v="2019"/>
    <n v="850000"/>
    <n v="50000"/>
    <x v="1"/>
    <x v="0"/>
    <x v="0"/>
    <s v="First Owner"/>
    <n v="1959"/>
    <n v="7"/>
    <s v="premimum"/>
    <n v="454668.2067381317"/>
    <n v="1947"/>
    <n v="1959"/>
    <n v="1959"/>
    <x v="1607"/>
    <n v="1337"/>
    <n v="0.60643185298621749"/>
  </r>
  <r>
    <x v="911"/>
    <n v="2011"/>
    <n v="95000"/>
    <n v="115000"/>
    <x v="1"/>
    <x v="0"/>
    <x v="0"/>
    <s v="Fourth &amp; Above Owner"/>
    <n v="1958"/>
    <n v="15"/>
    <s v="budget"/>
    <n v="454466.30081716034"/>
    <n v="1946"/>
    <n v="1958"/>
    <n v="1958"/>
    <x v="1608"/>
    <n v="1337"/>
    <n v="0.60623084780388148"/>
  </r>
  <r>
    <x v="475"/>
    <n v="2013"/>
    <n v="213000"/>
    <n v="80000"/>
    <x v="0"/>
    <x v="0"/>
    <x v="0"/>
    <s v="First Owner"/>
    <n v="1957"/>
    <n v="13"/>
    <s v="budget"/>
    <n v="454649.9831374553"/>
    <n v="1945"/>
    <n v="1957"/>
    <n v="1957"/>
    <x v="1609"/>
    <n v="1336"/>
    <n v="0.60654062340316817"/>
  </r>
  <r>
    <x v="912"/>
    <n v="2018"/>
    <n v="660000"/>
    <n v="25000"/>
    <x v="1"/>
    <x v="0"/>
    <x v="0"/>
    <s v="First Owner"/>
    <n v="1956"/>
    <n v="8"/>
    <s v="premimum"/>
    <n v="454773.52607361961"/>
    <n v="1944"/>
    <n v="1956"/>
    <n v="1956"/>
    <x v="1610"/>
    <n v="1335"/>
    <n v="0.6063394683026585"/>
  </r>
  <r>
    <x v="166"/>
    <n v="2017"/>
    <n v="415000"/>
    <n v="48965"/>
    <x v="0"/>
    <x v="1"/>
    <x v="0"/>
    <s v="First Owner"/>
    <n v="1955"/>
    <n v="9"/>
    <s v="budget"/>
    <n v="454668.55089514068"/>
    <n v="1943"/>
    <n v="1955"/>
    <n v="1955"/>
    <x v="1611"/>
    <n v="1335"/>
    <n v="0.60613810741687979"/>
  </r>
  <r>
    <x v="913"/>
    <n v="2019"/>
    <n v="1100000"/>
    <n v="5166"/>
    <x v="0"/>
    <x v="1"/>
    <x v="0"/>
    <s v="Test Drive Car"/>
    <n v="1954"/>
    <n v="7"/>
    <b v="0"/>
    <n v="454688.85209825996"/>
    <n v="1942"/>
    <n v="1954"/>
    <n v="1954"/>
    <x v="1612"/>
    <n v="1335"/>
    <n v="0.60593654042988743"/>
  </r>
  <r>
    <x v="471"/>
    <n v="2012"/>
    <n v="650000"/>
    <n v="76290"/>
    <x v="1"/>
    <x v="1"/>
    <x v="0"/>
    <s v="First Owner"/>
    <n v="1953"/>
    <n v="14"/>
    <s v="premimum"/>
    <n v="454358.4316436252"/>
    <n v="1941"/>
    <n v="1953"/>
    <n v="1953"/>
    <x v="1613"/>
    <n v="1335"/>
    <n v="0.60624679979518692"/>
  </r>
  <r>
    <x v="914"/>
    <n v="2016"/>
    <n v="969999"/>
    <n v="70000"/>
    <x v="1"/>
    <x v="0"/>
    <x v="1"/>
    <s v="Second Owner"/>
    <n v="1952"/>
    <n v="10"/>
    <s v="premimum"/>
    <n v="454258.20543032786"/>
    <n v="1940"/>
    <n v="1952"/>
    <n v="1952"/>
    <x v="1614"/>
    <n v="1334"/>
    <n v="0.60604508196721307"/>
  </r>
  <r>
    <x v="915"/>
    <n v="2016"/>
    <n v="1250000"/>
    <n v="35000"/>
    <x v="1"/>
    <x v="0"/>
    <x v="0"/>
    <s v="First Owner"/>
    <n v="1951"/>
    <n v="10"/>
    <b v="0"/>
    <n v="453993.8585340851"/>
    <n v="1939"/>
    <n v="1951"/>
    <n v="1951"/>
    <x v="1615"/>
    <n v="1334"/>
    <n v="0.6063557150179395"/>
  </r>
  <r>
    <x v="916"/>
    <n v="2017"/>
    <n v="715000"/>
    <n v="25000"/>
    <x v="1"/>
    <x v="0"/>
    <x v="1"/>
    <s v="First Owner"/>
    <n v="1950"/>
    <n v="9"/>
    <s v="premimum"/>
    <n v="453585.65025641024"/>
    <n v="1938"/>
    <n v="1950"/>
    <n v="1950"/>
    <x v="1616"/>
    <n v="1334"/>
    <n v="0.60615384615384615"/>
  </r>
  <r>
    <x v="333"/>
    <n v="2016"/>
    <n v="565000"/>
    <n v="47000"/>
    <x v="1"/>
    <x v="1"/>
    <x v="0"/>
    <s v="First Owner"/>
    <n v="1949"/>
    <n v="10"/>
    <s v="premimum"/>
    <n v="453451.52283222164"/>
    <n v="1937"/>
    <n v="1949"/>
    <n v="1949"/>
    <x v="1617"/>
    <n v="1334"/>
    <n v="0.60595177013853263"/>
  </r>
  <r>
    <x v="873"/>
    <n v="2013"/>
    <n v="615000"/>
    <n v="45766"/>
    <x v="1"/>
    <x v="0"/>
    <x v="0"/>
    <s v="Second Owner"/>
    <n v="1948"/>
    <n v="13"/>
    <s v="premimum"/>
    <n v="453394.25975359342"/>
    <n v="1936"/>
    <n v="1948"/>
    <n v="1948"/>
    <x v="1618"/>
    <n v="1334"/>
    <n v="0.60574948665297745"/>
  </r>
  <r>
    <x v="917"/>
    <n v="2007"/>
    <n v="199000"/>
    <n v="78771"/>
    <x v="1"/>
    <x v="1"/>
    <x v="0"/>
    <s v="Second Owner"/>
    <n v="1947"/>
    <n v="19"/>
    <s v="budget"/>
    <n v="453311.25731895224"/>
    <n v="1935"/>
    <n v="1947"/>
    <n v="1947"/>
    <x v="1619"/>
    <n v="1333"/>
    <n v="0.60606060606060608"/>
  </r>
  <r>
    <x v="103"/>
    <n v="2010"/>
    <n v="325000"/>
    <n v="79357"/>
    <x v="1"/>
    <x v="1"/>
    <x v="0"/>
    <s v="First Owner"/>
    <n v="1946"/>
    <n v="16"/>
    <s v="budget"/>
    <n v="453441.94141829392"/>
    <n v="1934"/>
    <n v="1946"/>
    <n v="1946"/>
    <x v="1620"/>
    <n v="1332"/>
    <n v="0.6063720452209661"/>
  </r>
  <r>
    <x v="698"/>
    <n v="2012"/>
    <n v="409999"/>
    <n v="28000"/>
    <x v="1"/>
    <x v="0"/>
    <x v="0"/>
    <s v="First Owner"/>
    <n v="1945"/>
    <n v="14"/>
    <s v="budget"/>
    <n v="453507.97840616968"/>
    <n v="1933"/>
    <n v="1945"/>
    <n v="1945"/>
    <x v="1621"/>
    <n v="1331"/>
    <n v="0.60616966580976861"/>
  </r>
  <r>
    <x v="918"/>
    <n v="2012"/>
    <n v="500000"/>
    <n v="72000"/>
    <x v="1"/>
    <x v="1"/>
    <x v="1"/>
    <s v="Second Owner"/>
    <n v="1944"/>
    <n v="14"/>
    <s v="premimum"/>
    <n v="453530.35956790124"/>
    <n v="1932"/>
    <n v="1944"/>
    <n v="1944"/>
    <x v="1622"/>
    <n v="1330"/>
    <n v="0.6059670781893004"/>
  </r>
  <r>
    <x v="689"/>
    <n v="2011"/>
    <n v="225000"/>
    <n v="76736"/>
    <x v="1"/>
    <x v="1"/>
    <x v="0"/>
    <s v="Second Owner"/>
    <n v="1943"/>
    <n v="15"/>
    <s v="budget"/>
    <n v="453506.44312918169"/>
    <n v="1931"/>
    <n v="1943"/>
    <n v="1943"/>
    <x v="1623"/>
    <n v="1329"/>
    <n v="0.60627895007720023"/>
  </r>
  <r>
    <x v="5"/>
    <n v="2007"/>
    <n v="135000"/>
    <n v="70000"/>
    <x v="0"/>
    <x v="0"/>
    <x v="0"/>
    <s v="Second Owner"/>
    <n v="1942"/>
    <n v="19"/>
    <s v="budget"/>
    <n v="453624.10865087539"/>
    <n v="1930"/>
    <n v="1942"/>
    <n v="1942"/>
    <x v="1624"/>
    <n v="1328"/>
    <n v="0.60659114315139029"/>
  </r>
  <r>
    <x v="919"/>
    <n v="2012"/>
    <n v="750000"/>
    <n v="80000"/>
    <x v="1"/>
    <x v="0"/>
    <x v="1"/>
    <s v="Second Owner"/>
    <n v="1941"/>
    <n v="14"/>
    <s v="premimum"/>
    <n v="453788.26326635754"/>
    <n v="1929"/>
    <n v="1941"/>
    <n v="1941"/>
    <x v="1625"/>
    <n v="1327"/>
    <n v="0.6069036579082947"/>
  </r>
  <r>
    <x v="920"/>
    <n v="2009"/>
    <n v="155000"/>
    <n v="60000"/>
    <x v="3"/>
    <x v="0"/>
    <x v="0"/>
    <s v="Second Owner"/>
    <n v="1940"/>
    <n v="17"/>
    <s v="budget"/>
    <n v="453635.5768041237"/>
    <n v="1928"/>
    <n v="1940"/>
    <n v="1940"/>
    <x v="1626"/>
    <n v="1326"/>
    <n v="0.60721649484536078"/>
  </r>
  <r>
    <x v="454"/>
    <n v="2012"/>
    <n v="335000"/>
    <n v="77000"/>
    <x v="1"/>
    <x v="1"/>
    <x v="0"/>
    <s v="Third Owner"/>
    <n v="1939"/>
    <n v="14"/>
    <s v="budget"/>
    <n v="453789.59205776174"/>
    <n v="1928"/>
    <n v="1939"/>
    <n v="1939"/>
    <x v="1626"/>
    <n v="1325"/>
    <n v="0.60752965446106244"/>
  </r>
  <r>
    <x v="921"/>
    <n v="2005"/>
    <n v="114999"/>
    <n v="92645"/>
    <x v="1"/>
    <x v="1"/>
    <x v="0"/>
    <s v="Fourth &amp; Above Owner"/>
    <n v="1938"/>
    <n v="21"/>
    <s v="budget"/>
    <n v="453850.88699690404"/>
    <n v="1927"/>
    <n v="1938"/>
    <n v="1938"/>
    <x v="1627"/>
    <n v="1324"/>
    <n v="0.60784313725490191"/>
  </r>
  <r>
    <x v="922"/>
    <n v="2007"/>
    <n v="699000"/>
    <n v="101849"/>
    <x v="1"/>
    <x v="1"/>
    <x v="0"/>
    <s v="Second Owner"/>
    <n v="1937"/>
    <n v="19"/>
    <s v="premimum"/>
    <n v="454025.82343830669"/>
    <n v="1926"/>
    <n v="1937"/>
    <n v="1937"/>
    <x v="1628"/>
    <n v="1323"/>
    <n v="0.60815694372741358"/>
  </r>
  <r>
    <x v="635"/>
    <n v="2004"/>
    <n v="110000"/>
    <n v="120000"/>
    <x v="1"/>
    <x v="0"/>
    <x v="0"/>
    <s v="Fourth &amp; Above Owner"/>
    <n v="1936"/>
    <n v="22"/>
    <s v="budget"/>
    <n v="453899.28719008266"/>
    <n v="1925"/>
    <n v="1936"/>
    <n v="1936"/>
    <x v="1629"/>
    <n v="1322"/>
    <n v="0.60847107438016534"/>
  </r>
  <r>
    <x v="322"/>
    <n v="2012"/>
    <n v="300000"/>
    <n v="80000"/>
    <x v="0"/>
    <x v="0"/>
    <x v="0"/>
    <s v="First Owner"/>
    <n v="1935"/>
    <n v="14"/>
    <s v="budget"/>
    <n v="454077.01291989663"/>
    <n v="1924"/>
    <n v="1935"/>
    <n v="1935"/>
    <x v="1630"/>
    <n v="1321"/>
    <n v="0.60878552971576227"/>
  </r>
  <r>
    <x v="499"/>
    <n v="2014"/>
    <n v="700000"/>
    <n v="70000"/>
    <x v="1"/>
    <x v="0"/>
    <x v="0"/>
    <s v="Second Owner"/>
    <n v="1934"/>
    <n v="12"/>
    <s v="premimum"/>
    <n v="454156.68045501551"/>
    <n v="1923"/>
    <n v="1934"/>
    <n v="1934"/>
    <x v="1631"/>
    <n v="1320"/>
    <n v="0.60858324715615308"/>
  </r>
  <r>
    <x v="923"/>
    <n v="2017"/>
    <n v="700000"/>
    <n v="120000"/>
    <x v="1"/>
    <x v="0"/>
    <x v="0"/>
    <s v="First Owner"/>
    <n v="1933"/>
    <n v="9"/>
    <s v="premimum"/>
    <n v="454029.49818934296"/>
    <n v="1922"/>
    <n v="1933"/>
    <n v="1933"/>
    <x v="1632"/>
    <n v="1319"/>
    <n v="0.60889808587687533"/>
  </r>
  <r>
    <x v="228"/>
    <n v="2013"/>
    <n v="210000"/>
    <n v="42000"/>
    <x v="0"/>
    <x v="0"/>
    <x v="0"/>
    <s v="Third Owner"/>
    <n v="1932"/>
    <n v="13"/>
    <s v="budget"/>
    <n v="453902.18426501035"/>
    <n v="1921"/>
    <n v="1932"/>
    <n v="1932"/>
    <x v="1633"/>
    <n v="1319"/>
    <n v="0.60869565217391308"/>
  </r>
  <r>
    <x v="99"/>
    <n v="2012"/>
    <n v="600000"/>
    <n v="120000"/>
    <x v="1"/>
    <x v="0"/>
    <x v="0"/>
    <s v="Third Owner"/>
    <n v="1931"/>
    <n v="14"/>
    <s v="premimum"/>
    <n v="454028.49300880375"/>
    <n v="1920"/>
    <n v="1931"/>
    <n v="1931"/>
    <x v="1634"/>
    <n v="1318"/>
    <n v="0.60901087519419994"/>
  </r>
  <r>
    <x v="924"/>
    <n v="2012"/>
    <n v="180000"/>
    <n v="155836"/>
    <x v="1"/>
    <x v="0"/>
    <x v="0"/>
    <s v="Second Owner"/>
    <n v="1930"/>
    <n v="14"/>
    <s v="budget"/>
    <n v="453952.86010362697"/>
    <n v="1919"/>
    <n v="1930"/>
    <n v="1930"/>
    <x v="1635"/>
    <n v="1317"/>
    <n v="0.60932642487046629"/>
  </r>
  <r>
    <x v="925"/>
    <n v="2011"/>
    <n v="220000"/>
    <n v="59000"/>
    <x v="0"/>
    <x v="0"/>
    <x v="0"/>
    <s v="Second Owner"/>
    <n v="1929"/>
    <n v="15"/>
    <s v="budget"/>
    <n v="454094.87817522034"/>
    <n v="1918"/>
    <n v="1929"/>
    <n v="1929"/>
    <x v="1636"/>
    <n v="1316"/>
    <n v="0.60964230171073097"/>
  </r>
  <r>
    <x v="237"/>
    <n v="2009"/>
    <n v="70000"/>
    <n v="60000"/>
    <x v="0"/>
    <x v="0"/>
    <x v="0"/>
    <s v="First Owner"/>
    <n v="1928"/>
    <n v="17"/>
    <s v="budget"/>
    <n v="454216.29668049794"/>
    <n v="1917"/>
    <n v="1928"/>
    <n v="1928"/>
    <x v="1637"/>
    <n v="1315"/>
    <n v="0.60995850622406644"/>
  </r>
  <r>
    <x v="518"/>
    <n v="2018"/>
    <n v="950000"/>
    <n v="70000"/>
    <x v="1"/>
    <x v="0"/>
    <x v="0"/>
    <s v="Second Owner"/>
    <n v="1927"/>
    <n v="8"/>
    <s v="premimum"/>
    <n v="454415.68240788789"/>
    <n v="1916"/>
    <n v="1927"/>
    <n v="1927"/>
    <x v="1638"/>
    <n v="1314"/>
    <n v="0.6097560975609756"/>
  </r>
  <r>
    <x v="926"/>
    <n v="2014"/>
    <n v="800000"/>
    <n v="20000"/>
    <x v="1"/>
    <x v="0"/>
    <x v="0"/>
    <s v="First Owner"/>
    <n v="1926"/>
    <n v="12"/>
    <s v="premimum"/>
    <n v="454158.36967808928"/>
    <n v="1915"/>
    <n v="1926"/>
    <n v="1926"/>
    <x v="1639"/>
    <n v="1314"/>
    <n v="0.61007268951194182"/>
  </r>
  <r>
    <x v="471"/>
    <n v="2012"/>
    <n v="700000"/>
    <n v="120000"/>
    <x v="1"/>
    <x v="0"/>
    <x v="0"/>
    <s v="Third Owner"/>
    <n v="1925"/>
    <n v="14"/>
    <s v="premimum"/>
    <n v="453978.71168831171"/>
    <n v="1914"/>
    <n v="1925"/>
    <n v="1925"/>
    <x v="1640"/>
    <n v="1313"/>
    <n v="0.6098701298701299"/>
  </r>
  <r>
    <x v="927"/>
    <n v="2016"/>
    <n v="265000"/>
    <n v="40000"/>
    <x v="0"/>
    <x v="0"/>
    <x v="0"/>
    <s v="First Owner"/>
    <n v="1924"/>
    <n v="10"/>
    <s v="budget"/>
    <n v="453850.841995842"/>
    <n v="1913"/>
    <n v="1924"/>
    <n v="1924"/>
    <x v="1641"/>
    <n v="1312"/>
    <n v="0.61018711018711014"/>
  </r>
  <r>
    <x v="340"/>
    <n v="2011"/>
    <n v="175000"/>
    <n v="90000"/>
    <x v="1"/>
    <x v="0"/>
    <x v="0"/>
    <s v="Third Owner"/>
    <n v="1923"/>
    <n v="15"/>
    <s v="budget"/>
    <n v="453949.04836193449"/>
    <n v="1912"/>
    <n v="1923"/>
    <n v="1923"/>
    <x v="1642"/>
    <n v="1312"/>
    <n v="0.60998439937597504"/>
  </r>
  <r>
    <x v="705"/>
    <n v="2012"/>
    <n v="260000"/>
    <n v="89000"/>
    <x v="1"/>
    <x v="0"/>
    <x v="0"/>
    <s v="Second Owner"/>
    <n v="1922"/>
    <n v="14"/>
    <s v="budget"/>
    <n v="454094.18314255984"/>
    <n v="1911"/>
    <n v="1922"/>
    <n v="1922"/>
    <x v="1643"/>
    <n v="1311"/>
    <n v="0.61030176899063471"/>
  </r>
  <r>
    <x v="737"/>
    <n v="2013"/>
    <n v="950000"/>
    <n v="80000"/>
    <x v="1"/>
    <x v="0"/>
    <x v="0"/>
    <s v="Third Owner"/>
    <n v="1921"/>
    <n v="13"/>
    <s v="premimum"/>
    <n v="454195.22123893804"/>
    <n v="1910"/>
    <n v="1921"/>
    <n v="1921"/>
    <x v="1644"/>
    <n v="1310"/>
    <n v="0.61061946902654862"/>
  </r>
  <r>
    <x v="103"/>
    <n v="2009"/>
    <n v="250000"/>
    <n v="200000"/>
    <x v="1"/>
    <x v="0"/>
    <x v="0"/>
    <s v="Fourth &amp; Above Owner"/>
    <n v="1920"/>
    <n v="17"/>
    <s v="budget"/>
    <n v="453936.98958333331"/>
    <n v="1909"/>
    <n v="1920"/>
    <n v="1920"/>
    <x v="1645"/>
    <n v="1309"/>
    <n v="0.61093750000000002"/>
  </r>
  <r>
    <x v="928"/>
    <n v="2015"/>
    <n v="630000"/>
    <n v="50000"/>
    <x v="1"/>
    <x v="0"/>
    <x v="0"/>
    <s v="First Owner"/>
    <n v="1919"/>
    <n v="11"/>
    <s v="premimum"/>
    <n v="454043.26211568527"/>
    <n v="1908"/>
    <n v="1919"/>
    <n v="1919"/>
    <x v="1646"/>
    <n v="1308"/>
    <n v="0.61125586242834806"/>
  </r>
  <r>
    <x v="148"/>
    <n v="2012"/>
    <n v="35000"/>
    <n v="35000"/>
    <x v="0"/>
    <x v="0"/>
    <x v="0"/>
    <s v="Third Owner"/>
    <n v="1918"/>
    <n v="14"/>
    <s v="budget"/>
    <n v="453951.52241918666"/>
    <n v="1907"/>
    <n v="1918"/>
    <n v="1918"/>
    <x v="1647"/>
    <n v="1307"/>
    <n v="0.61105318039624612"/>
  </r>
  <r>
    <x v="929"/>
    <n v="2014"/>
    <n v="330000"/>
    <n v="200000"/>
    <x v="1"/>
    <x v="0"/>
    <x v="0"/>
    <s v="Third Owner"/>
    <n v="1917"/>
    <n v="12"/>
    <s v="budget"/>
    <n v="454170.06781429314"/>
    <n v="1906"/>
    <n v="1917"/>
    <n v="1917"/>
    <x v="1648"/>
    <n v="1306"/>
    <n v="0.6113719353155973"/>
  </r>
  <r>
    <x v="39"/>
    <n v="2009"/>
    <n v="150000"/>
    <n v="120000"/>
    <x v="0"/>
    <x v="0"/>
    <x v="0"/>
    <s v="First Owner"/>
    <n v="1916"/>
    <n v="17"/>
    <s v="budget"/>
    <n v="454234.87473903969"/>
    <n v="1905"/>
    <n v="1916"/>
    <n v="1916"/>
    <x v="1649"/>
    <n v="1305"/>
    <n v="0.61169102296450939"/>
  </r>
  <r>
    <x v="462"/>
    <n v="2008"/>
    <n v="105000"/>
    <n v="90000"/>
    <x v="1"/>
    <x v="0"/>
    <x v="0"/>
    <s v="First Owner"/>
    <n v="1915"/>
    <n v="18"/>
    <s v="budget"/>
    <n v="454393.7441253264"/>
    <n v="1904"/>
    <n v="1915"/>
    <n v="1915"/>
    <x v="1650"/>
    <n v="1304"/>
    <n v="0.61148825065274148"/>
  </r>
  <r>
    <x v="930"/>
    <n v="2013"/>
    <n v="185000"/>
    <n v="65000"/>
    <x v="1"/>
    <x v="0"/>
    <x v="0"/>
    <s v="First Owner"/>
    <n v="1914"/>
    <n v="13"/>
    <s v="budget"/>
    <n v="454576.2904911181"/>
    <n v="1903"/>
    <n v="1914"/>
    <n v="1914"/>
    <x v="1651"/>
    <n v="1303"/>
    <n v="0.61128526645768022"/>
  </r>
  <r>
    <x v="931"/>
    <n v="2014"/>
    <n v="260000"/>
    <n v="50000"/>
    <x v="1"/>
    <x v="0"/>
    <x v="0"/>
    <s v="First Owner"/>
    <n v="1913"/>
    <n v="12"/>
    <s v="budget"/>
    <n v="454717.2085729221"/>
    <n v="1902"/>
    <n v="1913"/>
    <n v="1913"/>
    <x v="1652"/>
    <n v="1302"/>
    <n v="0.61108207004704651"/>
  </r>
  <r>
    <x v="95"/>
    <n v="2012"/>
    <n v="450000"/>
    <n v="33000"/>
    <x v="1"/>
    <x v="0"/>
    <x v="0"/>
    <s v="First Owner"/>
    <n v="1912"/>
    <n v="14"/>
    <s v="budget"/>
    <n v="454819.0481171548"/>
    <n v="1901"/>
    <n v="1912"/>
    <n v="1912"/>
    <x v="1653"/>
    <n v="1301"/>
    <n v="0.61087866108786615"/>
  </r>
  <r>
    <x v="661"/>
    <n v="2016"/>
    <n v="500000"/>
    <n v="38000"/>
    <x v="0"/>
    <x v="0"/>
    <x v="0"/>
    <s v="First Owner"/>
    <n v="1911"/>
    <n v="10"/>
    <s v="premimum"/>
    <n v="454821.56985871273"/>
    <n v="1900"/>
    <n v="1911"/>
    <n v="1911"/>
    <x v="1654"/>
    <n v="1300"/>
    <n v="0.61067503924646782"/>
  </r>
  <r>
    <x v="430"/>
    <n v="2012"/>
    <n v="260000"/>
    <n v="40000"/>
    <x v="0"/>
    <x v="0"/>
    <x v="0"/>
    <s v="First Owner"/>
    <n v="1910"/>
    <n v="14"/>
    <s v="budget"/>
    <n v="454797.91623036651"/>
    <n v="1899"/>
    <n v="1910"/>
    <n v="1910"/>
    <x v="1655"/>
    <n v="1300"/>
    <n v="0.61047120418848166"/>
  </r>
  <r>
    <x v="340"/>
    <n v="2012"/>
    <n v="265000"/>
    <n v="55000"/>
    <x v="1"/>
    <x v="0"/>
    <x v="0"/>
    <s v="Second Owner"/>
    <n v="1909"/>
    <n v="14"/>
    <s v="budget"/>
    <n v="454899.95809324255"/>
    <n v="1898"/>
    <n v="1909"/>
    <n v="1909"/>
    <x v="1656"/>
    <n v="1299"/>
    <n v="0.61026715557883704"/>
  </r>
  <r>
    <x v="572"/>
    <n v="2017"/>
    <n v="800000"/>
    <n v="26000"/>
    <x v="1"/>
    <x v="0"/>
    <x v="0"/>
    <s v="Second Owner"/>
    <n v="1908"/>
    <n v="9"/>
    <s v="premimum"/>
    <n v="454999.48637316562"/>
    <n v="1897"/>
    <n v="1908"/>
    <n v="1908"/>
    <x v="1657"/>
    <n v="1298"/>
    <n v="0.61058700209643602"/>
  </r>
  <r>
    <x v="669"/>
    <n v="2016"/>
    <n v="869999"/>
    <n v="80000"/>
    <x v="1"/>
    <x v="0"/>
    <x v="0"/>
    <s v="First Owner"/>
    <n v="1907"/>
    <n v="10"/>
    <s v="premimum"/>
    <n v="454818.57367593079"/>
    <n v="1896"/>
    <n v="1907"/>
    <n v="1907"/>
    <x v="1658"/>
    <n v="1298"/>
    <n v="0.61090718405873101"/>
  </r>
  <r>
    <x v="204"/>
    <n v="2018"/>
    <n v="690000"/>
    <n v="40000"/>
    <x v="0"/>
    <x v="0"/>
    <x v="0"/>
    <s v="First Owner"/>
    <n v="1906"/>
    <n v="8"/>
    <s v="premimum"/>
    <n v="454600.74554039876"/>
    <n v="1895"/>
    <n v="1906"/>
    <n v="1906"/>
    <x v="1659"/>
    <n v="1298"/>
    <n v="0.61070304302203571"/>
  </r>
  <r>
    <x v="932"/>
    <n v="2011"/>
    <n v="825000"/>
    <n v="120000"/>
    <x v="1"/>
    <x v="0"/>
    <x v="0"/>
    <s v="First Owner"/>
    <n v="1905"/>
    <n v="15"/>
    <s v="premimum"/>
    <n v="454477.17637795274"/>
    <n v="1894"/>
    <n v="1905"/>
    <n v="1905"/>
    <x v="1660"/>
    <n v="1298"/>
    <n v="0.61049868766404203"/>
  </r>
  <r>
    <x v="5"/>
    <n v="2006"/>
    <n v="160000"/>
    <n v="63230"/>
    <x v="0"/>
    <x v="0"/>
    <x v="0"/>
    <s v="Second Owner"/>
    <n v="1904"/>
    <n v="20"/>
    <s v="budget"/>
    <n v="454282.57405462186"/>
    <n v="1893"/>
    <n v="1904"/>
    <n v="1904"/>
    <x v="1661"/>
    <n v="1297"/>
    <n v="0.61029411764705888"/>
  </r>
  <r>
    <x v="933"/>
    <n v="2006"/>
    <n v="300000"/>
    <n v="120000"/>
    <x v="1"/>
    <x v="0"/>
    <x v="0"/>
    <s v="Second Owner"/>
    <n v="1903"/>
    <n v="20"/>
    <s v="budget"/>
    <n v="454437.21544929058"/>
    <n v="1892"/>
    <n v="1903"/>
    <n v="1903"/>
    <x v="1662"/>
    <n v="1296"/>
    <n v="0.61061481870730427"/>
  </r>
  <r>
    <x v="236"/>
    <n v="2005"/>
    <n v="100000"/>
    <n v="100000"/>
    <x v="0"/>
    <x v="0"/>
    <x v="0"/>
    <s v="Third Owner"/>
    <n v="1902"/>
    <n v="21"/>
    <s v="budget"/>
    <n v="454518.412723449"/>
    <n v="1891"/>
    <n v="1902"/>
    <n v="1902"/>
    <x v="1663"/>
    <n v="1295"/>
    <n v="0.6109358569926393"/>
  </r>
  <r>
    <x v="125"/>
    <n v="2015"/>
    <n v="530000"/>
    <n v="77000"/>
    <x v="1"/>
    <x v="0"/>
    <x v="0"/>
    <s v="Second Owner"/>
    <n v="1901"/>
    <n v="11"/>
    <s v="premimum"/>
    <n v="454704.90320883744"/>
    <n v="1890"/>
    <n v="1901"/>
    <n v="1901"/>
    <x v="1664"/>
    <n v="1294"/>
    <n v="0.6112572330352446"/>
  </r>
  <r>
    <x v="934"/>
    <n v="2016"/>
    <n v="360000"/>
    <n v="30000"/>
    <x v="0"/>
    <x v="0"/>
    <x v="0"/>
    <s v="First Owner"/>
    <n v="1900"/>
    <n v="10"/>
    <s v="budget"/>
    <n v="454665.27421052632"/>
    <n v="1889"/>
    <n v="1900"/>
    <n v="1900"/>
    <x v="1665"/>
    <n v="1293"/>
    <n v="0.611578947368421"/>
  </r>
  <r>
    <x v="665"/>
    <n v="2015"/>
    <n v="220000"/>
    <n v="40000"/>
    <x v="0"/>
    <x v="0"/>
    <x v="0"/>
    <s v="First Owner"/>
    <n v="1899"/>
    <n v="11"/>
    <s v="budget"/>
    <n v="454715.12427593471"/>
    <n v="1888"/>
    <n v="1899"/>
    <n v="1899"/>
    <x v="1666"/>
    <n v="1293"/>
    <n v="0.61137440758293837"/>
  </r>
  <r>
    <x v="228"/>
    <n v="2017"/>
    <n v="178000"/>
    <n v="35000"/>
    <x v="0"/>
    <x v="0"/>
    <x v="0"/>
    <s v="First Owner"/>
    <n v="1898"/>
    <n v="9"/>
    <s v="budget"/>
    <n v="454838.78872497368"/>
    <n v="1887"/>
    <n v="1898"/>
    <n v="1898"/>
    <x v="1667"/>
    <n v="1292"/>
    <n v="0.61116965226554265"/>
  </r>
  <r>
    <x v="935"/>
    <n v="2018"/>
    <n v="515000"/>
    <n v="5000"/>
    <x v="1"/>
    <x v="0"/>
    <x v="0"/>
    <s v="First Owner"/>
    <n v="1897"/>
    <n v="8"/>
    <s v="premimum"/>
    <n v="454984.72377438057"/>
    <n v="1886"/>
    <n v="1897"/>
    <n v="1897"/>
    <x v="1668"/>
    <n v="1292"/>
    <n v="0.61096468107538215"/>
  </r>
  <r>
    <x v="936"/>
    <n v="2014"/>
    <n v="300000"/>
    <n v="35000"/>
    <x v="0"/>
    <x v="0"/>
    <x v="0"/>
    <s v="First Owner"/>
    <n v="1896"/>
    <n v="12"/>
    <s v="budget"/>
    <n v="454953.0701476793"/>
    <n v="1885"/>
    <n v="1896"/>
    <n v="1896"/>
    <x v="1669"/>
    <n v="1292"/>
    <n v="0.61075949367088611"/>
  </r>
  <r>
    <x v="56"/>
    <n v="2012"/>
    <n v="150000"/>
    <n v="80000"/>
    <x v="1"/>
    <x v="0"/>
    <x v="0"/>
    <s v="Second Owner"/>
    <n v="1895"/>
    <n v="14"/>
    <s v="budget"/>
    <n v="455034.83957783639"/>
    <n v="1884"/>
    <n v="1895"/>
    <n v="1895"/>
    <x v="1670"/>
    <n v="1291"/>
    <n v="0.61055408970976255"/>
  </r>
  <r>
    <x v="937"/>
    <n v="2017"/>
    <n v="750000"/>
    <n v="15000"/>
    <x v="0"/>
    <x v="0"/>
    <x v="0"/>
    <s v="First Owner"/>
    <n v="1894"/>
    <n v="9"/>
    <s v="premimum"/>
    <n v="455195.89281942981"/>
    <n v="1883"/>
    <n v="1894"/>
    <n v="1894"/>
    <x v="1671"/>
    <n v="1290"/>
    <n v="0.61087645195353746"/>
  </r>
  <r>
    <x v="938"/>
    <n v="2012"/>
    <n v="950000"/>
    <n v="80000"/>
    <x v="1"/>
    <x v="0"/>
    <x v="0"/>
    <s v="First Owner"/>
    <n v="1893"/>
    <n v="14"/>
    <s v="premimum"/>
    <n v="455040.15900686738"/>
    <n v="1882"/>
    <n v="1893"/>
    <n v="1893"/>
    <x v="1672"/>
    <n v="1290"/>
    <n v="0.61067089276281039"/>
  </r>
  <r>
    <x v="147"/>
    <n v="2006"/>
    <n v="90000"/>
    <n v="40000"/>
    <x v="0"/>
    <x v="0"/>
    <x v="0"/>
    <s v="Second Owner"/>
    <n v="1892"/>
    <n v="20"/>
    <s v="budget"/>
    <n v="454778.55232558138"/>
    <n v="1881"/>
    <n v="1892"/>
    <n v="1892"/>
    <x v="1673"/>
    <n v="1289"/>
    <n v="0.61046511627906974"/>
  </r>
  <r>
    <x v="479"/>
    <n v="2008"/>
    <n v="65000"/>
    <n v="110000"/>
    <x v="0"/>
    <x v="0"/>
    <x v="0"/>
    <s v="Third Owner"/>
    <n v="1891"/>
    <n v="18"/>
    <s v="budget"/>
    <n v="454971.45478582761"/>
    <n v="1880"/>
    <n v="1891"/>
    <n v="1891"/>
    <x v="1674"/>
    <n v="1288"/>
    <n v="0.61078794288736116"/>
  </r>
  <r>
    <x v="317"/>
    <n v="2012"/>
    <n v="312000"/>
    <n v="90000"/>
    <x v="1"/>
    <x v="0"/>
    <x v="0"/>
    <s v="Second Owner"/>
    <n v="1890"/>
    <n v="14"/>
    <s v="budget"/>
    <n v="455177.7888888889"/>
    <n v="1879"/>
    <n v="1890"/>
    <n v="1890"/>
    <x v="1675"/>
    <n v="1287"/>
    <n v="0.61111111111111116"/>
  </r>
  <r>
    <x v="939"/>
    <n v="2018"/>
    <n v="700000"/>
    <n v="25000"/>
    <x v="1"/>
    <x v="0"/>
    <x v="0"/>
    <s v="First Owner"/>
    <n v="1889"/>
    <n v="8"/>
    <s v="premimum"/>
    <n v="455253.58443620964"/>
    <n v="1878"/>
    <n v="1889"/>
    <n v="1889"/>
    <x v="1676"/>
    <n v="1286"/>
    <n v="0.61143462149285333"/>
  </r>
  <r>
    <x v="128"/>
    <n v="2005"/>
    <n v="150000"/>
    <n v="47000"/>
    <x v="0"/>
    <x v="0"/>
    <x v="0"/>
    <s v="First Owner"/>
    <n v="1888"/>
    <n v="21"/>
    <s v="budget"/>
    <n v="455123.95180084748"/>
    <n v="1877"/>
    <n v="1888"/>
    <n v="1888"/>
    <x v="1677"/>
    <n v="1286"/>
    <n v="0.61122881355932202"/>
  </r>
  <r>
    <x v="865"/>
    <n v="2013"/>
    <n v="450000"/>
    <n v="60000"/>
    <x v="1"/>
    <x v="0"/>
    <x v="0"/>
    <s v="First Owner"/>
    <n v="1887"/>
    <n v="13"/>
    <s v="budget"/>
    <n v="455285.64970853209"/>
    <n v="1876"/>
    <n v="1887"/>
    <n v="1887"/>
    <x v="1678"/>
    <n v="1285"/>
    <n v="0.61102278749337569"/>
  </r>
  <r>
    <x v="940"/>
    <n v="2010"/>
    <n v="229999"/>
    <n v="120000"/>
    <x v="1"/>
    <x v="0"/>
    <x v="0"/>
    <s v="Second Owner"/>
    <n v="1886"/>
    <n v="16"/>
    <s v="budget"/>
    <n v="455288.45227995759"/>
    <n v="1875"/>
    <n v="1886"/>
    <n v="1886"/>
    <x v="1679"/>
    <n v="1284"/>
    <n v="0.61081654294803822"/>
  </r>
  <r>
    <x v="361"/>
    <n v="2008"/>
    <n v="111000"/>
    <n v="120000"/>
    <x v="1"/>
    <x v="0"/>
    <x v="0"/>
    <s v="First Owner"/>
    <n v="1885"/>
    <n v="18"/>
    <s v="budget"/>
    <n v="455407.9692307692"/>
    <n v="1874"/>
    <n v="1885"/>
    <n v="1885"/>
    <x v="1680"/>
    <n v="1283"/>
    <n v="0.61114058355437662"/>
  </r>
  <r>
    <x v="95"/>
    <n v="2012"/>
    <n v="250000"/>
    <n v="140000"/>
    <x v="1"/>
    <x v="0"/>
    <x v="0"/>
    <s v="Second Owner"/>
    <n v="1884"/>
    <n v="14"/>
    <s v="budget"/>
    <n v="455590.77600849257"/>
    <n v="1873"/>
    <n v="1884"/>
    <n v="1884"/>
    <x v="1681"/>
    <n v="1282"/>
    <n v="0.61093418259023358"/>
  </r>
  <r>
    <x v="941"/>
    <n v="2019"/>
    <n v="750000"/>
    <n v="1001"/>
    <x v="1"/>
    <x v="1"/>
    <x v="0"/>
    <s v="First Owner"/>
    <n v="1883"/>
    <n v="7"/>
    <s v="premimum"/>
    <n v="455699.95857673924"/>
    <n v="1872"/>
    <n v="1883"/>
    <n v="1883"/>
    <x v="1682"/>
    <n v="1281"/>
    <n v="0.61125862984599044"/>
  </r>
  <r>
    <x v="942"/>
    <n v="2017"/>
    <n v="774000"/>
    <n v="1758"/>
    <x v="0"/>
    <x v="1"/>
    <x v="1"/>
    <s v="First Owner"/>
    <n v="1882"/>
    <n v="9"/>
    <s v="premimum"/>
    <n v="455543.58235919237"/>
    <n v="1871"/>
    <n v="1882"/>
    <n v="1882"/>
    <x v="1683"/>
    <n v="1281"/>
    <n v="0.61105207226354941"/>
  </r>
  <r>
    <x v="942"/>
    <n v="2018"/>
    <n v="711000"/>
    <n v="1452"/>
    <x v="0"/>
    <x v="1"/>
    <x v="1"/>
    <s v="First Owner"/>
    <n v="1881"/>
    <n v="8"/>
    <s v="premimum"/>
    <n v="455374.28070175438"/>
    <n v="1870"/>
    <n v="1881"/>
    <n v="1881"/>
    <x v="1684"/>
    <n v="1281"/>
    <n v="0.61084529505582141"/>
  </r>
  <r>
    <x v="943"/>
    <n v="2017"/>
    <n v="600000"/>
    <n v="35122"/>
    <x v="1"/>
    <x v="1"/>
    <x v="0"/>
    <s v="First Owner"/>
    <n v="1880"/>
    <n v="9"/>
    <s v="premimum"/>
    <n v="455238.30957446806"/>
    <n v="1869"/>
    <n v="1880"/>
    <n v="1880"/>
    <x v="1685"/>
    <n v="1281"/>
    <n v="0.61063829787234047"/>
  </r>
  <r>
    <x v="95"/>
    <n v="2015"/>
    <n v="455000"/>
    <n v="92621"/>
    <x v="1"/>
    <x v="1"/>
    <x v="0"/>
    <s v="First Owner"/>
    <n v="1879"/>
    <n v="11"/>
    <s v="budget"/>
    <n v="455161.26769558276"/>
    <n v="1868"/>
    <n v="1879"/>
    <n v="1879"/>
    <x v="1686"/>
    <n v="1281"/>
    <n v="0.61043108036189464"/>
  </r>
  <r>
    <x v="619"/>
    <n v="2015"/>
    <n v="225000"/>
    <n v="92198"/>
    <x v="0"/>
    <x v="1"/>
    <x v="0"/>
    <s v="Second Owner"/>
    <n v="1878"/>
    <n v="11"/>
    <s v="budget"/>
    <n v="455161.3535676251"/>
    <n v="1867"/>
    <n v="1878"/>
    <n v="1878"/>
    <x v="1687"/>
    <n v="1280"/>
    <n v="0.61022364217252401"/>
  </r>
  <r>
    <x v="95"/>
    <n v="2019"/>
    <n v="650000"/>
    <n v="5000"/>
    <x v="1"/>
    <x v="0"/>
    <x v="0"/>
    <s v="First Owner"/>
    <n v="1877"/>
    <n v="7"/>
    <s v="premimum"/>
    <n v="455283.97549280769"/>
    <n v="1866"/>
    <n v="1877"/>
    <n v="1877"/>
    <x v="1688"/>
    <n v="1279"/>
    <n v="0.6105487480021311"/>
  </r>
  <r>
    <x v="141"/>
    <n v="2013"/>
    <n v="200000"/>
    <n v="50000"/>
    <x v="0"/>
    <x v="0"/>
    <x v="0"/>
    <s v="First Owner"/>
    <n v="1876"/>
    <n v="13"/>
    <s v="budget"/>
    <n v="455180.18230277183"/>
    <n v="1865"/>
    <n v="1876"/>
    <n v="1876"/>
    <x v="1689"/>
    <n v="1279"/>
    <n v="0.61034115138592748"/>
  </r>
  <r>
    <x v="448"/>
    <n v="2016"/>
    <n v="875000"/>
    <n v="74000"/>
    <x v="1"/>
    <x v="0"/>
    <x v="1"/>
    <s v="First Owner"/>
    <n v="1875"/>
    <n v="10"/>
    <s v="premimum"/>
    <n v="455316.27840000001"/>
    <n v="1864"/>
    <n v="1875"/>
    <n v="1875"/>
    <x v="1690"/>
    <n v="1278"/>
    <n v="0.61013333333333331"/>
  </r>
  <r>
    <x v="944"/>
    <n v="2017"/>
    <n v="750000"/>
    <n v="40000"/>
    <x v="1"/>
    <x v="0"/>
    <x v="1"/>
    <s v="First Owner"/>
    <n v="1874"/>
    <n v="9"/>
    <s v="premimum"/>
    <n v="455092.32764140877"/>
    <n v="1863"/>
    <n v="1874"/>
    <n v="1874"/>
    <x v="1691"/>
    <n v="1278"/>
    <n v="0.60992529348986124"/>
  </r>
  <r>
    <x v="916"/>
    <n v="2019"/>
    <n v="725000"/>
    <n v="22000"/>
    <x v="1"/>
    <x v="0"/>
    <x v="1"/>
    <s v="First Owner"/>
    <n v="1873"/>
    <n v="7"/>
    <s v="premimum"/>
    <n v="454934.87560064066"/>
    <n v="1862"/>
    <n v="1873"/>
    <n v="1873"/>
    <x v="1692"/>
    <n v="1278"/>
    <n v="0.6097170315002669"/>
  </r>
  <r>
    <x v="39"/>
    <n v="2007"/>
    <n v="100000"/>
    <n v="100000"/>
    <x v="0"/>
    <x v="0"/>
    <x v="0"/>
    <s v="Second Owner"/>
    <n v="1872"/>
    <n v="19"/>
    <s v="budget"/>
    <n v="454790.61004273506"/>
    <n v="1861"/>
    <n v="1872"/>
    <n v="1872"/>
    <x v="1693"/>
    <n v="1278"/>
    <n v="0.60950854700854706"/>
  </r>
  <r>
    <x v="783"/>
    <n v="2019"/>
    <n v="1100000"/>
    <n v="40000"/>
    <x v="1"/>
    <x v="0"/>
    <x v="0"/>
    <s v="First Owner"/>
    <n v="1871"/>
    <n v="7"/>
    <b v="0"/>
    <n v="454980.23623730626"/>
    <n v="1860"/>
    <n v="1871"/>
    <n v="1871"/>
    <x v="1694"/>
    <n v="1277"/>
    <n v="0.6098343132014965"/>
  </r>
  <r>
    <x v="594"/>
    <n v="2017"/>
    <n v="2700000"/>
    <n v="30000"/>
    <x v="1"/>
    <x v="0"/>
    <x v="1"/>
    <s v="First Owner"/>
    <n v="1870"/>
    <n v="9"/>
    <b v="0"/>
    <n v="454635.30588235293"/>
    <n v="1859"/>
    <n v="1870"/>
    <n v="1870"/>
    <x v="1695"/>
    <n v="1277"/>
    <n v="0.60962566844919786"/>
  </r>
  <r>
    <x v="284"/>
    <n v="2016"/>
    <n v="280000"/>
    <n v="23000"/>
    <x v="0"/>
    <x v="0"/>
    <x v="0"/>
    <s v="First Owner"/>
    <n v="1869"/>
    <n v="10"/>
    <s v="budget"/>
    <n v="453433.93365436065"/>
    <n v="1858"/>
    <n v="1869"/>
    <n v="1869"/>
    <x v="1696"/>
    <n v="1277"/>
    <n v="0.60941680042803636"/>
  </r>
  <r>
    <x v="118"/>
    <n v="2009"/>
    <n v="150000"/>
    <n v="30000"/>
    <x v="1"/>
    <x v="0"/>
    <x v="0"/>
    <s v="First Owner"/>
    <n v="1868"/>
    <n v="17"/>
    <s v="budget"/>
    <n v="453526.77837259101"/>
    <n v="1857"/>
    <n v="1868"/>
    <n v="1868"/>
    <x v="1697"/>
    <n v="1277"/>
    <n v="0.6092077087794433"/>
  </r>
  <r>
    <x v="945"/>
    <n v="2010"/>
    <n v="200000"/>
    <n v="50000"/>
    <x v="0"/>
    <x v="0"/>
    <x v="0"/>
    <s v="First Owner"/>
    <n v="1867"/>
    <n v="16"/>
    <s v="budget"/>
    <n v="453689.35297268344"/>
    <n v="1856"/>
    <n v="1867"/>
    <n v="1867"/>
    <x v="1698"/>
    <n v="1276"/>
    <n v="0.60899839314408144"/>
  </r>
  <r>
    <x v="274"/>
    <n v="2010"/>
    <n v="148000"/>
    <n v="100000"/>
    <x v="1"/>
    <x v="0"/>
    <x v="0"/>
    <s v="Second Owner"/>
    <n v="1866"/>
    <n v="16"/>
    <s v="budget"/>
    <n v="453825.30653804931"/>
    <n v="1855"/>
    <n v="1866"/>
    <n v="1866"/>
    <x v="1699"/>
    <n v="1275"/>
    <n v="0.6087888531618435"/>
  </r>
  <r>
    <x v="514"/>
    <n v="2011"/>
    <n v="254999"/>
    <n v="70000"/>
    <x v="0"/>
    <x v="0"/>
    <x v="0"/>
    <s v="Second Owner"/>
    <n v="1865"/>
    <n v="15"/>
    <s v="budget"/>
    <n v="453989.28793565684"/>
    <n v="1854"/>
    <n v="1865"/>
    <n v="1865"/>
    <x v="1700"/>
    <n v="1274"/>
    <n v="0.60911528150134053"/>
  </r>
  <r>
    <x v="946"/>
    <n v="2013"/>
    <n v="360000"/>
    <n v="60000"/>
    <x v="0"/>
    <x v="0"/>
    <x v="0"/>
    <s v="Second Owner"/>
    <n v="1864"/>
    <n v="13"/>
    <s v="budget"/>
    <n v="454096.04238197423"/>
    <n v="1853"/>
    <n v="1864"/>
    <n v="1864"/>
    <x v="1701"/>
    <n v="1273"/>
    <n v="0.6094420600858369"/>
  </r>
  <r>
    <x v="152"/>
    <n v="2006"/>
    <n v="95000"/>
    <n v="90000"/>
    <x v="0"/>
    <x v="0"/>
    <x v="0"/>
    <s v="Second Owner"/>
    <n v="1863"/>
    <n v="20"/>
    <s v="budget"/>
    <n v="454146.55018786906"/>
    <n v="1852"/>
    <n v="1863"/>
    <n v="1863"/>
    <x v="1702"/>
    <n v="1272"/>
    <n v="0.60976918947933445"/>
  </r>
  <r>
    <x v="947"/>
    <n v="2007"/>
    <n v="185000"/>
    <n v="230000"/>
    <x v="1"/>
    <x v="0"/>
    <x v="0"/>
    <s v="Second Owner"/>
    <n v="1862"/>
    <n v="19"/>
    <s v="budget"/>
    <n v="454339.43233082705"/>
    <n v="1851"/>
    <n v="1862"/>
    <n v="1862"/>
    <x v="1703"/>
    <n v="1271"/>
    <n v="0.61009667024704617"/>
  </r>
  <r>
    <x v="415"/>
    <n v="2012"/>
    <n v="185000"/>
    <n v="40000"/>
    <x v="1"/>
    <x v="0"/>
    <x v="0"/>
    <s v="First Owner"/>
    <n v="1861"/>
    <n v="14"/>
    <s v="budget"/>
    <n v="454484.16066630842"/>
    <n v="1850"/>
    <n v="1861"/>
    <n v="1861"/>
    <x v="1704"/>
    <n v="1270"/>
    <n v="0.61042450295540029"/>
  </r>
  <r>
    <x v="509"/>
    <n v="2019"/>
    <n v="300000"/>
    <n v="15000"/>
    <x v="0"/>
    <x v="0"/>
    <x v="0"/>
    <s v="First Owner"/>
    <n v="1860"/>
    <n v="7"/>
    <s v="budget"/>
    <n v="454629.04462365591"/>
    <n v="1849"/>
    <n v="1860"/>
    <n v="1860"/>
    <x v="1705"/>
    <n v="1269"/>
    <n v="0.61021505376344087"/>
  </r>
  <r>
    <x v="948"/>
    <n v="2018"/>
    <n v="800000"/>
    <n v="40000"/>
    <x v="0"/>
    <x v="0"/>
    <x v="0"/>
    <s v="First Owner"/>
    <n v="1859"/>
    <n v="8"/>
    <s v="premimum"/>
    <n v="454712.22323830018"/>
    <n v="1848"/>
    <n v="1859"/>
    <n v="1859"/>
    <x v="1706"/>
    <n v="1269"/>
    <n v="0.6100053792361485"/>
  </r>
  <r>
    <x v="101"/>
    <n v="2000"/>
    <n v="60000"/>
    <n v="50000"/>
    <x v="0"/>
    <x v="0"/>
    <x v="0"/>
    <s v="First Owner"/>
    <n v="1858"/>
    <n v="26"/>
    <s v="budget"/>
    <n v="454526.38482238969"/>
    <n v="1847"/>
    <n v="1858"/>
    <n v="1858"/>
    <x v="1707"/>
    <n v="1269"/>
    <n v="0.60979547900968789"/>
  </r>
  <r>
    <x v="949"/>
    <n v="2010"/>
    <n v="80000"/>
    <n v="50000"/>
    <x v="0"/>
    <x v="0"/>
    <x v="0"/>
    <s v="Second Owner"/>
    <n v="1857"/>
    <n v="16"/>
    <s v="budget"/>
    <n v="454738.83844911144"/>
    <n v="1846"/>
    <n v="1857"/>
    <n v="1857"/>
    <x v="1708"/>
    <n v="1268"/>
    <n v="0.60958535271943992"/>
  </r>
  <r>
    <x v="733"/>
    <n v="2018"/>
    <n v="500000"/>
    <n v="8000"/>
    <x v="0"/>
    <x v="0"/>
    <x v="0"/>
    <s v="First Owner"/>
    <n v="1856"/>
    <n v="8"/>
    <s v="premimum"/>
    <n v="454940.74515086209"/>
    <n v="1845"/>
    <n v="1856"/>
    <n v="1856"/>
    <x v="1709"/>
    <n v="1267"/>
    <n v="0.60991379310344829"/>
  </r>
  <r>
    <x v="117"/>
    <n v="2013"/>
    <n v="250000"/>
    <n v="35000"/>
    <x v="0"/>
    <x v="0"/>
    <x v="0"/>
    <s v="First Owner"/>
    <n v="1855"/>
    <n v="13"/>
    <s v="budget"/>
    <n v="454916.45444743935"/>
    <n v="1844"/>
    <n v="1855"/>
    <n v="1855"/>
    <x v="1710"/>
    <n v="1267"/>
    <n v="0.60970350404312668"/>
  </r>
  <r>
    <x v="310"/>
    <n v="2010"/>
    <n v="250000"/>
    <n v="80000"/>
    <x v="1"/>
    <x v="0"/>
    <x v="0"/>
    <s v="First Owner"/>
    <n v="1854"/>
    <n v="16"/>
    <s v="budget"/>
    <n v="455026.98112189857"/>
    <n v="1843"/>
    <n v="1854"/>
    <n v="1854"/>
    <x v="1711"/>
    <n v="1266"/>
    <n v="0.60949298813376485"/>
  </r>
  <r>
    <x v="347"/>
    <n v="2005"/>
    <n v="125000"/>
    <n v="50000"/>
    <x v="0"/>
    <x v="0"/>
    <x v="0"/>
    <s v="Second Owner"/>
    <n v="1853"/>
    <n v="21"/>
    <s v="budget"/>
    <n v="455137.62709120347"/>
    <n v="1842"/>
    <n v="1853"/>
    <n v="1853"/>
    <x v="1712"/>
    <n v="1265"/>
    <n v="0.60928224500809502"/>
  </r>
  <r>
    <x v="950"/>
    <n v="2002"/>
    <n v="100000"/>
    <n v="80000"/>
    <x v="0"/>
    <x v="0"/>
    <x v="0"/>
    <s v="Fourth &amp; Above Owner"/>
    <n v="1852"/>
    <n v="24"/>
    <s v="budget"/>
    <n v="455315.88714902807"/>
    <n v="1841"/>
    <n v="1852"/>
    <n v="1852"/>
    <x v="1713"/>
    <n v="1264"/>
    <n v="0.60961123110151183"/>
  </r>
  <r>
    <x v="562"/>
    <n v="2010"/>
    <n v="480000"/>
    <n v="90000"/>
    <x v="1"/>
    <x v="0"/>
    <x v="0"/>
    <s v="First Owner"/>
    <n v="1851"/>
    <n v="16"/>
    <s v="budget"/>
    <n v="455507.84602917341"/>
    <n v="1840"/>
    <n v="1851"/>
    <n v="1851"/>
    <x v="1714"/>
    <n v="1263"/>
    <n v="0.60994057266342516"/>
  </r>
  <r>
    <x v="507"/>
    <n v="2018"/>
    <n v="320000"/>
    <n v="30000"/>
    <x v="0"/>
    <x v="0"/>
    <x v="0"/>
    <s v="Second Owner"/>
    <n v="1850"/>
    <n v="8"/>
    <s v="budget"/>
    <n v="455494.607027027"/>
    <n v="1839"/>
    <n v="1850"/>
    <n v="1850"/>
    <x v="1715"/>
    <n v="1262"/>
    <n v="0.60972972972972972"/>
  </r>
  <r>
    <x v="248"/>
    <n v="2010"/>
    <n v="130000"/>
    <n v="70000"/>
    <x v="0"/>
    <x v="0"/>
    <x v="0"/>
    <s v="Second Owner"/>
    <n v="1849"/>
    <n v="16"/>
    <s v="budget"/>
    <n v="455567.88696592755"/>
    <n v="1838"/>
    <n v="1849"/>
    <n v="1849"/>
    <x v="1716"/>
    <n v="1262"/>
    <n v="0.61005949161709028"/>
  </r>
  <r>
    <x v="48"/>
    <n v="2006"/>
    <n v="57000"/>
    <n v="80000"/>
    <x v="1"/>
    <x v="0"/>
    <x v="0"/>
    <s v="Second Owner"/>
    <n v="1848"/>
    <n v="20"/>
    <s v="budget"/>
    <n v="455744.06006493507"/>
    <n v="1837"/>
    <n v="1848"/>
    <n v="1848"/>
    <x v="1717"/>
    <n v="1261"/>
    <n v="0.61038961038961037"/>
  </r>
  <r>
    <x v="299"/>
    <n v="2005"/>
    <n v="75000"/>
    <n v="60000"/>
    <x v="0"/>
    <x v="0"/>
    <x v="0"/>
    <s v="First Owner"/>
    <n v="1847"/>
    <n v="21"/>
    <s v="budget"/>
    <n v="455959.94748240389"/>
    <n v="1836"/>
    <n v="1847"/>
    <n v="1847"/>
    <x v="1718"/>
    <n v="1260"/>
    <n v="0.61072008662696264"/>
  </r>
  <r>
    <x v="758"/>
    <n v="2003"/>
    <n v="60000"/>
    <n v="35000"/>
    <x v="0"/>
    <x v="0"/>
    <x v="0"/>
    <s v="First Owner"/>
    <n v="1846"/>
    <n v="23"/>
    <s v="budget"/>
    <n v="456166.31798483204"/>
    <n v="1835"/>
    <n v="1846"/>
    <n v="1846"/>
    <x v="1719"/>
    <n v="1259"/>
    <n v="0.61050920910075834"/>
  </r>
  <r>
    <x v="190"/>
    <n v="2008"/>
    <n v="125000"/>
    <n v="70000"/>
    <x v="0"/>
    <x v="0"/>
    <x v="0"/>
    <s v="First Owner"/>
    <n v="1845"/>
    <n v="18"/>
    <s v="budget"/>
    <n v="456381.04227642278"/>
    <n v="1834"/>
    <n v="1845"/>
    <n v="1845"/>
    <x v="1720"/>
    <n v="1258"/>
    <n v="0.61029810298102982"/>
  </r>
  <r>
    <x v="951"/>
    <n v="2004"/>
    <n v="105000"/>
    <n v="100000"/>
    <x v="0"/>
    <x v="0"/>
    <x v="0"/>
    <s v="Third Owner"/>
    <n v="1844"/>
    <n v="22"/>
    <s v="budget"/>
    <n v="456560.75"/>
    <n v="1833"/>
    <n v="1844"/>
    <n v="1844"/>
    <x v="1721"/>
    <n v="1257"/>
    <n v="0.61008676789587857"/>
  </r>
  <r>
    <x v="920"/>
    <n v="2008"/>
    <n v="125000"/>
    <n v="152000"/>
    <x v="3"/>
    <x v="0"/>
    <x v="0"/>
    <s v="Second Owner"/>
    <n v="1843"/>
    <n v="18"/>
    <s v="budget"/>
    <n v="456751.5046120456"/>
    <n v="1832"/>
    <n v="1843"/>
    <n v="1843"/>
    <x v="1722"/>
    <n v="1256"/>
    <n v="0.61041779706999455"/>
  </r>
  <r>
    <x v="482"/>
    <n v="1998"/>
    <n v="69000"/>
    <n v="70000"/>
    <x v="0"/>
    <x v="0"/>
    <x v="0"/>
    <s v="Second Owner"/>
    <n v="1842"/>
    <n v="28"/>
    <s v="budget"/>
    <n v="456931.60857763299"/>
    <n v="1832"/>
    <n v="1842"/>
    <n v="1842"/>
    <x v="1722"/>
    <n v="1255"/>
    <n v="0.61074918566775249"/>
  </r>
  <r>
    <x v="585"/>
    <n v="2012"/>
    <n v="130000"/>
    <n v="90000"/>
    <x v="1"/>
    <x v="0"/>
    <x v="0"/>
    <s v="Second Owner"/>
    <n v="1841"/>
    <n v="14"/>
    <s v="budget"/>
    <n v="457142.32645301468"/>
    <n v="1831"/>
    <n v="1841"/>
    <n v="1841"/>
    <x v="1723"/>
    <n v="1254"/>
    <n v="0.61108093427485066"/>
  </r>
  <r>
    <x v="881"/>
    <n v="2019"/>
    <n v="630000"/>
    <n v="40000"/>
    <x v="0"/>
    <x v="0"/>
    <x v="0"/>
    <s v="First Owner"/>
    <n v="1840"/>
    <n v="7"/>
    <s v="premimum"/>
    <n v="457320.12119565217"/>
    <n v="1830"/>
    <n v="1840"/>
    <n v="1840"/>
    <x v="1724"/>
    <n v="1253"/>
    <n v="0.61141304347826086"/>
  </r>
  <r>
    <x v="952"/>
    <n v="2016"/>
    <n v="330000"/>
    <n v="50000"/>
    <x v="0"/>
    <x v="0"/>
    <x v="0"/>
    <s v="Second Owner"/>
    <n v="1839"/>
    <n v="10"/>
    <s v="budget"/>
    <n v="457226.22240348015"/>
    <n v="1829"/>
    <n v="1839"/>
    <n v="1839"/>
    <x v="1725"/>
    <n v="1253"/>
    <n v="0.61120174007612837"/>
  </r>
  <r>
    <x v="35"/>
    <n v="2014"/>
    <n v="340000"/>
    <n v="15000"/>
    <x v="0"/>
    <x v="0"/>
    <x v="0"/>
    <s v="Second Owner"/>
    <n v="1838"/>
    <n v="12"/>
    <s v="budget"/>
    <n v="457295.44232861808"/>
    <n v="1828"/>
    <n v="1838"/>
    <n v="1838"/>
    <x v="1726"/>
    <n v="1253"/>
    <n v="0.61153427638737756"/>
  </r>
  <r>
    <x v="546"/>
    <n v="2006"/>
    <n v="60000"/>
    <n v="120000"/>
    <x v="0"/>
    <x v="0"/>
    <x v="0"/>
    <s v="Third Owner"/>
    <n v="1837"/>
    <n v="20"/>
    <s v="budget"/>
    <n v="457359.29395753948"/>
    <n v="1827"/>
    <n v="1837"/>
    <n v="1837"/>
    <x v="1727"/>
    <n v="1252"/>
    <n v="0.61186717474142627"/>
  </r>
  <r>
    <x v="953"/>
    <n v="2014"/>
    <n v="550000"/>
    <n v="78322"/>
    <x v="1"/>
    <x v="0"/>
    <x v="0"/>
    <s v="First Owner"/>
    <n v="1836"/>
    <n v="12"/>
    <s v="premimum"/>
    <n v="457575.7205882353"/>
    <n v="1826"/>
    <n v="1836"/>
    <n v="1836"/>
    <x v="1728"/>
    <n v="1251"/>
    <n v="0.6122004357298475"/>
  </r>
  <r>
    <x v="99"/>
    <n v="2014"/>
    <n v="480000"/>
    <n v="110000"/>
    <x v="1"/>
    <x v="0"/>
    <x v="0"/>
    <s v="Second Owner"/>
    <n v="1835"/>
    <n v="12"/>
    <s v="budget"/>
    <n v="457525.35313351499"/>
    <n v="1825"/>
    <n v="1835"/>
    <n v="1835"/>
    <x v="1729"/>
    <n v="1250"/>
    <n v="0.61198910081743874"/>
  </r>
  <r>
    <x v="222"/>
    <n v="2013"/>
    <n v="315000"/>
    <n v="80000"/>
    <x v="1"/>
    <x v="0"/>
    <x v="0"/>
    <s v="Second Owner"/>
    <n v="1834"/>
    <n v="13"/>
    <s v="budget"/>
    <n v="457513.09869138495"/>
    <n v="1824"/>
    <n v="1834"/>
    <n v="1834"/>
    <x v="1730"/>
    <n v="1249"/>
    <n v="0.61232279171210469"/>
  </r>
  <r>
    <x v="534"/>
    <n v="2012"/>
    <n v="165000"/>
    <n v="120000"/>
    <x v="1"/>
    <x v="0"/>
    <x v="0"/>
    <s v="First Owner"/>
    <n v="1833"/>
    <n v="14"/>
    <s v="budget"/>
    <n v="457590.84724495362"/>
    <n v="1823"/>
    <n v="1833"/>
    <n v="1833"/>
    <x v="1731"/>
    <n v="1248"/>
    <n v="0.6126568466993999"/>
  </r>
  <r>
    <x v="332"/>
    <n v="2016"/>
    <n v="170000"/>
    <n v="125000"/>
    <x v="0"/>
    <x v="0"/>
    <x v="0"/>
    <s v="First Owner"/>
    <n v="1832"/>
    <n v="10"/>
    <s v="budget"/>
    <n v="457750.55840611353"/>
    <n v="1822"/>
    <n v="1832"/>
    <n v="1832"/>
    <x v="1732"/>
    <n v="1247"/>
    <n v="0.61244541484716153"/>
  </r>
  <r>
    <x v="102"/>
    <n v="2018"/>
    <n v="550000"/>
    <n v="8000"/>
    <x v="0"/>
    <x v="0"/>
    <x v="0"/>
    <s v="First Owner"/>
    <n v="1831"/>
    <n v="8"/>
    <s v="premimum"/>
    <n v="457907.7132714364"/>
    <n v="1821"/>
    <n v="1831"/>
    <n v="1831"/>
    <x v="1733"/>
    <n v="1247"/>
    <n v="0.61223375204806119"/>
  </r>
  <r>
    <x v="954"/>
    <n v="2018"/>
    <n v="465000"/>
    <n v="13000"/>
    <x v="0"/>
    <x v="0"/>
    <x v="0"/>
    <s v="First Owner"/>
    <n v="1830"/>
    <n v="8"/>
    <s v="budget"/>
    <n v="457857.38961748633"/>
    <n v="1820"/>
    <n v="1830"/>
    <n v="1830"/>
    <x v="1734"/>
    <n v="1247"/>
    <n v="0.61202185792349728"/>
  </r>
  <r>
    <x v="342"/>
    <n v="2012"/>
    <n v="120000"/>
    <n v="80000"/>
    <x v="1"/>
    <x v="0"/>
    <x v="0"/>
    <s v="Third Owner"/>
    <n v="1829"/>
    <n v="14"/>
    <s v="budget"/>
    <n v="457853.48441771459"/>
    <n v="1819"/>
    <n v="1829"/>
    <n v="1829"/>
    <x v="1735"/>
    <n v="1247"/>
    <n v="0.61180973209404044"/>
  </r>
  <r>
    <x v="955"/>
    <n v="2008"/>
    <n v="220000"/>
    <n v="54309"/>
    <x v="0"/>
    <x v="0"/>
    <x v="0"/>
    <s v="First Owner"/>
    <n v="1828"/>
    <n v="18"/>
    <s v="budget"/>
    <n v="458038.3057986871"/>
    <n v="1818"/>
    <n v="1828"/>
    <n v="1828"/>
    <x v="1736"/>
    <n v="1246"/>
    <n v="0.612144420131291"/>
  </r>
  <r>
    <x v="689"/>
    <n v="2011"/>
    <n v="180000"/>
    <n v="70000"/>
    <x v="1"/>
    <x v="0"/>
    <x v="0"/>
    <s v="Second Owner"/>
    <n v="1827"/>
    <n v="15"/>
    <s v="budget"/>
    <n v="458168.59496442258"/>
    <n v="1817"/>
    <n v="1827"/>
    <n v="1827"/>
    <x v="1737"/>
    <n v="1245"/>
    <n v="0.61193212917350848"/>
  </r>
  <r>
    <x v="956"/>
    <n v="2006"/>
    <n v="150000"/>
    <n v="34600"/>
    <x v="0"/>
    <x v="0"/>
    <x v="0"/>
    <s v="Third Owner"/>
    <n v="1826"/>
    <n v="20"/>
    <s v="budget"/>
    <n v="458320.93263964949"/>
    <n v="1816"/>
    <n v="1826"/>
    <n v="1826"/>
    <x v="1738"/>
    <n v="1244"/>
    <n v="0.61226725082146771"/>
  </r>
  <r>
    <x v="617"/>
    <n v="2016"/>
    <n v="520000"/>
    <n v="25000"/>
    <x v="0"/>
    <x v="0"/>
    <x v="0"/>
    <s v="First Owner"/>
    <n v="1825"/>
    <n v="10"/>
    <s v="premimum"/>
    <n v="458489.87561643834"/>
    <n v="1815"/>
    <n v="1825"/>
    <n v="1825"/>
    <x v="1739"/>
    <n v="1243"/>
    <n v="0.61260273972602741"/>
  </r>
  <r>
    <x v="953"/>
    <n v="2013"/>
    <n v="430000"/>
    <n v="80000"/>
    <x v="1"/>
    <x v="0"/>
    <x v="0"/>
    <s v="Third Owner"/>
    <n v="1824"/>
    <n v="13"/>
    <s v="budget"/>
    <n v="458456.15296052629"/>
    <n v="1814"/>
    <n v="1824"/>
    <n v="1824"/>
    <x v="1740"/>
    <n v="1243"/>
    <n v="0.61239035087719296"/>
  </r>
  <r>
    <x v="957"/>
    <n v="2009"/>
    <n v="300000"/>
    <n v="55000"/>
    <x v="1"/>
    <x v="0"/>
    <x v="0"/>
    <s v="Second Owner"/>
    <n v="1823"/>
    <n v="17"/>
    <s v="budget"/>
    <n v="458471.76247942954"/>
    <n v="1813"/>
    <n v="1823"/>
    <n v="1823"/>
    <x v="1741"/>
    <n v="1242"/>
    <n v="0.6127262753702688"/>
  </r>
  <r>
    <x v="13"/>
    <n v="2020"/>
    <n v="1000000"/>
    <n v="5000"/>
    <x v="1"/>
    <x v="0"/>
    <x v="0"/>
    <s v="First Owner"/>
    <n v="1822"/>
    <n v="6"/>
    <s v="premimum"/>
    <n v="458558.73929747532"/>
    <n v="1812"/>
    <n v="1822"/>
    <n v="1822"/>
    <x v="1742"/>
    <n v="1241"/>
    <n v="0.61306256860592756"/>
  </r>
  <r>
    <x v="743"/>
    <n v="2017"/>
    <n v="725000"/>
    <n v="30000"/>
    <x v="1"/>
    <x v="0"/>
    <x v="0"/>
    <s v="First Owner"/>
    <n v="1821"/>
    <n v="9"/>
    <s v="premimum"/>
    <n v="458261.40746842395"/>
    <n v="1811"/>
    <n v="1821"/>
    <n v="1821"/>
    <x v="1743"/>
    <n v="1241"/>
    <n v="0.61285008237232286"/>
  </r>
  <r>
    <x v="958"/>
    <n v="2011"/>
    <n v="500000"/>
    <n v="31000"/>
    <x v="1"/>
    <x v="0"/>
    <x v="0"/>
    <s v="First Owner"/>
    <n v="1820"/>
    <n v="15"/>
    <s v="premimum"/>
    <n v="458114.84780219779"/>
    <n v="1810"/>
    <n v="1820"/>
    <n v="1820"/>
    <x v="1744"/>
    <n v="1241"/>
    <n v="0.61263736263736268"/>
  </r>
  <r>
    <x v="475"/>
    <n v="2011"/>
    <n v="250000"/>
    <n v="50000"/>
    <x v="0"/>
    <x v="0"/>
    <x v="0"/>
    <s v="First Owner"/>
    <n v="1819"/>
    <n v="15"/>
    <s v="budget"/>
    <n v="458091.82133040135"/>
    <n v="1809"/>
    <n v="1819"/>
    <n v="1819"/>
    <x v="1745"/>
    <n v="1240"/>
    <n v="0.61242440901594286"/>
  </r>
  <r>
    <x v="95"/>
    <n v="2018"/>
    <n v="700000"/>
    <n v="38217"/>
    <x v="1"/>
    <x v="0"/>
    <x v="0"/>
    <s v="First Owner"/>
    <n v="1818"/>
    <n v="8"/>
    <s v="premimum"/>
    <n v="458206.28327832784"/>
    <n v="1808"/>
    <n v="1818"/>
    <n v="1818"/>
    <x v="1746"/>
    <n v="1239"/>
    <n v="0.61221122112211224"/>
  </r>
  <r>
    <x v="959"/>
    <n v="2011"/>
    <n v="185000"/>
    <n v="50000"/>
    <x v="0"/>
    <x v="0"/>
    <x v="0"/>
    <s v="Third Owner"/>
    <n v="1817"/>
    <n v="15"/>
    <s v="budget"/>
    <n v="458073.2102366538"/>
    <n v="1807"/>
    <n v="1817"/>
    <n v="1817"/>
    <x v="1747"/>
    <n v="1239"/>
    <n v="0.61199779856906988"/>
  </r>
  <r>
    <x v="274"/>
    <n v="2011"/>
    <n v="200000"/>
    <n v="120000"/>
    <x v="1"/>
    <x v="0"/>
    <x v="0"/>
    <s v="First Owner"/>
    <n v="1816"/>
    <n v="15"/>
    <s v="budget"/>
    <n v="458223.58094713656"/>
    <n v="1806"/>
    <n v="1816"/>
    <n v="1816"/>
    <x v="1748"/>
    <n v="1238"/>
    <n v="0.61233480176211452"/>
  </r>
  <r>
    <x v="635"/>
    <n v="2004"/>
    <n v="315000"/>
    <n v="110000"/>
    <x v="1"/>
    <x v="0"/>
    <x v="0"/>
    <s v="Third Owner"/>
    <n v="1815"/>
    <n v="22"/>
    <s v="budget"/>
    <n v="458365.85289256199"/>
    <n v="1805"/>
    <n v="1815"/>
    <n v="1815"/>
    <x v="1749"/>
    <n v="1237"/>
    <n v="0.61212121212121207"/>
  </r>
  <r>
    <x v="960"/>
    <n v="2019"/>
    <n v="1700000"/>
    <n v="10000"/>
    <x v="1"/>
    <x v="0"/>
    <x v="0"/>
    <s v="First Owner"/>
    <n v="1814"/>
    <n v="7"/>
    <b v="0"/>
    <n v="458444.88588754134"/>
    <n v="1804"/>
    <n v="1814"/>
    <n v="1814"/>
    <x v="1750"/>
    <n v="1236"/>
    <n v="0.61245865490628448"/>
  </r>
  <r>
    <x v="961"/>
    <n v="2016"/>
    <n v="370000"/>
    <n v="60000"/>
    <x v="0"/>
    <x v="0"/>
    <x v="0"/>
    <s v="First Owner"/>
    <n v="1813"/>
    <n v="10"/>
    <s v="budget"/>
    <n v="457760.07887479314"/>
    <n v="1803"/>
    <n v="1813"/>
    <n v="1813"/>
    <x v="1751"/>
    <n v="1236"/>
    <n v="0.61224489795918369"/>
  </r>
  <r>
    <x v="962"/>
    <n v="2011"/>
    <n v="250000"/>
    <n v="50000"/>
    <x v="0"/>
    <x v="0"/>
    <x v="0"/>
    <s v="First Owner"/>
    <n v="1812"/>
    <n v="15"/>
    <s v="budget"/>
    <n v="457808.51158940396"/>
    <n v="1802"/>
    <n v="1812"/>
    <n v="1812"/>
    <x v="1752"/>
    <n v="1236"/>
    <n v="0.61203090507726265"/>
  </r>
  <r>
    <x v="963"/>
    <n v="2019"/>
    <n v="500000"/>
    <n v="15000"/>
    <x v="0"/>
    <x v="0"/>
    <x v="0"/>
    <s v="First Owner"/>
    <n v="1811"/>
    <n v="7"/>
    <s v="premimum"/>
    <n v="457923.25952512422"/>
    <n v="1801"/>
    <n v="1811"/>
    <n v="1811"/>
    <x v="1753"/>
    <n v="1235"/>
    <n v="0.61181667586968524"/>
  </r>
  <r>
    <x v="964"/>
    <n v="2008"/>
    <n v="400000"/>
    <n v="35000"/>
    <x v="0"/>
    <x v="0"/>
    <x v="0"/>
    <s v="Second Owner"/>
    <n v="1810"/>
    <n v="18"/>
    <s v="budget"/>
    <n v="457900.01270718232"/>
    <n v="1800"/>
    <n v="1810"/>
    <n v="1810"/>
    <x v="1754"/>
    <n v="1235"/>
    <n v="0.61160220994475134"/>
  </r>
  <r>
    <x v="965"/>
    <n v="2014"/>
    <n v="200000"/>
    <n v="100000"/>
    <x v="1"/>
    <x v="0"/>
    <x v="0"/>
    <s v="First Owner"/>
    <n v="1809"/>
    <n v="12"/>
    <s v="budget"/>
    <n v="457932.01934770594"/>
    <n v="1799"/>
    <n v="1809"/>
    <n v="1809"/>
    <x v="1755"/>
    <n v="1234"/>
    <n v="0.61194029850746268"/>
  </r>
  <r>
    <x v="95"/>
    <n v="2016"/>
    <n v="284000"/>
    <n v="40000"/>
    <x v="1"/>
    <x v="0"/>
    <x v="0"/>
    <s v="Second Owner"/>
    <n v="1808"/>
    <n v="10"/>
    <s v="budget"/>
    <n v="458074.68086283188"/>
    <n v="1798"/>
    <n v="1808"/>
    <n v="1808"/>
    <x v="1756"/>
    <n v="1233"/>
    <n v="0.61172566371681414"/>
  </r>
  <r>
    <x v="966"/>
    <n v="2007"/>
    <n v="80000"/>
    <n v="60000"/>
    <x v="0"/>
    <x v="0"/>
    <x v="0"/>
    <s v="Third Owner"/>
    <n v="1807"/>
    <n v="19"/>
    <s v="budget"/>
    <n v="458171.01438848919"/>
    <n v="1797"/>
    <n v="1807"/>
    <n v="1807"/>
    <x v="1757"/>
    <n v="1233"/>
    <n v="0.61206419479800778"/>
  </r>
  <r>
    <x v="676"/>
    <n v="2014"/>
    <n v="170000"/>
    <n v="77000"/>
    <x v="0"/>
    <x v="0"/>
    <x v="0"/>
    <s v="First Owner"/>
    <n v="1806"/>
    <n v="12"/>
    <s v="budget"/>
    <n v="458380.41140642302"/>
    <n v="1796"/>
    <n v="1806"/>
    <n v="1806"/>
    <x v="1758"/>
    <n v="1232"/>
    <n v="0.61240310077519378"/>
  </r>
  <r>
    <x v="446"/>
    <n v="2011"/>
    <n v="150000"/>
    <n v="60000"/>
    <x v="0"/>
    <x v="0"/>
    <x v="0"/>
    <s v="First Owner"/>
    <n v="1805"/>
    <n v="15"/>
    <s v="budget"/>
    <n v="458540.1789473684"/>
    <n v="1795"/>
    <n v="1805"/>
    <n v="1805"/>
    <x v="1759"/>
    <n v="1231"/>
    <n v="0.61218836565096957"/>
  </r>
  <r>
    <x v="814"/>
    <n v="2010"/>
    <n v="110000"/>
    <n v="77073"/>
    <x v="0"/>
    <x v="0"/>
    <x v="0"/>
    <s v="Second Owner"/>
    <n v="1804"/>
    <n v="16"/>
    <s v="budget"/>
    <n v="458711.21008869179"/>
    <n v="1794"/>
    <n v="1804"/>
    <n v="1804"/>
    <x v="1760"/>
    <n v="1230"/>
    <n v="0.61197339246119731"/>
  </r>
  <r>
    <x v="260"/>
    <n v="2016"/>
    <n v="400000"/>
    <n v="70000"/>
    <x v="1"/>
    <x v="0"/>
    <x v="0"/>
    <s v="First Owner"/>
    <n v="1803"/>
    <n v="10"/>
    <s v="budget"/>
    <n v="458904.61619523016"/>
    <n v="1793"/>
    <n v="1803"/>
    <n v="1803"/>
    <x v="1761"/>
    <n v="1229"/>
    <n v="0.61231281198003329"/>
  </r>
  <r>
    <x v="422"/>
    <n v="2013"/>
    <n v="275000"/>
    <n v="90000"/>
    <x v="3"/>
    <x v="0"/>
    <x v="0"/>
    <s v="Second Owner"/>
    <n v="1802"/>
    <n v="13"/>
    <s v="budget"/>
    <n v="458937.30466148723"/>
    <n v="1792"/>
    <n v="1802"/>
    <n v="1802"/>
    <x v="1762"/>
    <n v="1229"/>
    <n v="0.61209766925638176"/>
  </r>
  <r>
    <x v="25"/>
    <n v="2013"/>
    <n v="800000"/>
    <n v="186000"/>
    <x v="1"/>
    <x v="0"/>
    <x v="0"/>
    <s v="Third Owner"/>
    <n v="1801"/>
    <n v="13"/>
    <s v="premimum"/>
    <n v="459039.43531371461"/>
    <n v="1792"/>
    <n v="1801"/>
    <n v="1801"/>
    <x v="1762"/>
    <n v="1228"/>
    <n v="0.61243753470294282"/>
  </r>
  <r>
    <x v="562"/>
    <n v="2014"/>
    <n v="550000"/>
    <n v="90000"/>
    <x v="1"/>
    <x v="0"/>
    <x v="0"/>
    <s v="First Owner"/>
    <n v="1800"/>
    <n v="12"/>
    <s v="premimum"/>
    <n v="458850.0127777778"/>
    <n v="1791"/>
    <n v="1800"/>
    <n v="1800"/>
    <x v="1763"/>
    <n v="1227"/>
    <n v="0.61277777777777775"/>
  </r>
  <r>
    <x v="5"/>
    <n v="2007"/>
    <n v="125000"/>
    <n v="100000"/>
    <x v="0"/>
    <x v="0"/>
    <x v="0"/>
    <s v="Second Owner"/>
    <n v="1799"/>
    <n v="19"/>
    <s v="budget"/>
    <n v="458799.34574763756"/>
    <n v="1790"/>
    <n v="1799"/>
    <n v="1799"/>
    <x v="1764"/>
    <n v="1226"/>
    <n v="0.61256253474152311"/>
  </r>
  <r>
    <x v="141"/>
    <n v="2010"/>
    <n v="135000"/>
    <n v="80000"/>
    <x v="0"/>
    <x v="0"/>
    <x v="0"/>
    <s v="Second Owner"/>
    <n v="1798"/>
    <n v="16"/>
    <s v="budget"/>
    <n v="458984.99610678531"/>
    <n v="1789"/>
    <n v="1798"/>
    <n v="1798"/>
    <x v="1765"/>
    <n v="1225"/>
    <n v="0.61290322580645162"/>
  </r>
  <r>
    <x v="97"/>
    <n v="2012"/>
    <n v="349000"/>
    <n v="150000"/>
    <x v="1"/>
    <x v="0"/>
    <x v="0"/>
    <s v="First Owner"/>
    <n v="1797"/>
    <n v="14"/>
    <s v="budget"/>
    <n v="459165.28825820814"/>
    <n v="1788"/>
    <n v="1797"/>
    <n v="1797"/>
    <x v="1766"/>
    <n v="1224"/>
    <n v="0.61324429604897046"/>
  </r>
  <r>
    <x v="142"/>
    <n v="2014"/>
    <n v="458000"/>
    <n v="80000"/>
    <x v="1"/>
    <x v="0"/>
    <x v="0"/>
    <s v="First Owner"/>
    <n v="1796"/>
    <n v="12"/>
    <s v="budget"/>
    <n v="459226.62750556791"/>
    <n v="1787"/>
    <n v="1796"/>
    <n v="1796"/>
    <x v="1767"/>
    <n v="1223"/>
    <n v="0.61302895322939865"/>
  </r>
  <r>
    <x v="150"/>
    <n v="2018"/>
    <n v="300000"/>
    <n v="35000"/>
    <x v="0"/>
    <x v="0"/>
    <x v="0"/>
    <s v="First Owner"/>
    <n v="1795"/>
    <n v="8"/>
    <s v="budget"/>
    <n v="459227.31086350977"/>
    <n v="1786"/>
    <n v="1795"/>
    <n v="1795"/>
    <x v="1768"/>
    <n v="1222"/>
    <n v="0.61281337047353757"/>
  </r>
  <r>
    <x v="39"/>
    <n v="2008"/>
    <n v="95000"/>
    <n v="70000"/>
    <x v="0"/>
    <x v="0"/>
    <x v="0"/>
    <s v="First Owner"/>
    <n v="1794"/>
    <n v="18"/>
    <s v="budget"/>
    <n v="459316.06633221853"/>
    <n v="1785"/>
    <n v="1794"/>
    <n v="1794"/>
    <x v="1769"/>
    <n v="1222"/>
    <n v="0.61259754738015604"/>
  </r>
  <r>
    <x v="385"/>
    <n v="2018"/>
    <n v="850000"/>
    <n v="50000"/>
    <x v="1"/>
    <x v="0"/>
    <x v="0"/>
    <s v="First Owner"/>
    <n v="1793"/>
    <n v="8"/>
    <s v="premimum"/>
    <n v="459519.25432236475"/>
    <n v="1784"/>
    <n v="1793"/>
    <n v="1793"/>
    <x v="1770"/>
    <n v="1221"/>
    <n v="0.61238148354712774"/>
  </r>
  <r>
    <x v="882"/>
    <n v="2019"/>
    <n v="750000"/>
    <n v="25000"/>
    <x v="1"/>
    <x v="0"/>
    <x v="0"/>
    <s v="First Owner"/>
    <n v="1792"/>
    <n v="7"/>
    <s v="premimum"/>
    <n v="459301.35212053574"/>
    <n v="1783"/>
    <n v="1792"/>
    <n v="1792"/>
    <x v="1771"/>
    <n v="1221"/>
    <n v="0.6121651785714286"/>
  </r>
  <r>
    <x v="283"/>
    <n v="2013"/>
    <n v="190000"/>
    <n v="120000"/>
    <x v="1"/>
    <x v="0"/>
    <x v="0"/>
    <s v="First Owner"/>
    <n v="1791"/>
    <n v="13"/>
    <s v="budget"/>
    <n v="459139.04131769959"/>
    <n v="1782"/>
    <n v="1791"/>
    <n v="1791"/>
    <x v="1772"/>
    <n v="1221"/>
    <n v="0.61194863204913452"/>
  </r>
  <r>
    <x v="1"/>
    <n v="2009"/>
    <n v="150000"/>
    <n v="70000"/>
    <x v="0"/>
    <x v="0"/>
    <x v="0"/>
    <s v="First Owner"/>
    <n v="1790"/>
    <n v="17"/>
    <s v="budget"/>
    <n v="459289.39832402236"/>
    <n v="1781"/>
    <n v="1790"/>
    <n v="1790"/>
    <x v="1773"/>
    <n v="1220"/>
    <n v="0.61173184357541899"/>
  </r>
  <r>
    <x v="967"/>
    <n v="2009"/>
    <n v="114999"/>
    <n v="106000"/>
    <x v="0"/>
    <x v="0"/>
    <x v="0"/>
    <s v="Third Owner"/>
    <n v="1789"/>
    <n v="17"/>
    <s v="budget"/>
    <n v="459462.28228060371"/>
    <n v="1780"/>
    <n v="1789"/>
    <n v="1789"/>
    <x v="1774"/>
    <n v="1219"/>
    <n v="0.61151481274455"/>
  </r>
  <r>
    <x v="968"/>
    <n v="2010"/>
    <n v="320000"/>
    <n v="120000"/>
    <x v="0"/>
    <x v="0"/>
    <x v="0"/>
    <s v="Third Owner"/>
    <n v="1788"/>
    <n v="16"/>
    <s v="budget"/>
    <n v="459654.93512304249"/>
    <n v="1779"/>
    <n v="1788"/>
    <n v="1788"/>
    <x v="1775"/>
    <n v="1218"/>
    <n v="0.61185682326621926"/>
  </r>
  <r>
    <x v="969"/>
    <n v="2019"/>
    <n v="300000"/>
    <n v="120000"/>
    <x v="2"/>
    <x v="0"/>
    <x v="0"/>
    <s v="First Owner"/>
    <n v="1787"/>
    <n v="7"/>
    <s v="budget"/>
    <n v="459733.08561835479"/>
    <n v="1778"/>
    <n v="1787"/>
    <n v="1787"/>
    <x v="1776"/>
    <n v="1217"/>
    <n v="0.61219921656407383"/>
  </r>
  <r>
    <x v="433"/>
    <n v="2016"/>
    <n v="275000"/>
    <n v="160000"/>
    <x v="0"/>
    <x v="0"/>
    <x v="0"/>
    <s v="First Owner"/>
    <n v="1786"/>
    <n v="10"/>
    <s v="budget"/>
    <n v="459822.52183650614"/>
    <n v="1777"/>
    <n v="1786"/>
    <n v="1786"/>
    <x v="1777"/>
    <n v="1217"/>
    <n v="0.61198208286674127"/>
  </r>
  <r>
    <x v="970"/>
    <n v="2010"/>
    <n v="140000"/>
    <n v="120000"/>
    <x v="0"/>
    <x v="0"/>
    <x v="0"/>
    <s v="Second Owner"/>
    <n v="1785"/>
    <n v="16"/>
    <s v="budget"/>
    <n v="459926.0638655462"/>
    <n v="1776"/>
    <n v="1785"/>
    <n v="1785"/>
    <x v="1778"/>
    <n v="1217"/>
    <n v="0.61176470588235299"/>
  </r>
  <r>
    <x v="971"/>
    <n v="2020"/>
    <n v="830000"/>
    <n v="10000"/>
    <x v="0"/>
    <x v="0"/>
    <x v="0"/>
    <s v="First Owner"/>
    <n v="1784"/>
    <n v="6"/>
    <s v="premimum"/>
    <n v="460105.39461883408"/>
    <n v="1775"/>
    <n v="1784"/>
    <n v="1784"/>
    <x v="1779"/>
    <n v="1216"/>
    <n v="0.61210762331838564"/>
  </r>
  <r>
    <x v="972"/>
    <n v="2013"/>
    <n v="380000"/>
    <n v="50000"/>
    <x v="0"/>
    <x v="0"/>
    <x v="0"/>
    <s v="First Owner"/>
    <n v="1783"/>
    <n v="13"/>
    <s v="budget"/>
    <n v="459897.93830622546"/>
    <n v="1774"/>
    <n v="1783"/>
    <n v="1783"/>
    <x v="1780"/>
    <n v="1216"/>
    <n v="0.61189007291082442"/>
  </r>
  <r>
    <x v="898"/>
    <n v="2010"/>
    <n v="150000"/>
    <n v="90000"/>
    <x v="0"/>
    <x v="0"/>
    <x v="0"/>
    <s v="Second Owner"/>
    <n v="1782"/>
    <n v="16"/>
    <s v="budget"/>
    <n v="459942.77441077441"/>
    <n v="1773"/>
    <n v="1782"/>
    <n v="1782"/>
    <x v="1781"/>
    <n v="1215"/>
    <n v="0.611672278338945"/>
  </r>
  <r>
    <x v="116"/>
    <n v="2008"/>
    <n v="50000"/>
    <n v="70000"/>
    <x v="0"/>
    <x v="0"/>
    <x v="0"/>
    <s v="First Owner"/>
    <n v="1781"/>
    <n v="18"/>
    <s v="budget"/>
    <n v="460116.80179674341"/>
    <n v="1772"/>
    <n v="1781"/>
    <n v="1781"/>
    <x v="1782"/>
    <n v="1214"/>
    <n v="0.61201572150477257"/>
  </r>
  <r>
    <x v="231"/>
    <n v="2008"/>
    <n v="155000"/>
    <n v="100000"/>
    <x v="1"/>
    <x v="0"/>
    <x v="0"/>
    <s v="First Owner"/>
    <n v="1780"/>
    <n v="18"/>
    <s v="budget"/>
    <n v="460347.20449438202"/>
    <n v="1771"/>
    <n v="1780"/>
    <n v="1780"/>
    <x v="1783"/>
    <n v="1213"/>
    <n v="0.61179775280898874"/>
  </r>
  <r>
    <x v="973"/>
    <n v="2010"/>
    <n v="300000"/>
    <n v="80000"/>
    <x v="0"/>
    <x v="0"/>
    <x v="0"/>
    <s v="First Owner"/>
    <n v="1779"/>
    <n v="16"/>
    <s v="budget"/>
    <n v="460518.84429454751"/>
    <n v="1770"/>
    <n v="1779"/>
    <n v="1779"/>
    <x v="1784"/>
    <n v="1212"/>
    <n v="0.61157953906689155"/>
  </r>
  <r>
    <x v="228"/>
    <n v="2018"/>
    <n v="300000"/>
    <n v="16584"/>
    <x v="0"/>
    <x v="1"/>
    <x v="0"/>
    <s v="First Owner"/>
    <n v="1778"/>
    <n v="8"/>
    <s v="budget"/>
    <n v="460609.12485939258"/>
    <n v="1769"/>
    <n v="1778"/>
    <n v="1778"/>
    <x v="1785"/>
    <n v="1211"/>
    <n v="0.61136107986501687"/>
  </r>
  <r>
    <x v="974"/>
    <n v="2016"/>
    <n v="385000"/>
    <n v="38000"/>
    <x v="1"/>
    <x v="1"/>
    <x v="0"/>
    <s v="First Owner"/>
    <n v="1777"/>
    <n v="10"/>
    <s v="budget"/>
    <n v="460699.50703432754"/>
    <n v="1768"/>
    <n v="1777"/>
    <n v="1777"/>
    <x v="1786"/>
    <n v="1211"/>
    <n v="0.61114237478897016"/>
  </r>
  <r>
    <x v="133"/>
    <n v="2010"/>
    <n v="221000"/>
    <n v="51000"/>
    <x v="0"/>
    <x v="1"/>
    <x v="0"/>
    <s v="First Owner"/>
    <n v="1776"/>
    <n v="16"/>
    <s v="budget"/>
    <n v="460742.13063063065"/>
    <n v="1767"/>
    <n v="1776"/>
    <n v="1776"/>
    <x v="1787"/>
    <n v="1211"/>
    <n v="0.61092342342342343"/>
  </r>
  <r>
    <x v="975"/>
    <n v="2016"/>
    <n v="381000"/>
    <n v="38000"/>
    <x v="1"/>
    <x v="1"/>
    <x v="0"/>
    <s v="First Owner"/>
    <n v="1775"/>
    <n v="10"/>
    <s v="budget"/>
    <n v="460877.19661971834"/>
    <n v="1766"/>
    <n v="1775"/>
    <n v="1775"/>
    <x v="1788"/>
    <n v="1210"/>
    <n v="0.61070422535211266"/>
  </r>
  <r>
    <x v="228"/>
    <n v="2015"/>
    <n v="250999"/>
    <n v="35000"/>
    <x v="0"/>
    <x v="1"/>
    <x v="0"/>
    <s v="First Owner"/>
    <n v="1774"/>
    <n v="11"/>
    <s v="budget"/>
    <n v="460922.22322435176"/>
    <n v="1765"/>
    <n v="1774"/>
    <n v="1774"/>
    <x v="1789"/>
    <n v="1210"/>
    <n v="0.61048478015783536"/>
  </r>
  <r>
    <x v="976"/>
    <n v="2002"/>
    <n v="60000"/>
    <n v="120000"/>
    <x v="0"/>
    <x v="0"/>
    <x v="0"/>
    <s v="Third Owner"/>
    <n v="1773"/>
    <n v="24"/>
    <s v="budget"/>
    <n v="461040.62323745067"/>
    <n v="1764"/>
    <n v="1773"/>
    <n v="1773"/>
    <x v="1790"/>
    <n v="1209"/>
    <n v="0.61026508742244778"/>
  </r>
  <r>
    <x v="975"/>
    <n v="2016"/>
    <n v="380000"/>
    <n v="38000"/>
    <x v="1"/>
    <x v="1"/>
    <x v="0"/>
    <s v="First Owner"/>
    <n v="1772"/>
    <n v="10"/>
    <s v="budget"/>
    <n v="461266.94413092552"/>
    <n v="1763"/>
    <n v="1772"/>
    <n v="1772"/>
    <x v="1791"/>
    <n v="1208"/>
    <n v="0.6106094808126411"/>
  </r>
  <r>
    <x v="367"/>
    <n v="2008"/>
    <n v="180000"/>
    <n v="144000"/>
    <x v="1"/>
    <x v="0"/>
    <x v="0"/>
    <s v="Third Owner"/>
    <n v="1771"/>
    <n v="18"/>
    <s v="budget"/>
    <n v="461312.83173348388"/>
    <n v="1762"/>
    <n v="1771"/>
    <n v="1771"/>
    <x v="1792"/>
    <n v="1208"/>
    <n v="0.61038961038961037"/>
  </r>
  <r>
    <x v="848"/>
    <n v="2017"/>
    <n v="751000"/>
    <n v="64000"/>
    <x v="1"/>
    <x v="1"/>
    <x v="0"/>
    <s v="First Owner"/>
    <n v="1770"/>
    <n v="9"/>
    <s v="premimum"/>
    <n v="461471.76553672319"/>
    <n v="1761"/>
    <n v="1770"/>
    <n v="1770"/>
    <x v="1793"/>
    <n v="1207"/>
    <n v="0.61073446327683611"/>
  </r>
  <r>
    <x v="977"/>
    <n v="2015"/>
    <n v="1250000"/>
    <n v="60000"/>
    <x v="1"/>
    <x v="1"/>
    <x v="1"/>
    <s v="First Owner"/>
    <n v="1769"/>
    <n v="11"/>
    <b v="0"/>
    <n v="461308.09779536462"/>
    <n v="1760"/>
    <n v="1769"/>
    <n v="1769"/>
    <x v="1794"/>
    <n v="1207"/>
    <n v="0.61051441492368574"/>
  </r>
  <r>
    <x v="504"/>
    <n v="2014"/>
    <n v="229999"/>
    <n v="65000"/>
    <x v="0"/>
    <x v="1"/>
    <x v="0"/>
    <s v="First Owner"/>
    <n v="1768"/>
    <n v="12"/>
    <s v="budget"/>
    <n v="460862.00509049773"/>
    <n v="1759"/>
    <n v="1768"/>
    <n v="1768"/>
    <x v="1795"/>
    <n v="1206"/>
    <n v="0.61029411764705888"/>
  </r>
  <r>
    <x v="953"/>
    <n v="2019"/>
    <n v="1250000"/>
    <n v="24000"/>
    <x v="1"/>
    <x v="0"/>
    <x v="0"/>
    <s v="First Owner"/>
    <n v="1767"/>
    <n v="7"/>
    <b v="0"/>
    <n v="460992.65761177137"/>
    <n v="1758"/>
    <n v="1767"/>
    <n v="1767"/>
    <x v="1796"/>
    <n v="1205"/>
    <n v="0.61007357102433502"/>
  </r>
  <r>
    <x v="978"/>
    <n v="2014"/>
    <n v="782000"/>
    <n v="58000"/>
    <x v="1"/>
    <x v="1"/>
    <x v="0"/>
    <s v="Second Owner"/>
    <n v="1766"/>
    <n v="12"/>
    <s v="premimum"/>
    <n v="460545.8810872027"/>
    <n v="1757"/>
    <n v="1766"/>
    <n v="1766"/>
    <x v="1797"/>
    <n v="1205"/>
    <n v="0.60985277463193655"/>
  </r>
  <r>
    <x v="979"/>
    <n v="2014"/>
    <n v="780000"/>
    <n v="58000"/>
    <x v="1"/>
    <x v="1"/>
    <x v="0"/>
    <s v="Second Owner"/>
    <n v="1765"/>
    <n v="12"/>
    <s v="premimum"/>
    <n v="460363.75410764874"/>
    <n v="1756"/>
    <n v="1765"/>
    <n v="1765"/>
    <x v="1798"/>
    <n v="1204"/>
    <n v="0.61019830028328614"/>
  </r>
  <r>
    <x v="228"/>
    <n v="2016"/>
    <n v="245000"/>
    <n v="68000"/>
    <x v="0"/>
    <x v="1"/>
    <x v="0"/>
    <s v="First Owner"/>
    <n v="1764"/>
    <n v="10"/>
    <s v="budget"/>
    <n v="460182.5544217687"/>
    <n v="1755"/>
    <n v="1764"/>
    <n v="1764"/>
    <x v="1799"/>
    <n v="1203"/>
    <n v="0.61054421768707479"/>
  </r>
  <r>
    <x v="809"/>
    <n v="2011"/>
    <n v="321000"/>
    <n v="81257"/>
    <x v="1"/>
    <x v="1"/>
    <x v="0"/>
    <s v="First Owner"/>
    <n v="1763"/>
    <n v="15"/>
    <s v="budget"/>
    <n v="460304.60918888258"/>
    <n v="1754"/>
    <n v="1763"/>
    <n v="1763"/>
    <x v="1800"/>
    <n v="1203"/>
    <n v="0.61032331253545091"/>
  </r>
  <r>
    <x v="892"/>
    <n v="2017"/>
    <n v="509999"/>
    <n v="44000"/>
    <x v="1"/>
    <x v="1"/>
    <x v="0"/>
    <s v="First Owner"/>
    <n v="1762"/>
    <n v="9"/>
    <s v="premimum"/>
    <n v="460383.66969353007"/>
    <n v="1753"/>
    <n v="1762"/>
    <n v="1762"/>
    <x v="1801"/>
    <n v="1202"/>
    <n v="0.61010215664018164"/>
  </r>
  <r>
    <x v="709"/>
    <n v="2015"/>
    <n v="110000"/>
    <n v="45000"/>
    <x v="0"/>
    <x v="1"/>
    <x v="0"/>
    <s v="First Owner"/>
    <n v="1761"/>
    <n v="11"/>
    <s v="budget"/>
    <n v="460355.49517319707"/>
    <n v="1752"/>
    <n v="1761"/>
    <n v="1761"/>
    <x v="1802"/>
    <n v="1202"/>
    <n v="0.60988074957410565"/>
  </r>
  <r>
    <x v="454"/>
    <n v="2013"/>
    <n v="400000"/>
    <n v="75000"/>
    <x v="1"/>
    <x v="1"/>
    <x v="0"/>
    <s v="First Owner"/>
    <n v="1760"/>
    <n v="13"/>
    <s v="budget"/>
    <n v="460554.56079545454"/>
    <n v="1751"/>
    <n v="1760"/>
    <n v="1760"/>
    <x v="1803"/>
    <n v="1201"/>
    <n v="0.60965909090909087"/>
  </r>
  <r>
    <x v="420"/>
    <n v="2013"/>
    <n v="370000"/>
    <n v="90000"/>
    <x v="0"/>
    <x v="0"/>
    <x v="0"/>
    <s v="First Owner"/>
    <n v="1759"/>
    <n v="13"/>
    <s v="budget"/>
    <n v="460588.986355884"/>
    <n v="1750"/>
    <n v="1759"/>
    <n v="1759"/>
    <x v="1804"/>
    <n v="1200"/>
    <n v="0.60943718021603188"/>
  </r>
  <r>
    <x v="980"/>
    <n v="2007"/>
    <n v="175000"/>
    <n v="80000"/>
    <x v="1"/>
    <x v="0"/>
    <x v="0"/>
    <s v="Second Owner"/>
    <n v="1758"/>
    <n v="19"/>
    <s v="budget"/>
    <n v="460640.51592718996"/>
    <n v="1749"/>
    <n v="1758"/>
    <n v="1758"/>
    <x v="1805"/>
    <n v="1199"/>
    <n v="0.60921501706484638"/>
  </r>
  <r>
    <x v="981"/>
    <n v="1998"/>
    <n v="1000000"/>
    <n v="35000"/>
    <x v="0"/>
    <x v="0"/>
    <x v="1"/>
    <s v="Second Owner"/>
    <n v="1757"/>
    <n v="28"/>
    <s v="premimum"/>
    <n v="460803.08878770634"/>
    <n v="1748"/>
    <n v="1757"/>
    <n v="1757"/>
    <x v="1806"/>
    <n v="1198"/>
    <n v="0.60956175298804782"/>
  </r>
  <r>
    <x v="228"/>
    <n v="2013"/>
    <n v="92800"/>
    <n v="25000"/>
    <x v="0"/>
    <x v="0"/>
    <x v="0"/>
    <s v="Second Owner"/>
    <n v="1756"/>
    <n v="13"/>
    <s v="budget"/>
    <n v="460496.02904328017"/>
    <n v="1747"/>
    <n v="1756"/>
    <n v="1756"/>
    <x v="1807"/>
    <n v="1197"/>
    <n v="0.60990888382687924"/>
  </r>
  <r>
    <x v="595"/>
    <n v="2014"/>
    <n v="291000"/>
    <n v="90000"/>
    <x v="1"/>
    <x v="0"/>
    <x v="0"/>
    <s v="First Owner"/>
    <n v="1755"/>
    <n v="12"/>
    <s v="budget"/>
    <n v="460705.54245014244"/>
    <n v="1746"/>
    <n v="1755"/>
    <n v="1755"/>
    <x v="1808"/>
    <n v="1196"/>
    <n v="0.61025641025641031"/>
  </r>
  <r>
    <x v="222"/>
    <n v="2013"/>
    <n v="335000"/>
    <n v="110000"/>
    <x v="1"/>
    <x v="0"/>
    <x v="0"/>
    <s v="Third Owner"/>
    <n v="1754"/>
    <n v="13"/>
    <s v="budget"/>
    <n v="460802.2958950969"/>
    <n v="1745"/>
    <n v="1754"/>
    <n v="1754"/>
    <x v="1809"/>
    <n v="1195"/>
    <n v="0.61003420752565563"/>
  </r>
  <r>
    <x v="982"/>
    <n v="2013"/>
    <n v="170000"/>
    <n v="35000"/>
    <x v="0"/>
    <x v="0"/>
    <x v="0"/>
    <s v="First Owner"/>
    <n v="1753"/>
    <n v="13"/>
    <s v="budget"/>
    <n v="460874.05989731889"/>
    <n v="1744"/>
    <n v="1753"/>
    <n v="1753"/>
    <x v="1810"/>
    <n v="1194"/>
    <n v="0.61038220193953219"/>
  </r>
  <r>
    <x v="228"/>
    <n v="2019"/>
    <n v="295000"/>
    <n v="10000"/>
    <x v="0"/>
    <x v="0"/>
    <x v="0"/>
    <s v="First Owner"/>
    <n v="1752"/>
    <n v="7"/>
    <s v="budget"/>
    <n v="461040.0839041096"/>
    <n v="1743"/>
    <n v="1752"/>
    <n v="1752"/>
    <x v="1811"/>
    <n v="1193"/>
    <n v="0.61015981735159819"/>
  </r>
  <r>
    <x v="509"/>
    <n v="2019"/>
    <n v="375000"/>
    <n v="10000"/>
    <x v="0"/>
    <x v="0"/>
    <x v="0"/>
    <s v="First Owner"/>
    <n v="1751"/>
    <n v="7"/>
    <s v="budget"/>
    <n v="461134.90976584808"/>
    <n v="1742"/>
    <n v="1751"/>
    <n v="1751"/>
    <x v="1812"/>
    <n v="1193"/>
    <n v="0.60993717875499709"/>
  </r>
  <r>
    <x v="117"/>
    <n v="2012"/>
    <n v="215000"/>
    <n v="70000"/>
    <x v="0"/>
    <x v="0"/>
    <x v="0"/>
    <s v="Second Owner"/>
    <n v="1750"/>
    <n v="14"/>
    <s v="budget"/>
    <n v="461184.12971428572"/>
    <n v="1741"/>
    <n v="1750"/>
    <n v="1750"/>
    <x v="1813"/>
    <n v="1193"/>
    <n v="0.60971428571428576"/>
  </r>
  <r>
    <x v="983"/>
    <n v="2009"/>
    <n v="150000"/>
    <n v="110000"/>
    <x v="1"/>
    <x v="0"/>
    <x v="0"/>
    <s v="Second Owner"/>
    <n v="1749"/>
    <n v="17"/>
    <s v="budget"/>
    <n v="461324.88679245283"/>
    <n v="1740"/>
    <n v="1749"/>
    <n v="1749"/>
    <x v="1814"/>
    <n v="1192"/>
    <n v="0.61006289308176098"/>
  </r>
  <r>
    <x v="39"/>
    <n v="2003"/>
    <n v="60000"/>
    <n v="5000"/>
    <x v="0"/>
    <x v="0"/>
    <x v="0"/>
    <s v="Second Owner"/>
    <n v="1748"/>
    <n v="23"/>
    <s v="budget"/>
    <n v="461502.99027459952"/>
    <n v="1739"/>
    <n v="1748"/>
    <n v="1748"/>
    <x v="1815"/>
    <n v="1191"/>
    <n v="0.61041189931350115"/>
  </r>
  <r>
    <x v="984"/>
    <n v="2012"/>
    <n v="280000"/>
    <n v="110000"/>
    <x v="1"/>
    <x v="0"/>
    <x v="0"/>
    <s v="Fourth &amp; Above Owner"/>
    <n v="1747"/>
    <n v="14"/>
    <s v="budget"/>
    <n v="461732.81453921006"/>
    <n v="1738"/>
    <n v="1747"/>
    <n v="1747"/>
    <x v="1816"/>
    <n v="1190"/>
    <n v="0.61076130509444759"/>
  </r>
  <r>
    <x v="356"/>
    <n v="2016"/>
    <n v="450000"/>
    <n v="50000"/>
    <x v="1"/>
    <x v="0"/>
    <x v="0"/>
    <s v="Second Owner"/>
    <n v="1746"/>
    <n v="10"/>
    <s v="budget"/>
    <n v="461836.89977090491"/>
    <n v="1737"/>
    <n v="1746"/>
    <n v="1746"/>
    <x v="1817"/>
    <n v="1189"/>
    <n v="0.61111111111111116"/>
  </r>
  <r>
    <x v="985"/>
    <n v="2018"/>
    <n v="1150000"/>
    <n v="58000"/>
    <x v="1"/>
    <x v="0"/>
    <x v="0"/>
    <s v="First Owner"/>
    <n v="1745"/>
    <n v="8"/>
    <b v="0"/>
    <n v="461843.68309455586"/>
    <n v="1736"/>
    <n v="1745"/>
    <n v="1745"/>
    <x v="1818"/>
    <n v="1189"/>
    <n v="0.61146131805157589"/>
  </r>
  <r>
    <x v="986"/>
    <n v="2018"/>
    <n v="650000"/>
    <n v="15000"/>
    <x v="1"/>
    <x v="0"/>
    <x v="0"/>
    <s v="First Owner"/>
    <n v="1744"/>
    <n v="8"/>
    <s v="premimum"/>
    <n v="461449.09805045871"/>
    <n v="1735"/>
    <n v="1744"/>
    <n v="1744"/>
    <x v="1819"/>
    <n v="1189"/>
    <n v="0.61123853211009171"/>
  </r>
  <r>
    <x v="517"/>
    <n v="2015"/>
    <n v="300000"/>
    <n v="60000"/>
    <x v="0"/>
    <x v="0"/>
    <x v="0"/>
    <s v="Second Owner"/>
    <n v="1743"/>
    <n v="11"/>
    <s v="budget"/>
    <n v="461340.92197360873"/>
    <n v="1734"/>
    <n v="1743"/>
    <n v="1743"/>
    <x v="1820"/>
    <n v="1189"/>
    <n v="0.61101549053356286"/>
  </r>
  <r>
    <x v="987"/>
    <n v="2015"/>
    <n v="73000"/>
    <n v="57000"/>
    <x v="0"/>
    <x v="0"/>
    <x v="0"/>
    <s v="First Owner"/>
    <n v="1742"/>
    <n v="11"/>
    <s v="budget"/>
    <n v="461433.5401836969"/>
    <n v="1733"/>
    <n v="1742"/>
    <n v="1742"/>
    <x v="1821"/>
    <n v="1188"/>
    <n v="0.61136624569460385"/>
  </r>
  <r>
    <x v="142"/>
    <n v="2015"/>
    <n v="400000"/>
    <n v="87000"/>
    <x v="1"/>
    <x v="0"/>
    <x v="0"/>
    <s v="Third Owner"/>
    <n v="1741"/>
    <n v="11"/>
    <s v="budget"/>
    <n v="461656.64962665137"/>
    <n v="1732"/>
    <n v="1741"/>
    <n v="1741"/>
    <x v="1822"/>
    <n v="1187"/>
    <n v="0.61114302125215392"/>
  </r>
  <r>
    <x v="285"/>
    <n v="2017"/>
    <n v="300000"/>
    <n v="70000"/>
    <x v="0"/>
    <x v="0"/>
    <x v="0"/>
    <s v="First Owner"/>
    <n v="1740"/>
    <n v="9"/>
    <s v="budget"/>
    <n v="461692.0844827586"/>
    <n v="1731"/>
    <n v="1740"/>
    <n v="1740"/>
    <x v="1823"/>
    <n v="1186"/>
    <n v="0.61149425287356318"/>
  </r>
  <r>
    <x v="988"/>
    <n v="2012"/>
    <n v="300000"/>
    <n v="30000"/>
    <x v="0"/>
    <x v="0"/>
    <x v="1"/>
    <s v="Second Owner"/>
    <n v="1739"/>
    <n v="14"/>
    <s v="budget"/>
    <n v="461785.06440483034"/>
    <n v="1730"/>
    <n v="1739"/>
    <n v="1739"/>
    <x v="1824"/>
    <n v="1186"/>
    <n v="0.61127084531339848"/>
  </r>
  <r>
    <x v="95"/>
    <n v="2012"/>
    <n v="450000"/>
    <n v="80000"/>
    <x v="1"/>
    <x v="0"/>
    <x v="0"/>
    <s v="First Owner"/>
    <n v="1738"/>
    <n v="14"/>
    <s v="budget"/>
    <n v="461878.15132336016"/>
    <n v="1729"/>
    <n v="1738"/>
    <n v="1738"/>
    <x v="1825"/>
    <n v="1185"/>
    <n v="0.61162255466052939"/>
  </r>
  <r>
    <x v="37"/>
    <n v="2009"/>
    <n v="200000"/>
    <n v="100000"/>
    <x v="0"/>
    <x v="0"/>
    <x v="0"/>
    <s v="Second Owner"/>
    <n v="1737"/>
    <n v="17"/>
    <s v="budget"/>
    <n v="461884.98963730573"/>
    <n v="1728"/>
    <n v="1737"/>
    <n v="1737"/>
    <x v="1826"/>
    <n v="1184"/>
    <n v="0.6113989637305699"/>
  </r>
  <r>
    <x v="420"/>
    <n v="2019"/>
    <n v="580000"/>
    <n v="40000"/>
    <x v="0"/>
    <x v="0"/>
    <x v="0"/>
    <s v="First Owner"/>
    <n v="1736"/>
    <n v="7"/>
    <s v="premimum"/>
    <n v="462035.84504608298"/>
    <n v="1727"/>
    <n v="1736"/>
    <n v="1736"/>
    <x v="1827"/>
    <n v="1183"/>
    <n v="0.61175115207373276"/>
  </r>
  <r>
    <x v="38"/>
    <n v="2017"/>
    <n v="550000"/>
    <n v="3917"/>
    <x v="0"/>
    <x v="0"/>
    <x v="0"/>
    <s v="First Owner"/>
    <n v="1735"/>
    <n v="9"/>
    <s v="premimum"/>
    <n v="461967.85417867434"/>
    <n v="1726"/>
    <n v="1735"/>
    <n v="1735"/>
    <x v="1828"/>
    <n v="1183"/>
    <n v="0.61152737752161379"/>
  </r>
  <r>
    <x v="989"/>
    <n v="2007"/>
    <n v="190000"/>
    <n v="160000"/>
    <x v="1"/>
    <x v="0"/>
    <x v="0"/>
    <s v="Second Owner"/>
    <n v="1734"/>
    <n v="19"/>
    <s v="budget"/>
    <n v="461917.08592848905"/>
    <n v="1725"/>
    <n v="1734"/>
    <n v="1734"/>
    <x v="1829"/>
    <n v="1183"/>
    <n v="0.61130334486735871"/>
  </r>
  <r>
    <x v="990"/>
    <n v="2017"/>
    <n v="450000"/>
    <n v="35000"/>
    <x v="1"/>
    <x v="0"/>
    <x v="0"/>
    <s v="First Owner"/>
    <n v="1733"/>
    <n v="9"/>
    <s v="budget"/>
    <n v="462073.99134448933"/>
    <n v="1724"/>
    <n v="1733"/>
    <n v="1733"/>
    <x v="1830"/>
    <n v="1182"/>
    <n v="0.61165608770917479"/>
  </r>
  <r>
    <x v="116"/>
    <n v="2014"/>
    <n v="220000"/>
    <n v="70000"/>
    <x v="0"/>
    <x v="0"/>
    <x v="0"/>
    <s v="First Owner"/>
    <n v="1732"/>
    <n v="12"/>
    <s v="budget"/>
    <n v="462080.96247113164"/>
    <n v="1723"/>
    <n v="1732"/>
    <n v="1732"/>
    <x v="1831"/>
    <n v="1182"/>
    <n v="0.61143187066974591"/>
  </r>
  <r>
    <x v="93"/>
    <n v="2012"/>
    <n v="310000"/>
    <n v="69069"/>
    <x v="0"/>
    <x v="1"/>
    <x v="0"/>
    <s v="First Owner"/>
    <n v="1731"/>
    <n v="14"/>
    <s v="budget"/>
    <n v="462220.81282495667"/>
    <n v="1722"/>
    <n v="1731"/>
    <n v="1731"/>
    <x v="1832"/>
    <n v="1181"/>
    <n v="0.61120739456961293"/>
  </r>
  <r>
    <x v="991"/>
    <n v="2019"/>
    <n v="650000"/>
    <n v="13500"/>
    <x v="0"/>
    <x v="0"/>
    <x v="0"/>
    <s v="First Owner"/>
    <n v="1730"/>
    <n v="7"/>
    <s v="premimum"/>
    <n v="462308.80173410405"/>
    <n v="1721"/>
    <n v="1730"/>
    <n v="1730"/>
    <x v="1833"/>
    <n v="1180"/>
    <n v="0.61098265895953752"/>
  </r>
  <r>
    <x v="494"/>
    <n v="2014"/>
    <n v="300000"/>
    <n v="59059"/>
    <x v="0"/>
    <x v="1"/>
    <x v="0"/>
    <s v="First Owner"/>
    <n v="1729"/>
    <n v="12"/>
    <s v="budget"/>
    <n v="462200.24696356273"/>
    <n v="1720"/>
    <n v="1729"/>
    <n v="1729"/>
    <x v="1834"/>
    <n v="1180"/>
    <n v="0.61075766338924231"/>
  </r>
  <r>
    <x v="446"/>
    <n v="2013"/>
    <n v="200000"/>
    <n v="70000"/>
    <x v="0"/>
    <x v="0"/>
    <x v="0"/>
    <s v="First Owner"/>
    <n v="1728"/>
    <n v="13"/>
    <s v="budget"/>
    <n v="462294.11284722225"/>
    <n v="1719"/>
    <n v="1728"/>
    <n v="1728"/>
    <x v="1835"/>
    <n v="1179"/>
    <n v="0.61053240740740744"/>
  </r>
  <r>
    <x v="68"/>
    <n v="2012"/>
    <n v="285000"/>
    <n v="39039"/>
    <x v="0"/>
    <x v="1"/>
    <x v="0"/>
    <s v="First Owner"/>
    <n v="1727"/>
    <n v="14"/>
    <s v="budget"/>
    <n v="462445.99131441809"/>
    <n v="1718"/>
    <n v="1727"/>
    <n v="1727"/>
    <x v="1836"/>
    <n v="1178"/>
    <n v="0.61030689056166765"/>
  </r>
  <r>
    <x v="992"/>
    <n v="2014"/>
    <n v="335000"/>
    <n v="33033"/>
    <x v="0"/>
    <x v="1"/>
    <x v="0"/>
    <s v="First Owner"/>
    <n v="1726"/>
    <n v="12"/>
    <s v="budget"/>
    <n v="462548.79895712633"/>
    <n v="1717"/>
    <n v="1726"/>
    <n v="1726"/>
    <x v="1837"/>
    <n v="1177"/>
    <n v="0.61008111239860952"/>
  </r>
  <r>
    <x v="993"/>
    <n v="2011"/>
    <n v="370000"/>
    <n v="55168"/>
    <x v="0"/>
    <x v="0"/>
    <x v="0"/>
    <s v="Second Owner"/>
    <n v="1725"/>
    <n v="15"/>
    <s v="budget"/>
    <n v="462622.74028985505"/>
    <n v="1716"/>
    <n v="1725"/>
    <n v="1725"/>
    <x v="1838"/>
    <n v="1176"/>
    <n v="0.60985507246376813"/>
  </r>
  <r>
    <x v="163"/>
    <n v="2013"/>
    <n v="375000"/>
    <n v="41041"/>
    <x v="0"/>
    <x v="1"/>
    <x v="0"/>
    <s v="First Owner"/>
    <n v="1724"/>
    <n v="13"/>
    <s v="budget"/>
    <n v="462676.46577726217"/>
    <n v="1715"/>
    <n v="1724"/>
    <n v="1724"/>
    <x v="1839"/>
    <n v="1175"/>
    <n v="0.61020881670533644"/>
  </r>
  <r>
    <x v="403"/>
    <n v="2009"/>
    <n v="235000"/>
    <n v="67067"/>
    <x v="0"/>
    <x v="1"/>
    <x v="0"/>
    <s v="First Owner"/>
    <n v="1723"/>
    <n v="17"/>
    <s v="budget"/>
    <n v="462727.35171213001"/>
    <n v="1714"/>
    <n v="1723"/>
    <n v="1723"/>
    <x v="1840"/>
    <n v="1174"/>
    <n v="0.60998258850841558"/>
  </r>
  <r>
    <x v="558"/>
    <n v="2013"/>
    <n v="345000"/>
    <n v="66066"/>
    <x v="0"/>
    <x v="1"/>
    <x v="1"/>
    <s v="First Owner"/>
    <n v="1722"/>
    <n v="13"/>
    <s v="budget"/>
    <n v="462859.59756097558"/>
    <n v="1713"/>
    <n v="1722"/>
    <n v="1722"/>
    <x v="1841"/>
    <n v="1173"/>
    <n v="0.6097560975609756"/>
  </r>
  <r>
    <x v="130"/>
    <n v="2013"/>
    <n v="365000"/>
    <n v="82082"/>
    <x v="1"/>
    <x v="1"/>
    <x v="0"/>
    <s v="First Owner"/>
    <n v="1721"/>
    <n v="13"/>
    <s v="budget"/>
    <n v="462928.08076699596"/>
    <n v="1712"/>
    <n v="1721"/>
    <n v="1721"/>
    <x v="1842"/>
    <n v="1172"/>
    <n v="0.60952934340499709"/>
  </r>
  <r>
    <x v="268"/>
    <n v="2014"/>
    <n v="400000"/>
    <n v="48000"/>
    <x v="0"/>
    <x v="0"/>
    <x v="0"/>
    <s v="First Owner"/>
    <n v="1720"/>
    <n v="12"/>
    <s v="budget"/>
    <n v="462985.01569767442"/>
    <n v="1711"/>
    <n v="1720"/>
    <n v="1720"/>
    <x v="1843"/>
    <n v="1171"/>
    <n v="0.6093023255813953"/>
  </r>
  <r>
    <x v="318"/>
    <n v="2015"/>
    <n v="250000"/>
    <n v="30000"/>
    <x v="0"/>
    <x v="0"/>
    <x v="0"/>
    <s v="First Owner"/>
    <n v="1719"/>
    <n v="11"/>
    <s v="budget"/>
    <n v="463021.65619546251"/>
    <n v="1710"/>
    <n v="1719"/>
    <n v="1719"/>
    <x v="1844"/>
    <n v="1170"/>
    <n v="0.60907504363001741"/>
  </r>
  <r>
    <x v="918"/>
    <n v="2012"/>
    <n v="465000"/>
    <n v="70070"/>
    <x v="1"/>
    <x v="1"/>
    <x v="1"/>
    <s v="First Owner"/>
    <n v="1718"/>
    <n v="14"/>
    <s v="budget"/>
    <n v="463145.65017462167"/>
    <n v="1709"/>
    <n v="1718"/>
    <n v="1718"/>
    <x v="1845"/>
    <n v="1169"/>
    <n v="0.60884749708963914"/>
  </r>
  <r>
    <x v="91"/>
    <n v="2017"/>
    <n v="300000"/>
    <n v="10000"/>
    <x v="0"/>
    <x v="0"/>
    <x v="0"/>
    <s v="First Owner"/>
    <n v="1717"/>
    <n v="9"/>
    <s v="budget"/>
    <n v="463144.57018054748"/>
    <n v="1708"/>
    <n v="1717"/>
    <n v="1717"/>
    <x v="1846"/>
    <n v="1168"/>
    <n v="0.60861968549796153"/>
  </r>
  <r>
    <x v="994"/>
    <n v="2018"/>
    <n v="655000"/>
    <n v="25000"/>
    <x v="0"/>
    <x v="0"/>
    <x v="0"/>
    <s v="First Owner"/>
    <n v="1716"/>
    <n v="8"/>
    <s v="premimum"/>
    <n v="463239.64277389279"/>
    <n v="1707"/>
    <n v="1716"/>
    <n v="1716"/>
    <x v="1847"/>
    <n v="1168"/>
    <n v="0.60839160839160844"/>
  </r>
  <r>
    <x v="641"/>
    <n v="2016"/>
    <n v="350000"/>
    <n v="30000"/>
    <x v="2"/>
    <x v="0"/>
    <x v="0"/>
    <s v="Second Owner"/>
    <n v="1715"/>
    <n v="10"/>
    <s v="budget"/>
    <n v="463127.82915451896"/>
    <n v="1706"/>
    <n v="1715"/>
    <n v="1715"/>
    <x v="1848"/>
    <n v="1168"/>
    <n v="0.60816326530612241"/>
  </r>
  <r>
    <x v="558"/>
    <n v="2015"/>
    <n v="500000"/>
    <n v="50000"/>
    <x v="0"/>
    <x v="1"/>
    <x v="1"/>
    <s v="First Owner"/>
    <n v="1714"/>
    <n v="11"/>
    <s v="premimum"/>
    <n v="463193.83138856478"/>
    <n v="1705"/>
    <n v="1714"/>
    <n v="1714"/>
    <x v="1849"/>
    <n v="1168"/>
    <n v="0.60851808634772464"/>
  </r>
  <r>
    <x v="469"/>
    <n v="2015"/>
    <n v="465000"/>
    <n v="63063"/>
    <x v="0"/>
    <x v="1"/>
    <x v="1"/>
    <s v="First Owner"/>
    <n v="1713"/>
    <n v="11"/>
    <s v="budget"/>
    <n v="463172.34500875656"/>
    <n v="1704"/>
    <n v="1713"/>
    <n v="1713"/>
    <x v="1850"/>
    <n v="1167"/>
    <n v="0.60828955049620548"/>
  </r>
  <r>
    <x v="995"/>
    <n v="2008"/>
    <n v="263000"/>
    <n v="70000"/>
    <x v="1"/>
    <x v="0"/>
    <x v="0"/>
    <s v="First Owner"/>
    <n v="1712"/>
    <n v="18"/>
    <s v="budget"/>
    <n v="463171.27745327103"/>
    <n v="1703"/>
    <n v="1712"/>
    <n v="1712"/>
    <x v="1851"/>
    <n v="1166"/>
    <n v="0.60806074766355145"/>
  </r>
  <r>
    <x v="203"/>
    <n v="2012"/>
    <n v="250000"/>
    <n v="90000"/>
    <x v="0"/>
    <x v="0"/>
    <x v="0"/>
    <s v="First Owner"/>
    <n v="1711"/>
    <n v="14"/>
    <s v="budget"/>
    <n v="463288.26826417301"/>
    <n v="1702"/>
    <n v="1711"/>
    <n v="1711"/>
    <x v="1852"/>
    <n v="1165"/>
    <n v="0.60783167738164812"/>
  </r>
  <r>
    <x v="996"/>
    <n v="1999"/>
    <n v="60000"/>
    <n v="90000"/>
    <x v="0"/>
    <x v="0"/>
    <x v="0"/>
    <s v="Fourth &amp; Above Owner"/>
    <n v="1710"/>
    <n v="27"/>
    <s v="budget"/>
    <n v="463412.99824561406"/>
    <n v="1701"/>
    <n v="1710"/>
    <n v="1710"/>
    <x v="1853"/>
    <n v="1164"/>
    <n v="0.60760233918128659"/>
  </r>
  <r>
    <x v="997"/>
    <n v="2005"/>
    <n v="70000"/>
    <n v="90000"/>
    <x v="0"/>
    <x v="0"/>
    <x v="0"/>
    <s v="Third Owner"/>
    <n v="1709"/>
    <n v="21"/>
    <s v="budget"/>
    <n v="463649.05032182561"/>
    <n v="1700"/>
    <n v="1709"/>
    <n v="1709"/>
    <x v="1854"/>
    <n v="1163"/>
    <n v="0.60795787009947333"/>
  </r>
  <r>
    <x v="743"/>
    <n v="2017"/>
    <n v="650000"/>
    <n v="140000"/>
    <x v="1"/>
    <x v="0"/>
    <x v="0"/>
    <s v="First Owner"/>
    <n v="1708"/>
    <n v="9"/>
    <s v="premimum"/>
    <n v="463879.52400468383"/>
    <n v="1699"/>
    <n v="1708"/>
    <n v="1708"/>
    <x v="1855"/>
    <n v="1162"/>
    <n v="0.60831381733021073"/>
  </r>
  <r>
    <x v="125"/>
    <n v="2014"/>
    <n v="370000"/>
    <n v="80000"/>
    <x v="1"/>
    <x v="0"/>
    <x v="0"/>
    <s v="Second Owner"/>
    <n v="1707"/>
    <n v="12"/>
    <s v="budget"/>
    <n v="463770.49033391918"/>
    <n v="1698"/>
    <n v="1707"/>
    <n v="1707"/>
    <x v="1856"/>
    <n v="1162"/>
    <n v="0.60808435852372589"/>
  </r>
  <r>
    <x v="879"/>
    <n v="2016"/>
    <n v="509999"/>
    <n v="40000"/>
    <x v="1"/>
    <x v="0"/>
    <x v="0"/>
    <s v="First Owner"/>
    <n v="1706"/>
    <n v="10"/>
    <s v="premimum"/>
    <n v="463825.45545134816"/>
    <n v="1697"/>
    <n v="1706"/>
    <n v="1706"/>
    <x v="1857"/>
    <n v="1161"/>
    <n v="0.60844079718640098"/>
  </r>
  <r>
    <x v="292"/>
    <n v="2011"/>
    <n v="280000"/>
    <n v="33000"/>
    <x v="0"/>
    <x v="0"/>
    <x v="0"/>
    <s v="First Owner"/>
    <n v="1705"/>
    <n v="15"/>
    <s v="budget"/>
    <n v="463798.3741935484"/>
    <n v="1696"/>
    <n v="1705"/>
    <n v="1705"/>
    <x v="1858"/>
    <n v="1161"/>
    <n v="0.60821114369501461"/>
  </r>
  <r>
    <x v="248"/>
    <n v="2010"/>
    <n v="180000"/>
    <n v="40000"/>
    <x v="0"/>
    <x v="0"/>
    <x v="0"/>
    <s v="First Owner"/>
    <n v="1704"/>
    <n v="16"/>
    <s v="budget"/>
    <n v="463906.23708920187"/>
    <n v="1695"/>
    <n v="1704"/>
    <n v="1704"/>
    <x v="1859"/>
    <n v="1160"/>
    <n v="0.607981220657277"/>
  </r>
  <r>
    <x v="998"/>
    <n v="2017"/>
    <n v="650000"/>
    <n v="6000"/>
    <x v="0"/>
    <x v="0"/>
    <x v="0"/>
    <s v="First Owner"/>
    <n v="1703"/>
    <n v="9"/>
    <s v="premimum"/>
    <n v="464072.9465648855"/>
    <n v="1694"/>
    <n v="1703"/>
    <n v="1703"/>
    <x v="1860"/>
    <n v="1159"/>
    <n v="0.60775102759835586"/>
  </r>
  <r>
    <x v="894"/>
    <n v="2010"/>
    <n v="200000"/>
    <n v="78000"/>
    <x v="1"/>
    <x v="1"/>
    <x v="0"/>
    <s v="Second Owner"/>
    <n v="1702"/>
    <n v="16"/>
    <s v="budget"/>
    <n v="463963.70622796711"/>
    <n v="1693"/>
    <n v="1702"/>
    <n v="1702"/>
    <x v="1861"/>
    <n v="1159"/>
    <n v="0.60752056404230315"/>
  </r>
  <r>
    <x v="894"/>
    <n v="2011"/>
    <n v="210000"/>
    <n v="72000"/>
    <x v="1"/>
    <x v="1"/>
    <x v="0"/>
    <s v="Third Owner"/>
    <n v="1701"/>
    <n v="15"/>
    <s v="budget"/>
    <n v="464118.88771310996"/>
    <n v="1692"/>
    <n v="1701"/>
    <n v="1701"/>
    <x v="1862"/>
    <n v="1158"/>
    <n v="0.60787771898883014"/>
  </r>
  <r>
    <x v="667"/>
    <n v="2011"/>
    <n v="75000"/>
    <n v="9528"/>
    <x v="0"/>
    <x v="1"/>
    <x v="0"/>
    <s v="First Owner"/>
    <n v="1700"/>
    <n v="15"/>
    <s v="budget"/>
    <n v="464268.36941176472"/>
    <n v="1691"/>
    <n v="1700"/>
    <n v="1700"/>
    <x v="1863"/>
    <n v="1157"/>
    <n v="0.6082352941176471"/>
  </r>
  <r>
    <x v="505"/>
    <n v="2011"/>
    <n v="450000"/>
    <n v="135200"/>
    <x v="1"/>
    <x v="1"/>
    <x v="0"/>
    <s v="First Owner"/>
    <n v="1699"/>
    <n v="15"/>
    <s v="budget"/>
    <n v="464497.48557975277"/>
    <n v="1690"/>
    <n v="1699"/>
    <n v="1699"/>
    <x v="1864"/>
    <n v="1156"/>
    <n v="0.60800470865214828"/>
  </r>
  <r>
    <x v="163"/>
    <n v="2011"/>
    <n v="220000"/>
    <n v="58000"/>
    <x v="0"/>
    <x v="1"/>
    <x v="0"/>
    <s v="Second Owner"/>
    <n v="1698"/>
    <n v="15"/>
    <s v="budget"/>
    <n v="464506.02355712606"/>
    <n v="1689"/>
    <n v="1698"/>
    <n v="1698"/>
    <x v="1865"/>
    <n v="1155"/>
    <n v="0.607773851590106"/>
  </r>
  <r>
    <x v="179"/>
    <n v="2013"/>
    <n v="325000"/>
    <n v="78000"/>
    <x v="1"/>
    <x v="1"/>
    <x v="0"/>
    <s v="Second Owner"/>
    <n v="1697"/>
    <n v="13"/>
    <s v="budget"/>
    <n v="464650.10489098408"/>
    <n v="1688"/>
    <n v="1697"/>
    <n v="1697"/>
    <x v="1866"/>
    <n v="1154"/>
    <n v="0.60813199764289927"/>
  </r>
  <r>
    <x v="517"/>
    <n v="2018"/>
    <n v="450000"/>
    <n v="45000"/>
    <x v="0"/>
    <x v="0"/>
    <x v="0"/>
    <s v="First Owner"/>
    <n v="1696"/>
    <n v="8"/>
    <s v="budget"/>
    <n v="464732.44575471699"/>
    <n v="1687"/>
    <n v="1696"/>
    <n v="1696"/>
    <x v="1867"/>
    <n v="1153"/>
    <n v="0.60849056603773588"/>
  </r>
  <r>
    <x v="113"/>
    <n v="2017"/>
    <n v="825000"/>
    <n v="35000"/>
    <x v="1"/>
    <x v="0"/>
    <x v="0"/>
    <s v="First Owner"/>
    <n v="1695"/>
    <n v="9"/>
    <s v="premimum"/>
    <n v="464741.13746312686"/>
    <n v="1686"/>
    <n v="1695"/>
    <n v="1695"/>
    <x v="1868"/>
    <n v="1153"/>
    <n v="0.60825958702064897"/>
  </r>
  <r>
    <x v="887"/>
    <n v="2007"/>
    <n v="125000"/>
    <n v="76000"/>
    <x v="0"/>
    <x v="1"/>
    <x v="0"/>
    <s v="Third Owner"/>
    <n v="1694"/>
    <n v="19"/>
    <s v="budget"/>
    <n v="464528.46989374264"/>
    <n v="1685"/>
    <n v="1694"/>
    <n v="1694"/>
    <x v="1869"/>
    <n v="1153"/>
    <n v="0.60802833530106259"/>
  </r>
  <r>
    <x v="816"/>
    <n v="2015"/>
    <n v="434999"/>
    <n v="100000"/>
    <x v="1"/>
    <x v="0"/>
    <x v="0"/>
    <s v="Third Owner"/>
    <n v="1693"/>
    <n v="11"/>
    <s v="budget"/>
    <n v="464729.01831069106"/>
    <n v="1684"/>
    <n v="1693"/>
    <n v="1693"/>
    <x v="1870"/>
    <n v="1152"/>
    <n v="0.60838747784997049"/>
  </r>
  <r>
    <x v="281"/>
    <n v="2011"/>
    <n v="484999"/>
    <n v="99000"/>
    <x v="1"/>
    <x v="0"/>
    <x v="0"/>
    <s v="Second Owner"/>
    <n v="1692"/>
    <n v="15"/>
    <s v="budget"/>
    <n v="464746.58924349881"/>
    <n v="1683"/>
    <n v="1692"/>
    <n v="1692"/>
    <x v="1871"/>
    <n v="1151"/>
    <n v="0.60874704491725773"/>
  </r>
  <r>
    <x v="274"/>
    <n v="2009"/>
    <n v="175000"/>
    <n v="80000"/>
    <x v="1"/>
    <x v="0"/>
    <x v="0"/>
    <s v="Third Owner"/>
    <n v="1691"/>
    <n v="17"/>
    <s v="budget"/>
    <n v="464734.61265523359"/>
    <n v="1682"/>
    <n v="1691"/>
    <n v="1691"/>
    <x v="1872"/>
    <n v="1150"/>
    <n v="0.60910703725606152"/>
  </r>
  <r>
    <x v="844"/>
    <n v="2006"/>
    <n v="220000"/>
    <n v="120000"/>
    <x v="0"/>
    <x v="0"/>
    <x v="0"/>
    <s v="Third Owner"/>
    <n v="1690"/>
    <n v="20"/>
    <s v="budget"/>
    <n v="464906.05325443787"/>
    <n v="1681"/>
    <n v="1690"/>
    <n v="1690"/>
    <x v="1873"/>
    <n v="1149"/>
    <n v="0.60946745562130178"/>
  </r>
  <r>
    <x v="999"/>
    <n v="2020"/>
    <n v="1250000"/>
    <n v="1100"/>
    <x v="0"/>
    <x v="1"/>
    <x v="0"/>
    <s v="First Owner"/>
    <n v="1689"/>
    <n v="6"/>
    <b v="0"/>
    <n v="465051.05387803435"/>
    <n v="1680"/>
    <n v="1689"/>
    <n v="1689"/>
    <x v="1874"/>
    <n v="1148"/>
    <n v="0.60982830076968619"/>
  </r>
  <r>
    <x v="324"/>
    <n v="2017"/>
    <n v="215000"/>
    <n v="34000"/>
    <x v="0"/>
    <x v="1"/>
    <x v="0"/>
    <s v="First Owner"/>
    <n v="1688"/>
    <n v="9"/>
    <s v="budget"/>
    <n v="464586.03672985779"/>
    <n v="1679"/>
    <n v="1688"/>
    <n v="1688"/>
    <x v="1875"/>
    <n v="1148"/>
    <n v="0.6095971563981043"/>
  </r>
  <r>
    <x v="174"/>
    <n v="2014"/>
    <n v="625000"/>
    <n v="68000"/>
    <x v="1"/>
    <x v="1"/>
    <x v="0"/>
    <s v="First Owner"/>
    <n v="1687"/>
    <n v="12"/>
    <s v="premimum"/>
    <n v="464733.98340248963"/>
    <n v="1678"/>
    <n v="1687"/>
    <n v="1687"/>
    <x v="1876"/>
    <n v="1148"/>
    <n v="0.60936573799644334"/>
  </r>
  <r>
    <x v="58"/>
    <n v="2018"/>
    <n v="615000"/>
    <n v="15000"/>
    <x v="1"/>
    <x v="0"/>
    <x v="0"/>
    <s v="First Owner"/>
    <n v="1686"/>
    <n v="8"/>
    <s v="premimum"/>
    <n v="464638.92645314353"/>
    <n v="1677"/>
    <n v="1686"/>
    <n v="1686"/>
    <x v="1877"/>
    <n v="1147"/>
    <n v="0.60913404507710556"/>
  </r>
  <r>
    <x v="272"/>
    <n v="2012"/>
    <n v="130000"/>
    <n v="58000"/>
    <x v="1"/>
    <x v="1"/>
    <x v="0"/>
    <s v="First Owner"/>
    <n v="1685"/>
    <n v="14"/>
    <s v="budget"/>
    <n v="464549.69139465876"/>
    <n v="1676"/>
    <n v="1685"/>
    <n v="1685"/>
    <x v="1878"/>
    <n v="1147"/>
    <n v="0.60890207715133526"/>
  </r>
  <r>
    <x v="1000"/>
    <n v="2013"/>
    <n v="175000"/>
    <n v="50300"/>
    <x v="1"/>
    <x v="0"/>
    <x v="0"/>
    <s v="First Owner"/>
    <n v="1684"/>
    <n v="13"/>
    <s v="budget"/>
    <n v="464748.35510688834"/>
    <n v="1675"/>
    <n v="1684"/>
    <n v="1684"/>
    <x v="1879"/>
    <n v="1146"/>
    <n v="0.60866983372921613"/>
  </r>
  <r>
    <x v="139"/>
    <n v="2011"/>
    <n v="150000"/>
    <n v="70000"/>
    <x v="1"/>
    <x v="0"/>
    <x v="0"/>
    <s v="Second Owner"/>
    <n v="1683"/>
    <n v="15"/>
    <s v="budget"/>
    <n v="464920.51693404635"/>
    <n v="1674"/>
    <n v="1683"/>
    <n v="1683"/>
    <x v="1880"/>
    <n v="1145"/>
    <n v="0.6084373143196673"/>
  </r>
  <r>
    <x v="196"/>
    <n v="2011"/>
    <n v="195000"/>
    <n v="60000"/>
    <x v="1"/>
    <x v="0"/>
    <x v="0"/>
    <s v="Third Owner"/>
    <n v="1682"/>
    <n v="15"/>
    <s v="budget"/>
    <n v="465107.74673008325"/>
    <n v="1673"/>
    <n v="1682"/>
    <n v="1682"/>
    <x v="1881"/>
    <n v="1144"/>
    <n v="0.60879904875148627"/>
  </r>
  <r>
    <x v="1001"/>
    <n v="2020"/>
    <n v="550000"/>
    <n v="90000"/>
    <x v="1"/>
    <x v="0"/>
    <x v="0"/>
    <s v="First Owner"/>
    <n v="1681"/>
    <n v="6"/>
    <s v="premimum"/>
    <n v="465268.42950624629"/>
    <n v="1672"/>
    <n v="1681"/>
    <n v="1681"/>
    <x v="1882"/>
    <n v="1143"/>
    <n v="0.60916121356335518"/>
  </r>
  <r>
    <x v="1002"/>
    <n v="2018"/>
    <n v="1500000"/>
    <n v="40000"/>
    <x v="1"/>
    <x v="0"/>
    <x v="0"/>
    <s v="First Owner"/>
    <n v="1680"/>
    <n v="8"/>
    <b v="0"/>
    <n v="465217.99404761905"/>
    <n v="1671"/>
    <n v="1680"/>
    <n v="1680"/>
    <x v="1883"/>
    <n v="1143"/>
    <n v="0.60892857142857137"/>
  </r>
  <r>
    <x v="973"/>
    <n v="2010"/>
    <n v="400000"/>
    <n v="80000"/>
    <x v="0"/>
    <x v="0"/>
    <x v="0"/>
    <s v="Second Owner"/>
    <n v="1679"/>
    <n v="16"/>
    <s v="budget"/>
    <n v="464601.68552709947"/>
    <n v="1670"/>
    <n v="1679"/>
    <n v="1679"/>
    <x v="1884"/>
    <n v="1143"/>
    <n v="0.60869565217391308"/>
  </r>
  <r>
    <x v="1003"/>
    <n v="2019"/>
    <n v="1350000"/>
    <n v="15000"/>
    <x v="1"/>
    <x v="0"/>
    <x v="0"/>
    <s v="First Owner"/>
    <n v="1678"/>
    <n v="7"/>
    <b v="0"/>
    <n v="464640.18474374257"/>
    <n v="1669"/>
    <n v="1678"/>
    <n v="1678"/>
    <x v="1885"/>
    <n v="1142"/>
    <n v="0.60905840286054824"/>
  </r>
  <r>
    <x v="665"/>
    <n v="2015"/>
    <n v="217000"/>
    <n v="45000"/>
    <x v="0"/>
    <x v="0"/>
    <x v="0"/>
    <s v="First Owner"/>
    <n v="1677"/>
    <n v="11"/>
    <s v="budget"/>
    <n v="464112.24209898629"/>
    <n v="1668"/>
    <n v="1677"/>
    <n v="1677"/>
    <x v="1886"/>
    <n v="1142"/>
    <n v="0.60882528324388785"/>
  </r>
  <r>
    <x v="142"/>
    <n v="2011"/>
    <n v="290000"/>
    <n v="130000"/>
    <x v="1"/>
    <x v="0"/>
    <x v="0"/>
    <s v="Second Owner"/>
    <n v="1676"/>
    <n v="15"/>
    <s v="budget"/>
    <n v="464259.68377088307"/>
    <n v="1667"/>
    <n v="1676"/>
    <n v="1676"/>
    <x v="1887"/>
    <n v="1141"/>
    <n v="0.60859188544152742"/>
  </r>
  <r>
    <x v="86"/>
    <n v="2018"/>
    <n v="700000"/>
    <n v="80000"/>
    <x v="1"/>
    <x v="0"/>
    <x v="0"/>
    <s v="First Owner"/>
    <n v="1675"/>
    <n v="8"/>
    <s v="premimum"/>
    <n v="464363.71940298507"/>
    <n v="1666"/>
    <n v="1675"/>
    <n v="1675"/>
    <x v="1888"/>
    <n v="1140"/>
    <n v="0.60895522388059697"/>
  </r>
  <r>
    <x v="1004"/>
    <n v="2014"/>
    <n v="175000"/>
    <n v="40000"/>
    <x v="0"/>
    <x v="0"/>
    <x v="0"/>
    <s v="First Owner"/>
    <n v="1674"/>
    <n v="12"/>
    <s v="budget"/>
    <n v="464222.95698924729"/>
    <n v="1665"/>
    <n v="1674"/>
    <n v="1674"/>
    <x v="1889"/>
    <n v="1140"/>
    <n v="0.60872162485065706"/>
  </r>
  <r>
    <x v="1005"/>
    <n v="2017"/>
    <n v="575000"/>
    <n v="80000"/>
    <x v="1"/>
    <x v="0"/>
    <x v="0"/>
    <s v="First Owner"/>
    <n v="1673"/>
    <n v="9"/>
    <s v="premimum"/>
    <n v="464395.83383144054"/>
    <n v="1664"/>
    <n v="1673"/>
    <n v="1673"/>
    <x v="1890"/>
    <n v="1139"/>
    <n v="0.60848774656306037"/>
  </r>
  <r>
    <x v="368"/>
    <n v="2016"/>
    <n v="380000"/>
    <n v="100000"/>
    <x v="1"/>
    <x v="0"/>
    <x v="0"/>
    <s v="Second Owner"/>
    <n v="1672"/>
    <n v="10"/>
    <s v="budget"/>
    <n v="464329.68301435409"/>
    <n v="1663"/>
    <n v="1672"/>
    <n v="1672"/>
    <x v="1891"/>
    <n v="1139"/>
    <n v="0.60825358851674638"/>
  </r>
  <r>
    <x v="630"/>
    <n v="2013"/>
    <n v="350000"/>
    <n v="151624"/>
    <x v="1"/>
    <x v="0"/>
    <x v="0"/>
    <s v="Second Owner"/>
    <n v="1671"/>
    <n v="13"/>
    <s v="budget"/>
    <n v="464380.14961101138"/>
    <n v="1662"/>
    <n v="1671"/>
    <n v="1671"/>
    <x v="1892"/>
    <n v="1139"/>
    <n v="0.60861759425493711"/>
  </r>
  <r>
    <x v="72"/>
    <n v="2012"/>
    <n v="450000"/>
    <n v="160000"/>
    <x v="1"/>
    <x v="0"/>
    <x v="0"/>
    <s v="First Owner"/>
    <n v="1670"/>
    <n v="14"/>
    <s v="budget"/>
    <n v="464448.64071856288"/>
    <n v="1661"/>
    <n v="1670"/>
    <n v="1670"/>
    <x v="1893"/>
    <n v="1138"/>
    <n v="0.60898203592814371"/>
  </r>
  <r>
    <x v="1006"/>
    <n v="2005"/>
    <n v="130000"/>
    <n v="110000"/>
    <x v="2"/>
    <x v="0"/>
    <x v="0"/>
    <s v="Second Owner"/>
    <n v="1669"/>
    <n v="21"/>
    <s v="budget"/>
    <n v="464457.29778310366"/>
    <n v="1660"/>
    <n v="1669"/>
    <n v="1669"/>
    <x v="1894"/>
    <n v="1137"/>
    <n v="0.60874775314559615"/>
  </r>
  <r>
    <x v="142"/>
    <n v="2015"/>
    <n v="320000"/>
    <n v="74820"/>
    <x v="1"/>
    <x v="0"/>
    <x v="0"/>
    <s v="First Owner"/>
    <n v="1668"/>
    <n v="11"/>
    <s v="budget"/>
    <n v="464657.81175059953"/>
    <n v="1659"/>
    <n v="1668"/>
    <n v="1668"/>
    <x v="1895"/>
    <n v="1136"/>
    <n v="0.60911270983213428"/>
  </r>
  <r>
    <x v="174"/>
    <n v="2014"/>
    <n v="550000"/>
    <n v="82000"/>
    <x v="1"/>
    <x v="0"/>
    <x v="0"/>
    <s v="First Owner"/>
    <n v="1667"/>
    <n v="12"/>
    <s v="premimum"/>
    <n v="464744.58908218355"/>
    <n v="1658"/>
    <n v="1667"/>
    <n v="1667"/>
    <x v="1896"/>
    <n v="1135"/>
    <n v="0.60887822435512895"/>
  </r>
  <r>
    <x v="35"/>
    <n v="2015"/>
    <n v="370000"/>
    <n v="50000"/>
    <x v="0"/>
    <x v="0"/>
    <x v="0"/>
    <s v="Second Owner"/>
    <n v="1666"/>
    <n v="11"/>
    <s v="budget"/>
    <n v="464693.41536614648"/>
    <n v="1657"/>
    <n v="1666"/>
    <n v="1666"/>
    <x v="1897"/>
    <n v="1134"/>
    <n v="0.60864345738295322"/>
  </r>
  <r>
    <x v="141"/>
    <n v="2010"/>
    <n v="114999"/>
    <n v="70000"/>
    <x v="0"/>
    <x v="0"/>
    <x v="0"/>
    <s v="Second Owner"/>
    <n v="1665"/>
    <n v="16"/>
    <s v="budget"/>
    <n v="464750.28828828828"/>
    <n v="1656"/>
    <n v="1665"/>
    <n v="1665"/>
    <x v="1898"/>
    <n v="1133"/>
    <n v="0.60900900900900901"/>
  </r>
  <r>
    <x v="1007"/>
    <n v="2020"/>
    <n v="1100000"/>
    <n v="1000"/>
    <x v="0"/>
    <x v="0"/>
    <x v="0"/>
    <s v="First Owner"/>
    <n v="1664"/>
    <n v="6"/>
    <b v="0"/>
    <n v="464960.47536057694"/>
    <n v="1655"/>
    <n v="1664"/>
    <n v="1664"/>
    <x v="1899"/>
    <n v="1132"/>
    <n v="0.609375"/>
  </r>
  <r>
    <x v="1008"/>
    <n v="2006"/>
    <n v="170000"/>
    <n v="170000"/>
    <x v="1"/>
    <x v="0"/>
    <x v="0"/>
    <s v="First Owner"/>
    <n v="1663"/>
    <n v="20"/>
    <s v="budget"/>
    <n v="464578.61154539988"/>
    <n v="1654"/>
    <n v="1663"/>
    <n v="1663"/>
    <x v="1900"/>
    <n v="1132"/>
    <n v="0.60914010823812392"/>
  </r>
  <r>
    <x v="1009"/>
    <n v="2008"/>
    <n v="80000"/>
    <n v="150000"/>
    <x v="1"/>
    <x v="0"/>
    <x v="0"/>
    <s v="Third Owner"/>
    <n v="1662"/>
    <n v="18"/>
    <s v="budget"/>
    <n v="464755.85499398317"/>
    <n v="1653"/>
    <n v="1662"/>
    <n v="1662"/>
    <x v="1901"/>
    <n v="1131"/>
    <n v="0.60890493381468114"/>
  </r>
  <r>
    <x v="58"/>
    <n v="2019"/>
    <n v="950000"/>
    <n v="17000"/>
    <x v="1"/>
    <x v="0"/>
    <x v="0"/>
    <s v="First Owner"/>
    <n v="1661"/>
    <n v="7"/>
    <s v="premimum"/>
    <n v="464987.49608669477"/>
    <n v="1652"/>
    <n v="1661"/>
    <n v="1661"/>
    <x v="1902"/>
    <n v="1130"/>
    <n v="0.60927152317880795"/>
  </r>
  <r>
    <x v="95"/>
    <n v="2014"/>
    <n v="425000"/>
    <n v="150000"/>
    <x v="1"/>
    <x v="0"/>
    <x v="0"/>
    <s v="First Owner"/>
    <n v="1660"/>
    <n v="12"/>
    <s v="budget"/>
    <n v="464695.31987951807"/>
    <n v="1651"/>
    <n v="1660"/>
    <n v="1660"/>
    <x v="1903"/>
    <n v="1130"/>
    <n v="0.60903614457831323"/>
  </r>
  <r>
    <x v="728"/>
    <n v="2015"/>
    <n v="500000"/>
    <n v="80000"/>
    <x v="1"/>
    <x v="0"/>
    <x v="0"/>
    <s v="First Owner"/>
    <n v="1659"/>
    <n v="11"/>
    <s v="premimum"/>
    <n v="464719.24713682942"/>
    <n v="1650"/>
    <n v="1659"/>
    <n v="1659"/>
    <x v="1904"/>
    <n v="1129"/>
    <n v="0.60880048221820371"/>
  </r>
  <r>
    <x v="546"/>
    <n v="2005"/>
    <n v="70000"/>
    <n v="170000"/>
    <x v="0"/>
    <x v="0"/>
    <x v="0"/>
    <s v="Third Owner"/>
    <n v="1658"/>
    <n v="21"/>
    <s v="budget"/>
    <n v="464697.96803377563"/>
    <n v="1649"/>
    <n v="1658"/>
    <n v="1658"/>
    <x v="1905"/>
    <n v="1128"/>
    <n v="0.6085645355850422"/>
  </r>
  <r>
    <x v="638"/>
    <n v="2013"/>
    <n v="349000"/>
    <n v="120000"/>
    <x v="1"/>
    <x v="0"/>
    <x v="0"/>
    <s v="First Owner"/>
    <n v="1657"/>
    <n v="13"/>
    <s v="budget"/>
    <n v="464936.16837658419"/>
    <n v="1648"/>
    <n v="1657"/>
    <n v="1657"/>
    <x v="1906"/>
    <n v="1127"/>
    <n v="0.60893180446590223"/>
  </r>
  <r>
    <x v="163"/>
    <n v="2012"/>
    <n v="330000"/>
    <n v="90000"/>
    <x v="0"/>
    <x v="0"/>
    <x v="0"/>
    <s v="Third Owner"/>
    <n v="1656"/>
    <n v="14"/>
    <s v="budget"/>
    <n v="465006.1781400966"/>
    <n v="1647"/>
    <n v="1656"/>
    <n v="1656"/>
    <x v="1907"/>
    <n v="1126"/>
    <n v="0.60869565217391308"/>
  </r>
  <r>
    <x v="37"/>
    <n v="2010"/>
    <n v="120000"/>
    <n v="90000"/>
    <x v="0"/>
    <x v="0"/>
    <x v="0"/>
    <s v="Third Owner"/>
    <n v="1655"/>
    <n v="16"/>
    <s v="budget"/>
    <n v="465087.75287009066"/>
    <n v="1646"/>
    <n v="1655"/>
    <n v="1655"/>
    <x v="1908"/>
    <n v="1125"/>
    <n v="0.60906344410876134"/>
  </r>
  <r>
    <x v="222"/>
    <n v="2013"/>
    <n v="430000"/>
    <n v="100000"/>
    <x v="1"/>
    <x v="0"/>
    <x v="0"/>
    <s v="Second Owner"/>
    <n v="1654"/>
    <n v="13"/>
    <s v="budget"/>
    <n v="465296.39117291413"/>
    <n v="1645"/>
    <n v="1654"/>
    <n v="1654"/>
    <x v="1909"/>
    <n v="1124"/>
    <n v="0.60943168077388155"/>
  </r>
  <r>
    <x v="142"/>
    <n v="2014"/>
    <n v="390000"/>
    <n v="90000"/>
    <x v="1"/>
    <x v="0"/>
    <x v="0"/>
    <s v="First Owner"/>
    <n v="1653"/>
    <n v="12"/>
    <s v="budget"/>
    <n v="465317.74410163338"/>
    <n v="1644"/>
    <n v="1653"/>
    <n v="1653"/>
    <x v="1910"/>
    <n v="1123"/>
    <n v="0.6098003629764065"/>
  </r>
  <r>
    <x v="1010"/>
    <n v="2012"/>
    <n v="225000"/>
    <n v="129000"/>
    <x v="1"/>
    <x v="0"/>
    <x v="0"/>
    <s v="First Owner"/>
    <n v="1652"/>
    <n v="14"/>
    <s v="budget"/>
    <n v="465363.33595641644"/>
    <n v="1643"/>
    <n v="1652"/>
    <n v="1652"/>
    <x v="1911"/>
    <n v="1122"/>
    <n v="0.60956416464891039"/>
  </r>
  <r>
    <x v="230"/>
    <n v="2010"/>
    <n v="350000"/>
    <n v="186000"/>
    <x v="1"/>
    <x v="0"/>
    <x v="1"/>
    <s v="Second Owner"/>
    <n v="1651"/>
    <n v="16"/>
    <s v="budget"/>
    <n v="465508.92247122957"/>
    <n v="1642"/>
    <n v="1651"/>
    <n v="1651"/>
    <x v="1912"/>
    <n v="1121"/>
    <n v="0.60932768019382189"/>
  </r>
  <r>
    <x v="1011"/>
    <n v="2009"/>
    <n v="100000"/>
    <n v="66778"/>
    <x v="1"/>
    <x v="0"/>
    <x v="0"/>
    <s v="First Owner"/>
    <n v="1650"/>
    <n v="17"/>
    <s v="budget"/>
    <n v="465578.92787878786"/>
    <n v="1641"/>
    <n v="1650"/>
    <n v="1650"/>
    <x v="1913"/>
    <n v="1120"/>
    <n v="0.60969696969696974"/>
  </r>
  <r>
    <x v="117"/>
    <n v="2014"/>
    <n v="190000"/>
    <n v="50000"/>
    <x v="0"/>
    <x v="0"/>
    <x v="0"/>
    <s v="First Owner"/>
    <n v="1649"/>
    <n v="12"/>
    <s v="budget"/>
    <n v="465800.62522741058"/>
    <n v="1640"/>
    <n v="1649"/>
    <n v="1649"/>
    <x v="1914"/>
    <n v="1119"/>
    <n v="0.60946027895694366"/>
  </r>
  <r>
    <x v="42"/>
    <n v="2014"/>
    <n v="315000"/>
    <n v="110000"/>
    <x v="1"/>
    <x v="0"/>
    <x v="0"/>
    <s v="Second Owner"/>
    <n v="1648"/>
    <n v="12"/>
    <s v="budget"/>
    <n v="465967.97997572814"/>
    <n v="1639"/>
    <n v="1648"/>
    <n v="1648"/>
    <x v="1915"/>
    <n v="1118"/>
    <n v="0.60922330097087374"/>
  </r>
  <r>
    <x v="207"/>
    <n v="2015"/>
    <n v="300000"/>
    <n v="60000"/>
    <x v="1"/>
    <x v="0"/>
    <x v="0"/>
    <s v="Second Owner"/>
    <n v="1647"/>
    <n v="11"/>
    <s v="budget"/>
    <n v="466059.64238008502"/>
    <n v="1638"/>
    <n v="1647"/>
    <n v="1647"/>
    <x v="1916"/>
    <n v="1117"/>
    <n v="0.60959319975713422"/>
  </r>
  <r>
    <x v="91"/>
    <n v="2016"/>
    <n v="280000"/>
    <n v="40000"/>
    <x v="0"/>
    <x v="0"/>
    <x v="0"/>
    <s v="First Owner"/>
    <n v="1646"/>
    <n v="10"/>
    <s v="budget"/>
    <n v="466160.52916160389"/>
    <n v="1637"/>
    <n v="1646"/>
    <n v="1646"/>
    <x v="1917"/>
    <n v="1116"/>
    <n v="0.60996354799513974"/>
  </r>
  <r>
    <x v="233"/>
    <n v="2018"/>
    <n v="539000"/>
    <n v="10000"/>
    <x v="0"/>
    <x v="0"/>
    <x v="0"/>
    <s v="First Owner"/>
    <n v="1645"/>
    <n v="8"/>
    <s v="premimum"/>
    <n v="466273.69665653497"/>
    <n v="1636"/>
    <n v="1645"/>
    <n v="1645"/>
    <x v="1918"/>
    <n v="1116"/>
    <n v="0.60972644376899698"/>
  </r>
  <r>
    <x v="1012"/>
    <n v="2017"/>
    <n v="420000"/>
    <n v="50000"/>
    <x v="0"/>
    <x v="0"/>
    <x v="0"/>
    <s v="First Owner"/>
    <n v="1644"/>
    <n v="9"/>
    <s v="budget"/>
    <n v="466229.45924574207"/>
    <n v="1635"/>
    <n v="1644"/>
    <n v="1644"/>
    <x v="1919"/>
    <n v="1116"/>
    <n v="0.60948905109489049"/>
  </r>
  <r>
    <x v="711"/>
    <n v="2001"/>
    <n v="85000"/>
    <n v="70000"/>
    <x v="0"/>
    <x v="0"/>
    <x v="0"/>
    <s v="Third Owner"/>
    <n v="1643"/>
    <n v="25"/>
    <s v="budget"/>
    <n v="466257.59646987217"/>
    <n v="1634"/>
    <n v="1643"/>
    <n v="1643"/>
    <x v="1920"/>
    <n v="1116"/>
    <n v="0.60925136944613512"/>
  </r>
  <r>
    <x v="1013"/>
    <n v="2004"/>
    <n v="142000"/>
    <n v="73000"/>
    <x v="0"/>
    <x v="0"/>
    <x v="0"/>
    <s v="Fourth &amp; Above Owner"/>
    <n v="1642"/>
    <n v="22"/>
    <s v="budget"/>
    <n v="466489.78745432402"/>
    <n v="1633"/>
    <n v="1642"/>
    <n v="1642"/>
    <x v="1921"/>
    <n v="1115"/>
    <n v="0.6096224116930572"/>
  </r>
  <r>
    <x v="541"/>
    <n v="2014"/>
    <n v="180000"/>
    <n v="76000"/>
    <x v="0"/>
    <x v="0"/>
    <x v="0"/>
    <s v="Second Owner"/>
    <n v="1641"/>
    <n v="12"/>
    <s v="budget"/>
    <n v="466687.5265082267"/>
    <n v="1632"/>
    <n v="1641"/>
    <n v="1641"/>
    <x v="1922"/>
    <n v="1114"/>
    <n v="0.60999390615478366"/>
  </r>
  <r>
    <x v="1014"/>
    <n v="2014"/>
    <n v="400000"/>
    <n v="120000"/>
    <x v="1"/>
    <x v="0"/>
    <x v="0"/>
    <s v="Second Owner"/>
    <n v="1640"/>
    <n v="12"/>
    <s v="budget"/>
    <n v="466862.33597560978"/>
    <n v="1631"/>
    <n v="1640"/>
    <n v="1640"/>
    <x v="1923"/>
    <n v="1113"/>
    <n v="0.61036585365853657"/>
  </r>
  <r>
    <x v="1015"/>
    <n v="2009"/>
    <n v="360000"/>
    <n v="170000"/>
    <x v="1"/>
    <x v="0"/>
    <x v="1"/>
    <s v="Third Owner"/>
    <n v="1639"/>
    <n v="17"/>
    <s v="budget"/>
    <n v="466903.13056741917"/>
    <n v="1630"/>
    <n v="1639"/>
    <n v="1639"/>
    <x v="1924"/>
    <n v="1112"/>
    <n v="0.61073825503355705"/>
  </r>
  <r>
    <x v="144"/>
    <n v="2003"/>
    <n v="85000"/>
    <n v="110000"/>
    <x v="0"/>
    <x v="0"/>
    <x v="0"/>
    <s v="Second Owner"/>
    <n v="1638"/>
    <n v="23"/>
    <s v="budget"/>
    <n v="466968.39499389497"/>
    <n v="1629"/>
    <n v="1638"/>
    <n v="1638"/>
    <x v="1925"/>
    <n v="1111"/>
    <n v="0.61111111111111116"/>
  </r>
  <r>
    <x v="516"/>
    <n v="2016"/>
    <n v="350000"/>
    <n v="63400"/>
    <x v="0"/>
    <x v="0"/>
    <x v="0"/>
    <s v="First Owner"/>
    <n v="1637"/>
    <n v="10"/>
    <s v="budget"/>
    <n v="467201.72938301769"/>
    <n v="1628"/>
    <n v="1637"/>
    <n v="1637"/>
    <x v="1926"/>
    <n v="1110"/>
    <n v="0.61148442272449599"/>
  </r>
  <r>
    <x v="1016"/>
    <n v="2015"/>
    <n v="380000"/>
    <n v="25000"/>
    <x v="0"/>
    <x v="0"/>
    <x v="0"/>
    <s v="First Owner"/>
    <n v="1636"/>
    <n v="11"/>
    <s v="budget"/>
    <n v="467273.36858190707"/>
    <n v="1627"/>
    <n v="1636"/>
    <n v="1636"/>
    <x v="1927"/>
    <n v="1110"/>
    <n v="0.61124694376528121"/>
  </r>
  <r>
    <x v="191"/>
    <n v="2009"/>
    <n v="140000"/>
    <n v="80000"/>
    <x v="0"/>
    <x v="0"/>
    <x v="0"/>
    <s v="Third Owner"/>
    <n v="1635"/>
    <n v="17"/>
    <s v="budget"/>
    <n v="467326.7467889908"/>
    <n v="1626"/>
    <n v="1635"/>
    <n v="1635"/>
    <x v="1928"/>
    <n v="1109"/>
    <n v="0.61100917431192658"/>
  </r>
  <r>
    <x v="35"/>
    <n v="2012"/>
    <n v="200000"/>
    <n v="90000"/>
    <x v="0"/>
    <x v="0"/>
    <x v="0"/>
    <s v="First Owner"/>
    <n v="1634"/>
    <n v="14"/>
    <s v="budget"/>
    <n v="467527.06915544678"/>
    <n v="1625"/>
    <n v="1634"/>
    <n v="1634"/>
    <x v="1929"/>
    <n v="1108"/>
    <n v="0.61138310893512848"/>
  </r>
  <r>
    <x v="1017"/>
    <n v="2011"/>
    <n v="150000"/>
    <n v="157000"/>
    <x v="0"/>
    <x v="0"/>
    <x v="0"/>
    <s v="First Owner"/>
    <n v="1633"/>
    <n v="15"/>
    <s v="budget"/>
    <n v="467690.8946723821"/>
    <n v="1624"/>
    <n v="1633"/>
    <n v="1633"/>
    <x v="1930"/>
    <n v="1107"/>
    <n v="0.61114513165952233"/>
  </r>
  <r>
    <x v="600"/>
    <n v="2007"/>
    <n v="300000"/>
    <n v="100000"/>
    <x v="1"/>
    <x v="0"/>
    <x v="0"/>
    <s v="Second Owner"/>
    <n v="1632"/>
    <n v="19"/>
    <s v="budget"/>
    <n v="467885.55821078434"/>
    <n v="1623"/>
    <n v="1632"/>
    <n v="1632"/>
    <x v="1931"/>
    <n v="1106"/>
    <n v="0.61090686274509809"/>
  </r>
  <r>
    <x v="91"/>
    <n v="2017"/>
    <n v="280000"/>
    <n v="50000"/>
    <x v="0"/>
    <x v="0"/>
    <x v="0"/>
    <s v="First Owner"/>
    <n v="1631"/>
    <n v="9"/>
    <s v="budget"/>
    <n v="467988.49233599019"/>
    <n v="1622"/>
    <n v="1631"/>
    <n v="1631"/>
    <x v="1932"/>
    <n v="1105"/>
    <n v="0.61128142244022077"/>
  </r>
  <r>
    <x v="430"/>
    <n v="2011"/>
    <n v="200000"/>
    <n v="40000"/>
    <x v="0"/>
    <x v="0"/>
    <x v="0"/>
    <s v="First Owner"/>
    <n v="1630"/>
    <n v="15"/>
    <s v="budget"/>
    <n v="468103.82269938651"/>
    <n v="1621"/>
    <n v="1630"/>
    <n v="1630"/>
    <x v="1933"/>
    <n v="1105"/>
    <n v="0.6110429447852761"/>
  </r>
  <r>
    <x v="1018"/>
    <n v="2009"/>
    <n v="110000"/>
    <n v="38500"/>
    <x v="0"/>
    <x v="0"/>
    <x v="0"/>
    <s v="Second Owner"/>
    <n v="1629"/>
    <n v="17"/>
    <s v="budget"/>
    <n v="468268.40454266418"/>
    <n v="1620"/>
    <n v="1629"/>
    <n v="1629"/>
    <x v="1934"/>
    <n v="1104"/>
    <n v="0.61080417434008594"/>
  </r>
  <r>
    <x v="403"/>
    <n v="2008"/>
    <n v="140000"/>
    <n v="103921"/>
    <x v="0"/>
    <x v="0"/>
    <x v="0"/>
    <s v="Second Owner"/>
    <n v="1628"/>
    <n v="18"/>
    <s v="budget"/>
    <n v="468488.47113022115"/>
    <n v="1619"/>
    <n v="1628"/>
    <n v="1628"/>
    <x v="1935"/>
    <n v="1103"/>
    <n v="0.61117936117936122"/>
  </r>
  <r>
    <x v="857"/>
    <n v="2018"/>
    <n v="1150000"/>
    <n v="14825"/>
    <x v="0"/>
    <x v="1"/>
    <x v="0"/>
    <s v="First Owner"/>
    <n v="1627"/>
    <n v="8"/>
    <b v="0"/>
    <n v="468690.36939151812"/>
    <n v="1618"/>
    <n v="1627"/>
    <n v="1627"/>
    <x v="1936"/>
    <n v="1102"/>
    <n v="0.6115550092194223"/>
  </r>
  <r>
    <x v="1019"/>
    <n v="2016"/>
    <n v="910000"/>
    <n v="43377"/>
    <x v="1"/>
    <x v="1"/>
    <x v="0"/>
    <s v="First Owner"/>
    <n v="1626"/>
    <n v="10"/>
    <s v="premimum"/>
    <n v="468271.35977859778"/>
    <n v="1617"/>
    <n v="1626"/>
    <n v="1626"/>
    <x v="1937"/>
    <n v="1102"/>
    <n v="0.61131611316113166"/>
  </r>
  <r>
    <x v="160"/>
    <n v="2010"/>
    <n v="160000"/>
    <n v="102307"/>
    <x v="1"/>
    <x v="1"/>
    <x v="0"/>
    <s v="First Owner"/>
    <n v="1625"/>
    <n v="16"/>
    <s v="budget"/>
    <n v="467999.52676923078"/>
    <n v="1616"/>
    <n v="1625"/>
    <n v="1625"/>
    <x v="1938"/>
    <n v="1102"/>
    <n v="0.61107692307692307"/>
  </r>
  <r>
    <x v="101"/>
    <n v="2004"/>
    <n v="105000"/>
    <n v="79000"/>
    <x v="0"/>
    <x v="0"/>
    <x v="0"/>
    <s v="Second Owner"/>
    <n v="1624"/>
    <n v="22"/>
    <s v="budget"/>
    <n v="468189.18165024632"/>
    <n v="1615"/>
    <n v="1624"/>
    <n v="1624"/>
    <x v="1939"/>
    <n v="1101"/>
    <n v="0.61083743842364535"/>
  </r>
  <r>
    <x v="133"/>
    <n v="2004"/>
    <n v="70000"/>
    <n v="90000"/>
    <x v="0"/>
    <x v="0"/>
    <x v="0"/>
    <s v="Fourth &amp; Above Owner"/>
    <n v="1623"/>
    <n v="22"/>
    <s v="budget"/>
    <n v="468412.95810227975"/>
    <n v="1614"/>
    <n v="1623"/>
    <n v="1623"/>
    <x v="1940"/>
    <n v="1100"/>
    <n v="0.6112138016019717"/>
  </r>
  <r>
    <x v="100"/>
    <n v="2012"/>
    <n v="160000"/>
    <n v="110000"/>
    <x v="1"/>
    <x v="0"/>
    <x v="0"/>
    <s v="First Owner"/>
    <n v="1622"/>
    <n v="14"/>
    <s v="budget"/>
    <n v="468658.58877928485"/>
    <n v="1613"/>
    <n v="1622"/>
    <n v="1622"/>
    <x v="1941"/>
    <n v="1099"/>
    <n v="0.61159062885326754"/>
  </r>
  <r>
    <x v="1020"/>
    <n v="2013"/>
    <n v="225000"/>
    <n v="80000"/>
    <x v="1"/>
    <x v="0"/>
    <x v="0"/>
    <s v="First Owner"/>
    <n v="1621"/>
    <n v="13"/>
    <s v="budget"/>
    <n v="468849.00123380631"/>
    <n v="1612"/>
    <n v="1621"/>
    <n v="1621"/>
    <x v="1942"/>
    <n v="1098"/>
    <n v="0.6113510178901912"/>
  </r>
  <r>
    <x v="1021"/>
    <n v="2002"/>
    <n v="145000"/>
    <n v="100000"/>
    <x v="0"/>
    <x v="0"/>
    <x v="0"/>
    <s v="First Owner"/>
    <n v="1620"/>
    <n v="24"/>
    <s v="budget"/>
    <n v="468999.52530864195"/>
    <n v="1611"/>
    <n v="1620"/>
    <n v="1620"/>
    <x v="1943"/>
    <n v="1097"/>
    <n v="0.61111111111111116"/>
  </r>
  <r>
    <x v="113"/>
    <n v="2018"/>
    <n v="930000"/>
    <n v="20000"/>
    <x v="1"/>
    <x v="0"/>
    <x v="0"/>
    <s v="First Owner"/>
    <n v="1619"/>
    <n v="8"/>
    <s v="premimum"/>
    <n v="469199.6485484867"/>
    <n v="1610"/>
    <n v="1619"/>
    <n v="1619"/>
    <x v="1944"/>
    <n v="1096"/>
    <n v="0.61087090796788146"/>
  </r>
  <r>
    <x v="1022"/>
    <n v="2008"/>
    <n v="110000"/>
    <n v="154000"/>
    <x v="1"/>
    <x v="0"/>
    <x v="0"/>
    <s v="Third Owner"/>
    <n v="1618"/>
    <n v="18"/>
    <s v="budget"/>
    <n v="468914.85228677379"/>
    <n v="1609"/>
    <n v="1618"/>
    <n v="1618"/>
    <x v="1945"/>
    <n v="1096"/>
    <n v="0.61063040791100121"/>
  </r>
  <r>
    <x v="1023"/>
    <n v="2017"/>
    <n v="650000"/>
    <n v="40000"/>
    <x v="1"/>
    <x v="0"/>
    <x v="0"/>
    <s v="First Owner"/>
    <n v="1617"/>
    <n v="9"/>
    <s v="premimum"/>
    <n v="469136.81570810144"/>
    <n v="1608"/>
    <n v="1617"/>
    <n v="1617"/>
    <x v="1946"/>
    <n v="1095"/>
    <n v="0.61100803957946814"/>
  </r>
  <r>
    <x v="420"/>
    <n v="2019"/>
    <n v="550000"/>
    <n v="51000"/>
    <x v="0"/>
    <x v="0"/>
    <x v="0"/>
    <s v="First Owner"/>
    <n v="1616"/>
    <n v="7"/>
    <s v="premimum"/>
    <n v="469024.89542079211"/>
    <n v="1607"/>
    <n v="1616"/>
    <n v="1616"/>
    <x v="1947"/>
    <n v="1095"/>
    <n v="0.61076732673267331"/>
  </r>
  <r>
    <x v="5"/>
    <n v="2008"/>
    <n v="85000"/>
    <n v="120000"/>
    <x v="0"/>
    <x v="0"/>
    <x v="0"/>
    <s v="Second Owner"/>
    <n v="1615"/>
    <n v="18"/>
    <s v="budget"/>
    <n v="468974.75603715167"/>
    <n v="1606"/>
    <n v="1615"/>
    <n v="1615"/>
    <x v="1948"/>
    <n v="1095"/>
    <n v="0.61052631578947369"/>
  </r>
  <r>
    <x v="1024"/>
    <n v="2016"/>
    <n v="509999"/>
    <n v="35000"/>
    <x v="0"/>
    <x v="0"/>
    <x v="0"/>
    <s v="First Owner"/>
    <n v="1614"/>
    <n v="10"/>
    <s v="premimum"/>
    <n v="469212.65861214371"/>
    <n v="1605"/>
    <n v="1614"/>
    <n v="1614"/>
    <x v="1949"/>
    <n v="1094"/>
    <n v="0.61090458488228006"/>
  </r>
  <r>
    <x v="259"/>
    <n v="2017"/>
    <n v="650000"/>
    <n v="70000"/>
    <x v="1"/>
    <x v="0"/>
    <x v="0"/>
    <s v="First Owner"/>
    <n v="1613"/>
    <n v="9"/>
    <s v="premimum"/>
    <n v="469187.37259764416"/>
    <n v="1604"/>
    <n v="1613"/>
    <n v="1613"/>
    <x v="1950"/>
    <n v="1094"/>
    <n v="0.61066336019838807"/>
  </r>
  <r>
    <x v="116"/>
    <n v="2011"/>
    <n v="140000"/>
    <n v="60000"/>
    <x v="0"/>
    <x v="0"/>
    <x v="0"/>
    <s v="Second Owner"/>
    <n v="1612"/>
    <n v="15"/>
    <s v="budget"/>
    <n v="469075.205955335"/>
    <n v="1603"/>
    <n v="1612"/>
    <n v="1612"/>
    <x v="1951"/>
    <n v="1094"/>
    <n v="0.61042183622828783"/>
  </r>
  <r>
    <x v="39"/>
    <n v="2011"/>
    <n v="150000"/>
    <n v="70000"/>
    <x v="0"/>
    <x v="0"/>
    <x v="0"/>
    <s v="First Owner"/>
    <n v="1611"/>
    <n v="15"/>
    <s v="budget"/>
    <n v="469279.47361887025"/>
    <n v="1602"/>
    <n v="1611"/>
    <n v="1611"/>
    <x v="1952"/>
    <n v="1093"/>
    <n v="0.61080074487895719"/>
  </r>
  <r>
    <x v="1025"/>
    <n v="2018"/>
    <n v="450000"/>
    <n v="10000"/>
    <x v="0"/>
    <x v="0"/>
    <x v="0"/>
    <s v="Second Owner"/>
    <n v="1610"/>
    <n v="8"/>
    <s v="budget"/>
    <n v="469477.78385093168"/>
    <n v="1601"/>
    <n v="1610"/>
    <n v="1610"/>
    <x v="1953"/>
    <n v="1092"/>
    <n v="0.61055900621118009"/>
  </r>
  <r>
    <x v="567"/>
    <n v="2006"/>
    <n v="170000"/>
    <n v="245244"/>
    <x v="1"/>
    <x v="0"/>
    <x v="0"/>
    <s v="Fourth &amp; Above Owner"/>
    <n v="1609"/>
    <n v="20"/>
    <s v="budget"/>
    <n v="469489.88937228092"/>
    <n v="1600"/>
    <n v="1609"/>
    <n v="1609"/>
    <x v="1954"/>
    <n v="1092"/>
    <n v="0.61093847110006216"/>
  </r>
  <r>
    <x v="285"/>
    <n v="2017"/>
    <n v="400000"/>
    <n v="60000"/>
    <x v="0"/>
    <x v="0"/>
    <x v="0"/>
    <s v="First Owner"/>
    <n v="1608"/>
    <n v="9"/>
    <s v="budget"/>
    <n v="469676.1393034826"/>
    <n v="1599"/>
    <n v="1608"/>
    <n v="1608"/>
    <x v="1955"/>
    <n v="1091"/>
    <n v="0.61131840796019898"/>
  </r>
  <r>
    <x v="1026"/>
    <n v="2016"/>
    <n v="300000"/>
    <n v="30000"/>
    <x v="0"/>
    <x v="0"/>
    <x v="0"/>
    <s v="First Owner"/>
    <n v="1607"/>
    <n v="10"/>
    <s v="budget"/>
    <n v="469719.49719975109"/>
    <n v="1598"/>
    <n v="1607"/>
    <n v="1607"/>
    <x v="1956"/>
    <n v="1091"/>
    <n v="0.61107654013690105"/>
  </r>
  <r>
    <x v="1004"/>
    <n v="2012"/>
    <n v="250000"/>
    <n v="8000"/>
    <x v="0"/>
    <x v="0"/>
    <x v="0"/>
    <s v="First Owner"/>
    <n v="1606"/>
    <n v="14"/>
    <s v="budget"/>
    <n v="469825.17559153173"/>
    <n v="1597"/>
    <n v="1606"/>
    <n v="1606"/>
    <x v="1957"/>
    <n v="1091"/>
    <n v="0.61083437110834371"/>
  </r>
  <r>
    <x v="536"/>
    <n v="2019"/>
    <n v="500000"/>
    <n v="10000"/>
    <x v="0"/>
    <x v="0"/>
    <x v="0"/>
    <s v="First Owner"/>
    <n v="1605"/>
    <n v="7"/>
    <s v="premimum"/>
    <n v="469962.138317757"/>
    <n v="1596"/>
    <n v="1605"/>
    <n v="1605"/>
    <x v="1958"/>
    <n v="1090"/>
    <n v="0.61059190031152644"/>
  </r>
  <r>
    <x v="567"/>
    <n v="2002"/>
    <n v="85000"/>
    <n v="100000"/>
    <x v="1"/>
    <x v="0"/>
    <x v="0"/>
    <s v="Third Owner"/>
    <n v="1604"/>
    <n v="24"/>
    <s v="budget"/>
    <n v="469943.41147132171"/>
    <n v="1595"/>
    <n v="1604"/>
    <n v="1604"/>
    <x v="1959"/>
    <n v="1090"/>
    <n v="0.61034912718204493"/>
  </r>
  <r>
    <x v="1027"/>
    <n v="2012"/>
    <n v="300000"/>
    <n v="110000"/>
    <x v="1"/>
    <x v="0"/>
    <x v="0"/>
    <s v="First Owner"/>
    <n v="1603"/>
    <n v="14"/>
    <s v="budget"/>
    <n v="470183.55084217095"/>
    <n v="1594"/>
    <n v="1603"/>
    <n v="1603"/>
    <x v="1960"/>
    <n v="1089"/>
    <n v="0.6107298814722395"/>
  </r>
  <r>
    <x v="1028"/>
    <n v="2015"/>
    <n v="740000"/>
    <n v="45000"/>
    <x v="1"/>
    <x v="1"/>
    <x v="1"/>
    <s v="First Owner"/>
    <n v="1602"/>
    <n v="11"/>
    <s v="premimum"/>
    <n v="470289.78277153557"/>
    <n v="1593"/>
    <n v="1602"/>
    <n v="1602"/>
    <x v="1961"/>
    <n v="1088"/>
    <n v="0.61048689138576784"/>
  </r>
  <r>
    <x v="144"/>
    <n v="2005"/>
    <n v="70000"/>
    <n v="68500"/>
    <x v="0"/>
    <x v="1"/>
    <x v="0"/>
    <s v="First Owner"/>
    <n v="1601"/>
    <n v="21"/>
    <s v="budget"/>
    <n v="470121.31917551532"/>
    <n v="1592"/>
    <n v="1601"/>
    <n v="1601"/>
    <x v="1962"/>
    <n v="1087"/>
    <n v="0.61024359775140535"/>
  </r>
  <r>
    <x v="1029"/>
    <n v="2019"/>
    <n v="484999"/>
    <n v="5007"/>
    <x v="0"/>
    <x v="1"/>
    <x v="1"/>
    <s v="First Owner"/>
    <n v="1600"/>
    <n v="7"/>
    <s v="budget"/>
    <n v="470371.39500000002"/>
    <n v="1591"/>
    <n v="1600"/>
    <n v="1600"/>
    <x v="1963"/>
    <n v="1086"/>
    <n v="0.61"/>
  </r>
  <r>
    <x v="1030"/>
    <n v="2013"/>
    <n v="164000"/>
    <n v="30000"/>
    <x v="0"/>
    <x v="0"/>
    <x v="0"/>
    <s v="First Owner"/>
    <n v="1599"/>
    <n v="13"/>
    <s v="budget"/>
    <n v="470362.24702939339"/>
    <n v="1590"/>
    <n v="1599"/>
    <n v="1599"/>
    <x v="1964"/>
    <n v="1086"/>
    <n v="0.6097560975609756"/>
  </r>
  <r>
    <x v="432"/>
    <n v="2008"/>
    <n v="140000"/>
    <n v="70000"/>
    <x v="0"/>
    <x v="0"/>
    <x v="1"/>
    <s v="First Owner"/>
    <n v="1598"/>
    <n v="18"/>
    <s v="budget"/>
    <n v="470553.96307884855"/>
    <n v="1589"/>
    <n v="1598"/>
    <n v="1598"/>
    <x v="1965"/>
    <n v="1085"/>
    <n v="0.60951188986232796"/>
  </r>
  <r>
    <x v="1031"/>
    <n v="2011"/>
    <n v="999000"/>
    <n v="49600"/>
    <x v="1"/>
    <x v="1"/>
    <x v="1"/>
    <s v="First Owner"/>
    <n v="1597"/>
    <n v="15"/>
    <s v="premimum"/>
    <n v="470760.94740137761"/>
    <n v="1588"/>
    <n v="1597"/>
    <n v="1597"/>
    <x v="1966"/>
    <n v="1084"/>
    <n v="0.60926737633061989"/>
  </r>
  <r>
    <x v="39"/>
    <n v="2005"/>
    <n v="56000"/>
    <n v="23000"/>
    <x v="0"/>
    <x v="0"/>
    <x v="0"/>
    <s v="Second Owner"/>
    <n v="1596"/>
    <n v="21"/>
    <s v="budget"/>
    <n v="470429.97055137844"/>
    <n v="1587"/>
    <n v="1596"/>
    <n v="1596"/>
    <x v="1967"/>
    <n v="1083"/>
    <n v="0.60902255639097747"/>
  </r>
  <r>
    <x v="85"/>
    <n v="2006"/>
    <n v="1050000"/>
    <n v="30000"/>
    <x v="1"/>
    <x v="1"/>
    <x v="1"/>
    <s v="First Owner"/>
    <n v="1595"/>
    <n v="20"/>
    <b v="0"/>
    <n v="470689.8012539185"/>
    <n v="1586"/>
    <n v="1595"/>
    <n v="1595"/>
    <x v="1968"/>
    <n v="1082"/>
    <n v="0.60940438871473357"/>
  </r>
  <r>
    <x v="859"/>
    <n v="2010"/>
    <n v="190000"/>
    <n v="38000"/>
    <x v="0"/>
    <x v="1"/>
    <x v="0"/>
    <s v="First Owner"/>
    <n v="1594"/>
    <n v="16"/>
    <s v="budget"/>
    <n v="470326.36951066501"/>
    <n v="1585"/>
    <n v="1594"/>
    <n v="1594"/>
    <x v="1969"/>
    <n v="1081"/>
    <n v="0.60915934755332501"/>
  </r>
  <r>
    <x v="1032"/>
    <n v="2018"/>
    <n v="3899000"/>
    <n v="22000"/>
    <x v="1"/>
    <x v="1"/>
    <x v="1"/>
    <s v="First Owner"/>
    <n v="1593"/>
    <n v="8"/>
    <b v="0"/>
    <n v="470502.34337727557"/>
    <n v="1584"/>
    <n v="1593"/>
    <n v="1593"/>
    <x v="1970"/>
    <n v="1080"/>
    <n v="0.60891399874450725"/>
  </r>
  <r>
    <x v="61"/>
    <n v="2011"/>
    <n v="235000"/>
    <n v="43100"/>
    <x v="0"/>
    <x v="1"/>
    <x v="0"/>
    <s v="First Owner"/>
    <n v="1592"/>
    <n v="15"/>
    <s v="budget"/>
    <n v="468348.7644472362"/>
    <n v="1583"/>
    <n v="1592"/>
    <n v="1592"/>
    <x v="1971"/>
    <n v="1080"/>
    <n v="0.60866834170854267"/>
  </r>
  <r>
    <x v="1033"/>
    <n v="2017"/>
    <n v="350000"/>
    <n v="10171"/>
    <x v="0"/>
    <x v="1"/>
    <x v="0"/>
    <s v="First Owner"/>
    <n v="1591"/>
    <n v="9"/>
    <s v="budget"/>
    <n v="468495.43243243243"/>
    <n v="1582"/>
    <n v="1591"/>
    <n v="1591"/>
    <x v="1972"/>
    <n v="1079"/>
    <n v="0.60842237586423631"/>
  </r>
  <r>
    <x v="235"/>
    <n v="2015"/>
    <n v="465000"/>
    <n v="41123"/>
    <x v="1"/>
    <x v="1"/>
    <x v="0"/>
    <s v="First Owner"/>
    <n v="1590"/>
    <n v="11"/>
    <s v="budget"/>
    <n v="468569.95786163519"/>
    <n v="1581"/>
    <n v="1590"/>
    <n v="1590"/>
    <x v="1973"/>
    <n v="1079"/>
    <n v="0.60817610062893079"/>
  </r>
  <r>
    <x v="1034"/>
    <n v="2017"/>
    <n v="1900000"/>
    <n v="20118"/>
    <x v="0"/>
    <x v="1"/>
    <x v="1"/>
    <s v="First Owner"/>
    <n v="1589"/>
    <n v="9"/>
    <b v="0"/>
    <n v="468572.20453115168"/>
    <n v="1580"/>
    <n v="1589"/>
    <n v="1589"/>
    <x v="1974"/>
    <n v="1078"/>
    <n v="0.60792951541850215"/>
  </r>
  <r>
    <x v="480"/>
    <n v="2014"/>
    <n v="450000"/>
    <n v="40000"/>
    <x v="1"/>
    <x v="1"/>
    <x v="0"/>
    <s v="First Owner"/>
    <n v="1588"/>
    <n v="12"/>
    <s v="budget"/>
    <n v="467670.80163727957"/>
    <n v="1579"/>
    <n v="1588"/>
    <n v="1588"/>
    <x v="1975"/>
    <n v="1078"/>
    <n v="0.60768261964735515"/>
  </r>
  <r>
    <x v="1035"/>
    <n v="2015"/>
    <n v="790000"/>
    <n v="52517"/>
    <x v="1"/>
    <x v="1"/>
    <x v="0"/>
    <s v="First Owner"/>
    <n v="1587"/>
    <n v="11"/>
    <s v="premimum"/>
    <n v="467681.93635790801"/>
    <n v="1578"/>
    <n v="1587"/>
    <n v="1587"/>
    <x v="1976"/>
    <n v="1077"/>
    <n v="0.60743541272841839"/>
  </r>
  <r>
    <x v="1036"/>
    <n v="2019"/>
    <n v="900000"/>
    <n v="20000"/>
    <x v="1"/>
    <x v="0"/>
    <x v="0"/>
    <s v="First Owner"/>
    <n v="1586"/>
    <n v="7"/>
    <s v="premimum"/>
    <n v="467478.70933165197"/>
    <n v="1577"/>
    <n v="1586"/>
    <n v="1586"/>
    <x v="1977"/>
    <n v="1076"/>
    <n v="0.60718789407314"/>
  </r>
  <r>
    <x v="1037"/>
    <n v="2014"/>
    <n v="450000"/>
    <n v="99117"/>
    <x v="1"/>
    <x v="1"/>
    <x v="0"/>
    <s v="First Owner"/>
    <n v="1585"/>
    <n v="12"/>
    <s v="budget"/>
    <n v="467205.82523659308"/>
    <n v="1576"/>
    <n v="1585"/>
    <n v="1585"/>
    <x v="1978"/>
    <n v="1076"/>
    <n v="0.60694006309148263"/>
  </r>
  <r>
    <x v="116"/>
    <n v="2009"/>
    <n v="135000"/>
    <n v="90000"/>
    <x v="0"/>
    <x v="0"/>
    <x v="0"/>
    <s v="First Owner"/>
    <n v="1584"/>
    <n v="17"/>
    <s v="budget"/>
    <n v="467216.6875"/>
    <n v="1575"/>
    <n v="1584"/>
    <n v="1584"/>
    <x v="1979"/>
    <n v="1075"/>
    <n v="0.60669191919191923"/>
  </r>
  <r>
    <x v="1038"/>
    <n v="2019"/>
    <n v="425000"/>
    <n v="3700"/>
    <x v="0"/>
    <x v="0"/>
    <x v="0"/>
    <s v="First Owner"/>
    <n v="1583"/>
    <n v="7"/>
    <s v="budget"/>
    <n v="467426.55274794693"/>
    <n v="1574"/>
    <n v="1583"/>
    <n v="1583"/>
    <x v="1980"/>
    <n v="1074"/>
    <n v="0.60644346178142772"/>
  </r>
  <r>
    <x v="330"/>
    <n v="2010"/>
    <n v="100000"/>
    <n v="80000"/>
    <x v="1"/>
    <x v="0"/>
    <x v="0"/>
    <s v="First Owner"/>
    <n v="1582"/>
    <n v="16"/>
    <s v="budget"/>
    <n v="467453.37104930467"/>
    <n v="1573"/>
    <n v="1582"/>
    <n v="1582"/>
    <x v="1981"/>
    <n v="1074"/>
    <n v="0.60619469026548678"/>
  </r>
  <r>
    <x v="360"/>
    <n v="2015"/>
    <n v="650000"/>
    <n v="100000"/>
    <x v="1"/>
    <x v="0"/>
    <x v="0"/>
    <s v="Second Owner"/>
    <n v="1581"/>
    <n v="11"/>
    <s v="premimum"/>
    <n v="467685.78937381407"/>
    <n v="1572"/>
    <n v="1581"/>
    <n v="1581"/>
    <x v="1982"/>
    <n v="1073"/>
    <n v="0.60594560404807085"/>
  </r>
  <r>
    <x v="109"/>
    <n v="2011"/>
    <n v="90000"/>
    <n v="54000"/>
    <x v="1"/>
    <x v="0"/>
    <x v="0"/>
    <s v="First Owner"/>
    <n v="1580"/>
    <n v="15"/>
    <s v="budget"/>
    <n v="467570.40063291142"/>
    <n v="1571"/>
    <n v="1580"/>
    <n v="1580"/>
    <x v="1983"/>
    <n v="1072"/>
    <n v="0.60632911392405064"/>
  </r>
  <r>
    <x v="117"/>
    <n v="2017"/>
    <n v="250000"/>
    <n v="19000"/>
    <x v="0"/>
    <x v="0"/>
    <x v="0"/>
    <s v="First Owner"/>
    <n v="1579"/>
    <n v="9"/>
    <s v="budget"/>
    <n v="467809.52058264724"/>
    <n v="1570"/>
    <n v="1579"/>
    <n v="1579"/>
    <x v="1984"/>
    <n v="1071"/>
    <n v="0.60607979734008866"/>
  </r>
  <r>
    <x v="95"/>
    <n v="2014"/>
    <n v="300000"/>
    <n v="120000"/>
    <x v="1"/>
    <x v="0"/>
    <x v="0"/>
    <s v="First Owner"/>
    <n v="1578"/>
    <n v="12"/>
    <s v="budget"/>
    <n v="467947.54942965781"/>
    <n v="1569"/>
    <n v="1578"/>
    <n v="1578"/>
    <x v="1985"/>
    <n v="1071"/>
    <n v="0.60583016476552598"/>
  </r>
  <r>
    <x v="35"/>
    <n v="2014"/>
    <n v="275000"/>
    <n v="30000"/>
    <x v="0"/>
    <x v="0"/>
    <x v="0"/>
    <s v="First Owner"/>
    <n v="1577"/>
    <n v="12"/>
    <s v="budget"/>
    <n v="468054.04755865567"/>
    <n v="1568"/>
    <n v="1577"/>
    <n v="1577"/>
    <x v="1986"/>
    <n v="1070"/>
    <n v="0.60558021559923902"/>
  </r>
  <r>
    <x v="1039"/>
    <n v="2017"/>
    <n v="600000"/>
    <n v="43500"/>
    <x v="0"/>
    <x v="0"/>
    <x v="0"/>
    <s v="First Owner"/>
    <n v="1576"/>
    <n v="9"/>
    <s v="premimum"/>
    <n v="468176.54378172586"/>
    <n v="1567"/>
    <n v="1576"/>
    <n v="1576"/>
    <x v="1987"/>
    <n v="1069"/>
    <n v="0.60532994923857864"/>
  </r>
  <r>
    <x v="91"/>
    <n v="2016"/>
    <n v="270000"/>
    <n v="60000"/>
    <x v="0"/>
    <x v="0"/>
    <x v="0"/>
    <s v="Second Owner"/>
    <n v="1575"/>
    <n v="10"/>
    <s v="budget"/>
    <n v="468092.84634920635"/>
    <n v="1566"/>
    <n v="1575"/>
    <n v="1575"/>
    <x v="1988"/>
    <n v="1069"/>
    <n v="0.60507936507936511"/>
  </r>
  <r>
    <x v="284"/>
    <n v="2016"/>
    <n v="240000"/>
    <n v="70000"/>
    <x v="0"/>
    <x v="0"/>
    <x v="0"/>
    <s v="Second Owner"/>
    <n v="1574"/>
    <n v="10"/>
    <s v="budget"/>
    <n v="468218.69949174079"/>
    <n v="1565"/>
    <n v="1574"/>
    <n v="1574"/>
    <x v="1989"/>
    <n v="1069"/>
    <n v="0.60546378653113087"/>
  </r>
  <r>
    <x v="285"/>
    <n v="2016"/>
    <n v="350000"/>
    <n v="20000"/>
    <x v="0"/>
    <x v="0"/>
    <x v="0"/>
    <s v="First Owner"/>
    <n v="1573"/>
    <n v="10"/>
    <s v="budget"/>
    <n v="468363.78448823903"/>
    <n v="1564"/>
    <n v="1573"/>
    <n v="1573"/>
    <x v="1990"/>
    <n v="1069"/>
    <n v="0.60584869675778763"/>
  </r>
  <r>
    <x v="1040"/>
    <n v="1998"/>
    <n v="65000"/>
    <n v="60000"/>
    <x v="0"/>
    <x v="1"/>
    <x v="0"/>
    <s v="Third Owner"/>
    <n v="1572"/>
    <n v="28"/>
    <s v="budget"/>
    <n v="468439.07951653947"/>
    <n v="1563"/>
    <n v="1572"/>
    <n v="1572"/>
    <x v="1991"/>
    <n v="1069"/>
    <n v="0.6055979643765903"/>
  </r>
  <r>
    <x v="95"/>
    <n v="2015"/>
    <n v="650000"/>
    <n v="58000"/>
    <x v="1"/>
    <x v="0"/>
    <x v="0"/>
    <s v="First Owner"/>
    <n v="1571"/>
    <n v="11"/>
    <s v="premimum"/>
    <n v="468695.88351368555"/>
    <n v="1562"/>
    <n v="1571"/>
    <n v="1571"/>
    <x v="1992"/>
    <n v="1068"/>
    <n v="0.60598345003182685"/>
  </r>
  <r>
    <x v="218"/>
    <n v="2014"/>
    <n v="350000"/>
    <n v="40000"/>
    <x v="0"/>
    <x v="1"/>
    <x v="0"/>
    <s v="First Owner"/>
    <n v="1570"/>
    <n v="12"/>
    <s v="budget"/>
    <n v="468580.40318471339"/>
    <n v="1561"/>
    <n v="1570"/>
    <n v="1570"/>
    <x v="1993"/>
    <n v="1067"/>
    <n v="0.6057324840764331"/>
  </r>
  <r>
    <x v="133"/>
    <n v="2005"/>
    <n v="75000"/>
    <n v="70000"/>
    <x v="0"/>
    <x v="0"/>
    <x v="0"/>
    <s v="Second Owner"/>
    <n v="1569"/>
    <n v="21"/>
    <s v="budget"/>
    <n v="468655.98024219245"/>
    <n v="1560"/>
    <n v="1569"/>
    <n v="1569"/>
    <x v="1994"/>
    <n v="1066"/>
    <n v="0.60548119821542379"/>
  </r>
  <r>
    <x v="1041"/>
    <n v="2012"/>
    <n v="440000"/>
    <n v="70000"/>
    <x v="1"/>
    <x v="1"/>
    <x v="0"/>
    <s v="First Owner"/>
    <n v="1568"/>
    <n v="14"/>
    <s v="budget"/>
    <n v="468907.03635204083"/>
    <n v="1559"/>
    <n v="1568"/>
    <n v="1568"/>
    <x v="1995"/>
    <n v="1065"/>
    <n v="0.60586734693877553"/>
  </r>
  <r>
    <x v="37"/>
    <n v="2013"/>
    <n v="270000"/>
    <n v="60000"/>
    <x v="0"/>
    <x v="0"/>
    <x v="0"/>
    <s v="First Owner"/>
    <n v="1567"/>
    <n v="13"/>
    <s v="budget"/>
    <n v="468925.4837268666"/>
    <n v="1558"/>
    <n v="1567"/>
    <n v="1567"/>
    <x v="1996"/>
    <n v="1064"/>
    <n v="0.60561582641991063"/>
  </r>
  <r>
    <x v="192"/>
    <n v="2014"/>
    <n v="1150000"/>
    <n v="135000"/>
    <x v="1"/>
    <x v="1"/>
    <x v="0"/>
    <s v="First Owner"/>
    <n v="1566"/>
    <n v="12"/>
    <b v="0"/>
    <n v="469052.51149425289"/>
    <n v="1557"/>
    <n v="1566"/>
    <n v="1566"/>
    <x v="1997"/>
    <n v="1063"/>
    <n v="0.6053639846743295"/>
  </r>
  <r>
    <x v="1042"/>
    <n v="2015"/>
    <n v="238000"/>
    <n v="70000"/>
    <x v="0"/>
    <x v="1"/>
    <x v="0"/>
    <s v="First Owner"/>
    <n v="1565"/>
    <n v="11"/>
    <s v="budget"/>
    <n v="468617.40127795527"/>
    <n v="1556"/>
    <n v="1565"/>
    <n v="1565"/>
    <x v="1998"/>
    <n v="1062"/>
    <n v="0.60511182108626194"/>
  </r>
  <r>
    <x v="1043"/>
    <n v="2013"/>
    <n v="1100000"/>
    <n v="40000"/>
    <x v="0"/>
    <x v="0"/>
    <x v="1"/>
    <s v="Second Owner"/>
    <n v="1564"/>
    <n v="13"/>
    <b v="0"/>
    <n v="468764.85485933506"/>
    <n v="1555"/>
    <n v="1564"/>
    <n v="1564"/>
    <x v="1999"/>
    <n v="1061"/>
    <n v="0.6048593350383632"/>
  </r>
  <r>
    <x v="915"/>
    <n v="2015"/>
    <n v="1200000"/>
    <n v="75000"/>
    <x v="1"/>
    <x v="1"/>
    <x v="0"/>
    <s v="Second Owner"/>
    <n v="1563"/>
    <n v="11"/>
    <b v="0"/>
    <n v="468360.99360204733"/>
    <n v="1554"/>
    <n v="1563"/>
    <n v="1563"/>
    <x v="2000"/>
    <n v="1060"/>
    <n v="0.60524632117722332"/>
  </r>
  <r>
    <x v="199"/>
    <n v="2010"/>
    <n v="260000"/>
    <n v="150000"/>
    <x v="1"/>
    <x v="0"/>
    <x v="0"/>
    <s v="First Owner"/>
    <n v="1562"/>
    <n v="16"/>
    <s v="budget"/>
    <n v="467892.59475032013"/>
    <n v="1553"/>
    <n v="1562"/>
    <n v="1562"/>
    <x v="2001"/>
    <n v="1059"/>
    <n v="0.60563380281690138"/>
  </r>
  <r>
    <x v="356"/>
    <n v="2012"/>
    <n v="350000"/>
    <n v="140000"/>
    <x v="1"/>
    <x v="0"/>
    <x v="0"/>
    <s v="Third Owner"/>
    <n v="1561"/>
    <n v="14"/>
    <s v="budget"/>
    <n v="468025.77386290842"/>
    <n v="1552"/>
    <n v="1561"/>
    <n v="1561"/>
    <x v="2002"/>
    <n v="1058"/>
    <n v="0.60538116591928248"/>
  </r>
  <r>
    <x v="1044"/>
    <n v="2015"/>
    <n v="480000"/>
    <n v="70000"/>
    <x v="1"/>
    <x v="0"/>
    <x v="0"/>
    <s v="First Owner"/>
    <n v="1560"/>
    <n v="11"/>
    <s v="budget"/>
    <n v="468101.43141025642"/>
    <n v="1551"/>
    <n v="1560"/>
    <n v="1560"/>
    <x v="2003"/>
    <n v="1057"/>
    <n v="0.60576923076923073"/>
  </r>
  <r>
    <x v="266"/>
    <n v="2012"/>
    <n v="345000"/>
    <n v="137250"/>
    <x v="1"/>
    <x v="0"/>
    <x v="0"/>
    <s v="Second Owner"/>
    <n v="1559"/>
    <n v="14"/>
    <s v="budget"/>
    <n v="468093.79923027579"/>
    <n v="1550"/>
    <n v="1559"/>
    <n v="1559"/>
    <x v="2004"/>
    <n v="1056"/>
    <n v="0.60551635663887104"/>
  </r>
  <r>
    <x v="562"/>
    <n v="2013"/>
    <n v="500000"/>
    <n v="110000"/>
    <x v="1"/>
    <x v="0"/>
    <x v="0"/>
    <s v="Second Owner"/>
    <n v="1558"/>
    <n v="13"/>
    <s v="premimum"/>
    <n v="468172.80680359434"/>
    <n v="1549"/>
    <n v="1558"/>
    <n v="1558"/>
    <x v="2005"/>
    <n v="1055"/>
    <n v="0.60590500641848521"/>
  </r>
  <r>
    <x v="556"/>
    <n v="2017"/>
    <n v="595000"/>
    <n v="27000"/>
    <x v="0"/>
    <x v="1"/>
    <x v="0"/>
    <s v="First Owner"/>
    <n v="1557"/>
    <n v="9"/>
    <s v="premimum"/>
    <n v="468152.3654463712"/>
    <n v="1548"/>
    <n v="1557"/>
    <n v="1557"/>
    <x v="2006"/>
    <n v="1054"/>
    <n v="0.60629415542710341"/>
  </r>
  <r>
    <x v="466"/>
    <n v="2019"/>
    <n v="1295000"/>
    <n v="9000"/>
    <x v="1"/>
    <x v="1"/>
    <x v="0"/>
    <s v="First Owner"/>
    <n v="1556"/>
    <n v="7"/>
    <b v="0"/>
    <n v="468070.8438303342"/>
    <n v="1547"/>
    <n v="1556"/>
    <n v="1556"/>
    <x v="2007"/>
    <n v="1054"/>
    <n v="0.60604113110539848"/>
  </r>
  <r>
    <x v="1045"/>
    <n v="2019"/>
    <n v="1350000"/>
    <n v="5400"/>
    <x v="1"/>
    <x v="1"/>
    <x v="0"/>
    <s v="Test Drive Car"/>
    <n v="1555"/>
    <n v="7"/>
    <b v="0"/>
    <n v="467539.05659163988"/>
    <n v="1546"/>
    <n v="1555"/>
    <n v="1555"/>
    <x v="2008"/>
    <n v="1054"/>
    <n v="0.60578778135048228"/>
  </r>
  <r>
    <x v="1046"/>
    <n v="2020"/>
    <n v="541000"/>
    <n v="1000"/>
    <x v="0"/>
    <x v="1"/>
    <x v="0"/>
    <s v="Test Drive Car"/>
    <n v="1554"/>
    <n v="6"/>
    <s v="premimum"/>
    <n v="466971.19240669243"/>
    <n v="1545"/>
    <n v="1554"/>
    <n v="1554"/>
    <x v="2009"/>
    <n v="1054"/>
    <n v="0.60617760617760619"/>
  </r>
  <r>
    <x v="1047"/>
    <n v="2018"/>
    <n v="515000"/>
    <n v="16000"/>
    <x v="0"/>
    <x v="1"/>
    <x v="0"/>
    <s v="First Owner"/>
    <n v="1553"/>
    <n v="8"/>
    <s v="premimum"/>
    <n v="466923.52414681262"/>
    <n v="1544"/>
    <n v="1553"/>
    <n v="1553"/>
    <x v="2010"/>
    <n v="1054"/>
    <n v="0.60656793303283962"/>
  </r>
  <r>
    <x v="1048"/>
    <n v="2019"/>
    <n v="894999"/>
    <n v="13000"/>
    <x v="1"/>
    <x v="1"/>
    <x v="0"/>
    <s v="Test Drive Car"/>
    <n v="1552"/>
    <n v="7"/>
    <s v="premimum"/>
    <n v="466892.54703608248"/>
    <n v="1543"/>
    <n v="1552"/>
    <n v="1552"/>
    <x v="2011"/>
    <n v="1054"/>
    <n v="0.60631443298969068"/>
  </r>
  <r>
    <x v="1049"/>
    <n v="2012"/>
    <n v="325000"/>
    <n v="47000"/>
    <x v="1"/>
    <x v="1"/>
    <x v="0"/>
    <s v="First Owner"/>
    <n v="1551"/>
    <n v="14"/>
    <s v="budget"/>
    <n v="466616.52740167634"/>
    <n v="1542"/>
    <n v="1551"/>
    <n v="1551"/>
    <x v="2012"/>
    <n v="1054"/>
    <n v="0.60670535138620241"/>
  </r>
  <r>
    <x v="849"/>
    <n v="2018"/>
    <n v="925000"/>
    <n v="22000"/>
    <x v="0"/>
    <x v="0"/>
    <x v="0"/>
    <s v="First Owner"/>
    <n v="1550"/>
    <n v="8"/>
    <s v="premimum"/>
    <n v="466707.89290322579"/>
    <n v="1541"/>
    <n v="1550"/>
    <n v="1550"/>
    <x v="2013"/>
    <n v="1053"/>
    <n v="0.6064516129032258"/>
  </r>
  <r>
    <x v="1050"/>
    <n v="2017"/>
    <n v="844999"/>
    <n v="30000"/>
    <x v="0"/>
    <x v="0"/>
    <x v="0"/>
    <s v="First Owner"/>
    <n v="1549"/>
    <n v="9"/>
    <s v="premimum"/>
    <n v="466412.02969657845"/>
    <n v="1540"/>
    <n v="1549"/>
    <n v="1549"/>
    <x v="2014"/>
    <n v="1053"/>
    <n v="0.60619754680438998"/>
  </r>
  <r>
    <x v="849"/>
    <n v="2018"/>
    <n v="925000"/>
    <n v="20000"/>
    <x v="0"/>
    <x v="0"/>
    <x v="0"/>
    <s v="First Owner"/>
    <n v="1548"/>
    <n v="8"/>
    <s v="premimum"/>
    <n v="466167.46447028423"/>
    <n v="1539"/>
    <n v="1548"/>
    <n v="1548"/>
    <x v="2015"/>
    <n v="1053"/>
    <n v="0.60594315245478036"/>
  </r>
  <r>
    <x v="1051"/>
    <n v="2013"/>
    <n v="300000"/>
    <n v="60000"/>
    <x v="1"/>
    <x v="0"/>
    <x v="0"/>
    <s v="First Owner"/>
    <n v="1547"/>
    <n v="13"/>
    <s v="budget"/>
    <n v="465870.86942469294"/>
    <n v="1538"/>
    <n v="1547"/>
    <n v="1547"/>
    <x v="2016"/>
    <n v="1053"/>
    <n v="0.60568842921784094"/>
  </r>
  <r>
    <x v="1052"/>
    <n v="2008"/>
    <n v="650000"/>
    <n v="75000"/>
    <x v="0"/>
    <x v="0"/>
    <x v="0"/>
    <s v="Second Owner"/>
    <n v="1546"/>
    <n v="18"/>
    <s v="premimum"/>
    <n v="465978.15976714098"/>
    <n v="1537"/>
    <n v="1546"/>
    <n v="1546"/>
    <x v="2017"/>
    <n v="1052"/>
    <n v="0.60543337645536865"/>
  </r>
  <r>
    <x v="431"/>
    <n v="2010"/>
    <n v="175000"/>
    <n v="64000"/>
    <x v="0"/>
    <x v="1"/>
    <x v="0"/>
    <s v="First Owner"/>
    <n v="1545"/>
    <n v="16"/>
    <s v="budget"/>
    <n v="465859.05177993525"/>
    <n v="1536"/>
    <n v="1545"/>
    <n v="1545"/>
    <x v="2018"/>
    <n v="1051"/>
    <n v="0.60582524271844662"/>
  </r>
  <r>
    <x v="376"/>
    <n v="2015"/>
    <n v="325000"/>
    <n v="80000"/>
    <x v="1"/>
    <x v="0"/>
    <x v="0"/>
    <s v="First Owner"/>
    <n v="1544"/>
    <n v="11"/>
    <s v="budget"/>
    <n v="466047.43199481867"/>
    <n v="1535"/>
    <n v="1544"/>
    <n v="1544"/>
    <x v="2019"/>
    <n v="1050"/>
    <n v="0.60556994818652854"/>
  </r>
  <r>
    <x v="1053"/>
    <n v="2017"/>
    <n v="600000"/>
    <n v="90000"/>
    <x v="1"/>
    <x v="0"/>
    <x v="0"/>
    <s v="First Owner"/>
    <n v="1543"/>
    <n v="9"/>
    <s v="premimum"/>
    <n v="466138.84316267015"/>
    <n v="1534"/>
    <n v="1543"/>
    <n v="1543"/>
    <x v="2020"/>
    <n v="1049"/>
    <n v="0.60531432274789376"/>
  </r>
  <r>
    <x v="1054"/>
    <n v="2018"/>
    <n v="700000"/>
    <n v="30000"/>
    <x v="0"/>
    <x v="0"/>
    <x v="0"/>
    <s v="First Owner"/>
    <n v="1542"/>
    <n v="8"/>
    <s v="premimum"/>
    <n v="466052.03307392995"/>
    <n v="1533"/>
    <n v="1542"/>
    <n v="1542"/>
    <x v="2021"/>
    <n v="1049"/>
    <n v="0.60505836575875482"/>
  </r>
  <r>
    <x v="1055"/>
    <n v="2003"/>
    <n v="95000"/>
    <n v="120000"/>
    <x v="0"/>
    <x v="0"/>
    <x v="1"/>
    <s v="Second Owner"/>
    <n v="1541"/>
    <n v="23"/>
    <s v="budget"/>
    <n v="465900.21739130432"/>
    <n v="1532"/>
    <n v="1541"/>
    <n v="1541"/>
    <x v="2022"/>
    <n v="1049"/>
    <n v="0.60480207657365348"/>
  </r>
  <r>
    <x v="1012"/>
    <n v="2019"/>
    <n v="490000"/>
    <n v="20000"/>
    <x v="0"/>
    <x v="1"/>
    <x v="0"/>
    <s v="First Owner"/>
    <n v="1540"/>
    <n v="7"/>
    <s v="budget"/>
    <n v="466141.06168831169"/>
    <n v="1531"/>
    <n v="1540"/>
    <n v="1540"/>
    <x v="2023"/>
    <n v="1048"/>
    <n v="0.60519480519480517"/>
  </r>
  <r>
    <x v="1056"/>
    <n v="2013"/>
    <n v="380000"/>
    <n v="100000"/>
    <x v="1"/>
    <x v="0"/>
    <x v="0"/>
    <s v="First Owner"/>
    <n v="1539"/>
    <n v="13"/>
    <s v="budget"/>
    <n v="466125.55880441843"/>
    <n v="1530"/>
    <n v="1539"/>
    <n v="1539"/>
    <x v="2024"/>
    <n v="1048"/>
    <n v="0.60493827160493829"/>
  </r>
  <r>
    <x v="451"/>
    <n v="2018"/>
    <n v="550000"/>
    <n v="31000"/>
    <x v="0"/>
    <x v="1"/>
    <x v="0"/>
    <s v="First Owner"/>
    <n v="1538"/>
    <n v="8"/>
    <s v="premimum"/>
    <n v="466181.55721716513"/>
    <n v="1529"/>
    <n v="1538"/>
    <n v="1538"/>
    <x v="2025"/>
    <n v="1047"/>
    <n v="0.60468140442132645"/>
  </r>
  <r>
    <x v="228"/>
    <n v="2013"/>
    <n v="225000"/>
    <n v="47000"/>
    <x v="0"/>
    <x v="1"/>
    <x v="0"/>
    <s v="First Owner"/>
    <n v="1537"/>
    <n v="13"/>
    <s v="budget"/>
    <n v="466127.02342225116"/>
    <n v="1528"/>
    <n v="1537"/>
    <n v="1537"/>
    <x v="2026"/>
    <n v="1047"/>
    <n v="0.60442420299284316"/>
  </r>
  <r>
    <x v="154"/>
    <n v="2018"/>
    <n v="570000"/>
    <n v="11200"/>
    <x v="0"/>
    <x v="0"/>
    <x v="0"/>
    <s v="First Owner"/>
    <n v="1536"/>
    <n v="8"/>
    <s v="premimum"/>
    <n v="466284.00716145831"/>
    <n v="1527"/>
    <n v="1536"/>
    <n v="1536"/>
    <x v="2027"/>
    <n v="1046"/>
    <n v="0.60416666666666663"/>
  </r>
  <r>
    <x v="228"/>
    <n v="2018"/>
    <n v="305000"/>
    <n v="35000"/>
    <x v="0"/>
    <x v="1"/>
    <x v="0"/>
    <s v="First Owner"/>
    <n v="1535"/>
    <n v="8"/>
    <s v="budget"/>
    <n v="466216.43973941368"/>
    <n v="1526"/>
    <n v="1535"/>
    <n v="1535"/>
    <x v="2028"/>
    <n v="1046"/>
    <n v="0.60390879478827364"/>
  </r>
  <r>
    <x v="1057"/>
    <n v="2010"/>
    <n v="240000"/>
    <n v="50000"/>
    <x v="3"/>
    <x v="1"/>
    <x v="0"/>
    <s v="First Owner"/>
    <n v="1534"/>
    <n v="16"/>
    <s v="budget"/>
    <n v="466321.53520208603"/>
    <n v="1525"/>
    <n v="1534"/>
    <n v="1534"/>
    <x v="2029"/>
    <n v="1046"/>
    <n v="0.60365058670143412"/>
  </r>
  <r>
    <x v="106"/>
    <n v="2015"/>
    <n v="700000"/>
    <n v="55000"/>
    <x v="1"/>
    <x v="1"/>
    <x v="0"/>
    <s v="First Owner"/>
    <n v="1533"/>
    <n v="11"/>
    <s v="premimum"/>
    <n v="466469.168297456"/>
    <n v="1525"/>
    <n v="1533"/>
    <n v="1533"/>
    <x v="2029"/>
    <n v="1045"/>
    <n v="0.60339204174820615"/>
  </r>
  <r>
    <x v="324"/>
    <n v="2018"/>
    <n v="288000"/>
    <n v="20000"/>
    <x v="0"/>
    <x v="1"/>
    <x v="0"/>
    <s v="First Owner"/>
    <n v="1532"/>
    <n v="8"/>
    <s v="budget"/>
    <n v="466316.7330287206"/>
    <n v="1524"/>
    <n v="1532"/>
    <n v="1532"/>
    <x v="2030"/>
    <n v="1044"/>
    <n v="0.60313315926892952"/>
  </r>
  <r>
    <x v="1058"/>
    <n v="2017"/>
    <n v="800000"/>
    <n v="75000"/>
    <x v="1"/>
    <x v="1"/>
    <x v="0"/>
    <s v="First Owner"/>
    <n v="1531"/>
    <n v="9"/>
    <s v="premimum"/>
    <n v="466433.20378837362"/>
    <n v="1523"/>
    <n v="1531"/>
    <n v="1531"/>
    <x v="2031"/>
    <n v="1044"/>
    <n v="0.60287393860222072"/>
  </r>
  <r>
    <x v="1059"/>
    <n v="2017"/>
    <n v="430000"/>
    <n v="93000"/>
    <x v="0"/>
    <x v="1"/>
    <x v="0"/>
    <s v="First Owner"/>
    <n v="1530"/>
    <n v="9"/>
    <s v="budget"/>
    <n v="466215.18627450982"/>
    <n v="1522"/>
    <n v="1530"/>
    <n v="1530"/>
    <x v="2032"/>
    <n v="1044"/>
    <n v="0.60261437908496729"/>
  </r>
  <r>
    <x v="1060"/>
    <n v="2009"/>
    <n v="195000"/>
    <n v="57000"/>
    <x v="1"/>
    <x v="1"/>
    <x v="0"/>
    <s v="Second Owner"/>
    <n v="1529"/>
    <n v="17"/>
    <s v="budget"/>
    <n v="466238.87181164161"/>
    <n v="1521"/>
    <n v="1529"/>
    <n v="1529"/>
    <x v="2033"/>
    <n v="1044"/>
    <n v="0.60235448005232173"/>
  </r>
  <r>
    <x v="1061"/>
    <n v="2014"/>
    <n v="325000"/>
    <n v="30000"/>
    <x v="0"/>
    <x v="1"/>
    <x v="0"/>
    <s v="First Owner"/>
    <n v="1528"/>
    <n v="12"/>
    <s v="budget"/>
    <n v="466416.38416230364"/>
    <n v="1520"/>
    <n v="1528"/>
    <n v="1528"/>
    <x v="2034"/>
    <n v="1043"/>
    <n v="0.60274869109947649"/>
  </r>
  <r>
    <x v="323"/>
    <n v="2013"/>
    <n v="450000"/>
    <n v="73000"/>
    <x v="1"/>
    <x v="1"/>
    <x v="0"/>
    <s v="First Owner"/>
    <n v="1527"/>
    <n v="13"/>
    <s v="budget"/>
    <n v="466508.99476096925"/>
    <n v="1519"/>
    <n v="1527"/>
    <n v="1527"/>
    <x v="2035"/>
    <n v="1042"/>
    <n v="0.60248853962017024"/>
  </r>
  <r>
    <x v="95"/>
    <n v="2016"/>
    <n v="630000"/>
    <n v="65000"/>
    <x v="1"/>
    <x v="1"/>
    <x v="0"/>
    <s v="First Owner"/>
    <n v="1526"/>
    <n v="10"/>
    <s v="premimum"/>
    <n v="466519.8132372215"/>
    <n v="1518"/>
    <n v="1526"/>
    <n v="1526"/>
    <x v="2036"/>
    <n v="1041"/>
    <n v="0.6022280471821756"/>
  </r>
  <r>
    <x v="57"/>
    <n v="2009"/>
    <n v="250000"/>
    <n v="62000"/>
    <x v="0"/>
    <x v="1"/>
    <x v="0"/>
    <s v="Second Owner"/>
    <n v="1525"/>
    <n v="17"/>
    <s v="budget"/>
    <n v="466412.61311475409"/>
    <n v="1517"/>
    <n v="1525"/>
    <n v="1525"/>
    <x v="2037"/>
    <n v="1041"/>
    <n v="0.6019672131147541"/>
  </r>
  <r>
    <x v="1062"/>
    <n v="2007"/>
    <n v="135000"/>
    <n v="85000"/>
    <x v="0"/>
    <x v="1"/>
    <x v="0"/>
    <s v="First Owner"/>
    <n v="1524"/>
    <n v="19"/>
    <s v="budget"/>
    <n v="466554.61614173226"/>
    <n v="1516"/>
    <n v="1524"/>
    <n v="1524"/>
    <x v="2038"/>
    <n v="1040"/>
    <n v="0.60236220472440949"/>
  </r>
  <r>
    <x v="1063"/>
    <n v="2010"/>
    <n v="110000"/>
    <n v="73000"/>
    <x v="0"/>
    <x v="0"/>
    <x v="0"/>
    <s v="First Owner"/>
    <n v="1523"/>
    <n v="16"/>
    <s v="budget"/>
    <n v="466772.31451083388"/>
    <n v="1515"/>
    <n v="1523"/>
    <n v="1523"/>
    <x v="2039"/>
    <n v="1039"/>
    <n v="0.60210111621799078"/>
  </r>
  <r>
    <x v="1064"/>
    <n v="2012"/>
    <n v="350000"/>
    <n v="55000"/>
    <x v="1"/>
    <x v="1"/>
    <x v="0"/>
    <s v="First Owner"/>
    <n v="1522"/>
    <n v="14"/>
    <s v="budget"/>
    <n v="467006.72470433637"/>
    <n v="1514"/>
    <n v="1522"/>
    <n v="1522"/>
    <x v="2040"/>
    <n v="1038"/>
    <n v="0.60183968462549275"/>
  </r>
  <r>
    <x v="324"/>
    <n v="2016"/>
    <n v="240000"/>
    <n v="5800"/>
    <x v="0"/>
    <x v="0"/>
    <x v="0"/>
    <s v="Second Owner"/>
    <n v="1521"/>
    <n v="10"/>
    <s v="budget"/>
    <n v="467083.65220249834"/>
    <n v="1513"/>
    <n v="1521"/>
    <n v="1521"/>
    <x v="2041"/>
    <n v="1037"/>
    <n v="0.60157790927021693"/>
  </r>
  <r>
    <x v="55"/>
    <n v="2009"/>
    <n v="350000"/>
    <n v="350000"/>
    <x v="1"/>
    <x v="0"/>
    <x v="0"/>
    <s v="First Owner"/>
    <n v="1520"/>
    <n v="17"/>
    <s v="budget"/>
    <n v="467233.04934210528"/>
    <n v="1512"/>
    <n v="1520"/>
    <n v="1520"/>
    <x v="2042"/>
    <n v="1037"/>
    <n v="0.60197368421052633"/>
  </r>
  <r>
    <x v="1054"/>
    <n v="2018"/>
    <n v="600000"/>
    <n v="30000"/>
    <x v="0"/>
    <x v="0"/>
    <x v="0"/>
    <s v="First Owner"/>
    <n v="1519"/>
    <n v="8"/>
    <s v="premimum"/>
    <n v="467310.2271231073"/>
    <n v="1511"/>
    <n v="1519"/>
    <n v="1519"/>
    <x v="2043"/>
    <n v="1036"/>
    <n v="0.60171165240289659"/>
  </r>
  <r>
    <x v="95"/>
    <n v="2018"/>
    <n v="750000"/>
    <n v="20000"/>
    <x v="1"/>
    <x v="0"/>
    <x v="0"/>
    <s v="First Owner"/>
    <n v="1518"/>
    <n v="8"/>
    <s v="premimum"/>
    <n v="467222.81620553357"/>
    <n v="1510"/>
    <n v="1518"/>
    <n v="1518"/>
    <x v="2044"/>
    <n v="1036"/>
    <n v="0.60144927536231885"/>
  </r>
  <r>
    <x v="117"/>
    <n v="2018"/>
    <n v="270000"/>
    <n v="20000"/>
    <x v="0"/>
    <x v="0"/>
    <x v="0"/>
    <s v="First Owner"/>
    <n v="1517"/>
    <n v="8"/>
    <s v="budget"/>
    <n v="467036.41067897168"/>
    <n v="1509"/>
    <n v="1517"/>
    <n v="1517"/>
    <x v="2045"/>
    <n v="1036"/>
    <n v="0.60118655240606456"/>
  </r>
  <r>
    <x v="39"/>
    <n v="2007"/>
    <n v="90000"/>
    <n v="100000"/>
    <x v="0"/>
    <x v="0"/>
    <x v="0"/>
    <s v="Second Owner"/>
    <n v="1516"/>
    <n v="19"/>
    <s v="budget"/>
    <n v="467166.38192612136"/>
    <n v="1508"/>
    <n v="1516"/>
    <n v="1516"/>
    <x v="2046"/>
    <n v="1036"/>
    <n v="0.60092348284960417"/>
  </r>
  <r>
    <x v="494"/>
    <n v="2013"/>
    <n v="350000"/>
    <n v="65000"/>
    <x v="0"/>
    <x v="0"/>
    <x v="0"/>
    <s v="First Owner"/>
    <n v="1515"/>
    <n v="13"/>
    <s v="budget"/>
    <n v="467415.33663366339"/>
    <n v="1507"/>
    <n v="1515"/>
    <n v="1515"/>
    <x v="2047"/>
    <n v="1035"/>
    <n v="0.60132013201320134"/>
  </r>
  <r>
    <x v="283"/>
    <n v="2013"/>
    <n v="285000"/>
    <n v="90000"/>
    <x v="1"/>
    <x v="0"/>
    <x v="0"/>
    <s v="Second Owner"/>
    <n v="1514"/>
    <n v="13"/>
    <s v="budget"/>
    <n v="467492.88969616906"/>
    <n v="1506"/>
    <n v="1514"/>
    <n v="1514"/>
    <x v="2048"/>
    <n v="1034"/>
    <n v="0.60105680317040955"/>
  </r>
  <r>
    <x v="1065"/>
    <n v="2011"/>
    <n v="665000"/>
    <n v="267000"/>
    <x v="1"/>
    <x v="0"/>
    <x v="0"/>
    <s v="Second Owner"/>
    <n v="1513"/>
    <n v="15"/>
    <s v="premimum"/>
    <n v="467613.50627891609"/>
    <n v="1505"/>
    <n v="1513"/>
    <n v="1513"/>
    <x v="2049"/>
    <n v="1033"/>
    <n v="0.60145406477197616"/>
  </r>
  <r>
    <x v="1066"/>
    <n v="2005"/>
    <n v="175000"/>
    <n v="250000"/>
    <x v="1"/>
    <x v="0"/>
    <x v="0"/>
    <s v="Second Owner"/>
    <n v="1512"/>
    <n v="21"/>
    <s v="budget"/>
    <n v="467482.95965608465"/>
    <n v="1504"/>
    <n v="1512"/>
    <n v="1512"/>
    <x v="2050"/>
    <n v="1032"/>
    <n v="0.60185185185185186"/>
  </r>
  <r>
    <x v="369"/>
    <n v="2011"/>
    <n v="350000"/>
    <n v="140000"/>
    <x v="1"/>
    <x v="0"/>
    <x v="0"/>
    <s v="Second Owner"/>
    <n v="1511"/>
    <n v="15"/>
    <s v="budget"/>
    <n v="467676.52878888155"/>
    <n v="1503"/>
    <n v="1511"/>
    <n v="1511"/>
    <x v="2051"/>
    <n v="1031"/>
    <n v="0.6022501654533422"/>
  </r>
  <r>
    <x v="588"/>
    <n v="2018"/>
    <n v="1225000"/>
    <n v="22000"/>
    <x v="0"/>
    <x v="1"/>
    <x v="1"/>
    <s v="First Owner"/>
    <n v="1510"/>
    <n v="8"/>
    <b v="0"/>
    <n v="467754.46026490064"/>
    <n v="1502"/>
    <n v="1510"/>
    <n v="1510"/>
    <x v="2052"/>
    <n v="1030"/>
    <n v="0.60264900662251653"/>
  </r>
  <r>
    <x v="1067"/>
    <n v="2010"/>
    <n v="285000"/>
    <n v="60000"/>
    <x v="0"/>
    <x v="1"/>
    <x v="0"/>
    <s v="Second Owner"/>
    <n v="1509"/>
    <n v="16"/>
    <s v="budget"/>
    <n v="467252.64082173625"/>
    <n v="1501"/>
    <n v="1509"/>
    <n v="1509"/>
    <x v="2053"/>
    <n v="1030"/>
    <n v="0.60238568588469188"/>
  </r>
  <r>
    <x v="857"/>
    <n v="2018"/>
    <n v="1000000"/>
    <n v="28635"/>
    <x v="0"/>
    <x v="1"/>
    <x v="0"/>
    <s v="First Owner"/>
    <n v="1508"/>
    <n v="8"/>
    <s v="premimum"/>
    <n v="467373.49801061006"/>
    <n v="1500"/>
    <n v="1508"/>
    <n v="1508"/>
    <x v="2054"/>
    <n v="1029"/>
    <n v="0.60278514588859411"/>
  </r>
  <r>
    <x v="609"/>
    <n v="2018"/>
    <n v="780000"/>
    <n v="32114"/>
    <x v="1"/>
    <x v="1"/>
    <x v="0"/>
    <s v="First Owner"/>
    <n v="1507"/>
    <n v="8"/>
    <s v="premimum"/>
    <n v="467020.06303915061"/>
    <n v="1499"/>
    <n v="1507"/>
    <n v="1507"/>
    <x v="2055"/>
    <n v="1029"/>
    <n v="0.60252156602521567"/>
  </r>
  <r>
    <x v="1059"/>
    <n v="2014"/>
    <n v="300000"/>
    <n v="82000"/>
    <x v="0"/>
    <x v="1"/>
    <x v="0"/>
    <s v="Second Owner"/>
    <n v="1506"/>
    <n v="12"/>
    <s v="budget"/>
    <n v="466812.2410358566"/>
    <n v="1498"/>
    <n v="1506"/>
    <n v="1506"/>
    <x v="2056"/>
    <n v="1029"/>
    <n v="0.60225763612217798"/>
  </r>
  <r>
    <x v="296"/>
    <n v="2006"/>
    <n v="160000"/>
    <n v="95149"/>
    <x v="0"/>
    <x v="1"/>
    <x v="0"/>
    <s v="Second Owner"/>
    <n v="1505"/>
    <n v="20"/>
    <s v="budget"/>
    <n v="466923.0797342193"/>
    <n v="1497"/>
    <n v="1505"/>
    <n v="1505"/>
    <x v="2057"/>
    <n v="1028"/>
    <n v="0.60265780730897012"/>
  </r>
  <r>
    <x v="612"/>
    <n v="2018"/>
    <n v="625000"/>
    <n v="68458"/>
    <x v="0"/>
    <x v="1"/>
    <x v="0"/>
    <s v="First Owner"/>
    <n v="1504"/>
    <n v="8"/>
    <s v="premimum"/>
    <n v="467127.15093085106"/>
    <n v="1496"/>
    <n v="1504"/>
    <n v="1504"/>
    <x v="2058"/>
    <n v="1027"/>
    <n v="0.60305851063829785"/>
  </r>
  <r>
    <x v="936"/>
    <n v="2010"/>
    <n v="265000"/>
    <n v="42000"/>
    <x v="0"/>
    <x v="0"/>
    <x v="0"/>
    <s v="First Owner"/>
    <n v="1503"/>
    <n v="16"/>
    <s v="budget"/>
    <n v="467022.11244178307"/>
    <n v="1495"/>
    <n v="1503"/>
    <n v="1503"/>
    <x v="2059"/>
    <n v="1027"/>
    <n v="0.60279441117764476"/>
  </r>
  <r>
    <x v="33"/>
    <n v="2014"/>
    <n v="515000"/>
    <n v="90000"/>
    <x v="1"/>
    <x v="0"/>
    <x v="0"/>
    <s v="Second Owner"/>
    <n v="1502"/>
    <n v="12"/>
    <s v="premimum"/>
    <n v="467156.61451398133"/>
    <n v="1494"/>
    <n v="1502"/>
    <n v="1502"/>
    <x v="2060"/>
    <n v="1026"/>
    <n v="0.60252996005326231"/>
  </r>
  <r>
    <x v="1068"/>
    <n v="2016"/>
    <n v="650000"/>
    <n v="100000"/>
    <x v="1"/>
    <x v="0"/>
    <x v="0"/>
    <s v="First Owner"/>
    <n v="1501"/>
    <n v="10"/>
    <s v="premimum"/>
    <n v="467124.74017321784"/>
    <n v="1493"/>
    <n v="1501"/>
    <n v="1501"/>
    <x v="2061"/>
    <n v="1025"/>
    <n v="0.60293137908061289"/>
  </r>
  <r>
    <x v="1069"/>
    <n v="2017"/>
    <n v="650000"/>
    <n v="80000"/>
    <x v="1"/>
    <x v="0"/>
    <x v="0"/>
    <s v="First Owner"/>
    <n v="1500"/>
    <n v="9"/>
    <s v="premimum"/>
    <n v="467002.8233333333"/>
    <n v="1492"/>
    <n v="1500"/>
    <n v="1500"/>
    <x v="2062"/>
    <n v="1025"/>
    <n v="0.60266666666666668"/>
  </r>
  <r>
    <x v="129"/>
    <n v="2010"/>
    <n v="150000"/>
    <n v="105546"/>
    <x v="0"/>
    <x v="0"/>
    <x v="0"/>
    <s v="First Owner"/>
    <n v="1499"/>
    <n v="16"/>
    <s v="budget"/>
    <n v="466880.74382921949"/>
    <n v="1491"/>
    <n v="1499"/>
    <n v="1499"/>
    <x v="2063"/>
    <n v="1025"/>
    <n v="0.60240160106737828"/>
  </r>
  <r>
    <x v="1070"/>
    <n v="2018"/>
    <n v="500000"/>
    <n v="10000"/>
    <x v="0"/>
    <x v="0"/>
    <x v="0"/>
    <s v="First Owner"/>
    <n v="1498"/>
    <n v="8"/>
    <s v="premimum"/>
    <n v="467092.27970627503"/>
    <n v="1490"/>
    <n v="1498"/>
    <n v="1498"/>
    <x v="2064"/>
    <n v="1024"/>
    <n v="0.60213618157543392"/>
  </r>
  <r>
    <x v="1071"/>
    <n v="2012"/>
    <n v="1000000"/>
    <n v="80000"/>
    <x v="1"/>
    <x v="0"/>
    <x v="0"/>
    <s v="Second Owner"/>
    <n v="1497"/>
    <n v="14"/>
    <s v="premimum"/>
    <n v="467070.29726118903"/>
    <n v="1489"/>
    <n v="1497"/>
    <n v="1497"/>
    <x v="2065"/>
    <n v="1024"/>
    <n v="0.6018704074816299"/>
  </r>
  <r>
    <x v="1072"/>
    <n v="2013"/>
    <n v="340000"/>
    <n v="35000"/>
    <x v="0"/>
    <x v="0"/>
    <x v="0"/>
    <s v="First Owner"/>
    <n v="1496"/>
    <n v="13"/>
    <s v="budget"/>
    <n v="466714.06082887703"/>
    <n v="1488"/>
    <n v="1496"/>
    <n v="1496"/>
    <x v="2066"/>
    <n v="1023"/>
    <n v="0.60227272727272729"/>
  </r>
  <r>
    <x v="505"/>
    <n v="2013"/>
    <n v="1010000"/>
    <n v="120000"/>
    <x v="1"/>
    <x v="0"/>
    <x v="0"/>
    <s v="First Owner"/>
    <n v="1495"/>
    <n v="13"/>
    <b v="0"/>
    <n v="466798.81939799333"/>
    <n v="1487"/>
    <n v="1495"/>
    <n v="1495"/>
    <x v="2067"/>
    <n v="1022"/>
    <n v="0.60200668896321075"/>
  </r>
  <r>
    <x v="50"/>
    <n v="2011"/>
    <n v="350000"/>
    <n v="120000"/>
    <x v="1"/>
    <x v="0"/>
    <x v="0"/>
    <s v="Third Owner"/>
    <n v="1494"/>
    <n v="15"/>
    <s v="budget"/>
    <n v="466435.23092369479"/>
    <n v="1486"/>
    <n v="1494"/>
    <n v="1494"/>
    <x v="2068"/>
    <n v="1021"/>
    <n v="0.60174029451137889"/>
  </r>
  <r>
    <x v="142"/>
    <n v="2016"/>
    <n v="595000"/>
    <n v="70000"/>
    <x v="1"/>
    <x v="0"/>
    <x v="0"/>
    <s v="First Owner"/>
    <n v="1493"/>
    <n v="10"/>
    <s v="premimum"/>
    <n v="466513.21835231077"/>
    <n v="1485"/>
    <n v="1493"/>
    <n v="1493"/>
    <x v="2069"/>
    <n v="1020"/>
    <n v="0.60214333556597455"/>
  </r>
  <r>
    <x v="978"/>
    <n v="2014"/>
    <n v="700000"/>
    <n v="130000"/>
    <x v="1"/>
    <x v="0"/>
    <x v="0"/>
    <s v="Third Owner"/>
    <n v="1492"/>
    <n v="12"/>
    <s v="premimum"/>
    <n v="466427.10120643431"/>
    <n v="1484"/>
    <n v="1492"/>
    <n v="1492"/>
    <x v="2070"/>
    <n v="1020"/>
    <n v="0.60187667560321712"/>
  </r>
  <r>
    <x v="509"/>
    <n v="2019"/>
    <n v="265000"/>
    <n v="40000"/>
    <x v="0"/>
    <x v="0"/>
    <x v="0"/>
    <s v="First Owner"/>
    <n v="1491"/>
    <n v="7"/>
    <s v="budget"/>
    <n v="466270.44600938965"/>
    <n v="1483"/>
    <n v="1491"/>
    <n v="1491"/>
    <x v="2071"/>
    <n v="1019"/>
    <n v="0.60228034875922198"/>
  </r>
  <r>
    <x v="150"/>
    <n v="2015"/>
    <n v="320000"/>
    <n v="60000"/>
    <x v="0"/>
    <x v="0"/>
    <x v="0"/>
    <s v="Second Owner"/>
    <n v="1490"/>
    <n v="11"/>
    <s v="budget"/>
    <n v="466405.52684563759"/>
    <n v="1482"/>
    <n v="1490"/>
    <n v="1490"/>
    <x v="2072"/>
    <n v="1019"/>
    <n v="0.602013422818792"/>
  </r>
  <r>
    <x v="1073"/>
    <n v="2011"/>
    <n v="310000"/>
    <n v="110000"/>
    <x v="0"/>
    <x v="0"/>
    <x v="0"/>
    <s v="First Owner"/>
    <n v="1489"/>
    <n v="15"/>
    <s v="budget"/>
    <n v="466503.85157824046"/>
    <n v="1481"/>
    <n v="1489"/>
    <n v="1489"/>
    <x v="2073"/>
    <n v="1018"/>
    <n v="0.60241773002014776"/>
  </r>
  <r>
    <x v="47"/>
    <n v="2014"/>
    <n v="700000"/>
    <n v="130000"/>
    <x v="1"/>
    <x v="0"/>
    <x v="0"/>
    <s v="First Owner"/>
    <n v="1488"/>
    <n v="12"/>
    <s v="premimum"/>
    <n v="466609.02889784944"/>
    <n v="1480"/>
    <n v="1488"/>
    <n v="1488"/>
    <x v="2074"/>
    <n v="1017"/>
    <n v="0.60215053763440862"/>
  </r>
  <r>
    <x v="190"/>
    <n v="2009"/>
    <n v="130000"/>
    <n v="80000"/>
    <x v="0"/>
    <x v="0"/>
    <x v="0"/>
    <s v="Second Owner"/>
    <n v="1487"/>
    <n v="17"/>
    <s v="budget"/>
    <n v="466452.07464694016"/>
    <n v="1479"/>
    <n v="1487"/>
    <n v="1487"/>
    <x v="2075"/>
    <n v="1016"/>
    <n v="0.60188298587760591"/>
  </r>
  <r>
    <x v="95"/>
    <n v="2009"/>
    <n v="150000"/>
    <n v="120000"/>
    <x v="1"/>
    <x v="0"/>
    <x v="0"/>
    <s v="Second Owner"/>
    <n v="1486"/>
    <n v="17"/>
    <s v="budget"/>
    <n v="466678.48923283984"/>
    <n v="1478"/>
    <n v="1486"/>
    <n v="1486"/>
    <x v="2076"/>
    <n v="1015"/>
    <n v="0.60228802153432037"/>
  </r>
  <r>
    <x v="1074"/>
    <n v="2015"/>
    <n v="300000"/>
    <n v="104000"/>
    <x v="1"/>
    <x v="0"/>
    <x v="0"/>
    <s v="Second Owner"/>
    <n v="1485"/>
    <n v="11"/>
    <s v="budget"/>
    <n v="466891.74074074073"/>
    <n v="1477"/>
    <n v="1485"/>
    <n v="1485"/>
    <x v="2077"/>
    <n v="1014"/>
    <n v="0.60269360269360273"/>
  </r>
  <r>
    <x v="729"/>
    <n v="2011"/>
    <n v="150000"/>
    <n v="100000"/>
    <x v="0"/>
    <x v="0"/>
    <x v="0"/>
    <s v="Second Owner"/>
    <n v="1484"/>
    <n v="15"/>
    <s v="budget"/>
    <n v="467004.20148247981"/>
    <n v="1476"/>
    <n v="1484"/>
    <n v="1484"/>
    <x v="2078"/>
    <n v="1013"/>
    <n v="0.60309973045822107"/>
  </r>
  <r>
    <x v="1021"/>
    <n v="2003"/>
    <n v="120000"/>
    <n v="132343"/>
    <x v="0"/>
    <x v="0"/>
    <x v="0"/>
    <s v="Second Owner"/>
    <n v="1483"/>
    <n v="23"/>
    <s v="budget"/>
    <n v="467217.96021577885"/>
    <n v="1475"/>
    <n v="1483"/>
    <n v="1483"/>
    <x v="2079"/>
    <n v="1012"/>
    <n v="0.60350640593391769"/>
  </r>
  <r>
    <x v="1075"/>
    <n v="2016"/>
    <n v="950000"/>
    <n v="90000"/>
    <x v="1"/>
    <x v="0"/>
    <x v="0"/>
    <s v="Second Owner"/>
    <n v="1482"/>
    <n v="10"/>
    <s v="premimum"/>
    <n v="467452.25033738191"/>
    <n v="1474"/>
    <n v="1482"/>
    <n v="1482"/>
    <x v="2080"/>
    <n v="1011"/>
    <n v="0.60391363022941968"/>
  </r>
  <r>
    <x v="35"/>
    <n v="2007"/>
    <n v="100000"/>
    <n v="60000"/>
    <x v="0"/>
    <x v="0"/>
    <x v="0"/>
    <s v="Second Owner"/>
    <n v="1481"/>
    <n v="19"/>
    <s v="budget"/>
    <n v="467126.42471303174"/>
    <n v="1473"/>
    <n v="1481"/>
    <n v="1481"/>
    <x v="2081"/>
    <n v="1011"/>
    <n v="0.60432140445644833"/>
  </r>
  <r>
    <x v="1076"/>
    <n v="2015"/>
    <n v="450000"/>
    <n v="76000"/>
    <x v="1"/>
    <x v="0"/>
    <x v="0"/>
    <s v="First Owner"/>
    <n v="1480"/>
    <n v="11"/>
    <s v="budget"/>
    <n v="467374.48310810811"/>
    <n v="1472"/>
    <n v="1480"/>
    <n v="1480"/>
    <x v="2082"/>
    <n v="1010"/>
    <n v="0.60472972972972971"/>
  </r>
  <r>
    <x v="730"/>
    <n v="2004"/>
    <n v="30000"/>
    <n v="60000"/>
    <x v="0"/>
    <x v="0"/>
    <x v="0"/>
    <s v="Third Owner"/>
    <n v="1479"/>
    <n v="22"/>
    <s v="budget"/>
    <n v="467386.23056118999"/>
    <n v="1471"/>
    <n v="1479"/>
    <n v="1479"/>
    <x v="2083"/>
    <n v="1009"/>
    <n v="0.60446247464503045"/>
  </r>
  <r>
    <x v="1077"/>
    <n v="2009"/>
    <n v="200000"/>
    <n v="30000"/>
    <x v="0"/>
    <x v="0"/>
    <x v="0"/>
    <s v="Second Owner"/>
    <n v="1478"/>
    <n v="17"/>
    <s v="budget"/>
    <n v="467682.16170500679"/>
    <n v="1470"/>
    <n v="1478"/>
    <n v="1478"/>
    <x v="2084"/>
    <n v="1008"/>
    <n v="0.60487144790257108"/>
  </r>
  <r>
    <x v="462"/>
    <n v="2010"/>
    <n v="250000"/>
    <n v="96000"/>
    <x v="1"/>
    <x v="0"/>
    <x v="0"/>
    <s v="Second Owner"/>
    <n v="1477"/>
    <n v="16"/>
    <s v="budget"/>
    <n v="467863.39539607312"/>
    <n v="1469"/>
    <n v="1477"/>
    <n v="1477"/>
    <x v="2085"/>
    <n v="1007"/>
    <n v="0.6052809749492214"/>
  </r>
  <r>
    <x v="1078"/>
    <n v="2015"/>
    <n v="280000"/>
    <n v="26134"/>
    <x v="0"/>
    <x v="1"/>
    <x v="0"/>
    <s v="First Owner"/>
    <n v="1476"/>
    <n v="11"/>
    <s v="budget"/>
    <n v="468010.99932249321"/>
    <n v="1468"/>
    <n v="1476"/>
    <n v="1476"/>
    <x v="2086"/>
    <n v="1006"/>
    <n v="0.60569105691056913"/>
  </r>
  <r>
    <x v="274"/>
    <n v="2011"/>
    <n v="260000"/>
    <n v="52895"/>
    <x v="1"/>
    <x v="1"/>
    <x v="0"/>
    <s v="First Owner"/>
    <n v="1475"/>
    <n v="15"/>
    <s v="budget"/>
    <n v="468138.46440677968"/>
    <n v="1467"/>
    <n v="1475"/>
    <n v="1475"/>
    <x v="2087"/>
    <n v="1005"/>
    <n v="0.60542372881355933"/>
  </r>
  <r>
    <x v="894"/>
    <n v="2013"/>
    <n v="550000"/>
    <n v="42324"/>
    <x v="1"/>
    <x v="1"/>
    <x v="0"/>
    <s v="Second Owner"/>
    <n v="1474"/>
    <n v="13"/>
    <s v="premimum"/>
    <n v="468279.670963365"/>
    <n v="1466"/>
    <n v="1474"/>
    <n v="1474"/>
    <x v="2088"/>
    <n v="1004"/>
    <n v="0.60515603799185891"/>
  </r>
  <r>
    <x v="1079"/>
    <n v="2016"/>
    <n v="1044999"/>
    <n v="65000"/>
    <x v="1"/>
    <x v="1"/>
    <x v="0"/>
    <s v="First Owner"/>
    <n v="1473"/>
    <n v="10"/>
    <b v="0"/>
    <n v="468224.19212491513"/>
    <n v="1465"/>
    <n v="1473"/>
    <n v="1473"/>
    <x v="2089"/>
    <n v="1003"/>
    <n v="0.60556687033265444"/>
  </r>
  <r>
    <x v="723"/>
    <n v="2012"/>
    <n v="550000"/>
    <n v="60236"/>
    <x v="1"/>
    <x v="1"/>
    <x v="0"/>
    <s v="First Owner"/>
    <n v="1472"/>
    <n v="14"/>
    <s v="premimum"/>
    <n v="467832.36141304346"/>
    <n v="1464"/>
    <n v="1472"/>
    <n v="1472"/>
    <x v="2090"/>
    <n v="1003"/>
    <n v="0.60529891304347827"/>
  </r>
  <r>
    <x v="35"/>
    <n v="2014"/>
    <n v="210000"/>
    <n v="70000"/>
    <x v="0"/>
    <x v="0"/>
    <x v="0"/>
    <s v="Second Owner"/>
    <n v="1471"/>
    <n v="12"/>
    <s v="budget"/>
    <n v="467776.50305914343"/>
    <n v="1463"/>
    <n v="1471"/>
    <n v="1471"/>
    <x v="2091"/>
    <n v="1002"/>
    <n v="0.60503059143439841"/>
  </r>
  <r>
    <x v="35"/>
    <n v="2014"/>
    <n v="210000"/>
    <n v="70000"/>
    <x v="0"/>
    <x v="0"/>
    <x v="0"/>
    <s v="Third Owner"/>
    <n v="1470"/>
    <n v="12"/>
    <s v="budget"/>
    <n v="467951.86122448981"/>
    <n v="1462"/>
    <n v="1470"/>
    <n v="1470"/>
    <x v="2092"/>
    <n v="1001"/>
    <n v="0.60544217687074831"/>
  </r>
  <r>
    <x v="1080"/>
    <n v="2009"/>
    <n v="290000"/>
    <n v="100000"/>
    <x v="1"/>
    <x v="0"/>
    <x v="0"/>
    <s v="Second Owner"/>
    <n v="1469"/>
    <n v="17"/>
    <s v="budget"/>
    <n v="468127.45813478559"/>
    <n v="1461"/>
    <n v="1469"/>
    <n v="1469"/>
    <x v="2093"/>
    <n v="1000"/>
    <n v="0.60585432266848194"/>
  </r>
  <r>
    <x v="1081"/>
    <n v="2008"/>
    <n v="250999"/>
    <n v="110000"/>
    <x v="1"/>
    <x v="0"/>
    <x v="0"/>
    <s v="First Owner"/>
    <n v="1468"/>
    <n v="18"/>
    <s v="budget"/>
    <n v="468248.79836512264"/>
    <n v="1460"/>
    <n v="1468"/>
    <n v="1468"/>
    <x v="2094"/>
    <n v="999"/>
    <n v="0.60626702997275206"/>
  </r>
  <r>
    <x v="1082"/>
    <n v="2019"/>
    <n v="600000"/>
    <n v="10300"/>
    <x v="0"/>
    <x v="0"/>
    <x v="0"/>
    <s v="First Owner"/>
    <n v="1467"/>
    <n v="7"/>
    <s v="premimum"/>
    <n v="468396.88957055216"/>
    <n v="1459"/>
    <n v="1467"/>
    <n v="1467"/>
    <x v="2095"/>
    <n v="998"/>
    <n v="0.6059986366734833"/>
  </r>
  <r>
    <x v="931"/>
    <n v="2014"/>
    <n v="270000"/>
    <n v="120000"/>
    <x v="1"/>
    <x v="0"/>
    <x v="0"/>
    <s v="Second Owner"/>
    <n v="1466"/>
    <n v="12"/>
    <s v="budget"/>
    <n v="468307.11937244202"/>
    <n v="1458"/>
    <n v="1466"/>
    <n v="1466"/>
    <x v="2096"/>
    <n v="998"/>
    <n v="0.60572987721691673"/>
  </r>
  <r>
    <x v="1083"/>
    <n v="2012"/>
    <n v="550000"/>
    <n v="142000"/>
    <x v="1"/>
    <x v="0"/>
    <x v="0"/>
    <s v="First Owner"/>
    <n v="1465"/>
    <n v="14"/>
    <s v="premimum"/>
    <n v="468442.48259385664"/>
    <n v="1457"/>
    <n v="1465"/>
    <n v="1465"/>
    <x v="2097"/>
    <n v="997"/>
    <n v="0.60614334470989761"/>
  </r>
  <r>
    <x v="1084"/>
    <n v="2017"/>
    <n v="800000"/>
    <n v="25000"/>
    <x v="1"/>
    <x v="0"/>
    <x v="0"/>
    <s v="First Owner"/>
    <n v="1464"/>
    <n v="9"/>
    <s v="premimum"/>
    <n v="468386.77390710381"/>
    <n v="1456"/>
    <n v="1464"/>
    <n v="1464"/>
    <x v="2098"/>
    <n v="996"/>
    <n v="0.60587431693989069"/>
  </r>
  <r>
    <x v="1085"/>
    <n v="2020"/>
    <n v="500000"/>
    <n v="5000"/>
    <x v="0"/>
    <x v="0"/>
    <x v="0"/>
    <s v="First Owner"/>
    <n v="1463"/>
    <n v="6"/>
    <s v="premimum"/>
    <n v="468160.1073137389"/>
    <n v="1455"/>
    <n v="1463"/>
    <n v="1463"/>
    <x v="2099"/>
    <n v="996"/>
    <n v="0.60560492139439503"/>
  </r>
  <r>
    <x v="515"/>
    <n v="2016"/>
    <n v="396000"/>
    <n v="28643"/>
    <x v="0"/>
    <x v="1"/>
    <x v="0"/>
    <s v="First Owner"/>
    <n v="1462"/>
    <n v="10"/>
    <s v="budget"/>
    <n v="468138.32900136797"/>
    <n v="1454"/>
    <n v="1462"/>
    <n v="1462"/>
    <x v="2100"/>
    <n v="996"/>
    <n v="0.60533515731874143"/>
  </r>
  <r>
    <x v="47"/>
    <n v="2014"/>
    <n v="600000"/>
    <n v="50000"/>
    <x v="1"/>
    <x v="0"/>
    <x v="0"/>
    <s v="First Owner"/>
    <n v="1461"/>
    <n v="12"/>
    <s v="premimum"/>
    <n v="468187.7049965777"/>
    <n v="1453"/>
    <n v="1461"/>
    <n v="1461"/>
    <x v="2101"/>
    <n v="996"/>
    <n v="0.60506502395619444"/>
  </r>
  <r>
    <x v="1086"/>
    <n v="2019"/>
    <n v="575000"/>
    <n v="30000"/>
    <x v="0"/>
    <x v="1"/>
    <x v="0"/>
    <s v="First Owner"/>
    <n v="1460"/>
    <n v="7"/>
    <s v="premimum"/>
    <n v="468097.42260273971"/>
    <n v="1452"/>
    <n v="1460"/>
    <n v="1460"/>
    <x v="2102"/>
    <n v="995"/>
    <n v="0.60479452054794525"/>
  </r>
  <r>
    <x v="826"/>
    <n v="2020"/>
    <n v="520000"/>
    <n v="5000"/>
    <x v="0"/>
    <x v="0"/>
    <x v="0"/>
    <s v="First Owner"/>
    <n v="1459"/>
    <n v="6"/>
    <s v="premimum"/>
    <n v="468024.15147361206"/>
    <n v="1451"/>
    <n v="1459"/>
    <n v="1459"/>
    <x v="2103"/>
    <n v="995"/>
    <n v="0.60452364633310485"/>
  </r>
  <r>
    <x v="977"/>
    <n v="2018"/>
    <n v="1400000"/>
    <n v="30000"/>
    <x v="1"/>
    <x v="0"/>
    <x v="1"/>
    <s v="First Owner"/>
    <n v="1458"/>
    <n v="8"/>
    <b v="0"/>
    <n v="467988.50274348422"/>
    <n v="1450"/>
    <n v="1458"/>
    <n v="1458"/>
    <x v="2104"/>
    <n v="995"/>
    <n v="0.60425240054869689"/>
  </r>
  <r>
    <x v="670"/>
    <n v="2018"/>
    <n v="600000"/>
    <n v="7600"/>
    <x v="0"/>
    <x v="0"/>
    <x v="1"/>
    <s v="First Owner"/>
    <n v="1457"/>
    <n v="8"/>
    <s v="premimum"/>
    <n v="467348.82429649966"/>
    <n v="1449"/>
    <n v="1457"/>
    <n v="1457"/>
    <x v="2105"/>
    <n v="995"/>
    <n v="0.60398078242964992"/>
  </r>
  <r>
    <x v="197"/>
    <n v="2013"/>
    <n v="195000"/>
    <n v="47253"/>
    <x v="1"/>
    <x v="1"/>
    <x v="0"/>
    <s v="First Owner"/>
    <n v="1456"/>
    <n v="13"/>
    <s v="budget"/>
    <n v="467257.71771978022"/>
    <n v="1448"/>
    <n v="1456"/>
    <n v="1456"/>
    <x v="2106"/>
    <n v="995"/>
    <n v="0.60370879120879117"/>
  </r>
  <r>
    <x v="890"/>
    <n v="2015"/>
    <n v="281000"/>
    <n v="4432"/>
    <x v="0"/>
    <x v="1"/>
    <x v="1"/>
    <s v="Second Owner"/>
    <n v="1455"/>
    <n v="11"/>
    <s v="budget"/>
    <n v="467444.83642611682"/>
    <n v="1447"/>
    <n v="1455"/>
    <n v="1455"/>
    <x v="2107"/>
    <n v="994"/>
    <n v="0.60343642611683845"/>
  </r>
  <r>
    <x v="479"/>
    <n v="2010"/>
    <n v="75000"/>
    <n v="110000"/>
    <x v="0"/>
    <x v="0"/>
    <x v="0"/>
    <s v="Second Owner"/>
    <n v="1454"/>
    <n v="16"/>
    <s v="budget"/>
    <n v="467573.0653370014"/>
    <n v="1446"/>
    <n v="1454"/>
    <n v="1454"/>
    <x v="2108"/>
    <n v="993"/>
    <n v="0.60385144429160931"/>
  </r>
  <r>
    <x v="268"/>
    <n v="2014"/>
    <n v="400000"/>
    <n v="25000"/>
    <x v="0"/>
    <x v="0"/>
    <x v="0"/>
    <s v="First Owner"/>
    <n v="1453"/>
    <n v="12"/>
    <s v="budget"/>
    <n v="467843.24638678593"/>
    <n v="1445"/>
    <n v="1453"/>
    <n v="1453"/>
    <x v="2109"/>
    <n v="992"/>
    <n v="0.60426703372333102"/>
  </r>
  <r>
    <x v="330"/>
    <n v="2009"/>
    <n v="93000"/>
    <n v="70000"/>
    <x v="1"/>
    <x v="0"/>
    <x v="0"/>
    <s v="Second Owner"/>
    <n v="1452"/>
    <n v="17"/>
    <s v="budget"/>
    <n v="467889.97038567491"/>
    <n v="1444"/>
    <n v="1452"/>
    <n v="1452"/>
    <x v="2110"/>
    <n v="991"/>
    <n v="0.60399449035812669"/>
  </r>
  <r>
    <x v="671"/>
    <n v="2016"/>
    <n v="560000"/>
    <n v="68523"/>
    <x v="0"/>
    <x v="1"/>
    <x v="0"/>
    <s v="First Owner"/>
    <n v="1451"/>
    <n v="10"/>
    <s v="premimum"/>
    <n v="468148.33700895932"/>
    <n v="1443"/>
    <n v="1451"/>
    <n v="1451"/>
    <x v="2111"/>
    <n v="990"/>
    <n v="0.6044107512060648"/>
  </r>
  <r>
    <x v="504"/>
    <n v="2019"/>
    <n v="400000"/>
    <n v="5000"/>
    <x v="0"/>
    <x v="0"/>
    <x v="0"/>
    <s v="First Owner"/>
    <n v="1450"/>
    <n v="7"/>
    <s v="budget"/>
    <n v="468084.99103448278"/>
    <n v="1442"/>
    <n v="1450"/>
    <n v="1450"/>
    <x v="2112"/>
    <n v="990"/>
    <n v="0.60413793103448277"/>
  </r>
  <r>
    <x v="20"/>
    <n v="2018"/>
    <n v="459999"/>
    <n v="40000"/>
    <x v="0"/>
    <x v="0"/>
    <x v="0"/>
    <s v="First Owner"/>
    <n v="1449"/>
    <n v="8"/>
    <s v="budget"/>
    <n v="468131.97860593512"/>
    <n v="1441"/>
    <n v="1449"/>
    <n v="1449"/>
    <x v="2113"/>
    <n v="990"/>
    <n v="0.60386473429951693"/>
  </r>
  <r>
    <x v="1087"/>
    <n v="2017"/>
    <n v="450000"/>
    <n v="43000"/>
    <x v="1"/>
    <x v="0"/>
    <x v="0"/>
    <s v="First Owner"/>
    <n v="1448"/>
    <n v="9"/>
    <s v="budget"/>
    <n v="468137.59530386742"/>
    <n v="1440"/>
    <n v="1448"/>
    <n v="1448"/>
    <x v="2114"/>
    <n v="990"/>
    <n v="0.60359116022099446"/>
  </r>
  <r>
    <x v="1088"/>
    <n v="2010"/>
    <n v="88000"/>
    <n v="80251"/>
    <x v="2"/>
    <x v="1"/>
    <x v="0"/>
    <s v="Second Owner"/>
    <n v="1447"/>
    <n v="16"/>
    <s v="budget"/>
    <n v="468150.12992398062"/>
    <n v="1439"/>
    <n v="1447"/>
    <n v="1447"/>
    <x v="2115"/>
    <n v="990"/>
    <n v="0.60331720801658606"/>
  </r>
  <r>
    <x v="1089"/>
    <n v="2010"/>
    <n v="250000"/>
    <n v="34500"/>
    <x v="0"/>
    <x v="0"/>
    <x v="0"/>
    <s v="Second Owner"/>
    <n v="1446"/>
    <n v="16"/>
    <s v="budget"/>
    <n v="468413.02766251727"/>
    <n v="1438"/>
    <n v="1446"/>
    <n v="1446"/>
    <x v="2116"/>
    <n v="989"/>
    <n v="0.60373443983402486"/>
  </r>
  <r>
    <x v="1090"/>
    <n v="2000"/>
    <n v="22000"/>
    <n v="42743"/>
    <x v="0"/>
    <x v="1"/>
    <x v="0"/>
    <s v="Third Owner"/>
    <n v="1445"/>
    <n v="26"/>
    <s v="budget"/>
    <n v="468564.17854671279"/>
    <n v="1437"/>
    <n v="1445"/>
    <n v="1445"/>
    <x v="2117"/>
    <n v="988"/>
    <n v="0.60415224913494814"/>
  </r>
  <r>
    <x v="197"/>
    <n v="2013"/>
    <n v="130000"/>
    <n v="93900"/>
    <x v="1"/>
    <x v="0"/>
    <x v="0"/>
    <s v="Second Owner"/>
    <n v="1444"/>
    <n v="13"/>
    <s v="budget"/>
    <n v="468873.43351800554"/>
    <n v="1436"/>
    <n v="1444"/>
    <n v="1444"/>
    <x v="2118"/>
    <n v="987"/>
    <n v="0.60457063711911352"/>
  </r>
  <r>
    <x v="1091"/>
    <n v="2004"/>
    <n v="79000"/>
    <n v="80000"/>
    <x v="0"/>
    <x v="0"/>
    <x v="0"/>
    <s v="First Owner"/>
    <n v="1443"/>
    <n v="22"/>
    <s v="budget"/>
    <n v="469108.27304227307"/>
    <n v="1435"/>
    <n v="1443"/>
    <n v="1443"/>
    <x v="2119"/>
    <n v="986"/>
    <n v="0.60498960498960497"/>
  </r>
  <r>
    <x v="197"/>
    <n v="2012"/>
    <n v="120000"/>
    <n v="110000"/>
    <x v="1"/>
    <x v="0"/>
    <x v="0"/>
    <s v="First Owner"/>
    <n v="1442"/>
    <n v="14"/>
    <s v="budget"/>
    <n v="469378.80582524271"/>
    <n v="1434"/>
    <n v="1442"/>
    <n v="1442"/>
    <x v="2120"/>
    <n v="985"/>
    <n v="0.60471567267683768"/>
  </r>
  <r>
    <x v="85"/>
    <n v="2011"/>
    <n v="1700000"/>
    <n v="100000"/>
    <x v="1"/>
    <x v="0"/>
    <x v="1"/>
    <s v="Second Owner"/>
    <n v="1441"/>
    <n v="15"/>
    <b v="0"/>
    <n v="469621.26162387233"/>
    <n v="1433"/>
    <n v="1441"/>
    <n v="1441"/>
    <x v="2121"/>
    <n v="984"/>
    <n v="0.60444136016655103"/>
  </r>
  <r>
    <x v="1092"/>
    <n v="2012"/>
    <n v="300000"/>
    <n v="25000"/>
    <x v="1"/>
    <x v="0"/>
    <x v="0"/>
    <s v="First Owner"/>
    <n v="1440"/>
    <n v="14"/>
    <s v="budget"/>
    <n v="468766.83194444445"/>
    <n v="1432"/>
    <n v="1440"/>
    <n v="1440"/>
    <x v="2122"/>
    <n v="983"/>
    <n v="0.60486111111111107"/>
  </r>
  <r>
    <x v="785"/>
    <n v="2009"/>
    <n v="145000"/>
    <n v="25000"/>
    <x v="0"/>
    <x v="0"/>
    <x v="0"/>
    <s v="First Owner"/>
    <n v="1439"/>
    <n v="17"/>
    <s v="budget"/>
    <n v="468884.11257817928"/>
    <n v="1431"/>
    <n v="1439"/>
    <n v="1439"/>
    <x v="2123"/>
    <n v="982"/>
    <n v="0.60458651841556632"/>
  </r>
  <r>
    <x v="594"/>
    <n v="2019"/>
    <n v="3200000"/>
    <n v="20000"/>
    <x v="1"/>
    <x v="0"/>
    <x v="1"/>
    <s v="First Owner"/>
    <n v="1438"/>
    <n v="7"/>
    <b v="0"/>
    <n v="469109.34492350486"/>
    <n v="1430"/>
    <n v="1438"/>
    <n v="1438"/>
    <x v="2124"/>
    <n v="981"/>
    <n v="0.60431154381084839"/>
  </r>
  <r>
    <x v="237"/>
    <n v="2013"/>
    <n v="240000"/>
    <n v="10000"/>
    <x v="0"/>
    <x v="0"/>
    <x v="0"/>
    <s v="First Owner"/>
    <n v="1437"/>
    <n v="13"/>
    <s v="budget"/>
    <n v="467208.93389004871"/>
    <n v="1429"/>
    <n v="1437"/>
    <n v="1437"/>
    <x v="2125"/>
    <n v="981"/>
    <n v="0.60403618649965207"/>
  </r>
  <r>
    <x v="743"/>
    <n v="2018"/>
    <n v="700000"/>
    <n v="30000"/>
    <x v="1"/>
    <x v="0"/>
    <x v="0"/>
    <s v="First Owner"/>
    <n v="1436"/>
    <n v="8"/>
    <s v="premimum"/>
    <n v="467367.1573816156"/>
    <n v="1428"/>
    <n v="1436"/>
    <n v="1436"/>
    <x v="2126"/>
    <n v="980"/>
    <n v="0.60376044568245124"/>
  </r>
  <r>
    <x v="878"/>
    <n v="2010"/>
    <n v="145000"/>
    <n v="110000"/>
    <x v="0"/>
    <x v="0"/>
    <x v="0"/>
    <s v="Second Owner"/>
    <n v="1435"/>
    <n v="16"/>
    <s v="budget"/>
    <n v="467205.04390243901"/>
    <n v="1427"/>
    <n v="1435"/>
    <n v="1435"/>
    <x v="2127"/>
    <n v="980"/>
    <n v="0.60348432055749124"/>
  </r>
  <r>
    <x v="1093"/>
    <n v="2014"/>
    <n v="535000"/>
    <n v="80000"/>
    <x v="1"/>
    <x v="0"/>
    <x v="0"/>
    <s v="Second Owner"/>
    <n v="1434"/>
    <n v="12"/>
    <s v="premimum"/>
    <n v="467429.73361227335"/>
    <n v="1426"/>
    <n v="1434"/>
    <n v="1434"/>
    <x v="2128"/>
    <n v="979"/>
    <n v="0.603905160390516"/>
  </r>
  <r>
    <x v="1094"/>
    <n v="2016"/>
    <n v="420000"/>
    <n v="21000"/>
    <x v="0"/>
    <x v="0"/>
    <x v="0"/>
    <s v="First Owner"/>
    <n v="1433"/>
    <n v="10"/>
    <s v="budget"/>
    <n v="467382.58060013957"/>
    <n v="1425"/>
    <n v="1433"/>
    <n v="1433"/>
    <x v="2129"/>
    <n v="978"/>
    <n v="0.60432658757850666"/>
  </r>
  <r>
    <x v="150"/>
    <n v="2016"/>
    <n v="350000"/>
    <n v="20000"/>
    <x v="0"/>
    <x v="0"/>
    <x v="0"/>
    <s v="First Owner"/>
    <n v="1432"/>
    <n v="10"/>
    <s v="budget"/>
    <n v="467415.6689944134"/>
    <n v="1424"/>
    <n v="1432"/>
    <n v="1432"/>
    <x v="2130"/>
    <n v="978"/>
    <n v="0.60405027932960897"/>
  </r>
  <r>
    <x v="142"/>
    <n v="2015"/>
    <n v="550000"/>
    <n v="32000"/>
    <x v="1"/>
    <x v="0"/>
    <x v="0"/>
    <s v="First Owner"/>
    <n v="1431"/>
    <n v="11"/>
    <s v="premimum"/>
    <n v="467497.72047519218"/>
    <n v="1423"/>
    <n v="1431"/>
    <n v="1431"/>
    <x v="2131"/>
    <n v="978"/>
    <n v="0.60377358490566035"/>
  </r>
  <r>
    <x v="1095"/>
    <n v="2007"/>
    <n v="750000"/>
    <n v="180000"/>
    <x v="1"/>
    <x v="0"/>
    <x v="0"/>
    <s v="First Owner"/>
    <n v="1430"/>
    <n v="19"/>
    <s v="premimum"/>
    <n v="467440.02657342656"/>
    <n v="1422"/>
    <n v="1430"/>
    <n v="1430"/>
    <x v="2132"/>
    <n v="977"/>
    <n v="0.60349650349650352"/>
  </r>
  <r>
    <x v="1096"/>
    <n v="2012"/>
    <n v="198000"/>
    <n v="70000"/>
    <x v="1"/>
    <x v="0"/>
    <x v="0"/>
    <s v="Second Owner"/>
    <n v="1429"/>
    <n v="14"/>
    <s v="budget"/>
    <n v="467242.29391182645"/>
    <n v="1421"/>
    <n v="1429"/>
    <n v="1429"/>
    <x v="2133"/>
    <n v="976"/>
    <n v="0.60321903428971313"/>
  </r>
  <r>
    <x v="1097"/>
    <n v="2013"/>
    <n v="420000"/>
    <n v="50000"/>
    <x v="1"/>
    <x v="0"/>
    <x v="0"/>
    <s v="First Owner"/>
    <n v="1428"/>
    <n v="13"/>
    <s v="budget"/>
    <n v="467430.83893557423"/>
    <n v="1420"/>
    <n v="1428"/>
    <n v="1428"/>
    <x v="2134"/>
    <n v="975"/>
    <n v="0.60364145658263302"/>
  </r>
  <r>
    <x v="1098"/>
    <n v="2004"/>
    <n v="195000"/>
    <n v="120000"/>
    <x v="1"/>
    <x v="0"/>
    <x v="0"/>
    <s v="First Owner"/>
    <n v="1427"/>
    <n v="22"/>
    <s v="budget"/>
    <n v="467464.07708479324"/>
    <n v="1419"/>
    <n v="1427"/>
    <n v="1427"/>
    <x v="2135"/>
    <n v="974"/>
    <n v="0.60336370007007711"/>
  </r>
  <r>
    <x v="1099"/>
    <n v="2012"/>
    <n v="150000"/>
    <n v="55766"/>
    <x v="0"/>
    <x v="0"/>
    <x v="0"/>
    <s v="Second Owner"/>
    <n v="1426"/>
    <n v="14"/>
    <s v="budget"/>
    <n v="467655.14586255257"/>
    <n v="1418"/>
    <n v="1426"/>
    <n v="1426"/>
    <x v="2136"/>
    <n v="973"/>
    <n v="0.60308555399719499"/>
  </r>
  <r>
    <x v="166"/>
    <n v="2011"/>
    <n v="275000"/>
    <n v="40000"/>
    <x v="0"/>
    <x v="0"/>
    <x v="0"/>
    <s v="Second Owner"/>
    <n v="1425"/>
    <n v="15"/>
    <s v="budget"/>
    <n v="467878.06175438594"/>
    <n v="1417"/>
    <n v="1425"/>
    <n v="1425"/>
    <x v="2137"/>
    <n v="972"/>
    <n v="0.60350877192982455"/>
  </r>
  <r>
    <x v="115"/>
    <n v="2001"/>
    <n v="65000"/>
    <n v="60000"/>
    <x v="0"/>
    <x v="0"/>
    <x v="0"/>
    <s v="Third Owner"/>
    <n v="1424"/>
    <n v="25"/>
    <s v="budget"/>
    <n v="468013.50983146066"/>
    <n v="1416"/>
    <n v="1424"/>
    <n v="1424"/>
    <x v="2138"/>
    <n v="971"/>
    <n v="0.6039325842696629"/>
  </r>
  <r>
    <x v="1100"/>
    <n v="2008"/>
    <n v="200000"/>
    <n v="50000"/>
    <x v="0"/>
    <x v="0"/>
    <x v="0"/>
    <s v="First Owner"/>
    <n v="1423"/>
    <n v="18"/>
    <s v="budget"/>
    <n v="468296.72382290935"/>
    <n v="1415"/>
    <n v="1423"/>
    <n v="1423"/>
    <x v="2139"/>
    <n v="970"/>
    <n v="0.6043569922698524"/>
  </r>
  <r>
    <x v="95"/>
    <n v="2010"/>
    <n v="250000"/>
    <n v="110000"/>
    <x v="1"/>
    <x v="0"/>
    <x v="0"/>
    <s v="Second Owner"/>
    <n v="1422"/>
    <n v="16"/>
    <s v="budget"/>
    <n v="468485.3994374121"/>
    <n v="1414"/>
    <n v="1422"/>
    <n v="1422"/>
    <x v="2140"/>
    <n v="969"/>
    <n v="0.6040787623066104"/>
  </r>
  <r>
    <x v="1009"/>
    <n v="2013"/>
    <n v="182000"/>
    <n v="100000"/>
    <x v="1"/>
    <x v="0"/>
    <x v="0"/>
    <s v="First Owner"/>
    <n v="1421"/>
    <n v="13"/>
    <s v="budget"/>
    <n v="468639.15411681915"/>
    <n v="1413"/>
    <n v="1421"/>
    <n v="1421"/>
    <x v="2141"/>
    <n v="968"/>
    <n v="0.60450387051372279"/>
  </r>
  <r>
    <x v="1101"/>
    <n v="2001"/>
    <n v="85000"/>
    <n v="86000"/>
    <x v="0"/>
    <x v="0"/>
    <x v="0"/>
    <s v="Second Owner"/>
    <n v="1420"/>
    <n v="25"/>
    <s v="budget"/>
    <n v="468841.01267605636"/>
    <n v="1412"/>
    <n v="1420"/>
    <n v="1420"/>
    <x v="2142"/>
    <n v="967"/>
    <n v="0.60422535211267603"/>
  </r>
  <r>
    <x v="333"/>
    <n v="2013"/>
    <n v="400000"/>
    <n v="50000"/>
    <x v="1"/>
    <x v="0"/>
    <x v="0"/>
    <s v="First Owner"/>
    <n v="1419"/>
    <n v="13"/>
    <s v="budget"/>
    <n v="469111.51374207187"/>
    <n v="1411"/>
    <n v="1419"/>
    <n v="1419"/>
    <x v="2143"/>
    <n v="966"/>
    <n v="0.60465116279069764"/>
  </r>
  <r>
    <x v="986"/>
    <n v="2017"/>
    <n v="650000"/>
    <n v="20000"/>
    <x v="1"/>
    <x v="0"/>
    <x v="0"/>
    <s v="First Owner"/>
    <n v="1418"/>
    <n v="9"/>
    <s v="premimum"/>
    <n v="469160.25246826519"/>
    <n v="1410"/>
    <n v="1418"/>
    <n v="1418"/>
    <x v="2144"/>
    <n v="965"/>
    <n v="0.60437235543018331"/>
  </r>
  <r>
    <x v="898"/>
    <n v="2010"/>
    <n v="400000"/>
    <n v="50000"/>
    <x v="0"/>
    <x v="0"/>
    <x v="0"/>
    <s v="First Owner"/>
    <n v="1417"/>
    <n v="16"/>
    <s v="budget"/>
    <n v="469032.63091037405"/>
    <n v="1409"/>
    <n v="1417"/>
    <n v="1417"/>
    <x v="2145"/>
    <n v="965"/>
    <n v="0.60409315455187018"/>
  </r>
  <r>
    <x v="924"/>
    <n v="2012"/>
    <n v="295000"/>
    <n v="80000"/>
    <x v="1"/>
    <x v="0"/>
    <x v="0"/>
    <s v="Second Owner"/>
    <n v="1416"/>
    <n v="14"/>
    <s v="budget"/>
    <n v="469081.3827683616"/>
    <n v="1408"/>
    <n v="1416"/>
    <n v="1416"/>
    <x v="2146"/>
    <n v="964"/>
    <n v="0.60381355932203384"/>
  </r>
  <r>
    <x v="1102"/>
    <n v="2006"/>
    <n v="60000"/>
    <n v="135000"/>
    <x v="3"/>
    <x v="0"/>
    <x v="0"/>
    <s v="Fourth &amp; Above Owner"/>
    <n v="1415"/>
    <n v="20"/>
    <s v="budget"/>
    <n v="469204.40848056535"/>
    <n v="1407"/>
    <n v="1415"/>
    <n v="1415"/>
    <x v="2147"/>
    <n v="963"/>
    <n v="0.60424028268551233"/>
  </r>
  <r>
    <x v="1103"/>
    <n v="2003"/>
    <n v="110000"/>
    <n v="120000"/>
    <x v="1"/>
    <x v="0"/>
    <x v="0"/>
    <s v="Third Owner"/>
    <n v="1414"/>
    <n v="23"/>
    <s v="budget"/>
    <n v="469493.8033946252"/>
    <n v="1407"/>
    <n v="1414"/>
    <n v="1414"/>
    <x v="2147"/>
    <n v="962"/>
    <n v="0.60466760961810462"/>
  </r>
  <r>
    <x v="1104"/>
    <n v="2015"/>
    <n v="550000"/>
    <n v="113600"/>
    <x v="1"/>
    <x v="0"/>
    <x v="0"/>
    <s v="First Owner"/>
    <n v="1413"/>
    <n v="11"/>
    <s v="premimum"/>
    <n v="469748.22222222225"/>
    <n v="1406"/>
    <n v="1413"/>
    <n v="1413"/>
    <x v="2148"/>
    <n v="961"/>
    <n v="0.60509554140127386"/>
  </r>
  <r>
    <x v="37"/>
    <n v="2008"/>
    <n v="190000"/>
    <n v="70000"/>
    <x v="0"/>
    <x v="0"/>
    <x v="0"/>
    <s v="Third Owner"/>
    <n v="1412"/>
    <n v="18"/>
    <s v="budget"/>
    <n v="469691.38668555242"/>
    <n v="1405"/>
    <n v="1412"/>
    <n v="1412"/>
    <x v="2149"/>
    <n v="960"/>
    <n v="0.60481586402266285"/>
  </r>
  <r>
    <x v="1105"/>
    <n v="2018"/>
    <n v="861999"/>
    <n v="20000"/>
    <x v="1"/>
    <x v="1"/>
    <x v="0"/>
    <s v="First Owner"/>
    <n v="1411"/>
    <n v="8"/>
    <s v="premimum"/>
    <n v="469889.60878809355"/>
    <n v="1404"/>
    <n v="1411"/>
    <n v="1411"/>
    <x v="2150"/>
    <n v="959"/>
    <n v="0.6052445074415308"/>
  </r>
  <r>
    <x v="1106"/>
    <n v="2018"/>
    <n v="782000"/>
    <n v="14000"/>
    <x v="0"/>
    <x v="1"/>
    <x v="0"/>
    <s v="First Owner"/>
    <n v="1410"/>
    <n v="8"/>
    <s v="premimum"/>
    <n v="469611.51702127658"/>
    <n v="1403"/>
    <n v="1410"/>
    <n v="1410"/>
    <x v="2151"/>
    <n v="959"/>
    <n v="0.60496453900709224"/>
  </r>
  <r>
    <x v="1107"/>
    <n v="2018"/>
    <n v="836000"/>
    <n v="26000"/>
    <x v="1"/>
    <x v="1"/>
    <x v="0"/>
    <s v="First Owner"/>
    <n v="1409"/>
    <n v="8"/>
    <s v="premimum"/>
    <n v="469389.80766501062"/>
    <n v="1402"/>
    <n v="1409"/>
    <n v="1409"/>
    <x v="2152"/>
    <n v="959"/>
    <n v="0.6046841731724627"/>
  </r>
  <r>
    <x v="392"/>
    <n v="2016"/>
    <n v="696000"/>
    <n v="138925"/>
    <x v="0"/>
    <x v="1"/>
    <x v="0"/>
    <s v="First Owner"/>
    <n v="1408"/>
    <n v="10"/>
    <s v="premimum"/>
    <n v="469129.43110795453"/>
    <n v="1401"/>
    <n v="1408"/>
    <n v="1408"/>
    <x v="2153"/>
    <n v="959"/>
    <n v="0.60440340909090906"/>
  </r>
  <r>
    <x v="603"/>
    <n v="2016"/>
    <n v="596000"/>
    <n v="121764"/>
    <x v="1"/>
    <x v="1"/>
    <x v="0"/>
    <s v="First Owner"/>
    <n v="1407"/>
    <n v="10"/>
    <s v="premimum"/>
    <n v="468968.18692253018"/>
    <n v="1400"/>
    <n v="1407"/>
    <n v="1407"/>
    <x v="2154"/>
    <n v="959"/>
    <n v="0.60412224591329067"/>
  </r>
  <r>
    <x v="1108"/>
    <n v="2016"/>
    <n v="612000"/>
    <n v="105429"/>
    <x v="0"/>
    <x v="1"/>
    <x v="0"/>
    <s v="First Owner"/>
    <n v="1406"/>
    <n v="10"/>
    <s v="premimum"/>
    <n v="468877.83712660027"/>
    <n v="1399"/>
    <n v="1406"/>
    <n v="1406"/>
    <x v="2155"/>
    <n v="959"/>
    <n v="0.60384068278805125"/>
  </r>
  <r>
    <x v="228"/>
    <n v="2015"/>
    <n v="114999"/>
    <n v="35000"/>
    <x v="0"/>
    <x v="0"/>
    <x v="0"/>
    <s v="First Owner"/>
    <n v="1405"/>
    <n v="11"/>
    <s v="budget"/>
    <n v="468775.97081850533"/>
    <n v="1398"/>
    <n v="1405"/>
    <n v="1405"/>
    <x v="2156"/>
    <n v="959"/>
    <n v="0.60355871886120993"/>
  </r>
  <r>
    <x v="120"/>
    <n v="2017"/>
    <n v="340000"/>
    <n v="60000"/>
    <x v="1"/>
    <x v="0"/>
    <x v="0"/>
    <s v="First Owner"/>
    <n v="1404"/>
    <n v="9"/>
    <s v="budget"/>
    <n v="469027.94871794869"/>
    <n v="1397"/>
    <n v="1404"/>
    <n v="1404"/>
    <x v="2157"/>
    <n v="958"/>
    <n v="0.60327635327635332"/>
  </r>
  <r>
    <x v="1054"/>
    <n v="2020"/>
    <n v="550000"/>
    <n v="5000"/>
    <x v="0"/>
    <x v="0"/>
    <x v="0"/>
    <s v="First Owner"/>
    <n v="1403"/>
    <n v="6"/>
    <s v="premimum"/>
    <n v="469119.914468995"/>
    <n v="1396"/>
    <n v="1403"/>
    <n v="1403"/>
    <x v="2158"/>
    <n v="958"/>
    <n v="0.60299358517462576"/>
  </r>
  <r>
    <x v="1109"/>
    <n v="2008"/>
    <n v="114999"/>
    <n v="70000"/>
    <x v="0"/>
    <x v="0"/>
    <x v="0"/>
    <s v="Third Owner"/>
    <n v="1402"/>
    <n v="18"/>
    <s v="budget"/>
    <n v="469062.22539229674"/>
    <n v="1395"/>
    <n v="1402"/>
    <n v="1402"/>
    <x v="2159"/>
    <n v="958"/>
    <n v="0.60271041369472178"/>
  </r>
  <r>
    <x v="236"/>
    <n v="2000"/>
    <n v="105000"/>
    <n v="80000"/>
    <x v="0"/>
    <x v="0"/>
    <x v="0"/>
    <s v="First Owner"/>
    <n v="1401"/>
    <n v="26"/>
    <s v="budget"/>
    <n v="469314.9471805853"/>
    <n v="1394"/>
    <n v="1401"/>
    <n v="1401"/>
    <x v="2160"/>
    <n v="957"/>
    <n v="0.60314061384725193"/>
  </r>
  <r>
    <x v="295"/>
    <n v="2019"/>
    <n v="890000"/>
    <n v="20000"/>
    <x v="1"/>
    <x v="0"/>
    <x v="0"/>
    <s v="First Owner"/>
    <n v="1400"/>
    <n v="7"/>
    <s v="premimum"/>
    <n v="469575.17214285716"/>
    <n v="1393"/>
    <n v="1400"/>
    <n v="1400"/>
    <x v="2161"/>
    <n v="956"/>
    <n v="0.60285714285714287"/>
  </r>
  <r>
    <x v="1110"/>
    <n v="2019"/>
    <n v="715000"/>
    <n v="8000"/>
    <x v="0"/>
    <x v="0"/>
    <x v="0"/>
    <s v="First Owner"/>
    <n v="1399"/>
    <n v="7"/>
    <s v="premimum"/>
    <n v="469274.65403859899"/>
    <n v="1392"/>
    <n v="1399"/>
    <n v="1399"/>
    <x v="2162"/>
    <n v="956"/>
    <n v="0.60257326661901356"/>
  </r>
  <r>
    <x v="221"/>
    <n v="2014"/>
    <n v="525000"/>
    <n v="54000"/>
    <x v="0"/>
    <x v="1"/>
    <x v="0"/>
    <s v="Second Owner"/>
    <n v="1398"/>
    <n v="12"/>
    <s v="premimum"/>
    <n v="469098.88483547926"/>
    <n v="1391"/>
    <n v="1398"/>
    <n v="1398"/>
    <x v="2163"/>
    <n v="956"/>
    <n v="0.60228898426323318"/>
  </r>
  <r>
    <x v="322"/>
    <n v="2014"/>
    <n v="475000"/>
    <n v="23122"/>
    <x v="0"/>
    <x v="1"/>
    <x v="0"/>
    <s v="Second Owner"/>
    <n v="1397"/>
    <n v="12"/>
    <s v="budget"/>
    <n v="469058.86972083035"/>
    <n v="1390"/>
    <n v="1397"/>
    <n v="1397"/>
    <x v="2164"/>
    <n v="955"/>
    <n v="0.60272011453113816"/>
  </r>
  <r>
    <x v="1111"/>
    <n v="2012"/>
    <n v="349000"/>
    <n v="44500"/>
    <x v="1"/>
    <x v="1"/>
    <x v="0"/>
    <s v="Second Owner"/>
    <n v="1396"/>
    <n v="14"/>
    <s v="budget"/>
    <n v="469054.61389684811"/>
    <n v="1389"/>
    <n v="1396"/>
    <n v="1396"/>
    <x v="2165"/>
    <n v="954"/>
    <n v="0.6031518624641834"/>
  </r>
  <r>
    <x v="387"/>
    <n v="2017"/>
    <n v="825000"/>
    <n v="13599"/>
    <x v="0"/>
    <x v="1"/>
    <x v="1"/>
    <s v="First Owner"/>
    <n v="1395"/>
    <n v="9"/>
    <s v="premimum"/>
    <n v="469140.67455197131"/>
    <n v="1388"/>
    <n v="1395"/>
    <n v="1395"/>
    <x v="2166"/>
    <n v="953"/>
    <n v="0.60358422939068102"/>
  </r>
  <r>
    <x v="281"/>
    <n v="2014"/>
    <n v="550000"/>
    <n v="100000"/>
    <x v="1"/>
    <x v="0"/>
    <x v="0"/>
    <s v="Second Owner"/>
    <n v="1394"/>
    <n v="12"/>
    <s v="premimum"/>
    <n v="468885.39526542323"/>
    <n v="1387"/>
    <n v="1394"/>
    <n v="1394"/>
    <x v="2167"/>
    <n v="953"/>
    <n v="0.60329985652797702"/>
  </r>
  <r>
    <x v="500"/>
    <n v="2006"/>
    <n v="95000"/>
    <n v="110000"/>
    <x v="0"/>
    <x v="0"/>
    <x v="0"/>
    <s v="Third Owner"/>
    <n v="1393"/>
    <n v="20"/>
    <s v="budget"/>
    <n v="468827.16511127062"/>
    <n v="1386"/>
    <n v="1393"/>
    <n v="1393"/>
    <x v="2168"/>
    <n v="952"/>
    <n v="0.60373295046661879"/>
  </r>
  <r>
    <x v="25"/>
    <n v="2014"/>
    <n v="725000"/>
    <n v="90000"/>
    <x v="1"/>
    <x v="0"/>
    <x v="0"/>
    <s v="Second Owner"/>
    <n v="1392"/>
    <n v="12"/>
    <s v="premimum"/>
    <n v="469095.7191091954"/>
    <n v="1385"/>
    <n v="1392"/>
    <n v="1392"/>
    <x v="2169"/>
    <n v="951"/>
    <n v="0.60416666666666663"/>
  </r>
  <r>
    <x v="1112"/>
    <n v="2019"/>
    <n v="670000"/>
    <n v="17000"/>
    <x v="0"/>
    <x v="0"/>
    <x v="0"/>
    <s v="First Owner"/>
    <n v="1391"/>
    <n v="7"/>
    <s v="premimum"/>
    <n v="468911.74766355142"/>
    <n v="1384"/>
    <n v="1391"/>
    <n v="1391"/>
    <x v="2170"/>
    <n v="950"/>
    <n v="0.60460100647016535"/>
  </r>
  <r>
    <x v="152"/>
    <n v="2008"/>
    <n v="65000"/>
    <n v="140000"/>
    <x v="0"/>
    <x v="0"/>
    <x v="0"/>
    <s v="First Owner"/>
    <n v="1390"/>
    <n v="18"/>
    <s v="budget"/>
    <n v="468767.0798561151"/>
    <n v="1383"/>
    <n v="1390"/>
    <n v="1390"/>
    <x v="2171"/>
    <n v="950"/>
    <n v="0.60431654676258995"/>
  </r>
  <r>
    <x v="89"/>
    <n v="2015"/>
    <n v="500000"/>
    <n v="50000"/>
    <x v="1"/>
    <x v="0"/>
    <x v="0"/>
    <s v="Second Owner"/>
    <n v="1389"/>
    <n v="11"/>
    <s v="premimum"/>
    <n v="469057.76889848814"/>
    <n v="1382"/>
    <n v="1389"/>
    <n v="1389"/>
    <x v="2172"/>
    <n v="949"/>
    <n v="0.60403167746580277"/>
  </r>
  <r>
    <x v="961"/>
    <n v="2017"/>
    <n v="600000"/>
    <n v="53000"/>
    <x v="0"/>
    <x v="0"/>
    <x v="0"/>
    <s v="First Owner"/>
    <n v="1388"/>
    <n v="9"/>
    <s v="premimum"/>
    <n v="469035.47622478387"/>
    <n v="1381"/>
    <n v="1388"/>
    <n v="1388"/>
    <x v="2173"/>
    <n v="948"/>
    <n v="0.60446685878962536"/>
  </r>
  <r>
    <x v="717"/>
    <n v="2017"/>
    <n v="350000"/>
    <n v="70000"/>
    <x v="0"/>
    <x v="0"/>
    <x v="0"/>
    <s v="Second Owner"/>
    <n v="1387"/>
    <n v="9"/>
    <s v="budget"/>
    <n v="468941.05335255951"/>
    <n v="1380"/>
    <n v="1387"/>
    <n v="1387"/>
    <x v="2174"/>
    <n v="948"/>
    <n v="0.60418168709444842"/>
  </r>
  <r>
    <x v="164"/>
    <n v="2012"/>
    <n v="200000"/>
    <n v="70000"/>
    <x v="1"/>
    <x v="0"/>
    <x v="0"/>
    <s v="Second Owner"/>
    <n v="1386"/>
    <n v="14"/>
    <s v="budget"/>
    <n v="469026.86940836941"/>
    <n v="1379"/>
    <n v="1386"/>
    <n v="1386"/>
    <x v="2175"/>
    <n v="948"/>
    <n v="0.60461760461760461"/>
  </r>
  <r>
    <x v="1099"/>
    <n v="2012"/>
    <n v="150000"/>
    <n v="80000"/>
    <x v="0"/>
    <x v="0"/>
    <x v="0"/>
    <s v="First Owner"/>
    <n v="1385"/>
    <n v="14"/>
    <s v="budget"/>
    <n v="469221.11263537908"/>
    <n v="1378"/>
    <n v="1385"/>
    <n v="1385"/>
    <x v="2176"/>
    <n v="947"/>
    <n v="0.60505415162454879"/>
  </r>
  <r>
    <x v="1103"/>
    <n v="2003"/>
    <n v="75000"/>
    <n v="110000"/>
    <x v="1"/>
    <x v="0"/>
    <x v="0"/>
    <s v="Second Owner"/>
    <n v="1384"/>
    <n v="23"/>
    <s v="budget"/>
    <n v="469451.76372832368"/>
    <n v="1377"/>
    <n v="1384"/>
    <n v="1384"/>
    <x v="2177"/>
    <n v="946"/>
    <n v="0.60476878612716767"/>
  </r>
  <r>
    <x v="373"/>
    <n v="2013"/>
    <n v="350000"/>
    <n v="90000"/>
    <x v="1"/>
    <x v="0"/>
    <x v="0"/>
    <s v="Second Owner"/>
    <n v="1383"/>
    <n v="13"/>
    <s v="budget"/>
    <n v="469736.97830802604"/>
    <n v="1376"/>
    <n v="1383"/>
    <n v="1383"/>
    <x v="2178"/>
    <n v="945"/>
    <n v="0.60520607375271152"/>
  </r>
  <r>
    <x v="663"/>
    <n v="2018"/>
    <n v="1700000"/>
    <n v="15000"/>
    <x v="1"/>
    <x v="0"/>
    <x v="0"/>
    <s v="First Owner"/>
    <n v="1382"/>
    <n v="8"/>
    <b v="0"/>
    <n v="469823.61866859626"/>
    <n v="1375"/>
    <n v="1382"/>
    <n v="1382"/>
    <x v="2179"/>
    <n v="944"/>
    <n v="0.60564399421128801"/>
  </r>
  <r>
    <x v="1113"/>
    <n v="2011"/>
    <n v="890000"/>
    <n v="86000"/>
    <x v="1"/>
    <x v="0"/>
    <x v="1"/>
    <s v="Second Owner"/>
    <n v="1381"/>
    <n v="15"/>
    <s v="premimum"/>
    <n v="468932.83200579288"/>
    <n v="1374"/>
    <n v="1381"/>
    <n v="1381"/>
    <x v="2180"/>
    <n v="944"/>
    <n v="0.60535843591600291"/>
  </r>
  <r>
    <x v="562"/>
    <n v="2014"/>
    <n v="500000"/>
    <n v="120000"/>
    <x v="1"/>
    <x v="0"/>
    <x v="0"/>
    <s v="First Owner"/>
    <n v="1380"/>
    <n v="12"/>
    <s v="premimum"/>
    <n v="468627.7108695652"/>
    <n v="1373"/>
    <n v="1380"/>
    <n v="1380"/>
    <x v="2181"/>
    <n v="943"/>
    <n v="0.60579710144927534"/>
  </r>
  <r>
    <x v="90"/>
    <n v="2019"/>
    <n v="600000"/>
    <n v="5200"/>
    <x v="0"/>
    <x v="0"/>
    <x v="0"/>
    <s v="First Owner"/>
    <n v="1379"/>
    <n v="7"/>
    <s v="premimum"/>
    <n v="468604.96084118926"/>
    <n v="1372"/>
    <n v="1379"/>
    <n v="1379"/>
    <x v="2182"/>
    <n v="942"/>
    <n v="0.60551124002900658"/>
  </r>
  <r>
    <x v="332"/>
    <n v="2010"/>
    <n v="99000"/>
    <n v="60000"/>
    <x v="0"/>
    <x v="0"/>
    <x v="0"/>
    <s v="Second Owner"/>
    <n v="1378"/>
    <n v="16"/>
    <s v="budget"/>
    <n v="468509.60885341075"/>
    <n v="1371"/>
    <n v="1378"/>
    <n v="1378"/>
    <x v="2183"/>
    <n v="942"/>
    <n v="0.60522496371552981"/>
  </r>
  <r>
    <x v="578"/>
    <n v="2011"/>
    <n v="235000"/>
    <n v="46000"/>
    <x v="0"/>
    <x v="0"/>
    <x v="0"/>
    <s v="First Owner"/>
    <n v="1377"/>
    <n v="15"/>
    <s v="budget"/>
    <n v="468777.95279593318"/>
    <n v="1370"/>
    <n v="1377"/>
    <n v="1377"/>
    <x v="2184"/>
    <n v="941"/>
    <n v="0.60566448801742923"/>
  </r>
  <r>
    <x v="805"/>
    <n v="2006"/>
    <n v="75000"/>
    <n v="40000"/>
    <x v="0"/>
    <x v="0"/>
    <x v="0"/>
    <s v="Second Owner"/>
    <n v="1376"/>
    <n v="20"/>
    <s v="budget"/>
    <n v="468947.84956395347"/>
    <n v="1369"/>
    <n v="1376"/>
    <n v="1376"/>
    <x v="2185"/>
    <n v="940"/>
    <n v="0.60537790697674421"/>
  </r>
  <r>
    <x v="47"/>
    <n v="2014"/>
    <n v="600000"/>
    <n v="90000"/>
    <x v="1"/>
    <x v="0"/>
    <x v="0"/>
    <s v="Second Owner"/>
    <n v="1375"/>
    <n v="12"/>
    <s v="premimum"/>
    <n v="469234.35709090909"/>
    <n v="1368"/>
    <n v="1375"/>
    <n v="1375"/>
    <x v="2186"/>
    <n v="939"/>
    <n v="0.60581818181818181"/>
  </r>
  <r>
    <x v="584"/>
    <n v="2019"/>
    <n v="1000000"/>
    <n v="25000"/>
    <x v="1"/>
    <x v="0"/>
    <x v="0"/>
    <s v="Second Owner"/>
    <n v="1374"/>
    <n v="7"/>
    <s v="premimum"/>
    <n v="469139.18558951968"/>
    <n v="1367"/>
    <n v="1374"/>
    <n v="1374"/>
    <x v="2187"/>
    <n v="938"/>
    <n v="0.60625909752547302"/>
  </r>
  <r>
    <x v="2"/>
    <n v="2012"/>
    <n v="390000"/>
    <n v="90000"/>
    <x v="1"/>
    <x v="0"/>
    <x v="0"/>
    <s v="First Owner"/>
    <n v="1373"/>
    <n v="14"/>
    <s v="budget"/>
    <n v="468752.54260742897"/>
    <n v="1366"/>
    <n v="1373"/>
    <n v="1373"/>
    <x v="2188"/>
    <n v="938"/>
    <n v="0.6067006554989075"/>
  </r>
  <r>
    <x v="321"/>
    <n v="2015"/>
    <n v="600000"/>
    <n v="70000"/>
    <x v="1"/>
    <x v="0"/>
    <x v="0"/>
    <s v="First Owner"/>
    <n v="1372"/>
    <n v="11"/>
    <s v="premimum"/>
    <n v="468809.94241982506"/>
    <n v="1365"/>
    <n v="1372"/>
    <n v="1372"/>
    <x v="2189"/>
    <n v="937"/>
    <n v="0.60641399416909625"/>
  </r>
  <r>
    <x v="219"/>
    <n v="2017"/>
    <n v="600000"/>
    <n v="70000"/>
    <x v="0"/>
    <x v="0"/>
    <x v="0"/>
    <s v="Second Owner"/>
    <n v="1371"/>
    <n v="9"/>
    <s v="premimum"/>
    <n v="468714.25309992704"/>
    <n v="1364"/>
    <n v="1371"/>
    <n v="1371"/>
    <x v="2190"/>
    <n v="936"/>
    <n v="0.60612691466083146"/>
  </r>
  <r>
    <x v="1114"/>
    <n v="2019"/>
    <n v="730000"/>
    <n v="35000"/>
    <x v="1"/>
    <x v="0"/>
    <x v="0"/>
    <s v="Second Owner"/>
    <n v="1370"/>
    <n v="7"/>
    <s v="premimum"/>
    <n v="468618.42408759124"/>
    <n v="1363"/>
    <n v="1370"/>
    <n v="1370"/>
    <x v="2191"/>
    <n v="936"/>
    <n v="0.60656934306569343"/>
  </r>
  <r>
    <x v="399"/>
    <n v="2017"/>
    <n v="450000"/>
    <n v="12700"/>
    <x v="0"/>
    <x v="0"/>
    <x v="1"/>
    <s v="First Owner"/>
    <n v="1369"/>
    <n v="9"/>
    <s v="budget"/>
    <n v="468427.49525200878"/>
    <n v="1362"/>
    <n v="1369"/>
    <n v="1369"/>
    <x v="2192"/>
    <n v="936"/>
    <n v="0.60701241782322868"/>
  </r>
  <r>
    <x v="368"/>
    <n v="2011"/>
    <n v="250000"/>
    <n v="80000"/>
    <x v="1"/>
    <x v="0"/>
    <x v="0"/>
    <s v="First Owner"/>
    <n v="1368"/>
    <n v="15"/>
    <s v="budget"/>
    <n v="468440.96564327483"/>
    <n v="1361"/>
    <n v="1368"/>
    <n v="1368"/>
    <x v="2193"/>
    <n v="936"/>
    <n v="0.60672514619883045"/>
  </r>
  <r>
    <x v="915"/>
    <n v="2018"/>
    <n v="1400000"/>
    <n v="20000"/>
    <x v="1"/>
    <x v="0"/>
    <x v="0"/>
    <s v="First Owner"/>
    <n v="1367"/>
    <n v="8"/>
    <b v="0"/>
    <n v="468600.76152158011"/>
    <n v="1360"/>
    <n v="1367"/>
    <n v="1367"/>
    <x v="2194"/>
    <n v="935"/>
    <n v="0.60643745427944407"/>
  </r>
  <r>
    <x v="285"/>
    <n v="2018"/>
    <n v="300000"/>
    <n v="20000"/>
    <x v="0"/>
    <x v="0"/>
    <x v="0"/>
    <s v="First Owner"/>
    <n v="1366"/>
    <n v="8"/>
    <s v="budget"/>
    <n v="467918.91727672034"/>
    <n v="1359"/>
    <n v="1366"/>
    <n v="1366"/>
    <x v="2195"/>
    <n v="935"/>
    <n v="0.60614934114202046"/>
  </r>
  <r>
    <x v="1115"/>
    <n v="2017"/>
    <n v="800000"/>
    <n v="19000"/>
    <x v="0"/>
    <x v="0"/>
    <x v="0"/>
    <s v="First Owner"/>
    <n v="1365"/>
    <n v="9"/>
    <s v="premimum"/>
    <n v="468041.93479853478"/>
    <n v="1358"/>
    <n v="1365"/>
    <n v="1365"/>
    <x v="2196"/>
    <n v="935"/>
    <n v="0.60586080586080582"/>
  </r>
  <r>
    <x v="1116"/>
    <n v="2009"/>
    <n v="125000"/>
    <n v="95000"/>
    <x v="1"/>
    <x v="0"/>
    <x v="0"/>
    <s v="Second Owner"/>
    <n v="1364"/>
    <n v="17"/>
    <s v="budget"/>
    <n v="467798.5637829912"/>
    <n v="1357"/>
    <n v="1364"/>
    <n v="1364"/>
    <x v="2197"/>
    <n v="935"/>
    <n v="0.6055718475073314"/>
  </r>
  <r>
    <x v="340"/>
    <n v="2012"/>
    <n v="295000"/>
    <n v="90000"/>
    <x v="1"/>
    <x v="0"/>
    <x v="0"/>
    <s v="First Owner"/>
    <n v="1363"/>
    <n v="14"/>
    <s v="budget"/>
    <n v="468050.0667644901"/>
    <n v="1356"/>
    <n v="1363"/>
    <n v="1363"/>
    <x v="2198"/>
    <n v="934"/>
    <n v="0.6060161408657373"/>
  </r>
  <r>
    <x v="1117"/>
    <n v="2013"/>
    <n v="650000"/>
    <n v="45839"/>
    <x v="0"/>
    <x v="1"/>
    <x v="0"/>
    <s v="First Owner"/>
    <n v="1362"/>
    <n v="13"/>
    <s v="premimum"/>
    <n v="468177.12261380325"/>
    <n v="1355"/>
    <n v="1362"/>
    <n v="1362"/>
    <x v="2199"/>
    <n v="933"/>
    <n v="0.60572687224669608"/>
  </r>
  <r>
    <x v="675"/>
    <n v="2010"/>
    <n v="200000"/>
    <n v="74510"/>
    <x v="0"/>
    <x v="1"/>
    <x v="0"/>
    <s v="First Owner"/>
    <n v="1361"/>
    <n v="16"/>
    <s v="budget"/>
    <n v="468043.52755326964"/>
    <n v="1354"/>
    <n v="1361"/>
    <n v="1361"/>
    <x v="2200"/>
    <n v="932"/>
    <n v="0.60543717854518742"/>
  </r>
  <r>
    <x v="425"/>
    <n v="2009"/>
    <n v="130000"/>
    <n v="87293"/>
    <x v="0"/>
    <x v="1"/>
    <x v="0"/>
    <s v="First Owner"/>
    <n v="1360"/>
    <n v="17"/>
    <s v="budget"/>
    <n v="468240.61838235293"/>
    <n v="1353"/>
    <n v="1360"/>
    <n v="1360"/>
    <x v="2201"/>
    <n v="931"/>
    <n v="0.60514705882352937"/>
  </r>
  <r>
    <x v="698"/>
    <n v="2012"/>
    <n v="250000"/>
    <n v="156040"/>
    <x v="1"/>
    <x v="1"/>
    <x v="0"/>
    <s v="First Owner"/>
    <n v="1359"/>
    <n v="14"/>
    <s v="budget"/>
    <n v="468489.50772626931"/>
    <n v="1352"/>
    <n v="1359"/>
    <n v="1359"/>
    <x v="2202"/>
    <n v="930"/>
    <n v="0.60485651214128033"/>
  </r>
  <r>
    <x v="307"/>
    <n v="2004"/>
    <n v="400000"/>
    <n v="93415"/>
    <x v="1"/>
    <x v="1"/>
    <x v="0"/>
    <s v="First Owner"/>
    <n v="1358"/>
    <n v="22"/>
    <s v="budget"/>
    <n v="468650.39837997052"/>
    <n v="1351"/>
    <n v="1358"/>
    <n v="1358"/>
    <x v="2203"/>
    <n v="929"/>
    <n v="0.60456553755522824"/>
  </r>
  <r>
    <x v="901"/>
    <n v="2017"/>
    <n v="430000"/>
    <n v="101159"/>
    <x v="0"/>
    <x v="1"/>
    <x v="0"/>
    <s v="First Owner"/>
    <n v="1357"/>
    <n v="9"/>
    <s v="budget"/>
    <n v="468700.98820928519"/>
    <n v="1350"/>
    <n v="1357"/>
    <n v="1357"/>
    <x v="2204"/>
    <n v="928"/>
    <n v="0.60427413411938102"/>
  </r>
  <r>
    <x v="239"/>
    <n v="2015"/>
    <n v="170000"/>
    <n v="80000"/>
    <x v="0"/>
    <x v="0"/>
    <x v="0"/>
    <s v="Second Owner"/>
    <n v="1356"/>
    <n v="11"/>
    <s v="budget"/>
    <n v="468729.52876106196"/>
    <n v="1349"/>
    <n v="1356"/>
    <n v="1356"/>
    <x v="2205"/>
    <n v="928"/>
    <n v="0.60398230088495575"/>
  </r>
  <r>
    <x v="1118"/>
    <n v="2019"/>
    <n v="450000"/>
    <n v="12000"/>
    <x v="0"/>
    <x v="0"/>
    <x v="0"/>
    <s v="First Owner"/>
    <n v="1355"/>
    <n v="7"/>
    <s v="budget"/>
    <n v="468949.99335793359"/>
    <n v="1348"/>
    <n v="1355"/>
    <n v="1355"/>
    <x v="2206"/>
    <n v="927"/>
    <n v="0.60442804428044283"/>
  </r>
  <r>
    <x v="1119"/>
    <n v="2013"/>
    <n v="350000"/>
    <n v="90000"/>
    <x v="0"/>
    <x v="0"/>
    <x v="0"/>
    <s v="First Owner"/>
    <n v="1354"/>
    <n v="13"/>
    <s v="budget"/>
    <n v="468963.98892171343"/>
    <n v="1347"/>
    <n v="1354"/>
    <n v="1354"/>
    <x v="2207"/>
    <n v="927"/>
    <n v="0.604135893648449"/>
  </r>
  <r>
    <x v="237"/>
    <n v="2011"/>
    <n v="130000"/>
    <n v="68519"/>
    <x v="0"/>
    <x v="1"/>
    <x v="0"/>
    <s v="First Owner"/>
    <n v="1353"/>
    <n v="15"/>
    <s v="budget"/>
    <n v="469051.91500369547"/>
    <n v="1346"/>
    <n v="1353"/>
    <n v="1353"/>
    <x v="2208"/>
    <n v="926"/>
    <n v="0.60384331116038437"/>
  </r>
  <r>
    <x v="197"/>
    <n v="2012"/>
    <n v="180000"/>
    <n v="55130"/>
    <x v="1"/>
    <x v="1"/>
    <x v="0"/>
    <s v="First Owner"/>
    <n v="1352"/>
    <n v="14"/>
    <s v="budget"/>
    <n v="469302.69304733729"/>
    <n v="1345"/>
    <n v="1352"/>
    <n v="1352"/>
    <x v="2209"/>
    <n v="925"/>
    <n v="0.60355029585798814"/>
  </r>
  <r>
    <x v="501"/>
    <n v="2014"/>
    <n v="475000"/>
    <n v="65239"/>
    <x v="0"/>
    <x v="1"/>
    <x v="0"/>
    <s v="First Owner"/>
    <n v="1351"/>
    <n v="12"/>
    <s v="budget"/>
    <n v="469516.83271650627"/>
    <n v="1344"/>
    <n v="1351"/>
    <n v="1351"/>
    <x v="2210"/>
    <n v="924"/>
    <n v="0.60325684678016289"/>
  </r>
  <r>
    <x v="1120"/>
    <n v="2015"/>
    <n v="470000"/>
    <n v="58182"/>
    <x v="0"/>
    <x v="1"/>
    <x v="0"/>
    <s v="First Owner"/>
    <n v="1350"/>
    <n v="11"/>
    <s v="budget"/>
    <n v="469512.7711111111"/>
    <n v="1343"/>
    <n v="1350"/>
    <n v="1350"/>
    <x v="2211"/>
    <n v="923"/>
    <n v="0.60296296296296292"/>
  </r>
  <r>
    <x v="1121"/>
    <n v="2012"/>
    <n v="200000"/>
    <n v="91245"/>
    <x v="1"/>
    <x v="1"/>
    <x v="0"/>
    <s v="First Owner"/>
    <n v="1349"/>
    <n v="14"/>
    <s v="budget"/>
    <n v="469512.40993328393"/>
    <n v="1342"/>
    <n v="1349"/>
    <n v="1349"/>
    <x v="2212"/>
    <n v="922"/>
    <n v="0.60266864343958493"/>
  </r>
  <r>
    <x v="71"/>
    <n v="2013"/>
    <n v="650000"/>
    <n v="102989"/>
    <x v="1"/>
    <x v="1"/>
    <x v="0"/>
    <s v="First Owner"/>
    <n v="1348"/>
    <n v="13"/>
    <s v="premimum"/>
    <n v="469712.34495548962"/>
    <n v="1341"/>
    <n v="1348"/>
    <n v="1348"/>
    <x v="2213"/>
    <n v="921"/>
    <n v="0.60237388724035612"/>
  </r>
  <r>
    <x v="1122"/>
    <n v="2010"/>
    <n v="400000"/>
    <n v="50000"/>
    <x v="0"/>
    <x v="0"/>
    <x v="0"/>
    <s v="First Owner"/>
    <n v="1347"/>
    <n v="16"/>
    <s v="budget"/>
    <n v="469578.50111358572"/>
    <n v="1340"/>
    <n v="1347"/>
    <n v="1347"/>
    <x v="2214"/>
    <n v="920"/>
    <n v="0.60207869339272457"/>
  </r>
  <r>
    <x v="331"/>
    <n v="2000"/>
    <n v="100000"/>
    <n v="120000"/>
    <x v="0"/>
    <x v="0"/>
    <x v="0"/>
    <s v="First Owner"/>
    <n v="1346"/>
    <n v="26"/>
    <s v="budget"/>
    <n v="469630.19390787516"/>
    <n v="1339"/>
    <n v="1346"/>
    <n v="1346"/>
    <x v="2215"/>
    <n v="919"/>
    <n v="0.60178306092124811"/>
  </r>
  <r>
    <x v="95"/>
    <n v="2014"/>
    <n v="409999"/>
    <n v="90000"/>
    <x v="1"/>
    <x v="0"/>
    <x v="0"/>
    <s v="First Owner"/>
    <n v="1345"/>
    <n v="12"/>
    <s v="budget"/>
    <n v="469905.01189591078"/>
    <n v="1338"/>
    <n v="1345"/>
    <n v="1345"/>
    <x v="2216"/>
    <n v="918"/>
    <n v="0.60148698884758367"/>
  </r>
  <r>
    <x v="142"/>
    <n v="2018"/>
    <n v="640000"/>
    <n v="25000"/>
    <x v="1"/>
    <x v="0"/>
    <x v="0"/>
    <s v="First Owner"/>
    <n v="1344"/>
    <n v="8"/>
    <s v="premimum"/>
    <n v="469949.58482142858"/>
    <n v="1337"/>
    <n v="1344"/>
    <n v="1344"/>
    <x v="2217"/>
    <n v="917"/>
    <n v="0.60119047619047616"/>
  </r>
  <r>
    <x v="1"/>
    <n v="2007"/>
    <n v="160000"/>
    <n v="80000"/>
    <x v="0"/>
    <x v="0"/>
    <x v="0"/>
    <s v="Second Owner"/>
    <n v="1343"/>
    <n v="19"/>
    <s v="budget"/>
    <n v="469822.96500372299"/>
    <n v="1336"/>
    <n v="1343"/>
    <n v="1343"/>
    <x v="2218"/>
    <n v="917"/>
    <n v="0.6008935219657483"/>
  </r>
  <r>
    <x v="1123"/>
    <n v="2018"/>
    <n v="750000"/>
    <n v="70000"/>
    <x v="1"/>
    <x v="0"/>
    <x v="0"/>
    <s v="First Owner"/>
    <n v="1342"/>
    <n v="8"/>
    <s v="premimum"/>
    <n v="470053.83159463486"/>
    <n v="1335"/>
    <n v="1342"/>
    <n v="1342"/>
    <x v="2219"/>
    <n v="916"/>
    <n v="0.60134128166915057"/>
  </r>
  <r>
    <x v="1124"/>
    <n v="2002"/>
    <n v="150000"/>
    <n v="50000"/>
    <x v="1"/>
    <x v="0"/>
    <x v="0"/>
    <s v="Third Owner"/>
    <n v="1341"/>
    <n v="24"/>
    <s v="budget"/>
    <n v="469845.07233407907"/>
    <n v="1334"/>
    <n v="1341"/>
    <n v="1341"/>
    <x v="2220"/>
    <n v="916"/>
    <n v="0.60104399701715139"/>
  </r>
  <r>
    <x v="1125"/>
    <n v="2008"/>
    <n v="80000"/>
    <n v="100000"/>
    <x v="0"/>
    <x v="0"/>
    <x v="0"/>
    <s v="Second Owner"/>
    <n v="1340"/>
    <n v="18"/>
    <s v="budget"/>
    <n v="470083.76268656715"/>
    <n v="1333"/>
    <n v="1340"/>
    <n v="1340"/>
    <x v="2221"/>
    <n v="915"/>
    <n v="0.60149253731343288"/>
  </r>
  <r>
    <x v="1126"/>
    <n v="2016"/>
    <n v="240000"/>
    <n v="90000"/>
    <x v="1"/>
    <x v="0"/>
    <x v="0"/>
    <s v="Third Owner"/>
    <n v="1339"/>
    <n v="10"/>
    <s v="budget"/>
    <n v="470375.08737864078"/>
    <n v="1332"/>
    <n v="1339"/>
    <n v="1339"/>
    <x v="2222"/>
    <n v="914"/>
    <n v="0.60194174757281549"/>
  </r>
  <r>
    <x v="746"/>
    <n v="2005"/>
    <n v="60000"/>
    <n v="60000"/>
    <x v="0"/>
    <x v="0"/>
    <x v="0"/>
    <s v="Third Owner"/>
    <n v="1338"/>
    <n v="21"/>
    <s v="budget"/>
    <n v="470547.26606875932"/>
    <n v="1331"/>
    <n v="1338"/>
    <n v="1338"/>
    <x v="2223"/>
    <n v="914"/>
    <n v="0.60239162929745893"/>
  </r>
  <r>
    <x v="152"/>
    <n v="2007"/>
    <n v="70000"/>
    <n v="120000"/>
    <x v="0"/>
    <x v="0"/>
    <x v="0"/>
    <s v="Third Owner"/>
    <n v="1337"/>
    <n v="19"/>
    <s v="budget"/>
    <n v="470854.33208676142"/>
    <n v="1330"/>
    <n v="1337"/>
    <n v="1337"/>
    <x v="2224"/>
    <n v="913"/>
    <n v="0.60284218399401646"/>
  </r>
  <r>
    <x v="550"/>
    <n v="2008"/>
    <n v="285000"/>
    <n v="90000"/>
    <x v="1"/>
    <x v="0"/>
    <x v="1"/>
    <s v="Second Owner"/>
    <n v="1336"/>
    <n v="18"/>
    <s v="budget"/>
    <n v="471154.37275449099"/>
    <n v="1329"/>
    <n v="1336"/>
    <n v="1336"/>
    <x v="2225"/>
    <n v="912"/>
    <n v="0.6032934131736527"/>
  </r>
  <r>
    <x v="142"/>
    <n v="2015"/>
    <n v="350000"/>
    <n v="60000"/>
    <x v="1"/>
    <x v="0"/>
    <x v="0"/>
    <s v="Second Owner"/>
    <n v="1335"/>
    <n v="11"/>
    <s v="budget"/>
    <n v="471293.81423220976"/>
    <n v="1328"/>
    <n v="1335"/>
    <n v="1335"/>
    <x v="2226"/>
    <n v="911"/>
    <n v="0.60374531835205991"/>
  </r>
  <r>
    <x v="1127"/>
    <n v="2015"/>
    <n v="699000"/>
    <n v="30000"/>
    <x v="1"/>
    <x v="0"/>
    <x v="0"/>
    <s v="Second Owner"/>
    <n v="1334"/>
    <n v="11"/>
    <s v="premimum"/>
    <n v="471384.73913043475"/>
    <n v="1327"/>
    <n v="1334"/>
    <n v="1334"/>
    <x v="2227"/>
    <n v="910"/>
    <n v="0.60419790104947524"/>
  </r>
  <r>
    <x v="346"/>
    <n v="2011"/>
    <n v="275000"/>
    <n v="108000"/>
    <x v="1"/>
    <x v="0"/>
    <x v="0"/>
    <s v="Second Owner"/>
    <n v="1333"/>
    <n v="15"/>
    <s v="budget"/>
    <n v="471213.98499624908"/>
    <n v="1326"/>
    <n v="1333"/>
    <n v="1333"/>
    <x v="2228"/>
    <n v="909"/>
    <n v="0.60465116279069764"/>
  </r>
  <r>
    <x v="1128"/>
    <n v="2012"/>
    <n v="350000"/>
    <n v="160000"/>
    <x v="1"/>
    <x v="0"/>
    <x v="0"/>
    <s v="Second Owner"/>
    <n v="1332"/>
    <n v="14"/>
    <s v="budget"/>
    <n v="471361.29279279278"/>
    <n v="1325"/>
    <n v="1332"/>
    <n v="1332"/>
    <x v="2229"/>
    <n v="908"/>
    <n v="0.60510510510510507"/>
  </r>
  <r>
    <x v="190"/>
    <n v="2006"/>
    <n v="135000"/>
    <n v="90000"/>
    <x v="0"/>
    <x v="0"/>
    <x v="0"/>
    <s v="Third Owner"/>
    <n v="1331"/>
    <n v="20"/>
    <s v="budget"/>
    <n v="471452.47332832456"/>
    <n v="1324"/>
    <n v="1331"/>
    <n v="1331"/>
    <x v="2230"/>
    <n v="907"/>
    <n v="0.6055597295266717"/>
  </r>
  <r>
    <x v="1129"/>
    <n v="2010"/>
    <n v="325000"/>
    <n v="120000"/>
    <x v="1"/>
    <x v="0"/>
    <x v="0"/>
    <s v="Third Owner"/>
    <n v="1330"/>
    <n v="16"/>
    <s v="budget"/>
    <n v="471705.44511278195"/>
    <n v="1323"/>
    <n v="1330"/>
    <n v="1330"/>
    <x v="2231"/>
    <n v="906"/>
    <n v="0.60601503759398501"/>
  </r>
  <r>
    <x v="71"/>
    <n v="2012"/>
    <n v="650000"/>
    <n v="102000"/>
    <x v="1"/>
    <x v="0"/>
    <x v="0"/>
    <s v="Second Owner"/>
    <n v="1329"/>
    <n v="14"/>
    <s v="premimum"/>
    <n v="471815.8329571106"/>
    <n v="1322"/>
    <n v="1329"/>
    <n v="1329"/>
    <x v="2232"/>
    <n v="905"/>
    <n v="0.60647103085026333"/>
  </r>
  <r>
    <x v="749"/>
    <n v="2009"/>
    <n v="300000"/>
    <n v="178000"/>
    <x v="1"/>
    <x v="0"/>
    <x v="0"/>
    <s v="Second Owner"/>
    <n v="1328"/>
    <n v="17"/>
    <s v="budget"/>
    <n v="471681.65813253011"/>
    <n v="1321"/>
    <n v="1328"/>
    <n v="1328"/>
    <x v="2233"/>
    <n v="904"/>
    <n v="0.60692771084337349"/>
  </r>
  <r>
    <x v="200"/>
    <n v="2014"/>
    <n v="1200000"/>
    <n v="200000"/>
    <x v="1"/>
    <x v="0"/>
    <x v="0"/>
    <s v="Second Owner"/>
    <n v="1327"/>
    <n v="12"/>
    <b v="0"/>
    <n v="471811.0339110776"/>
    <n v="1320"/>
    <n v="1327"/>
    <n v="1327"/>
    <x v="2234"/>
    <n v="903"/>
    <n v="0.60738507912584783"/>
  </r>
  <r>
    <x v="1130"/>
    <n v="2012"/>
    <n v="450000"/>
    <n v="60000"/>
    <x v="0"/>
    <x v="1"/>
    <x v="0"/>
    <s v="First Owner"/>
    <n v="1326"/>
    <n v="14"/>
    <s v="budget"/>
    <n v="471261.87179487181"/>
    <n v="1319"/>
    <n v="1326"/>
    <n v="1326"/>
    <x v="2235"/>
    <n v="902"/>
    <n v="0.60784313725490191"/>
  </r>
  <r>
    <x v="1026"/>
    <n v="2019"/>
    <n v="425000"/>
    <n v="3000"/>
    <x v="0"/>
    <x v="0"/>
    <x v="0"/>
    <s v="First Owner"/>
    <n v="1325"/>
    <n v="7"/>
    <s v="budget"/>
    <n v="471277.91849056602"/>
    <n v="1318"/>
    <n v="1325"/>
    <n v="1325"/>
    <x v="2236"/>
    <n v="901"/>
    <n v="0.60754716981132073"/>
  </r>
  <r>
    <x v="39"/>
    <n v="2006"/>
    <n v="150000"/>
    <n v="75118"/>
    <x v="0"/>
    <x v="0"/>
    <x v="0"/>
    <s v="Second Owner"/>
    <n v="1324"/>
    <n v="20"/>
    <s v="budget"/>
    <n v="471312.87160120846"/>
    <n v="1317"/>
    <n v="1324"/>
    <n v="1324"/>
    <x v="2237"/>
    <n v="901"/>
    <n v="0.60725075528700911"/>
  </r>
  <r>
    <x v="368"/>
    <n v="2013"/>
    <n v="290000"/>
    <n v="140000"/>
    <x v="1"/>
    <x v="0"/>
    <x v="0"/>
    <s v="Second Owner"/>
    <n v="1323"/>
    <n v="13"/>
    <s v="budget"/>
    <n v="471555.73847316706"/>
    <n v="1316"/>
    <n v="1323"/>
    <n v="1323"/>
    <x v="2238"/>
    <n v="900"/>
    <n v="0.60770975056689347"/>
  </r>
  <r>
    <x v="1131"/>
    <n v="2014"/>
    <n v="335000"/>
    <n v="60000"/>
    <x v="0"/>
    <x v="0"/>
    <x v="0"/>
    <s v="Second Owner"/>
    <n v="1322"/>
    <n v="12"/>
    <s v="budget"/>
    <n v="471693.07261724659"/>
    <n v="1315"/>
    <n v="1322"/>
    <n v="1322"/>
    <x v="2239"/>
    <n v="899"/>
    <n v="0.60816944024205744"/>
  </r>
  <r>
    <x v="1132"/>
    <n v="2006"/>
    <n v="120000"/>
    <n v="79000"/>
    <x v="0"/>
    <x v="1"/>
    <x v="0"/>
    <s v="Fourth &amp; Above Owner"/>
    <n v="1321"/>
    <n v="20"/>
    <s v="budget"/>
    <n v="471796.54958364874"/>
    <n v="1314"/>
    <n v="1321"/>
    <n v="1321"/>
    <x v="2240"/>
    <n v="898"/>
    <n v="0.60862982588947767"/>
  </r>
  <r>
    <x v="1133"/>
    <n v="2005"/>
    <n v="20000"/>
    <n v="25000"/>
    <x v="0"/>
    <x v="0"/>
    <x v="0"/>
    <s v="Second Owner"/>
    <n v="1320"/>
    <n v="21"/>
    <s v="budget"/>
    <n v="472063.06212121213"/>
    <n v="1313"/>
    <n v="1320"/>
    <n v="1320"/>
    <x v="2241"/>
    <n v="897"/>
    <n v="0.60909090909090913"/>
  </r>
  <r>
    <x v="462"/>
    <n v="2012"/>
    <n v="220000"/>
    <n v="70000"/>
    <x v="1"/>
    <x v="0"/>
    <x v="0"/>
    <s v="Second Owner"/>
    <n v="1319"/>
    <n v="14"/>
    <s v="budget"/>
    <n v="472405.79378316907"/>
    <n v="1312"/>
    <n v="1319"/>
    <n v="1319"/>
    <x v="2242"/>
    <n v="896"/>
    <n v="0.60955269143290369"/>
  </r>
  <r>
    <x v="1134"/>
    <n v="2005"/>
    <n v="61000"/>
    <n v="4637"/>
    <x v="0"/>
    <x v="0"/>
    <x v="0"/>
    <s v="Second Owner"/>
    <n v="1318"/>
    <n v="21"/>
    <s v="budget"/>
    <n v="472597.30045523518"/>
    <n v="1311"/>
    <n v="1318"/>
    <n v="1318"/>
    <x v="2243"/>
    <n v="895"/>
    <n v="0.61001517450682852"/>
  </r>
  <r>
    <x v="142"/>
    <n v="2016"/>
    <n v="620000"/>
    <n v="70000"/>
    <x v="1"/>
    <x v="0"/>
    <x v="0"/>
    <s v="First Owner"/>
    <n v="1317"/>
    <n v="10"/>
    <s v="premimum"/>
    <n v="472909.82687927107"/>
    <n v="1310"/>
    <n v="1317"/>
    <n v="1317"/>
    <x v="2244"/>
    <n v="894"/>
    <n v="0.61047835990888377"/>
  </r>
  <r>
    <x v="1135"/>
    <n v="2014"/>
    <n v="425000"/>
    <n v="100000"/>
    <x v="1"/>
    <x v="0"/>
    <x v="0"/>
    <s v="Second Owner"/>
    <n v="1316"/>
    <n v="12"/>
    <s v="budget"/>
    <n v="472798.05623100302"/>
    <n v="1309"/>
    <n v="1316"/>
    <n v="1316"/>
    <x v="2245"/>
    <n v="894"/>
    <n v="0.61018237082066873"/>
  </r>
  <r>
    <x v="684"/>
    <n v="2009"/>
    <n v="85000"/>
    <n v="120000"/>
    <x v="1"/>
    <x v="0"/>
    <x v="0"/>
    <s v="Second Owner"/>
    <n v="1315"/>
    <n v="17"/>
    <s v="budget"/>
    <n v="472834.40456273762"/>
    <n v="1308"/>
    <n v="1315"/>
    <n v="1315"/>
    <x v="2246"/>
    <n v="893"/>
    <n v="0.61064638783269964"/>
  </r>
  <r>
    <x v="1136"/>
    <n v="2015"/>
    <n v="270000"/>
    <n v="40000"/>
    <x v="1"/>
    <x v="0"/>
    <x v="0"/>
    <s v="Second Owner"/>
    <n v="1314"/>
    <n v="11"/>
    <s v="budget"/>
    <n v="473129.56012176559"/>
    <n v="1307"/>
    <n v="1314"/>
    <n v="1314"/>
    <x v="2247"/>
    <n v="892"/>
    <n v="0.61111111111111116"/>
  </r>
  <r>
    <x v="103"/>
    <n v="2009"/>
    <n v="180000"/>
    <n v="220000"/>
    <x v="1"/>
    <x v="0"/>
    <x v="0"/>
    <s v="First Owner"/>
    <n v="1313"/>
    <n v="17"/>
    <s v="budget"/>
    <n v="473284.26656511804"/>
    <n v="1306"/>
    <n v="1313"/>
    <n v="1313"/>
    <x v="2248"/>
    <n v="891"/>
    <n v="0.61157654226961156"/>
  </r>
  <r>
    <x v="613"/>
    <n v="2017"/>
    <n v="450000"/>
    <n v="30000"/>
    <x v="0"/>
    <x v="0"/>
    <x v="0"/>
    <s v="First Owner"/>
    <n v="1312"/>
    <n v="9"/>
    <s v="budget"/>
    <n v="473507.80640243902"/>
    <n v="1305"/>
    <n v="1312"/>
    <n v="1312"/>
    <x v="2249"/>
    <n v="890"/>
    <n v="0.61128048780487809"/>
  </r>
  <r>
    <x v="1137"/>
    <n v="2012"/>
    <n v="450000"/>
    <n v="42655"/>
    <x v="1"/>
    <x v="0"/>
    <x v="0"/>
    <s v="First Owner"/>
    <n v="1311"/>
    <n v="14"/>
    <s v="budget"/>
    <n v="473525.73760488175"/>
    <n v="1304"/>
    <n v="1311"/>
    <n v="1311"/>
    <x v="2250"/>
    <n v="890"/>
    <n v="0.61098398169336388"/>
  </r>
  <r>
    <x v="1138"/>
    <n v="2017"/>
    <n v="250000"/>
    <n v="43000"/>
    <x v="0"/>
    <x v="0"/>
    <x v="0"/>
    <s v="Second Owner"/>
    <n v="1310"/>
    <n v="9"/>
    <s v="budget"/>
    <n v="473543.69618320611"/>
    <n v="1303"/>
    <n v="1310"/>
    <n v="1310"/>
    <x v="2251"/>
    <n v="889"/>
    <n v="0.61068702290076338"/>
  </r>
  <r>
    <x v="1139"/>
    <n v="2012"/>
    <n v="725000"/>
    <n v="70000"/>
    <x v="1"/>
    <x v="0"/>
    <x v="0"/>
    <s v="First Owner"/>
    <n v="1309"/>
    <n v="14"/>
    <s v="premimum"/>
    <n v="473714.4705882353"/>
    <n v="1302"/>
    <n v="1309"/>
    <n v="1309"/>
    <x v="2252"/>
    <n v="889"/>
    <n v="0.61115355233002289"/>
  </r>
  <r>
    <x v="465"/>
    <n v="2010"/>
    <n v="250000"/>
    <n v="55000"/>
    <x v="0"/>
    <x v="0"/>
    <x v="0"/>
    <s v="First Owner"/>
    <n v="1308"/>
    <n v="16"/>
    <s v="budget"/>
    <n v="473522.35626911314"/>
    <n v="1301"/>
    <n v="1308"/>
    <n v="1308"/>
    <x v="2253"/>
    <n v="888"/>
    <n v="0.61085626911314983"/>
  </r>
  <r>
    <x v="1140"/>
    <n v="2010"/>
    <n v="99000"/>
    <n v="80000"/>
    <x v="1"/>
    <x v="0"/>
    <x v="0"/>
    <s v="Second Owner"/>
    <n v="1307"/>
    <n v="16"/>
    <s v="budget"/>
    <n v="473693.37566947209"/>
    <n v="1300"/>
    <n v="1307"/>
    <n v="1307"/>
    <x v="2254"/>
    <n v="887"/>
    <n v="0.61055853098699309"/>
  </r>
  <r>
    <x v="927"/>
    <n v="2017"/>
    <n v="350000"/>
    <n v="55000"/>
    <x v="0"/>
    <x v="0"/>
    <x v="0"/>
    <s v="First Owner"/>
    <n v="1306"/>
    <n v="9"/>
    <s v="budget"/>
    <n v="473980.27718223585"/>
    <n v="1299"/>
    <n v="1306"/>
    <n v="1306"/>
    <x v="2255"/>
    <n v="886"/>
    <n v="0.61102603369065855"/>
  </r>
  <r>
    <x v="1141"/>
    <n v="2018"/>
    <n v="511000"/>
    <n v="70000"/>
    <x v="0"/>
    <x v="0"/>
    <x v="0"/>
    <s v="First Owner"/>
    <n v="1305"/>
    <n v="8"/>
    <s v="premimum"/>
    <n v="474075.28122605366"/>
    <n v="1298"/>
    <n v="1305"/>
    <n v="1305"/>
    <x v="2256"/>
    <n v="886"/>
    <n v="0.61072796934865903"/>
  </r>
  <r>
    <x v="274"/>
    <n v="2012"/>
    <n v="300000"/>
    <n v="80000"/>
    <x v="1"/>
    <x v="0"/>
    <x v="0"/>
    <s v="First Owner"/>
    <n v="1304"/>
    <n v="14"/>
    <s v="budget"/>
    <n v="474046.96472392639"/>
    <n v="1297"/>
    <n v="1304"/>
    <n v="1304"/>
    <x v="2257"/>
    <n v="886"/>
    <n v="0.61042944785276076"/>
  </r>
  <r>
    <x v="1142"/>
    <n v="2010"/>
    <n v="1100000"/>
    <n v="110000"/>
    <x v="0"/>
    <x v="0"/>
    <x v="1"/>
    <s v="First Owner"/>
    <n v="1303"/>
    <n v="16"/>
    <b v="0"/>
    <n v="474180.53875671525"/>
    <n v="1296"/>
    <n v="1303"/>
    <n v="1303"/>
    <x v="2258"/>
    <n v="885"/>
    <n v="0.61013046815042216"/>
  </r>
  <r>
    <x v="61"/>
    <n v="2010"/>
    <n v="125000"/>
    <n v="60000"/>
    <x v="0"/>
    <x v="0"/>
    <x v="0"/>
    <s v="Third Owner"/>
    <n v="1302"/>
    <n v="16"/>
    <s v="budget"/>
    <n v="473699.87864823348"/>
    <n v="1295"/>
    <n v="1302"/>
    <n v="1302"/>
    <x v="2259"/>
    <n v="884"/>
    <n v="0.60983102918586785"/>
  </r>
  <r>
    <x v="233"/>
    <n v="2018"/>
    <n v="500000"/>
    <n v="30000"/>
    <x v="0"/>
    <x v="0"/>
    <x v="0"/>
    <s v="First Owner"/>
    <n v="1301"/>
    <n v="8"/>
    <s v="premimum"/>
    <n v="473967.90315142198"/>
    <n v="1294"/>
    <n v="1301"/>
    <n v="1301"/>
    <x v="2260"/>
    <n v="883"/>
    <n v="0.61029976940814756"/>
  </r>
  <r>
    <x v="343"/>
    <n v="2013"/>
    <n v="385000"/>
    <n v="80000"/>
    <x v="1"/>
    <x v="0"/>
    <x v="0"/>
    <s v="Second Owner"/>
    <n v="1300"/>
    <n v="13"/>
    <s v="budget"/>
    <n v="473947.87846153846"/>
    <n v="1293"/>
    <n v="1300"/>
    <n v="1300"/>
    <x v="2261"/>
    <n v="883"/>
    <n v="0.61"/>
  </r>
  <r>
    <x v="1143"/>
    <n v="2012"/>
    <n v="350000"/>
    <n v="90000"/>
    <x v="0"/>
    <x v="0"/>
    <x v="0"/>
    <s v="First Owner"/>
    <n v="1299"/>
    <n v="14"/>
    <s v="budget"/>
    <n v="474016.35257890687"/>
    <n v="1292"/>
    <n v="1299"/>
    <n v="1299"/>
    <x v="2262"/>
    <n v="882"/>
    <n v="0.61046959199384143"/>
  </r>
  <r>
    <x v="1144"/>
    <n v="2003"/>
    <n v="60000"/>
    <n v="50000"/>
    <x v="0"/>
    <x v="0"/>
    <x v="0"/>
    <s v="First Owner"/>
    <n v="1298"/>
    <n v="23"/>
    <s v="budget"/>
    <n v="474111.89676425268"/>
    <n v="1291"/>
    <n v="1298"/>
    <n v="1298"/>
    <x v="2263"/>
    <n v="881"/>
    <n v="0.61016949152542377"/>
  </r>
  <r>
    <x v="37"/>
    <n v="2012"/>
    <n v="300000"/>
    <n v="50000"/>
    <x v="0"/>
    <x v="0"/>
    <x v="0"/>
    <s v="First Owner"/>
    <n v="1297"/>
    <n v="14"/>
    <s v="budget"/>
    <n v="474431.18118735543"/>
    <n v="1290"/>
    <n v="1297"/>
    <n v="1297"/>
    <x v="2264"/>
    <n v="880"/>
    <n v="0.60986892829606787"/>
  </r>
  <r>
    <x v="770"/>
    <n v="2012"/>
    <n v="400000"/>
    <n v="70000"/>
    <x v="1"/>
    <x v="0"/>
    <x v="0"/>
    <s v="First Owner"/>
    <n v="1296"/>
    <n v="14"/>
    <s v="budget"/>
    <n v="474565.77314814815"/>
    <n v="1289"/>
    <n v="1296"/>
    <n v="1296"/>
    <x v="2265"/>
    <n v="879"/>
    <n v="0.60956790123456794"/>
  </r>
  <r>
    <x v="304"/>
    <n v="2014"/>
    <n v="550000"/>
    <n v="110000"/>
    <x v="1"/>
    <x v="0"/>
    <x v="0"/>
    <s v="First Owner"/>
    <n v="1295"/>
    <n v="12"/>
    <s v="premimum"/>
    <n v="474623.35289575288"/>
    <n v="1288"/>
    <n v="1295"/>
    <n v="1295"/>
    <x v="2266"/>
    <n v="878"/>
    <n v="0.60926640926640929"/>
  </r>
  <r>
    <x v="673"/>
    <n v="2012"/>
    <n v="300000"/>
    <n v="80000"/>
    <x v="0"/>
    <x v="0"/>
    <x v="0"/>
    <s v="Second Owner"/>
    <n v="1294"/>
    <n v="14"/>
    <s v="budget"/>
    <n v="474565.10200927354"/>
    <n v="1287"/>
    <n v="1294"/>
    <n v="1294"/>
    <x v="2267"/>
    <n v="877"/>
    <n v="0.60896445131375576"/>
  </r>
  <r>
    <x v="333"/>
    <n v="2012"/>
    <n v="250000"/>
    <n v="156000"/>
    <x v="1"/>
    <x v="0"/>
    <x v="0"/>
    <s v="First Owner"/>
    <n v="1293"/>
    <n v="14"/>
    <s v="budget"/>
    <n v="474700.10982211912"/>
    <n v="1286"/>
    <n v="1293"/>
    <n v="1293"/>
    <x v="2268"/>
    <n v="876"/>
    <n v="0.60943542150038665"/>
  </r>
  <r>
    <x v="1145"/>
    <n v="2012"/>
    <n v="800000"/>
    <n v="180000"/>
    <x v="1"/>
    <x v="0"/>
    <x v="0"/>
    <s v="First Owner"/>
    <n v="1292"/>
    <n v="14"/>
    <s v="premimum"/>
    <n v="474874.0263157895"/>
    <n v="1285"/>
    <n v="1292"/>
    <n v="1292"/>
    <x v="2269"/>
    <n v="875"/>
    <n v="0.60913312693498456"/>
  </r>
  <r>
    <x v="41"/>
    <n v="2018"/>
    <n v="300000"/>
    <n v="25000"/>
    <x v="0"/>
    <x v="0"/>
    <x v="0"/>
    <s v="First Owner"/>
    <n v="1291"/>
    <n v="8"/>
    <s v="budget"/>
    <n v="474622.18590240122"/>
    <n v="1284"/>
    <n v="1291"/>
    <n v="1291"/>
    <x v="2270"/>
    <n v="874"/>
    <n v="0.60883036405886914"/>
  </r>
  <r>
    <x v="152"/>
    <n v="2004"/>
    <n v="80000"/>
    <n v="120000"/>
    <x v="0"/>
    <x v="0"/>
    <x v="0"/>
    <s v="First Owner"/>
    <n v="1290"/>
    <n v="22"/>
    <s v="budget"/>
    <n v="474757.55193798448"/>
    <n v="1283"/>
    <n v="1290"/>
    <n v="1290"/>
    <x v="2271"/>
    <n v="874"/>
    <n v="0.60852713178294571"/>
  </r>
  <r>
    <x v="1146"/>
    <n v="2020"/>
    <n v="1200000"/>
    <n v="11000"/>
    <x v="1"/>
    <x v="0"/>
    <x v="0"/>
    <s v="First Owner"/>
    <n v="1289"/>
    <n v="6"/>
    <b v="0"/>
    <n v="475063.80294802174"/>
    <n v="1282"/>
    <n v="1289"/>
    <n v="1289"/>
    <x v="2272"/>
    <n v="873"/>
    <n v="0.60822342901474014"/>
  </r>
  <r>
    <x v="1147"/>
    <n v="2017"/>
    <n v="355000"/>
    <n v="40000"/>
    <x v="0"/>
    <x v="0"/>
    <x v="1"/>
    <s v="First Owner"/>
    <n v="1288"/>
    <n v="9"/>
    <s v="budget"/>
    <n v="474500.96428571426"/>
    <n v="1281"/>
    <n v="1288"/>
    <n v="1288"/>
    <x v="2273"/>
    <n v="873"/>
    <n v="0.60791925465838514"/>
  </r>
  <r>
    <x v="95"/>
    <n v="2015"/>
    <n v="520000"/>
    <n v="50000"/>
    <x v="1"/>
    <x v="0"/>
    <x v="0"/>
    <s v="First Owner"/>
    <n v="1287"/>
    <n v="11"/>
    <s v="premimum"/>
    <n v="474593.81662781665"/>
    <n v="1280"/>
    <n v="1287"/>
    <n v="1287"/>
    <x v="2274"/>
    <n v="873"/>
    <n v="0.60761460761460762"/>
  </r>
  <r>
    <x v="317"/>
    <n v="2012"/>
    <n v="500000"/>
    <n v="26000"/>
    <x v="1"/>
    <x v="0"/>
    <x v="0"/>
    <s v="First Owner"/>
    <n v="1286"/>
    <n v="14"/>
    <s v="premimum"/>
    <n v="474558.50855365477"/>
    <n v="1279"/>
    <n v="1286"/>
    <n v="1286"/>
    <x v="2275"/>
    <n v="872"/>
    <n v="0.60730948678071539"/>
  </r>
  <r>
    <x v="39"/>
    <n v="2008"/>
    <n v="114999"/>
    <n v="30000"/>
    <x v="0"/>
    <x v="0"/>
    <x v="0"/>
    <s v="First Owner"/>
    <n v="1285"/>
    <n v="18"/>
    <s v="budget"/>
    <n v="474538.70972762647"/>
    <n v="1278"/>
    <n v="1285"/>
    <n v="1285"/>
    <x v="2276"/>
    <n v="871"/>
    <n v="0.60700389105058361"/>
  </r>
  <r>
    <x v="1148"/>
    <n v="2014"/>
    <n v="1800000"/>
    <n v="50000"/>
    <x v="1"/>
    <x v="0"/>
    <x v="0"/>
    <s v="First Owner"/>
    <n v="1284"/>
    <n v="12"/>
    <b v="0"/>
    <n v="474818.72507788159"/>
    <n v="1277"/>
    <n v="1284"/>
    <n v="1284"/>
    <x v="2277"/>
    <n v="870"/>
    <n v="0.60669781931464173"/>
  </r>
  <r>
    <x v="1149"/>
    <n v="2018"/>
    <n v="800000"/>
    <n v="20000"/>
    <x v="1"/>
    <x v="0"/>
    <x v="0"/>
    <s v="First Owner"/>
    <n v="1283"/>
    <n v="8"/>
    <s v="premimum"/>
    <n v="473785.84801247076"/>
    <n v="1276"/>
    <n v="1283"/>
    <n v="1283"/>
    <x v="2278"/>
    <n v="869"/>
    <n v="0.60639127045985974"/>
  </r>
  <r>
    <x v="190"/>
    <n v="2008"/>
    <n v="105000"/>
    <n v="30000"/>
    <x v="0"/>
    <x v="0"/>
    <x v="0"/>
    <s v="Second Owner"/>
    <n v="1282"/>
    <n v="18"/>
    <s v="budget"/>
    <n v="473531.3907956318"/>
    <n v="1275"/>
    <n v="1282"/>
    <n v="1282"/>
    <x v="2279"/>
    <n v="869"/>
    <n v="0.60608424336973477"/>
  </r>
  <r>
    <x v="39"/>
    <n v="2011"/>
    <n v="135000"/>
    <n v="78000"/>
    <x v="0"/>
    <x v="0"/>
    <x v="0"/>
    <s v="First Owner"/>
    <n v="1281"/>
    <n v="15"/>
    <s v="budget"/>
    <n v="473819.08118657296"/>
    <n v="1274"/>
    <n v="1281"/>
    <n v="1281"/>
    <x v="2280"/>
    <n v="868"/>
    <n v="0.60655737704918034"/>
  </r>
  <r>
    <x v="35"/>
    <n v="2011"/>
    <n v="170000"/>
    <n v="40000"/>
    <x v="0"/>
    <x v="0"/>
    <x v="0"/>
    <s v="Second Owner"/>
    <n v="1280"/>
    <n v="15"/>
    <s v="budget"/>
    <n v="474083.78359374998"/>
    <n v="1273"/>
    <n v="1280"/>
    <n v="1280"/>
    <x v="2281"/>
    <n v="867"/>
    <n v="0.60624999999999996"/>
  </r>
  <r>
    <x v="450"/>
    <n v="2014"/>
    <n v="550000"/>
    <n v="100000"/>
    <x v="0"/>
    <x v="0"/>
    <x v="0"/>
    <s v="First Owner"/>
    <n v="1279"/>
    <n v="12"/>
    <s v="premimum"/>
    <n v="474321.53479280689"/>
    <n v="1272"/>
    <n v="1279"/>
    <n v="1279"/>
    <x v="2282"/>
    <n v="866"/>
    <n v="0.60672400312744335"/>
  </r>
  <r>
    <x v="740"/>
    <n v="2009"/>
    <n v="250000"/>
    <n v="70000"/>
    <x v="0"/>
    <x v="0"/>
    <x v="0"/>
    <s v="Third Owner"/>
    <n v="1278"/>
    <n v="17"/>
    <s v="budget"/>
    <n v="474262.3184663537"/>
    <n v="1271"/>
    <n v="1278"/>
    <n v="1278"/>
    <x v="2283"/>
    <n v="865"/>
    <n v="0.60641627543035992"/>
  </r>
  <r>
    <x v="1150"/>
    <n v="2014"/>
    <n v="650000"/>
    <n v="30000"/>
    <x v="1"/>
    <x v="0"/>
    <x v="0"/>
    <s v="Second Owner"/>
    <n v="1277"/>
    <n v="12"/>
    <s v="premimum"/>
    <n v="474437.93500391545"/>
    <n v="1270"/>
    <n v="1277"/>
    <n v="1277"/>
    <x v="2284"/>
    <n v="864"/>
    <n v="0.60689115113547376"/>
  </r>
  <r>
    <x v="1151"/>
    <n v="2008"/>
    <n v="210000"/>
    <n v="77000"/>
    <x v="0"/>
    <x v="0"/>
    <x v="1"/>
    <s v="Third Owner"/>
    <n v="1276"/>
    <n v="18"/>
    <s v="budget"/>
    <n v="474300.34717868338"/>
    <n v="1269"/>
    <n v="1276"/>
    <n v="1276"/>
    <x v="2285"/>
    <n v="863"/>
    <n v="0.60736677115987459"/>
  </r>
  <r>
    <x v="349"/>
    <n v="2011"/>
    <n v="260000"/>
    <n v="150000"/>
    <x v="1"/>
    <x v="0"/>
    <x v="0"/>
    <s v="First Owner"/>
    <n v="1275"/>
    <n v="15"/>
    <s v="budget"/>
    <n v="474507.64156862744"/>
    <n v="1268"/>
    <n v="1275"/>
    <n v="1275"/>
    <x v="2286"/>
    <n v="862"/>
    <n v="0.60784313725490191"/>
  </r>
  <r>
    <x v="345"/>
    <n v="2016"/>
    <n v="750000"/>
    <n v="69000"/>
    <x v="1"/>
    <x v="0"/>
    <x v="0"/>
    <s v="First Owner"/>
    <n v="1274"/>
    <n v="10"/>
    <s v="premimum"/>
    <n v="474676.0149136578"/>
    <n v="1267"/>
    <n v="1274"/>
    <n v="1274"/>
    <x v="2287"/>
    <n v="861"/>
    <n v="0.60753532182103609"/>
  </r>
  <r>
    <x v="1152"/>
    <n v="2016"/>
    <n v="1350000"/>
    <n v="120000"/>
    <x v="1"/>
    <x v="0"/>
    <x v="1"/>
    <s v="First Owner"/>
    <n v="1273"/>
    <n v="10"/>
    <b v="0"/>
    <n v="474459.73527101334"/>
    <n v="1266"/>
    <n v="1273"/>
    <n v="1273"/>
    <x v="2288"/>
    <n v="861"/>
    <n v="0.60722702278083263"/>
  </r>
  <r>
    <x v="274"/>
    <n v="2012"/>
    <n v="220000"/>
    <n v="120000"/>
    <x v="1"/>
    <x v="0"/>
    <x v="0"/>
    <s v="Second Owner"/>
    <n v="1272"/>
    <n v="14"/>
    <s v="budget"/>
    <n v="473771.41745283018"/>
    <n v="1265"/>
    <n v="1272"/>
    <n v="1272"/>
    <x v="2289"/>
    <n v="861"/>
    <n v="0.60691823899371067"/>
  </r>
  <r>
    <x v="129"/>
    <n v="2008"/>
    <n v="110000"/>
    <n v="110000"/>
    <x v="0"/>
    <x v="0"/>
    <x v="0"/>
    <s v="Second Owner"/>
    <n v="1271"/>
    <n v="18"/>
    <s v="budget"/>
    <n v="473971.08025177027"/>
    <n v="1264"/>
    <n v="1271"/>
    <n v="1271"/>
    <x v="2290"/>
    <n v="860"/>
    <n v="0.60739575137686863"/>
  </r>
  <r>
    <x v="1028"/>
    <n v="2017"/>
    <n v="1230000"/>
    <n v="70000"/>
    <x v="1"/>
    <x v="0"/>
    <x v="1"/>
    <s v="First Owner"/>
    <n v="1270"/>
    <n v="9"/>
    <b v="0"/>
    <n v="474257.67165354331"/>
    <n v="1263"/>
    <n v="1270"/>
    <n v="1270"/>
    <x v="2291"/>
    <n v="859"/>
    <n v="0.60787401574803146"/>
  </r>
  <r>
    <x v="705"/>
    <n v="2013"/>
    <n v="220000"/>
    <n v="110000"/>
    <x v="1"/>
    <x v="0"/>
    <x v="0"/>
    <s v="First Owner"/>
    <n v="1269"/>
    <n v="13"/>
    <s v="budget"/>
    <n v="473662.13002364064"/>
    <n v="1262"/>
    <n v="1269"/>
    <n v="1269"/>
    <x v="2292"/>
    <n v="859"/>
    <n v="0.60756501182033096"/>
  </r>
  <r>
    <x v="1153"/>
    <n v="2009"/>
    <n v="130000"/>
    <n v="50000"/>
    <x v="1"/>
    <x v="0"/>
    <x v="0"/>
    <s v="First Owner"/>
    <n v="1268"/>
    <n v="17"/>
    <s v="budget"/>
    <n v="473862.17902208201"/>
    <n v="1261"/>
    <n v="1268"/>
    <n v="1268"/>
    <x v="2293"/>
    <n v="858"/>
    <n v="0.60725552050473186"/>
  </r>
  <r>
    <x v="1154"/>
    <n v="2012"/>
    <n v="330000"/>
    <n v="44000"/>
    <x v="0"/>
    <x v="0"/>
    <x v="0"/>
    <s v="First Owner"/>
    <n v="1267"/>
    <n v="14"/>
    <s v="budget"/>
    <n v="474133.5777426993"/>
    <n v="1260"/>
    <n v="1267"/>
    <n v="1267"/>
    <x v="2294"/>
    <n v="857"/>
    <n v="0.60694554064719808"/>
  </r>
  <r>
    <x v="1073"/>
    <n v="2010"/>
    <n v="254999"/>
    <n v="90000"/>
    <x v="0"/>
    <x v="0"/>
    <x v="0"/>
    <s v="Second Owner"/>
    <n v="1266"/>
    <n v="16"/>
    <s v="budget"/>
    <n v="474247.42733017378"/>
    <n v="1259"/>
    <n v="1266"/>
    <n v="1266"/>
    <x v="2295"/>
    <n v="856"/>
    <n v="0.60663507109004744"/>
  </r>
  <r>
    <x v="492"/>
    <n v="2014"/>
    <n v="600000"/>
    <n v="50000"/>
    <x v="0"/>
    <x v="0"/>
    <x v="0"/>
    <s v="Second Owner"/>
    <n v="1265"/>
    <n v="12"/>
    <s v="premimum"/>
    <n v="474420.7462450593"/>
    <n v="1258"/>
    <n v="1265"/>
    <n v="1265"/>
    <x v="2296"/>
    <n v="855"/>
    <n v="0.6071146245059289"/>
  </r>
  <r>
    <x v="403"/>
    <n v="2012"/>
    <n v="210000"/>
    <n v="50000"/>
    <x v="0"/>
    <x v="0"/>
    <x v="0"/>
    <s v="First Owner"/>
    <n v="1264"/>
    <n v="14"/>
    <s v="budget"/>
    <n v="474321.39556962025"/>
    <n v="1257"/>
    <n v="1264"/>
    <n v="1264"/>
    <x v="2297"/>
    <n v="854"/>
    <n v="0.60759493670886078"/>
  </r>
  <r>
    <x v="791"/>
    <n v="2014"/>
    <n v="300000"/>
    <n v="146000"/>
    <x v="1"/>
    <x v="0"/>
    <x v="0"/>
    <s v="First Owner"/>
    <n v="1263"/>
    <n v="12"/>
    <s v="budget"/>
    <n v="474530.67616785434"/>
    <n v="1256"/>
    <n v="1263"/>
    <n v="1263"/>
    <x v="2298"/>
    <n v="853"/>
    <n v="0.6072842438638163"/>
  </r>
  <r>
    <x v="1155"/>
    <n v="2018"/>
    <n v="426000"/>
    <n v="15000"/>
    <x v="0"/>
    <x v="0"/>
    <x v="1"/>
    <s v="First Owner"/>
    <n v="1262"/>
    <n v="8"/>
    <s v="budget"/>
    <n v="474668.97305863706"/>
    <n v="1255"/>
    <n v="1262"/>
    <n v="1262"/>
    <x v="2299"/>
    <n v="852"/>
    <n v="0.60697305863708395"/>
  </r>
  <r>
    <x v="150"/>
    <n v="2015"/>
    <n v="265000"/>
    <n v="60000"/>
    <x v="0"/>
    <x v="0"/>
    <x v="0"/>
    <s v="First Owner"/>
    <n v="1261"/>
    <n v="11"/>
    <s v="budget"/>
    <n v="474707.56859635212"/>
    <n v="1254"/>
    <n v="1261"/>
    <n v="1261"/>
    <x v="2300"/>
    <n v="852"/>
    <n v="0.6066613798572561"/>
  </r>
  <r>
    <x v="496"/>
    <n v="2016"/>
    <n v="450000"/>
    <n v="35000"/>
    <x v="0"/>
    <x v="0"/>
    <x v="0"/>
    <s v="Second Owner"/>
    <n v="1260"/>
    <n v="10"/>
    <s v="budget"/>
    <n v="474874.00317460316"/>
    <n v="1253"/>
    <n v="1260"/>
    <n v="1260"/>
    <x v="2301"/>
    <n v="851"/>
    <n v="0.6063492063492063"/>
  </r>
  <r>
    <x v="2"/>
    <n v="2012"/>
    <n v="480000"/>
    <n v="80000"/>
    <x v="1"/>
    <x v="0"/>
    <x v="0"/>
    <s v="First Owner"/>
    <n v="1259"/>
    <n v="14"/>
    <s v="budget"/>
    <n v="474893.76012708497"/>
    <n v="1252"/>
    <n v="1259"/>
    <n v="1259"/>
    <x v="2302"/>
    <n v="851"/>
    <n v="0.60683081810961081"/>
  </r>
  <r>
    <x v="328"/>
    <n v="2010"/>
    <n v="40000"/>
    <n v="90000"/>
    <x v="0"/>
    <x v="0"/>
    <x v="0"/>
    <s v="First Owner"/>
    <n v="1258"/>
    <n v="16"/>
    <s v="budget"/>
    <n v="474889.70111287758"/>
    <n v="1251"/>
    <n v="1258"/>
    <n v="1258"/>
    <x v="2303"/>
    <n v="850"/>
    <n v="0.60651828298887123"/>
  </r>
  <r>
    <x v="1073"/>
    <n v="2011"/>
    <n v="395000"/>
    <n v="70000"/>
    <x v="0"/>
    <x v="0"/>
    <x v="0"/>
    <s v="Second Owner"/>
    <n v="1257"/>
    <n v="15"/>
    <s v="budget"/>
    <n v="475235.67541766108"/>
    <n v="1250"/>
    <n v="1257"/>
    <n v="1257"/>
    <x v="2304"/>
    <n v="849"/>
    <n v="0.60620525059665875"/>
  </r>
  <r>
    <x v="35"/>
    <n v="2013"/>
    <n v="229999"/>
    <n v="62000"/>
    <x v="0"/>
    <x v="0"/>
    <x v="0"/>
    <s v="Second Owner"/>
    <n v="1256"/>
    <n v="13"/>
    <s v="budget"/>
    <n v="475299.55732484075"/>
    <n v="1249"/>
    <n v="1256"/>
    <n v="1256"/>
    <x v="2305"/>
    <n v="848"/>
    <n v="0.60668789808917201"/>
  </r>
  <r>
    <x v="1156"/>
    <n v="2018"/>
    <n v="875000"/>
    <n v="10000"/>
    <x v="0"/>
    <x v="0"/>
    <x v="1"/>
    <s v="First Owner"/>
    <n v="1255"/>
    <n v="8"/>
    <s v="premimum"/>
    <n v="475495.01593625499"/>
    <n v="1248"/>
    <n v="1255"/>
    <n v="1255"/>
    <x v="2306"/>
    <n v="847"/>
    <n v="0.60717131474103581"/>
  </r>
  <r>
    <x v="276"/>
    <n v="2010"/>
    <n v="170000"/>
    <n v="80000"/>
    <x v="2"/>
    <x v="0"/>
    <x v="0"/>
    <s v="Fourth &amp; Above Owner"/>
    <n v="1254"/>
    <n v="16"/>
    <s v="budget"/>
    <n v="475176.43141945772"/>
    <n v="1247"/>
    <n v="1254"/>
    <n v="1254"/>
    <x v="2307"/>
    <n v="847"/>
    <n v="0.60685805422647532"/>
  </r>
  <r>
    <x v="406"/>
    <n v="2015"/>
    <n v="500000"/>
    <n v="35000"/>
    <x v="0"/>
    <x v="0"/>
    <x v="0"/>
    <s v="Second Owner"/>
    <n v="1253"/>
    <n v="11"/>
    <s v="premimum"/>
    <n v="475419.98802873102"/>
    <n v="1246"/>
    <n v="1253"/>
    <n v="1253"/>
    <x v="2308"/>
    <n v="846"/>
    <n v="0.60734237829209892"/>
  </r>
  <r>
    <x v="1157"/>
    <n v="2019"/>
    <n v="450000"/>
    <n v="40000"/>
    <x v="0"/>
    <x v="0"/>
    <x v="0"/>
    <s v="First Owner"/>
    <n v="1252"/>
    <n v="7"/>
    <s v="budget"/>
    <n v="475400.3554313099"/>
    <n v="1245"/>
    <n v="1252"/>
    <n v="1252"/>
    <x v="2309"/>
    <n v="845"/>
    <n v="0.60782747603833864"/>
  </r>
  <r>
    <x v="99"/>
    <n v="2012"/>
    <n v="550000"/>
    <n v="120000"/>
    <x v="1"/>
    <x v="0"/>
    <x v="0"/>
    <s v="Third Owner"/>
    <n v="1251"/>
    <n v="14"/>
    <s v="premimum"/>
    <n v="475420.65947242203"/>
    <n v="1244"/>
    <n v="1251"/>
    <n v="1251"/>
    <x v="2310"/>
    <n v="845"/>
    <n v="0.6075139888089528"/>
  </r>
  <r>
    <x v="1158"/>
    <n v="2013"/>
    <n v="200000"/>
    <n v="60000"/>
    <x v="0"/>
    <x v="0"/>
    <x v="0"/>
    <s v="First Owner"/>
    <n v="1250"/>
    <n v="13"/>
    <s v="budget"/>
    <n v="475360.99599999998"/>
    <n v="1243"/>
    <n v="1250"/>
    <n v="1250"/>
    <x v="2311"/>
    <n v="844"/>
    <n v="0.60799999999999998"/>
  </r>
  <r>
    <x v="479"/>
    <n v="2008"/>
    <n v="80000"/>
    <n v="90000"/>
    <x v="0"/>
    <x v="0"/>
    <x v="0"/>
    <s v="Second Owner"/>
    <n v="1249"/>
    <n v="18"/>
    <s v="budget"/>
    <n v="475581.46116893517"/>
    <n v="1242"/>
    <n v="1249"/>
    <n v="1249"/>
    <x v="2312"/>
    <n v="843"/>
    <n v="0.6076861489191353"/>
  </r>
  <r>
    <x v="310"/>
    <n v="2010"/>
    <n v="300000"/>
    <n v="250000"/>
    <x v="1"/>
    <x v="0"/>
    <x v="0"/>
    <s v="Second Owner"/>
    <n v="1248"/>
    <n v="16"/>
    <s v="budget"/>
    <n v="475898.43349358975"/>
    <n v="1241"/>
    <n v="1248"/>
    <n v="1248"/>
    <x v="2313"/>
    <n v="842"/>
    <n v="0.60817307692307687"/>
  </r>
  <r>
    <x v="1105"/>
    <n v="2019"/>
    <n v="675000"/>
    <n v="15000"/>
    <x v="1"/>
    <x v="0"/>
    <x v="0"/>
    <s v="First Owner"/>
    <n v="1247"/>
    <n v="7"/>
    <s v="premimum"/>
    <n v="476039.49077786686"/>
    <n v="1240"/>
    <n v="1247"/>
    <n v="1247"/>
    <x v="2314"/>
    <n v="841"/>
    <n v="0.60866078588612671"/>
  </r>
  <r>
    <x v="157"/>
    <n v="2017"/>
    <n v="260000"/>
    <n v="30000"/>
    <x v="0"/>
    <x v="0"/>
    <x v="0"/>
    <s v="First Owner"/>
    <n v="1246"/>
    <n v="9"/>
    <s v="budget"/>
    <n v="475879.81139646872"/>
    <n v="1239"/>
    <n v="1246"/>
    <n v="1246"/>
    <x v="2315"/>
    <n v="841"/>
    <n v="0.608346709470305"/>
  </r>
  <r>
    <x v="133"/>
    <n v="2001"/>
    <n v="70000"/>
    <n v="117000"/>
    <x v="0"/>
    <x v="0"/>
    <x v="0"/>
    <s v="Second Owner"/>
    <n v="1245"/>
    <n v="25"/>
    <s v="budget"/>
    <n v="476053.20883534139"/>
    <n v="1238"/>
    <n v="1245"/>
    <n v="1245"/>
    <x v="2316"/>
    <n v="841"/>
    <n v="0.60803212851405619"/>
  </r>
  <r>
    <x v="152"/>
    <n v="2004"/>
    <n v="100000"/>
    <n v="70000"/>
    <x v="0"/>
    <x v="0"/>
    <x v="0"/>
    <s v="First Owner"/>
    <n v="1244"/>
    <n v="22"/>
    <s v="budget"/>
    <n v="476379.61816720257"/>
    <n v="1237"/>
    <n v="1244"/>
    <n v="1244"/>
    <x v="2317"/>
    <n v="840"/>
    <n v="0.60852090032154338"/>
  </r>
  <r>
    <x v="737"/>
    <n v="2012"/>
    <n v="730000"/>
    <n v="110000"/>
    <x v="1"/>
    <x v="0"/>
    <x v="0"/>
    <s v="Second Owner"/>
    <n v="1243"/>
    <n v="14"/>
    <s v="premimum"/>
    <n v="476682.41753821401"/>
    <n v="1236"/>
    <n v="1243"/>
    <n v="1243"/>
    <x v="2318"/>
    <n v="839"/>
    <n v="0.60820595333869665"/>
  </r>
  <r>
    <x v="648"/>
    <n v="2016"/>
    <n v="525000"/>
    <n v="100000"/>
    <x v="1"/>
    <x v="0"/>
    <x v="0"/>
    <s v="Second Owner"/>
    <n v="1242"/>
    <n v="10"/>
    <s v="premimum"/>
    <n v="476478.45813204511"/>
    <n v="1235"/>
    <n v="1242"/>
    <n v="1242"/>
    <x v="2319"/>
    <n v="838"/>
    <n v="0.60869565217391308"/>
  </r>
  <r>
    <x v="648"/>
    <n v="2016"/>
    <n v="525000"/>
    <n v="105000"/>
    <x v="1"/>
    <x v="0"/>
    <x v="0"/>
    <s v="Second Owner"/>
    <n v="1241"/>
    <n v="10"/>
    <s v="premimum"/>
    <n v="476439.35938759067"/>
    <n v="1234"/>
    <n v="1241"/>
    <n v="1241"/>
    <x v="2320"/>
    <n v="838"/>
    <n v="0.60918614020950845"/>
  </r>
  <r>
    <x v="192"/>
    <n v="2009"/>
    <n v="550000"/>
    <n v="182000"/>
    <x v="1"/>
    <x v="0"/>
    <x v="0"/>
    <s v="Third Owner"/>
    <n v="1240"/>
    <n v="17"/>
    <s v="premimum"/>
    <n v="476400.19758064515"/>
    <n v="1233"/>
    <n v="1240"/>
    <n v="1240"/>
    <x v="2321"/>
    <n v="838"/>
    <n v="0.60967741935483866"/>
  </r>
  <r>
    <x v="1159"/>
    <n v="2012"/>
    <n v="420000"/>
    <n v="95000"/>
    <x v="1"/>
    <x v="0"/>
    <x v="0"/>
    <s v="Second Owner"/>
    <n v="1239"/>
    <n v="14"/>
    <s v="budget"/>
    <n v="476340.7949959645"/>
    <n v="1232"/>
    <n v="1239"/>
    <n v="1239"/>
    <x v="2322"/>
    <n v="837"/>
    <n v="0.61016949152542377"/>
  </r>
  <r>
    <x v="441"/>
    <n v="2015"/>
    <n v="500000"/>
    <n v="70000"/>
    <x v="0"/>
    <x v="0"/>
    <x v="0"/>
    <s v="First Owner"/>
    <n v="1238"/>
    <n v="11"/>
    <s v="premimum"/>
    <n v="476386.30452342489"/>
    <n v="1231"/>
    <n v="1238"/>
    <n v="1238"/>
    <x v="2323"/>
    <n v="836"/>
    <n v="0.61066235864297258"/>
  </r>
  <r>
    <x v="1"/>
    <n v="2009"/>
    <n v="165000"/>
    <n v="76000"/>
    <x v="0"/>
    <x v="0"/>
    <x v="0"/>
    <s v="Second Owner"/>
    <n v="1237"/>
    <n v="17"/>
    <s v="budget"/>
    <n v="476367.21503637836"/>
    <n v="1230"/>
    <n v="1237"/>
    <n v="1237"/>
    <x v="2324"/>
    <n v="835"/>
    <n v="0.6103476151980598"/>
  </r>
  <r>
    <x v="2"/>
    <n v="2014"/>
    <n v="650000"/>
    <n v="70000"/>
    <x v="1"/>
    <x v="0"/>
    <x v="0"/>
    <s v="Second Owner"/>
    <n v="1236"/>
    <n v="12"/>
    <s v="premimum"/>
    <n v="476619.13025889965"/>
    <n v="1229"/>
    <n v="1236"/>
    <n v="1236"/>
    <x v="2325"/>
    <n v="834"/>
    <n v="0.61084142394822005"/>
  </r>
  <r>
    <x v="164"/>
    <n v="2013"/>
    <n v="195000"/>
    <n v="46000"/>
    <x v="1"/>
    <x v="0"/>
    <x v="0"/>
    <s v="First Owner"/>
    <n v="1235"/>
    <n v="13"/>
    <s v="budget"/>
    <n v="476478.74089068826"/>
    <n v="1228"/>
    <n v="1235"/>
    <n v="1235"/>
    <x v="2326"/>
    <n v="833"/>
    <n v="0.61133603238866396"/>
  </r>
  <r>
    <x v="101"/>
    <n v="1999"/>
    <n v="75000"/>
    <n v="70000"/>
    <x v="0"/>
    <x v="0"/>
    <x v="0"/>
    <s v="First Owner"/>
    <n v="1234"/>
    <n v="27"/>
    <s v="budget"/>
    <n v="476706.84359805513"/>
    <n v="1227"/>
    <n v="1234"/>
    <n v="1234"/>
    <x v="2327"/>
    <n v="832"/>
    <n v="0.61102106969205838"/>
  </r>
  <r>
    <x v="851"/>
    <n v="2006"/>
    <n v="90000"/>
    <n v="90000"/>
    <x v="0"/>
    <x v="0"/>
    <x v="0"/>
    <s v="First Owner"/>
    <n v="1233"/>
    <n v="20"/>
    <s v="budget"/>
    <n v="477032.6399026764"/>
    <n v="1226"/>
    <n v="1233"/>
    <n v="1233"/>
    <x v="2328"/>
    <n v="831"/>
    <n v="0.61070559610705599"/>
  </r>
  <r>
    <x v="271"/>
    <n v="2016"/>
    <n v="515000"/>
    <n v="50000"/>
    <x v="1"/>
    <x v="0"/>
    <x v="0"/>
    <s v="First Owner"/>
    <n v="1232"/>
    <n v="10"/>
    <s v="premimum"/>
    <n v="477346.78977272729"/>
    <n v="1225"/>
    <n v="1232"/>
    <n v="1232"/>
    <x v="2329"/>
    <n v="830"/>
    <n v="0.61038961038961037"/>
  </r>
  <r>
    <x v="603"/>
    <n v="2017"/>
    <n v="700000"/>
    <n v="24585"/>
    <x v="1"/>
    <x v="1"/>
    <x v="0"/>
    <s v="Test Drive Car"/>
    <n v="1231"/>
    <n v="9"/>
    <s v="premimum"/>
    <n v="477316.2022745735"/>
    <n v="1224"/>
    <n v="1231"/>
    <n v="1231"/>
    <x v="2330"/>
    <n v="830"/>
    <n v="0.61007311129163277"/>
  </r>
  <r>
    <x v="101"/>
    <n v="2001"/>
    <n v="62000"/>
    <n v="70000"/>
    <x v="0"/>
    <x v="0"/>
    <x v="0"/>
    <s v="First Owner"/>
    <n v="1230"/>
    <n v="25"/>
    <s v="budget"/>
    <n v="477135.15853658534"/>
    <n v="1223"/>
    <n v="1230"/>
    <n v="1230"/>
    <x v="2331"/>
    <n v="830"/>
    <n v="0.61056910569105693"/>
  </r>
  <r>
    <x v="375"/>
    <n v="2011"/>
    <n v="220000"/>
    <n v="110000"/>
    <x v="1"/>
    <x v="0"/>
    <x v="0"/>
    <s v="Third Owner"/>
    <n v="1229"/>
    <n v="15"/>
    <s v="budget"/>
    <n v="477472.94141578517"/>
    <n v="1222"/>
    <n v="1229"/>
    <n v="1229"/>
    <x v="2332"/>
    <n v="829"/>
    <n v="0.61025223759153779"/>
  </r>
  <r>
    <x v="1160"/>
    <n v="2019"/>
    <n v="520000"/>
    <n v="10000"/>
    <x v="2"/>
    <x v="0"/>
    <x v="0"/>
    <s v="First Owner"/>
    <n v="1228"/>
    <n v="7"/>
    <s v="premimum"/>
    <n v="477682.60993485345"/>
    <n v="1221"/>
    <n v="1228"/>
    <n v="1228"/>
    <x v="2333"/>
    <n v="828"/>
    <n v="0.61074918566775249"/>
  </r>
  <r>
    <x v="1161"/>
    <n v="2010"/>
    <n v="170000"/>
    <n v="100000"/>
    <x v="0"/>
    <x v="0"/>
    <x v="0"/>
    <s v="First Owner"/>
    <n v="1227"/>
    <n v="16"/>
    <s v="budget"/>
    <n v="477648.12143439281"/>
    <n v="1220"/>
    <n v="1227"/>
    <n v="1227"/>
    <x v="2334"/>
    <n v="828"/>
    <n v="0.61043194784026078"/>
  </r>
  <r>
    <x v="160"/>
    <n v="2011"/>
    <n v="190000"/>
    <n v="110000"/>
    <x v="1"/>
    <x v="0"/>
    <x v="0"/>
    <s v="Second Owner"/>
    <n v="1226"/>
    <n v="15"/>
    <s v="budget"/>
    <n v="477899.05791190866"/>
    <n v="1219"/>
    <n v="1226"/>
    <n v="1226"/>
    <x v="2335"/>
    <n v="827"/>
    <n v="0.61011419249592169"/>
  </r>
  <r>
    <x v="160"/>
    <n v="2011"/>
    <n v="150000"/>
    <n v="100000"/>
    <x v="1"/>
    <x v="0"/>
    <x v="0"/>
    <s v="Second Owner"/>
    <n v="1225"/>
    <n v="15"/>
    <s v="budget"/>
    <n v="478134.07755102043"/>
    <n v="1218"/>
    <n v="1225"/>
    <n v="1225"/>
    <x v="2336"/>
    <n v="826"/>
    <n v="0.61061224489795918"/>
  </r>
  <r>
    <x v="1162"/>
    <n v="2009"/>
    <n v="125000"/>
    <n v="65000"/>
    <x v="0"/>
    <x v="0"/>
    <x v="0"/>
    <s v="First Owner"/>
    <n v="1224"/>
    <n v="17"/>
    <s v="budget"/>
    <n v="478402.16094771243"/>
    <n v="1217"/>
    <n v="1224"/>
    <n v="1224"/>
    <x v="2337"/>
    <n v="825"/>
    <n v="0.61111111111111116"/>
  </r>
  <r>
    <x v="373"/>
    <n v="2015"/>
    <n v="290000"/>
    <n v="40000"/>
    <x v="1"/>
    <x v="0"/>
    <x v="0"/>
    <s v="Third Owner"/>
    <n v="1223"/>
    <n v="11"/>
    <s v="budget"/>
    <n v="478691.12428454618"/>
    <n v="1216"/>
    <n v="1223"/>
    <n v="1223"/>
    <x v="2338"/>
    <n v="824"/>
    <n v="0.61079313164349958"/>
  </r>
  <r>
    <x v="1163"/>
    <n v="2019"/>
    <n v="490000"/>
    <n v="13900"/>
    <x v="0"/>
    <x v="0"/>
    <x v="0"/>
    <s v="First Owner"/>
    <n v="1222"/>
    <n v="7"/>
    <s v="budget"/>
    <n v="478845.53600654664"/>
    <n v="1215"/>
    <n v="1222"/>
    <n v="1222"/>
    <x v="2339"/>
    <n v="823"/>
    <n v="0.61129296235679209"/>
  </r>
  <r>
    <x v="1112"/>
    <n v="2017"/>
    <n v="434999"/>
    <n v="17563"/>
    <x v="0"/>
    <x v="0"/>
    <x v="0"/>
    <s v="First Owner"/>
    <n v="1221"/>
    <n v="9"/>
    <s v="budget"/>
    <n v="478836.40049140051"/>
    <n v="1214"/>
    <n v="1221"/>
    <n v="1221"/>
    <x v="2340"/>
    <n v="823"/>
    <n v="0.61097461097461092"/>
  </r>
  <r>
    <x v="517"/>
    <n v="2016"/>
    <n v="380000"/>
    <n v="15000"/>
    <x v="0"/>
    <x v="0"/>
    <x v="0"/>
    <s v="First Owner"/>
    <n v="1220"/>
    <n v="10"/>
    <s v="budget"/>
    <n v="478872.33278688526"/>
    <n v="1213"/>
    <n v="1220"/>
    <n v="1220"/>
    <x v="2341"/>
    <n v="823"/>
    <n v="0.61065573770491799"/>
  </r>
  <r>
    <x v="340"/>
    <n v="2012"/>
    <n v="200000"/>
    <n v="82000"/>
    <x v="1"/>
    <x v="0"/>
    <x v="0"/>
    <s v="Second Owner"/>
    <n v="1219"/>
    <n v="14"/>
    <s v="budget"/>
    <n v="478953.44216570962"/>
    <n v="1212"/>
    <n v="1219"/>
    <n v="1219"/>
    <x v="2342"/>
    <n v="823"/>
    <n v="0.61033634126333058"/>
  </r>
  <r>
    <x v="1164"/>
    <n v="2016"/>
    <n v="495000"/>
    <n v="40000"/>
    <x v="1"/>
    <x v="0"/>
    <x v="0"/>
    <s v="First Owner"/>
    <n v="1218"/>
    <n v="10"/>
    <s v="budget"/>
    <n v="479182.46798029559"/>
    <n v="1211"/>
    <n v="1218"/>
    <n v="1218"/>
    <x v="2343"/>
    <n v="822"/>
    <n v="0.61083743842364535"/>
  </r>
  <r>
    <x v="824"/>
    <n v="2014"/>
    <n v="894999"/>
    <n v="173000"/>
    <x v="1"/>
    <x v="0"/>
    <x v="0"/>
    <s v="Third Owner"/>
    <n v="1217"/>
    <n v="12"/>
    <s v="premimum"/>
    <n v="479169.47082990961"/>
    <n v="1210"/>
    <n v="1217"/>
    <n v="1217"/>
    <x v="2344"/>
    <n v="822"/>
    <n v="0.61051766639276905"/>
  </r>
  <r>
    <x v="174"/>
    <n v="2014"/>
    <n v="600000"/>
    <n v="151000"/>
    <x v="1"/>
    <x v="0"/>
    <x v="0"/>
    <s v="Second Owner"/>
    <n v="1216"/>
    <n v="12"/>
    <s v="premimum"/>
    <n v="478827.50575657893"/>
    <n v="1209"/>
    <n v="1216"/>
    <n v="1216"/>
    <x v="2345"/>
    <n v="821"/>
    <n v="0.61101973684210531"/>
  </r>
  <r>
    <x v="68"/>
    <n v="2015"/>
    <n v="300000"/>
    <n v="50000"/>
    <x v="0"/>
    <x v="0"/>
    <x v="0"/>
    <s v="First Owner"/>
    <n v="1215"/>
    <n v="11"/>
    <s v="budget"/>
    <n v="478727.77530864195"/>
    <n v="1208"/>
    <n v="1215"/>
    <n v="1215"/>
    <x v="2346"/>
    <n v="820"/>
    <n v="0.61152263374485594"/>
  </r>
  <r>
    <x v="952"/>
    <n v="2017"/>
    <n v="430000"/>
    <n v="15000"/>
    <x v="0"/>
    <x v="0"/>
    <x v="0"/>
    <s v="First Owner"/>
    <n v="1214"/>
    <n v="9"/>
    <s v="budget"/>
    <n v="478874.99752883031"/>
    <n v="1207"/>
    <n v="1214"/>
    <n v="1214"/>
    <x v="2347"/>
    <n v="819"/>
    <n v="0.61120263591433277"/>
  </r>
  <r>
    <x v="1165"/>
    <n v="2017"/>
    <n v="370000"/>
    <n v="80000"/>
    <x v="1"/>
    <x v="0"/>
    <x v="0"/>
    <s v="First Owner"/>
    <n v="1213"/>
    <n v="9"/>
    <s v="budget"/>
    <n v="478915.29018961254"/>
    <n v="1206"/>
    <n v="1213"/>
    <n v="1213"/>
    <x v="2348"/>
    <n v="819"/>
    <n v="0.61088211046990937"/>
  </r>
  <r>
    <x v="881"/>
    <n v="2019"/>
    <n v="750000"/>
    <n v="11000"/>
    <x v="0"/>
    <x v="0"/>
    <x v="0"/>
    <s v="First Owner"/>
    <n v="1212"/>
    <n v="7"/>
    <s v="premimum"/>
    <n v="479005.15429042903"/>
    <n v="1205"/>
    <n v="1212"/>
    <n v="1212"/>
    <x v="2349"/>
    <n v="819"/>
    <n v="0.61056105610561051"/>
  </r>
  <r>
    <x v="1166"/>
    <n v="2016"/>
    <n v="300000"/>
    <n v="50000"/>
    <x v="2"/>
    <x v="0"/>
    <x v="0"/>
    <s v="First Owner"/>
    <n v="1211"/>
    <n v="10"/>
    <s v="budget"/>
    <n v="478781.37654830719"/>
    <n v="1204"/>
    <n v="1211"/>
    <n v="1211"/>
    <x v="2350"/>
    <n v="819"/>
    <n v="0.61023947151114777"/>
  </r>
  <r>
    <x v="1113"/>
    <n v="2012"/>
    <n v="700000"/>
    <n v="120000"/>
    <x v="1"/>
    <x v="0"/>
    <x v="1"/>
    <s v="Second Owner"/>
    <n v="1210"/>
    <n v="14"/>
    <s v="premimum"/>
    <n v="478929.1297520661"/>
    <n v="1203"/>
    <n v="1210"/>
    <n v="1210"/>
    <x v="2351"/>
    <n v="819"/>
    <n v="0.60991735537190084"/>
  </r>
  <r>
    <x v="920"/>
    <n v="2007"/>
    <n v="100000"/>
    <n v="70000"/>
    <x v="3"/>
    <x v="0"/>
    <x v="0"/>
    <s v="Third Owner"/>
    <n v="1209"/>
    <n v="19"/>
    <s v="budget"/>
    <n v="478746.2754342432"/>
    <n v="1202"/>
    <n v="1209"/>
    <n v="1209"/>
    <x v="2352"/>
    <n v="818"/>
    <n v="0.61042183622828783"/>
  </r>
  <r>
    <x v="268"/>
    <n v="2015"/>
    <n v="300000"/>
    <n v="90000"/>
    <x v="0"/>
    <x v="0"/>
    <x v="0"/>
    <s v="First Owner"/>
    <n v="1208"/>
    <n v="11"/>
    <s v="budget"/>
    <n v="479059.8071192053"/>
    <n v="1202"/>
    <n v="1208"/>
    <n v="1208"/>
    <x v="2352"/>
    <n v="817"/>
    <n v="0.61092715231788075"/>
  </r>
  <r>
    <x v="415"/>
    <n v="2012"/>
    <n v="130000"/>
    <n v="185000"/>
    <x v="1"/>
    <x v="0"/>
    <x v="0"/>
    <s v="Second Owner"/>
    <n v="1207"/>
    <n v="14"/>
    <s v="budget"/>
    <n v="479208.15824357915"/>
    <n v="1201"/>
    <n v="1207"/>
    <n v="1207"/>
    <x v="2353"/>
    <n v="816"/>
    <n v="0.61060480530240269"/>
  </r>
  <r>
    <x v="728"/>
    <n v="2016"/>
    <n v="650000"/>
    <n v="40000"/>
    <x v="1"/>
    <x v="0"/>
    <x v="0"/>
    <s v="First Owner"/>
    <n v="1206"/>
    <n v="10"/>
    <s v="premimum"/>
    <n v="479497.71724709787"/>
    <n v="1200"/>
    <n v="1206"/>
    <n v="1206"/>
    <x v="2354"/>
    <n v="815"/>
    <n v="0.61111111111111116"/>
  </r>
  <r>
    <x v="142"/>
    <n v="2017"/>
    <n v="509999"/>
    <n v="25000"/>
    <x v="1"/>
    <x v="0"/>
    <x v="0"/>
    <s v="First Owner"/>
    <n v="1205"/>
    <n v="9"/>
    <s v="premimum"/>
    <n v="479356.22157676349"/>
    <n v="1199"/>
    <n v="1205"/>
    <n v="1205"/>
    <x v="2355"/>
    <n v="815"/>
    <n v="0.61078838174273864"/>
  </r>
  <r>
    <x v="737"/>
    <n v="2013"/>
    <n v="1000000"/>
    <n v="117780"/>
    <x v="1"/>
    <x v="0"/>
    <x v="0"/>
    <s v="Second Owner"/>
    <n v="1204"/>
    <n v="13"/>
    <s v="premimum"/>
    <n v="479330.77076411957"/>
    <n v="1198"/>
    <n v="1204"/>
    <n v="1204"/>
    <x v="2356"/>
    <n v="815"/>
    <n v="0.61046511627906974"/>
  </r>
  <r>
    <x v="1167"/>
    <n v="2010"/>
    <n v="280000"/>
    <n v="120000"/>
    <x v="1"/>
    <x v="0"/>
    <x v="0"/>
    <s v="Second Owner"/>
    <n v="1203"/>
    <n v="16"/>
    <s v="budget"/>
    <n v="478897.96176226099"/>
    <n v="1197"/>
    <n v="1203"/>
    <n v="1203"/>
    <x v="2357"/>
    <n v="814"/>
    <n v="0.61097256857855364"/>
  </r>
  <r>
    <x v="1168"/>
    <n v="2017"/>
    <n v="600000"/>
    <n v="120000"/>
    <x v="1"/>
    <x v="0"/>
    <x v="0"/>
    <s v="First Owner"/>
    <n v="1202"/>
    <n v="9"/>
    <s v="premimum"/>
    <n v="479063.4342762063"/>
    <n v="1196"/>
    <n v="1202"/>
    <n v="1202"/>
    <x v="2358"/>
    <n v="813"/>
    <n v="0.61148086522462564"/>
  </r>
  <r>
    <x v="1169"/>
    <n v="2013"/>
    <n v="210000"/>
    <n v="120000"/>
    <x v="1"/>
    <x v="0"/>
    <x v="0"/>
    <s v="Third Owner"/>
    <n v="1201"/>
    <n v="13"/>
    <s v="budget"/>
    <n v="478962.73771856783"/>
    <n v="1195"/>
    <n v="1201"/>
    <n v="1201"/>
    <x v="2359"/>
    <n v="813"/>
    <n v="0.61115736885928396"/>
  </r>
  <r>
    <x v="616"/>
    <n v="2014"/>
    <n v="1150000"/>
    <n v="110000"/>
    <x v="1"/>
    <x v="0"/>
    <x v="1"/>
    <s v="Second Owner"/>
    <n v="1200"/>
    <n v="12"/>
    <b v="0"/>
    <n v="479186.87333333335"/>
    <n v="1194"/>
    <n v="1200"/>
    <n v="1200"/>
    <x v="2360"/>
    <n v="812"/>
    <n v="0.61166666666666669"/>
  </r>
  <r>
    <x v="49"/>
    <n v="2018"/>
    <n v="245000"/>
    <n v="30000"/>
    <x v="0"/>
    <x v="0"/>
    <x v="0"/>
    <s v="First Owner"/>
    <n v="1199"/>
    <n v="8"/>
    <s v="budget"/>
    <n v="478627.39616346953"/>
    <n v="1193"/>
    <n v="1199"/>
    <n v="1199"/>
    <x v="2361"/>
    <n v="811"/>
    <n v="0.61217681401167645"/>
  </r>
  <r>
    <x v="268"/>
    <n v="2016"/>
    <n v="375000"/>
    <n v="25000"/>
    <x v="0"/>
    <x v="0"/>
    <x v="0"/>
    <s v="First Owner"/>
    <n v="1198"/>
    <n v="10"/>
    <s v="budget"/>
    <n v="478822.4106844741"/>
    <n v="1192"/>
    <n v="1198"/>
    <n v="1198"/>
    <x v="2362"/>
    <n v="811"/>
    <n v="0.61185308848080133"/>
  </r>
  <r>
    <x v="32"/>
    <n v="2015"/>
    <n v="150000"/>
    <n v="55000"/>
    <x v="1"/>
    <x v="0"/>
    <x v="0"/>
    <s v="Second Owner"/>
    <n v="1197"/>
    <n v="11"/>
    <s v="budget"/>
    <n v="478909.14619883039"/>
    <n v="1191"/>
    <n v="1197"/>
    <n v="1197"/>
    <x v="2363"/>
    <n v="811"/>
    <n v="0.61152882205513781"/>
  </r>
  <r>
    <x v="915"/>
    <n v="2018"/>
    <n v="1450000"/>
    <n v="20000"/>
    <x v="1"/>
    <x v="0"/>
    <x v="0"/>
    <s v="First Owner"/>
    <n v="1196"/>
    <n v="8"/>
    <b v="0"/>
    <n v="479184.15384615387"/>
    <n v="1190"/>
    <n v="1196"/>
    <n v="1196"/>
    <x v="2364"/>
    <n v="810"/>
    <n v="0.61204013377926425"/>
  </r>
  <r>
    <x v="99"/>
    <n v="2014"/>
    <n v="500000"/>
    <n v="100000"/>
    <x v="1"/>
    <x v="0"/>
    <x v="0"/>
    <s v="Second Owner"/>
    <n v="1195"/>
    <n v="12"/>
    <s v="premimum"/>
    <n v="478371.75564853556"/>
    <n v="1189"/>
    <n v="1195"/>
    <n v="1195"/>
    <x v="2365"/>
    <n v="810"/>
    <n v="0.61171548117154817"/>
  </r>
  <r>
    <x v="39"/>
    <n v="2007"/>
    <n v="75000"/>
    <n v="40000"/>
    <x v="0"/>
    <x v="0"/>
    <x v="0"/>
    <s v="Second Owner"/>
    <n v="1194"/>
    <n v="19"/>
    <s v="budget"/>
    <n v="478353.64154103852"/>
    <n v="1188"/>
    <n v="1194"/>
    <n v="1194"/>
    <x v="2366"/>
    <n v="809"/>
    <n v="0.61222780569514235"/>
  </r>
  <r>
    <x v="1170"/>
    <n v="2006"/>
    <n v="225000"/>
    <n v="80000"/>
    <x v="0"/>
    <x v="0"/>
    <x v="1"/>
    <s v="Third Owner"/>
    <n v="1193"/>
    <n v="20"/>
    <s v="budget"/>
    <n v="478691.74182732607"/>
    <n v="1187"/>
    <n v="1193"/>
    <n v="1193"/>
    <x v="2367"/>
    <n v="808"/>
    <n v="0.61274098910310137"/>
  </r>
  <r>
    <x v="1171"/>
    <n v="2006"/>
    <n v="275000"/>
    <n v="80000"/>
    <x v="0"/>
    <x v="0"/>
    <x v="1"/>
    <s v="Fourth &amp; Above Owner"/>
    <n v="1192"/>
    <n v="20"/>
    <s v="budget"/>
    <n v="478904.57046979864"/>
    <n v="1186"/>
    <n v="1192"/>
    <n v="1192"/>
    <x v="2368"/>
    <n v="807"/>
    <n v="0.61325503355704702"/>
  </r>
  <r>
    <x v="86"/>
    <n v="2018"/>
    <n v="620000"/>
    <n v="35000"/>
    <x v="1"/>
    <x v="0"/>
    <x v="0"/>
    <s v="First Owner"/>
    <n v="1191"/>
    <n v="8"/>
    <s v="premimum"/>
    <n v="479075.77497900923"/>
    <n v="1185"/>
    <n v="1191"/>
    <n v="1191"/>
    <x v="2369"/>
    <n v="806"/>
    <n v="0.61376994122586059"/>
  </r>
  <r>
    <x v="1172"/>
    <n v="2010"/>
    <n v="600000"/>
    <n v="110000"/>
    <x v="1"/>
    <x v="0"/>
    <x v="0"/>
    <s v="Second Owner"/>
    <n v="1190"/>
    <n v="16"/>
    <s v="premimum"/>
    <n v="478957.35126050422"/>
    <n v="1184"/>
    <n v="1190"/>
    <n v="1190"/>
    <x v="2370"/>
    <n v="806"/>
    <n v="0.61344537815126055"/>
  </r>
  <r>
    <x v="1173"/>
    <n v="2011"/>
    <n v="275000"/>
    <n v="160000"/>
    <x v="1"/>
    <x v="0"/>
    <x v="0"/>
    <s v="First Owner"/>
    <n v="1189"/>
    <n v="15"/>
    <s v="budget"/>
    <n v="478855.54920100927"/>
    <n v="1183"/>
    <n v="1189"/>
    <n v="1189"/>
    <x v="2371"/>
    <n v="805"/>
    <n v="0.6139613120269134"/>
  </r>
  <r>
    <x v="1009"/>
    <n v="2013"/>
    <n v="125000"/>
    <n v="125000"/>
    <x v="1"/>
    <x v="0"/>
    <x v="0"/>
    <s v="First Owner"/>
    <n v="1188"/>
    <n v="13"/>
    <s v="budget"/>
    <n v="479027.1447811448"/>
    <n v="1182"/>
    <n v="1188"/>
    <n v="1188"/>
    <x v="2372"/>
    <n v="804"/>
    <n v="0.61363636363636365"/>
  </r>
  <r>
    <x v="1174"/>
    <n v="2011"/>
    <n v="80000"/>
    <n v="62000"/>
    <x v="0"/>
    <x v="0"/>
    <x v="0"/>
    <s v="Second Owner"/>
    <n v="1187"/>
    <n v="15"/>
    <s v="budget"/>
    <n v="479325.398483572"/>
    <n v="1181"/>
    <n v="1187"/>
    <n v="1187"/>
    <x v="2373"/>
    <n v="803"/>
    <n v="0.61331086773378263"/>
  </r>
  <r>
    <x v="1175"/>
    <n v="2011"/>
    <n v="199000"/>
    <n v="120000"/>
    <x v="1"/>
    <x v="0"/>
    <x v="0"/>
    <s v="Second Owner"/>
    <n v="1186"/>
    <n v="15"/>
    <s v="budget"/>
    <n v="479662.09780775715"/>
    <n v="1180"/>
    <n v="1186"/>
    <n v="1186"/>
    <x v="2374"/>
    <n v="802"/>
    <n v="0.61382799325463744"/>
  </r>
  <r>
    <x v="166"/>
    <n v="2016"/>
    <n v="440000"/>
    <n v="33000"/>
    <x v="0"/>
    <x v="0"/>
    <x v="0"/>
    <s v="Second Owner"/>
    <n v="1185"/>
    <n v="10"/>
    <s v="budget"/>
    <n v="479898.94345991564"/>
    <n v="1179"/>
    <n v="1185"/>
    <n v="1185"/>
    <x v="2375"/>
    <n v="801"/>
    <n v="0.61434599156118141"/>
  </r>
  <r>
    <x v="489"/>
    <n v="2013"/>
    <n v="250000"/>
    <n v="80000"/>
    <x v="1"/>
    <x v="0"/>
    <x v="0"/>
    <s v="Fourth &amp; Above Owner"/>
    <n v="1184"/>
    <n v="13"/>
    <s v="budget"/>
    <n v="479932.64189189189"/>
    <n v="1178"/>
    <n v="1184"/>
    <n v="1184"/>
    <x v="2376"/>
    <n v="801"/>
    <n v="0.61486486486486491"/>
  </r>
  <r>
    <x v="212"/>
    <n v="2017"/>
    <n v="700000"/>
    <n v="35000"/>
    <x v="1"/>
    <x v="0"/>
    <x v="0"/>
    <s v="First Owner"/>
    <n v="1183"/>
    <n v="9"/>
    <s v="premimum"/>
    <n v="480127.00591715978"/>
    <n v="1177"/>
    <n v="1183"/>
    <n v="1183"/>
    <x v="2377"/>
    <n v="800"/>
    <n v="0.61538461538461542"/>
  </r>
  <r>
    <x v="1176"/>
    <n v="2015"/>
    <n v="450000"/>
    <n v="50000"/>
    <x v="1"/>
    <x v="0"/>
    <x v="0"/>
    <s v="First Owner"/>
    <n v="1182"/>
    <n v="11"/>
    <s v="budget"/>
    <n v="479940.98815566837"/>
    <n v="1176"/>
    <n v="1182"/>
    <n v="1182"/>
    <x v="2378"/>
    <n v="800"/>
    <n v="0.61505922165820648"/>
  </r>
  <r>
    <x v="1177"/>
    <n v="2019"/>
    <n v="240000"/>
    <n v="5000"/>
    <x v="0"/>
    <x v="0"/>
    <x v="0"/>
    <s v="First Owner"/>
    <n v="1181"/>
    <n v="7"/>
    <s v="budget"/>
    <n v="479966.34038950043"/>
    <n v="1175"/>
    <n v="1181"/>
    <n v="1181"/>
    <x v="2379"/>
    <n v="799"/>
    <n v="0.61473327688399659"/>
  </r>
  <r>
    <x v="360"/>
    <n v="2016"/>
    <n v="650000"/>
    <n v="81595"/>
    <x v="1"/>
    <x v="1"/>
    <x v="0"/>
    <s v="First Owner"/>
    <n v="1180"/>
    <n v="10"/>
    <s v="premimum"/>
    <n v="480169.70169491525"/>
    <n v="1174"/>
    <n v="1180"/>
    <n v="1180"/>
    <x v="2380"/>
    <n v="799"/>
    <n v="0.61440677966101698"/>
  </r>
  <r>
    <x v="1178"/>
    <n v="2005"/>
    <n v="71000"/>
    <n v="22000"/>
    <x v="0"/>
    <x v="0"/>
    <x v="0"/>
    <s v="First Owner"/>
    <n v="1179"/>
    <n v="21"/>
    <s v="budget"/>
    <n v="480025.65564037318"/>
    <n v="1173"/>
    <n v="1179"/>
    <n v="1179"/>
    <x v="2381"/>
    <n v="799"/>
    <n v="0.61407972858354543"/>
  </r>
  <r>
    <x v="934"/>
    <n v="2015"/>
    <n v="400000"/>
    <n v="40000"/>
    <x v="0"/>
    <x v="0"/>
    <x v="0"/>
    <s v="First Owner"/>
    <n v="1178"/>
    <n v="11"/>
    <s v="budget"/>
    <n v="480372.87606112054"/>
    <n v="1172"/>
    <n v="1178"/>
    <n v="1178"/>
    <x v="2382"/>
    <n v="798"/>
    <n v="0.61375212224108655"/>
  </r>
  <r>
    <x v="190"/>
    <n v="2008"/>
    <n v="130000"/>
    <n v="40000"/>
    <x v="0"/>
    <x v="0"/>
    <x v="0"/>
    <s v="Second Owner"/>
    <n v="1177"/>
    <n v="18"/>
    <s v="budget"/>
    <n v="480441.16227697534"/>
    <n v="1171"/>
    <n v="1177"/>
    <n v="1177"/>
    <x v="2383"/>
    <n v="797"/>
    <n v="0.61342395921835169"/>
  </r>
  <r>
    <x v="416"/>
    <n v="2013"/>
    <n v="300000"/>
    <n v="70000"/>
    <x v="1"/>
    <x v="0"/>
    <x v="0"/>
    <s v="Second Owner"/>
    <n v="1176"/>
    <n v="13"/>
    <s v="budget"/>
    <n v="480739.15646258503"/>
    <n v="1170"/>
    <n v="1176"/>
    <n v="1176"/>
    <x v="2384"/>
    <n v="796"/>
    <n v="0.61394557823129248"/>
  </r>
  <r>
    <x v="1179"/>
    <n v="2019"/>
    <n v="1100000"/>
    <n v="4000"/>
    <x v="1"/>
    <x v="0"/>
    <x v="0"/>
    <s v="First Owner"/>
    <n v="1175"/>
    <n v="7"/>
    <b v="0"/>
    <n v="480892.9770212766"/>
    <n v="1169"/>
    <n v="1175"/>
    <n v="1175"/>
    <x v="2385"/>
    <n v="795"/>
    <n v="0.61446808510638296"/>
  </r>
  <r>
    <x v="394"/>
    <n v="2015"/>
    <n v="2200000"/>
    <n v="24000"/>
    <x v="1"/>
    <x v="0"/>
    <x v="1"/>
    <s v="First Owner"/>
    <n v="1174"/>
    <n v="11"/>
    <b v="0"/>
    <n v="480365.62862010219"/>
    <n v="1168"/>
    <n v="1174"/>
    <n v="1174"/>
    <x v="2386"/>
    <n v="795"/>
    <n v="0.61413969335604768"/>
  </r>
  <r>
    <x v="612"/>
    <n v="2018"/>
    <n v="800000"/>
    <n v="13500"/>
    <x v="0"/>
    <x v="1"/>
    <x v="0"/>
    <s v="First Owner"/>
    <n v="1173"/>
    <n v="8"/>
    <s v="premimum"/>
    <n v="478899.61466325662"/>
    <n v="1167"/>
    <n v="1173"/>
    <n v="1173"/>
    <x v="2387"/>
    <n v="794"/>
    <n v="0.61381074168797956"/>
  </r>
  <r>
    <x v="1180"/>
    <n v="2013"/>
    <n v="490000"/>
    <n v="40000"/>
    <x v="1"/>
    <x v="0"/>
    <x v="0"/>
    <s v="First Owner"/>
    <n v="1172"/>
    <n v="13"/>
    <s v="budget"/>
    <n v="478625.638225256"/>
    <n v="1166"/>
    <n v="1172"/>
    <n v="1172"/>
    <x v="2388"/>
    <n v="794"/>
    <n v="0.61348122866894195"/>
  </r>
  <r>
    <x v="1108"/>
    <n v="2018"/>
    <n v="836000"/>
    <n v="9700"/>
    <x v="0"/>
    <x v="1"/>
    <x v="0"/>
    <s v="First Owner"/>
    <n v="1171"/>
    <n v="8"/>
    <s v="premimum"/>
    <n v="478615.92485055508"/>
    <n v="1165"/>
    <n v="1171"/>
    <n v="1171"/>
    <x v="2389"/>
    <n v="793"/>
    <n v="0.61315115286080268"/>
  </r>
  <r>
    <x v="270"/>
    <n v="2012"/>
    <n v="375000"/>
    <n v="62000"/>
    <x v="0"/>
    <x v="0"/>
    <x v="0"/>
    <s v="Second Owner"/>
    <n v="1170"/>
    <n v="14"/>
    <s v="budget"/>
    <n v="478310.4683760684"/>
    <n v="1164"/>
    <n v="1170"/>
    <n v="1170"/>
    <x v="2390"/>
    <n v="793"/>
    <n v="0.61282051282051286"/>
  </r>
  <r>
    <x v="1019"/>
    <n v="2016"/>
    <n v="1249000"/>
    <n v="24000"/>
    <x v="1"/>
    <x v="1"/>
    <x v="0"/>
    <s v="First Owner"/>
    <n v="1169"/>
    <n v="10"/>
    <b v="0"/>
    <n v="478398.84345594526"/>
    <n v="1163"/>
    <n v="1169"/>
    <n v="1169"/>
    <x v="2391"/>
    <n v="792"/>
    <n v="0.61334473909324205"/>
  </r>
  <r>
    <x v="743"/>
    <n v="2019"/>
    <n v="1240000"/>
    <n v="13000"/>
    <x v="1"/>
    <x v="1"/>
    <x v="0"/>
    <s v="First Owner"/>
    <n v="1168"/>
    <n v="7"/>
    <b v="0"/>
    <n v="477739.08219178085"/>
    <n v="1162"/>
    <n v="1168"/>
    <n v="1168"/>
    <x v="2392"/>
    <n v="792"/>
    <n v="0.61301369863013699"/>
  </r>
  <r>
    <x v="1181"/>
    <n v="2009"/>
    <n v="35000"/>
    <n v="50000"/>
    <x v="0"/>
    <x v="0"/>
    <x v="0"/>
    <s v="Third Owner"/>
    <n v="1167"/>
    <n v="17"/>
    <s v="budget"/>
    <n v="477085.90231362468"/>
    <n v="1161"/>
    <n v="1167"/>
    <n v="1167"/>
    <x v="2393"/>
    <n v="792"/>
    <n v="0.61268209083119107"/>
  </r>
  <r>
    <x v="999"/>
    <n v="2017"/>
    <n v="1068000"/>
    <n v="36000"/>
    <x v="0"/>
    <x v="1"/>
    <x v="0"/>
    <s v="First Owner"/>
    <n v="1166"/>
    <n v="9"/>
    <b v="0"/>
    <n v="477465.04974271014"/>
    <n v="1160"/>
    <n v="1166"/>
    <n v="1166"/>
    <x v="2394"/>
    <n v="791"/>
    <n v="0.6132075471698113"/>
  </r>
  <r>
    <x v="1019"/>
    <n v="2017"/>
    <n v="1189000"/>
    <n v="40000"/>
    <x v="1"/>
    <x v="1"/>
    <x v="0"/>
    <s v="First Owner"/>
    <n v="1165"/>
    <n v="9"/>
    <b v="0"/>
    <n v="476958.15278969955"/>
    <n v="1159"/>
    <n v="1165"/>
    <n v="1165"/>
    <x v="2395"/>
    <n v="791"/>
    <n v="0.61287553648068671"/>
  </r>
  <r>
    <x v="1182"/>
    <n v="2018"/>
    <n v="700000"/>
    <n v="27000"/>
    <x v="0"/>
    <x v="0"/>
    <x v="0"/>
    <s v="First Owner"/>
    <n v="1164"/>
    <n v="8"/>
    <s v="premimum"/>
    <n v="476346.43298969074"/>
    <n v="1158"/>
    <n v="1164"/>
    <n v="1164"/>
    <x v="2396"/>
    <n v="791"/>
    <n v="0.61254295532646053"/>
  </r>
  <r>
    <x v="150"/>
    <n v="2016"/>
    <n v="350000"/>
    <n v="40000"/>
    <x v="0"/>
    <x v="0"/>
    <x v="0"/>
    <s v="First Owner"/>
    <n v="1163"/>
    <n v="10"/>
    <s v="budget"/>
    <n v="476154.12553740328"/>
    <n v="1157"/>
    <n v="1163"/>
    <n v="1163"/>
    <x v="2397"/>
    <n v="791"/>
    <n v="0.61220980223559762"/>
  </r>
  <r>
    <x v="898"/>
    <n v="2009"/>
    <n v="254999"/>
    <n v="80000"/>
    <x v="0"/>
    <x v="0"/>
    <x v="0"/>
    <s v="Second Owner"/>
    <n v="1162"/>
    <n v="17"/>
    <s v="budget"/>
    <n v="476262.69191049912"/>
    <n v="1156"/>
    <n v="1162"/>
    <n v="1162"/>
    <x v="2398"/>
    <n v="791"/>
    <n v="0.61187607573149738"/>
  </r>
  <r>
    <x v="1066"/>
    <n v="2005"/>
    <n v="229999"/>
    <n v="221000"/>
    <x v="1"/>
    <x v="0"/>
    <x v="0"/>
    <s v="Third Owner"/>
    <n v="1161"/>
    <n v="21"/>
    <s v="budget"/>
    <n v="476453.2721791559"/>
    <n v="1155"/>
    <n v="1161"/>
    <n v="1161"/>
    <x v="2399"/>
    <n v="790"/>
    <n v="0.61240310077519378"/>
  </r>
  <r>
    <x v="728"/>
    <n v="2016"/>
    <n v="750000"/>
    <n v="80000"/>
    <x v="1"/>
    <x v="0"/>
    <x v="0"/>
    <s v="First Owner"/>
    <n v="1160"/>
    <n v="10"/>
    <s v="premimum"/>
    <n v="476665.7327586207"/>
    <n v="1154"/>
    <n v="1160"/>
    <n v="1160"/>
    <x v="2400"/>
    <n v="789"/>
    <n v="0.61293103448275865"/>
  </r>
  <r>
    <x v="274"/>
    <n v="2012"/>
    <n v="325000"/>
    <n v="119000"/>
    <x v="1"/>
    <x v="0"/>
    <x v="0"/>
    <s v="Second Owner"/>
    <n v="1159"/>
    <n v="14"/>
    <s v="budget"/>
    <n v="476429.89646246762"/>
    <n v="1153"/>
    <n v="1159"/>
    <n v="1159"/>
    <x v="2401"/>
    <n v="789"/>
    <n v="0.61259706643658329"/>
  </r>
  <r>
    <x v="1183"/>
    <n v="2009"/>
    <n v="760000"/>
    <n v="190000"/>
    <x v="1"/>
    <x v="0"/>
    <x v="0"/>
    <s v="Second Owner"/>
    <n v="1158"/>
    <n v="17"/>
    <s v="premimum"/>
    <n v="476560.66493955097"/>
    <n v="1152"/>
    <n v="1158"/>
    <n v="1158"/>
    <x v="2402"/>
    <n v="788"/>
    <n v="0.613126079447323"/>
  </r>
  <r>
    <x v="1184"/>
    <n v="2017"/>
    <n v="509999"/>
    <n v="25000"/>
    <x v="0"/>
    <x v="0"/>
    <x v="1"/>
    <s v="First Owner"/>
    <n v="1157"/>
    <n v="9"/>
    <s v="premimum"/>
    <n v="476315.68712186691"/>
    <n v="1151"/>
    <n v="1157"/>
    <n v="1157"/>
    <x v="2403"/>
    <n v="787"/>
    <n v="0.61365600691443389"/>
  </r>
  <r>
    <x v="166"/>
    <n v="2013"/>
    <n v="363000"/>
    <n v="28740"/>
    <x v="0"/>
    <x v="0"/>
    <x v="0"/>
    <s v="First Owner"/>
    <n v="1156"/>
    <n v="13"/>
    <s v="budget"/>
    <n v="476286.54930795846"/>
    <n v="1150"/>
    <n v="1156"/>
    <n v="1156"/>
    <x v="2404"/>
    <n v="787"/>
    <n v="0.61332179930795849"/>
  </r>
  <r>
    <x v="431"/>
    <n v="2010"/>
    <n v="229999"/>
    <n v="48500"/>
    <x v="0"/>
    <x v="0"/>
    <x v="0"/>
    <s v="First Owner"/>
    <n v="1155"/>
    <n v="16"/>
    <s v="budget"/>
    <n v="476384.63290043292"/>
    <n v="1149"/>
    <n v="1155"/>
    <n v="1155"/>
    <x v="2405"/>
    <n v="786"/>
    <n v="0.61298701298701297"/>
  </r>
  <r>
    <x v="673"/>
    <n v="2012"/>
    <n v="290000"/>
    <n v="110000"/>
    <x v="0"/>
    <x v="0"/>
    <x v="0"/>
    <s v="Second Owner"/>
    <n v="1154"/>
    <n v="14"/>
    <s v="budget"/>
    <n v="476598.13864818023"/>
    <n v="1148"/>
    <n v="1154"/>
    <n v="1154"/>
    <x v="2406"/>
    <n v="785"/>
    <n v="0.61265164644714043"/>
  </r>
  <r>
    <x v="420"/>
    <n v="2018"/>
    <n v="550000"/>
    <n v="30000"/>
    <x v="0"/>
    <x v="0"/>
    <x v="0"/>
    <s v="First Owner"/>
    <n v="1153"/>
    <n v="8"/>
    <s v="premimum"/>
    <n v="476759.97571552469"/>
    <n v="1147"/>
    <n v="1153"/>
    <n v="1153"/>
    <x v="2407"/>
    <n v="784"/>
    <n v="0.61318300086730271"/>
  </r>
  <r>
    <x v="930"/>
    <n v="2011"/>
    <n v="125000"/>
    <n v="120000"/>
    <x v="1"/>
    <x v="0"/>
    <x v="0"/>
    <s v="Second Owner"/>
    <n v="1152"/>
    <n v="15"/>
    <s v="budget"/>
    <n v="476696.39930555556"/>
    <n v="1146"/>
    <n v="1152"/>
    <n v="1152"/>
    <x v="2408"/>
    <n v="784"/>
    <n v="0.61284722222222221"/>
  </r>
  <r>
    <x v="1185"/>
    <n v="2014"/>
    <n v="2000000"/>
    <n v="130000"/>
    <x v="1"/>
    <x v="0"/>
    <x v="1"/>
    <s v="First Owner"/>
    <n v="1151"/>
    <n v="12"/>
    <b v="0"/>
    <n v="477001.95655951346"/>
    <n v="1145"/>
    <n v="1151"/>
    <n v="1151"/>
    <x v="2409"/>
    <n v="783"/>
    <n v="0.6133796698523023"/>
  </r>
  <r>
    <x v="1183"/>
    <n v="2008"/>
    <n v="350000"/>
    <n v="140000"/>
    <x v="1"/>
    <x v="0"/>
    <x v="0"/>
    <s v="Second Owner"/>
    <n v="1150"/>
    <n v="18"/>
    <s v="budget"/>
    <n v="475677.61043478263"/>
    <n v="1144"/>
    <n v="1150"/>
    <n v="1150"/>
    <x v="2410"/>
    <n v="782"/>
    <n v="0.61304347826086958"/>
  </r>
  <r>
    <x v="222"/>
    <n v="2011"/>
    <n v="390000"/>
    <n v="90000"/>
    <x v="1"/>
    <x v="0"/>
    <x v="0"/>
    <s v="First Owner"/>
    <n v="1149"/>
    <n v="15"/>
    <s v="budget"/>
    <n v="475786.99042645778"/>
    <n v="1143"/>
    <n v="1149"/>
    <n v="1149"/>
    <x v="2411"/>
    <n v="781"/>
    <n v="0.61357702349869447"/>
  </r>
  <r>
    <x v="1059"/>
    <n v="2015"/>
    <n v="220000"/>
    <n v="45000"/>
    <x v="0"/>
    <x v="0"/>
    <x v="0"/>
    <s v="First Owner"/>
    <n v="1148"/>
    <n v="11"/>
    <s v="budget"/>
    <n v="475861.71777003485"/>
    <n v="1142"/>
    <n v="1148"/>
    <n v="1148"/>
    <x v="2412"/>
    <n v="780"/>
    <n v="0.61324041811846686"/>
  </r>
  <r>
    <x v="144"/>
    <n v="2005"/>
    <n v="140000"/>
    <n v="80000"/>
    <x v="0"/>
    <x v="0"/>
    <x v="0"/>
    <s v="Third Owner"/>
    <n v="1147"/>
    <n v="21"/>
    <s v="budget"/>
    <n v="476084.78814298171"/>
    <n v="1141"/>
    <n v="1147"/>
    <n v="1147"/>
    <x v="2413"/>
    <n v="779"/>
    <n v="0.61290322580645162"/>
  </r>
  <r>
    <x v="1186"/>
    <n v="2018"/>
    <n v="370000"/>
    <n v="15000"/>
    <x v="0"/>
    <x v="0"/>
    <x v="1"/>
    <s v="First Owner"/>
    <n v="1146"/>
    <n v="8"/>
    <s v="budget"/>
    <n v="476378.05584642233"/>
    <n v="1140"/>
    <n v="1146"/>
    <n v="1146"/>
    <x v="2414"/>
    <n v="778"/>
    <n v="0.61343804537521818"/>
  </r>
  <r>
    <x v="95"/>
    <n v="2019"/>
    <n v="650000"/>
    <n v="20000"/>
    <x v="1"/>
    <x v="0"/>
    <x v="0"/>
    <s v="First Owner"/>
    <n v="1145"/>
    <n v="7"/>
    <s v="premimum"/>
    <n v="476470.96244541486"/>
    <n v="1139"/>
    <n v="1145"/>
    <n v="1145"/>
    <x v="2415"/>
    <n v="778"/>
    <n v="0.61310043668122272"/>
  </r>
  <r>
    <x v="828"/>
    <n v="2017"/>
    <n v="280000"/>
    <n v="37000"/>
    <x v="0"/>
    <x v="0"/>
    <x v="0"/>
    <s v="First Owner"/>
    <n v="1144"/>
    <n v="9"/>
    <s v="budget"/>
    <n v="476319.27622377622"/>
    <n v="1138"/>
    <n v="1144"/>
    <n v="1144"/>
    <x v="2416"/>
    <n v="778"/>
    <n v="0.61276223776223782"/>
  </r>
  <r>
    <x v="95"/>
    <n v="2016"/>
    <n v="540000"/>
    <n v="80000"/>
    <x v="1"/>
    <x v="0"/>
    <x v="0"/>
    <s v="First Owner"/>
    <n v="1143"/>
    <n v="10"/>
    <s v="premimum"/>
    <n v="476491.0341207349"/>
    <n v="1137"/>
    <n v="1143"/>
    <n v="1143"/>
    <x v="2417"/>
    <n v="778"/>
    <n v="0.61242344706911633"/>
  </r>
  <r>
    <x v="1187"/>
    <n v="2002"/>
    <n v="50000"/>
    <n v="120000"/>
    <x v="1"/>
    <x v="0"/>
    <x v="0"/>
    <s v="Fourth &amp; Above Owner"/>
    <n v="1142"/>
    <n v="24"/>
    <s v="budget"/>
    <n v="476435.42206654989"/>
    <n v="1136"/>
    <n v="1142"/>
    <n v="1142"/>
    <x v="2418"/>
    <n v="778"/>
    <n v="0.61208406304728546"/>
  </r>
  <r>
    <x v="1188"/>
    <n v="2018"/>
    <n v="800000"/>
    <n v="20000"/>
    <x v="0"/>
    <x v="0"/>
    <x v="0"/>
    <s v="First Owner"/>
    <n v="1141"/>
    <n v="8"/>
    <s v="premimum"/>
    <n v="476809.16038562666"/>
    <n v="1135"/>
    <n v="1141"/>
    <n v="1141"/>
    <x v="2419"/>
    <n v="777"/>
    <n v="0.61262050832602977"/>
  </r>
  <r>
    <x v="943"/>
    <n v="2016"/>
    <n v="515000"/>
    <n v="25000"/>
    <x v="1"/>
    <x v="0"/>
    <x v="0"/>
    <s v="First Owner"/>
    <n v="1140"/>
    <n v="10"/>
    <s v="premimum"/>
    <n v="476525.6596491228"/>
    <n v="1134"/>
    <n v="1140"/>
    <n v="1140"/>
    <x v="2420"/>
    <n v="777"/>
    <n v="0.61228070175438598"/>
  </r>
  <r>
    <x v="1154"/>
    <n v="2010"/>
    <n v="220000"/>
    <n v="96000"/>
    <x v="0"/>
    <x v="0"/>
    <x v="0"/>
    <s v="Third Owner"/>
    <n v="1139"/>
    <n v="16"/>
    <s v="budget"/>
    <n v="476491.88059701491"/>
    <n v="1133"/>
    <n v="1139"/>
    <n v="1139"/>
    <x v="2421"/>
    <n v="777"/>
    <n v="0.61194029850746268"/>
  </r>
  <r>
    <x v="1189"/>
    <n v="2013"/>
    <n v="165000"/>
    <n v="53000"/>
    <x v="0"/>
    <x v="1"/>
    <x v="0"/>
    <s v="First Owner"/>
    <n v="1138"/>
    <n v="13"/>
    <s v="budget"/>
    <n v="476717.26889279438"/>
    <n v="1132"/>
    <n v="1138"/>
    <n v="1138"/>
    <x v="2422"/>
    <n v="776"/>
    <n v="0.61247803163444636"/>
  </r>
  <r>
    <x v="1190"/>
    <n v="2010"/>
    <n v="221000"/>
    <n v="65000"/>
    <x v="1"/>
    <x v="1"/>
    <x v="0"/>
    <s v="First Owner"/>
    <n v="1137"/>
    <n v="16"/>
    <s v="budget"/>
    <n v="476991.42656112579"/>
    <n v="1131"/>
    <n v="1137"/>
    <n v="1137"/>
    <x v="2423"/>
    <n v="775"/>
    <n v="0.61213720316622688"/>
  </r>
  <r>
    <x v="141"/>
    <n v="2015"/>
    <n v="245000"/>
    <n v="43000"/>
    <x v="0"/>
    <x v="1"/>
    <x v="0"/>
    <s v="First Owner"/>
    <n v="1136"/>
    <n v="11"/>
    <s v="budget"/>
    <n v="477216.77112676058"/>
    <n v="1130"/>
    <n v="1136"/>
    <n v="1136"/>
    <x v="2424"/>
    <n v="774"/>
    <n v="0.61179577464788737"/>
  </r>
  <r>
    <x v="1191"/>
    <n v="2012"/>
    <n v="260000"/>
    <n v="42000"/>
    <x v="0"/>
    <x v="1"/>
    <x v="0"/>
    <s v="First Owner"/>
    <n v="1135"/>
    <n v="14"/>
    <s v="budget"/>
    <n v="477421.36740088108"/>
    <n v="1129"/>
    <n v="1135"/>
    <n v="1135"/>
    <x v="2425"/>
    <n v="773"/>
    <n v="0.61145374449339207"/>
  </r>
  <r>
    <x v="719"/>
    <n v="2011"/>
    <n v="550000"/>
    <n v="73000"/>
    <x v="1"/>
    <x v="1"/>
    <x v="1"/>
    <s v="First Owner"/>
    <n v="1134"/>
    <n v="15"/>
    <s v="premimum"/>
    <n v="477613.09700176364"/>
    <n v="1128"/>
    <n v="1134"/>
    <n v="1134"/>
    <x v="2426"/>
    <n v="772"/>
    <n v="0.61111111111111116"/>
  </r>
  <r>
    <x v="1192"/>
    <n v="2015"/>
    <n v="434999"/>
    <n v="29000"/>
    <x v="0"/>
    <x v="1"/>
    <x v="0"/>
    <s v="First Owner"/>
    <n v="1133"/>
    <n v="11"/>
    <s v="budget"/>
    <n v="477549.20741394529"/>
    <n v="1127"/>
    <n v="1133"/>
    <n v="1133"/>
    <x v="2427"/>
    <n v="771"/>
    <n v="0.61076787290379519"/>
  </r>
  <r>
    <x v="953"/>
    <n v="2013"/>
    <n v="450000"/>
    <n v="95000"/>
    <x v="1"/>
    <x v="1"/>
    <x v="0"/>
    <s v="First Owner"/>
    <n v="1132"/>
    <n v="13"/>
    <s v="budget"/>
    <n v="477586.79593639576"/>
    <n v="1126"/>
    <n v="1132"/>
    <n v="1132"/>
    <x v="2428"/>
    <n v="770"/>
    <n v="0.61042402826855124"/>
  </r>
  <r>
    <x v="10"/>
    <n v="2014"/>
    <n v="290000"/>
    <n v="25000"/>
    <x v="0"/>
    <x v="0"/>
    <x v="0"/>
    <s v="First Owner"/>
    <n v="1131"/>
    <n v="12"/>
    <s v="budget"/>
    <n v="477611.18744473916"/>
    <n v="1125"/>
    <n v="1131"/>
    <n v="1131"/>
    <x v="2429"/>
    <n v="769"/>
    <n v="0.61007957559681703"/>
  </r>
  <r>
    <x v="1193"/>
    <n v="2011"/>
    <n v="305000"/>
    <n v="53000"/>
    <x v="0"/>
    <x v="1"/>
    <x v="0"/>
    <s v="Second Owner"/>
    <n v="1130"/>
    <n v="15"/>
    <s v="budget"/>
    <n v="477777.2150442478"/>
    <n v="1124"/>
    <n v="1130"/>
    <n v="1130"/>
    <x v="2430"/>
    <n v="768"/>
    <n v="0.60973451327433625"/>
  </r>
  <r>
    <x v="1194"/>
    <n v="2011"/>
    <n v="265000"/>
    <n v="20000"/>
    <x v="0"/>
    <x v="1"/>
    <x v="0"/>
    <s v="First Owner"/>
    <n v="1129"/>
    <n v="15"/>
    <s v="budget"/>
    <n v="477930.25066430471"/>
    <n v="1123"/>
    <n v="1129"/>
    <n v="1129"/>
    <x v="2431"/>
    <n v="767"/>
    <n v="0.61027457927369355"/>
  </r>
  <r>
    <x v="516"/>
    <n v="2014"/>
    <n v="325000"/>
    <n v="57000"/>
    <x v="0"/>
    <x v="1"/>
    <x v="0"/>
    <s v="First Owner"/>
    <n v="1128"/>
    <n v="12"/>
    <s v="budget"/>
    <n v="478119.01861702127"/>
    <n v="1122"/>
    <n v="1128"/>
    <n v="1128"/>
    <x v="2432"/>
    <n v="766"/>
    <n v="0.60992907801418439"/>
  </r>
  <r>
    <x v="111"/>
    <n v="2014"/>
    <n v="550000"/>
    <n v="52000"/>
    <x v="1"/>
    <x v="1"/>
    <x v="0"/>
    <s v="First Owner"/>
    <n v="1127"/>
    <n v="12"/>
    <s v="premimum"/>
    <n v="478254.88287488907"/>
    <n v="1121"/>
    <n v="1127"/>
    <n v="1127"/>
    <x v="2433"/>
    <n v="765"/>
    <n v="0.60958296362023068"/>
  </r>
  <r>
    <x v="417"/>
    <n v="2008"/>
    <n v="105000"/>
    <n v="40000"/>
    <x v="0"/>
    <x v="0"/>
    <x v="0"/>
    <s v="First Owner"/>
    <n v="1126"/>
    <n v="18"/>
    <s v="budget"/>
    <n v="478191.16607460036"/>
    <n v="1120"/>
    <n v="1126"/>
    <n v="1126"/>
    <x v="2434"/>
    <n v="764"/>
    <n v="0.60923623445825936"/>
  </r>
  <r>
    <x v="516"/>
    <n v="2012"/>
    <n v="275000"/>
    <n v="47000"/>
    <x v="0"/>
    <x v="1"/>
    <x v="0"/>
    <s v="First Owner"/>
    <n v="1125"/>
    <n v="14"/>
    <s v="budget"/>
    <n v="478522.89155555557"/>
    <n v="1119"/>
    <n v="1125"/>
    <n v="1125"/>
    <x v="2435"/>
    <n v="763"/>
    <n v="0.60888888888888892"/>
  </r>
  <r>
    <x v="740"/>
    <n v="2012"/>
    <n v="434999"/>
    <n v="47000"/>
    <x v="0"/>
    <x v="1"/>
    <x v="0"/>
    <s v="Second Owner"/>
    <n v="1124"/>
    <n v="14"/>
    <s v="budget"/>
    <n v="478703.96174377226"/>
    <n v="1118"/>
    <n v="1124"/>
    <n v="1124"/>
    <x v="2436"/>
    <n v="762"/>
    <n v="0.60854092526690395"/>
  </r>
  <r>
    <x v="1195"/>
    <n v="2016"/>
    <n v="690000"/>
    <n v="73000"/>
    <x v="1"/>
    <x v="1"/>
    <x v="0"/>
    <s v="First Owner"/>
    <n v="1123"/>
    <n v="10"/>
    <s v="premimum"/>
    <n v="478742.87978628674"/>
    <n v="1117"/>
    <n v="1123"/>
    <n v="1123"/>
    <x v="2437"/>
    <n v="761"/>
    <n v="0.60908281389136243"/>
  </r>
  <r>
    <x v="390"/>
    <n v="2012"/>
    <n v="249000"/>
    <n v="42000"/>
    <x v="0"/>
    <x v="1"/>
    <x v="0"/>
    <s v="Second Owner"/>
    <n v="1122"/>
    <n v="14"/>
    <s v="budget"/>
    <n v="478554.59358288773"/>
    <n v="1116"/>
    <n v="1122"/>
    <n v="1122"/>
    <x v="2438"/>
    <n v="761"/>
    <n v="0.60873440285204994"/>
  </r>
  <r>
    <x v="318"/>
    <n v="2012"/>
    <n v="204999"/>
    <n v="60000"/>
    <x v="0"/>
    <x v="1"/>
    <x v="0"/>
    <s v="Third Owner"/>
    <n v="1121"/>
    <n v="14"/>
    <s v="budget"/>
    <n v="478759.37020517397"/>
    <n v="1115"/>
    <n v="1121"/>
    <n v="1121"/>
    <x v="2439"/>
    <n v="760"/>
    <n v="0.60927743086529884"/>
  </r>
  <r>
    <x v="717"/>
    <n v="2015"/>
    <n v="190000"/>
    <n v="120000"/>
    <x v="0"/>
    <x v="0"/>
    <x v="0"/>
    <s v="First Owner"/>
    <n v="1120"/>
    <n v="11"/>
    <s v="budget"/>
    <n v="479003.79910714284"/>
    <n v="1114"/>
    <n v="1120"/>
    <n v="1120"/>
    <x v="2440"/>
    <n v="759"/>
    <n v="0.60982142857142863"/>
  </r>
  <r>
    <x v="39"/>
    <n v="2012"/>
    <n v="150000"/>
    <n v="50000"/>
    <x v="0"/>
    <x v="0"/>
    <x v="0"/>
    <s v="First Owner"/>
    <n v="1119"/>
    <n v="14"/>
    <s v="budget"/>
    <n v="479262.0688114388"/>
    <n v="1113"/>
    <n v="1119"/>
    <n v="1119"/>
    <x v="2441"/>
    <n v="758"/>
    <n v="0.60947274352100089"/>
  </r>
  <r>
    <x v="101"/>
    <n v="1999"/>
    <n v="70000"/>
    <n v="70000"/>
    <x v="0"/>
    <x v="0"/>
    <x v="0"/>
    <s v="Fourth &amp; Above Owner"/>
    <n v="1118"/>
    <n v="27"/>
    <s v="budget"/>
    <n v="479556.57871198567"/>
    <n v="1112"/>
    <n v="1118"/>
    <n v="1118"/>
    <x v="2442"/>
    <n v="757"/>
    <n v="0.6091234347048301"/>
  </r>
  <r>
    <x v="86"/>
    <n v="2018"/>
    <n v="900000"/>
    <n v="25000"/>
    <x v="1"/>
    <x v="0"/>
    <x v="0"/>
    <s v="First Owner"/>
    <n v="1117"/>
    <n v="8"/>
    <s v="premimum"/>
    <n v="479923.23634735902"/>
    <n v="1111"/>
    <n v="1117"/>
    <n v="1117"/>
    <x v="2443"/>
    <n v="756"/>
    <n v="0.60966875559534472"/>
  </r>
  <r>
    <x v="1196"/>
    <n v="2019"/>
    <n v="950000"/>
    <n v="11000"/>
    <x v="0"/>
    <x v="0"/>
    <x v="1"/>
    <s v="First Owner"/>
    <n v="1116"/>
    <n v="7"/>
    <s v="premimum"/>
    <n v="479546.8234767025"/>
    <n v="1110"/>
    <n v="1116"/>
    <n v="1116"/>
    <x v="2444"/>
    <n v="756"/>
    <n v="0.60931899641577059"/>
  </r>
  <r>
    <x v="514"/>
    <n v="2013"/>
    <n v="475000"/>
    <n v="80000"/>
    <x v="0"/>
    <x v="0"/>
    <x v="0"/>
    <s v="First Owner"/>
    <n v="1115"/>
    <n v="13"/>
    <s v="budget"/>
    <n v="479124.89237668162"/>
    <n v="1109"/>
    <n v="1115"/>
    <n v="1115"/>
    <x v="2445"/>
    <n v="756"/>
    <n v="0.60896860986547086"/>
  </r>
  <r>
    <x v="115"/>
    <n v="1998"/>
    <n v="55000"/>
    <n v="80000"/>
    <x v="0"/>
    <x v="0"/>
    <x v="0"/>
    <s v="Fourth &amp; Above Owner"/>
    <n v="1114"/>
    <n v="28"/>
    <s v="budget"/>
    <n v="479128.59515260323"/>
    <n v="1108"/>
    <n v="1114"/>
    <n v="1114"/>
    <x v="2446"/>
    <n v="755"/>
    <n v="0.60861759425493711"/>
  </r>
  <r>
    <x v="534"/>
    <n v="2013"/>
    <n v="450000"/>
    <n v="75000"/>
    <x v="1"/>
    <x v="0"/>
    <x v="0"/>
    <s v="Second Owner"/>
    <n v="1113"/>
    <n v="13"/>
    <s v="budget"/>
    <n v="479509.66307277628"/>
    <n v="1107"/>
    <n v="1113"/>
    <n v="1113"/>
    <x v="2447"/>
    <n v="754"/>
    <n v="0.60916442048517516"/>
  </r>
  <r>
    <x v="1197"/>
    <n v="2009"/>
    <n v="1200000"/>
    <n v="45000"/>
    <x v="1"/>
    <x v="0"/>
    <x v="1"/>
    <s v="Third Owner"/>
    <n v="1112"/>
    <n v="17"/>
    <b v="0"/>
    <n v="479536.20053956832"/>
    <n v="1106"/>
    <n v="1112"/>
    <n v="1112"/>
    <x v="2448"/>
    <n v="753"/>
    <n v="0.60971223021582732"/>
  </r>
  <r>
    <x v="231"/>
    <n v="2007"/>
    <n v="300000"/>
    <n v="100000"/>
    <x v="1"/>
    <x v="0"/>
    <x v="0"/>
    <s v="Second Owner"/>
    <n v="1111"/>
    <n v="19"/>
    <s v="budget"/>
    <n v="478887.71827182721"/>
    <n v="1105"/>
    <n v="1111"/>
    <n v="1111"/>
    <x v="2449"/>
    <n v="752"/>
    <n v="0.61026102610261024"/>
  </r>
  <r>
    <x v="1198"/>
    <n v="2014"/>
    <n v="350000"/>
    <n v="60000"/>
    <x v="1"/>
    <x v="0"/>
    <x v="0"/>
    <s v="Second Owner"/>
    <n v="1110"/>
    <n v="12"/>
    <s v="budget"/>
    <n v="479048.8783783784"/>
    <n v="1104"/>
    <n v="1110"/>
    <n v="1110"/>
    <x v="2450"/>
    <n v="751"/>
    <n v="0.61081081081081079"/>
  </r>
  <r>
    <x v="56"/>
    <n v="2011"/>
    <n v="229999"/>
    <n v="160000"/>
    <x v="1"/>
    <x v="0"/>
    <x v="0"/>
    <s v="Second Owner"/>
    <n v="1109"/>
    <n v="15"/>
    <s v="budget"/>
    <n v="479165.24346257892"/>
    <n v="1103"/>
    <n v="1109"/>
    <n v="1109"/>
    <x v="2451"/>
    <n v="750"/>
    <n v="0.61136158701532917"/>
  </r>
  <r>
    <x v="1199"/>
    <n v="2015"/>
    <n v="821000"/>
    <n v="50000"/>
    <x v="0"/>
    <x v="0"/>
    <x v="0"/>
    <s v="First Owner"/>
    <n v="1108"/>
    <n v="11"/>
    <s v="premimum"/>
    <n v="479390.1227436823"/>
    <n v="1102"/>
    <n v="1108"/>
    <n v="1108"/>
    <x v="2452"/>
    <n v="749"/>
    <n v="0.61191335740072206"/>
  </r>
  <r>
    <x v="150"/>
    <n v="2014"/>
    <n v="200000"/>
    <n v="80000"/>
    <x v="0"/>
    <x v="0"/>
    <x v="0"/>
    <s v="Second Owner"/>
    <n v="1107"/>
    <n v="12"/>
    <s v="budget"/>
    <n v="479081.53206865402"/>
    <n v="1101"/>
    <n v="1107"/>
    <n v="1107"/>
    <x v="2453"/>
    <n v="748"/>
    <n v="0.61156278229448957"/>
  </r>
  <r>
    <x v="32"/>
    <n v="2017"/>
    <n v="1000000"/>
    <n v="60000"/>
    <x v="1"/>
    <x v="0"/>
    <x v="0"/>
    <s v="Second Owner"/>
    <n v="1106"/>
    <n v="9"/>
    <s v="premimum"/>
    <n v="479333.86618444847"/>
    <n v="1100"/>
    <n v="1106"/>
    <n v="1106"/>
    <x v="2454"/>
    <n v="747"/>
    <n v="0.61211573236889694"/>
  </r>
  <r>
    <x v="220"/>
    <n v="2016"/>
    <n v="220000"/>
    <n v="60000"/>
    <x v="0"/>
    <x v="0"/>
    <x v="0"/>
    <s v="Second Owner"/>
    <n v="1105"/>
    <n v="10"/>
    <s v="budget"/>
    <n v="478862.67511312215"/>
    <n v="1099"/>
    <n v="1105"/>
    <n v="1105"/>
    <x v="2455"/>
    <n v="747"/>
    <n v="0.6126696832579186"/>
  </r>
  <r>
    <x v="804"/>
    <n v="2015"/>
    <n v="459999"/>
    <n v="148620"/>
    <x v="1"/>
    <x v="1"/>
    <x v="0"/>
    <s v="First Owner"/>
    <n v="1104"/>
    <n v="11"/>
    <s v="budget"/>
    <n v="479097.15217391303"/>
    <n v="1098"/>
    <n v="1104"/>
    <n v="1104"/>
    <x v="2456"/>
    <n v="747"/>
    <n v="0.61322463768115942"/>
  </r>
  <r>
    <x v="491"/>
    <n v="2012"/>
    <n v="310000"/>
    <n v="70000"/>
    <x v="1"/>
    <x v="0"/>
    <x v="0"/>
    <s v="Second Owner"/>
    <n v="1103"/>
    <n v="14"/>
    <s v="budget"/>
    <n v="479114.46690843155"/>
    <n v="1097"/>
    <n v="1103"/>
    <n v="1103"/>
    <x v="2457"/>
    <n v="746"/>
    <n v="0.61287398005439708"/>
  </r>
  <r>
    <x v="1200"/>
    <n v="2018"/>
    <n v="815000"/>
    <n v="42000"/>
    <x v="1"/>
    <x v="0"/>
    <x v="0"/>
    <s v="First Owner"/>
    <n v="1102"/>
    <n v="8"/>
    <s v="premimum"/>
    <n v="479267.92831215973"/>
    <n v="1096"/>
    <n v="1102"/>
    <n v="1102"/>
    <x v="2458"/>
    <n v="745"/>
    <n v="0.61343012704174227"/>
  </r>
  <r>
    <x v="702"/>
    <n v="2017"/>
    <n v="1200000"/>
    <n v="40000"/>
    <x v="1"/>
    <x v="0"/>
    <x v="0"/>
    <s v="First Owner"/>
    <n v="1101"/>
    <n v="9"/>
    <b v="0"/>
    <n v="478962.99455040874"/>
    <n v="1095"/>
    <n v="1101"/>
    <n v="1101"/>
    <x v="2459"/>
    <n v="745"/>
    <n v="0.61307901907356943"/>
  </r>
  <r>
    <x v="1092"/>
    <n v="2011"/>
    <n v="170000"/>
    <n v="150000"/>
    <x v="1"/>
    <x v="0"/>
    <x v="0"/>
    <s v="Second Owner"/>
    <n v="1100"/>
    <n v="15"/>
    <s v="budget"/>
    <n v="478307.50636363635"/>
    <n v="1094"/>
    <n v="1100"/>
    <n v="1100"/>
    <x v="2460"/>
    <n v="745"/>
    <n v="0.61272727272727268"/>
  </r>
  <r>
    <x v="1201"/>
    <n v="2017"/>
    <n v="1000000"/>
    <n v="30000"/>
    <x v="1"/>
    <x v="0"/>
    <x v="0"/>
    <s v="First Owner"/>
    <n v="1099"/>
    <n v="9"/>
    <s v="premimum"/>
    <n v="478588.04094631481"/>
    <n v="1093"/>
    <n v="1099"/>
    <n v="1099"/>
    <x v="2461"/>
    <n v="744"/>
    <n v="0.61328480436760691"/>
  </r>
  <r>
    <x v="37"/>
    <n v="2010"/>
    <n v="155000"/>
    <n v="90000"/>
    <x v="0"/>
    <x v="0"/>
    <x v="0"/>
    <s v="Fourth &amp; Above Owner"/>
    <n v="1098"/>
    <n v="16"/>
    <s v="budget"/>
    <n v="478113.16666666669"/>
    <n v="1092"/>
    <n v="1098"/>
    <n v="1098"/>
    <x v="2462"/>
    <n v="744"/>
    <n v="0.6129326047358834"/>
  </r>
  <r>
    <x v="1149"/>
    <n v="2017"/>
    <n v="400000"/>
    <n v="120000"/>
    <x v="1"/>
    <x v="0"/>
    <x v="0"/>
    <s v="First Owner"/>
    <n v="1097"/>
    <n v="9"/>
    <s v="budget"/>
    <n v="478407.70920692798"/>
    <n v="1091"/>
    <n v="1097"/>
    <n v="1097"/>
    <x v="2463"/>
    <n v="743"/>
    <n v="0.61349134001823158"/>
  </r>
  <r>
    <x v="811"/>
    <n v="2016"/>
    <n v="400000"/>
    <n v="80000"/>
    <x v="1"/>
    <x v="0"/>
    <x v="0"/>
    <s v="Second Owner"/>
    <n v="1096"/>
    <n v="10"/>
    <s v="budget"/>
    <n v="478479.24908759125"/>
    <n v="1090"/>
    <n v="1096"/>
    <n v="1096"/>
    <x v="2464"/>
    <n v="743"/>
    <n v="0.61313868613138689"/>
  </r>
  <r>
    <x v="1202"/>
    <n v="2010"/>
    <n v="250000"/>
    <n v="80000"/>
    <x v="1"/>
    <x v="0"/>
    <x v="0"/>
    <s v="Second Owner"/>
    <n v="1095"/>
    <n v="16"/>
    <s v="budget"/>
    <n v="478550.9196347032"/>
    <n v="1089"/>
    <n v="1095"/>
    <n v="1095"/>
    <x v="2465"/>
    <n v="743"/>
    <n v="0.61369863013698633"/>
  </r>
  <r>
    <x v="805"/>
    <n v="2008"/>
    <n v="150000"/>
    <n v="50000"/>
    <x v="0"/>
    <x v="0"/>
    <x v="0"/>
    <s v="Third Owner"/>
    <n v="1094"/>
    <n v="18"/>
    <s v="budget"/>
    <n v="478759.83272394881"/>
    <n v="1088"/>
    <n v="1094"/>
    <n v="1094"/>
    <x v="2466"/>
    <n v="742"/>
    <n v="0.61425959780621575"/>
  </r>
  <r>
    <x v="119"/>
    <n v="2002"/>
    <n v="80000"/>
    <n v="70000"/>
    <x v="0"/>
    <x v="0"/>
    <x v="0"/>
    <s v="Second Owner"/>
    <n v="1093"/>
    <n v="24"/>
    <s v="budget"/>
    <n v="479060.61939615739"/>
    <n v="1087"/>
    <n v="1093"/>
    <n v="1093"/>
    <x v="2467"/>
    <n v="741"/>
    <n v="0.61482159194876485"/>
  </r>
  <r>
    <x v="1203"/>
    <n v="2014"/>
    <n v="325000"/>
    <n v="70000"/>
    <x v="1"/>
    <x v="0"/>
    <x v="1"/>
    <s v="First Owner"/>
    <n v="1092"/>
    <n v="12"/>
    <s v="budget"/>
    <n v="479426.05952380953"/>
    <n v="1086"/>
    <n v="1092"/>
    <n v="1092"/>
    <x v="2468"/>
    <n v="740"/>
    <n v="0.61538461538461542"/>
  </r>
  <r>
    <x v="1204"/>
    <n v="2019"/>
    <n v="738000"/>
    <n v="8000"/>
    <x v="0"/>
    <x v="0"/>
    <x v="1"/>
    <s v="First Owner"/>
    <n v="1091"/>
    <n v="7"/>
    <s v="premimum"/>
    <n v="479567.60494958755"/>
    <n v="1085"/>
    <n v="1091"/>
    <n v="1091"/>
    <x v="2469"/>
    <n v="739"/>
    <n v="0.61503208065994497"/>
  </r>
  <r>
    <x v="150"/>
    <n v="2016"/>
    <n v="300000"/>
    <n v="30000"/>
    <x v="0"/>
    <x v="0"/>
    <x v="0"/>
    <s v="First Owner"/>
    <n v="1090"/>
    <n v="10"/>
    <s v="budget"/>
    <n v="479330.51100917434"/>
    <n v="1084"/>
    <n v="1090"/>
    <n v="1090"/>
    <x v="2470"/>
    <n v="739"/>
    <n v="0.61467889908256879"/>
  </r>
  <r>
    <x v="342"/>
    <n v="2012"/>
    <n v="150000"/>
    <n v="110000"/>
    <x v="1"/>
    <x v="0"/>
    <x v="0"/>
    <s v="First Owner"/>
    <n v="1089"/>
    <n v="14"/>
    <s v="budget"/>
    <n v="479495.18549127638"/>
    <n v="1083"/>
    <n v="1089"/>
    <n v="1089"/>
    <x v="2471"/>
    <n v="739"/>
    <n v="0.61432506887052341"/>
  </r>
  <r>
    <x v="1183"/>
    <n v="2007"/>
    <n v="440000"/>
    <n v="223000"/>
    <x v="1"/>
    <x v="0"/>
    <x v="0"/>
    <s v="Fourth &amp; Above Owner"/>
    <n v="1088"/>
    <n v="19"/>
    <s v="budget"/>
    <n v="479798.03033088235"/>
    <n v="1082"/>
    <n v="1088"/>
    <n v="1088"/>
    <x v="2472"/>
    <n v="738"/>
    <n v="0.61397058823529416"/>
  </r>
  <r>
    <x v="1205"/>
    <n v="2011"/>
    <n v="280000"/>
    <n v="110000"/>
    <x v="1"/>
    <x v="0"/>
    <x v="0"/>
    <s v="First Owner"/>
    <n v="1087"/>
    <n v="15"/>
    <s v="budget"/>
    <n v="479834.64305427781"/>
    <n v="1081"/>
    <n v="1087"/>
    <n v="1087"/>
    <x v="2473"/>
    <n v="737"/>
    <n v="0.61453541858325667"/>
  </r>
  <r>
    <x v="404"/>
    <n v="2006"/>
    <n v="100000"/>
    <n v="120000"/>
    <x v="0"/>
    <x v="0"/>
    <x v="0"/>
    <s v="Second Owner"/>
    <n v="1086"/>
    <n v="20"/>
    <s v="budget"/>
    <n v="480018.65285451198"/>
    <n v="1080"/>
    <n v="1086"/>
    <n v="1086"/>
    <x v="2474"/>
    <n v="736"/>
    <n v="0.61418047882136284"/>
  </r>
  <r>
    <x v="297"/>
    <n v="2008"/>
    <n v="150000"/>
    <n v="100000"/>
    <x v="0"/>
    <x v="0"/>
    <x v="0"/>
    <s v="Second Owner"/>
    <n v="1085"/>
    <n v="18"/>
    <s v="budget"/>
    <n v="480368.90046082949"/>
    <n v="1079"/>
    <n v="1085"/>
    <n v="1085"/>
    <x v="2475"/>
    <n v="735"/>
    <n v="0.61474654377880189"/>
  </r>
  <r>
    <x v="95"/>
    <n v="2014"/>
    <n v="380000"/>
    <n v="100000"/>
    <x v="1"/>
    <x v="0"/>
    <x v="0"/>
    <s v="Second Owner"/>
    <n v="1084"/>
    <n v="12"/>
    <s v="budget"/>
    <n v="480673.6688191882"/>
    <n v="1078"/>
    <n v="1084"/>
    <n v="1084"/>
    <x v="2476"/>
    <n v="734"/>
    <n v="0.61531365313653141"/>
  </r>
  <r>
    <x v="152"/>
    <n v="2006"/>
    <n v="90000"/>
    <n v="60000"/>
    <x v="0"/>
    <x v="0"/>
    <x v="0"/>
    <s v="Second Owner"/>
    <n v="1083"/>
    <n v="20"/>
    <s v="budget"/>
    <n v="480766.62696214218"/>
    <n v="1077"/>
    <n v="1083"/>
    <n v="1083"/>
    <x v="2477"/>
    <n v="733"/>
    <n v="0.61588180978762697"/>
  </r>
  <r>
    <x v="909"/>
    <n v="2008"/>
    <n v="300000"/>
    <n v="270000"/>
    <x v="1"/>
    <x v="0"/>
    <x v="0"/>
    <s v="Third Owner"/>
    <n v="1082"/>
    <n v="18"/>
    <s v="budget"/>
    <n v="481127.77911275416"/>
    <n v="1076"/>
    <n v="1082"/>
    <n v="1082"/>
    <x v="2478"/>
    <n v="732"/>
    <n v="0.61645101663585955"/>
  </r>
  <r>
    <x v="1206"/>
    <n v="2011"/>
    <n v="275000"/>
    <n v="60000"/>
    <x v="1"/>
    <x v="0"/>
    <x v="0"/>
    <s v="Second Owner"/>
    <n v="1081"/>
    <n v="15"/>
    <s v="budget"/>
    <n v="481295.33487511566"/>
    <n v="1075"/>
    <n v="1081"/>
    <n v="1081"/>
    <x v="2479"/>
    <n v="731"/>
    <n v="0.61702127659574468"/>
  </r>
  <r>
    <x v="614"/>
    <n v="2009"/>
    <n v="180000"/>
    <n v="41090"/>
    <x v="0"/>
    <x v="0"/>
    <x v="0"/>
    <s v="First Owner"/>
    <n v="1080"/>
    <n v="17"/>
    <s v="budget"/>
    <n v="481486.34907407407"/>
    <n v="1074"/>
    <n v="1080"/>
    <n v="1080"/>
    <x v="2480"/>
    <n v="730"/>
    <n v="0.61759259259259258"/>
  </r>
  <r>
    <x v="333"/>
    <n v="2012"/>
    <n v="225000"/>
    <n v="296823"/>
    <x v="1"/>
    <x v="0"/>
    <x v="0"/>
    <s v="First Owner"/>
    <n v="1079"/>
    <n v="14"/>
    <s v="budget"/>
    <n v="481765.76181649673"/>
    <n v="1073"/>
    <n v="1079"/>
    <n v="1079"/>
    <x v="2481"/>
    <n v="729"/>
    <n v="0.61723818350324378"/>
  </r>
  <r>
    <x v="228"/>
    <n v="2014"/>
    <n v="200000"/>
    <n v="40000"/>
    <x v="0"/>
    <x v="0"/>
    <x v="0"/>
    <s v="First Owner"/>
    <n v="1078"/>
    <n v="12"/>
    <s v="budget"/>
    <n v="482003.94897959183"/>
    <n v="1072"/>
    <n v="1078"/>
    <n v="1078"/>
    <x v="2482"/>
    <n v="728"/>
    <n v="0.61688311688311692"/>
  </r>
  <r>
    <x v="1207"/>
    <n v="2011"/>
    <n v="500000"/>
    <n v="40000"/>
    <x v="0"/>
    <x v="0"/>
    <x v="0"/>
    <s v="Second Owner"/>
    <n v="1077"/>
    <n v="15"/>
    <s v="premimum"/>
    <n v="482265.79108635098"/>
    <n v="1071"/>
    <n v="1077"/>
    <n v="1077"/>
    <x v="2483"/>
    <n v="727"/>
    <n v="0.61652739090065001"/>
  </r>
  <r>
    <x v="1208"/>
    <n v="2010"/>
    <n v="300000"/>
    <n v="70000"/>
    <x v="0"/>
    <x v="0"/>
    <x v="0"/>
    <s v="Second Owner"/>
    <n v="1076"/>
    <n v="16"/>
    <s v="budget"/>
    <n v="482249.30947955389"/>
    <n v="1070"/>
    <n v="1076"/>
    <n v="1076"/>
    <x v="2484"/>
    <n v="726"/>
    <n v="0.61710037174721188"/>
  </r>
  <r>
    <x v="1195"/>
    <n v="2015"/>
    <n v="765000"/>
    <n v="80000"/>
    <x v="1"/>
    <x v="0"/>
    <x v="0"/>
    <s v="Second Owner"/>
    <n v="1075"/>
    <n v="11"/>
    <s v="premimum"/>
    <n v="482418.84372093022"/>
    <n v="1069"/>
    <n v="1075"/>
    <n v="1075"/>
    <x v="2485"/>
    <n v="725"/>
    <n v="0.61767441860465111"/>
  </r>
  <r>
    <x v="95"/>
    <n v="2017"/>
    <n v="650000"/>
    <n v="90000"/>
    <x v="1"/>
    <x v="0"/>
    <x v="0"/>
    <s v="First Owner"/>
    <n v="1074"/>
    <n v="9"/>
    <s v="premimum"/>
    <n v="482155.73277467414"/>
    <n v="1068"/>
    <n v="1074"/>
    <n v="1074"/>
    <x v="2486"/>
    <n v="724"/>
    <n v="0.61824953445065178"/>
  </r>
  <r>
    <x v="1209"/>
    <n v="2017"/>
    <n v="380000"/>
    <n v="19000"/>
    <x v="0"/>
    <x v="0"/>
    <x v="0"/>
    <s v="First Owner"/>
    <n v="1073"/>
    <n v="9"/>
    <s v="budget"/>
    <n v="481999.30754892825"/>
    <n v="1067"/>
    <n v="1073"/>
    <n v="1073"/>
    <x v="2487"/>
    <n v="724"/>
    <n v="0.61789375582479034"/>
  </r>
  <r>
    <x v="95"/>
    <n v="2014"/>
    <n v="480000"/>
    <n v="110000"/>
    <x v="1"/>
    <x v="0"/>
    <x v="0"/>
    <s v="Second Owner"/>
    <n v="1072"/>
    <n v="12"/>
    <s v="budget"/>
    <n v="482094.45615671639"/>
    <n v="1066"/>
    <n v="1072"/>
    <n v="1072"/>
    <x v="2488"/>
    <n v="724"/>
    <n v="0.6175373134328358"/>
  </r>
  <r>
    <x v="601"/>
    <n v="1996"/>
    <n v="200000"/>
    <n v="60000"/>
    <x v="1"/>
    <x v="0"/>
    <x v="0"/>
    <s v="First Owner"/>
    <n v="1071"/>
    <n v="30"/>
    <s v="budget"/>
    <n v="482096.4117647059"/>
    <n v="1065"/>
    <n v="1071"/>
    <n v="1071"/>
    <x v="2489"/>
    <n v="723"/>
    <n v="0.61811391223155931"/>
  </r>
  <r>
    <x v="1210"/>
    <n v="2010"/>
    <n v="145000"/>
    <n v="68000"/>
    <x v="2"/>
    <x v="0"/>
    <x v="0"/>
    <s v="Second Owner"/>
    <n v="1070"/>
    <n v="16"/>
    <s v="budget"/>
    <n v="482360.05327102804"/>
    <n v="1064"/>
    <n v="1070"/>
    <n v="1070"/>
    <x v="2490"/>
    <n v="722"/>
    <n v="0.61775700934579436"/>
  </r>
  <r>
    <x v="274"/>
    <n v="2011"/>
    <n v="280000"/>
    <n v="120000"/>
    <x v="1"/>
    <x v="0"/>
    <x v="0"/>
    <s v="Second Owner"/>
    <n v="1069"/>
    <n v="15"/>
    <s v="budget"/>
    <n v="482675.63797942002"/>
    <n v="1063"/>
    <n v="1069"/>
    <n v="1069"/>
    <x v="2491"/>
    <n v="721"/>
    <n v="0.61833489242282502"/>
  </r>
  <r>
    <x v="95"/>
    <n v="2014"/>
    <n v="254999"/>
    <n v="30000"/>
    <x v="1"/>
    <x v="0"/>
    <x v="0"/>
    <s v="First Owner"/>
    <n v="1068"/>
    <n v="12"/>
    <s v="budget"/>
    <n v="482865.40917602996"/>
    <n v="1062"/>
    <n v="1068"/>
    <n v="1068"/>
    <x v="2492"/>
    <n v="720"/>
    <n v="0.61891385767790263"/>
  </r>
  <r>
    <x v="1211"/>
    <n v="2016"/>
    <n v="300000"/>
    <n v="90000"/>
    <x v="0"/>
    <x v="0"/>
    <x v="0"/>
    <s v="Second Owner"/>
    <n v="1067"/>
    <n v="10"/>
    <s v="budget"/>
    <n v="483078.9671977507"/>
    <n v="1061"/>
    <n v="1067"/>
    <n v="1067"/>
    <x v="2493"/>
    <n v="719"/>
    <n v="0.61855670103092786"/>
  </r>
  <r>
    <x v="142"/>
    <n v="2015"/>
    <n v="480000"/>
    <n v="140000"/>
    <x v="1"/>
    <x v="0"/>
    <x v="0"/>
    <s v="Third Owner"/>
    <n v="1066"/>
    <n v="11"/>
    <s v="budget"/>
    <n v="483250.71106941841"/>
    <n v="1060"/>
    <n v="1066"/>
    <n v="1066"/>
    <x v="2494"/>
    <n v="719"/>
    <n v="0.61913696060037526"/>
  </r>
  <r>
    <x v="1212"/>
    <n v="2017"/>
    <n v="850000"/>
    <n v="44500"/>
    <x v="0"/>
    <x v="0"/>
    <x v="1"/>
    <s v="First Owner"/>
    <n v="1065"/>
    <n v="9"/>
    <s v="premimum"/>
    <n v="483253.76338028169"/>
    <n v="1059"/>
    <n v="1065"/>
    <n v="1065"/>
    <x v="2495"/>
    <n v="718"/>
    <n v="0.61971830985915488"/>
  </r>
  <r>
    <x v="125"/>
    <n v="2014"/>
    <n v="350000"/>
    <n v="52000"/>
    <x v="1"/>
    <x v="0"/>
    <x v="0"/>
    <s v="Second Owner"/>
    <n v="1064"/>
    <n v="12"/>
    <s v="budget"/>
    <n v="482909.07706766919"/>
    <n v="1058"/>
    <n v="1064"/>
    <n v="1064"/>
    <x v="2496"/>
    <n v="718"/>
    <n v="0.61936090225563911"/>
  </r>
  <r>
    <x v="187"/>
    <n v="2016"/>
    <n v="650000"/>
    <n v="26000"/>
    <x v="0"/>
    <x v="0"/>
    <x v="0"/>
    <s v="First Owner"/>
    <n v="1063"/>
    <n v="10"/>
    <s v="premimum"/>
    <n v="483034.1091251176"/>
    <n v="1057"/>
    <n v="1063"/>
    <n v="1063"/>
    <x v="2497"/>
    <n v="717"/>
    <n v="0.61994355597365947"/>
  </r>
  <r>
    <x v="1213"/>
    <n v="2007"/>
    <n v="550000"/>
    <n v="80000"/>
    <x v="0"/>
    <x v="0"/>
    <x v="0"/>
    <s v="Second Owner"/>
    <n v="1062"/>
    <n v="19"/>
    <s v="premimum"/>
    <n v="482876.89077212807"/>
    <n v="1056"/>
    <n v="1062"/>
    <n v="1062"/>
    <x v="2498"/>
    <n v="717"/>
    <n v="0.61958568738229758"/>
  </r>
  <r>
    <x v="1059"/>
    <n v="2015"/>
    <n v="300000"/>
    <n v="35000"/>
    <x v="0"/>
    <x v="0"/>
    <x v="0"/>
    <s v="First Owner"/>
    <n v="1061"/>
    <n v="11"/>
    <s v="budget"/>
    <n v="482813.62676720077"/>
    <n v="1055"/>
    <n v="1061"/>
    <n v="1061"/>
    <x v="2499"/>
    <n v="716"/>
    <n v="0.62016965127238455"/>
  </r>
  <r>
    <x v="57"/>
    <n v="2008"/>
    <n v="150000"/>
    <n v="60000"/>
    <x v="0"/>
    <x v="0"/>
    <x v="0"/>
    <s v="Second Owner"/>
    <n v="1060"/>
    <n v="18"/>
    <s v="budget"/>
    <n v="482986.09245283017"/>
    <n v="1054"/>
    <n v="1060"/>
    <n v="1060"/>
    <x v="2500"/>
    <n v="715"/>
    <n v="0.61981132075471701"/>
  </r>
  <r>
    <x v="268"/>
    <n v="2014"/>
    <n v="300000"/>
    <n v="120000"/>
    <x v="0"/>
    <x v="0"/>
    <x v="0"/>
    <s v="First Owner"/>
    <n v="1059"/>
    <n v="12"/>
    <s v="budget"/>
    <n v="483300.52691218129"/>
    <n v="1053"/>
    <n v="1059"/>
    <n v="1059"/>
    <x v="2501"/>
    <n v="714"/>
    <n v="0.6203966005665722"/>
  </r>
  <r>
    <x v="144"/>
    <n v="2004"/>
    <n v="80000"/>
    <n v="58000"/>
    <x v="0"/>
    <x v="0"/>
    <x v="0"/>
    <s v="First Owner"/>
    <n v="1058"/>
    <n v="22"/>
    <s v="budget"/>
    <n v="483473.77882797731"/>
    <n v="1052"/>
    <n v="1058"/>
    <n v="1058"/>
    <x v="2502"/>
    <n v="713"/>
    <n v="0.62003780718336488"/>
  </r>
  <r>
    <x v="741"/>
    <n v="2011"/>
    <n v="180000"/>
    <n v="80000"/>
    <x v="1"/>
    <x v="0"/>
    <x v="0"/>
    <s v="Third Owner"/>
    <n v="1057"/>
    <n v="15"/>
    <s v="budget"/>
    <n v="483855.49479659414"/>
    <n v="1051"/>
    <n v="1057"/>
    <n v="1057"/>
    <x v="2503"/>
    <n v="712"/>
    <n v="0.61967833491012303"/>
  </r>
  <r>
    <x v="983"/>
    <n v="2009"/>
    <n v="110000"/>
    <n v="100000"/>
    <x v="1"/>
    <x v="0"/>
    <x v="0"/>
    <s v="Fourth &amp; Above Owner"/>
    <n v="1056"/>
    <n v="17"/>
    <s v="budget"/>
    <n v="484143.23674242425"/>
    <n v="1050"/>
    <n v="1056"/>
    <n v="1056"/>
    <x v="2504"/>
    <n v="711"/>
    <n v="0.62026515151515149"/>
  </r>
  <r>
    <x v="268"/>
    <n v="2015"/>
    <n v="425000"/>
    <n v="12000"/>
    <x v="0"/>
    <x v="0"/>
    <x v="0"/>
    <s v="First Owner"/>
    <n v="1055"/>
    <n v="11"/>
    <s v="budget"/>
    <n v="484497.87488151656"/>
    <n v="1049"/>
    <n v="1055"/>
    <n v="1055"/>
    <x v="2505"/>
    <n v="710"/>
    <n v="0.62085308056872035"/>
  </r>
  <r>
    <x v="4"/>
    <n v="2016"/>
    <n v="700000"/>
    <n v="35000"/>
    <x v="1"/>
    <x v="0"/>
    <x v="0"/>
    <s v="First Owner"/>
    <n v="1054"/>
    <n v="10"/>
    <s v="premimum"/>
    <n v="484554.32447817834"/>
    <n v="1048"/>
    <n v="1054"/>
    <n v="1054"/>
    <x v="2506"/>
    <n v="709"/>
    <n v="0.62049335863377608"/>
  </r>
  <r>
    <x v="292"/>
    <n v="2010"/>
    <n v="130000"/>
    <n v="50000"/>
    <x v="0"/>
    <x v="0"/>
    <x v="0"/>
    <s v="Second Owner"/>
    <n v="1053"/>
    <n v="16"/>
    <s v="budget"/>
    <n v="484349.72269705602"/>
    <n v="1047"/>
    <n v="1053"/>
    <n v="1053"/>
    <x v="2507"/>
    <n v="709"/>
    <n v="0.62013295346628683"/>
  </r>
  <r>
    <x v="345"/>
    <n v="2017"/>
    <n v="650000"/>
    <n v="67000"/>
    <x v="1"/>
    <x v="0"/>
    <x v="0"/>
    <s v="First Owner"/>
    <n v="1052"/>
    <n v="9"/>
    <s v="premimum"/>
    <n v="484686.55703422055"/>
    <n v="1046"/>
    <n v="1052"/>
    <n v="1052"/>
    <x v="2508"/>
    <n v="708"/>
    <n v="0.62072243346007605"/>
  </r>
  <r>
    <x v="1214"/>
    <n v="2013"/>
    <n v="400000"/>
    <n v="100000"/>
    <x v="0"/>
    <x v="0"/>
    <x v="0"/>
    <s v="Second Owner"/>
    <n v="1051"/>
    <n v="13"/>
    <s v="budget"/>
    <n v="484529.26546146529"/>
    <n v="1045"/>
    <n v="1051"/>
    <n v="1051"/>
    <x v="2509"/>
    <n v="708"/>
    <n v="0.62036156041864887"/>
  </r>
  <r>
    <x v="1084"/>
    <n v="2017"/>
    <n v="800000"/>
    <n v="60000"/>
    <x v="1"/>
    <x v="0"/>
    <x v="0"/>
    <s v="First Owner"/>
    <n v="1050"/>
    <n v="9"/>
    <s v="premimum"/>
    <n v="484609.76952380955"/>
    <n v="1044"/>
    <n v="1050"/>
    <n v="1050"/>
    <x v="2510"/>
    <n v="707"/>
    <n v="0.62095238095238092"/>
  </r>
  <r>
    <x v="86"/>
    <n v="2017"/>
    <n v="675000"/>
    <n v="70000"/>
    <x v="1"/>
    <x v="0"/>
    <x v="0"/>
    <s v="First Owner"/>
    <n v="1049"/>
    <n v="9"/>
    <s v="premimum"/>
    <n v="484309.11153479503"/>
    <n v="1043"/>
    <n v="1049"/>
    <n v="1049"/>
    <x v="2511"/>
    <n v="707"/>
    <n v="0.6205910390848427"/>
  </r>
  <r>
    <x v="324"/>
    <n v="2017"/>
    <n v="210000"/>
    <n v="50000"/>
    <x v="0"/>
    <x v="0"/>
    <x v="0"/>
    <s v="Fourth &amp; Above Owner"/>
    <n v="1048"/>
    <n v="9"/>
    <s v="budget"/>
    <n v="484127.15458015265"/>
    <n v="1042"/>
    <n v="1048"/>
    <n v="1048"/>
    <x v="2512"/>
    <n v="707"/>
    <n v="0.62022900763358779"/>
  </r>
  <r>
    <x v="310"/>
    <n v="2009"/>
    <n v="150000"/>
    <n v="120000"/>
    <x v="1"/>
    <x v="0"/>
    <x v="0"/>
    <s v="Third Owner"/>
    <n v="1047"/>
    <n v="17"/>
    <s v="budget"/>
    <n v="484388.97612225404"/>
    <n v="1041"/>
    <n v="1047"/>
    <n v="1047"/>
    <x v="2513"/>
    <n v="707"/>
    <n v="0.620821394460363"/>
  </r>
  <r>
    <x v="1215"/>
    <n v="2007"/>
    <n v="45000"/>
    <n v="100000"/>
    <x v="2"/>
    <x v="0"/>
    <x v="0"/>
    <s v="Fourth &amp; Above Owner"/>
    <n v="1046"/>
    <n v="19"/>
    <s v="budget"/>
    <n v="484708.65965583175"/>
    <n v="1040"/>
    <n v="1046"/>
    <n v="1046"/>
    <x v="2514"/>
    <n v="706"/>
    <n v="0.62141491395793502"/>
  </r>
  <r>
    <x v="406"/>
    <n v="2015"/>
    <n v="516000"/>
    <n v="90000"/>
    <x v="0"/>
    <x v="0"/>
    <x v="0"/>
    <s v="First Owner"/>
    <n v="1045"/>
    <n v="11"/>
    <s v="premimum"/>
    <n v="485129.43349282298"/>
    <n v="1039"/>
    <n v="1045"/>
    <n v="1045"/>
    <x v="2515"/>
    <n v="705"/>
    <n v="0.62200956937799046"/>
  </r>
  <r>
    <x v="406"/>
    <n v="2014"/>
    <n v="450000"/>
    <n v="80000"/>
    <x v="0"/>
    <x v="0"/>
    <x v="0"/>
    <s v="First Owner"/>
    <n v="1044"/>
    <n v="12"/>
    <s v="budget"/>
    <n v="485099.86398467433"/>
    <n v="1038"/>
    <n v="1044"/>
    <n v="1044"/>
    <x v="2516"/>
    <n v="704"/>
    <n v="0.62164750957854409"/>
  </r>
  <r>
    <x v="116"/>
    <n v="2012"/>
    <n v="134000"/>
    <n v="90000"/>
    <x v="0"/>
    <x v="0"/>
    <x v="0"/>
    <s v="Second Owner"/>
    <n v="1043"/>
    <n v="14"/>
    <s v="budget"/>
    <n v="485133.51677852351"/>
    <n v="1037"/>
    <n v="1043"/>
    <n v="1043"/>
    <x v="2517"/>
    <n v="703"/>
    <n v="0.62128475551294349"/>
  </r>
  <r>
    <x v="356"/>
    <n v="2014"/>
    <n v="509999"/>
    <n v="157000"/>
    <x v="1"/>
    <x v="0"/>
    <x v="0"/>
    <s v="Second Owner"/>
    <n v="1042"/>
    <n v="12"/>
    <s v="premimum"/>
    <n v="485470.49712092133"/>
    <n v="1036"/>
    <n v="1042"/>
    <n v="1042"/>
    <x v="2518"/>
    <n v="702"/>
    <n v="0.62188099808061426"/>
  </r>
  <r>
    <x v="1120"/>
    <n v="2016"/>
    <n v="500000"/>
    <n v="20000"/>
    <x v="0"/>
    <x v="0"/>
    <x v="0"/>
    <s v="First Owner"/>
    <n v="1041"/>
    <n v="10"/>
    <s v="premimum"/>
    <n v="485446.93467819405"/>
    <n v="1035"/>
    <n v="1041"/>
    <n v="1041"/>
    <x v="2519"/>
    <n v="701"/>
    <n v="0.62247838616714701"/>
  </r>
  <r>
    <x v="739"/>
    <n v="2008"/>
    <n v="130000"/>
    <n v="80000"/>
    <x v="0"/>
    <x v="0"/>
    <x v="0"/>
    <s v="Fourth &amp; Above Owner"/>
    <n v="1040"/>
    <n v="18"/>
    <s v="budget"/>
    <n v="485432.94134615385"/>
    <n v="1034"/>
    <n v="1040"/>
    <n v="1040"/>
    <x v="2520"/>
    <n v="701"/>
    <n v="0.62211538461538463"/>
  </r>
  <r>
    <x v="44"/>
    <n v="2015"/>
    <n v="575000"/>
    <n v="60000"/>
    <x v="1"/>
    <x v="0"/>
    <x v="0"/>
    <s v="First Owner"/>
    <n v="1039"/>
    <n v="11"/>
    <s v="premimum"/>
    <n v="485775.03272377286"/>
    <n v="1033"/>
    <n v="1039"/>
    <n v="1039"/>
    <x v="2521"/>
    <n v="700"/>
    <n v="0.62271414821944182"/>
  </r>
  <r>
    <x v="991"/>
    <n v="2015"/>
    <n v="550000"/>
    <n v="49000"/>
    <x v="0"/>
    <x v="0"/>
    <x v="0"/>
    <s v="First Owner"/>
    <n v="1038"/>
    <n v="11"/>
    <s v="premimum"/>
    <n v="485689.07418111752"/>
    <n v="1032"/>
    <n v="1038"/>
    <n v="1038"/>
    <x v="2522"/>
    <n v="699"/>
    <n v="0.62235067437379576"/>
  </r>
  <r>
    <x v="1216"/>
    <n v="2009"/>
    <n v="145000"/>
    <n v="89255"/>
    <x v="1"/>
    <x v="0"/>
    <x v="0"/>
    <s v="First Owner"/>
    <n v="1037"/>
    <n v="17"/>
    <s v="budget"/>
    <n v="485627.05785920925"/>
    <n v="1031"/>
    <n v="1037"/>
    <n v="1037"/>
    <x v="2523"/>
    <n v="698"/>
    <n v="0.62198649951783991"/>
  </r>
  <r>
    <x v="228"/>
    <n v="2020"/>
    <n v="347000"/>
    <n v="5000"/>
    <x v="0"/>
    <x v="0"/>
    <x v="0"/>
    <s v="First Owner"/>
    <n v="1036"/>
    <n v="6"/>
    <s v="budget"/>
    <n v="485955.84845559846"/>
    <n v="1030"/>
    <n v="1036"/>
    <n v="1036"/>
    <x v="2524"/>
    <n v="697"/>
    <n v="0.6216216216216216"/>
  </r>
  <r>
    <x v="415"/>
    <n v="2013"/>
    <n v="275000"/>
    <n v="110000"/>
    <x v="1"/>
    <x v="0"/>
    <x v="0"/>
    <s v="First Owner"/>
    <n v="1035"/>
    <n v="13"/>
    <s v="budget"/>
    <n v="486090.10531400965"/>
    <n v="1029"/>
    <n v="1035"/>
    <n v="1035"/>
    <x v="2525"/>
    <n v="697"/>
    <n v="0.62125603864734302"/>
  </r>
  <r>
    <x v="55"/>
    <n v="2010"/>
    <n v="630000"/>
    <n v="200000"/>
    <x v="1"/>
    <x v="0"/>
    <x v="0"/>
    <s v="Third Owner"/>
    <n v="1034"/>
    <n v="16"/>
    <s v="premimum"/>
    <n v="486294.25435203093"/>
    <n v="1028"/>
    <n v="1034"/>
    <n v="1034"/>
    <x v="2526"/>
    <n v="696"/>
    <n v="0.620889748549323"/>
  </r>
  <r>
    <x v="100"/>
    <n v="2012"/>
    <n v="160000"/>
    <n v="90000"/>
    <x v="1"/>
    <x v="0"/>
    <x v="0"/>
    <s v="Second Owner"/>
    <n v="1033"/>
    <n v="14"/>
    <s v="budget"/>
    <n v="486155.13939980639"/>
    <n v="1027"/>
    <n v="1033"/>
    <n v="1033"/>
    <x v="2527"/>
    <n v="695"/>
    <n v="0.62149080348499519"/>
  </r>
  <r>
    <x v="493"/>
    <n v="2010"/>
    <n v="150000"/>
    <n v="63000"/>
    <x v="1"/>
    <x v="0"/>
    <x v="0"/>
    <s v="Third Owner"/>
    <n v="1032"/>
    <n v="16"/>
    <s v="budget"/>
    <n v="486471.18120155041"/>
    <n v="1026"/>
    <n v="1032"/>
    <n v="1032"/>
    <x v="2528"/>
    <n v="694"/>
    <n v="0.62209302325581395"/>
  </r>
  <r>
    <x v="1217"/>
    <n v="2015"/>
    <n v="550000"/>
    <n v="23000"/>
    <x v="0"/>
    <x v="0"/>
    <x v="0"/>
    <s v="First Owner"/>
    <n v="1031"/>
    <n v="11"/>
    <s v="premimum"/>
    <n v="486797.53540252184"/>
    <n v="1025"/>
    <n v="1031"/>
    <n v="1031"/>
    <x v="2529"/>
    <n v="693"/>
    <n v="0.62269641125121244"/>
  </r>
  <r>
    <x v="705"/>
    <n v="2013"/>
    <n v="349000"/>
    <n v="100000"/>
    <x v="1"/>
    <x v="0"/>
    <x v="0"/>
    <s v="First Owner"/>
    <n v="1030"/>
    <n v="13"/>
    <s v="budget"/>
    <n v="486736.17378640774"/>
    <n v="1024"/>
    <n v="1030"/>
    <n v="1030"/>
    <x v="2530"/>
    <n v="692"/>
    <n v="0.62233009708737863"/>
  </r>
  <r>
    <x v="957"/>
    <n v="2004"/>
    <n v="229999"/>
    <n v="168000"/>
    <x v="1"/>
    <x v="0"/>
    <x v="0"/>
    <s v="Fourth &amp; Above Owner"/>
    <n v="1029"/>
    <n v="22"/>
    <s v="budget"/>
    <n v="486870.02818270167"/>
    <n v="1023"/>
    <n v="1029"/>
    <n v="1029"/>
    <x v="2531"/>
    <n v="691"/>
    <n v="0.62196307094266279"/>
  </r>
  <r>
    <x v="109"/>
    <n v="2008"/>
    <n v="110000"/>
    <n v="90000"/>
    <x v="1"/>
    <x v="0"/>
    <x v="0"/>
    <s v="Third Owner"/>
    <n v="1028"/>
    <n v="18"/>
    <s v="budget"/>
    <n v="487119.90272373543"/>
    <n v="1022"/>
    <n v="1028"/>
    <n v="1028"/>
    <x v="2532"/>
    <n v="690"/>
    <n v="0.62256809338521402"/>
  </r>
  <r>
    <x v="1"/>
    <n v="2008"/>
    <n v="110000"/>
    <n v="70000"/>
    <x v="0"/>
    <x v="0"/>
    <x v="0"/>
    <s v="Third Owner"/>
    <n v="1027"/>
    <n v="18"/>
    <s v="budget"/>
    <n v="487487.10808179161"/>
    <n v="1021"/>
    <n v="1027"/>
    <n v="1027"/>
    <x v="2533"/>
    <n v="689"/>
    <n v="0.62317429406037006"/>
  </r>
  <r>
    <x v="1218"/>
    <n v="2018"/>
    <n v="245000"/>
    <n v="5550"/>
    <x v="0"/>
    <x v="0"/>
    <x v="0"/>
    <s v="Second Owner"/>
    <n v="1026"/>
    <n v="8"/>
    <s v="budget"/>
    <n v="487855.02923976607"/>
    <n v="1020"/>
    <n v="1026"/>
    <n v="1026"/>
    <x v="2534"/>
    <n v="688"/>
    <n v="0.62378167641325533"/>
  </r>
  <r>
    <x v="150"/>
    <n v="2014"/>
    <n v="180000"/>
    <n v="100000"/>
    <x v="0"/>
    <x v="0"/>
    <x v="0"/>
    <s v="Second Owner"/>
    <n v="1025"/>
    <n v="12"/>
    <s v="budget"/>
    <n v="488091.96097560978"/>
    <n v="1019"/>
    <n v="1025"/>
    <n v="1025"/>
    <x v="2535"/>
    <n v="688"/>
    <n v="0.62439024390243902"/>
  </r>
  <r>
    <x v="35"/>
    <n v="2014"/>
    <n v="290000"/>
    <n v="80000"/>
    <x v="0"/>
    <x v="0"/>
    <x v="0"/>
    <s v="Second Owner"/>
    <n v="1024"/>
    <n v="12"/>
    <s v="budget"/>
    <n v="488392.83203125"/>
    <n v="1018"/>
    <n v="1024"/>
    <n v="1024"/>
    <x v="2536"/>
    <n v="687"/>
    <n v="0.625"/>
  </r>
  <r>
    <x v="465"/>
    <n v="2010"/>
    <n v="250000"/>
    <n v="40000"/>
    <x v="0"/>
    <x v="0"/>
    <x v="0"/>
    <s v="First Owner"/>
    <n v="1023"/>
    <n v="16"/>
    <s v="budget"/>
    <n v="488586.76441837731"/>
    <n v="1017"/>
    <n v="1023"/>
    <n v="1023"/>
    <x v="2537"/>
    <n v="686"/>
    <n v="0.62561094819159335"/>
  </r>
  <r>
    <x v="1009"/>
    <n v="2010"/>
    <n v="150000"/>
    <n v="100000"/>
    <x v="1"/>
    <x v="0"/>
    <x v="0"/>
    <s v="First Owner"/>
    <n v="1022"/>
    <n v="16"/>
    <s v="budget"/>
    <n v="488820.21526418789"/>
    <n v="1016"/>
    <n v="1022"/>
    <n v="1022"/>
    <x v="2538"/>
    <n v="685"/>
    <n v="0.62524461839530332"/>
  </r>
  <r>
    <x v="336"/>
    <n v="2004"/>
    <n v="55000"/>
    <n v="35000"/>
    <x v="0"/>
    <x v="0"/>
    <x v="0"/>
    <s v="Third Owner"/>
    <n v="1021"/>
    <n v="22"/>
    <s v="budget"/>
    <n v="489152.06660137122"/>
    <n v="1015"/>
    <n v="1021"/>
    <n v="1021"/>
    <x v="2539"/>
    <n v="684"/>
    <n v="0.62487757100881491"/>
  </r>
  <r>
    <x v="367"/>
    <n v="2006"/>
    <n v="500000"/>
    <n v="75000"/>
    <x v="1"/>
    <x v="0"/>
    <x v="0"/>
    <s v="Second Owner"/>
    <n v="1020"/>
    <n v="20"/>
    <s v="premimum"/>
    <n v="489577.70588235295"/>
    <n v="1014"/>
    <n v="1020"/>
    <n v="1020"/>
    <x v="2540"/>
    <n v="683"/>
    <n v="0.62549019607843137"/>
  </r>
  <r>
    <x v="811"/>
    <n v="2013"/>
    <n v="290000"/>
    <n v="150000"/>
    <x v="1"/>
    <x v="0"/>
    <x v="0"/>
    <s v="Fourth &amp; Above Owner"/>
    <n v="1019"/>
    <n v="13"/>
    <s v="budget"/>
    <n v="489567.47791952896"/>
    <n v="1013"/>
    <n v="1019"/>
    <n v="1019"/>
    <x v="2541"/>
    <n v="682"/>
    <n v="0.6261040235525025"/>
  </r>
  <r>
    <x v="1125"/>
    <n v="2009"/>
    <n v="72000"/>
    <n v="70000"/>
    <x v="0"/>
    <x v="0"/>
    <x v="0"/>
    <s v="First Owner"/>
    <n v="1018"/>
    <n v="17"/>
    <s v="budget"/>
    <n v="489763.51669941063"/>
    <n v="1012"/>
    <n v="1018"/>
    <n v="1018"/>
    <x v="2542"/>
    <n v="681"/>
    <n v="0.62671905697445973"/>
  </r>
  <r>
    <x v="274"/>
    <n v="2014"/>
    <n v="250000"/>
    <n v="115000"/>
    <x v="1"/>
    <x v="0"/>
    <x v="0"/>
    <s v="First Owner"/>
    <n v="1017"/>
    <n v="12"/>
    <s v="budget"/>
    <n v="490174.29695181909"/>
    <n v="1011"/>
    <n v="1017"/>
    <n v="1017"/>
    <x v="2543"/>
    <n v="680"/>
    <n v="0.62635201573254673"/>
  </r>
  <r>
    <x v="440"/>
    <n v="2019"/>
    <n v="575000"/>
    <n v="25000"/>
    <x v="0"/>
    <x v="0"/>
    <x v="1"/>
    <s v="First Owner"/>
    <n v="1016"/>
    <n v="7"/>
    <s v="premimum"/>
    <n v="490410.68897637795"/>
    <n v="1010"/>
    <n v="1016"/>
    <n v="1016"/>
    <x v="2544"/>
    <n v="679"/>
    <n v="0.62598425196850394"/>
  </r>
  <r>
    <x v="1219"/>
    <n v="2019"/>
    <n v="1300000"/>
    <n v="10000"/>
    <x v="1"/>
    <x v="0"/>
    <x v="1"/>
    <s v="First Owner"/>
    <n v="1015"/>
    <n v="7"/>
    <b v="0"/>
    <n v="490327.34975369461"/>
    <n v="1009"/>
    <n v="1015"/>
    <n v="1015"/>
    <x v="2545"/>
    <n v="679"/>
    <n v="0.62561576354679804"/>
  </r>
  <r>
    <x v="337"/>
    <n v="2019"/>
    <n v="425000"/>
    <n v="15000"/>
    <x v="0"/>
    <x v="0"/>
    <x v="0"/>
    <s v="First Owner"/>
    <n v="1014"/>
    <n v="7"/>
    <s v="budget"/>
    <n v="489528.85601577908"/>
    <n v="1008"/>
    <n v="1014"/>
    <n v="1014"/>
    <x v="2546"/>
    <n v="679"/>
    <n v="0.62524654832347137"/>
  </r>
  <r>
    <x v="1220"/>
    <n v="2019"/>
    <n v="470000"/>
    <n v="10000"/>
    <x v="2"/>
    <x v="0"/>
    <x v="0"/>
    <s v="First Owner"/>
    <n v="1013"/>
    <n v="7"/>
    <s v="budget"/>
    <n v="489592.55676209281"/>
    <n v="1007"/>
    <n v="1013"/>
    <n v="1013"/>
    <x v="2547"/>
    <n v="679"/>
    <n v="0.62487660414610069"/>
  </r>
  <r>
    <x v="886"/>
    <n v="2012"/>
    <n v="220000"/>
    <n v="80000"/>
    <x v="0"/>
    <x v="0"/>
    <x v="0"/>
    <s v="Third Owner"/>
    <n v="1012"/>
    <n v="14"/>
    <s v="budget"/>
    <n v="489611.91699604742"/>
    <n v="1006"/>
    <n v="1012"/>
    <n v="1012"/>
    <x v="2548"/>
    <n v="679"/>
    <n v="0.62450592885375489"/>
  </r>
  <r>
    <x v="228"/>
    <n v="2020"/>
    <n v="310000"/>
    <n v="1700"/>
    <x v="0"/>
    <x v="0"/>
    <x v="0"/>
    <s v="First Owner"/>
    <n v="1011"/>
    <n v="6"/>
    <s v="budget"/>
    <n v="489878.59545004944"/>
    <n v="1005"/>
    <n v="1011"/>
    <n v="1011"/>
    <x v="2549"/>
    <n v="678"/>
    <n v="0.62512363996043518"/>
  </r>
  <r>
    <x v="1164"/>
    <n v="2016"/>
    <n v="400000"/>
    <n v="45217"/>
    <x v="1"/>
    <x v="1"/>
    <x v="0"/>
    <s v="First Owner"/>
    <n v="1010"/>
    <n v="10"/>
    <s v="budget"/>
    <n v="490056.69306930696"/>
    <n v="1004"/>
    <n v="1010"/>
    <n v="1010"/>
    <x v="2550"/>
    <n v="678"/>
    <n v="0.62475247524752475"/>
  </r>
  <r>
    <x v="49"/>
    <n v="2018"/>
    <n v="310000"/>
    <n v="20000"/>
    <x v="0"/>
    <x v="0"/>
    <x v="0"/>
    <s v="First Owner"/>
    <n v="1009"/>
    <n v="8"/>
    <s v="budget"/>
    <n v="490145.94648166501"/>
    <n v="1003"/>
    <n v="1009"/>
    <n v="1009"/>
    <x v="2551"/>
    <n v="678"/>
    <n v="0.62438057482656095"/>
  </r>
  <r>
    <x v="1221"/>
    <n v="2017"/>
    <n v="750000"/>
    <n v="50000"/>
    <x v="1"/>
    <x v="0"/>
    <x v="0"/>
    <s v="First Owner"/>
    <n v="1008"/>
    <n v="9"/>
    <s v="premimum"/>
    <n v="490324.66269841272"/>
    <n v="1002"/>
    <n v="1008"/>
    <n v="1008"/>
    <x v="2552"/>
    <n v="678"/>
    <n v="0.62400793650793651"/>
  </r>
  <r>
    <x v="310"/>
    <n v="2009"/>
    <n v="204999"/>
    <n v="120000"/>
    <x v="1"/>
    <x v="0"/>
    <x v="0"/>
    <s v="Second Owner"/>
    <n v="1007"/>
    <n v="17"/>
    <s v="budget"/>
    <n v="490066.79245283018"/>
    <n v="1001"/>
    <n v="1007"/>
    <n v="1007"/>
    <x v="2553"/>
    <n v="678"/>
    <n v="0.62363455809334656"/>
  </r>
  <r>
    <x v="57"/>
    <n v="2010"/>
    <n v="260000"/>
    <n v="50000"/>
    <x v="0"/>
    <x v="0"/>
    <x v="0"/>
    <s v="First Owner"/>
    <n v="1006"/>
    <n v="16"/>
    <s v="budget"/>
    <n v="490350.16003976145"/>
    <n v="1000"/>
    <n v="1006"/>
    <n v="1006"/>
    <x v="2554"/>
    <n v="677"/>
    <n v="0.62425447316103377"/>
  </r>
  <r>
    <x v="39"/>
    <n v="2012"/>
    <n v="180000"/>
    <n v="40000"/>
    <x v="0"/>
    <x v="0"/>
    <x v="0"/>
    <s v="Second Owner"/>
    <n v="1005"/>
    <n v="14"/>
    <s v="budget"/>
    <n v="490579.36417910445"/>
    <n v="999"/>
    <n v="1005"/>
    <n v="1005"/>
    <x v="2555"/>
    <n v="676"/>
    <n v="0.62388059701492538"/>
  </r>
  <r>
    <x v="1222"/>
    <n v="2007"/>
    <n v="125000"/>
    <n v="110000"/>
    <x v="1"/>
    <x v="0"/>
    <x v="0"/>
    <s v="Second Owner"/>
    <n v="1004"/>
    <n v="19"/>
    <s v="budget"/>
    <n v="490888.70617529878"/>
    <n v="998"/>
    <n v="1004"/>
    <n v="1004"/>
    <x v="2556"/>
    <n v="675"/>
    <n v="0.62450199203187251"/>
  </r>
  <r>
    <x v="142"/>
    <n v="2014"/>
    <n v="420000"/>
    <n v="155000"/>
    <x v="1"/>
    <x v="0"/>
    <x v="0"/>
    <s v="First Owner"/>
    <n v="1003"/>
    <n v="12"/>
    <s v="budget"/>
    <n v="491253.50049850449"/>
    <n v="997"/>
    <n v="1003"/>
    <n v="1003"/>
    <x v="2557"/>
    <n v="674"/>
    <n v="0.62512462612163511"/>
  </r>
  <r>
    <x v="431"/>
    <n v="2011"/>
    <n v="220000"/>
    <n v="70000"/>
    <x v="0"/>
    <x v="0"/>
    <x v="0"/>
    <s v="Second Owner"/>
    <n v="1002"/>
    <n v="15"/>
    <s v="budget"/>
    <n v="491324.6117764471"/>
    <n v="996"/>
    <n v="1002"/>
    <n v="1002"/>
    <x v="2558"/>
    <n v="673"/>
    <n v="0.62475049900199597"/>
  </r>
  <r>
    <x v="430"/>
    <n v="2010"/>
    <n v="200000"/>
    <n v="70000"/>
    <x v="0"/>
    <x v="0"/>
    <x v="0"/>
    <s v="Third Owner"/>
    <n v="1001"/>
    <n v="16"/>
    <s v="budget"/>
    <n v="491595.66533466533"/>
    <n v="995"/>
    <n v="1001"/>
    <n v="1001"/>
    <x v="2559"/>
    <n v="672"/>
    <n v="0.6253746253746254"/>
  </r>
  <r>
    <x v="1223"/>
    <n v="2009"/>
    <n v="130000"/>
    <n v="100000"/>
    <x v="1"/>
    <x v="0"/>
    <x v="0"/>
    <s v="Third Owner"/>
    <n v="1000"/>
    <n v="17"/>
    <s v="budget"/>
    <n v="491887.261"/>
    <n v="994"/>
    <n v="1000"/>
    <n v="1000"/>
    <x v="2560"/>
    <n v="671"/>
    <n v="0.626"/>
  </r>
  <r>
    <x v="1224"/>
    <n v="2016"/>
    <n v="335000"/>
    <n v="41000"/>
    <x v="0"/>
    <x v="1"/>
    <x v="0"/>
    <s v="First Owner"/>
    <n v="999"/>
    <n v="10"/>
    <s v="budget"/>
    <n v="492249.51051051053"/>
    <n v="993"/>
    <n v="999"/>
    <n v="999"/>
    <x v="2561"/>
    <n v="670"/>
    <n v="0.6266266266266266"/>
  </r>
  <r>
    <x v="1225"/>
    <n v="2017"/>
    <n v="2650000"/>
    <n v="60000"/>
    <x v="1"/>
    <x v="1"/>
    <x v="1"/>
    <s v="First Owner"/>
    <n v="998"/>
    <n v="9"/>
    <b v="0"/>
    <n v="492407.07515030057"/>
    <n v="992"/>
    <n v="998"/>
    <n v="998"/>
    <x v="2562"/>
    <n v="670"/>
    <n v="0.62625250501002006"/>
  </r>
  <r>
    <x v="594"/>
    <n v="2018"/>
    <n v="2675000"/>
    <n v="56000"/>
    <x v="1"/>
    <x v="1"/>
    <x v="1"/>
    <s v="First Owner"/>
    <n v="997"/>
    <n v="8"/>
    <b v="0"/>
    <n v="490242.98996990972"/>
    <n v="991"/>
    <n v="997"/>
    <n v="997"/>
    <x v="2563"/>
    <n v="670"/>
    <n v="0.62587763289869613"/>
  </r>
  <r>
    <x v="1225"/>
    <n v="2017"/>
    <n v="2675000"/>
    <n v="60000"/>
    <x v="1"/>
    <x v="1"/>
    <x v="1"/>
    <s v="First Owner"/>
    <n v="996"/>
    <n v="9"/>
    <b v="0"/>
    <n v="488049.45883534139"/>
    <n v="990"/>
    <n v="996"/>
    <n v="996"/>
    <x v="2564"/>
    <n v="670"/>
    <n v="0.62550200803212852"/>
  </r>
  <r>
    <x v="1226"/>
    <n v="2011"/>
    <n v="434999"/>
    <n v="97000"/>
    <x v="0"/>
    <x v="1"/>
    <x v="1"/>
    <s v="Second Owner"/>
    <n v="995"/>
    <n v="15"/>
    <s v="budget"/>
    <n v="485851.5185929648"/>
    <n v="989"/>
    <n v="995"/>
    <n v="995"/>
    <x v="2565"/>
    <n v="670"/>
    <n v="0.62512562814070349"/>
  </r>
  <r>
    <x v="1227"/>
    <n v="2014"/>
    <n v="500000"/>
    <n v="60000"/>
    <x v="0"/>
    <x v="0"/>
    <x v="0"/>
    <s v="First Owner"/>
    <n v="994"/>
    <n v="12"/>
    <s v="premimum"/>
    <n v="485902.67806841049"/>
    <n v="988"/>
    <n v="994"/>
    <n v="994"/>
    <x v="2566"/>
    <n v="669"/>
    <n v="0.62575452716297786"/>
  </r>
  <r>
    <x v="351"/>
    <n v="2017"/>
    <n v="290000"/>
    <n v="60000"/>
    <x v="0"/>
    <x v="0"/>
    <x v="0"/>
    <s v="First Owner"/>
    <n v="993"/>
    <n v="9"/>
    <s v="budget"/>
    <n v="485888.48136958713"/>
    <n v="987"/>
    <n v="993"/>
    <n v="993"/>
    <x v="2567"/>
    <n v="668"/>
    <n v="0.62537764350453173"/>
  </r>
  <r>
    <x v="1228"/>
    <n v="2014"/>
    <n v="475000"/>
    <n v="48000"/>
    <x v="0"/>
    <x v="1"/>
    <x v="1"/>
    <s v="Second Owner"/>
    <n v="992"/>
    <n v="12"/>
    <s v="budget"/>
    <n v="486085.94959677418"/>
    <n v="986"/>
    <n v="992"/>
    <n v="992"/>
    <x v="2568"/>
    <n v="668"/>
    <n v="0.625"/>
  </r>
  <r>
    <x v="95"/>
    <n v="2009"/>
    <n v="270000"/>
    <n v="190000"/>
    <x v="1"/>
    <x v="0"/>
    <x v="0"/>
    <s v="Third Owner"/>
    <n v="991"/>
    <n v="17"/>
    <s v="budget"/>
    <n v="486097.13622603432"/>
    <n v="985"/>
    <n v="991"/>
    <n v="991"/>
    <x v="2569"/>
    <n v="667"/>
    <n v="0.62563067608476286"/>
  </r>
  <r>
    <x v="733"/>
    <n v="2019"/>
    <n v="600000"/>
    <n v="80000"/>
    <x v="0"/>
    <x v="0"/>
    <x v="0"/>
    <s v="First Owner"/>
    <n v="990"/>
    <n v="7"/>
    <s v="premimum"/>
    <n v="486315.41616161616"/>
    <n v="984"/>
    <n v="990"/>
    <n v="990"/>
    <x v="2570"/>
    <n v="666"/>
    <n v="0.6262626262626263"/>
  </r>
  <r>
    <x v="125"/>
    <n v="2013"/>
    <n v="300000"/>
    <n v="70000"/>
    <x v="1"/>
    <x v="0"/>
    <x v="0"/>
    <s v="Second Owner"/>
    <n v="989"/>
    <n v="13"/>
    <s v="budget"/>
    <n v="486200.46713852376"/>
    <n v="983"/>
    <n v="989"/>
    <n v="989"/>
    <x v="2571"/>
    <n v="666"/>
    <n v="0.62588473205257833"/>
  </r>
  <r>
    <x v="1229"/>
    <n v="2012"/>
    <n v="415000"/>
    <n v="80000"/>
    <x v="1"/>
    <x v="0"/>
    <x v="0"/>
    <s v="Second Owner"/>
    <n v="988"/>
    <n v="14"/>
    <s v="budget"/>
    <n v="486388.92914979759"/>
    <n v="982"/>
    <n v="988"/>
    <n v="988"/>
    <x v="2572"/>
    <n v="665"/>
    <n v="0.62651821862348178"/>
  </r>
  <r>
    <x v="17"/>
    <n v="2018"/>
    <n v="800000"/>
    <n v="30000"/>
    <x v="1"/>
    <x v="0"/>
    <x v="1"/>
    <s v="Second Owner"/>
    <n v="987"/>
    <n v="8"/>
    <s v="premimum"/>
    <n v="486461.2583586626"/>
    <n v="981"/>
    <n v="987"/>
    <n v="987"/>
    <x v="2573"/>
    <n v="664"/>
    <n v="0.6271529888551165"/>
  </r>
  <r>
    <x v="268"/>
    <n v="2016"/>
    <n v="420000"/>
    <n v="44440"/>
    <x v="0"/>
    <x v="0"/>
    <x v="0"/>
    <s v="Second Owner"/>
    <n v="986"/>
    <n v="10"/>
    <s v="budget"/>
    <n v="486143.26774847868"/>
    <n v="980"/>
    <n v="986"/>
    <n v="986"/>
    <x v="2574"/>
    <n v="664"/>
    <n v="0.62778904665314406"/>
  </r>
  <r>
    <x v="374"/>
    <n v="2018"/>
    <n v="1250000"/>
    <n v="30000"/>
    <x v="1"/>
    <x v="0"/>
    <x v="0"/>
    <s v="First Owner"/>
    <n v="985"/>
    <n v="8"/>
    <b v="0"/>
    <n v="486210.4182741117"/>
    <n v="979"/>
    <n v="985"/>
    <n v="985"/>
    <x v="2575"/>
    <n v="664"/>
    <n v="0.62842639593908634"/>
  </r>
  <r>
    <x v="142"/>
    <n v="2011"/>
    <n v="270000"/>
    <n v="120000"/>
    <x v="1"/>
    <x v="0"/>
    <x v="0"/>
    <s v="First Owner"/>
    <n v="984"/>
    <n v="15"/>
    <s v="budget"/>
    <n v="485434.2093495935"/>
    <n v="978"/>
    <n v="984"/>
    <n v="984"/>
    <x v="2576"/>
    <n v="664"/>
    <n v="0.62804878048780488"/>
  </r>
  <r>
    <x v="65"/>
    <n v="2015"/>
    <n v="390000"/>
    <n v="80000"/>
    <x v="1"/>
    <x v="0"/>
    <x v="0"/>
    <s v="Second Owner"/>
    <n v="983"/>
    <n v="11"/>
    <s v="budget"/>
    <n v="485653.36927772127"/>
    <n v="977"/>
    <n v="983"/>
    <n v="983"/>
    <x v="2577"/>
    <n v="663"/>
    <n v="0.62767039674465919"/>
  </r>
  <r>
    <x v="405"/>
    <n v="2012"/>
    <n v="400000"/>
    <n v="110000"/>
    <x v="1"/>
    <x v="0"/>
    <x v="0"/>
    <s v="First Owner"/>
    <n v="982"/>
    <n v="14"/>
    <s v="budget"/>
    <n v="485750.77596741344"/>
    <n v="976"/>
    <n v="982"/>
    <n v="982"/>
    <x v="2578"/>
    <n v="662"/>
    <n v="0.6283095723014257"/>
  </r>
  <r>
    <x v="1230"/>
    <n v="2007"/>
    <n v="100000"/>
    <n v="170000"/>
    <x v="0"/>
    <x v="0"/>
    <x v="0"/>
    <s v="First Owner"/>
    <n v="981"/>
    <n v="19"/>
    <s v="budget"/>
    <n v="485838.1875637105"/>
    <n v="975"/>
    <n v="981"/>
    <n v="981"/>
    <x v="2579"/>
    <n v="661"/>
    <n v="0.62793068297655452"/>
  </r>
  <r>
    <x v="1231"/>
    <n v="2010"/>
    <n v="850000"/>
    <n v="46000"/>
    <x v="1"/>
    <x v="0"/>
    <x v="1"/>
    <s v="First Owner"/>
    <n v="980"/>
    <n v="16"/>
    <s v="premimum"/>
    <n v="486231.9"/>
    <n v="974"/>
    <n v="980"/>
    <n v="980"/>
    <x v="2580"/>
    <n v="660"/>
    <n v="0.62755102040816324"/>
  </r>
  <r>
    <x v="165"/>
    <n v="2012"/>
    <n v="359000"/>
    <n v="120000"/>
    <x v="1"/>
    <x v="0"/>
    <x v="1"/>
    <s v="Third Owner"/>
    <n v="979"/>
    <n v="14"/>
    <s v="budget"/>
    <n v="485860.32890704798"/>
    <n v="973"/>
    <n v="979"/>
    <n v="979"/>
    <x v="2581"/>
    <n v="659"/>
    <n v="0.62717058222676203"/>
  </r>
  <r>
    <x v="345"/>
    <n v="2015"/>
    <n v="470000"/>
    <n v="91365"/>
    <x v="1"/>
    <x v="1"/>
    <x v="0"/>
    <s v="First Owner"/>
    <n v="978"/>
    <n v="11"/>
    <s v="budget"/>
    <n v="485990.04294478527"/>
    <n v="972"/>
    <n v="978"/>
    <n v="978"/>
    <x v="2582"/>
    <n v="658"/>
    <n v="0.6278118609406953"/>
  </r>
  <r>
    <x v="95"/>
    <n v="2013"/>
    <n v="360000"/>
    <n v="90010"/>
    <x v="1"/>
    <x v="1"/>
    <x v="0"/>
    <s v="Second Owner"/>
    <n v="977"/>
    <n v="13"/>
    <s v="budget"/>
    <n v="486006.40941658139"/>
    <n v="971"/>
    <n v="977"/>
    <n v="977"/>
    <x v="2583"/>
    <n v="657"/>
    <n v="0.62743091095189352"/>
  </r>
  <r>
    <x v="99"/>
    <n v="2013"/>
    <n v="250999"/>
    <n v="80000"/>
    <x v="1"/>
    <x v="0"/>
    <x v="0"/>
    <s v="First Owner"/>
    <n v="976"/>
    <n v="13"/>
    <s v="budget"/>
    <n v="486135.51434426231"/>
    <n v="970"/>
    <n v="976"/>
    <n v="976"/>
    <x v="2584"/>
    <n v="656"/>
    <n v="0.62807377049180324"/>
  </r>
  <r>
    <x v="104"/>
    <n v="2012"/>
    <n v="45000"/>
    <n v="35000"/>
    <x v="0"/>
    <x v="0"/>
    <x v="0"/>
    <s v="Second Owner"/>
    <n v="975"/>
    <n v="14"/>
    <s v="budget"/>
    <n v="486376.68"/>
    <n v="969"/>
    <n v="975"/>
    <n v="975"/>
    <x v="2585"/>
    <n v="655"/>
    <n v="0.62769230769230766"/>
  </r>
  <r>
    <x v="925"/>
    <n v="2006"/>
    <n v="75000"/>
    <n v="80000"/>
    <x v="0"/>
    <x v="0"/>
    <x v="0"/>
    <s v="Second Owner"/>
    <n v="974"/>
    <n v="20"/>
    <s v="budget"/>
    <n v="486829.8388090349"/>
    <n v="968"/>
    <n v="974"/>
    <n v="974"/>
    <x v="2586"/>
    <n v="654"/>
    <n v="0.62833675564681724"/>
  </r>
  <r>
    <x v="95"/>
    <n v="2013"/>
    <n v="495000"/>
    <n v="31800"/>
    <x v="1"/>
    <x v="1"/>
    <x v="0"/>
    <s v="First Owner"/>
    <n v="973"/>
    <n v="13"/>
    <s v="budget"/>
    <n v="487253.09660842753"/>
    <n v="967"/>
    <n v="973"/>
    <n v="973"/>
    <x v="2587"/>
    <n v="653"/>
    <n v="0.62898252826310386"/>
  </r>
  <r>
    <x v="1232"/>
    <n v="2013"/>
    <n v="310000"/>
    <n v="59100"/>
    <x v="2"/>
    <x v="1"/>
    <x v="0"/>
    <s v="First Owner"/>
    <n v="972"/>
    <n v="13"/>
    <s v="budget"/>
    <n v="487245.12654320989"/>
    <n v="966"/>
    <n v="972"/>
    <n v="972"/>
    <x v="2588"/>
    <n v="652"/>
    <n v="0.62860082304526754"/>
  </r>
  <r>
    <x v="1233"/>
    <n v="2016"/>
    <n v="540000"/>
    <n v="31200"/>
    <x v="0"/>
    <x v="1"/>
    <x v="0"/>
    <s v="First Owner"/>
    <n v="971"/>
    <n v="10"/>
    <s v="premimum"/>
    <n v="487427.66529351182"/>
    <n v="965"/>
    <n v="971"/>
    <n v="971"/>
    <x v="2589"/>
    <n v="651"/>
    <n v="0.62821833161688978"/>
  </r>
  <r>
    <x v="1234"/>
    <n v="2016"/>
    <n v="665000"/>
    <n v="51000"/>
    <x v="1"/>
    <x v="1"/>
    <x v="0"/>
    <s v="First Owner"/>
    <n v="970"/>
    <n v="10"/>
    <s v="premimum"/>
    <n v="487373.46701030928"/>
    <n v="964"/>
    <n v="970"/>
    <n v="970"/>
    <x v="2590"/>
    <n v="651"/>
    <n v="0.62783505154639174"/>
  </r>
  <r>
    <x v="179"/>
    <n v="2013"/>
    <n v="425000"/>
    <n v="22700"/>
    <x v="1"/>
    <x v="1"/>
    <x v="0"/>
    <s v="Second Owner"/>
    <n v="969"/>
    <n v="13"/>
    <s v="budget"/>
    <n v="487190.15789473685"/>
    <n v="963"/>
    <n v="969"/>
    <n v="969"/>
    <x v="2591"/>
    <n v="651"/>
    <n v="0.62745098039215685"/>
  </r>
  <r>
    <x v="1235"/>
    <n v="2011"/>
    <n v="1295000"/>
    <n v="58000"/>
    <x v="1"/>
    <x v="1"/>
    <x v="1"/>
    <s v="First Owner"/>
    <n v="968"/>
    <n v="15"/>
    <b v="0"/>
    <n v="487254.40392561984"/>
    <n v="962"/>
    <n v="968"/>
    <n v="968"/>
    <x v="2592"/>
    <n v="650"/>
    <n v="0.62809917355371903"/>
  </r>
  <r>
    <x v="478"/>
    <n v="2016"/>
    <n v="675000"/>
    <n v="50900"/>
    <x v="1"/>
    <x v="1"/>
    <x v="0"/>
    <s v="First Owner"/>
    <n v="967"/>
    <n v="10"/>
    <s v="premimum"/>
    <n v="486419.09307135473"/>
    <n v="961"/>
    <n v="967"/>
    <n v="967"/>
    <x v="2593"/>
    <n v="649"/>
    <n v="0.62771458117890377"/>
  </r>
  <r>
    <x v="1236"/>
    <n v="2018"/>
    <n v="980000"/>
    <n v="10000"/>
    <x v="1"/>
    <x v="0"/>
    <x v="0"/>
    <s v="First Owner"/>
    <n v="966"/>
    <n v="8"/>
    <s v="premimum"/>
    <n v="486223.87474120082"/>
    <n v="960"/>
    <n v="966"/>
    <n v="966"/>
    <x v="2594"/>
    <n v="649"/>
    <n v="0.62732919254658381"/>
  </r>
  <r>
    <x v="197"/>
    <n v="2014"/>
    <n v="320000"/>
    <n v="60000"/>
    <x v="1"/>
    <x v="0"/>
    <x v="0"/>
    <s v="First Owner"/>
    <n v="965"/>
    <n v="12"/>
    <s v="budget"/>
    <n v="485712.18963730568"/>
    <n v="959"/>
    <n v="965"/>
    <n v="965"/>
    <x v="2595"/>
    <n v="649"/>
    <n v="0.62694300518134716"/>
  </r>
  <r>
    <x v="936"/>
    <n v="2011"/>
    <n v="250000"/>
    <n v="80000"/>
    <x v="0"/>
    <x v="0"/>
    <x v="0"/>
    <s v="Second Owner"/>
    <n v="964"/>
    <n v="15"/>
    <s v="budget"/>
    <n v="485884.09024896263"/>
    <n v="958"/>
    <n v="964"/>
    <n v="964"/>
    <x v="2596"/>
    <n v="648"/>
    <n v="0.62655601659751037"/>
  </r>
  <r>
    <x v="1123"/>
    <n v="2016"/>
    <n v="600000"/>
    <n v="72000"/>
    <x v="1"/>
    <x v="0"/>
    <x v="0"/>
    <s v="First Owner"/>
    <n v="963"/>
    <n v="10"/>
    <s v="premimum"/>
    <n v="486129.03738317755"/>
    <n v="957"/>
    <n v="963"/>
    <n v="963"/>
    <x v="2597"/>
    <n v="647"/>
    <n v="0.62720664589823472"/>
  </r>
  <r>
    <x v="6"/>
    <n v="2016"/>
    <n v="300000"/>
    <n v="96000"/>
    <x v="0"/>
    <x v="0"/>
    <x v="0"/>
    <s v="First Owner"/>
    <n v="962"/>
    <n v="10"/>
    <s v="budget"/>
    <n v="486010.66839916841"/>
    <n v="956"/>
    <n v="962"/>
    <n v="962"/>
    <x v="2598"/>
    <n v="647"/>
    <n v="0.62681912681912677"/>
  </r>
  <r>
    <x v="197"/>
    <n v="2014"/>
    <n v="305000"/>
    <n v="66000"/>
    <x v="1"/>
    <x v="0"/>
    <x v="0"/>
    <s v="First Owner"/>
    <n v="961"/>
    <n v="12"/>
    <s v="budget"/>
    <n v="486204.22788761707"/>
    <n v="955"/>
    <n v="961"/>
    <n v="961"/>
    <x v="2599"/>
    <n v="647"/>
    <n v="0.62643080124869932"/>
  </r>
  <r>
    <x v="1"/>
    <n v="2009"/>
    <n v="106000"/>
    <n v="70000"/>
    <x v="0"/>
    <x v="0"/>
    <x v="0"/>
    <s v="First Owner"/>
    <n v="960"/>
    <n v="17"/>
    <s v="budget"/>
    <n v="486392.98229166667"/>
    <n v="954"/>
    <n v="960"/>
    <n v="960"/>
    <x v="2600"/>
    <n v="646"/>
    <n v="0.62604166666666672"/>
  </r>
  <r>
    <x v="1237"/>
    <n v="2006"/>
    <n v="90000"/>
    <n v="75000"/>
    <x v="0"/>
    <x v="0"/>
    <x v="0"/>
    <s v="Third Owner"/>
    <n v="959"/>
    <n v="20"/>
    <s v="budget"/>
    <n v="486789.63816475496"/>
    <n v="953"/>
    <n v="959"/>
    <n v="959"/>
    <x v="2601"/>
    <n v="645"/>
    <n v="0.6256517205422315"/>
  </r>
  <r>
    <x v="233"/>
    <n v="2019"/>
    <n v="539000"/>
    <n v="2417"/>
    <x v="0"/>
    <x v="0"/>
    <x v="0"/>
    <s v="First Owner"/>
    <n v="958"/>
    <n v="7"/>
    <s v="premimum"/>
    <n v="487203.82359081419"/>
    <n v="952"/>
    <n v="958"/>
    <n v="958"/>
    <x v="2602"/>
    <n v="644"/>
    <n v="0.62630480167014613"/>
  </r>
  <r>
    <x v="168"/>
    <n v="2016"/>
    <n v="250000"/>
    <n v="30000"/>
    <x v="0"/>
    <x v="0"/>
    <x v="0"/>
    <s v="Second Owner"/>
    <n v="957"/>
    <n v="10"/>
    <s v="budget"/>
    <n v="487149.70010449318"/>
    <n v="951"/>
    <n v="957"/>
    <n v="957"/>
    <x v="2603"/>
    <n v="644"/>
    <n v="0.62591431556948796"/>
  </r>
  <r>
    <x v="1238"/>
    <n v="2018"/>
    <n v="707000"/>
    <n v="60000"/>
    <x v="1"/>
    <x v="0"/>
    <x v="0"/>
    <s v="First Owner"/>
    <n v="956"/>
    <n v="8"/>
    <s v="premimum"/>
    <n v="487397.76464435144"/>
    <n v="950"/>
    <n v="956"/>
    <n v="956"/>
    <x v="2604"/>
    <n v="644"/>
    <n v="0.62656903765690375"/>
  </r>
  <r>
    <x v="63"/>
    <n v="2007"/>
    <n v="95000"/>
    <n v="120000"/>
    <x v="0"/>
    <x v="0"/>
    <x v="0"/>
    <s v="Fourth &amp; Above Owner"/>
    <n v="955"/>
    <n v="19"/>
    <s v="budget"/>
    <n v="487167.81465968589"/>
    <n v="949"/>
    <n v="955"/>
    <n v="955"/>
    <x v="2605"/>
    <n v="644"/>
    <n v="0.62617801047120414"/>
  </r>
  <r>
    <x v="1220"/>
    <n v="2020"/>
    <n v="495000"/>
    <n v="7000"/>
    <x v="2"/>
    <x v="0"/>
    <x v="0"/>
    <s v="First Owner"/>
    <n v="954"/>
    <n v="6"/>
    <s v="budget"/>
    <n v="487578.89203354297"/>
    <n v="948"/>
    <n v="954"/>
    <n v="954"/>
    <x v="2606"/>
    <n v="643"/>
    <n v="0.62683438155136273"/>
  </r>
  <r>
    <x v="1009"/>
    <n v="2012"/>
    <n v="200000"/>
    <n v="35000"/>
    <x v="1"/>
    <x v="0"/>
    <x v="0"/>
    <s v="First Owner"/>
    <n v="953"/>
    <n v="14"/>
    <s v="budget"/>
    <n v="487571.10493179434"/>
    <n v="947"/>
    <n v="953"/>
    <n v="953"/>
    <x v="2607"/>
    <n v="643"/>
    <n v="0.62644281217208819"/>
  </r>
  <r>
    <x v="248"/>
    <n v="2009"/>
    <n v="110000"/>
    <n v="110000"/>
    <x v="0"/>
    <x v="0"/>
    <x v="0"/>
    <s v="Fourth &amp; Above Owner"/>
    <n v="952"/>
    <n v="17"/>
    <s v="budget"/>
    <n v="487873.17542016809"/>
    <n v="946"/>
    <n v="952"/>
    <n v="952"/>
    <x v="2608"/>
    <n v="642"/>
    <n v="0.62605042016806722"/>
  </r>
  <r>
    <x v="39"/>
    <n v="2008"/>
    <n v="100000"/>
    <n v="130000"/>
    <x v="0"/>
    <x v="0"/>
    <x v="0"/>
    <s v="Fourth &amp; Above Owner"/>
    <n v="951"/>
    <n v="18"/>
    <s v="budget"/>
    <n v="488270.51840168244"/>
    <n v="945"/>
    <n v="951"/>
    <n v="951"/>
    <x v="2609"/>
    <n v="641"/>
    <n v="0.62670872765509988"/>
  </r>
  <r>
    <x v="828"/>
    <n v="2016"/>
    <n v="150000"/>
    <n v="25000"/>
    <x v="0"/>
    <x v="0"/>
    <x v="0"/>
    <s v="Second Owner"/>
    <n v="950"/>
    <n v="10"/>
    <s v="budget"/>
    <n v="488679.22421052633"/>
    <n v="944"/>
    <n v="950"/>
    <n v="950"/>
    <x v="2610"/>
    <n v="640"/>
    <n v="0.62736842105263158"/>
  </r>
  <r>
    <x v="1134"/>
    <n v="2005"/>
    <n v="50000"/>
    <n v="80000"/>
    <x v="0"/>
    <x v="0"/>
    <x v="0"/>
    <s v="Third Owner"/>
    <n v="949"/>
    <n v="21"/>
    <s v="budget"/>
    <n v="489036.10432033718"/>
    <n v="943"/>
    <n v="949"/>
    <n v="949"/>
    <x v="2611"/>
    <n v="640"/>
    <n v="0.6280295047418335"/>
  </r>
  <r>
    <x v="1239"/>
    <n v="2007"/>
    <n v="85000"/>
    <n v="70000"/>
    <x v="0"/>
    <x v="0"/>
    <x v="0"/>
    <s v="Second Owner"/>
    <n v="948"/>
    <n v="19"/>
    <s v="budget"/>
    <n v="489499.22257383965"/>
    <n v="942"/>
    <n v="948"/>
    <n v="948"/>
    <x v="2612"/>
    <n v="639"/>
    <n v="0.62869198312236285"/>
  </r>
  <r>
    <x v="726"/>
    <n v="2018"/>
    <n v="475000"/>
    <n v="23000"/>
    <x v="0"/>
    <x v="0"/>
    <x v="0"/>
    <s v="First Owner"/>
    <n v="947"/>
    <n v="8"/>
    <s v="budget"/>
    <n v="489926.36008447729"/>
    <n v="941"/>
    <n v="947"/>
    <n v="947"/>
    <x v="2613"/>
    <n v="638"/>
    <n v="0.6293558606124604"/>
  </r>
  <r>
    <x v="1240"/>
    <n v="2014"/>
    <n v="425000"/>
    <n v="40000"/>
    <x v="0"/>
    <x v="0"/>
    <x v="0"/>
    <s v="First Owner"/>
    <n v="946"/>
    <n v="12"/>
    <s v="budget"/>
    <n v="489942.13847780129"/>
    <n v="940"/>
    <n v="946"/>
    <n v="946"/>
    <x v="2614"/>
    <n v="638"/>
    <n v="0.62896405919661735"/>
  </r>
  <r>
    <x v="1241"/>
    <n v="2006"/>
    <n v="480000"/>
    <n v="110000"/>
    <x v="0"/>
    <x v="0"/>
    <x v="1"/>
    <s v="Second Owner"/>
    <n v="945"/>
    <n v="20"/>
    <s v="budget"/>
    <n v="490010.86031746032"/>
    <n v="939"/>
    <n v="945"/>
    <n v="945"/>
    <x v="2615"/>
    <n v="637"/>
    <n v="0.62857142857142856"/>
  </r>
  <r>
    <x v="1242"/>
    <n v="2019"/>
    <n v="950000"/>
    <n v="10000"/>
    <x v="1"/>
    <x v="0"/>
    <x v="0"/>
    <s v="First Owner"/>
    <n v="944"/>
    <n v="7"/>
    <s v="premimum"/>
    <n v="490021.46504237287"/>
    <n v="938"/>
    <n v="944"/>
    <n v="944"/>
    <x v="2616"/>
    <n v="636"/>
    <n v="0.62923728813559321"/>
  </r>
  <r>
    <x v="95"/>
    <n v="2015"/>
    <n v="535000"/>
    <n v="80000"/>
    <x v="1"/>
    <x v="0"/>
    <x v="0"/>
    <s v="First Owner"/>
    <n v="943"/>
    <n v="11"/>
    <s v="premimum"/>
    <n v="489533.68292682926"/>
    <n v="937"/>
    <n v="943"/>
    <n v="943"/>
    <x v="2617"/>
    <n v="636"/>
    <n v="0.62884411452810185"/>
  </r>
  <r>
    <x v="819"/>
    <n v="2009"/>
    <n v="325000"/>
    <n v="25000"/>
    <x v="1"/>
    <x v="0"/>
    <x v="0"/>
    <s v="Third Owner"/>
    <n v="942"/>
    <n v="17"/>
    <s v="budget"/>
    <n v="489485.41719745222"/>
    <n v="936"/>
    <n v="942"/>
    <n v="942"/>
    <x v="2618"/>
    <n v="635"/>
    <n v="0.6284501061571125"/>
  </r>
  <r>
    <x v="494"/>
    <n v="2013"/>
    <n v="270000"/>
    <n v="74000"/>
    <x v="0"/>
    <x v="0"/>
    <x v="0"/>
    <s v="Third Owner"/>
    <n v="941"/>
    <n v="13"/>
    <s v="budget"/>
    <n v="489660.21572794899"/>
    <n v="935"/>
    <n v="941"/>
    <n v="941"/>
    <x v="2619"/>
    <n v="634"/>
    <n v="0.62911795961742822"/>
  </r>
  <r>
    <x v="1059"/>
    <n v="2015"/>
    <n v="300000"/>
    <n v="60000"/>
    <x v="0"/>
    <x v="0"/>
    <x v="0"/>
    <s v="Third Owner"/>
    <n v="940"/>
    <n v="11"/>
    <s v="budget"/>
    <n v="489893.89680851065"/>
    <n v="934"/>
    <n v="940"/>
    <n v="940"/>
    <x v="2620"/>
    <n v="633"/>
    <n v="0.62978723404255321"/>
  </r>
  <r>
    <x v="1243"/>
    <n v="2011"/>
    <n v="325000"/>
    <n v="70000"/>
    <x v="1"/>
    <x v="0"/>
    <x v="0"/>
    <s v="First Owner"/>
    <n v="939"/>
    <n v="15"/>
    <s v="budget"/>
    <n v="490096.12673056446"/>
    <n v="933"/>
    <n v="939"/>
    <n v="939"/>
    <x v="2621"/>
    <n v="632"/>
    <n v="0.63045793397231098"/>
  </r>
  <r>
    <x v="310"/>
    <n v="2010"/>
    <n v="350000"/>
    <n v="100000"/>
    <x v="1"/>
    <x v="0"/>
    <x v="0"/>
    <s v="First Owner"/>
    <n v="938"/>
    <n v="16"/>
    <s v="budget"/>
    <n v="490272.13539445627"/>
    <n v="932"/>
    <n v="938"/>
    <n v="938"/>
    <x v="2622"/>
    <n v="631"/>
    <n v="0.63006396588486135"/>
  </r>
  <r>
    <x v="1167"/>
    <n v="2008"/>
    <n v="229999"/>
    <n v="146000"/>
    <x v="1"/>
    <x v="0"/>
    <x v="0"/>
    <s v="Third Owner"/>
    <n v="937"/>
    <n v="18"/>
    <s v="budget"/>
    <n v="490421.83884738525"/>
    <n v="931"/>
    <n v="937"/>
    <n v="937"/>
    <x v="2623"/>
    <n v="630"/>
    <n v="0.62966915688367131"/>
  </r>
  <r>
    <x v="489"/>
    <n v="2012"/>
    <n v="325000"/>
    <n v="120000"/>
    <x v="1"/>
    <x v="0"/>
    <x v="0"/>
    <s v="Second Owner"/>
    <n v="936"/>
    <n v="14"/>
    <s v="budget"/>
    <n v="490700.06837606838"/>
    <n v="930"/>
    <n v="936"/>
    <n v="936"/>
    <x v="2624"/>
    <n v="629"/>
    <n v="0.63034188034188032"/>
  </r>
  <r>
    <x v="133"/>
    <n v="2005"/>
    <n v="70000"/>
    <n v="70000"/>
    <x v="0"/>
    <x v="0"/>
    <x v="0"/>
    <s v="Second Owner"/>
    <n v="935"/>
    <n v="21"/>
    <s v="budget"/>
    <n v="490877.28770053474"/>
    <n v="929"/>
    <n v="935"/>
    <n v="935"/>
    <x v="2625"/>
    <n v="628"/>
    <n v="0.63101604278074863"/>
  </r>
  <r>
    <x v="1244"/>
    <n v="2008"/>
    <n v="190000"/>
    <n v="120000"/>
    <x v="1"/>
    <x v="0"/>
    <x v="0"/>
    <s v="Third Owner"/>
    <n v="934"/>
    <n v="18"/>
    <s v="budget"/>
    <n v="491327.90578158456"/>
    <n v="928"/>
    <n v="934"/>
    <n v="934"/>
    <x v="2626"/>
    <n v="627"/>
    <n v="0.6316916488222698"/>
  </r>
  <r>
    <x v="111"/>
    <n v="2011"/>
    <n v="345000"/>
    <n v="65500"/>
    <x v="1"/>
    <x v="0"/>
    <x v="0"/>
    <s v="First Owner"/>
    <n v="933"/>
    <n v="15"/>
    <s v="budget"/>
    <n v="491650.87245444802"/>
    <n v="927"/>
    <n v="933"/>
    <n v="933"/>
    <x v="2627"/>
    <n v="626"/>
    <n v="0.63236870310825299"/>
  </r>
  <r>
    <x v="32"/>
    <n v="2016"/>
    <n v="1025000"/>
    <n v="70000"/>
    <x v="1"/>
    <x v="0"/>
    <x v="0"/>
    <s v="First Owner"/>
    <n v="932"/>
    <n v="10"/>
    <b v="0"/>
    <n v="491808.22317596566"/>
    <n v="926"/>
    <n v="932"/>
    <n v="932"/>
    <x v="2628"/>
    <n v="625"/>
    <n v="0.63197424892703857"/>
  </r>
  <r>
    <x v="228"/>
    <n v="2012"/>
    <n v="120000"/>
    <n v="50000"/>
    <x v="0"/>
    <x v="0"/>
    <x v="0"/>
    <s v="First Owner"/>
    <n v="931"/>
    <n v="14"/>
    <s v="budget"/>
    <n v="491235.51450053707"/>
    <n v="925"/>
    <n v="931"/>
    <n v="931"/>
    <x v="2629"/>
    <n v="625"/>
    <n v="0.63157894736842102"/>
  </r>
  <r>
    <x v="190"/>
    <n v="2009"/>
    <n v="114999"/>
    <n v="90000"/>
    <x v="0"/>
    <x v="0"/>
    <x v="0"/>
    <s v="Second Owner"/>
    <n v="930"/>
    <n v="17"/>
    <s v="budget"/>
    <n v="491634.69247311825"/>
    <n v="924"/>
    <n v="930"/>
    <n v="930"/>
    <x v="2630"/>
    <n v="624"/>
    <n v="0.63118279569892477"/>
  </r>
  <r>
    <x v="1073"/>
    <n v="2009"/>
    <n v="300000"/>
    <n v="120000"/>
    <x v="0"/>
    <x v="0"/>
    <x v="0"/>
    <s v="Second Owner"/>
    <n v="929"/>
    <n v="17"/>
    <s v="budget"/>
    <n v="492040.11302475783"/>
    <n v="923"/>
    <n v="929"/>
    <n v="929"/>
    <x v="2631"/>
    <n v="623"/>
    <n v="0.63186221743810544"/>
  </r>
  <r>
    <x v="1059"/>
    <n v="2016"/>
    <n v="340000"/>
    <n v="56000"/>
    <x v="0"/>
    <x v="1"/>
    <x v="0"/>
    <s v="First Owner"/>
    <n v="928"/>
    <n v="10"/>
    <s v="budget"/>
    <n v="492247.05280172412"/>
    <n v="922"/>
    <n v="928"/>
    <n v="928"/>
    <x v="2632"/>
    <n v="622"/>
    <n v="0.63254310344827591"/>
  </r>
  <r>
    <x v="133"/>
    <n v="2005"/>
    <n v="90000"/>
    <n v="70000"/>
    <x v="0"/>
    <x v="0"/>
    <x v="0"/>
    <s v="Second Owner"/>
    <n v="927"/>
    <n v="21"/>
    <s v="budget"/>
    <n v="492411.28910463862"/>
    <n v="921"/>
    <n v="927"/>
    <n v="927"/>
    <x v="2633"/>
    <n v="622"/>
    <n v="0.6321467098166127"/>
  </r>
  <r>
    <x v="152"/>
    <n v="2006"/>
    <n v="150000"/>
    <n v="140300"/>
    <x v="0"/>
    <x v="0"/>
    <x v="0"/>
    <s v="First Owner"/>
    <n v="926"/>
    <n v="20"/>
    <s v="budget"/>
    <n v="492845.8585313175"/>
    <n v="920"/>
    <n v="926"/>
    <n v="926"/>
    <x v="2634"/>
    <n v="621"/>
    <n v="0.63282937365010794"/>
  </r>
  <r>
    <x v="430"/>
    <n v="2010"/>
    <n v="115999"/>
    <n v="70000"/>
    <x v="0"/>
    <x v="0"/>
    <x v="0"/>
    <s v="First Owner"/>
    <n v="925"/>
    <n v="16"/>
    <s v="budget"/>
    <n v="493216.50270270271"/>
    <n v="919"/>
    <n v="925"/>
    <n v="925"/>
    <x v="2635"/>
    <n v="620"/>
    <n v="0.63243243243243241"/>
  </r>
  <r>
    <x v="236"/>
    <n v="2016"/>
    <n v="375000"/>
    <n v="23000"/>
    <x v="0"/>
    <x v="1"/>
    <x v="0"/>
    <s v="Second Owner"/>
    <n v="924"/>
    <n v="10"/>
    <s v="budget"/>
    <n v="493624.74675324676"/>
    <n v="918"/>
    <n v="924"/>
    <n v="924"/>
    <x v="2636"/>
    <n v="619"/>
    <n v="0.63203463203463206"/>
  </r>
  <r>
    <x v="417"/>
    <n v="2007"/>
    <n v="275000"/>
    <n v="10211"/>
    <x v="0"/>
    <x v="0"/>
    <x v="0"/>
    <s v="First Owner"/>
    <n v="923"/>
    <n v="19"/>
    <s v="budget"/>
    <n v="493753.26760563382"/>
    <n v="917"/>
    <n v="923"/>
    <n v="923"/>
    <x v="2637"/>
    <n v="619"/>
    <n v="0.6327193932827736"/>
  </r>
  <r>
    <x v="765"/>
    <n v="2005"/>
    <n v="120000"/>
    <n v="120000"/>
    <x v="1"/>
    <x v="0"/>
    <x v="0"/>
    <s v="Third Owner"/>
    <n v="922"/>
    <n v="21"/>
    <s v="budget"/>
    <n v="493990.52711496747"/>
    <n v="916"/>
    <n v="922"/>
    <n v="922"/>
    <x v="2638"/>
    <n v="618"/>
    <n v="0.63232104121475052"/>
  </r>
  <r>
    <x v="1245"/>
    <n v="2015"/>
    <n v="350000"/>
    <n v="120000"/>
    <x v="1"/>
    <x v="0"/>
    <x v="0"/>
    <s v="First Owner"/>
    <n v="921"/>
    <n v="11"/>
    <s v="budget"/>
    <n v="494396.59717698157"/>
    <n v="915"/>
    <n v="921"/>
    <n v="921"/>
    <x v="2639"/>
    <n v="617"/>
    <n v="0.63300760043431048"/>
  </r>
  <r>
    <x v="1012"/>
    <n v="2017"/>
    <n v="409999"/>
    <n v="35000"/>
    <x v="0"/>
    <x v="0"/>
    <x v="0"/>
    <s v="First Owner"/>
    <n v="920"/>
    <n v="9"/>
    <s v="budget"/>
    <n v="494553.55"/>
    <n v="914"/>
    <n v="920"/>
    <n v="920"/>
    <x v="2640"/>
    <n v="616"/>
    <n v="0.63260869565217392"/>
  </r>
  <r>
    <x v="2"/>
    <n v="2012"/>
    <n v="500000"/>
    <n v="130000"/>
    <x v="1"/>
    <x v="0"/>
    <x v="0"/>
    <s v="First Owner"/>
    <n v="919"/>
    <n v="14"/>
    <s v="premimum"/>
    <n v="494645.55712731229"/>
    <n v="913"/>
    <n v="919"/>
    <n v="919"/>
    <x v="2641"/>
    <n v="616"/>
    <n v="0.63220892274211093"/>
  </r>
  <r>
    <x v="1027"/>
    <n v="2013"/>
    <n v="220000"/>
    <n v="90000"/>
    <x v="1"/>
    <x v="0"/>
    <x v="0"/>
    <s v="Second Owner"/>
    <n v="918"/>
    <n v="13"/>
    <s v="budget"/>
    <n v="494639.72440087143"/>
    <n v="912"/>
    <n v="918"/>
    <n v="918"/>
    <x v="2642"/>
    <n v="615"/>
    <n v="0.63180827886710245"/>
  </r>
  <r>
    <x v="1246"/>
    <n v="2008"/>
    <n v="120000"/>
    <n v="80000"/>
    <x v="0"/>
    <x v="0"/>
    <x v="0"/>
    <s v="Second Owner"/>
    <n v="917"/>
    <n v="18"/>
    <s v="budget"/>
    <n v="494939.22246455832"/>
    <n v="911"/>
    <n v="917"/>
    <n v="917"/>
    <x v="2643"/>
    <n v="614"/>
    <n v="0.63249727371864772"/>
  </r>
  <r>
    <x v="1247"/>
    <n v="2007"/>
    <n v="70000"/>
    <n v="55000"/>
    <x v="0"/>
    <x v="0"/>
    <x v="0"/>
    <s v="Second Owner"/>
    <n v="916"/>
    <n v="19"/>
    <s v="budget"/>
    <n v="495348.54475982534"/>
    <n v="910"/>
    <n v="916"/>
    <n v="916"/>
    <x v="2644"/>
    <n v="613"/>
    <n v="0.63318777292576423"/>
  </r>
  <r>
    <x v="145"/>
    <n v="2017"/>
    <n v="800000"/>
    <n v="15000"/>
    <x v="0"/>
    <x v="0"/>
    <x v="0"/>
    <s v="First Owner"/>
    <n v="915"/>
    <n v="9"/>
    <s v="premimum"/>
    <n v="495813.40655737702"/>
    <n v="909"/>
    <n v="915"/>
    <n v="915"/>
    <x v="2645"/>
    <n v="612"/>
    <n v="0.63387978142076506"/>
  </r>
  <r>
    <x v="95"/>
    <n v="2014"/>
    <n v="450000"/>
    <n v="260000"/>
    <x v="1"/>
    <x v="0"/>
    <x v="0"/>
    <s v="Second Owner"/>
    <n v="914"/>
    <n v="12"/>
    <s v="budget"/>
    <n v="495480.59846827132"/>
    <n v="908"/>
    <n v="914"/>
    <n v="914"/>
    <x v="2646"/>
    <n v="612"/>
    <n v="0.6334792122538293"/>
  </r>
  <r>
    <x v="281"/>
    <n v="2012"/>
    <n v="525000"/>
    <n v="145000"/>
    <x v="1"/>
    <x v="0"/>
    <x v="0"/>
    <s v="First Owner"/>
    <n v="913"/>
    <n v="14"/>
    <s v="premimum"/>
    <n v="495530.41292442498"/>
    <n v="907"/>
    <n v="913"/>
    <n v="913"/>
    <x v="2647"/>
    <n v="611"/>
    <n v="0.63417305585980288"/>
  </r>
  <r>
    <x v="1248"/>
    <n v="2016"/>
    <n v="300000"/>
    <n v="35000"/>
    <x v="0"/>
    <x v="0"/>
    <x v="0"/>
    <s v="First Owner"/>
    <n v="912"/>
    <n v="10"/>
    <s v="budget"/>
    <n v="495498.09978070174"/>
    <n v="906"/>
    <n v="912"/>
    <n v="912"/>
    <x v="2648"/>
    <n v="610"/>
    <n v="0.63377192982456143"/>
  </r>
  <r>
    <x v="403"/>
    <n v="2008"/>
    <n v="195000"/>
    <n v="56000"/>
    <x v="0"/>
    <x v="0"/>
    <x v="0"/>
    <s v="Second Owner"/>
    <n v="911"/>
    <n v="18"/>
    <s v="budget"/>
    <n v="495712.69703622395"/>
    <n v="905"/>
    <n v="911"/>
    <n v="911"/>
    <x v="2649"/>
    <n v="610"/>
    <n v="0.63336992316136109"/>
  </r>
  <r>
    <x v="205"/>
    <n v="2007"/>
    <n v="130000"/>
    <n v="98000"/>
    <x v="1"/>
    <x v="0"/>
    <x v="0"/>
    <s v="Second Owner"/>
    <n v="910"/>
    <n v="19"/>
    <s v="budget"/>
    <n v="496043.15054945054"/>
    <n v="904"/>
    <n v="910"/>
    <n v="910"/>
    <x v="2650"/>
    <n v="609"/>
    <n v="0.63406593406593403"/>
  </r>
  <r>
    <x v="356"/>
    <n v="2011"/>
    <n v="300000"/>
    <n v="135000"/>
    <x v="1"/>
    <x v="0"/>
    <x v="0"/>
    <s v="Second Owner"/>
    <n v="909"/>
    <n v="15"/>
    <s v="budget"/>
    <n v="496445.8382838284"/>
    <n v="903"/>
    <n v="909"/>
    <n v="909"/>
    <x v="2651"/>
    <n v="608"/>
    <n v="0.63476347634763475"/>
  </r>
  <r>
    <x v="1078"/>
    <n v="2002"/>
    <n v="120000"/>
    <n v="60000"/>
    <x v="0"/>
    <x v="0"/>
    <x v="0"/>
    <s v="Third Owner"/>
    <n v="908"/>
    <n v="24"/>
    <s v="budget"/>
    <n v="496662.18832599121"/>
    <n v="902"/>
    <n v="908"/>
    <n v="908"/>
    <x v="2652"/>
    <n v="607"/>
    <n v="0.63546255506607929"/>
  </r>
  <r>
    <x v="1249"/>
    <n v="2010"/>
    <n v="450000"/>
    <n v="120000"/>
    <x v="1"/>
    <x v="0"/>
    <x v="0"/>
    <s v="Third Owner"/>
    <n v="907"/>
    <n v="16"/>
    <s v="budget"/>
    <n v="497077.47188533627"/>
    <n v="901"/>
    <n v="907"/>
    <n v="907"/>
    <x v="2653"/>
    <n v="606"/>
    <n v="0.63616317530319733"/>
  </r>
  <r>
    <x v="462"/>
    <n v="2010"/>
    <n v="160000"/>
    <n v="102000"/>
    <x v="1"/>
    <x v="0"/>
    <x v="0"/>
    <s v="Second Owner"/>
    <n v="906"/>
    <n v="16"/>
    <s v="budget"/>
    <n v="497129.43377483444"/>
    <n v="900"/>
    <n v="906"/>
    <n v="906"/>
    <x v="2654"/>
    <n v="605"/>
    <n v="0.63686534216335544"/>
  </r>
  <r>
    <x v="245"/>
    <n v="2018"/>
    <n v="800000"/>
    <n v="35000"/>
    <x v="1"/>
    <x v="0"/>
    <x v="0"/>
    <s v="First Owner"/>
    <n v="905"/>
    <n v="8"/>
    <s v="premimum"/>
    <n v="497501.95248618786"/>
    <n v="899"/>
    <n v="905"/>
    <n v="905"/>
    <x v="2655"/>
    <n v="604"/>
    <n v="0.63756906077348063"/>
  </r>
  <r>
    <x v="0"/>
    <n v="2013"/>
    <n v="100000"/>
    <n v="80000"/>
    <x v="0"/>
    <x v="0"/>
    <x v="0"/>
    <s v="First Owner"/>
    <n v="904"/>
    <n v="13"/>
    <s v="budget"/>
    <n v="497167.33075221238"/>
    <n v="898"/>
    <n v="904"/>
    <n v="904"/>
    <x v="2656"/>
    <n v="604"/>
    <n v="0.63716814159292035"/>
  </r>
  <r>
    <x v="228"/>
    <n v="2015"/>
    <n v="265000"/>
    <n v="32933"/>
    <x v="0"/>
    <x v="1"/>
    <x v="0"/>
    <s v="First Owner"/>
    <n v="903"/>
    <n v="11"/>
    <s v="budget"/>
    <n v="497607.16168327798"/>
    <n v="897"/>
    <n v="903"/>
    <n v="903"/>
    <x v="2657"/>
    <n v="603"/>
    <n v="0.63676633444075303"/>
  </r>
  <r>
    <x v="133"/>
    <n v="2008"/>
    <n v="175000"/>
    <n v="54551"/>
    <x v="0"/>
    <x v="1"/>
    <x v="0"/>
    <s v="First Owner"/>
    <n v="902"/>
    <n v="18"/>
    <s v="budget"/>
    <n v="497865.04101995565"/>
    <n v="896"/>
    <n v="902"/>
    <n v="902"/>
    <x v="2658"/>
    <n v="602"/>
    <n v="0.63636363636363635"/>
  </r>
  <r>
    <x v="982"/>
    <n v="2014"/>
    <n v="250999"/>
    <n v="57112"/>
    <x v="0"/>
    <x v="1"/>
    <x v="0"/>
    <s v="First Owner"/>
    <n v="901"/>
    <n v="12"/>
    <s v="budget"/>
    <n v="498223.38179800223"/>
    <n v="895"/>
    <n v="901"/>
    <n v="901"/>
    <x v="2659"/>
    <n v="601"/>
    <n v="0.63596004439511655"/>
  </r>
  <r>
    <x v="1250"/>
    <n v="2015"/>
    <n v="471000"/>
    <n v="41025"/>
    <x v="0"/>
    <x v="1"/>
    <x v="1"/>
    <s v="First Owner"/>
    <n v="900"/>
    <n v="11"/>
    <s v="budget"/>
    <n v="498498.07555555558"/>
    <n v="894"/>
    <n v="900"/>
    <n v="900"/>
    <x v="2660"/>
    <n v="600"/>
    <n v="0.63555555555555554"/>
  </r>
  <r>
    <x v="489"/>
    <n v="2019"/>
    <n v="650000"/>
    <n v="5000"/>
    <x v="1"/>
    <x v="0"/>
    <x v="0"/>
    <s v="First Owner"/>
    <n v="899"/>
    <n v="7"/>
    <s v="premimum"/>
    <n v="498528.66295884317"/>
    <n v="893"/>
    <n v="899"/>
    <n v="899"/>
    <x v="2661"/>
    <n v="599"/>
    <n v="0.63515016685205783"/>
  </r>
  <r>
    <x v="1251"/>
    <n v="2012"/>
    <n v="225000"/>
    <n v="53122"/>
    <x v="0"/>
    <x v="1"/>
    <x v="0"/>
    <s v="Second Owner"/>
    <n v="898"/>
    <n v="14"/>
    <s v="budget"/>
    <n v="498359.98663697107"/>
    <n v="892"/>
    <n v="898"/>
    <n v="898"/>
    <x v="2662"/>
    <n v="599"/>
    <n v="0.63474387527839649"/>
  </r>
  <r>
    <x v="1252"/>
    <n v="2013"/>
    <n v="245000"/>
    <n v="64111"/>
    <x v="2"/>
    <x v="1"/>
    <x v="0"/>
    <s v="First Owner"/>
    <n v="897"/>
    <n v="13"/>
    <s v="budget"/>
    <n v="498664.73578595318"/>
    <n v="891"/>
    <n v="897"/>
    <n v="897"/>
    <x v="2663"/>
    <n v="598"/>
    <n v="0.63545150501672243"/>
  </r>
  <r>
    <x v="433"/>
    <n v="2011"/>
    <n v="221000"/>
    <n v="78892"/>
    <x v="0"/>
    <x v="1"/>
    <x v="0"/>
    <s v="First Owner"/>
    <n v="896"/>
    <n v="15"/>
    <s v="budget"/>
    <n v="498947.84375"/>
    <n v="890"/>
    <n v="896"/>
    <n v="896"/>
    <x v="2664"/>
    <n v="597"/>
    <n v="0.6350446428571429"/>
  </r>
  <r>
    <x v="123"/>
    <n v="2011"/>
    <n v="271000"/>
    <n v="74113"/>
    <x v="0"/>
    <x v="1"/>
    <x v="0"/>
    <s v="First Owner"/>
    <n v="895"/>
    <n v="15"/>
    <s v="budget"/>
    <n v="499258.4"/>
    <n v="889"/>
    <n v="895"/>
    <n v="895"/>
    <x v="2665"/>
    <n v="596"/>
    <n v="0.63463687150837989"/>
  </r>
  <r>
    <x v="236"/>
    <n v="2012"/>
    <n v="290000"/>
    <n v="80000"/>
    <x v="0"/>
    <x v="1"/>
    <x v="0"/>
    <s v="First Owner"/>
    <n v="894"/>
    <n v="14"/>
    <s v="budget"/>
    <n v="499513.72259507829"/>
    <n v="888"/>
    <n v="894"/>
    <n v="894"/>
    <x v="2666"/>
    <n v="595"/>
    <n v="0.63422818791946312"/>
  </r>
  <r>
    <x v="297"/>
    <n v="2017"/>
    <n v="525000"/>
    <n v="39000"/>
    <x v="0"/>
    <x v="1"/>
    <x v="0"/>
    <s v="First Owner"/>
    <n v="893"/>
    <n v="9"/>
    <s v="premimum"/>
    <n v="499748.3404255319"/>
    <n v="887"/>
    <n v="893"/>
    <n v="893"/>
    <x v="2667"/>
    <n v="594"/>
    <n v="0.63381858902575583"/>
  </r>
  <r>
    <x v="1253"/>
    <n v="2012"/>
    <n v="377000"/>
    <n v="84775"/>
    <x v="0"/>
    <x v="1"/>
    <x v="0"/>
    <s v="First Owner"/>
    <n v="892"/>
    <n v="14"/>
    <s v="budget"/>
    <n v="499720.03139013454"/>
    <n v="886"/>
    <n v="892"/>
    <n v="892"/>
    <x v="2668"/>
    <n v="594"/>
    <n v="0.63340807174887892"/>
  </r>
  <r>
    <x v="148"/>
    <n v="2012"/>
    <n v="95000"/>
    <n v="20778"/>
    <x v="0"/>
    <x v="1"/>
    <x v="0"/>
    <s v="First Owner"/>
    <n v="891"/>
    <n v="14"/>
    <s v="budget"/>
    <n v="499857.76430976432"/>
    <n v="885"/>
    <n v="891"/>
    <n v="891"/>
    <x v="2669"/>
    <n v="593"/>
    <n v="0.632996632996633"/>
  </r>
  <r>
    <x v="99"/>
    <n v="2015"/>
    <n v="763000"/>
    <n v="64441"/>
    <x v="1"/>
    <x v="1"/>
    <x v="0"/>
    <s v="First Owner"/>
    <n v="890"/>
    <n v="11"/>
    <s v="premimum"/>
    <n v="500312.66067415732"/>
    <n v="884"/>
    <n v="890"/>
    <n v="890"/>
    <x v="2670"/>
    <n v="592"/>
    <n v="0.63258426966292136"/>
  </r>
  <r>
    <x v="108"/>
    <n v="2015"/>
    <n v="450000"/>
    <n v="43192"/>
    <x v="0"/>
    <x v="1"/>
    <x v="0"/>
    <s v="First Owner"/>
    <n v="889"/>
    <n v="11"/>
    <s v="budget"/>
    <n v="500017.17435320583"/>
    <n v="883"/>
    <n v="889"/>
    <n v="889"/>
    <x v="2671"/>
    <n v="591"/>
    <n v="0.63217097862767158"/>
  </r>
  <r>
    <x v="1254"/>
    <n v="2014"/>
    <n v="140000"/>
    <n v="44416"/>
    <x v="0"/>
    <x v="1"/>
    <x v="0"/>
    <s v="First Owner"/>
    <n v="888"/>
    <n v="12"/>
    <s v="budget"/>
    <n v="500073.5"/>
    <n v="882"/>
    <n v="888"/>
    <n v="888"/>
    <x v="2672"/>
    <n v="590"/>
    <n v="0.6317567567567568"/>
  </r>
  <r>
    <x v="1234"/>
    <n v="2016"/>
    <n v="701000"/>
    <n v="79991"/>
    <x v="1"/>
    <x v="1"/>
    <x v="0"/>
    <s v="First Owner"/>
    <n v="887"/>
    <n v="10"/>
    <s v="premimum"/>
    <n v="500479.44532130775"/>
    <n v="881"/>
    <n v="887"/>
    <n v="887"/>
    <x v="2673"/>
    <n v="589"/>
    <n v="0.6313416009019166"/>
  </r>
  <r>
    <x v="1175"/>
    <n v="2011"/>
    <n v="277000"/>
    <n v="62601"/>
    <x v="1"/>
    <x v="1"/>
    <x v="0"/>
    <s v="Second Owner"/>
    <n v="886"/>
    <n v="15"/>
    <s v="budget"/>
    <n v="500253.12415349885"/>
    <n v="880"/>
    <n v="886"/>
    <n v="886"/>
    <x v="2674"/>
    <n v="589"/>
    <n v="0.63092550790067725"/>
  </r>
  <r>
    <x v="670"/>
    <n v="2018"/>
    <n v="520000"/>
    <n v="50000"/>
    <x v="0"/>
    <x v="0"/>
    <x v="1"/>
    <s v="First Owner"/>
    <n v="885"/>
    <n v="8"/>
    <s v="premimum"/>
    <n v="500505.38757062145"/>
    <n v="879"/>
    <n v="885"/>
    <n v="885"/>
    <x v="2675"/>
    <n v="588"/>
    <n v="0.63163841807909604"/>
  </r>
  <r>
    <x v="1255"/>
    <n v="2017"/>
    <n v="550000"/>
    <n v="100000"/>
    <x v="1"/>
    <x v="0"/>
    <x v="0"/>
    <s v="First Owner"/>
    <n v="884"/>
    <n v="9"/>
    <s v="premimum"/>
    <n v="500483.33484162897"/>
    <n v="878"/>
    <n v="884"/>
    <n v="884"/>
    <x v="2676"/>
    <n v="588"/>
    <n v="0.63122171945701355"/>
  </r>
  <r>
    <x v="349"/>
    <n v="2011"/>
    <n v="260000"/>
    <n v="97000"/>
    <x v="1"/>
    <x v="0"/>
    <x v="0"/>
    <s v="Third Owner"/>
    <n v="883"/>
    <n v="15"/>
    <s v="budget"/>
    <n v="500427.25707814272"/>
    <n v="877"/>
    <n v="883"/>
    <n v="883"/>
    <x v="2677"/>
    <n v="588"/>
    <n v="0.63080407701019248"/>
  </r>
  <r>
    <x v="621"/>
    <n v="2015"/>
    <n v="420000"/>
    <n v="100000"/>
    <x v="1"/>
    <x v="0"/>
    <x v="0"/>
    <s v="First Owner"/>
    <n v="882"/>
    <n v="11"/>
    <s v="budget"/>
    <n v="500699.85034013604"/>
    <n v="876"/>
    <n v="882"/>
    <n v="882"/>
    <x v="2678"/>
    <n v="587"/>
    <n v="0.63151927437641719"/>
  </r>
  <r>
    <x v="1256"/>
    <n v="2002"/>
    <n v="35000"/>
    <n v="100000"/>
    <x v="0"/>
    <x v="0"/>
    <x v="0"/>
    <s v="Third Owner"/>
    <n v="881"/>
    <n v="24"/>
    <s v="budget"/>
    <n v="500791.45062429056"/>
    <n v="875"/>
    <n v="881"/>
    <n v="881"/>
    <x v="2679"/>
    <n v="586"/>
    <n v="0.6311010215664018"/>
  </r>
  <r>
    <x v="1257"/>
    <n v="2018"/>
    <n v="1150000"/>
    <n v="20000"/>
    <x v="1"/>
    <x v="0"/>
    <x v="0"/>
    <s v="First Owner"/>
    <n v="880"/>
    <n v="8"/>
    <b v="0"/>
    <n v="501320.75909090909"/>
    <n v="874"/>
    <n v="880"/>
    <n v="880"/>
    <x v="2680"/>
    <n v="585"/>
    <n v="0.63181818181818183"/>
  </r>
  <r>
    <x v="1258"/>
    <n v="2017"/>
    <n v="680000"/>
    <n v="46000"/>
    <x v="0"/>
    <x v="0"/>
    <x v="0"/>
    <s v="First Owner"/>
    <n v="879"/>
    <n v="9"/>
    <s v="premimum"/>
    <n v="500582.78498293518"/>
    <n v="873"/>
    <n v="879"/>
    <n v="879"/>
    <x v="2681"/>
    <n v="585"/>
    <n v="0.6313993174061433"/>
  </r>
  <r>
    <x v="333"/>
    <n v="2012"/>
    <n v="425000"/>
    <n v="40000"/>
    <x v="1"/>
    <x v="0"/>
    <x v="0"/>
    <s v="First Owner"/>
    <n v="878"/>
    <n v="14"/>
    <s v="budget"/>
    <n v="500378.43735763099"/>
    <n v="872"/>
    <n v="878"/>
    <n v="878"/>
    <x v="2682"/>
    <n v="585"/>
    <n v="0.63097949886104787"/>
  </r>
  <r>
    <x v="489"/>
    <n v="2014"/>
    <n v="450000"/>
    <n v="70000"/>
    <x v="1"/>
    <x v="0"/>
    <x v="0"/>
    <s v="Second Owner"/>
    <n v="877"/>
    <n v="12"/>
    <s v="budget"/>
    <n v="500464.38768529077"/>
    <n v="871"/>
    <n v="877"/>
    <n v="877"/>
    <x v="2683"/>
    <n v="584"/>
    <n v="0.63055872291904214"/>
  </r>
  <r>
    <x v="1259"/>
    <n v="2008"/>
    <n v="590000"/>
    <n v="89600"/>
    <x v="1"/>
    <x v="0"/>
    <x v="0"/>
    <s v="Third Owner"/>
    <n v="876"/>
    <n v="18"/>
    <s v="premimum"/>
    <n v="500521.99543378997"/>
    <n v="870"/>
    <n v="876"/>
    <n v="876"/>
    <x v="2684"/>
    <n v="583"/>
    <n v="0.63127853881278539"/>
  </r>
  <r>
    <x v="79"/>
    <n v="2017"/>
    <n v="936999"/>
    <n v="60800"/>
    <x v="0"/>
    <x v="0"/>
    <x v="0"/>
    <s v="First Owner"/>
    <n v="875"/>
    <n v="9"/>
    <s v="premimum"/>
    <n v="500419.73485714284"/>
    <n v="869"/>
    <n v="875"/>
    <n v="875"/>
    <x v="2685"/>
    <n v="582"/>
    <n v="0.63200000000000001"/>
  </r>
  <r>
    <x v="812"/>
    <n v="2015"/>
    <n v="420000"/>
    <n v="104000"/>
    <x v="1"/>
    <x v="0"/>
    <x v="0"/>
    <s v="Second Owner"/>
    <n v="874"/>
    <n v="11"/>
    <s v="budget"/>
    <n v="499920.21624713962"/>
    <n v="868"/>
    <n v="874"/>
    <n v="874"/>
    <x v="2686"/>
    <n v="582"/>
    <n v="0.63157894736842102"/>
  </r>
  <r>
    <x v="321"/>
    <n v="2014"/>
    <n v="450000"/>
    <n v="80000"/>
    <x v="1"/>
    <x v="0"/>
    <x v="0"/>
    <s v="Second Owner"/>
    <n v="873"/>
    <n v="12"/>
    <s v="budget"/>
    <n v="500011.76288659795"/>
    <n v="867"/>
    <n v="873"/>
    <n v="873"/>
    <x v="2687"/>
    <n v="581"/>
    <n v="0.63230240549828176"/>
  </r>
  <r>
    <x v="0"/>
    <n v="2004"/>
    <n v="40000"/>
    <n v="69111"/>
    <x v="0"/>
    <x v="0"/>
    <x v="0"/>
    <s v="Third Owner"/>
    <n v="872"/>
    <n v="22"/>
    <s v="budget"/>
    <n v="500069.11582568806"/>
    <n v="866"/>
    <n v="872"/>
    <n v="872"/>
    <x v="2688"/>
    <n v="580"/>
    <n v="0.6330275229357798"/>
  </r>
  <r>
    <x v="505"/>
    <n v="2014"/>
    <n v="520000"/>
    <n v="70000"/>
    <x v="1"/>
    <x v="0"/>
    <x v="0"/>
    <s v="Second Owner"/>
    <n v="871"/>
    <n v="12"/>
    <s v="premimum"/>
    <n v="500597.32376578648"/>
    <n v="865"/>
    <n v="871"/>
    <n v="871"/>
    <x v="2689"/>
    <n v="579"/>
    <n v="0.63375430539609645"/>
  </r>
  <r>
    <x v="0"/>
    <n v="2007"/>
    <n v="80000"/>
    <n v="120000"/>
    <x v="0"/>
    <x v="0"/>
    <x v="0"/>
    <s v="First Owner"/>
    <n v="870"/>
    <n v="19"/>
    <s v="budget"/>
    <n v="500575.02183908044"/>
    <n v="864"/>
    <n v="870"/>
    <n v="870"/>
    <x v="2690"/>
    <n v="578"/>
    <n v="0.6344827586206897"/>
  </r>
  <r>
    <x v="1260"/>
    <n v="2014"/>
    <n v="55000"/>
    <n v="40000"/>
    <x v="0"/>
    <x v="0"/>
    <x v="0"/>
    <s v="First Owner"/>
    <n v="869"/>
    <n v="12"/>
    <s v="budget"/>
    <n v="501058.99769850401"/>
    <n v="863"/>
    <n v="869"/>
    <n v="869"/>
    <x v="2691"/>
    <n v="577"/>
    <n v="0.6340621403912543"/>
  </r>
  <r>
    <x v="353"/>
    <n v="2001"/>
    <n v="80000"/>
    <n v="100000"/>
    <x v="1"/>
    <x v="0"/>
    <x v="0"/>
    <s v="Third Owner"/>
    <n v="868"/>
    <n v="25"/>
    <s v="budget"/>
    <n v="501572.89055299538"/>
    <n v="862"/>
    <n v="868"/>
    <n v="868"/>
    <x v="2692"/>
    <n v="576"/>
    <n v="0.63364055299539168"/>
  </r>
  <r>
    <x v="228"/>
    <n v="2019"/>
    <n v="210000"/>
    <n v="20000"/>
    <x v="0"/>
    <x v="0"/>
    <x v="0"/>
    <s v="First Owner"/>
    <n v="867"/>
    <n v="7"/>
    <s v="budget"/>
    <n v="502059.13379469432"/>
    <n v="861"/>
    <n v="867"/>
    <n v="867"/>
    <x v="2693"/>
    <n v="575"/>
    <n v="0.63437139561707034"/>
  </r>
  <r>
    <x v="1261"/>
    <n v="2017"/>
    <n v="260000"/>
    <n v="50000"/>
    <x v="1"/>
    <x v="0"/>
    <x v="0"/>
    <s v="First Owner"/>
    <n v="866"/>
    <n v="9"/>
    <s v="budget"/>
    <n v="502396.38452655892"/>
    <n v="860"/>
    <n v="866"/>
    <n v="866"/>
    <x v="2694"/>
    <n v="575"/>
    <n v="0.63394919168591224"/>
  </r>
  <r>
    <x v="1262"/>
    <n v="2016"/>
    <n v="250000"/>
    <n v="70000"/>
    <x v="1"/>
    <x v="0"/>
    <x v="0"/>
    <s v="First Owner"/>
    <n v="865"/>
    <n v="10"/>
    <s v="budget"/>
    <n v="502676.61156069365"/>
    <n v="859"/>
    <n v="865"/>
    <n v="865"/>
    <x v="2695"/>
    <n v="575"/>
    <n v="0.63352601156069366"/>
  </r>
  <r>
    <x v="118"/>
    <n v="2008"/>
    <n v="80000"/>
    <n v="90000"/>
    <x v="1"/>
    <x v="0"/>
    <x v="0"/>
    <s v="First Owner"/>
    <n v="864"/>
    <n v="18"/>
    <s v="budget"/>
    <n v="502969.06134259258"/>
    <n v="858"/>
    <n v="864"/>
    <n v="864"/>
    <x v="2696"/>
    <n v="575"/>
    <n v="0.63310185185185186"/>
  </r>
  <r>
    <x v="832"/>
    <n v="2010"/>
    <n v="450000"/>
    <n v="150000"/>
    <x v="1"/>
    <x v="0"/>
    <x v="0"/>
    <s v="Second Owner"/>
    <n v="863"/>
    <n v="16"/>
    <s v="budget"/>
    <n v="503459.17612977984"/>
    <n v="857"/>
    <n v="863"/>
    <n v="863"/>
    <x v="2697"/>
    <n v="574"/>
    <n v="0.63267670915411356"/>
  </r>
  <r>
    <x v="293"/>
    <n v="2005"/>
    <n v="310000"/>
    <n v="120000"/>
    <x v="1"/>
    <x v="0"/>
    <x v="0"/>
    <s v="Second Owner"/>
    <n v="862"/>
    <n v="21"/>
    <s v="budget"/>
    <n v="503521.19373549882"/>
    <n v="856"/>
    <n v="862"/>
    <n v="862"/>
    <x v="2698"/>
    <n v="573"/>
    <n v="0.63341067285382835"/>
  </r>
  <r>
    <x v="1263"/>
    <n v="2014"/>
    <n v="350000"/>
    <n v="90000"/>
    <x v="0"/>
    <x v="0"/>
    <x v="0"/>
    <s v="Second Owner"/>
    <n v="861"/>
    <n v="12"/>
    <s v="budget"/>
    <n v="503745.95702671312"/>
    <n v="855"/>
    <n v="861"/>
    <n v="861"/>
    <x v="2699"/>
    <n v="572"/>
    <n v="0.63414634146341464"/>
  </r>
  <r>
    <x v="870"/>
    <n v="2011"/>
    <n v="320000"/>
    <n v="100000"/>
    <x v="1"/>
    <x v="0"/>
    <x v="0"/>
    <s v="First Owner"/>
    <n v="860"/>
    <n v="15"/>
    <s v="budget"/>
    <n v="503924.73139534885"/>
    <n v="854"/>
    <n v="860"/>
    <n v="860"/>
    <x v="2700"/>
    <n v="571"/>
    <n v="0.6348837209302326"/>
  </r>
  <r>
    <x v="1264"/>
    <n v="2016"/>
    <n v="475000"/>
    <n v="90000"/>
    <x v="1"/>
    <x v="0"/>
    <x v="0"/>
    <s v="First Owner"/>
    <n v="859"/>
    <n v="10"/>
    <s v="budget"/>
    <n v="504138.84633294528"/>
    <n v="853"/>
    <n v="859"/>
    <n v="859"/>
    <x v="2701"/>
    <n v="570"/>
    <n v="0.63445867287543656"/>
  </r>
  <r>
    <x v="924"/>
    <n v="2011"/>
    <n v="220000"/>
    <n v="140000"/>
    <x v="1"/>
    <x v="0"/>
    <x v="0"/>
    <s v="Second Owner"/>
    <n v="858"/>
    <n v="15"/>
    <s v="budget"/>
    <n v="504172.80769230769"/>
    <n v="852"/>
    <n v="858"/>
    <n v="858"/>
    <x v="2702"/>
    <n v="570"/>
    <n v="0.63403263403263399"/>
  </r>
  <r>
    <x v="479"/>
    <n v="2008"/>
    <n v="70000"/>
    <n v="60000"/>
    <x v="0"/>
    <x v="0"/>
    <x v="0"/>
    <s v="First Owner"/>
    <n v="857"/>
    <n v="18"/>
    <s v="budget"/>
    <n v="504504.39789964992"/>
    <n v="851"/>
    <n v="857"/>
    <n v="857"/>
    <x v="2703"/>
    <n v="569"/>
    <n v="0.63477246207701288"/>
  </r>
  <r>
    <x v="1265"/>
    <n v="2015"/>
    <n v="281000"/>
    <n v="40000"/>
    <x v="1"/>
    <x v="0"/>
    <x v="0"/>
    <s v="First Owner"/>
    <n v="856"/>
    <n v="11"/>
    <s v="budget"/>
    <n v="505011.9964953271"/>
    <n v="850"/>
    <n v="856"/>
    <n v="856"/>
    <x v="2704"/>
    <n v="568"/>
    <n v="0.63434579439252337"/>
  </r>
  <r>
    <x v="372"/>
    <n v="2013"/>
    <n v="211000"/>
    <n v="80000"/>
    <x v="1"/>
    <x v="0"/>
    <x v="0"/>
    <s v="First Owner"/>
    <n v="855"/>
    <n v="13"/>
    <s v="budget"/>
    <n v="505273.99883040937"/>
    <n v="849"/>
    <n v="855"/>
    <n v="855"/>
    <x v="2705"/>
    <n v="567"/>
    <n v="0.63391812865497077"/>
  </r>
  <r>
    <x v="1266"/>
    <n v="2018"/>
    <n v="550000"/>
    <n v="11000"/>
    <x v="0"/>
    <x v="0"/>
    <x v="0"/>
    <s v="First Owner"/>
    <n v="854"/>
    <n v="8"/>
    <s v="premimum"/>
    <n v="505618.58196721313"/>
    <n v="848"/>
    <n v="854"/>
    <n v="854"/>
    <x v="2706"/>
    <n v="566"/>
    <n v="0.63348946135831385"/>
  </r>
  <r>
    <x v="1267"/>
    <n v="2014"/>
    <n v="350000"/>
    <n v="110000"/>
    <x v="1"/>
    <x v="0"/>
    <x v="0"/>
    <s v="First Owner"/>
    <n v="853"/>
    <n v="12"/>
    <s v="budget"/>
    <n v="505566.55216881592"/>
    <n v="847"/>
    <n v="853"/>
    <n v="853"/>
    <x v="2707"/>
    <n v="566"/>
    <n v="0.63305978898007031"/>
  </r>
  <r>
    <x v="1268"/>
    <n v="2017"/>
    <n v="420000"/>
    <n v="19890"/>
    <x v="0"/>
    <x v="1"/>
    <x v="1"/>
    <s v="First Owner"/>
    <n v="852"/>
    <n v="9"/>
    <s v="budget"/>
    <n v="505749.14201877936"/>
    <n v="846"/>
    <n v="852"/>
    <n v="852"/>
    <x v="2708"/>
    <n v="565"/>
    <n v="0.63262910798122063"/>
  </r>
  <r>
    <x v="91"/>
    <n v="2015"/>
    <n v="270000"/>
    <n v="20969"/>
    <x v="0"/>
    <x v="1"/>
    <x v="0"/>
    <s v="First Owner"/>
    <n v="851"/>
    <n v="11"/>
    <s v="budget"/>
    <n v="505849.90481786133"/>
    <n v="845"/>
    <n v="851"/>
    <n v="851"/>
    <x v="2709"/>
    <n v="565"/>
    <n v="0.63219741480611047"/>
  </r>
  <r>
    <x v="1059"/>
    <n v="2016"/>
    <n v="399000"/>
    <n v="20194"/>
    <x v="0"/>
    <x v="1"/>
    <x v="0"/>
    <s v="First Owner"/>
    <n v="850"/>
    <n v="10"/>
    <s v="budget"/>
    <n v="506127.37529411766"/>
    <n v="844"/>
    <n v="850"/>
    <n v="850"/>
    <x v="2710"/>
    <n v="564"/>
    <n v="0.63176470588235289"/>
  </r>
  <r>
    <x v="1269"/>
    <n v="2016"/>
    <n v="440000"/>
    <n v="34982"/>
    <x v="0"/>
    <x v="1"/>
    <x v="0"/>
    <s v="First Owner"/>
    <n v="849"/>
    <n v="10"/>
    <s v="budget"/>
    <n v="506253.55594817433"/>
    <n v="843"/>
    <n v="849"/>
    <n v="849"/>
    <x v="2711"/>
    <n v="564"/>
    <n v="0.63133097762073032"/>
  </r>
  <r>
    <x v="1251"/>
    <n v="2012"/>
    <n v="250000"/>
    <n v="44588"/>
    <x v="0"/>
    <x v="1"/>
    <x v="0"/>
    <s v="First Owner"/>
    <n v="848"/>
    <n v="14"/>
    <s v="budget"/>
    <n v="506331.68514150946"/>
    <n v="842"/>
    <n v="848"/>
    <n v="848"/>
    <x v="2712"/>
    <n v="564"/>
    <n v="0.63089622641509435"/>
  </r>
  <r>
    <x v="884"/>
    <n v="2016"/>
    <n v="650000"/>
    <n v="57904"/>
    <x v="1"/>
    <x v="1"/>
    <x v="0"/>
    <s v="First Owner"/>
    <n v="847"/>
    <n v="10"/>
    <s v="premimum"/>
    <n v="506634.3199527745"/>
    <n v="841"/>
    <n v="847"/>
    <n v="847"/>
    <x v="2713"/>
    <n v="563"/>
    <n v="0.6304604486422668"/>
  </r>
  <r>
    <x v="150"/>
    <n v="2015"/>
    <n v="270000"/>
    <n v="59258"/>
    <x v="0"/>
    <x v="1"/>
    <x v="0"/>
    <s v="First Owner"/>
    <n v="846"/>
    <n v="11"/>
    <s v="budget"/>
    <n v="506464.85697399528"/>
    <n v="840"/>
    <n v="846"/>
    <n v="846"/>
    <x v="2714"/>
    <n v="563"/>
    <n v="0.6300236406619385"/>
  </r>
  <r>
    <x v="1269"/>
    <n v="2016"/>
    <n v="390000"/>
    <n v="60826"/>
    <x v="0"/>
    <x v="1"/>
    <x v="0"/>
    <s v="First Owner"/>
    <n v="845"/>
    <n v="10"/>
    <s v="budget"/>
    <n v="506744.69704142009"/>
    <n v="839"/>
    <n v="845"/>
    <n v="845"/>
    <x v="2715"/>
    <n v="562"/>
    <n v="0.62958579881656807"/>
  </r>
  <r>
    <x v="915"/>
    <n v="2018"/>
    <n v="1500000"/>
    <n v="50000"/>
    <x v="1"/>
    <x v="0"/>
    <x v="0"/>
    <s v="First Owner"/>
    <n v="844"/>
    <n v="8"/>
    <b v="0"/>
    <n v="506883.02014218009"/>
    <n v="838"/>
    <n v="844"/>
    <n v="844"/>
    <x v="2716"/>
    <n v="562"/>
    <n v="0.62914691943127965"/>
  </r>
  <r>
    <x v="0"/>
    <n v="2014"/>
    <n v="225000"/>
    <n v="35000"/>
    <x v="0"/>
    <x v="0"/>
    <x v="0"/>
    <s v="First Owner"/>
    <n v="843"/>
    <n v="12"/>
    <s v="budget"/>
    <n v="505704.94543297746"/>
    <n v="837"/>
    <n v="843"/>
    <n v="843"/>
    <x v="2717"/>
    <n v="562"/>
    <n v="0.62870699881376035"/>
  </r>
  <r>
    <x v="71"/>
    <n v="2015"/>
    <n v="900000"/>
    <n v="110000"/>
    <x v="1"/>
    <x v="0"/>
    <x v="0"/>
    <s v="Second Owner"/>
    <n v="842"/>
    <n v="11"/>
    <s v="premimum"/>
    <n v="506038.32422802848"/>
    <n v="836"/>
    <n v="842"/>
    <n v="842"/>
    <x v="2718"/>
    <n v="561"/>
    <n v="0.62826603325415675"/>
  </r>
  <r>
    <x v="1270"/>
    <n v="2018"/>
    <n v="1600000"/>
    <n v="40000"/>
    <x v="1"/>
    <x v="0"/>
    <x v="1"/>
    <s v="First Owner"/>
    <n v="841"/>
    <n v="8"/>
    <b v="0"/>
    <n v="505569.87990487512"/>
    <n v="835"/>
    <n v="841"/>
    <n v="841"/>
    <x v="2719"/>
    <n v="560"/>
    <n v="0.62901307966706299"/>
  </r>
  <r>
    <x v="937"/>
    <n v="2019"/>
    <n v="800000"/>
    <n v="10000"/>
    <x v="0"/>
    <x v="0"/>
    <x v="0"/>
    <s v="First Owner"/>
    <n v="840"/>
    <n v="7"/>
    <s v="premimum"/>
    <n v="504266.98690476193"/>
    <n v="834"/>
    <n v="840"/>
    <n v="840"/>
    <x v="2720"/>
    <n v="560"/>
    <n v="0.62857142857142856"/>
  </r>
  <r>
    <x v="1074"/>
    <n v="2013"/>
    <n v="320000"/>
    <n v="50000"/>
    <x v="1"/>
    <x v="0"/>
    <x v="0"/>
    <s v="First Owner"/>
    <n v="839"/>
    <n v="13"/>
    <s v="budget"/>
    <n v="503914.50417163287"/>
    <n v="833"/>
    <n v="839"/>
    <n v="839"/>
    <x v="2721"/>
    <n v="560"/>
    <n v="0.6281287246722288"/>
  </r>
  <r>
    <x v="228"/>
    <n v="2016"/>
    <n v="300000"/>
    <n v="25000"/>
    <x v="0"/>
    <x v="0"/>
    <x v="0"/>
    <s v="First Owner"/>
    <n v="838"/>
    <n v="10"/>
    <s v="budget"/>
    <n v="504133.97255369928"/>
    <n v="832"/>
    <n v="838"/>
    <n v="838"/>
    <x v="2722"/>
    <n v="559"/>
    <n v="0.62768496420047737"/>
  </r>
  <r>
    <x v="1271"/>
    <n v="2018"/>
    <n v="740000"/>
    <n v="25000"/>
    <x v="0"/>
    <x v="0"/>
    <x v="0"/>
    <s v="First Owner"/>
    <n v="837"/>
    <n v="8"/>
    <s v="premimum"/>
    <n v="504377.86021505378"/>
    <n v="831"/>
    <n v="837"/>
    <n v="837"/>
    <x v="2723"/>
    <n v="559"/>
    <n v="0.62724014336917566"/>
  </r>
  <r>
    <x v="1272"/>
    <n v="2019"/>
    <n v="350000"/>
    <n v="1300"/>
    <x v="0"/>
    <x v="0"/>
    <x v="0"/>
    <s v="First Owner"/>
    <n v="836"/>
    <n v="7"/>
    <s v="budget"/>
    <n v="504096.01555023924"/>
    <n v="830"/>
    <n v="836"/>
    <n v="836"/>
    <x v="2724"/>
    <n v="559"/>
    <n v="0.62679425837320579"/>
  </r>
  <r>
    <x v="1273"/>
    <n v="2014"/>
    <n v="280000"/>
    <n v="40000"/>
    <x v="0"/>
    <x v="0"/>
    <x v="0"/>
    <s v="First Owner"/>
    <n v="835"/>
    <n v="12"/>
    <s v="budget"/>
    <n v="504280.5616766467"/>
    <n v="829"/>
    <n v="835"/>
    <n v="835"/>
    <x v="2725"/>
    <n v="559"/>
    <n v="0.62634730538922156"/>
  </r>
  <r>
    <x v="916"/>
    <n v="2018"/>
    <n v="675000"/>
    <n v="50000"/>
    <x v="1"/>
    <x v="0"/>
    <x v="1"/>
    <s v="First Owner"/>
    <n v="834"/>
    <n v="8"/>
    <s v="premimum"/>
    <n v="504549.48321342928"/>
    <n v="828"/>
    <n v="834"/>
    <n v="834"/>
    <x v="2726"/>
    <n v="558"/>
    <n v="0.62589928057553956"/>
  </r>
  <r>
    <x v="578"/>
    <n v="2011"/>
    <n v="300000"/>
    <n v="20000"/>
    <x v="0"/>
    <x v="0"/>
    <x v="0"/>
    <s v="First Owner"/>
    <n v="833"/>
    <n v="15"/>
    <s v="budget"/>
    <n v="504344.86074429774"/>
    <n v="827"/>
    <n v="833"/>
    <n v="833"/>
    <x v="2727"/>
    <n v="558"/>
    <n v="0.62545018007202879"/>
  </r>
  <r>
    <x v="1274"/>
    <n v="2011"/>
    <n v="400000"/>
    <n v="76000"/>
    <x v="1"/>
    <x v="0"/>
    <x v="0"/>
    <s v="Third Owner"/>
    <n v="832"/>
    <n v="15"/>
    <s v="budget"/>
    <n v="504590.46754807694"/>
    <n v="826"/>
    <n v="832"/>
    <n v="832"/>
    <x v="2728"/>
    <n v="557"/>
    <n v="0.625"/>
  </r>
  <r>
    <x v="978"/>
    <n v="2010"/>
    <n v="420000"/>
    <n v="100000"/>
    <x v="1"/>
    <x v="0"/>
    <x v="0"/>
    <s v="Third Owner"/>
    <n v="831"/>
    <n v="16"/>
    <s v="budget"/>
    <n v="504716.32851985557"/>
    <n v="825"/>
    <n v="831"/>
    <n v="831"/>
    <x v="2729"/>
    <n v="556"/>
    <n v="0.6257521058965102"/>
  </r>
  <r>
    <x v="1275"/>
    <n v="2008"/>
    <n v="300000"/>
    <n v="120000"/>
    <x v="1"/>
    <x v="0"/>
    <x v="0"/>
    <s v="First Owner"/>
    <n v="830"/>
    <n v="18"/>
    <s v="budget"/>
    <n v="504818.39638554218"/>
    <n v="824"/>
    <n v="830"/>
    <n v="830"/>
    <x v="2730"/>
    <n v="555"/>
    <n v="0.62650602409638556"/>
  </r>
  <r>
    <x v="966"/>
    <n v="2010"/>
    <n v="170000"/>
    <n v="70000"/>
    <x v="0"/>
    <x v="0"/>
    <x v="0"/>
    <s v="First Owner"/>
    <n v="829"/>
    <n v="16"/>
    <s v="budget"/>
    <n v="505065.46320868516"/>
    <n v="823"/>
    <n v="829"/>
    <n v="829"/>
    <x v="2731"/>
    <n v="554"/>
    <n v="0.62605548854041015"/>
  </r>
  <r>
    <x v="117"/>
    <n v="2014"/>
    <n v="210000"/>
    <n v="70000"/>
    <x v="0"/>
    <x v="0"/>
    <x v="0"/>
    <s v="Third Owner"/>
    <n v="828"/>
    <n v="12"/>
    <s v="budget"/>
    <n v="505470.1316425121"/>
    <n v="822"/>
    <n v="828"/>
    <n v="828"/>
    <x v="2732"/>
    <n v="553"/>
    <n v="0.62560386473429952"/>
  </r>
  <r>
    <x v="99"/>
    <n v="2015"/>
    <n v="600000"/>
    <n v="60000"/>
    <x v="1"/>
    <x v="0"/>
    <x v="0"/>
    <s v="Second Owner"/>
    <n v="827"/>
    <n v="11"/>
    <s v="premimum"/>
    <n v="505827.41112454655"/>
    <n v="821"/>
    <n v="827"/>
    <n v="827"/>
    <x v="2733"/>
    <n v="552"/>
    <n v="0.62636033857315598"/>
  </r>
  <r>
    <x v="35"/>
    <n v="2014"/>
    <n v="260000"/>
    <n v="38000"/>
    <x v="0"/>
    <x v="0"/>
    <x v="0"/>
    <s v="Second Owner"/>
    <n v="826"/>
    <n v="12"/>
    <s v="budget"/>
    <n v="505713.40072639222"/>
    <n v="820"/>
    <n v="826"/>
    <n v="826"/>
    <x v="2734"/>
    <n v="551"/>
    <n v="0.6271186440677966"/>
  </r>
  <r>
    <x v="987"/>
    <n v="2015"/>
    <n v="82000"/>
    <n v="19000"/>
    <x v="0"/>
    <x v="0"/>
    <x v="0"/>
    <s v="First Owner"/>
    <n v="825"/>
    <n v="11"/>
    <s v="budget"/>
    <n v="506011.23515151517"/>
    <n v="819"/>
    <n v="825"/>
    <n v="825"/>
    <x v="2735"/>
    <n v="550"/>
    <n v="0.62787878787878793"/>
  </r>
  <r>
    <x v="1069"/>
    <n v="2016"/>
    <n v="690000"/>
    <n v="75000"/>
    <x v="1"/>
    <x v="0"/>
    <x v="0"/>
    <s v="First Owner"/>
    <n v="824"/>
    <n v="10"/>
    <s v="premimum"/>
    <n v="506525.81189320388"/>
    <n v="818"/>
    <n v="824"/>
    <n v="824"/>
    <x v="2736"/>
    <n v="549"/>
    <n v="0.62742718446601942"/>
  </r>
  <r>
    <x v="1276"/>
    <n v="2015"/>
    <n v="300000"/>
    <n v="70000"/>
    <x v="1"/>
    <x v="0"/>
    <x v="0"/>
    <s v="First Owner"/>
    <n v="823"/>
    <n v="11"/>
    <s v="budget"/>
    <n v="506302.87849331711"/>
    <n v="817"/>
    <n v="823"/>
    <n v="823"/>
    <x v="2737"/>
    <n v="549"/>
    <n v="0.6269744835965978"/>
  </r>
  <r>
    <x v="1277"/>
    <n v="2017"/>
    <n v="1250000"/>
    <n v="30000"/>
    <x v="1"/>
    <x v="0"/>
    <x v="0"/>
    <s v="First Owner"/>
    <n v="822"/>
    <n v="9"/>
    <b v="0"/>
    <n v="506553.85523114353"/>
    <n v="816"/>
    <n v="822"/>
    <n v="822"/>
    <x v="2738"/>
    <n v="548"/>
    <n v="0.62652068126520677"/>
  </r>
  <r>
    <x v="252"/>
    <n v="2017"/>
    <n v="799000"/>
    <n v="31707"/>
    <x v="1"/>
    <x v="0"/>
    <x v="0"/>
    <s v="First Owner"/>
    <n v="821"/>
    <n v="9"/>
    <s v="premimum"/>
    <n v="505648.31790499389"/>
    <n v="815"/>
    <n v="821"/>
    <n v="821"/>
    <x v="2739"/>
    <n v="548"/>
    <n v="0.62606577344701586"/>
  </r>
  <r>
    <x v="1278"/>
    <n v="2010"/>
    <n v="1000000"/>
    <n v="180000"/>
    <x v="1"/>
    <x v="0"/>
    <x v="0"/>
    <s v="First Owner"/>
    <n v="820"/>
    <n v="16"/>
    <s v="premimum"/>
    <n v="505290.57195121952"/>
    <n v="814"/>
    <n v="820"/>
    <n v="820"/>
    <x v="2740"/>
    <n v="548"/>
    <n v="0.62560975609756098"/>
  </r>
  <r>
    <x v="228"/>
    <n v="2014"/>
    <n v="190000"/>
    <n v="90000"/>
    <x v="0"/>
    <x v="0"/>
    <x v="0"/>
    <s v="Second Owner"/>
    <n v="819"/>
    <n v="12"/>
    <s v="budget"/>
    <n v="504686.53113553114"/>
    <n v="813"/>
    <n v="819"/>
    <n v="819"/>
    <x v="2741"/>
    <n v="547"/>
    <n v="0.62515262515262515"/>
  </r>
  <r>
    <x v="1279"/>
    <n v="2014"/>
    <n v="250000"/>
    <n v="30000"/>
    <x v="1"/>
    <x v="0"/>
    <x v="0"/>
    <s v="First Owner"/>
    <n v="818"/>
    <n v="12"/>
    <s v="budget"/>
    <n v="505071.23349633254"/>
    <n v="812"/>
    <n v="818"/>
    <n v="818"/>
    <x v="2742"/>
    <n v="546"/>
    <n v="0.62591687041564792"/>
  </r>
  <r>
    <x v="1280"/>
    <n v="2009"/>
    <n v="200000"/>
    <n v="60000"/>
    <x v="0"/>
    <x v="0"/>
    <x v="0"/>
    <s v="First Owner"/>
    <n v="817"/>
    <n v="17"/>
    <s v="budget"/>
    <n v="505383.43818849447"/>
    <n v="811"/>
    <n v="817"/>
    <n v="817"/>
    <x v="2743"/>
    <n v="545"/>
    <n v="0.62545899632802937"/>
  </r>
  <r>
    <x v="635"/>
    <n v="2005"/>
    <n v="300000"/>
    <n v="90000"/>
    <x v="1"/>
    <x v="0"/>
    <x v="0"/>
    <s v="Second Owner"/>
    <n v="816"/>
    <n v="21"/>
    <s v="budget"/>
    <n v="505757.68259803922"/>
    <n v="810"/>
    <n v="816"/>
    <n v="816"/>
    <x v="2744"/>
    <n v="544"/>
    <n v="0.625"/>
  </r>
  <r>
    <x v="617"/>
    <n v="2015"/>
    <n v="250000"/>
    <n v="120000"/>
    <x v="0"/>
    <x v="0"/>
    <x v="0"/>
    <s v="Second Owner"/>
    <n v="815"/>
    <n v="11"/>
    <s v="budget"/>
    <n v="506010.14601226995"/>
    <n v="809"/>
    <n v="815"/>
    <n v="815"/>
    <x v="2745"/>
    <n v="543"/>
    <n v="0.62576687116564422"/>
  </r>
  <r>
    <x v="0"/>
    <n v="2008"/>
    <n v="90000"/>
    <n v="70000"/>
    <x v="0"/>
    <x v="0"/>
    <x v="0"/>
    <s v="Third Owner"/>
    <n v="814"/>
    <n v="18"/>
    <s v="budget"/>
    <n v="506324.65479115478"/>
    <n v="808"/>
    <n v="814"/>
    <n v="814"/>
    <x v="2746"/>
    <n v="542"/>
    <n v="0.62653562653562656"/>
  </r>
  <r>
    <x v="343"/>
    <n v="2016"/>
    <n v="700000"/>
    <n v="160000"/>
    <x v="1"/>
    <x v="0"/>
    <x v="0"/>
    <s v="First Owner"/>
    <n v="813"/>
    <n v="10"/>
    <s v="premimum"/>
    <n v="506836.73923739238"/>
    <n v="807"/>
    <n v="813"/>
    <n v="813"/>
    <x v="2747"/>
    <n v="541"/>
    <n v="0.62730627306273068"/>
  </r>
  <r>
    <x v="1281"/>
    <n v="2012"/>
    <n v="1750000"/>
    <n v="115992"/>
    <x v="1"/>
    <x v="1"/>
    <x v="1"/>
    <s v="Third Owner"/>
    <n v="812"/>
    <n v="14"/>
    <b v="0"/>
    <n v="506598.85344827588"/>
    <n v="806"/>
    <n v="812"/>
    <n v="812"/>
    <x v="2748"/>
    <n v="541"/>
    <n v="0.62684729064039413"/>
  </r>
  <r>
    <x v="717"/>
    <n v="2017"/>
    <n v="290000"/>
    <n v="110000"/>
    <x v="0"/>
    <x v="0"/>
    <x v="0"/>
    <s v="Second Owner"/>
    <n v="811"/>
    <n v="9"/>
    <s v="budget"/>
    <n v="505065.68310727499"/>
    <n v="805"/>
    <n v="811"/>
    <n v="811"/>
    <x v="2749"/>
    <n v="540"/>
    <n v="0.6276202219482121"/>
  </r>
  <r>
    <x v="824"/>
    <n v="2014"/>
    <n v="1050000"/>
    <n v="97000"/>
    <x v="1"/>
    <x v="0"/>
    <x v="0"/>
    <s v="Second Owner"/>
    <n v="810"/>
    <n v="12"/>
    <b v="0"/>
    <n v="505331.19629629632"/>
    <n v="804"/>
    <n v="810"/>
    <n v="810"/>
    <x v="2750"/>
    <n v="540"/>
    <n v="0.6283950617283951"/>
  </r>
  <r>
    <x v="1153"/>
    <n v="2008"/>
    <n v="70000"/>
    <n v="100000"/>
    <x v="1"/>
    <x v="0"/>
    <x v="0"/>
    <s v="Third Owner"/>
    <n v="809"/>
    <n v="18"/>
    <s v="budget"/>
    <n v="504657.934487021"/>
    <n v="803"/>
    <n v="809"/>
    <n v="809"/>
    <x v="2751"/>
    <n v="539"/>
    <n v="0.62917181705809644"/>
  </r>
  <r>
    <x v="44"/>
    <n v="2016"/>
    <n v="520000"/>
    <n v="41000"/>
    <x v="1"/>
    <x v="0"/>
    <x v="0"/>
    <s v="First Owner"/>
    <n v="808"/>
    <n v="10"/>
    <s v="premimum"/>
    <n v="505195.87747524754"/>
    <n v="802"/>
    <n v="808"/>
    <n v="808"/>
    <x v="2752"/>
    <n v="538"/>
    <n v="0.62995049504950495"/>
  </r>
  <r>
    <x v="462"/>
    <n v="2012"/>
    <n v="150000"/>
    <n v="90000"/>
    <x v="1"/>
    <x v="0"/>
    <x v="0"/>
    <s v="First Owner"/>
    <n v="807"/>
    <n v="14"/>
    <s v="budget"/>
    <n v="505177.53283767041"/>
    <n v="801"/>
    <n v="807"/>
    <n v="807"/>
    <x v="2753"/>
    <n v="538"/>
    <n v="0.62949194547707554"/>
  </r>
  <r>
    <x v="537"/>
    <n v="2008"/>
    <n v="120000"/>
    <n v="90000"/>
    <x v="0"/>
    <x v="0"/>
    <x v="0"/>
    <s v="First Owner"/>
    <n v="806"/>
    <n v="18"/>
    <s v="budget"/>
    <n v="505618.19975186104"/>
    <n v="800"/>
    <n v="806"/>
    <n v="806"/>
    <x v="2754"/>
    <n v="537"/>
    <n v="0.62903225806451613"/>
  </r>
  <r>
    <x v="1282"/>
    <n v="2016"/>
    <n v="600000"/>
    <n v="25000"/>
    <x v="0"/>
    <x v="0"/>
    <x v="0"/>
    <s v="First Owner"/>
    <n v="805"/>
    <n v="10"/>
    <s v="premimum"/>
    <n v="506097.22857142857"/>
    <n v="799"/>
    <n v="805"/>
    <n v="805"/>
    <x v="2755"/>
    <n v="536"/>
    <n v="0.62857142857142856"/>
  </r>
  <r>
    <x v="1283"/>
    <n v="2010"/>
    <n v="150000"/>
    <n v="70000"/>
    <x v="1"/>
    <x v="0"/>
    <x v="0"/>
    <s v="Second Owner"/>
    <n v="804"/>
    <n v="16"/>
    <s v="budget"/>
    <n v="505980.43407960201"/>
    <n v="798"/>
    <n v="804"/>
    <n v="804"/>
    <x v="2756"/>
    <n v="536"/>
    <n v="0.62810945273631846"/>
  </r>
  <r>
    <x v="1284"/>
    <n v="2011"/>
    <n v="400000"/>
    <n v="60000"/>
    <x v="0"/>
    <x v="0"/>
    <x v="0"/>
    <s v="First Owner"/>
    <n v="803"/>
    <n v="15"/>
    <s v="budget"/>
    <n v="506423.74719800748"/>
    <n v="797"/>
    <n v="803"/>
    <n v="803"/>
    <x v="2757"/>
    <n v="535"/>
    <n v="0.62889165628891652"/>
  </r>
  <r>
    <x v="228"/>
    <n v="2015"/>
    <n v="310000"/>
    <n v="30000"/>
    <x v="0"/>
    <x v="0"/>
    <x v="0"/>
    <s v="Second Owner"/>
    <n v="802"/>
    <n v="11"/>
    <s v="budget"/>
    <n v="506556.4451371571"/>
    <n v="796"/>
    <n v="802"/>
    <n v="802"/>
    <x v="2758"/>
    <n v="534"/>
    <n v="0.62842892768079806"/>
  </r>
  <r>
    <x v="204"/>
    <n v="2015"/>
    <n v="550000"/>
    <n v="30000"/>
    <x v="0"/>
    <x v="0"/>
    <x v="0"/>
    <s v="First Owner"/>
    <n v="801"/>
    <n v="11"/>
    <s v="premimum"/>
    <n v="506801.83395755308"/>
    <n v="795"/>
    <n v="801"/>
    <n v="801"/>
    <x v="2759"/>
    <n v="533"/>
    <n v="0.6292134831460674"/>
  </r>
  <r>
    <x v="728"/>
    <n v="2016"/>
    <n v="550000"/>
    <n v="60000"/>
    <x v="1"/>
    <x v="0"/>
    <x v="0"/>
    <s v="First Owner"/>
    <n v="800"/>
    <n v="10"/>
    <s v="premimum"/>
    <n v="506747.83624999999"/>
    <n v="794"/>
    <n v="800"/>
    <n v="800"/>
    <x v="2760"/>
    <n v="532"/>
    <n v="0.62875000000000003"/>
  </r>
  <r>
    <x v="207"/>
    <n v="2013"/>
    <n v="320000"/>
    <n v="73000"/>
    <x v="1"/>
    <x v="0"/>
    <x v="0"/>
    <s v="First Owner"/>
    <n v="799"/>
    <n v="13"/>
    <s v="budget"/>
    <n v="506693.70337922405"/>
    <n v="793"/>
    <n v="799"/>
    <n v="799"/>
    <x v="2761"/>
    <n v="532"/>
    <n v="0.62828535669586982"/>
  </r>
  <r>
    <x v="336"/>
    <n v="1992"/>
    <n v="50000"/>
    <n v="100000"/>
    <x v="0"/>
    <x v="0"/>
    <x v="0"/>
    <s v="Fourth &amp; Above Owner"/>
    <n v="798"/>
    <n v="34"/>
    <s v="budget"/>
    <n v="506927.6553884712"/>
    <n v="792"/>
    <n v="798"/>
    <n v="798"/>
    <x v="2762"/>
    <n v="531"/>
    <n v="0.6278195488721805"/>
  </r>
  <r>
    <x v="579"/>
    <n v="2017"/>
    <n v="700000"/>
    <n v="50000"/>
    <x v="1"/>
    <x v="0"/>
    <x v="0"/>
    <s v="Second Owner"/>
    <n v="797"/>
    <n v="9"/>
    <s v="premimum"/>
    <n v="507500.96486825595"/>
    <n v="791"/>
    <n v="797"/>
    <n v="797"/>
    <x v="2763"/>
    <n v="530"/>
    <n v="0.6286072772898369"/>
  </r>
  <r>
    <x v="99"/>
    <n v="2012"/>
    <n v="700000"/>
    <n v="110000"/>
    <x v="1"/>
    <x v="0"/>
    <x v="0"/>
    <s v="Second Owner"/>
    <n v="796"/>
    <n v="14"/>
    <s v="premimum"/>
    <n v="507259.13190954772"/>
    <n v="790"/>
    <n v="796"/>
    <n v="796"/>
    <x v="2764"/>
    <n v="530"/>
    <n v="0.62939698492462315"/>
  </r>
  <r>
    <x v="212"/>
    <n v="2017"/>
    <n v="655000"/>
    <n v="84000"/>
    <x v="1"/>
    <x v="1"/>
    <x v="0"/>
    <s v="First Owner"/>
    <n v="795"/>
    <n v="9"/>
    <s v="premimum"/>
    <n v="507016.69056603772"/>
    <n v="789"/>
    <n v="795"/>
    <n v="795"/>
    <x v="2765"/>
    <n v="529"/>
    <n v="0.63018867924528299"/>
  </r>
  <r>
    <x v="1285"/>
    <n v="2011"/>
    <n v="200000"/>
    <n v="110000"/>
    <x v="3"/>
    <x v="0"/>
    <x v="0"/>
    <s v="First Owner"/>
    <n v="794"/>
    <n v="15"/>
    <s v="budget"/>
    <n v="506830.31360201509"/>
    <n v="788"/>
    <n v="794"/>
    <n v="794"/>
    <x v="2766"/>
    <n v="529"/>
    <n v="0.62972292191435764"/>
  </r>
  <r>
    <x v="72"/>
    <n v="2012"/>
    <n v="375000"/>
    <n v="150000"/>
    <x v="1"/>
    <x v="0"/>
    <x v="0"/>
    <s v="First Owner"/>
    <n v="793"/>
    <n v="14"/>
    <s v="budget"/>
    <n v="507217.237074401"/>
    <n v="788"/>
    <n v="793"/>
    <n v="793"/>
    <x v="2766"/>
    <n v="528"/>
    <n v="0.6292559899117276"/>
  </r>
  <r>
    <x v="2"/>
    <n v="2012"/>
    <n v="470000"/>
    <n v="109052"/>
    <x v="1"/>
    <x v="1"/>
    <x v="0"/>
    <s v="First Owner"/>
    <n v="792"/>
    <n v="14"/>
    <s v="budget"/>
    <n v="507384.17803030304"/>
    <n v="787"/>
    <n v="792"/>
    <n v="792"/>
    <x v="2767"/>
    <n v="527"/>
    <n v="0.62878787878787878"/>
  </r>
  <r>
    <x v="1286"/>
    <n v="2015"/>
    <n v="550000"/>
    <n v="90658"/>
    <x v="1"/>
    <x v="1"/>
    <x v="0"/>
    <s v="First Owner"/>
    <n v="791"/>
    <n v="11"/>
    <s v="premimum"/>
    <n v="507431.43994943111"/>
    <n v="786"/>
    <n v="791"/>
    <n v="791"/>
    <x v="2768"/>
    <n v="526"/>
    <n v="0.62831858407079644"/>
  </r>
  <r>
    <x v="4"/>
    <n v="2014"/>
    <n v="500000"/>
    <n v="110000"/>
    <x v="1"/>
    <x v="0"/>
    <x v="0"/>
    <s v="Second Owner"/>
    <n v="790"/>
    <n v="12"/>
    <s v="premimum"/>
    <n v="507377.55569620256"/>
    <n v="785"/>
    <n v="790"/>
    <n v="790"/>
    <x v="2769"/>
    <n v="525"/>
    <n v="0.6278481012658228"/>
  </r>
  <r>
    <x v="1287"/>
    <n v="2015"/>
    <n v="210000"/>
    <n v="25000"/>
    <x v="0"/>
    <x v="0"/>
    <x v="0"/>
    <s v="First Owner"/>
    <n v="789"/>
    <n v="11"/>
    <s v="budget"/>
    <n v="507386.90621039289"/>
    <n v="784"/>
    <n v="789"/>
    <n v="789"/>
    <x v="2770"/>
    <n v="524"/>
    <n v="0.62864385297845371"/>
  </r>
  <r>
    <x v="1288"/>
    <n v="2013"/>
    <n v="1451000"/>
    <n v="81000"/>
    <x v="1"/>
    <x v="1"/>
    <x v="1"/>
    <s v="First Owner"/>
    <n v="788"/>
    <n v="13"/>
    <b v="0"/>
    <n v="507764.30076142133"/>
    <n v="783"/>
    <n v="788"/>
    <n v="788"/>
    <x v="2771"/>
    <n v="523"/>
    <n v="0.62817258883248728"/>
  </r>
  <r>
    <x v="1289"/>
    <n v="2009"/>
    <n v="245000"/>
    <n v="75000"/>
    <x v="1"/>
    <x v="1"/>
    <x v="1"/>
    <s v="First Owner"/>
    <n v="787"/>
    <n v="17"/>
    <s v="budget"/>
    <n v="506565.78017789073"/>
    <n v="782"/>
    <n v="787"/>
    <n v="787"/>
    <x v="2772"/>
    <n v="522"/>
    <n v="0.62770012706480305"/>
  </r>
  <r>
    <x v="483"/>
    <n v="2017"/>
    <n v="700000"/>
    <n v="25552"/>
    <x v="0"/>
    <x v="1"/>
    <x v="0"/>
    <s v="Second Owner"/>
    <n v="786"/>
    <n v="9"/>
    <s v="premimum"/>
    <n v="506898.56106870231"/>
    <n v="781"/>
    <n v="786"/>
    <n v="786"/>
    <x v="2773"/>
    <n v="521"/>
    <n v="0.62722646310432573"/>
  </r>
  <r>
    <x v="49"/>
    <n v="2018"/>
    <n v="300000"/>
    <n v="20000"/>
    <x v="0"/>
    <x v="0"/>
    <x v="0"/>
    <s v="First Owner"/>
    <n v="785"/>
    <n v="8"/>
    <s v="budget"/>
    <n v="506652.57197452232"/>
    <n v="780"/>
    <n v="785"/>
    <n v="785"/>
    <x v="2774"/>
    <n v="521"/>
    <n v="0.62802547770700634"/>
  </r>
  <r>
    <x v="1087"/>
    <n v="2017"/>
    <n v="350000"/>
    <n v="80000"/>
    <x v="1"/>
    <x v="0"/>
    <x v="0"/>
    <s v="First Owner"/>
    <n v="784"/>
    <n v="9"/>
    <s v="budget"/>
    <n v="506916.1594387755"/>
    <n v="779"/>
    <n v="784"/>
    <n v="784"/>
    <x v="2775"/>
    <n v="521"/>
    <n v="0.62755102040816324"/>
  </r>
  <r>
    <x v="750"/>
    <n v="2017"/>
    <n v="635000"/>
    <n v="25000"/>
    <x v="0"/>
    <x v="1"/>
    <x v="1"/>
    <s v="First Owner"/>
    <n v="783"/>
    <n v="9"/>
    <s v="premimum"/>
    <n v="507116.5632183908"/>
    <n v="778"/>
    <n v="783"/>
    <n v="783"/>
    <x v="2776"/>
    <n v="521"/>
    <n v="0.62707535121328228"/>
  </r>
  <r>
    <x v="627"/>
    <n v="2012"/>
    <n v="325000"/>
    <n v="40700"/>
    <x v="0"/>
    <x v="0"/>
    <x v="0"/>
    <s v="First Owner"/>
    <n v="782"/>
    <n v="14"/>
    <s v="budget"/>
    <n v="506953.0294117647"/>
    <n v="777"/>
    <n v="782"/>
    <n v="782"/>
    <x v="2777"/>
    <n v="521"/>
    <n v="0.62659846547314579"/>
  </r>
  <r>
    <x v="1290"/>
    <n v="2017"/>
    <n v="1150000"/>
    <n v="65500"/>
    <x v="1"/>
    <x v="1"/>
    <x v="1"/>
    <s v="First Owner"/>
    <n v="781"/>
    <n v="9"/>
    <b v="0"/>
    <n v="507186.00384122919"/>
    <n v="776"/>
    <n v="781"/>
    <n v="781"/>
    <x v="2778"/>
    <n v="520"/>
    <n v="0.6261203585147247"/>
  </r>
  <r>
    <x v="1291"/>
    <n v="2008"/>
    <n v="110000"/>
    <n v="42000"/>
    <x v="0"/>
    <x v="1"/>
    <x v="0"/>
    <s v="First Owner"/>
    <n v="780"/>
    <n v="18"/>
    <s v="budget"/>
    <n v="506361.88333333336"/>
    <n v="775"/>
    <n v="780"/>
    <n v="780"/>
    <x v="2779"/>
    <n v="520"/>
    <n v="0.62564102564102564"/>
  </r>
  <r>
    <x v="740"/>
    <n v="2018"/>
    <n v="890000"/>
    <n v="8000"/>
    <x v="0"/>
    <x v="1"/>
    <x v="0"/>
    <s v="First Owner"/>
    <n v="779"/>
    <n v="8"/>
    <s v="premimum"/>
    <n v="506870.69191270863"/>
    <n v="774"/>
    <n v="779"/>
    <n v="779"/>
    <x v="2780"/>
    <n v="519"/>
    <n v="0.62516046213093712"/>
  </r>
  <r>
    <x v="1292"/>
    <n v="2007"/>
    <n v="73000"/>
    <n v="80000"/>
    <x v="0"/>
    <x v="0"/>
    <x v="0"/>
    <s v="Second Owner"/>
    <n v="778"/>
    <n v="19"/>
    <s v="budget"/>
    <n v="506378.23778920306"/>
    <n v="773"/>
    <n v="778"/>
    <n v="778"/>
    <x v="2781"/>
    <n v="519"/>
    <n v="0.62467866323907451"/>
  </r>
  <r>
    <x v="574"/>
    <n v="2016"/>
    <n v="750000"/>
    <n v="6000"/>
    <x v="0"/>
    <x v="1"/>
    <x v="0"/>
    <s v="First Owner"/>
    <n v="777"/>
    <n v="10"/>
    <s v="premimum"/>
    <n v="506935.99613899615"/>
    <n v="772"/>
    <n v="777"/>
    <n v="777"/>
    <x v="2782"/>
    <n v="518"/>
    <n v="0.62548262548262545"/>
  </r>
  <r>
    <x v="204"/>
    <n v="2018"/>
    <n v="690000"/>
    <n v="11174"/>
    <x v="0"/>
    <x v="1"/>
    <x v="0"/>
    <s v="First Owner"/>
    <n v="776"/>
    <n v="8"/>
    <s v="premimum"/>
    <n v="506622.7693298969"/>
    <n v="771"/>
    <n v="776"/>
    <n v="776"/>
    <x v="2783"/>
    <n v="518"/>
    <n v="0.625"/>
  </r>
  <r>
    <x v="1174"/>
    <n v="2008"/>
    <n v="130000"/>
    <n v="120000"/>
    <x v="0"/>
    <x v="0"/>
    <x v="0"/>
    <s v="First Owner"/>
    <n v="775"/>
    <n v="18"/>
    <s v="budget"/>
    <n v="506386.15354838711"/>
    <n v="770"/>
    <n v="775"/>
    <n v="775"/>
    <x v="2784"/>
    <n v="518"/>
    <n v="0.62451612903225806"/>
  </r>
  <r>
    <x v="37"/>
    <n v="2007"/>
    <n v="85000"/>
    <n v="85000"/>
    <x v="0"/>
    <x v="0"/>
    <x v="0"/>
    <s v="Second Owner"/>
    <n v="774"/>
    <n v="19"/>
    <s v="budget"/>
    <n v="506872.44056847546"/>
    <n v="769"/>
    <n v="774"/>
    <n v="774"/>
    <x v="2785"/>
    <n v="517"/>
    <n v="0.62403100775193798"/>
  </r>
  <r>
    <x v="1293"/>
    <n v="2018"/>
    <n v="1575000"/>
    <n v="10000"/>
    <x v="0"/>
    <x v="0"/>
    <x v="1"/>
    <s v="First Owner"/>
    <n v="773"/>
    <n v="8"/>
    <b v="0"/>
    <n v="507418.20051746443"/>
    <n v="768"/>
    <n v="773"/>
    <n v="773"/>
    <x v="2786"/>
    <n v="516"/>
    <n v="0.62483829236739974"/>
  </r>
  <r>
    <x v="538"/>
    <n v="2013"/>
    <n v="325000"/>
    <n v="105000"/>
    <x v="1"/>
    <x v="0"/>
    <x v="0"/>
    <s v="First Owner"/>
    <n v="772"/>
    <n v="13"/>
    <s v="budget"/>
    <n v="506035.32253886008"/>
    <n v="767"/>
    <n v="772"/>
    <n v="772"/>
    <x v="2787"/>
    <n v="516"/>
    <n v="0.62435233160621761"/>
  </r>
  <r>
    <x v="1021"/>
    <n v="1998"/>
    <n v="85000"/>
    <n v="120000"/>
    <x v="0"/>
    <x v="0"/>
    <x v="0"/>
    <s v="Second Owner"/>
    <n v="771"/>
    <n v="28"/>
    <s v="budget"/>
    <n v="506270.12840466929"/>
    <n v="766"/>
    <n v="771"/>
    <n v="771"/>
    <x v="2788"/>
    <n v="515"/>
    <n v="0.62386511024643321"/>
  </r>
  <r>
    <x v="702"/>
    <n v="2018"/>
    <n v="860000"/>
    <n v="30000"/>
    <x v="1"/>
    <x v="1"/>
    <x v="0"/>
    <s v="Second Owner"/>
    <n v="770"/>
    <n v="8"/>
    <s v="premimum"/>
    <n v="506817.23246753245"/>
    <n v="765"/>
    <n v="770"/>
    <n v="770"/>
    <x v="2789"/>
    <n v="514"/>
    <n v="0.62467532467532472"/>
  </r>
  <r>
    <x v="1294"/>
    <n v="2017"/>
    <n v="690000"/>
    <n v="41000"/>
    <x v="1"/>
    <x v="0"/>
    <x v="0"/>
    <s v="First Owner"/>
    <n v="769"/>
    <n v="9"/>
    <s v="premimum"/>
    <n v="506357.95708712615"/>
    <n v="764"/>
    <n v="769"/>
    <n v="769"/>
    <x v="2790"/>
    <n v="514"/>
    <n v="0.6254876462938882"/>
  </r>
  <r>
    <x v="31"/>
    <n v="2013"/>
    <n v="650000"/>
    <n v="54000"/>
    <x v="1"/>
    <x v="1"/>
    <x v="0"/>
    <s v="First Owner"/>
    <n v="768"/>
    <n v="13"/>
    <s v="premimum"/>
    <n v="506118.83984375"/>
    <n v="763"/>
    <n v="768"/>
    <n v="768"/>
    <x v="2791"/>
    <n v="514"/>
    <n v="0.625"/>
  </r>
  <r>
    <x v="1295"/>
    <n v="2014"/>
    <n v="375000"/>
    <n v="40000"/>
    <x v="1"/>
    <x v="0"/>
    <x v="0"/>
    <s v="First Owner"/>
    <n v="767"/>
    <n v="12"/>
    <s v="budget"/>
    <n v="505931.25032594526"/>
    <n v="762"/>
    <n v="767"/>
    <n v="767"/>
    <x v="2792"/>
    <n v="513"/>
    <n v="0.62451108213820083"/>
  </r>
  <r>
    <x v="222"/>
    <n v="2013"/>
    <n v="525000"/>
    <n v="71000"/>
    <x v="1"/>
    <x v="1"/>
    <x v="0"/>
    <s v="First Owner"/>
    <n v="766"/>
    <n v="13"/>
    <s v="premimum"/>
    <n v="506102.17885117495"/>
    <n v="761"/>
    <n v="766"/>
    <n v="766"/>
    <x v="2793"/>
    <n v="512"/>
    <n v="0.62402088772845954"/>
  </r>
  <r>
    <x v="1061"/>
    <n v="2016"/>
    <n v="330000"/>
    <n v="72500"/>
    <x v="0"/>
    <x v="1"/>
    <x v="0"/>
    <s v="First Owner"/>
    <n v="765"/>
    <n v="10"/>
    <s v="budget"/>
    <n v="506077.47581699345"/>
    <n v="760"/>
    <n v="765"/>
    <n v="765"/>
    <x v="2794"/>
    <n v="511"/>
    <n v="0.62352941176470589"/>
  </r>
  <r>
    <x v="1061"/>
    <n v="2013"/>
    <n v="280000"/>
    <n v="76600"/>
    <x v="0"/>
    <x v="1"/>
    <x v="0"/>
    <s v="First Owner"/>
    <n v="764"/>
    <n v="13"/>
    <s v="budget"/>
    <n v="506307.94371727749"/>
    <n v="759"/>
    <n v="764"/>
    <n v="764"/>
    <x v="2795"/>
    <n v="511"/>
    <n v="0.62303664921465973"/>
  </r>
  <r>
    <x v="1119"/>
    <n v="2014"/>
    <n v="470000"/>
    <n v="40000"/>
    <x v="0"/>
    <x v="0"/>
    <x v="0"/>
    <s v="First Owner"/>
    <n v="763"/>
    <n v="12"/>
    <s v="budget"/>
    <n v="506604.54652686761"/>
    <n v="758"/>
    <n v="763"/>
    <n v="763"/>
    <x v="2796"/>
    <n v="510"/>
    <n v="0.62254259501965925"/>
  </r>
  <r>
    <x v="340"/>
    <n v="2011"/>
    <n v="350000"/>
    <n v="110000"/>
    <x v="1"/>
    <x v="0"/>
    <x v="0"/>
    <s v="First Owner"/>
    <n v="762"/>
    <n v="15"/>
    <s v="budget"/>
    <n v="506652.58398950129"/>
    <n v="757"/>
    <n v="762"/>
    <n v="762"/>
    <x v="2797"/>
    <n v="509"/>
    <n v="0.62204724409448819"/>
  </r>
  <r>
    <x v="1296"/>
    <n v="2012"/>
    <n v="480000"/>
    <n v="63000"/>
    <x v="0"/>
    <x v="1"/>
    <x v="0"/>
    <s v="First Owner"/>
    <n v="761"/>
    <n v="14"/>
    <s v="budget"/>
    <n v="506858.43495400791"/>
    <n v="756"/>
    <n v="761"/>
    <n v="761"/>
    <x v="2798"/>
    <n v="508"/>
    <n v="0.62155059132720103"/>
  </r>
  <r>
    <x v="1195"/>
    <n v="2016"/>
    <n v="620000"/>
    <n v="60000"/>
    <x v="1"/>
    <x v="0"/>
    <x v="0"/>
    <s v="First Owner"/>
    <n v="760"/>
    <n v="10"/>
    <s v="premimum"/>
    <n v="506893.77500000002"/>
    <n v="755"/>
    <n v="760"/>
    <n v="760"/>
    <x v="2799"/>
    <n v="507"/>
    <n v="0.62105263157894741"/>
  </r>
  <r>
    <x v="1273"/>
    <n v="2014"/>
    <n v="250000"/>
    <n v="58000"/>
    <x v="0"/>
    <x v="0"/>
    <x v="0"/>
    <s v="First Owner"/>
    <n v="759"/>
    <n v="12"/>
    <s v="budget"/>
    <n v="506744.75494071149"/>
    <n v="754"/>
    <n v="759"/>
    <n v="759"/>
    <x v="2800"/>
    <n v="507"/>
    <n v="0.62055335968379444"/>
  </r>
  <r>
    <x v="287"/>
    <n v="2010"/>
    <n v="78692"/>
    <n v="80000"/>
    <x v="0"/>
    <x v="0"/>
    <x v="0"/>
    <s v="Second Owner"/>
    <n v="758"/>
    <n v="16"/>
    <s v="budget"/>
    <n v="507083.46833773085"/>
    <n v="753"/>
    <n v="758"/>
    <n v="758"/>
    <x v="2801"/>
    <n v="506"/>
    <n v="0.62005277044854878"/>
  </r>
  <r>
    <x v="1097"/>
    <n v="2012"/>
    <n v="350000"/>
    <n v="80000"/>
    <x v="1"/>
    <x v="0"/>
    <x v="0"/>
    <s v="First Owner"/>
    <n v="757"/>
    <n v="14"/>
    <s v="budget"/>
    <n v="507649.37516512547"/>
    <n v="752"/>
    <n v="757"/>
    <n v="757"/>
    <x v="2802"/>
    <n v="505"/>
    <n v="0.6208718626155878"/>
  </r>
  <r>
    <x v="438"/>
    <n v="2013"/>
    <n v="250000"/>
    <n v="70000"/>
    <x v="0"/>
    <x v="0"/>
    <x v="0"/>
    <s v="Second Owner"/>
    <n v="756"/>
    <n v="13"/>
    <s v="budget"/>
    <n v="507857.90608465608"/>
    <n v="751"/>
    <n v="756"/>
    <n v="756"/>
    <x v="2803"/>
    <n v="504"/>
    <n v="0.62037037037037035"/>
  </r>
  <r>
    <x v="163"/>
    <n v="2011"/>
    <n v="260000"/>
    <n v="97700"/>
    <x v="0"/>
    <x v="0"/>
    <x v="0"/>
    <s v="Fourth &amp; Above Owner"/>
    <n v="755"/>
    <n v="15"/>
    <s v="budget"/>
    <n v="508199.43973509932"/>
    <n v="750"/>
    <n v="755"/>
    <n v="755"/>
    <x v="2804"/>
    <n v="503"/>
    <n v="0.62119205298013247"/>
  </r>
  <r>
    <x v="812"/>
    <n v="2016"/>
    <n v="640000"/>
    <n v="36000"/>
    <x v="1"/>
    <x v="0"/>
    <x v="0"/>
    <s v="Second Owner"/>
    <n v="754"/>
    <n v="10"/>
    <s v="premimum"/>
    <n v="508528.61671087536"/>
    <n v="749"/>
    <n v="754"/>
    <n v="754"/>
    <x v="2805"/>
    <n v="502"/>
    <n v="0.62201591511936338"/>
  </r>
  <r>
    <x v="310"/>
    <n v="2008"/>
    <n v="220000"/>
    <n v="90000"/>
    <x v="1"/>
    <x v="0"/>
    <x v="0"/>
    <s v="Second Owner"/>
    <n v="753"/>
    <n v="18"/>
    <s v="budget"/>
    <n v="508354.01992031874"/>
    <n v="748"/>
    <n v="753"/>
    <n v="753"/>
    <x v="2806"/>
    <n v="502"/>
    <n v="0.62284196547144755"/>
  </r>
  <r>
    <x v="706"/>
    <n v="2015"/>
    <n v="465000"/>
    <n v="130000"/>
    <x v="1"/>
    <x v="0"/>
    <x v="0"/>
    <s v="First Owner"/>
    <n v="752"/>
    <n v="11"/>
    <s v="budget"/>
    <n v="508737.4694148936"/>
    <n v="747"/>
    <n v="752"/>
    <n v="752"/>
    <x v="2807"/>
    <n v="501"/>
    <n v="0.62367021276595747"/>
  </r>
  <r>
    <x v="103"/>
    <n v="2010"/>
    <n v="229999"/>
    <n v="120000"/>
    <x v="1"/>
    <x v="0"/>
    <x v="0"/>
    <s v="Second Owner"/>
    <n v="751"/>
    <n v="16"/>
    <s v="budget"/>
    <n v="508795.70838881494"/>
    <n v="746"/>
    <n v="751"/>
    <n v="751"/>
    <x v="2808"/>
    <n v="500"/>
    <n v="0.62316910785619173"/>
  </r>
  <r>
    <x v="35"/>
    <n v="2018"/>
    <n v="425000"/>
    <n v="15000"/>
    <x v="0"/>
    <x v="0"/>
    <x v="0"/>
    <s v="First Owner"/>
    <n v="750"/>
    <n v="8"/>
    <s v="budget"/>
    <n v="509167.43733333331"/>
    <n v="745"/>
    <n v="750"/>
    <n v="750"/>
    <x v="2809"/>
    <n v="499"/>
    <n v="0.624"/>
  </r>
  <r>
    <x v="479"/>
    <n v="2008"/>
    <n v="95000"/>
    <n v="120000"/>
    <x v="0"/>
    <x v="0"/>
    <x v="0"/>
    <s v="Third Owner"/>
    <n v="749"/>
    <n v="18"/>
    <s v="budget"/>
    <n v="509279.81041388516"/>
    <n v="744"/>
    <n v="749"/>
    <n v="749"/>
    <x v="2810"/>
    <n v="499"/>
    <n v="0.62349799732977307"/>
  </r>
  <r>
    <x v="352"/>
    <n v="2012"/>
    <n v="170000"/>
    <n v="170000"/>
    <x v="3"/>
    <x v="0"/>
    <x v="0"/>
    <s v="Third Owner"/>
    <n v="748"/>
    <n v="14"/>
    <s v="budget"/>
    <n v="509833.66042780748"/>
    <n v="743"/>
    <n v="748"/>
    <n v="748"/>
    <x v="2811"/>
    <n v="498"/>
    <n v="0.62433155080213909"/>
  </r>
  <r>
    <x v="3"/>
    <n v="2016"/>
    <n v="229999"/>
    <n v="37500"/>
    <x v="0"/>
    <x v="0"/>
    <x v="0"/>
    <s v="Second Owner"/>
    <n v="747"/>
    <n v="10"/>
    <s v="budget"/>
    <n v="510288.59170013387"/>
    <n v="743"/>
    <n v="747"/>
    <n v="747"/>
    <x v="2811"/>
    <n v="497"/>
    <n v="0.62516733601070951"/>
  </r>
  <r>
    <x v="115"/>
    <n v="1999"/>
    <n v="45000"/>
    <n v="50000"/>
    <x v="0"/>
    <x v="0"/>
    <x v="0"/>
    <s v="Third Owner"/>
    <n v="746"/>
    <n v="27"/>
    <s v="budget"/>
    <n v="510664.31501340482"/>
    <n v="742"/>
    <n v="746"/>
    <n v="746"/>
    <x v="2812"/>
    <n v="497"/>
    <n v="0.62600536193029488"/>
  </r>
  <r>
    <x v="1297"/>
    <n v="2007"/>
    <n v="479000"/>
    <n v="145000"/>
    <x v="0"/>
    <x v="0"/>
    <x v="0"/>
    <s v="Third Owner"/>
    <n v="745"/>
    <n v="19"/>
    <s v="budget"/>
    <n v="511289.36778523488"/>
    <n v="741"/>
    <n v="745"/>
    <n v="745"/>
    <x v="2813"/>
    <n v="496"/>
    <n v="0.62684563758389267"/>
  </r>
  <r>
    <x v="1099"/>
    <n v="2016"/>
    <n v="340000"/>
    <n v="30000"/>
    <x v="0"/>
    <x v="0"/>
    <x v="0"/>
    <s v="First Owner"/>
    <n v="744"/>
    <n v="10"/>
    <s v="budget"/>
    <n v="511332.76747311826"/>
    <n v="740"/>
    <n v="744"/>
    <n v="744"/>
    <x v="2814"/>
    <n v="495"/>
    <n v="0.62768817204301075"/>
  </r>
  <r>
    <x v="946"/>
    <n v="2016"/>
    <n v="620000"/>
    <n v="35000"/>
    <x v="0"/>
    <x v="0"/>
    <x v="0"/>
    <s v="First Owner"/>
    <n v="743"/>
    <n v="10"/>
    <s v="premimum"/>
    <n v="511563.36339165544"/>
    <n v="739"/>
    <n v="743"/>
    <n v="743"/>
    <x v="2815"/>
    <n v="495"/>
    <n v="0.62718707940780616"/>
  </r>
  <r>
    <x v="1298"/>
    <n v="2012"/>
    <n v="270000"/>
    <n v="60000"/>
    <x v="1"/>
    <x v="0"/>
    <x v="0"/>
    <s v="First Owner"/>
    <n v="742"/>
    <n v="14"/>
    <s v="budget"/>
    <n v="511417.22237196768"/>
    <n v="738"/>
    <n v="742"/>
    <n v="742"/>
    <x v="2816"/>
    <n v="495"/>
    <n v="0.62668463611859837"/>
  </r>
  <r>
    <x v="1299"/>
    <n v="2018"/>
    <n v="400000"/>
    <n v="35000"/>
    <x v="1"/>
    <x v="0"/>
    <x v="0"/>
    <s v="First Owner"/>
    <n v="741"/>
    <n v="8"/>
    <s v="budget"/>
    <n v="511743.02159244264"/>
    <n v="737"/>
    <n v="741"/>
    <n v="741"/>
    <x v="2817"/>
    <n v="494"/>
    <n v="0.62618083670715252"/>
  </r>
  <r>
    <x v="717"/>
    <n v="2015"/>
    <n v="260000"/>
    <n v="40000"/>
    <x v="0"/>
    <x v="0"/>
    <x v="0"/>
    <s v="First Owner"/>
    <n v="740"/>
    <n v="11"/>
    <s v="budget"/>
    <n v="511894.02567567566"/>
    <n v="736"/>
    <n v="740"/>
    <n v="740"/>
    <x v="2818"/>
    <n v="494"/>
    <n v="0.62567567567567572"/>
  </r>
  <r>
    <x v="582"/>
    <n v="2003"/>
    <n v="48000"/>
    <n v="50000"/>
    <x v="0"/>
    <x v="0"/>
    <x v="0"/>
    <s v="Fourth &amp; Above Owner"/>
    <n v="739"/>
    <n v="23"/>
    <s v="budget"/>
    <n v="512234.88362652232"/>
    <n v="735"/>
    <n v="739"/>
    <n v="739"/>
    <x v="2819"/>
    <n v="493"/>
    <n v="0.62516914749661701"/>
  </r>
  <r>
    <x v="1254"/>
    <n v="2015"/>
    <n v="100000"/>
    <n v="23800"/>
    <x v="0"/>
    <x v="0"/>
    <x v="0"/>
    <s v="Second Owner"/>
    <n v="738"/>
    <n v="11"/>
    <s v="budget"/>
    <n v="512863.92818428186"/>
    <n v="734"/>
    <n v="738"/>
    <n v="738"/>
    <x v="2820"/>
    <n v="492"/>
    <n v="0.62601626016260159"/>
  </r>
  <r>
    <x v="596"/>
    <n v="2015"/>
    <n v="490000"/>
    <n v="70000"/>
    <x v="1"/>
    <x v="0"/>
    <x v="0"/>
    <s v="First Owner"/>
    <n v="737"/>
    <n v="11"/>
    <s v="budget"/>
    <n v="513424.1234735414"/>
    <n v="733"/>
    <n v="737"/>
    <n v="737"/>
    <x v="2821"/>
    <n v="491"/>
    <n v="0.62686567164179108"/>
  </r>
  <r>
    <x v="1057"/>
    <n v="2010"/>
    <n v="120000"/>
    <n v="90000"/>
    <x v="3"/>
    <x v="0"/>
    <x v="0"/>
    <s v="Second Owner"/>
    <n v="736"/>
    <n v="16"/>
    <s v="budget"/>
    <n v="513455.94972826086"/>
    <n v="732"/>
    <n v="736"/>
    <n v="736"/>
    <x v="2822"/>
    <n v="490"/>
    <n v="0.62635869565217395"/>
  </r>
  <r>
    <x v="191"/>
    <n v="2008"/>
    <n v="125000"/>
    <n v="102000"/>
    <x v="0"/>
    <x v="0"/>
    <x v="0"/>
    <s v="Second Owner"/>
    <n v="735"/>
    <n v="18"/>
    <s v="budget"/>
    <n v="513991.26394557825"/>
    <n v="732"/>
    <n v="735"/>
    <n v="735"/>
    <x v="2822"/>
    <n v="489"/>
    <n v="0.6272108843537415"/>
  </r>
  <r>
    <x v="228"/>
    <n v="2019"/>
    <n v="190000"/>
    <n v="5000"/>
    <x v="0"/>
    <x v="0"/>
    <x v="0"/>
    <s v="First Owner"/>
    <n v="734"/>
    <n v="7"/>
    <s v="budget"/>
    <n v="514521.22479564033"/>
    <n v="731"/>
    <n v="734"/>
    <n v="734"/>
    <x v="2823"/>
    <n v="488"/>
    <n v="0.62806539509536785"/>
  </r>
  <r>
    <x v="1300"/>
    <n v="2011"/>
    <n v="500000"/>
    <n v="20000"/>
    <x v="0"/>
    <x v="0"/>
    <x v="0"/>
    <s v="First Owner"/>
    <n v="733"/>
    <n v="15"/>
    <s v="premimum"/>
    <n v="514963.95497953618"/>
    <n v="730"/>
    <n v="733"/>
    <n v="733"/>
    <x v="2824"/>
    <n v="488"/>
    <n v="0.62755798090040926"/>
  </r>
  <r>
    <x v="402"/>
    <n v="2014"/>
    <n v="1800000"/>
    <n v="99000"/>
    <x v="1"/>
    <x v="0"/>
    <x v="1"/>
    <s v="First Owner"/>
    <n v="732"/>
    <n v="12"/>
    <b v="0"/>
    <n v="514984.39754098363"/>
    <n v="729"/>
    <n v="732"/>
    <n v="732"/>
    <x v="2825"/>
    <n v="487"/>
    <n v="0.62704918032786883"/>
  </r>
  <r>
    <x v="1301"/>
    <n v="2008"/>
    <n v="320000"/>
    <n v="90000"/>
    <x v="0"/>
    <x v="0"/>
    <x v="0"/>
    <s v="First Owner"/>
    <n v="731"/>
    <n v="18"/>
    <s v="budget"/>
    <n v="513226.51025991794"/>
    <n v="728"/>
    <n v="731"/>
    <n v="731"/>
    <x v="2826"/>
    <n v="486"/>
    <n v="0.62653898768809846"/>
  </r>
  <r>
    <x v="839"/>
    <n v="2007"/>
    <n v="250000"/>
    <n v="47000"/>
    <x v="0"/>
    <x v="1"/>
    <x v="1"/>
    <s v="First Owner"/>
    <n v="730"/>
    <n v="19"/>
    <s v="budget"/>
    <n v="513491.20410958905"/>
    <n v="727"/>
    <n v="730"/>
    <n v="730"/>
    <x v="2827"/>
    <n v="485"/>
    <n v="0.62602739726027401"/>
  </r>
  <r>
    <x v="160"/>
    <n v="2010"/>
    <n v="105000"/>
    <n v="90000"/>
    <x v="1"/>
    <x v="0"/>
    <x v="0"/>
    <s v="Third Owner"/>
    <n v="729"/>
    <n v="16"/>
    <s v="budget"/>
    <n v="513852.64609053498"/>
    <n v="726"/>
    <n v="729"/>
    <n v="729"/>
    <x v="2828"/>
    <n v="484"/>
    <n v="0.62551440329218111"/>
  </r>
  <r>
    <x v="187"/>
    <n v="2018"/>
    <n v="550000"/>
    <n v="20000"/>
    <x v="0"/>
    <x v="0"/>
    <x v="0"/>
    <s v="First Owner"/>
    <n v="728"/>
    <n v="8"/>
    <s v="premimum"/>
    <n v="514414.25686813187"/>
    <n v="725"/>
    <n v="728"/>
    <n v="728"/>
    <x v="2829"/>
    <n v="483"/>
    <n v="0.62637362637362637"/>
  </r>
  <r>
    <x v="1302"/>
    <n v="2019"/>
    <n v="600000"/>
    <n v="1100"/>
    <x v="0"/>
    <x v="0"/>
    <x v="1"/>
    <s v="First Owner"/>
    <n v="727"/>
    <n v="7"/>
    <s v="premimum"/>
    <n v="514365.30811554333"/>
    <n v="724"/>
    <n v="727"/>
    <n v="727"/>
    <x v="2830"/>
    <n v="483"/>
    <n v="0.62585969738651992"/>
  </r>
  <r>
    <x v="220"/>
    <n v="2020"/>
    <n v="210000"/>
    <n v="40000"/>
    <x v="0"/>
    <x v="0"/>
    <x v="0"/>
    <s v="First Owner"/>
    <n v="726"/>
    <n v="6"/>
    <s v="budget"/>
    <n v="514247.35399449035"/>
    <n v="723"/>
    <n v="726"/>
    <n v="726"/>
    <x v="2831"/>
    <n v="483"/>
    <n v="0.62534435261707988"/>
  </r>
  <r>
    <x v="599"/>
    <n v="2012"/>
    <n v="210000"/>
    <n v="15000"/>
    <x v="0"/>
    <x v="0"/>
    <x v="0"/>
    <s v="First Owner"/>
    <n v="725"/>
    <n v="14"/>
    <s v="budget"/>
    <n v="514667.00551724137"/>
    <n v="722"/>
    <n v="725"/>
    <n v="725"/>
    <x v="2832"/>
    <n v="483"/>
    <n v="0.6248275862068966"/>
  </r>
  <r>
    <x v="39"/>
    <n v="2009"/>
    <n v="150000"/>
    <n v="40000"/>
    <x v="0"/>
    <x v="0"/>
    <x v="0"/>
    <s v="First Owner"/>
    <n v="724"/>
    <n v="17"/>
    <s v="budget"/>
    <n v="515087.81629834254"/>
    <n v="721"/>
    <n v="724"/>
    <n v="724"/>
    <x v="2833"/>
    <n v="482"/>
    <n v="0.62430939226519333"/>
  </r>
  <r>
    <x v="344"/>
    <n v="2008"/>
    <n v="125000"/>
    <n v="60000"/>
    <x v="0"/>
    <x v="0"/>
    <x v="0"/>
    <s v="First Owner"/>
    <n v="723"/>
    <n v="18"/>
    <s v="budget"/>
    <n v="515592.77869986166"/>
    <n v="720"/>
    <n v="723"/>
    <n v="723"/>
    <x v="2834"/>
    <n v="481"/>
    <n v="0.62378976486860305"/>
  </r>
  <r>
    <x v="1059"/>
    <n v="2016"/>
    <n v="380000"/>
    <n v="20000"/>
    <x v="0"/>
    <x v="0"/>
    <x v="0"/>
    <s v="First Owner"/>
    <n v="722"/>
    <n v="10"/>
    <s v="budget"/>
    <n v="516133.76592797786"/>
    <n v="719"/>
    <n v="722"/>
    <n v="722"/>
    <x v="2835"/>
    <n v="480"/>
    <n v="0.62326869806094187"/>
  </r>
  <r>
    <x v="102"/>
    <n v="2019"/>
    <n v="600000"/>
    <n v="5000"/>
    <x v="0"/>
    <x v="0"/>
    <x v="0"/>
    <s v="First Owner"/>
    <n v="721"/>
    <n v="7"/>
    <s v="premimum"/>
    <n v="516322.57836338418"/>
    <n v="718"/>
    <n v="721"/>
    <n v="721"/>
    <x v="2836"/>
    <n v="480"/>
    <n v="0.62274618585298191"/>
  </r>
  <r>
    <x v="661"/>
    <n v="2016"/>
    <n v="490000"/>
    <n v="27000"/>
    <x v="0"/>
    <x v="0"/>
    <x v="0"/>
    <s v="First Owner"/>
    <n v="720"/>
    <n v="10"/>
    <s v="budget"/>
    <n v="516206.3597222222"/>
    <n v="717"/>
    <n v="720"/>
    <n v="720"/>
    <x v="2837"/>
    <n v="480"/>
    <n v="0.62222222222222223"/>
  </r>
  <r>
    <x v="489"/>
    <n v="2018"/>
    <n v="545000"/>
    <n v="38000"/>
    <x v="1"/>
    <x v="0"/>
    <x v="0"/>
    <s v="Second Owner"/>
    <n v="719"/>
    <n v="8"/>
    <s v="premimum"/>
    <n v="516242.80806675937"/>
    <n v="716"/>
    <n v="719"/>
    <n v="719"/>
    <x v="2838"/>
    <n v="480"/>
    <n v="0.62169680111265646"/>
  </r>
  <r>
    <x v="35"/>
    <n v="2015"/>
    <n v="250000"/>
    <n v="25000"/>
    <x v="0"/>
    <x v="0"/>
    <x v="0"/>
    <s v="First Owner"/>
    <n v="718"/>
    <n v="11"/>
    <s v="budget"/>
    <n v="516202.75626740948"/>
    <n v="715"/>
    <n v="718"/>
    <n v="718"/>
    <x v="2839"/>
    <n v="480"/>
    <n v="0.62256267409470756"/>
  </r>
  <r>
    <x v="1303"/>
    <n v="2020"/>
    <n v="1050000"/>
    <n v="1100"/>
    <x v="0"/>
    <x v="0"/>
    <x v="0"/>
    <s v="First Owner"/>
    <n v="717"/>
    <n v="6"/>
    <b v="0"/>
    <n v="516574.02928870294"/>
    <n v="714"/>
    <n v="717"/>
    <n v="717"/>
    <x v="2840"/>
    <n v="479"/>
    <n v="0.62203626220362618"/>
  </r>
  <r>
    <x v="438"/>
    <n v="2007"/>
    <n v="100000"/>
    <n v="100000"/>
    <x v="0"/>
    <x v="0"/>
    <x v="0"/>
    <s v="First Owner"/>
    <n v="716"/>
    <n v="19"/>
    <s v="budget"/>
    <n v="515829.0209497207"/>
    <n v="713"/>
    <n v="716"/>
    <n v="716"/>
    <x v="2841"/>
    <n v="479"/>
    <n v="0.62150837988826813"/>
  </r>
  <r>
    <x v="346"/>
    <n v="2014"/>
    <n v="250000"/>
    <n v="100000"/>
    <x v="1"/>
    <x v="0"/>
    <x v="0"/>
    <s v="Second Owner"/>
    <n v="715"/>
    <n v="12"/>
    <s v="budget"/>
    <n v="516410.6"/>
    <n v="712"/>
    <n v="715"/>
    <n v="715"/>
    <x v="2842"/>
    <n v="478"/>
    <n v="0.62097902097902102"/>
  </r>
  <r>
    <x v="779"/>
    <n v="2007"/>
    <n v="100000"/>
    <n v="110000"/>
    <x v="0"/>
    <x v="0"/>
    <x v="0"/>
    <s v="First Owner"/>
    <n v="714"/>
    <n v="19"/>
    <s v="budget"/>
    <n v="516783.72408963583"/>
    <n v="711"/>
    <n v="714"/>
    <n v="714"/>
    <x v="2843"/>
    <n v="477"/>
    <n v="0.62184873949579833"/>
  </r>
  <r>
    <x v="1304"/>
    <n v="2016"/>
    <n v="350000"/>
    <n v="60000"/>
    <x v="1"/>
    <x v="0"/>
    <x v="0"/>
    <s v="Second Owner"/>
    <n v="713"/>
    <n v="10"/>
    <s v="budget"/>
    <n v="517368.2734922861"/>
    <n v="710"/>
    <n v="713"/>
    <n v="713"/>
    <x v="2844"/>
    <n v="476"/>
    <n v="0.62131837307152871"/>
  </r>
  <r>
    <x v="1305"/>
    <n v="2012"/>
    <n v="370000"/>
    <n v="70000"/>
    <x v="1"/>
    <x v="0"/>
    <x v="0"/>
    <s v="Second Owner"/>
    <n v="712"/>
    <n v="14"/>
    <s v="budget"/>
    <n v="517603.34129213484"/>
    <n v="709"/>
    <n v="712"/>
    <n v="712"/>
    <x v="2845"/>
    <n v="476"/>
    <n v="0.6221910112359551"/>
  </r>
  <r>
    <x v="1091"/>
    <n v="2004"/>
    <n v="121000"/>
    <n v="110000"/>
    <x v="0"/>
    <x v="0"/>
    <x v="0"/>
    <s v="Second Owner"/>
    <n v="711"/>
    <n v="22"/>
    <s v="budget"/>
    <n v="517810.94092827005"/>
    <n v="708"/>
    <n v="711"/>
    <n v="711"/>
    <x v="2846"/>
    <n v="475"/>
    <n v="0.62306610407876228"/>
  </r>
  <r>
    <x v="1306"/>
    <n v="2017"/>
    <n v="570000"/>
    <n v="44077"/>
    <x v="0"/>
    <x v="1"/>
    <x v="1"/>
    <s v="First Owner"/>
    <n v="710"/>
    <n v="9"/>
    <s v="premimum"/>
    <n v="518369.82957746478"/>
    <n v="707"/>
    <n v="710"/>
    <n v="710"/>
    <x v="2847"/>
    <n v="474"/>
    <n v="0.62394366197183093"/>
  </r>
  <r>
    <x v="106"/>
    <n v="2017"/>
    <n v="785000"/>
    <n v="24000"/>
    <x v="1"/>
    <x v="0"/>
    <x v="0"/>
    <s v="First Owner"/>
    <n v="709"/>
    <n v="9"/>
    <s v="premimum"/>
    <n v="518297.0084626234"/>
    <n v="706"/>
    <n v="709"/>
    <n v="709"/>
    <x v="2848"/>
    <n v="474"/>
    <n v="0.62341325811001413"/>
  </r>
  <r>
    <x v="1307"/>
    <n v="2018"/>
    <n v="850000"/>
    <n v="30000"/>
    <x v="1"/>
    <x v="0"/>
    <x v="0"/>
    <s v="First Owner"/>
    <n v="708"/>
    <n v="8"/>
    <s v="premimum"/>
    <n v="517920.30932203389"/>
    <n v="705"/>
    <n v="708"/>
    <n v="708"/>
    <x v="2849"/>
    <n v="474"/>
    <n v="0.6228813559322034"/>
  </r>
  <r>
    <x v="35"/>
    <n v="2016"/>
    <n v="375000"/>
    <n v="30000"/>
    <x v="0"/>
    <x v="0"/>
    <x v="0"/>
    <s v="Second Owner"/>
    <n v="707"/>
    <n v="10"/>
    <s v="budget"/>
    <n v="517450.60678925033"/>
    <n v="704"/>
    <n v="707"/>
    <n v="707"/>
    <x v="2850"/>
    <n v="474"/>
    <n v="0.6223479490806223"/>
  </r>
  <r>
    <x v="204"/>
    <n v="2017"/>
    <n v="619000"/>
    <n v="40000"/>
    <x v="0"/>
    <x v="0"/>
    <x v="0"/>
    <s v="First Owner"/>
    <n v="706"/>
    <n v="9"/>
    <s v="premimum"/>
    <n v="517652.37818696885"/>
    <n v="703"/>
    <n v="706"/>
    <n v="706"/>
    <x v="2851"/>
    <n v="474"/>
    <n v="0.62322946175637395"/>
  </r>
  <r>
    <x v="111"/>
    <n v="2011"/>
    <n v="335000"/>
    <n v="90000"/>
    <x v="1"/>
    <x v="0"/>
    <x v="0"/>
    <s v="Second Owner"/>
    <n v="705"/>
    <n v="15"/>
    <s v="budget"/>
    <n v="517508.62269503548"/>
    <n v="702"/>
    <n v="705"/>
    <n v="705"/>
    <x v="2852"/>
    <n v="474"/>
    <n v="0.62269503546099292"/>
  </r>
  <r>
    <x v="293"/>
    <n v="2006"/>
    <n v="500000"/>
    <n v="50000"/>
    <x v="1"/>
    <x v="0"/>
    <x v="0"/>
    <s v="First Owner"/>
    <n v="704"/>
    <n v="20"/>
    <s v="premimum"/>
    <n v="517767.86789772729"/>
    <n v="701"/>
    <n v="704"/>
    <n v="704"/>
    <x v="2853"/>
    <n v="473"/>
    <n v="0.62357954545454541"/>
  </r>
  <r>
    <x v="686"/>
    <n v="2003"/>
    <n v="60000"/>
    <n v="100000"/>
    <x v="0"/>
    <x v="0"/>
    <x v="0"/>
    <s v="Second Owner"/>
    <n v="703"/>
    <n v="23"/>
    <s v="budget"/>
    <n v="517793.14224751067"/>
    <n v="700"/>
    <n v="703"/>
    <n v="703"/>
    <x v="2854"/>
    <n v="472"/>
    <n v="0.6230440967283073"/>
  </r>
  <r>
    <x v="1308"/>
    <n v="2015"/>
    <n v="210000"/>
    <n v="210000"/>
    <x v="1"/>
    <x v="0"/>
    <x v="0"/>
    <s v="First Owner"/>
    <n v="702"/>
    <n v="11"/>
    <s v="budget"/>
    <n v="518445.26923076925"/>
    <n v="699"/>
    <n v="702"/>
    <n v="702"/>
    <x v="2855"/>
    <n v="471"/>
    <n v="0.62393162393162394"/>
  </r>
  <r>
    <x v="663"/>
    <n v="2019"/>
    <n v="1900000"/>
    <n v="20000"/>
    <x v="1"/>
    <x v="0"/>
    <x v="0"/>
    <s v="First Owner"/>
    <n v="701"/>
    <n v="7"/>
    <b v="0"/>
    <n v="518885.27674750355"/>
    <n v="698"/>
    <n v="701"/>
    <n v="701"/>
    <x v="2856"/>
    <n v="470"/>
    <n v="0.62339514978601995"/>
  </r>
  <r>
    <x v="1009"/>
    <n v="2013"/>
    <n v="270000"/>
    <n v="70000"/>
    <x v="1"/>
    <x v="0"/>
    <x v="0"/>
    <s v="Second Owner"/>
    <n v="700"/>
    <n v="13"/>
    <s v="budget"/>
    <n v="516912.25571428571"/>
    <n v="697"/>
    <n v="700"/>
    <n v="700"/>
    <x v="2857"/>
    <n v="470"/>
    <n v="0.62285714285714289"/>
  </r>
  <r>
    <x v="1"/>
    <n v="2010"/>
    <n v="225000"/>
    <n v="100000"/>
    <x v="0"/>
    <x v="0"/>
    <x v="0"/>
    <s v="Second Owner"/>
    <n v="699"/>
    <n v="16"/>
    <s v="budget"/>
    <n v="517265.49213161657"/>
    <n v="696"/>
    <n v="699"/>
    <n v="699"/>
    <x v="2858"/>
    <n v="469"/>
    <n v="0.62374821173104433"/>
  </r>
  <r>
    <x v="93"/>
    <n v="2011"/>
    <n v="150000"/>
    <n v="160000"/>
    <x v="0"/>
    <x v="0"/>
    <x v="0"/>
    <s v="Second Owner"/>
    <n v="698"/>
    <n v="15"/>
    <s v="budget"/>
    <n v="517684.21060171921"/>
    <n v="695"/>
    <n v="698"/>
    <n v="698"/>
    <x v="2859"/>
    <n v="468"/>
    <n v="0.62464183381088823"/>
  </r>
  <r>
    <x v="164"/>
    <n v="2013"/>
    <n v="173000"/>
    <n v="70000"/>
    <x v="1"/>
    <x v="0"/>
    <x v="0"/>
    <s v="First Owner"/>
    <n v="697"/>
    <n v="13"/>
    <s v="budget"/>
    <n v="518211.73457675753"/>
    <n v="694"/>
    <n v="697"/>
    <n v="697"/>
    <x v="2860"/>
    <n v="467"/>
    <n v="0.62553802008608317"/>
  </r>
  <r>
    <x v="167"/>
    <n v="2018"/>
    <n v="4800000"/>
    <n v="9422"/>
    <x v="1"/>
    <x v="0"/>
    <x v="1"/>
    <s v="First Owner"/>
    <n v="696"/>
    <n v="8"/>
    <b v="0"/>
    <n v="518707.72844827588"/>
    <n v="693"/>
    <n v="696"/>
    <n v="696"/>
    <x v="2861"/>
    <n v="466"/>
    <n v="0.625"/>
  </r>
  <r>
    <x v="1309"/>
    <n v="2017"/>
    <n v="710000"/>
    <n v="110000"/>
    <x v="1"/>
    <x v="0"/>
    <x v="1"/>
    <s v="First Owner"/>
    <n v="695"/>
    <n v="9"/>
    <s v="premimum"/>
    <n v="512547.59568345326"/>
    <n v="692"/>
    <n v="695"/>
    <n v="695"/>
    <x v="2862"/>
    <n v="466"/>
    <n v="0.62446043165467624"/>
  </r>
  <r>
    <x v="1310"/>
    <n v="2019"/>
    <n v="1500000"/>
    <n v="20000"/>
    <x v="0"/>
    <x v="0"/>
    <x v="0"/>
    <s v="First Owner"/>
    <n v="694"/>
    <n v="7"/>
    <b v="0"/>
    <n v="512263.08213256486"/>
    <n v="691"/>
    <n v="694"/>
    <n v="694"/>
    <x v="2863"/>
    <n v="466"/>
    <n v="0.62391930835734866"/>
  </r>
  <r>
    <x v="881"/>
    <n v="2017"/>
    <n v="550000"/>
    <n v="20000"/>
    <x v="0"/>
    <x v="0"/>
    <x v="0"/>
    <s v="First Owner"/>
    <n v="693"/>
    <n v="9"/>
    <s v="premimum"/>
    <n v="510837.77633477631"/>
    <n v="690"/>
    <n v="693"/>
    <n v="693"/>
    <x v="2864"/>
    <n v="466"/>
    <n v="0.62337662337662336"/>
  </r>
  <r>
    <x v="121"/>
    <n v="2008"/>
    <n v="58000"/>
    <n v="70000"/>
    <x v="0"/>
    <x v="0"/>
    <x v="0"/>
    <s v="Second Owner"/>
    <n v="692"/>
    <n v="18"/>
    <s v="budget"/>
    <n v="510781.18352601153"/>
    <n v="689"/>
    <n v="692"/>
    <n v="692"/>
    <x v="2865"/>
    <n v="466"/>
    <n v="0.62283236994219648"/>
  </r>
  <r>
    <x v="1311"/>
    <n v="2012"/>
    <n v="1200000"/>
    <n v="60000"/>
    <x v="0"/>
    <x v="0"/>
    <x v="1"/>
    <s v="Third Owner"/>
    <n v="691"/>
    <n v="14"/>
    <b v="0"/>
    <n v="511436.43849493488"/>
    <n v="688"/>
    <n v="691"/>
    <n v="691"/>
    <x v="2866"/>
    <n v="465"/>
    <n v="0.62373371924746746"/>
  </r>
  <r>
    <x v="562"/>
    <n v="2013"/>
    <n v="500000"/>
    <n v="150000"/>
    <x v="1"/>
    <x v="0"/>
    <x v="0"/>
    <s v="First Owner"/>
    <n v="690"/>
    <n v="13"/>
    <s v="premimum"/>
    <n v="510438.52028985508"/>
    <n v="687"/>
    <n v="690"/>
    <n v="690"/>
    <x v="2867"/>
    <n v="464"/>
    <n v="0.62463768115942031"/>
  </r>
  <r>
    <x v="1100"/>
    <n v="2009"/>
    <n v="120000"/>
    <n v="83000"/>
    <x v="0"/>
    <x v="0"/>
    <x v="0"/>
    <s v="Second Owner"/>
    <n v="689"/>
    <n v="17"/>
    <s v="budget"/>
    <n v="510453.67053701018"/>
    <n v="686"/>
    <n v="689"/>
    <n v="689"/>
    <x v="2868"/>
    <n v="463"/>
    <n v="0.62409288824383169"/>
  </r>
  <r>
    <x v="1312"/>
    <n v="2012"/>
    <n v="300000"/>
    <n v="250000"/>
    <x v="1"/>
    <x v="0"/>
    <x v="0"/>
    <s v="First Owner"/>
    <n v="688"/>
    <n v="14"/>
    <s v="budget"/>
    <n v="511021.19040697673"/>
    <n v="685"/>
    <n v="688"/>
    <n v="688"/>
    <x v="2869"/>
    <n v="462"/>
    <n v="0.625"/>
  </r>
  <r>
    <x v="117"/>
    <n v="2018"/>
    <n v="300000"/>
    <n v="30000"/>
    <x v="0"/>
    <x v="0"/>
    <x v="0"/>
    <s v="First Owner"/>
    <n v="687"/>
    <n v="8"/>
    <s v="budget"/>
    <n v="511328.35371179041"/>
    <n v="684"/>
    <n v="687"/>
    <n v="687"/>
    <x v="2870"/>
    <n v="461"/>
    <n v="0.62445414847161573"/>
  </r>
  <r>
    <x v="350"/>
    <n v="2015"/>
    <n v="295000"/>
    <n v="21000"/>
    <x v="0"/>
    <x v="0"/>
    <x v="0"/>
    <s v="First Owner"/>
    <n v="686"/>
    <n v="11"/>
    <s v="budget"/>
    <n v="511636.41253644315"/>
    <n v="683"/>
    <n v="686"/>
    <n v="686"/>
    <x v="2871"/>
    <n v="461"/>
    <n v="0.62390670553935856"/>
  </r>
  <r>
    <x v="449"/>
    <n v="2018"/>
    <n v="587000"/>
    <n v="80000"/>
    <x v="2"/>
    <x v="0"/>
    <x v="0"/>
    <s v="First Owner"/>
    <n v="685"/>
    <n v="8"/>
    <s v="premimum"/>
    <n v="511952.67007299268"/>
    <n v="682"/>
    <n v="685"/>
    <n v="685"/>
    <x v="2872"/>
    <n v="460"/>
    <n v="0.62335766423357664"/>
  </r>
  <r>
    <x v="1313"/>
    <n v="2012"/>
    <n v="430000"/>
    <n v="50000"/>
    <x v="0"/>
    <x v="0"/>
    <x v="0"/>
    <s v="Second Owner"/>
    <n v="684"/>
    <n v="14"/>
    <s v="budget"/>
    <n v="511842.95175438595"/>
    <n v="681"/>
    <n v="684"/>
    <n v="684"/>
    <x v="2873"/>
    <n v="460"/>
    <n v="0.6228070175438597"/>
  </r>
  <r>
    <x v="183"/>
    <n v="2007"/>
    <n v="123000"/>
    <n v="50000"/>
    <x v="0"/>
    <x v="0"/>
    <x v="0"/>
    <s v="Second Owner"/>
    <n v="683"/>
    <n v="19"/>
    <s v="budget"/>
    <n v="511962.78038067347"/>
    <n v="680"/>
    <n v="683"/>
    <n v="683"/>
    <x v="2874"/>
    <n v="459"/>
    <n v="0.62371888726207902"/>
  </r>
  <r>
    <x v="1314"/>
    <n v="2012"/>
    <n v="450000"/>
    <n v="48500"/>
    <x v="1"/>
    <x v="0"/>
    <x v="1"/>
    <s v="Second Owner"/>
    <n v="682"/>
    <n v="14"/>
    <s v="budget"/>
    <n v="512533.10703812318"/>
    <n v="679"/>
    <n v="682"/>
    <n v="682"/>
    <x v="2875"/>
    <n v="458"/>
    <n v="0.62463343108504399"/>
  </r>
  <r>
    <x v="1"/>
    <n v="2007"/>
    <n v="130000"/>
    <n v="60000"/>
    <x v="0"/>
    <x v="0"/>
    <x v="0"/>
    <s v="Third Owner"/>
    <n v="681"/>
    <n v="19"/>
    <s v="budget"/>
    <n v="512624.93245227606"/>
    <n v="678"/>
    <n v="681"/>
    <n v="681"/>
    <x v="2876"/>
    <n v="457"/>
    <n v="0.62555066079295152"/>
  </r>
  <r>
    <x v="109"/>
    <n v="2010"/>
    <n v="110000"/>
    <n v="90000"/>
    <x v="1"/>
    <x v="0"/>
    <x v="0"/>
    <s v="Second Owner"/>
    <n v="680"/>
    <n v="16"/>
    <s v="budget"/>
    <n v="513187.61617647059"/>
    <n v="677"/>
    <n v="680"/>
    <n v="680"/>
    <x v="2877"/>
    <n v="456"/>
    <n v="0.62647058823529411"/>
  </r>
  <r>
    <x v="1315"/>
    <n v="2010"/>
    <n v="200000"/>
    <n v="240000"/>
    <x v="1"/>
    <x v="0"/>
    <x v="0"/>
    <s v="Third Owner"/>
    <n v="679"/>
    <n v="16"/>
    <s v="budget"/>
    <n v="513781.41237113404"/>
    <n v="676"/>
    <n v="679"/>
    <n v="679"/>
    <x v="2878"/>
    <n v="455"/>
    <n v="0.62739322533136965"/>
  </r>
  <r>
    <x v="189"/>
    <n v="2015"/>
    <n v="320000"/>
    <n v="70000"/>
    <x v="0"/>
    <x v="0"/>
    <x v="0"/>
    <s v="Second Owner"/>
    <n v="678"/>
    <n v="11"/>
    <s v="budget"/>
    <n v="514244.2168141593"/>
    <n v="675"/>
    <n v="678"/>
    <n v="678"/>
    <x v="2879"/>
    <n v="454"/>
    <n v="0.62831858407079644"/>
  </r>
  <r>
    <x v="475"/>
    <n v="2014"/>
    <n v="300000"/>
    <n v="50000"/>
    <x v="0"/>
    <x v="0"/>
    <x v="0"/>
    <s v="First Owner"/>
    <n v="677"/>
    <n v="12"/>
    <s v="budget"/>
    <n v="514531.13589364843"/>
    <n v="674"/>
    <n v="677"/>
    <n v="677"/>
    <x v="2880"/>
    <n v="453"/>
    <n v="0.62924667651403254"/>
  </r>
  <r>
    <x v="1316"/>
    <n v="2016"/>
    <n v="350000"/>
    <n v="110000"/>
    <x v="0"/>
    <x v="0"/>
    <x v="0"/>
    <s v="First Owner"/>
    <n v="676"/>
    <n v="10"/>
    <s v="budget"/>
    <n v="514848.4896449704"/>
    <n v="673"/>
    <n v="676"/>
    <n v="676"/>
    <x v="2881"/>
    <n v="452"/>
    <n v="0.62869822485207105"/>
  </r>
  <r>
    <x v="1317"/>
    <n v="2018"/>
    <n v="800000"/>
    <n v="50000"/>
    <x v="0"/>
    <x v="0"/>
    <x v="0"/>
    <s v="First Owner"/>
    <n v="675"/>
    <n v="8"/>
    <s v="premimum"/>
    <n v="515092.70962962962"/>
    <n v="672"/>
    <n v="675"/>
    <n v="675"/>
    <x v="2882"/>
    <n v="452"/>
    <n v="0.62814814814814812"/>
  </r>
  <r>
    <x v="1318"/>
    <n v="2016"/>
    <n v="270000"/>
    <n v="175000"/>
    <x v="1"/>
    <x v="0"/>
    <x v="0"/>
    <s v="First Owner"/>
    <n v="674"/>
    <n v="10"/>
    <s v="budget"/>
    <n v="514669.99851632048"/>
    <n v="671"/>
    <n v="674"/>
    <n v="674"/>
    <x v="2883"/>
    <n v="452"/>
    <n v="0.62759643916913943"/>
  </r>
  <r>
    <x v="1319"/>
    <n v="2017"/>
    <n v="540000"/>
    <n v="60000"/>
    <x v="0"/>
    <x v="0"/>
    <x v="0"/>
    <s v="First Owner"/>
    <n v="673"/>
    <n v="9"/>
    <s v="premimum"/>
    <n v="515033.54977711738"/>
    <n v="670"/>
    <n v="673"/>
    <n v="673"/>
    <x v="2884"/>
    <n v="452"/>
    <n v="0.62704309063893016"/>
  </r>
  <r>
    <x v="641"/>
    <n v="2011"/>
    <n v="160000"/>
    <n v="60000"/>
    <x v="2"/>
    <x v="0"/>
    <x v="0"/>
    <s v="Second Owner"/>
    <n v="672"/>
    <n v="15"/>
    <s v="budget"/>
    <n v="514996.39732142858"/>
    <n v="669"/>
    <n v="672"/>
    <n v="672"/>
    <x v="2885"/>
    <n v="452"/>
    <n v="0.62648809523809523"/>
  </r>
  <r>
    <x v="870"/>
    <n v="2013"/>
    <n v="340000"/>
    <n v="100000"/>
    <x v="1"/>
    <x v="0"/>
    <x v="0"/>
    <s v="Second Owner"/>
    <n v="671"/>
    <n v="13"/>
    <s v="budget"/>
    <n v="515525.45305514155"/>
    <n v="668"/>
    <n v="671"/>
    <n v="671"/>
    <x v="2886"/>
    <n v="451"/>
    <n v="0.6274217585692996"/>
  </r>
  <r>
    <x v="41"/>
    <n v="2017"/>
    <n v="350000"/>
    <n v="40000"/>
    <x v="0"/>
    <x v="0"/>
    <x v="0"/>
    <s v="Second Owner"/>
    <n v="670"/>
    <n v="9"/>
    <s v="budget"/>
    <n v="515787.43134328356"/>
    <n v="667"/>
    <n v="670"/>
    <n v="670"/>
    <x v="2887"/>
    <n v="450"/>
    <n v="0.62835820895522387"/>
  </r>
  <r>
    <x v="674"/>
    <n v="2011"/>
    <n v="300000"/>
    <n v="100000"/>
    <x v="1"/>
    <x v="0"/>
    <x v="0"/>
    <s v="First Owner"/>
    <n v="669"/>
    <n v="15"/>
    <s v="budget"/>
    <n v="516035.245142003"/>
    <n v="666"/>
    <n v="669"/>
    <n v="669"/>
    <x v="2888"/>
    <n v="450"/>
    <n v="0.62929745889387145"/>
  </r>
  <r>
    <x v="274"/>
    <n v="2013"/>
    <n v="330000"/>
    <n v="63000"/>
    <x v="1"/>
    <x v="0"/>
    <x v="0"/>
    <s v="First Owner"/>
    <n v="668"/>
    <n v="13"/>
    <s v="budget"/>
    <n v="516358.65119760478"/>
    <n v="665"/>
    <n v="668"/>
    <n v="668"/>
    <x v="2889"/>
    <n v="449"/>
    <n v="0.62874251497005984"/>
  </r>
  <r>
    <x v="641"/>
    <n v="2016"/>
    <n v="325000"/>
    <n v="80000"/>
    <x v="2"/>
    <x v="0"/>
    <x v="0"/>
    <s v="Second Owner"/>
    <n v="667"/>
    <n v="10"/>
    <s v="budget"/>
    <n v="516638.04947526235"/>
    <n v="664"/>
    <n v="667"/>
    <n v="667"/>
    <x v="2890"/>
    <n v="448"/>
    <n v="0.62818590704647681"/>
  </r>
  <r>
    <x v="95"/>
    <n v="2013"/>
    <n v="250000"/>
    <n v="55000"/>
    <x v="1"/>
    <x v="0"/>
    <x v="0"/>
    <s v="First Owner"/>
    <n v="666"/>
    <n v="13"/>
    <s v="budget"/>
    <n v="516925.79429429432"/>
    <n v="663"/>
    <n v="666"/>
    <n v="666"/>
    <x v="2891"/>
    <n v="448"/>
    <n v="0.62912912912912911"/>
  </r>
  <r>
    <x v="1320"/>
    <n v="2013"/>
    <n v="250000"/>
    <n v="55000"/>
    <x v="1"/>
    <x v="0"/>
    <x v="0"/>
    <s v="First Owner"/>
    <n v="665"/>
    <n v="13"/>
    <s v="budget"/>
    <n v="517327.18646616541"/>
    <n v="662"/>
    <n v="665"/>
    <n v="665"/>
    <x v="2892"/>
    <n v="447"/>
    <n v="0.62857142857142856"/>
  </r>
  <r>
    <x v="401"/>
    <n v="2015"/>
    <n v="240000"/>
    <n v="60000"/>
    <x v="0"/>
    <x v="0"/>
    <x v="0"/>
    <s v="First Owner"/>
    <n v="664"/>
    <n v="11"/>
    <s v="budget"/>
    <n v="517729.7876506024"/>
    <n v="661"/>
    <n v="664"/>
    <n v="664"/>
    <x v="2893"/>
    <n v="446"/>
    <n v="0.62801204819277112"/>
  </r>
  <r>
    <x v="726"/>
    <n v="2020"/>
    <n v="545000"/>
    <n v="5000"/>
    <x v="0"/>
    <x v="0"/>
    <x v="0"/>
    <s v="First Owner"/>
    <n v="663"/>
    <n v="6"/>
    <s v="premimum"/>
    <n v="518148.68627450982"/>
    <n v="660"/>
    <n v="663"/>
    <n v="663"/>
    <x v="2894"/>
    <n v="445"/>
    <n v="0.62745098039215685"/>
  </r>
  <r>
    <x v="1321"/>
    <n v="2015"/>
    <n v="300000"/>
    <n v="48000"/>
    <x v="0"/>
    <x v="1"/>
    <x v="0"/>
    <s v="First Owner"/>
    <n v="662"/>
    <n v="11"/>
    <s v="budget"/>
    <n v="518108.1253776435"/>
    <n v="659"/>
    <n v="662"/>
    <n v="662"/>
    <x v="2895"/>
    <n v="445"/>
    <n v="0.62688821752265866"/>
  </r>
  <r>
    <x v="91"/>
    <n v="2017"/>
    <n v="240000"/>
    <n v="50000"/>
    <x v="0"/>
    <x v="0"/>
    <x v="0"/>
    <s v="First Owner"/>
    <n v="661"/>
    <n v="9"/>
    <s v="budget"/>
    <n v="518438.09228441754"/>
    <n v="658"/>
    <n v="661"/>
    <n v="661"/>
    <x v="2896"/>
    <n v="444"/>
    <n v="0.62632375189107414"/>
  </r>
  <r>
    <x v="285"/>
    <n v="2018"/>
    <n v="360000"/>
    <n v="15000"/>
    <x v="0"/>
    <x v="0"/>
    <x v="0"/>
    <s v="First Owner"/>
    <n v="660"/>
    <n v="8"/>
    <s v="budget"/>
    <n v="518859.9681818182"/>
    <n v="657"/>
    <n v="660"/>
    <n v="660"/>
    <x v="2897"/>
    <n v="444"/>
    <n v="0.62575757575757573"/>
  </r>
  <r>
    <x v="1128"/>
    <n v="2012"/>
    <n v="250000"/>
    <n v="70000"/>
    <x v="1"/>
    <x v="0"/>
    <x v="0"/>
    <s v="First Owner"/>
    <n v="659"/>
    <n v="14"/>
    <s v="budget"/>
    <n v="519101.03034901363"/>
    <n v="656"/>
    <n v="659"/>
    <n v="659"/>
    <x v="2898"/>
    <n v="444"/>
    <n v="0.62518968133535657"/>
  </r>
  <r>
    <x v="1322"/>
    <n v="2019"/>
    <n v="475000"/>
    <n v="105000"/>
    <x v="1"/>
    <x v="1"/>
    <x v="1"/>
    <s v="First Owner"/>
    <n v="658"/>
    <n v="7"/>
    <s v="budget"/>
    <n v="519509.99848024314"/>
    <n v="655"/>
    <n v="658"/>
    <n v="658"/>
    <x v="2899"/>
    <n v="443"/>
    <n v="0.62462006079027355"/>
  </r>
  <r>
    <x v="728"/>
    <n v="2016"/>
    <n v="600000"/>
    <n v="50000"/>
    <x v="1"/>
    <x v="0"/>
    <x v="0"/>
    <s v="Second Owner"/>
    <n v="657"/>
    <n v="10"/>
    <s v="premimum"/>
    <n v="519577.74581430748"/>
    <n v="654"/>
    <n v="657"/>
    <n v="657"/>
    <x v="2900"/>
    <n v="443"/>
    <n v="0.62404870624048703"/>
  </r>
  <r>
    <x v="139"/>
    <n v="2010"/>
    <n v="150000"/>
    <n v="80000"/>
    <x v="1"/>
    <x v="0"/>
    <x v="0"/>
    <s v="Second Owner"/>
    <n v="656"/>
    <n v="16"/>
    <s v="budget"/>
    <n v="519455.15091463417"/>
    <n v="653"/>
    <n v="656"/>
    <n v="656"/>
    <x v="2901"/>
    <n v="443"/>
    <n v="0.625"/>
  </r>
  <r>
    <x v="1323"/>
    <n v="2017"/>
    <n v="700000"/>
    <n v="50000"/>
    <x v="1"/>
    <x v="0"/>
    <x v="0"/>
    <s v="First Owner"/>
    <n v="655"/>
    <n v="9"/>
    <s v="premimum"/>
    <n v="520019.2045801527"/>
    <n v="652"/>
    <n v="655"/>
    <n v="655"/>
    <x v="2902"/>
    <n v="442"/>
    <n v="0.62595419847328249"/>
  </r>
  <r>
    <x v="174"/>
    <n v="2016"/>
    <n v="1290000"/>
    <n v="5000"/>
    <x v="1"/>
    <x v="0"/>
    <x v="0"/>
    <s v="First Owner"/>
    <n v="654"/>
    <n v="10"/>
    <b v="0"/>
    <n v="519744.00458715594"/>
    <n v="651"/>
    <n v="654"/>
    <n v="654"/>
    <x v="2903"/>
    <n v="442"/>
    <n v="0.62538226299694188"/>
  </r>
  <r>
    <x v="1324"/>
    <n v="2018"/>
    <n v="500000"/>
    <n v="10000"/>
    <x v="0"/>
    <x v="0"/>
    <x v="1"/>
    <s v="First Owner"/>
    <n v="653"/>
    <n v="8"/>
    <s v="premimum"/>
    <n v="518564.43950995407"/>
    <n v="650"/>
    <n v="653"/>
    <n v="653"/>
    <x v="2904"/>
    <n v="442"/>
    <n v="0.62480857580398164"/>
  </r>
  <r>
    <x v="37"/>
    <n v="2012"/>
    <n v="193000"/>
    <n v="45000"/>
    <x v="0"/>
    <x v="0"/>
    <x v="0"/>
    <s v="Second Owner"/>
    <n v="652"/>
    <n v="14"/>
    <s v="budget"/>
    <n v="518592.91257668711"/>
    <n v="649"/>
    <n v="652"/>
    <n v="652"/>
    <x v="2905"/>
    <n v="442"/>
    <n v="0.62423312883435578"/>
  </r>
  <r>
    <x v="392"/>
    <n v="2015"/>
    <n v="800000"/>
    <n v="10000"/>
    <x v="0"/>
    <x v="0"/>
    <x v="0"/>
    <s v="First Owner"/>
    <n v="651"/>
    <n v="11"/>
    <s v="premimum"/>
    <n v="519093.05529953918"/>
    <n v="648"/>
    <n v="651"/>
    <n v="651"/>
    <x v="2906"/>
    <n v="441"/>
    <n v="0.62519201228878651"/>
  </r>
  <r>
    <x v="1"/>
    <n v="2008"/>
    <n v="150000"/>
    <n v="50000"/>
    <x v="0"/>
    <x v="0"/>
    <x v="0"/>
    <s v="First Owner"/>
    <n v="650"/>
    <n v="18"/>
    <s v="budget"/>
    <n v="518660.89076923078"/>
    <n v="647"/>
    <n v="650"/>
    <n v="650"/>
    <x v="2907"/>
    <n v="440"/>
    <n v="0.62461538461538457"/>
  </r>
  <r>
    <x v="0"/>
    <n v="2002"/>
    <n v="80000"/>
    <n v="40000"/>
    <x v="0"/>
    <x v="0"/>
    <x v="0"/>
    <s v="Fourth &amp; Above Owner"/>
    <n v="649"/>
    <n v="24"/>
    <s v="budget"/>
    <n v="519228.93528505391"/>
    <n v="646"/>
    <n v="649"/>
    <n v="649"/>
    <x v="2908"/>
    <n v="439"/>
    <n v="0.62403697996918339"/>
  </r>
  <r>
    <x v="698"/>
    <n v="2010"/>
    <n v="130000"/>
    <n v="100000"/>
    <x v="1"/>
    <x v="0"/>
    <x v="0"/>
    <s v="Third Owner"/>
    <n v="648"/>
    <n v="16"/>
    <s v="budget"/>
    <n v="519906.75771604938"/>
    <n v="645"/>
    <n v="648"/>
    <n v="648"/>
    <x v="2909"/>
    <n v="438"/>
    <n v="0.625"/>
  </r>
  <r>
    <x v="698"/>
    <n v="2012"/>
    <n v="280000"/>
    <n v="80000"/>
    <x v="1"/>
    <x v="0"/>
    <x v="0"/>
    <s v="Second Owner"/>
    <n v="647"/>
    <n v="14"/>
    <s v="budget"/>
    <n v="520509.39567233383"/>
    <n v="644"/>
    <n v="647"/>
    <n v="647"/>
    <x v="2910"/>
    <n v="437"/>
    <n v="0.62596599690880994"/>
  </r>
  <r>
    <x v="816"/>
    <n v="2011"/>
    <n v="229999"/>
    <n v="110000"/>
    <x v="1"/>
    <x v="0"/>
    <x v="0"/>
    <s v="Second Owner"/>
    <n v="646"/>
    <n v="15"/>
    <s v="budget"/>
    <n v="520881.70123839012"/>
    <n v="643"/>
    <n v="646"/>
    <n v="646"/>
    <x v="2911"/>
    <n v="436"/>
    <n v="0.62693498452012386"/>
  </r>
  <r>
    <x v="768"/>
    <n v="2008"/>
    <n v="80000"/>
    <n v="120000"/>
    <x v="0"/>
    <x v="0"/>
    <x v="0"/>
    <s v="First Owner"/>
    <n v="645"/>
    <n v="18"/>
    <s v="budget"/>
    <n v="521332.68217054266"/>
    <n v="642"/>
    <n v="645"/>
    <n v="645"/>
    <x v="2912"/>
    <n v="435"/>
    <n v="0.62790697674418605"/>
  </r>
  <r>
    <x v="789"/>
    <n v="2010"/>
    <n v="70000"/>
    <n v="10000"/>
    <x v="0"/>
    <x v="0"/>
    <x v="0"/>
    <s v="First Owner"/>
    <n v="644"/>
    <n v="16"/>
    <s v="budget"/>
    <n v="522017.98136645963"/>
    <n v="641"/>
    <n v="644"/>
    <n v="644"/>
    <x v="2913"/>
    <n v="434"/>
    <n v="0.62732919254658381"/>
  </r>
  <r>
    <x v="274"/>
    <n v="2013"/>
    <n v="240000"/>
    <n v="60000"/>
    <x v="1"/>
    <x v="0"/>
    <x v="0"/>
    <s v="Second Owner"/>
    <n v="643"/>
    <n v="13"/>
    <s v="budget"/>
    <n v="522720.96423017106"/>
    <n v="640"/>
    <n v="643"/>
    <n v="643"/>
    <x v="2914"/>
    <n v="433"/>
    <n v="0.62674961119751171"/>
  </r>
  <r>
    <x v="1080"/>
    <n v="2010"/>
    <n v="380000"/>
    <n v="72000"/>
    <x v="1"/>
    <x v="0"/>
    <x v="0"/>
    <s v="Second Owner"/>
    <n v="642"/>
    <n v="16"/>
    <s v="budget"/>
    <n v="523161.33956386294"/>
    <n v="639"/>
    <n v="642"/>
    <n v="642"/>
    <x v="2915"/>
    <n v="432"/>
    <n v="0.62772585669781933"/>
  </r>
  <r>
    <x v="73"/>
    <n v="2006"/>
    <n v="80000"/>
    <n v="110000"/>
    <x v="0"/>
    <x v="0"/>
    <x v="0"/>
    <s v="First Owner"/>
    <n v="641"/>
    <n v="20"/>
    <s v="budget"/>
    <n v="523384.68018720747"/>
    <n v="638"/>
    <n v="641"/>
    <n v="641"/>
    <x v="2916"/>
    <n v="431"/>
    <n v="0.62870514820592827"/>
  </r>
  <r>
    <x v="191"/>
    <n v="2013"/>
    <n v="265000"/>
    <n v="50000"/>
    <x v="0"/>
    <x v="0"/>
    <x v="0"/>
    <s v="First Owner"/>
    <n v="640"/>
    <n v="13"/>
    <s v="budget"/>
    <n v="524077.46875"/>
    <n v="637"/>
    <n v="640"/>
    <n v="640"/>
    <x v="2917"/>
    <n v="430"/>
    <n v="0.62812500000000004"/>
  </r>
  <r>
    <x v="1325"/>
    <n v="2018"/>
    <n v="320000"/>
    <n v="25000"/>
    <x v="0"/>
    <x v="0"/>
    <x v="0"/>
    <s v="First Owner"/>
    <n v="639"/>
    <n v="8"/>
    <s v="budget"/>
    <n v="524482.91079812206"/>
    <n v="636"/>
    <n v="639"/>
    <n v="639"/>
    <x v="2918"/>
    <n v="429"/>
    <n v="0.62754303599374017"/>
  </r>
  <r>
    <x v="744"/>
    <n v="2014"/>
    <n v="500000"/>
    <n v="120000"/>
    <x v="1"/>
    <x v="0"/>
    <x v="0"/>
    <s v="Third Owner"/>
    <n v="638"/>
    <n v="12"/>
    <s v="premimum"/>
    <n v="524803.4169278997"/>
    <n v="635"/>
    <n v="638"/>
    <n v="638"/>
    <x v="2919"/>
    <n v="429"/>
    <n v="0.62695924764890287"/>
  </r>
  <r>
    <x v="555"/>
    <n v="2016"/>
    <n v="1300000"/>
    <n v="55000"/>
    <x v="1"/>
    <x v="0"/>
    <x v="0"/>
    <s v="First Owner"/>
    <n v="637"/>
    <n v="10"/>
    <b v="0"/>
    <n v="524842.35478806903"/>
    <n v="634"/>
    <n v="637"/>
    <n v="637"/>
    <x v="2920"/>
    <n v="428"/>
    <n v="0.62794348508634223"/>
  </r>
  <r>
    <x v="186"/>
    <n v="2018"/>
    <n v="1500000"/>
    <n v="35000"/>
    <x v="1"/>
    <x v="0"/>
    <x v="0"/>
    <s v="First Owner"/>
    <n v="636"/>
    <n v="8"/>
    <b v="0"/>
    <n v="523623.55345911952"/>
    <n v="633"/>
    <n v="636"/>
    <n v="636"/>
    <x v="2921"/>
    <n v="428"/>
    <n v="0.62735849056603776"/>
  </r>
  <r>
    <x v="477"/>
    <n v="2016"/>
    <n v="1800000"/>
    <n v="110000"/>
    <x v="1"/>
    <x v="0"/>
    <x v="1"/>
    <s v="First Owner"/>
    <n v="635"/>
    <n v="10"/>
    <b v="0"/>
    <n v="522085.95275590551"/>
    <n v="632"/>
    <n v="635"/>
    <n v="635"/>
    <x v="2922"/>
    <n v="428"/>
    <n v="0.62677165354330711"/>
  </r>
  <r>
    <x v="174"/>
    <n v="2014"/>
    <n v="600000"/>
    <n v="80000"/>
    <x v="1"/>
    <x v="0"/>
    <x v="0"/>
    <s v="Second Owner"/>
    <n v="634"/>
    <n v="12"/>
    <s v="premimum"/>
    <n v="520070.31545741326"/>
    <n v="631"/>
    <n v="634"/>
    <n v="634"/>
    <x v="2923"/>
    <n v="428"/>
    <n v="0.62618296529968454"/>
  </r>
  <r>
    <x v="1326"/>
    <n v="2018"/>
    <n v="420000"/>
    <n v="80000"/>
    <x v="0"/>
    <x v="0"/>
    <x v="0"/>
    <s v="First Owner"/>
    <n v="633"/>
    <n v="8"/>
    <s v="budget"/>
    <n v="519944.04423380725"/>
    <n v="630"/>
    <n v="633"/>
    <n v="633"/>
    <x v="2924"/>
    <n v="427"/>
    <n v="0.627172195892575"/>
  </r>
  <r>
    <x v="1162"/>
    <n v="2009"/>
    <n v="140000"/>
    <n v="120000"/>
    <x v="0"/>
    <x v="0"/>
    <x v="0"/>
    <s v="First Owner"/>
    <n v="632"/>
    <n v="17"/>
    <s v="budget"/>
    <n v="520102.18354430381"/>
    <n v="629"/>
    <n v="632"/>
    <n v="632"/>
    <x v="2925"/>
    <n v="427"/>
    <n v="0.62658227848101267"/>
  </r>
  <r>
    <x v="405"/>
    <n v="2010"/>
    <n v="300000"/>
    <n v="100000"/>
    <x v="1"/>
    <x v="0"/>
    <x v="0"/>
    <s v="Second Owner"/>
    <n v="631"/>
    <n v="16"/>
    <s v="budget"/>
    <n v="520704.56418383517"/>
    <n v="628"/>
    <n v="631"/>
    <n v="631"/>
    <x v="2926"/>
    <n v="426"/>
    <n v="0.62599049128367668"/>
  </r>
  <r>
    <x v="128"/>
    <n v="2006"/>
    <n v="100000"/>
    <n v="60000"/>
    <x v="0"/>
    <x v="1"/>
    <x v="0"/>
    <s v="Second Owner"/>
    <n v="630"/>
    <n v="20"/>
    <s v="budget"/>
    <n v="521054.88888888888"/>
    <n v="627"/>
    <n v="630"/>
    <n v="630"/>
    <x v="2927"/>
    <n v="425"/>
    <n v="0.62698412698412698"/>
  </r>
  <r>
    <x v="150"/>
    <n v="2017"/>
    <n v="350000"/>
    <n v="25000"/>
    <x v="0"/>
    <x v="1"/>
    <x v="0"/>
    <s v="First Owner"/>
    <n v="629"/>
    <n v="9"/>
    <s v="budget"/>
    <n v="521724.29252782196"/>
    <n v="626"/>
    <n v="629"/>
    <n v="629"/>
    <x v="2928"/>
    <n v="424"/>
    <n v="0.62798092209856915"/>
  </r>
  <r>
    <x v="902"/>
    <n v="2018"/>
    <n v="850000"/>
    <n v="19000"/>
    <x v="0"/>
    <x v="1"/>
    <x v="0"/>
    <s v="First Owner"/>
    <n v="628"/>
    <n v="8"/>
    <s v="premimum"/>
    <n v="521997.73885350319"/>
    <n v="625"/>
    <n v="628"/>
    <n v="628"/>
    <x v="2929"/>
    <n v="424"/>
    <n v="0.62738853503184711"/>
  </r>
  <r>
    <x v="152"/>
    <n v="2008"/>
    <n v="140000"/>
    <n v="54000"/>
    <x v="0"/>
    <x v="1"/>
    <x v="0"/>
    <s v="First Owner"/>
    <n v="627"/>
    <n v="18"/>
    <s v="budget"/>
    <n v="521474.6092503987"/>
    <n v="624"/>
    <n v="627"/>
    <n v="627"/>
    <x v="2930"/>
    <n v="424"/>
    <n v="0.62679425837320579"/>
  </r>
  <r>
    <x v="1106"/>
    <n v="2015"/>
    <n v="550000"/>
    <n v="17100"/>
    <x v="0"/>
    <x v="1"/>
    <x v="0"/>
    <s v="Second Owner"/>
    <n v="626"/>
    <n v="11"/>
    <s v="premimum"/>
    <n v="522083.99361022364"/>
    <n v="623"/>
    <n v="626"/>
    <n v="626"/>
    <x v="2931"/>
    <n v="423"/>
    <n v="0.62619808306709268"/>
  </r>
  <r>
    <x v="1327"/>
    <n v="2017"/>
    <n v="525000"/>
    <n v="19000"/>
    <x v="0"/>
    <x v="1"/>
    <x v="1"/>
    <s v="First Owner"/>
    <n v="625"/>
    <n v="9"/>
    <s v="premimum"/>
    <n v="522039.32799999998"/>
    <n v="622"/>
    <n v="625"/>
    <n v="625"/>
    <x v="2932"/>
    <n v="422"/>
    <n v="0.62719999999999998"/>
  </r>
  <r>
    <x v="304"/>
    <n v="2015"/>
    <n v="470000"/>
    <n v="146000"/>
    <x v="1"/>
    <x v="1"/>
    <x v="0"/>
    <s v="First Owner"/>
    <n v="624"/>
    <n v="11"/>
    <s v="budget"/>
    <n v="522034.58333333331"/>
    <n v="621"/>
    <n v="624"/>
    <n v="624"/>
    <x v="2933"/>
    <n v="422"/>
    <n v="0.6266025641025641"/>
  </r>
  <r>
    <x v="581"/>
    <n v="2013"/>
    <n v="900000"/>
    <n v="98000"/>
    <x v="1"/>
    <x v="1"/>
    <x v="1"/>
    <s v="First Owner"/>
    <n v="623"/>
    <n v="13"/>
    <s v="premimum"/>
    <n v="522118.1059390048"/>
    <n v="620"/>
    <n v="623"/>
    <n v="623"/>
    <x v="2934"/>
    <n v="421"/>
    <n v="0.6260032102728732"/>
  </r>
  <r>
    <x v="1328"/>
    <n v="2011"/>
    <n v="500000"/>
    <n v="224642"/>
    <x v="1"/>
    <x v="1"/>
    <x v="0"/>
    <s v="Second Owner"/>
    <n v="622"/>
    <n v="15"/>
    <s v="premimum"/>
    <n v="521510.57877813507"/>
    <n v="619"/>
    <n v="622"/>
    <n v="622"/>
    <x v="2935"/>
    <n v="420"/>
    <n v="0.62540192926045013"/>
  </r>
  <r>
    <x v="482"/>
    <n v="1998"/>
    <n v="80000"/>
    <n v="120000"/>
    <x v="0"/>
    <x v="0"/>
    <x v="0"/>
    <s v="Second Owner"/>
    <n v="621"/>
    <n v="28"/>
    <s v="budget"/>
    <n v="521545.21739130432"/>
    <n v="618"/>
    <n v="621"/>
    <n v="621"/>
    <x v="2936"/>
    <n v="419"/>
    <n v="0.62640901771336555"/>
  </r>
  <r>
    <x v="1279"/>
    <n v="2011"/>
    <n v="175000"/>
    <n v="175000"/>
    <x v="1"/>
    <x v="0"/>
    <x v="0"/>
    <s v="First Owner"/>
    <n v="620"/>
    <n v="15"/>
    <s v="budget"/>
    <n v="522257.38709677418"/>
    <n v="617"/>
    <n v="620"/>
    <n v="620"/>
    <x v="2937"/>
    <n v="418"/>
    <n v="0.6274193548387097"/>
  </r>
  <r>
    <x v="914"/>
    <n v="2017"/>
    <n v="1350000"/>
    <n v="15000"/>
    <x v="1"/>
    <x v="0"/>
    <x v="1"/>
    <s v="Second Owner"/>
    <n v="619"/>
    <n v="9"/>
    <b v="0"/>
    <n v="522818.3844911147"/>
    <n v="616"/>
    <n v="619"/>
    <n v="619"/>
    <x v="2938"/>
    <n v="417"/>
    <n v="0.62681744749596124"/>
  </r>
  <r>
    <x v="143"/>
    <n v="2017"/>
    <n v="800000"/>
    <n v="50000"/>
    <x v="1"/>
    <x v="0"/>
    <x v="0"/>
    <s v="First Owner"/>
    <n v="618"/>
    <n v="9"/>
    <s v="premimum"/>
    <n v="521479.90291262139"/>
    <n v="615"/>
    <n v="618"/>
    <n v="618"/>
    <x v="2939"/>
    <n v="417"/>
    <n v="0.62783171521035597"/>
  </r>
  <r>
    <x v="78"/>
    <n v="2017"/>
    <n v="250000"/>
    <n v="15000"/>
    <x v="0"/>
    <x v="0"/>
    <x v="0"/>
    <s v="First Owner"/>
    <n v="617"/>
    <n v="9"/>
    <s v="budget"/>
    <n v="521028.49270664505"/>
    <n v="614"/>
    <n v="617"/>
    <n v="617"/>
    <x v="2940"/>
    <n v="417"/>
    <n v="0.62722852512155591"/>
  </r>
  <r>
    <x v="1329"/>
    <n v="2018"/>
    <n v="700000"/>
    <n v="25000"/>
    <x v="0"/>
    <x v="0"/>
    <x v="1"/>
    <s v="First Owner"/>
    <n v="616"/>
    <n v="8"/>
    <s v="premimum"/>
    <n v="521468.47402597405"/>
    <n v="613"/>
    <n v="616"/>
    <n v="616"/>
    <x v="2941"/>
    <n v="417"/>
    <n v="0.62662337662337664"/>
  </r>
  <r>
    <x v="1330"/>
    <n v="2019"/>
    <n v="800000"/>
    <n v="25000"/>
    <x v="1"/>
    <x v="0"/>
    <x v="0"/>
    <s v="First Owner"/>
    <n v="615"/>
    <n v="7"/>
    <s v="premimum"/>
    <n v="521178.17886178859"/>
    <n v="612"/>
    <n v="615"/>
    <n v="615"/>
    <x v="2942"/>
    <n v="417"/>
    <n v="0.62601626016260159"/>
  </r>
  <r>
    <x v="174"/>
    <n v="2013"/>
    <n v="660000"/>
    <n v="69000"/>
    <x v="1"/>
    <x v="0"/>
    <x v="0"/>
    <s v="First Owner"/>
    <n v="614"/>
    <n v="13"/>
    <s v="premimum"/>
    <n v="520724.0716612378"/>
    <n v="611"/>
    <n v="614"/>
    <n v="614"/>
    <x v="2943"/>
    <n v="417"/>
    <n v="0.62540716612377845"/>
  </r>
  <r>
    <x v="142"/>
    <n v="2015"/>
    <n v="465000"/>
    <n v="60000"/>
    <x v="1"/>
    <x v="0"/>
    <x v="0"/>
    <s v="Third Owner"/>
    <n v="613"/>
    <n v="11"/>
    <s v="budget"/>
    <n v="520496.867862969"/>
    <n v="610"/>
    <n v="613"/>
    <n v="613"/>
    <x v="2944"/>
    <n v="416"/>
    <n v="0.6247960848287113"/>
  </r>
  <r>
    <x v="1066"/>
    <n v="2006"/>
    <n v="180000"/>
    <n v="222435"/>
    <x v="1"/>
    <x v="0"/>
    <x v="0"/>
    <s v="Second Owner"/>
    <n v="612"/>
    <n v="20"/>
    <s v="budget"/>
    <n v="520587.54901960783"/>
    <n v="609"/>
    <n v="612"/>
    <n v="612"/>
    <x v="2945"/>
    <n v="415"/>
    <n v="0.62581699346405228"/>
  </r>
  <r>
    <x v="95"/>
    <n v="2017"/>
    <n v="600000"/>
    <n v="66000"/>
    <x v="1"/>
    <x v="0"/>
    <x v="0"/>
    <s v="Third Owner"/>
    <n v="611"/>
    <n v="9"/>
    <s v="premimum"/>
    <n v="521144.97545008181"/>
    <n v="608"/>
    <n v="611"/>
    <n v="611"/>
    <x v="2946"/>
    <n v="414"/>
    <n v="0.62684124386252049"/>
  </r>
  <r>
    <x v="1331"/>
    <n v="2010"/>
    <n v="150000"/>
    <n v="110000"/>
    <x v="0"/>
    <x v="0"/>
    <x v="0"/>
    <s v="First Owner"/>
    <n v="610"/>
    <n v="16"/>
    <s v="budget"/>
    <n v="521015.7049180328"/>
    <n v="607"/>
    <n v="610"/>
    <n v="610"/>
    <x v="2947"/>
    <n v="414"/>
    <n v="0.62786885245901636"/>
  </r>
  <r>
    <x v="2"/>
    <n v="2014"/>
    <n v="450000"/>
    <n v="78000"/>
    <x v="1"/>
    <x v="0"/>
    <x v="0"/>
    <s v="Second Owner"/>
    <n v="609"/>
    <n v="12"/>
    <s v="budget"/>
    <n v="521624.92610837438"/>
    <n v="606"/>
    <n v="609"/>
    <n v="609"/>
    <x v="2948"/>
    <n v="413"/>
    <n v="0.62725779967159279"/>
  </r>
  <r>
    <x v="991"/>
    <n v="2019"/>
    <n v="721000"/>
    <n v="10000"/>
    <x v="0"/>
    <x v="0"/>
    <x v="0"/>
    <s v="First Owner"/>
    <n v="608"/>
    <n v="7"/>
    <s v="premimum"/>
    <n v="521742.73026315792"/>
    <n v="605"/>
    <n v="608"/>
    <n v="608"/>
    <x v="2949"/>
    <n v="412"/>
    <n v="0.62828947368421051"/>
  </r>
  <r>
    <x v="665"/>
    <n v="2018"/>
    <n v="300000"/>
    <n v="35000"/>
    <x v="0"/>
    <x v="0"/>
    <x v="0"/>
    <s v="First Owner"/>
    <n v="607"/>
    <n v="8"/>
    <s v="budget"/>
    <n v="521414.46457990113"/>
    <n v="604"/>
    <n v="607"/>
    <n v="607"/>
    <x v="2950"/>
    <n v="412"/>
    <n v="0.62767710049423397"/>
  </r>
  <r>
    <x v="1238"/>
    <n v="2019"/>
    <n v="1000000"/>
    <n v="10000"/>
    <x v="1"/>
    <x v="0"/>
    <x v="0"/>
    <s v="First Owner"/>
    <n v="606"/>
    <n v="7"/>
    <s v="premimum"/>
    <n v="521779.83498349832"/>
    <n v="603"/>
    <n v="606"/>
    <n v="606"/>
    <x v="2951"/>
    <n v="412"/>
    <n v="0.6270627062706271"/>
  </r>
  <r>
    <x v="91"/>
    <n v="2016"/>
    <n v="300000"/>
    <n v="40000"/>
    <x v="0"/>
    <x v="0"/>
    <x v="0"/>
    <s v="First Owner"/>
    <n v="605"/>
    <n v="10"/>
    <s v="budget"/>
    <n v="520989.38842975209"/>
    <n v="602"/>
    <n v="605"/>
    <n v="605"/>
    <x v="2952"/>
    <n v="412"/>
    <n v="0.62644628099173549"/>
  </r>
  <r>
    <x v="36"/>
    <n v="2013"/>
    <n v="450000"/>
    <n v="120000"/>
    <x v="1"/>
    <x v="0"/>
    <x v="0"/>
    <s v="First Owner"/>
    <n v="604"/>
    <n v="13"/>
    <s v="budget"/>
    <n v="521355.26490066224"/>
    <n v="601"/>
    <n v="604"/>
    <n v="604"/>
    <x v="2953"/>
    <n v="412"/>
    <n v="0.6258278145695364"/>
  </r>
  <r>
    <x v="1332"/>
    <n v="1997"/>
    <n v="79000"/>
    <n v="70000"/>
    <x v="0"/>
    <x v="0"/>
    <x v="1"/>
    <s v="First Owner"/>
    <n v="603"/>
    <n v="29"/>
    <s v="budget"/>
    <n v="521473.59867330018"/>
    <n v="600"/>
    <n v="603"/>
    <n v="603"/>
    <x v="2954"/>
    <n v="411"/>
    <n v="0.62520729684908793"/>
  </r>
  <r>
    <x v="1164"/>
    <n v="2017"/>
    <n v="545000"/>
    <n v="40000"/>
    <x v="1"/>
    <x v="0"/>
    <x v="0"/>
    <s v="First Owner"/>
    <n v="602"/>
    <n v="9"/>
    <s v="premimum"/>
    <n v="522208.60465116281"/>
    <n v="599"/>
    <n v="602"/>
    <n v="602"/>
    <x v="2955"/>
    <n v="410"/>
    <n v="0.62458471760797341"/>
  </r>
  <r>
    <x v="1333"/>
    <n v="2018"/>
    <n v="844999"/>
    <n v="20000"/>
    <x v="1"/>
    <x v="0"/>
    <x v="0"/>
    <s v="First Owner"/>
    <n v="601"/>
    <n v="8"/>
    <s v="premimum"/>
    <n v="522170.68219633942"/>
    <n v="598"/>
    <n v="601"/>
    <n v="601"/>
    <x v="2956"/>
    <n v="410"/>
    <n v="0.62396006655574043"/>
  </r>
  <r>
    <x v="1334"/>
    <n v="2016"/>
    <n v="700000"/>
    <n v="93000"/>
    <x v="1"/>
    <x v="0"/>
    <x v="0"/>
    <s v="First Owner"/>
    <n v="600"/>
    <n v="10"/>
    <s v="premimum"/>
    <n v="521632.63500000001"/>
    <n v="597"/>
    <n v="600"/>
    <n v="600"/>
    <x v="2957"/>
    <n v="410"/>
    <n v="0.62333333333333329"/>
  </r>
  <r>
    <x v="356"/>
    <n v="2016"/>
    <n v="650000"/>
    <n v="159000"/>
    <x v="1"/>
    <x v="0"/>
    <x v="0"/>
    <s v="First Owner"/>
    <n v="599"/>
    <n v="10"/>
    <s v="premimum"/>
    <n v="521334.85976627714"/>
    <n v="596"/>
    <n v="599"/>
    <n v="599"/>
    <x v="2958"/>
    <n v="410"/>
    <n v="0.62270450751252082"/>
  </r>
  <r>
    <x v="304"/>
    <n v="2014"/>
    <n v="525000"/>
    <n v="75000"/>
    <x v="1"/>
    <x v="0"/>
    <x v="0"/>
    <s v="Second Owner"/>
    <n v="598"/>
    <n v="12"/>
    <s v="premimum"/>
    <n v="521119.70066889632"/>
    <n v="595"/>
    <n v="598"/>
    <n v="598"/>
    <x v="2959"/>
    <n v="410"/>
    <n v="0.62207357859531776"/>
  </r>
  <r>
    <x v="205"/>
    <n v="2006"/>
    <n v="110000"/>
    <n v="101100"/>
    <x v="1"/>
    <x v="0"/>
    <x v="0"/>
    <s v="Third Owner"/>
    <n v="597"/>
    <n v="20"/>
    <s v="budget"/>
    <n v="521113.20100502513"/>
    <n v="594"/>
    <n v="597"/>
    <n v="597"/>
    <x v="2960"/>
    <n v="409"/>
    <n v="0.62311557788944727"/>
  </r>
  <r>
    <x v="1335"/>
    <n v="2011"/>
    <n v="180000"/>
    <n v="66000"/>
    <x v="1"/>
    <x v="0"/>
    <x v="0"/>
    <s v="First Owner"/>
    <n v="596"/>
    <n v="15"/>
    <s v="budget"/>
    <n v="521802.98825503356"/>
    <n v="593"/>
    <n v="596"/>
    <n v="596"/>
    <x v="2961"/>
    <n v="408"/>
    <n v="0.62416107382550334"/>
  </r>
  <r>
    <x v="191"/>
    <n v="2012"/>
    <n v="280000"/>
    <n v="30000"/>
    <x v="0"/>
    <x v="0"/>
    <x v="0"/>
    <s v="Second Owner"/>
    <n v="595"/>
    <n v="14"/>
    <s v="budget"/>
    <n v="522377.44705882354"/>
    <n v="592"/>
    <n v="595"/>
    <n v="595"/>
    <x v="2962"/>
    <n v="407"/>
    <n v="0.62352941176470589"/>
  </r>
  <r>
    <x v="285"/>
    <n v="2019"/>
    <n v="400000"/>
    <n v="10000"/>
    <x v="0"/>
    <x v="0"/>
    <x v="0"/>
    <s v="First Owner"/>
    <n v="594"/>
    <n v="7"/>
    <s v="budget"/>
    <n v="522785.48989898991"/>
    <n v="591"/>
    <n v="594"/>
    <n v="594"/>
    <x v="2963"/>
    <n v="406"/>
    <n v="0.62457912457912457"/>
  </r>
  <r>
    <x v="471"/>
    <n v="2012"/>
    <n v="625000"/>
    <n v="126000"/>
    <x v="1"/>
    <x v="0"/>
    <x v="0"/>
    <s v="Second Owner"/>
    <n v="593"/>
    <n v="14"/>
    <s v="premimum"/>
    <n v="522992.54806070827"/>
    <n v="590"/>
    <n v="593"/>
    <n v="593"/>
    <x v="2964"/>
    <n v="406"/>
    <n v="0.62394603709949414"/>
  </r>
  <r>
    <x v="706"/>
    <n v="2015"/>
    <n v="535000"/>
    <n v="70000"/>
    <x v="1"/>
    <x v="0"/>
    <x v="0"/>
    <s v="First Owner"/>
    <n v="592"/>
    <n v="11"/>
    <s v="premimum"/>
    <n v="522820.23817567568"/>
    <n v="589"/>
    <n v="592"/>
    <n v="592"/>
    <x v="2965"/>
    <n v="405"/>
    <n v="0.625"/>
  </r>
  <r>
    <x v="879"/>
    <n v="2017"/>
    <n v="459999"/>
    <n v="50000"/>
    <x v="1"/>
    <x v="0"/>
    <x v="0"/>
    <s v="First Owner"/>
    <n v="591"/>
    <n v="9"/>
    <s v="budget"/>
    <n v="522799.62944162439"/>
    <n v="588"/>
    <n v="591"/>
    <n v="591"/>
    <x v="2966"/>
    <n v="404"/>
    <n v="0.62436548223350252"/>
  </r>
  <r>
    <x v="635"/>
    <n v="2010"/>
    <n v="300000"/>
    <n v="100000"/>
    <x v="1"/>
    <x v="0"/>
    <x v="0"/>
    <s v="First Owner"/>
    <n v="590"/>
    <n v="16"/>
    <s v="budget"/>
    <n v="522906.07118644071"/>
    <n v="587"/>
    <n v="590"/>
    <n v="590"/>
    <x v="2967"/>
    <n v="404"/>
    <n v="0.62372881355932208"/>
  </r>
  <r>
    <x v="60"/>
    <n v="2007"/>
    <n v="280000"/>
    <n v="60000"/>
    <x v="0"/>
    <x v="0"/>
    <x v="1"/>
    <s v="First Owner"/>
    <n v="589"/>
    <n v="19"/>
    <s v="budget"/>
    <n v="523284.51952461799"/>
    <n v="586"/>
    <n v="589"/>
    <n v="589"/>
    <x v="2968"/>
    <n v="403"/>
    <n v="0.6230899830220713"/>
  </r>
  <r>
    <x v="532"/>
    <n v="2014"/>
    <n v="500000"/>
    <n v="70000"/>
    <x v="0"/>
    <x v="0"/>
    <x v="0"/>
    <s v="First Owner"/>
    <n v="588"/>
    <n v="12"/>
    <s v="premimum"/>
    <n v="523698.26870748302"/>
    <n v="585"/>
    <n v="588"/>
    <n v="588"/>
    <x v="2969"/>
    <n v="402"/>
    <n v="0.62244897959183676"/>
  </r>
  <r>
    <x v="1336"/>
    <n v="2019"/>
    <n v="1200000"/>
    <n v="1200"/>
    <x v="0"/>
    <x v="0"/>
    <x v="0"/>
    <s v="First Owner"/>
    <n v="587"/>
    <n v="7"/>
    <b v="0"/>
    <n v="523738.64054514479"/>
    <n v="584"/>
    <n v="587"/>
    <n v="587"/>
    <x v="2970"/>
    <n v="401"/>
    <n v="0.62180579216354348"/>
  </r>
  <r>
    <x v="1337"/>
    <n v="2011"/>
    <n v="180000"/>
    <n v="134444"/>
    <x v="0"/>
    <x v="0"/>
    <x v="1"/>
    <s v="Second Owner"/>
    <n v="586"/>
    <n v="15"/>
    <s v="budget"/>
    <n v="522584.61092150171"/>
    <n v="583"/>
    <n v="586"/>
    <n v="586"/>
    <x v="2971"/>
    <n v="401"/>
    <n v="0.62116040955631402"/>
  </r>
  <r>
    <x v="39"/>
    <n v="2009"/>
    <n v="78000"/>
    <n v="120000"/>
    <x v="0"/>
    <x v="0"/>
    <x v="0"/>
    <s v="Second Owner"/>
    <n v="585"/>
    <n v="17"/>
    <s v="budget"/>
    <n v="523170.22564102564"/>
    <n v="582"/>
    <n v="585"/>
    <n v="585"/>
    <x v="2972"/>
    <n v="400"/>
    <n v="0.62222222222222223"/>
  </r>
  <r>
    <x v="735"/>
    <n v="2011"/>
    <n v="160000"/>
    <n v="120000"/>
    <x v="1"/>
    <x v="0"/>
    <x v="0"/>
    <s v="First Owner"/>
    <n v="584"/>
    <n v="15"/>
    <s v="budget"/>
    <n v="523932.50342465751"/>
    <n v="581"/>
    <n v="584"/>
    <n v="584"/>
    <x v="2973"/>
    <n v="399"/>
    <n v="0.62328767123287676"/>
  </r>
  <r>
    <x v="823"/>
    <n v="2014"/>
    <n v="600000"/>
    <n v="238000"/>
    <x v="1"/>
    <x v="0"/>
    <x v="0"/>
    <s v="First Owner"/>
    <n v="583"/>
    <n v="12"/>
    <s v="premimum"/>
    <n v="524556.74442538596"/>
    <n v="580"/>
    <n v="583"/>
    <n v="583"/>
    <x v="2974"/>
    <n v="398"/>
    <n v="0.62264150943396224"/>
  </r>
  <r>
    <x v="1"/>
    <n v="2008"/>
    <n v="110000"/>
    <n v="100000"/>
    <x v="0"/>
    <x v="0"/>
    <x v="0"/>
    <s v="Second Owner"/>
    <n v="582"/>
    <n v="18"/>
    <s v="budget"/>
    <n v="524427.11683848803"/>
    <n v="579"/>
    <n v="582"/>
    <n v="582"/>
    <x v="2975"/>
    <n v="397"/>
    <n v="0.62199312714776633"/>
  </r>
  <r>
    <x v="1338"/>
    <n v="2011"/>
    <n v="450000"/>
    <n v="110000"/>
    <x v="1"/>
    <x v="0"/>
    <x v="0"/>
    <s v="Second Owner"/>
    <n v="581"/>
    <n v="15"/>
    <s v="budget"/>
    <n v="525140.41652323585"/>
    <n v="578"/>
    <n v="581"/>
    <n v="581"/>
    <x v="2976"/>
    <n v="396"/>
    <n v="0.62306368330464712"/>
  </r>
  <r>
    <x v="1339"/>
    <n v="2019"/>
    <n v="1350000"/>
    <n v="35000"/>
    <x v="1"/>
    <x v="0"/>
    <x v="0"/>
    <s v="First Owner"/>
    <n v="580"/>
    <n v="7"/>
    <b v="0"/>
    <n v="525269.96896551724"/>
    <n v="577"/>
    <n v="580"/>
    <n v="580"/>
    <x v="2977"/>
    <n v="395"/>
    <n v="0.62413793103448278"/>
  </r>
  <r>
    <x v="1340"/>
    <n v="2003"/>
    <n v="120000"/>
    <n v="165000"/>
    <x v="0"/>
    <x v="0"/>
    <x v="0"/>
    <s v="Second Owner"/>
    <n v="579"/>
    <n v="23"/>
    <s v="budget"/>
    <n v="523845.56476683938"/>
    <n v="576"/>
    <n v="579"/>
    <n v="579"/>
    <x v="2978"/>
    <n v="395"/>
    <n v="0.62348877374784106"/>
  </r>
  <r>
    <x v="1019"/>
    <n v="2018"/>
    <n v="1040000"/>
    <n v="42000"/>
    <x v="1"/>
    <x v="0"/>
    <x v="0"/>
    <s v="First Owner"/>
    <n v="578"/>
    <n v="8"/>
    <b v="0"/>
    <n v="524544.25951557094"/>
    <n v="575"/>
    <n v="578"/>
    <n v="578"/>
    <x v="2979"/>
    <n v="394"/>
    <n v="0.62456747404844293"/>
  </r>
  <r>
    <x v="65"/>
    <n v="2014"/>
    <n v="390000"/>
    <n v="70000"/>
    <x v="1"/>
    <x v="0"/>
    <x v="0"/>
    <s v="Second Owner"/>
    <n v="577"/>
    <n v="12"/>
    <s v="budget"/>
    <n v="523650.92201039859"/>
    <n v="574"/>
    <n v="577"/>
    <n v="577"/>
    <x v="2980"/>
    <n v="394"/>
    <n v="0.62391681109185437"/>
  </r>
  <r>
    <x v="1341"/>
    <n v="2011"/>
    <n v="65000"/>
    <n v="60000"/>
    <x v="0"/>
    <x v="0"/>
    <x v="0"/>
    <s v="Second Owner"/>
    <n v="576"/>
    <n v="15"/>
    <s v="budget"/>
    <n v="523882.95486111112"/>
    <n v="573"/>
    <n v="576"/>
    <n v="576"/>
    <x v="2981"/>
    <n v="393"/>
    <n v="0.625"/>
  </r>
  <r>
    <x v="454"/>
    <n v="2013"/>
    <n v="320000"/>
    <n v="115000"/>
    <x v="1"/>
    <x v="0"/>
    <x v="0"/>
    <s v="Third Owner"/>
    <n v="575"/>
    <n v="13"/>
    <s v="budget"/>
    <n v="524681.01217391307"/>
    <n v="572"/>
    <n v="575"/>
    <n v="575"/>
    <x v="2982"/>
    <n v="392"/>
    <n v="0.62608695652173918"/>
  </r>
  <r>
    <x v="181"/>
    <n v="2017"/>
    <n v="720000"/>
    <n v="70000"/>
    <x v="1"/>
    <x v="0"/>
    <x v="0"/>
    <s v="First Owner"/>
    <n v="574"/>
    <n v="9"/>
    <s v="premimum"/>
    <n v="525037.59930313588"/>
    <n v="571"/>
    <n v="574"/>
    <n v="574"/>
    <x v="2983"/>
    <n v="391"/>
    <n v="0.62717770034843201"/>
  </r>
  <r>
    <x v="834"/>
    <n v="2007"/>
    <n v="220000"/>
    <n v="80000"/>
    <x v="0"/>
    <x v="0"/>
    <x v="0"/>
    <s v="Second Owner"/>
    <n v="573"/>
    <n v="19"/>
    <s v="budget"/>
    <n v="524697.3507853403"/>
    <n v="570"/>
    <n v="573"/>
    <n v="573"/>
    <x v="2984"/>
    <n v="391"/>
    <n v="0.62652705061082026"/>
  </r>
  <r>
    <x v="475"/>
    <n v="2011"/>
    <n v="225000"/>
    <n v="65000"/>
    <x v="0"/>
    <x v="1"/>
    <x v="0"/>
    <s v="First Owner"/>
    <n v="572"/>
    <n v="15"/>
    <s v="budget"/>
    <n v="525230.0384615385"/>
    <n v="569"/>
    <n v="572"/>
    <n v="572"/>
    <x v="2985"/>
    <n v="390"/>
    <n v="0.6276223776223776"/>
  </r>
  <r>
    <x v="924"/>
    <n v="2010"/>
    <n v="200000"/>
    <n v="150000"/>
    <x v="1"/>
    <x v="0"/>
    <x v="0"/>
    <s v="Second Owner"/>
    <n v="571"/>
    <n v="16"/>
    <s v="budget"/>
    <n v="525755.8353765324"/>
    <n v="568"/>
    <n v="571"/>
    <n v="571"/>
    <x v="2986"/>
    <n v="389"/>
    <n v="0.62697022767075306"/>
  </r>
  <r>
    <x v="50"/>
    <n v="2015"/>
    <n v="434999"/>
    <n v="75000"/>
    <x v="1"/>
    <x v="1"/>
    <x v="0"/>
    <s v="Second Owner"/>
    <n v="570"/>
    <n v="11"/>
    <s v="budget"/>
    <n v="526327.33684210526"/>
    <n v="567"/>
    <n v="570"/>
    <n v="570"/>
    <x v="2987"/>
    <n v="388"/>
    <n v="0.62807017543859645"/>
  </r>
  <r>
    <x v="160"/>
    <n v="2012"/>
    <n v="300000"/>
    <n v="63700"/>
    <x v="1"/>
    <x v="0"/>
    <x v="0"/>
    <s v="First Owner"/>
    <n v="569"/>
    <n v="14"/>
    <s v="budget"/>
    <n v="526487.84358523728"/>
    <n v="566"/>
    <n v="569"/>
    <n v="569"/>
    <x v="2988"/>
    <n v="387"/>
    <n v="0.62917398945518455"/>
  </r>
  <r>
    <x v="4"/>
    <n v="2018"/>
    <n v="700000"/>
    <n v="74800"/>
    <x v="1"/>
    <x v="0"/>
    <x v="0"/>
    <s v="First Owner"/>
    <n v="568"/>
    <n v="8"/>
    <s v="premimum"/>
    <n v="526886.58978873235"/>
    <n v="565"/>
    <n v="568"/>
    <n v="568"/>
    <x v="2989"/>
    <n v="386"/>
    <n v="0.62852112676056338"/>
  </r>
  <r>
    <x v="307"/>
    <n v="2009"/>
    <n v="500000"/>
    <n v="105000"/>
    <x v="1"/>
    <x v="0"/>
    <x v="0"/>
    <s v="Second Owner"/>
    <n v="567"/>
    <n v="17"/>
    <s v="premimum"/>
    <n v="526581.27513227519"/>
    <n v="564"/>
    <n v="567"/>
    <n v="567"/>
    <x v="2990"/>
    <n v="386"/>
    <n v="0.6278659611992945"/>
  </r>
  <r>
    <x v="323"/>
    <n v="2016"/>
    <n v="500000"/>
    <n v="40000"/>
    <x v="1"/>
    <x v="0"/>
    <x v="0"/>
    <s v="First Owner"/>
    <n v="566"/>
    <n v="10"/>
    <s v="premimum"/>
    <n v="526628.23851590103"/>
    <n v="563"/>
    <n v="566"/>
    <n v="566"/>
    <x v="2991"/>
    <n v="385"/>
    <n v="0.62897526501766787"/>
  </r>
  <r>
    <x v="368"/>
    <n v="2016"/>
    <n v="400000"/>
    <n v="90000"/>
    <x v="1"/>
    <x v="0"/>
    <x v="0"/>
    <s v="Second Owner"/>
    <n v="565"/>
    <n v="10"/>
    <s v="budget"/>
    <n v="526675.36814159295"/>
    <n v="562"/>
    <n v="565"/>
    <n v="565"/>
    <x v="2992"/>
    <n v="385"/>
    <n v="0.62831858407079644"/>
  </r>
  <r>
    <x v="682"/>
    <n v="2015"/>
    <n v="825000"/>
    <n v="75000"/>
    <x v="1"/>
    <x v="1"/>
    <x v="0"/>
    <s v="Second Owner"/>
    <n v="564"/>
    <n v="11"/>
    <s v="premimum"/>
    <n v="526899.96985815605"/>
    <n v="561"/>
    <n v="564"/>
    <n v="564"/>
    <x v="2993"/>
    <n v="385"/>
    <n v="0.62943262411347523"/>
  </r>
  <r>
    <x v="95"/>
    <n v="2018"/>
    <n v="720000"/>
    <n v="15000"/>
    <x v="1"/>
    <x v="0"/>
    <x v="0"/>
    <s v="First Owner"/>
    <n v="563"/>
    <n v="8"/>
    <s v="premimum"/>
    <n v="526370.48490230902"/>
    <n v="560"/>
    <n v="563"/>
    <n v="563"/>
    <x v="2994"/>
    <n v="384"/>
    <n v="0.63055062166962694"/>
  </r>
  <r>
    <x v="1342"/>
    <n v="2009"/>
    <n v="110000"/>
    <n v="30000"/>
    <x v="0"/>
    <x v="0"/>
    <x v="0"/>
    <s v="Second Owner"/>
    <n v="562"/>
    <n v="17"/>
    <s v="budget"/>
    <n v="526025.94839857647"/>
    <n v="559"/>
    <n v="562"/>
    <n v="562"/>
    <x v="2995"/>
    <n v="384"/>
    <n v="0.62989323843416367"/>
  </r>
  <r>
    <x v="823"/>
    <n v="2014"/>
    <n v="600000"/>
    <n v="100000"/>
    <x v="1"/>
    <x v="0"/>
    <x v="0"/>
    <s v="Second Owner"/>
    <n v="561"/>
    <n v="12"/>
    <s v="premimum"/>
    <n v="526767.52762923355"/>
    <n v="558"/>
    <n v="561"/>
    <n v="561"/>
    <x v="2996"/>
    <n v="383"/>
    <n v="0.63101604278074863"/>
  </r>
  <r>
    <x v="1343"/>
    <n v="2009"/>
    <n v="275000"/>
    <n v="155000"/>
    <x v="1"/>
    <x v="0"/>
    <x v="1"/>
    <s v="Third Owner"/>
    <n v="560"/>
    <n v="17"/>
    <s v="budget"/>
    <n v="526636.75535714289"/>
    <n v="557"/>
    <n v="560"/>
    <n v="560"/>
    <x v="2997"/>
    <n v="382"/>
    <n v="0.63214285714285712"/>
  </r>
  <r>
    <x v="1344"/>
    <n v="2012"/>
    <n v="2349000"/>
    <n v="149000"/>
    <x v="1"/>
    <x v="0"/>
    <x v="1"/>
    <s v="Second Owner"/>
    <n v="559"/>
    <n v="14"/>
    <b v="0"/>
    <n v="527086.91055456176"/>
    <n v="556"/>
    <n v="559"/>
    <n v="559"/>
    <x v="2998"/>
    <n v="381"/>
    <n v="0.63327370304114494"/>
  </r>
  <r>
    <x v="212"/>
    <n v="2017"/>
    <n v="740000"/>
    <n v="60000"/>
    <x v="1"/>
    <x v="0"/>
    <x v="0"/>
    <s v="First Owner"/>
    <n v="558"/>
    <n v="9"/>
    <s v="premimum"/>
    <n v="523821.83333333331"/>
    <n v="555"/>
    <n v="558"/>
    <n v="558"/>
    <x v="2999"/>
    <n v="380"/>
    <n v="0.63440860215053763"/>
  </r>
  <r>
    <x v="259"/>
    <n v="2017"/>
    <n v="800000"/>
    <n v="90000"/>
    <x v="1"/>
    <x v="0"/>
    <x v="0"/>
    <s v="First Owner"/>
    <n v="557"/>
    <n v="9"/>
    <s v="premimum"/>
    <n v="523433.72172351886"/>
    <n v="554"/>
    <n v="557"/>
    <n v="557"/>
    <x v="3000"/>
    <n v="380"/>
    <n v="0.63375224416517051"/>
  </r>
  <r>
    <x v="466"/>
    <n v="2019"/>
    <n v="1100000"/>
    <n v="100000"/>
    <x v="1"/>
    <x v="0"/>
    <x v="0"/>
    <s v="First Owner"/>
    <n v="556"/>
    <n v="7"/>
    <b v="0"/>
    <n v="522936.30035971222"/>
    <n v="553"/>
    <n v="556"/>
    <n v="556"/>
    <x v="3001"/>
    <n v="380"/>
    <n v="0.63309352517985606"/>
  </r>
  <r>
    <x v="1113"/>
    <n v="2012"/>
    <n v="750000"/>
    <n v="100000"/>
    <x v="1"/>
    <x v="0"/>
    <x v="1"/>
    <s v="Second Owner"/>
    <n v="555"/>
    <n v="14"/>
    <s v="premimum"/>
    <n v="521896.54594594595"/>
    <n v="552"/>
    <n v="555"/>
    <n v="555"/>
    <x v="3002"/>
    <n v="380"/>
    <n v="0.63243243243243241"/>
  </r>
  <r>
    <x v="430"/>
    <n v="2012"/>
    <n v="200000"/>
    <n v="90000"/>
    <x v="0"/>
    <x v="0"/>
    <x v="0"/>
    <s v="Second Owner"/>
    <n v="554"/>
    <n v="14"/>
    <s v="budget"/>
    <n v="521484.80685920577"/>
    <n v="551"/>
    <n v="554"/>
    <n v="554"/>
    <x v="3003"/>
    <n v="379"/>
    <n v="0.63357400722021662"/>
  </r>
  <r>
    <x v="1345"/>
    <n v="2009"/>
    <n v="210000"/>
    <n v="75000"/>
    <x v="1"/>
    <x v="0"/>
    <x v="0"/>
    <s v="First Owner"/>
    <n v="553"/>
    <n v="17"/>
    <s v="budget"/>
    <n v="522066.15370705246"/>
    <n v="550"/>
    <n v="553"/>
    <n v="553"/>
    <x v="3004"/>
    <n v="378"/>
    <n v="0.63471971066907773"/>
  </r>
  <r>
    <x v="142"/>
    <n v="2009"/>
    <n v="270000"/>
    <n v="120000"/>
    <x v="1"/>
    <x v="0"/>
    <x v="0"/>
    <s v="Second Owner"/>
    <n v="552"/>
    <n v="17"/>
    <s v="budget"/>
    <n v="522631.49094202899"/>
    <n v="549"/>
    <n v="552"/>
    <n v="552"/>
    <x v="3005"/>
    <n v="377"/>
    <n v="0.63405797101449279"/>
  </r>
  <r>
    <x v="704"/>
    <n v="2016"/>
    <n v="630000"/>
    <n v="90000"/>
    <x v="1"/>
    <x v="0"/>
    <x v="0"/>
    <s v="Second Owner"/>
    <n v="551"/>
    <n v="10"/>
    <s v="premimum"/>
    <n v="523089.98729582579"/>
    <n v="548"/>
    <n v="551"/>
    <n v="551"/>
    <x v="3006"/>
    <n v="376"/>
    <n v="0.63520871143375679"/>
  </r>
  <r>
    <x v="6"/>
    <n v="2015"/>
    <n v="375000"/>
    <n v="55000"/>
    <x v="0"/>
    <x v="0"/>
    <x v="0"/>
    <s v="First Owner"/>
    <n v="550"/>
    <n v="11"/>
    <s v="budget"/>
    <n v="522895.60545454547"/>
    <n v="547"/>
    <n v="550"/>
    <n v="550"/>
    <x v="3007"/>
    <n v="376"/>
    <n v="0.63636363636363635"/>
  </r>
  <r>
    <x v="369"/>
    <n v="2010"/>
    <n v="300000"/>
    <n v="70000"/>
    <x v="1"/>
    <x v="0"/>
    <x v="0"/>
    <s v="First Owner"/>
    <n v="549"/>
    <n v="16"/>
    <s v="budget"/>
    <n v="523164.99635701277"/>
    <n v="546"/>
    <n v="549"/>
    <n v="549"/>
    <x v="3008"/>
    <n v="375"/>
    <n v="0.63570127504553731"/>
  </r>
  <r>
    <x v="86"/>
    <n v="2016"/>
    <n v="580000"/>
    <n v="95000"/>
    <x v="1"/>
    <x v="0"/>
    <x v="0"/>
    <s v="Second Owner"/>
    <n v="548"/>
    <n v="10"/>
    <s v="premimum"/>
    <n v="523572.23175182485"/>
    <n v="545"/>
    <n v="548"/>
    <n v="548"/>
    <x v="3009"/>
    <n v="374"/>
    <n v="0.63503649635036497"/>
  </r>
  <r>
    <x v="1346"/>
    <n v="2014"/>
    <n v="550000"/>
    <n v="50000"/>
    <x v="1"/>
    <x v="0"/>
    <x v="0"/>
    <s v="First Owner"/>
    <n v="547"/>
    <n v="12"/>
    <s v="premimum"/>
    <n v="523469.07312614261"/>
    <n v="544"/>
    <n v="547"/>
    <n v="547"/>
    <x v="3010"/>
    <n v="374"/>
    <n v="0.63619744058500916"/>
  </r>
  <r>
    <x v="1221"/>
    <n v="2016"/>
    <n v="750000"/>
    <n v="50000"/>
    <x v="1"/>
    <x v="0"/>
    <x v="0"/>
    <s v="First Owner"/>
    <n v="546"/>
    <n v="10"/>
    <s v="premimum"/>
    <n v="523420.48168498167"/>
    <n v="543"/>
    <n v="546"/>
    <n v="546"/>
    <x v="3011"/>
    <n v="373"/>
    <n v="0.63553113553113549"/>
  </r>
  <r>
    <x v="324"/>
    <n v="2014"/>
    <n v="250000"/>
    <n v="60516"/>
    <x v="0"/>
    <x v="0"/>
    <x v="0"/>
    <s v="First Owner"/>
    <n v="545"/>
    <n v="12"/>
    <s v="budget"/>
    <n v="523004.73944954126"/>
    <n v="542"/>
    <n v="545"/>
    <n v="545"/>
    <x v="3012"/>
    <n v="373"/>
    <n v="0.63486238532110095"/>
  </r>
  <r>
    <x v="2"/>
    <n v="2012"/>
    <n v="434999"/>
    <n v="235000"/>
    <x v="1"/>
    <x v="0"/>
    <x v="0"/>
    <s v="Second Owner"/>
    <n v="544"/>
    <n v="14"/>
    <s v="budget"/>
    <n v="523506.5863970588"/>
    <n v="541"/>
    <n v="544"/>
    <n v="544"/>
    <x v="3013"/>
    <n v="372"/>
    <n v="0.6341911764705882"/>
  </r>
  <r>
    <x v="1347"/>
    <n v="2007"/>
    <n v="900000"/>
    <n v="76731"/>
    <x v="1"/>
    <x v="1"/>
    <x v="1"/>
    <s v="First Owner"/>
    <n v="543"/>
    <n v="19"/>
    <s v="premimum"/>
    <n v="523669.58379373851"/>
    <n v="540"/>
    <n v="543"/>
    <n v="543"/>
    <x v="3014"/>
    <n v="371"/>
    <n v="0.63535911602209949"/>
  </r>
  <r>
    <x v="1064"/>
    <n v="2016"/>
    <n v="685000"/>
    <n v="64000"/>
    <x v="1"/>
    <x v="1"/>
    <x v="0"/>
    <s v="First Owner"/>
    <n v="542"/>
    <n v="10"/>
    <s v="premimum"/>
    <n v="522975.24723247235"/>
    <n v="539"/>
    <n v="542"/>
    <n v="542"/>
    <x v="3015"/>
    <n v="370"/>
    <n v="0.63468634686346859"/>
  </r>
  <r>
    <x v="142"/>
    <n v="2014"/>
    <n v="540000"/>
    <n v="65000"/>
    <x v="1"/>
    <x v="1"/>
    <x v="0"/>
    <s v="First Owner"/>
    <n v="541"/>
    <n v="12"/>
    <s v="premimum"/>
    <n v="522675.75600739371"/>
    <n v="538"/>
    <n v="541"/>
    <n v="541"/>
    <x v="3016"/>
    <n v="370"/>
    <n v="0.63401109057301297"/>
  </r>
  <r>
    <x v="588"/>
    <n v="2018"/>
    <n v="1165000"/>
    <n v="13000"/>
    <x v="0"/>
    <x v="1"/>
    <x v="1"/>
    <s v="Test Drive Car"/>
    <n v="540"/>
    <n v="8"/>
    <b v="0"/>
    <n v="522643.67407407408"/>
    <n v="537"/>
    <n v="540"/>
    <n v="540"/>
    <x v="3017"/>
    <n v="369"/>
    <n v="0.6333333333333333"/>
  </r>
  <r>
    <x v="1037"/>
    <n v="2014"/>
    <n v="610000"/>
    <n v="77000"/>
    <x v="1"/>
    <x v="1"/>
    <x v="0"/>
    <s v="First Owner"/>
    <n v="539"/>
    <n v="12"/>
    <s v="premimum"/>
    <n v="521451.91836734692"/>
    <n v="536"/>
    <n v="539"/>
    <n v="539"/>
    <x v="3018"/>
    <n v="369"/>
    <n v="0.63450834879406304"/>
  </r>
  <r>
    <x v="896"/>
    <n v="2011"/>
    <n v="254999"/>
    <n v="24000"/>
    <x v="0"/>
    <x v="1"/>
    <x v="0"/>
    <s v="First Owner"/>
    <n v="538"/>
    <n v="15"/>
    <s v="budget"/>
    <n v="521287.33085501858"/>
    <n v="535"/>
    <n v="538"/>
    <n v="538"/>
    <x v="3019"/>
    <n v="368"/>
    <n v="0.63382899628252787"/>
  </r>
  <r>
    <x v="1348"/>
    <n v="2014"/>
    <n v="280000"/>
    <n v="63840"/>
    <x v="0"/>
    <x v="1"/>
    <x v="0"/>
    <s v="First Owner"/>
    <n v="537"/>
    <n v="12"/>
    <s v="budget"/>
    <n v="521783.21229050279"/>
    <n v="534"/>
    <n v="537"/>
    <n v="537"/>
    <x v="3020"/>
    <n v="367"/>
    <n v="0.63314711359404097"/>
  </r>
  <r>
    <x v="1326"/>
    <n v="2017"/>
    <n v="370000"/>
    <n v="25000"/>
    <x v="0"/>
    <x v="0"/>
    <x v="0"/>
    <s v="First Owner"/>
    <n v="536"/>
    <n v="9"/>
    <s v="budget"/>
    <n v="522234.30037313432"/>
    <n v="533"/>
    <n v="536"/>
    <n v="536"/>
    <x v="3021"/>
    <n v="366"/>
    <n v="0.6324626865671642"/>
  </r>
  <r>
    <x v="310"/>
    <n v="2011"/>
    <n v="459999"/>
    <n v="76400"/>
    <x v="1"/>
    <x v="0"/>
    <x v="0"/>
    <s v="Second Owner"/>
    <n v="535"/>
    <n v="15"/>
    <s v="budget"/>
    <n v="522518.85046728974"/>
    <n v="532"/>
    <n v="535"/>
    <n v="535"/>
    <x v="3022"/>
    <n v="366"/>
    <n v="0.63177570093457946"/>
  </r>
  <r>
    <x v="101"/>
    <n v="1998"/>
    <n v="42000"/>
    <n v="70000"/>
    <x v="0"/>
    <x v="0"/>
    <x v="0"/>
    <s v="Third Owner"/>
    <n v="534"/>
    <n v="28"/>
    <s v="budget"/>
    <n v="522635.92883895134"/>
    <n v="531"/>
    <n v="534"/>
    <n v="534"/>
    <x v="3023"/>
    <n v="365"/>
    <n v="0.63295880149812733"/>
  </r>
  <r>
    <x v="1349"/>
    <n v="2011"/>
    <n v="190000"/>
    <n v="80000"/>
    <x v="1"/>
    <x v="0"/>
    <x v="0"/>
    <s v="Third Owner"/>
    <n v="533"/>
    <n v="15"/>
    <s v="budget"/>
    <n v="523537.68480300187"/>
    <n v="530"/>
    <n v="533"/>
    <n v="533"/>
    <x v="3024"/>
    <n v="364"/>
    <n v="0.63414634146341464"/>
  </r>
  <r>
    <x v="1350"/>
    <n v="2010"/>
    <n v="165000"/>
    <n v="100000"/>
    <x v="0"/>
    <x v="0"/>
    <x v="0"/>
    <s v="Fourth &amp; Above Owner"/>
    <n v="532"/>
    <n v="16"/>
    <s v="budget"/>
    <n v="524164.63533834589"/>
    <n v="529"/>
    <n v="532"/>
    <n v="532"/>
    <x v="3025"/>
    <n v="363"/>
    <n v="0.63533834586466165"/>
  </r>
  <r>
    <x v="1351"/>
    <n v="2017"/>
    <n v="710000"/>
    <n v="40000"/>
    <x v="1"/>
    <x v="0"/>
    <x v="0"/>
    <s v="First Owner"/>
    <n v="531"/>
    <n v="9"/>
    <s v="premimum"/>
    <n v="524841.02824858762"/>
    <n v="528"/>
    <n v="531"/>
    <n v="531"/>
    <x v="3026"/>
    <n v="362"/>
    <n v="0.63653483992467041"/>
  </r>
  <r>
    <x v="69"/>
    <n v="2018"/>
    <n v="1200000"/>
    <n v="15000"/>
    <x v="0"/>
    <x v="0"/>
    <x v="0"/>
    <s v="First Owner"/>
    <n v="530"/>
    <n v="8"/>
    <b v="0"/>
    <n v="524491.6716981132"/>
    <n v="527"/>
    <n v="530"/>
    <n v="530"/>
    <x v="3027"/>
    <n v="362"/>
    <n v="0.63584905660377355"/>
  </r>
  <r>
    <x v="1162"/>
    <n v="2011"/>
    <n v="229999"/>
    <n v="70000"/>
    <x v="0"/>
    <x v="0"/>
    <x v="0"/>
    <s v="First Owner"/>
    <n v="529"/>
    <n v="15"/>
    <s v="budget"/>
    <n v="523214.71833648393"/>
    <n v="526"/>
    <n v="529"/>
    <n v="529"/>
    <x v="3028"/>
    <n v="362"/>
    <n v="0.63516068052930053"/>
  </r>
  <r>
    <x v="91"/>
    <n v="2018"/>
    <n v="310000"/>
    <n v="15000"/>
    <x v="0"/>
    <x v="0"/>
    <x v="0"/>
    <s v="First Owner"/>
    <n v="528"/>
    <n v="8"/>
    <s v="budget"/>
    <n v="523770.05113636365"/>
    <n v="525"/>
    <n v="528"/>
    <n v="528"/>
    <x v="3029"/>
    <n v="361"/>
    <n v="0.63446969696969702"/>
  </r>
  <r>
    <x v="35"/>
    <n v="2015"/>
    <n v="320000"/>
    <n v="40000"/>
    <x v="0"/>
    <x v="0"/>
    <x v="0"/>
    <s v="First Owner"/>
    <n v="527"/>
    <n v="11"/>
    <s v="budget"/>
    <n v="524175.68690702086"/>
    <n v="524"/>
    <n v="527"/>
    <n v="527"/>
    <x v="3030"/>
    <n v="361"/>
    <n v="0.63377609108159394"/>
  </r>
  <r>
    <x v="0"/>
    <n v="2006"/>
    <n v="100000"/>
    <n v="54000"/>
    <x v="0"/>
    <x v="0"/>
    <x v="0"/>
    <s v="First Owner"/>
    <n v="526"/>
    <n v="20"/>
    <s v="budget"/>
    <n v="524563.8536121673"/>
    <n v="523"/>
    <n v="526"/>
    <n v="526"/>
    <x v="3031"/>
    <n v="360"/>
    <n v="0.63307984790874527"/>
  </r>
  <r>
    <x v="341"/>
    <n v="2009"/>
    <n v="160000"/>
    <n v="90000"/>
    <x v="1"/>
    <x v="0"/>
    <x v="0"/>
    <s v="First Owner"/>
    <n v="525"/>
    <n v="17"/>
    <s v="budget"/>
    <n v="525372.54666666663"/>
    <n v="522"/>
    <n v="525"/>
    <n v="525"/>
    <x v="3032"/>
    <n v="359"/>
    <n v="0.63238095238095238"/>
  </r>
  <r>
    <x v="121"/>
    <n v="2007"/>
    <n v="60000"/>
    <n v="52000"/>
    <x v="0"/>
    <x v="0"/>
    <x v="0"/>
    <s v="First Owner"/>
    <n v="524"/>
    <n v="19"/>
    <s v="budget"/>
    <n v="526069.82251908397"/>
    <n v="521"/>
    <n v="524"/>
    <n v="524"/>
    <x v="3033"/>
    <n v="358"/>
    <n v="0.63167938931297707"/>
  </r>
  <r>
    <x v="462"/>
    <n v="2012"/>
    <n v="100000"/>
    <n v="200000"/>
    <x v="1"/>
    <x v="0"/>
    <x v="0"/>
    <s v="Third Owner"/>
    <n v="523"/>
    <n v="14"/>
    <s v="budget"/>
    <n v="526960.96940726577"/>
    <n v="520"/>
    <n v="523"/>
    <n v="523"/>
    <x v="3034"/>
    <n v="357"/>
    <n v="0.63097514340344163"/>
  </r>
  <r>
    <x v="164"/>
    <n v="2016"/>
    <n v="350000"/>
    <n v="35000"/>
    <x v="1"/>
    <x v="0"/>
    <x v="0"/>
    <s v="Second Owner"/>
    <n v="522"/>
    <n v="10"/>
    <s v="budget"/>
    <n v="527778.90229885059"/>
    <n v="519"/>
    <n v="522"/>
    <n v="522"/>
    <x v="3035"/>
    <n v="356"/>
    <n v="0.63218390804597702"/>
  </r>
  <r>
    <x v="1352"/>
    <n v="2017"/>
    <n v="700000"/>
    <n v="60000"/>
    <x v="1"/>
    <x v="0"/>
    <x v="0"/>
    <s v="First Owner"/>
    <n v="521"/>
    <n v="9"/>
    <s v="premimum"/>
    <n v="528120.12859884836"/>
    <n v="518"/>
    <n v="521"/>
    <n v="521"/>
    <x v="3036"/>
    <n v="356"/>
    <n v="0.63339731285988488"/>
  </r>
  <r>
    <x v="150"/>
    <n v="2017"/>
    <n v="300000"/>
    <n v="31489"/>
    <x v="0"/>
    <x v="0"/>
    <x v="0"/>
    <s v="First Owner"/>
    <n v="520"/>
    <n v="9"/>
    <s v="budget"/>
    <n v="527789.59038461535"/>
    <n v="517"/>
    <n v="520"/>
    <n v="520"/>
    <x v="3037"/>
    <n v="356"/>
    <n v="0.63269230769230766"/>
  </r>
  <r>
    <x v="508"/>
    <n v="2018"/>
    <n v="830000"/>
    <n v="40000"/>
    <x v="1"/>
    <x v="0"/>
    <x v="0"/>
    <s v="First Owner"/>
    <n v="519"/>
    <n v="8"/>
    <s v="premimum"/>
    <n v="528228.49132947973"/>
    <n v="516"/>
    <n v="519"/>
    <n v="519"/>
    <x v="3038"/>
    <n v="356"/>
    <n v="0.63198458574181116"/>
  </r>
  <r>
    <x v="1353"/>
    <n v="2010"/>
    <n v="229999"/>
    <n v="70000"/>
    <x v="0"/>
    <x v="0"/>
    <x v="0"/>
    <s v="First Owner"/>
    <n v="518"/>
    <n v="16"/>
    <s v="budget"/>
    <n v="527645.92084942083"/>
    <n v="515"/>
    <n v="518"/>
    <n v="518"/>
    <x v="3039"/>
    <n v="356"/>
    <n v="0.63127413127413123"/>
  </r>
  <r>
    <x v="1097"/>
    <n v="2013"/>
    <n v="400000"/>
    <n v="100000"/>
    <x v="1"/>
    <x v="0"/>
    <x v="0"/>
    <s v="First Owner"/>
    <n v="517"/>
    <n v="13"/>
    <s v="budget"/>
    <n v="528221.6402321083"/>
    <n v="514"/>
    <n v="517"/>
    <n v="517"/>
    <x v="3040"/>
    <n v="355"/>
    <n v="0.63056092843326883"/>
  </r>
  <r>
    <x v="1354"/>
    <n v="2005"/>
    <n v="300000"/>
    <n v="70000"/>
    <x v="0"/>
    <x v="0"/>
    <x v="0"/>
    <s v="Second Owner"/>
    <n v="516"/>
    <n v="21"/>
    <s v="budget"/>
    <n v="528470.13178294571"/>
    <n v="513"/>
    <n v="516"/>
    <n v="516"/>
    <x v="3041"/>
    <n v="354"/>
    <n v="0.62984496124031009"/>
  </r>
  <r>
    <x v="283"/>
    <n v="2013"/>
    <n v="300000"/>
    <n v="50000"/>
    <x v="1"/>
    <x v="0"/>
    <x v="0"/>
    <s v="First Owner"/>
    <n v="515"/>
    <n v="13"/>
    <s v="budget"/>
    <n v="528913.76310679608"/>
    <n v="512"/>
    <n v="515"/>
    <n v="515"/>
    <x v="3042"/>
    <n v="353"/>
    <n v="0.6310679611650486"/>
  </r>
  <r>
    <x v="1355"/>
    <n v="2009"/>
    <n v="80000"/>
    <n v="180000"/>
    <x v="1"/>
    <x v="0"/>
    <x v="0"/>
    <s v="Second Owner"/>
    <n v="514"/>
    <n v="17"/>
    <s v="budget"/>
    <n v="529359.12062256807"/>
    <n v="511"/>
    <n v="514"/>
    <n v="514"/>
    <x v="3043"/>
    <n v="352"/>
    <n v="0.63035019455252916"/>
  </r>
  <r>
    <x v="0"/>
    <n v="2008"/>
    <n v="80000"/>
    <n v="50000"/>
    <x v="0"/>
    <x v="0"/>
    <x v="0"/>
    <s v="Second Owner"/>
    <n v="513"/>
    <n v="18"/>
    <s v="budget"/>
    <n v="530235.06432748539"/>
    <n v="510"/>
    <n v="513"/>
    <n v="513"/>
    <x v="3044"/>
    <n v="351"/>
    <n v="0.63157894736842102"/>
  </r>
  <r>
    <x v="858"/>
    <n v="2007"/>
    <n v="100000"/>
    <n v="90000"/>
    <x v="0"/>
    <x v="0"/>
    <x v="0"/>
    <s v="Second Owner"/>
    <n v="512"/>
    <n v="19"/>
    <s v="budget"/>
    <n v="531114.4296875"/>
    <n v="509"/>
    <n v="512"/>
    <n v="512"/>
    <x v="3045"/>
    <n v="350"/>
    <n v="0.6328125"/>
  </r>
  <r>
    <x v="56"/>
    <n v="2012"/>
    <n v="300000"/>
    <n v="110000"/>
    <x v="1"/>
    <x v="0"/>
    <x v="0"/>
    <s v="First Owner"/>
    <n v="511"/>
    <n v="14"/>
    <s v="budget"/>
    <n v="531958.09784735809"/>
    <n v="508"/>
    <n v="511"/>
    <n v="511"/>
    <x v="3046"/>
    <n v="349"/>
    <n v="0.63405088062622306"/>
  </r>
  <r>
    <x v="1356"/>
    <n v="2018"/>
    <n v="700000"/>
    <n v="26000"/>
    <x v="0"/>
    <x v="0"/>
    <x v="1"/>
    <s v="First Owner"/>
    <n v="510"/>
    <n v="8"/>
    <s v="premimum"/>
    <n v="532412.91764705884"/>
    <n v="507"/>
    <n v="510"/>
    <n v="510"/>
    <x v="3047"/>
    <n v="348"/>
    <n v="0.6333333333333333"/>
  </r>
  <r>
    <x v="314"/>
    <n v="2016"/>
    <n v="975000"/>
    <n v="65000"/>
    <x v="1"/>
    <x v="0"/>
    <x v="0"/>
    <s v="First Owner"/>
    <n v="509"/>
    <n v="10"/>
    <s v="premimum"/>
    <n v="532083.66994106094"/>
    <n v="506"/>
    <n v="509"/>
    <n v="509"/>
    <x v="3048"/>
    <n v="348"/>
    <n v="0.63261296660117883"/>
  </r>
  <r>
    <x v="424"/>
    <n v="2009"/>
    <n v="500000"/>
    <n v="130000"/>
    <x v="1"/>
    <x v="0"/>
    <x v="0"/>
    <s v="First Owner"/>
    <n v="508"/>
    <n v="17"/>
    <s v="premimum"/>
    <n v="531211.78740157478"/>
    <n v="505"/>
    <n v="508"/>
    <n v="508"/>
    <x v="3049"/>
    <n v="348"/>
    <n v="0.63188976377952755"/>
  </r>
  <r>
    <x v="72"/>
    <n v="2013"/>
    <n v="550000"/>
    <n v="75000"/>
    <x v="1"/>
    <x v="0"/>
    <x v="0"/>
    <s v="Second Owner"/>
    <n v="507"/>
    <n v="13"/>
    <s v="premimum"/>
    <n v="531273.34911242605"/>
    <n v="504"/>
    <n v="507"/>
    <n v="507"/>
    <x v="3050"/>
    <n v="347"/>
    <n v="0.63116370808678501"/>
  </r>
  <r>
    <x v="543"/>
    <n v="2014"/>
    <n v="550000"/>
    <n v="110000"/>
    <x v="1"/>
    <x v="0"/>
    <x v="0"/>
    <s v="Second Owner"/>
    <n v="506"/>
    <n v="12"/>
    <s v="premimum"/>
    <n v="531236.33992094861"/>
    <n v="503"/>
    <n v="506"/>
    <n v="506"/>
    <x v="3051"/>
    <n v="346"/>
    <n v="0.6324110671936759"/>
  </r>
  <r>
    <x v="430"/>
    <n v="2014"/>
    <n v="240000"/>
    <n v="50000"/>
    <x v="0"/>
    <x v="0"/>
    <x v="0"/>
    <s v="First Owner"/>
    <n v="505"/>
    <n v="12"/>
    <s v="budget"/>
    <n v="531199.18415841588"/>
    <n v="502"/>
    <n v="505"/>
    <n v="505"/>
    <x v="3052"/>
    <n v="345"/>
    <n v="0.63366336633663367"/>
  </r>
  <r>
    <x v="115"/>
    <n v="1997"/>
    <n v="50000"/>
    <n v="80000"/>
    <x v="0"/>
    <x v="0"/>
    <x v="0"/>
    <s v="Second Owner"/>
    <n v="504"/>
    <n v="29"/>
    <s v="budget"/>
    <n v="531776.96031746035"/>
    <n v="501"/>
    <n v="504"/>
    <n v="504"/>
    <x v="3053"/>
    <n v="344"/>
    <n v="0.63293650793650791"/>
  </r>
  <r>
    <x v="748"/>
    <n v="2009"/>
    <n v="120000"/>
    <n v="80000"/>
    <x v="0"/>
    <x v="0"/>
    <x v="0"/>
    <s v="Second Owner"/>
    <n v="503"/>
    <n v="17"/>
    <s v="budget"/>
    <n v="532734.76739562629"/>
    <n v="500"/>
    <n v="503"/>
    <n v="503"/>
    <x v="3054"/>
    <n v="343"/>
    <n v="0.63419483101391649"/>
  </r>
  <r>
    <x v="228"/>
    <n v="2013"/>
    <n v="900000"/>
    <n v="60000"/>
    <x v="0"/>
    <x v="0"/>
    <x v="0"/>
    <s v="Second Owner"/>
    <n v="502"/>
    <n v="13"/>
    <s v="premimum"/>
    <n v="533556.94820717128"/>
    <n v="499"/>
    <n v="502"/>
    <n v="502"/>
    <x v="3055"/>
    <n v="342"/>
    <n v="0.63545816733067728"/>
  </r>
  <r>
    <x v="740"/>
    <n v="2009"/>
    <n v="250000"/>
    <n v="90000"/>
    <x v="0"/>
    <x v="0"/>
    <x v="0"/>
    <s v="Second Owner"/>
    <n v="501"/>
    <n v="17"/>
    <s v="budget"/>
    <n v="532825.52495009976"/>
    <n v="498"/>
    <n v="501"/>
    <n v="501"/>
    <x v="3056"/>
    <n v="341"/>
    <n v="0.63672654690618757"/>
  </r>
  <r>
    <x v="285"/>
    <n v="2017"/>
    <n v="280000"/>
    <n v="36000"/>
    <x v="0"/>
    <x v="0"/>
    <x v="0"/>
    <s v="First Owner"/>
    <n v="500"/>
    <n v="9"/>
    <s v="budget"/>
    <n v="533391.17599999998"/>
    <n v="497"/>
    <n v="500"/>
    <n v="500"/>
    <x v="3057"/>
    <n v="340"/>
    <n v="0.63800000000000001"/>
  </r>
  <r>
    <x v="1357"/>
    <n v="2010"/>
    <n v="85000"/>
    <n v="87000"/>
    <x v="1"/>
    <x v="0"/>
    <x v="0"/>
    <s v="First Owner"/>
    <n v="499"/>
    <n v="16"/>
    <s v="budget"/>
    <n v="533898.97394789581"/>
    <n v="496"/>
    <n v="499"/>
    <n v="499"/>
    <x v="3058"/>
    <n v="340"/>
    <n v="0.63727454909819636"/>
  </r>
  <r>
    <x v="330"/>
    <n v="2011"/>
    <n v="90000"/>
    <n v="80000"/>
    <x v="1"/>
    <x v="0"/>
    <x v="0"/>
    <s v="First Owner"/>
    <n v="498"/>
    <n v="15"/>
    <s v="budget"/>
    <n v="534800.37751004018"/>
    <n v="495"/>
    <n v="498"/>
    <n v="498"/>
    <x v="3059"/>
    <n v="339"/>
    <n v="0.63654618473895586"/>
  </r>
  <r>
    <x v="1267"/>
    <n v="2015"/>
    <n v="500000"/>
    <n v="50000"/>
    <x v="1"/>
    <x v="0"/>
    <x v="0"/>
    <s v="First Owner"/>
    <n v="497"/>
    <n v="11"/>
    <s v="premimum"/>
    <n v="535695.34808853117"/>
    <n v="494"/>
    <n v="497"/>
    <n v="497"/>
    <x v="3060"/>
    <n v="338"/>
    <n v="0.63581488933601604"/>
  </r>
  <r>
    <x v="115"/>
    <n v="2013"/>
    <n v="200000"/>
    <n v="60000"/>
    <x v="0"/>
    <x v="0"/>
    <x v="0"/>
    <s v="First Owner"/>
    <n v="496"/>
    <n v="13"/>
    <s v="budget"/>
    <n v="535767.31451612909"/>
    <n v="493"/>
    <n v="496"/>
    <n v="496"/>
    <x v="3061"/>
    <n v="337"/>
    <n v="0.63508064516129037"/>
  </r>
  <r>
    <x v="91"/>
    <n v="2015"/>
    <n v="250000"/>
    <n v="50000"/>
    <x v="0"/>
    <x v="0"/>
    <x v="0"/>
    <s v="First Owner"/>
    <n v="495"/>
    <n v="11"/>
    <s v="budget"/>
    <n v="536445.63232323236"/>
    <n v="492"/>
    <n v="495"/>
    <n v="495"/>
    <x v="3062"/>
    <n v="336"/>
    <n v="0.63434343434343432"/>
  </r>
  <r>
    <x v="95"/>
    <n v="2014"/>
    <n v="185000"/>
    <n v="40000"/>
    <x v="1"/>
    <x v="0"/>
    <x v="0"/>
    <s v="Third Owner"/>
    <n v="494"/>
    <n v="12"/>
    <s v="budget"/>
    <n v="537025.48178137653"/>
    <n v="491"/>
    <n v="494"/>
    <n v="494"/>
    <x v="3063"/>
    <n v="335"/>
    <n v="0.6336032388663968"/>
  </r>
  <r>
    <x v="537"/>
    <n v="2008"/>
    <n v="100000"/>
    <n v="60000"/>
    <x v="0"/>
    <x v="0"/>
    <x v="0"/>
    <s v="Second Owner"/>
    <n v="493"/>
    <n v="18"/>
    <s v="budget"/>
    <n v="537739.5294117647"/>
    <n v="490"/>
    <n v="493"/>
    <n v="493"/>
    <x v="3064"/>
    <n v="334"/>
    <n v="0.63488843813387419"/>
  </r>
  <r>
    <x v="1358"/>
    <n v="2015"/>
    <n v="610000"/>
    <n v="55000"/>
    <x v="1"/>
    <x v="0"/>
    <x v="0"/>
    <s v="First Owner"/>
    <n v="492"/>
    <n v="11"/>
    <s v="premimum"/>
    <n v="538629.24390243902"/>
    <n v="489"/>
    <n v="492"/>
    <n v="492"/>
    <x v="3065"/>
    <n v="333"/>
    <n v="0.63617886178861793"/>
  </r>
  <r>
    <x v="130"/>
    <n v="2012"/>
    <n v="290000"/>
    <n v="80000"/>
    <x v="1"/>
    <x v="0"/>
    <x v="0"/>
    <s v="First Owner"/>
    <n v="491"/>
    <n v="14"/>
    <s v="budget"/>
    <n v="538483.8859470468"/>
    <n v="488"/>
    <n v="491"/>
    <n v="491"/>
    <x v="3066"/>
    <n v="332"/>
    <n v="0.63543788187372707"/>
  </r>
  <r>
    <x v="1359"/>
    <n v="2012"/>
    <n v="300000"/>
    <n v="295000"/>
    <x v="1"/>
    <x v="0"/>
    <x v="0"/>
    <s v="First Owner"/>
    <n v="490"/>
    <n v="14"/>
    <s v="budget"/>
    <n v="538990.99591836729"/>
    <n v="487"/>
    <n v="490"/>
    <n v="490"/>
    <x v="3067"/>
    <n v="331"/>
    <n v="0.63469387755102036"/>
  </r>
  <r>
    <x v="117"/>
    <n v="2015"/>
    <n v="225000"/>
    <n v="80000"/>
    <x v="0"/>
    <x v="0"/>
    <x v="0"/>
    <s v="First Owner"/>
    <n v="489"/>
    <n v="11"/>
    <s v="budget"/>
    <n v="539479.73006134969"/>
    <n v="486"/>
    <n v="489"/>
    <n v="489"/>
    <x v="3068"/>
    <n v="330"/>
    <n v="0.63394683026584864"/>
  </r>
  <r>
    <x v="150"/>
    <n v="2017"/>
    <n v="320000"/>
    <n v="50000"/>
    <x v="0"/>
    <x v="0"/>
    <x v="0"/>
    <s v="Second Owner"/>
    <n v="488"/>
    <n v="9"/>
    <s v="budget"/>
    <n v="540124.15573770495"/>
    <n v="485"/>
    <n v="488"/>
    <n v="488"/>
    <x v="3069"/>
    <n v="329"/>
    <n v="0.63319672131147542"/>
  </r>
  <r>
    <x v="139"/>
    <n v="2012"/>
    <n v="135000"/>
    <n v="158000"/>
    <x v="1"/>
    <x v="0"/>
    <x v="0"/>
    <s v="Third Owner"/>
    <n v="487"/>
    <n v="14"/>
    <s v="budget"/>
    <n v="540576.15605749481"/>
    <n v="484"/>
    <n v="487"/>
    <n v="487"/>
    <x v="3070"/>
    <n v="329"/>
    <n v="0.6344969199178645"/>
  </r>
  <r>
    <x v="194"/>
    <n v="2006"/>
    <n v="400000"/>
    <n v="400000"/>
    <x v="1"/>
    <x v="0"/>
    <x v="0"/>
    <s v="Third Owner"/>
    <n v="486"/>
    <n v="20"/>
    <s v="budget"/>
    <n v="541410.67489711929"/>
    <n v="483"/>
    <n v="486"/>
    <n v="486"/>
    <x v="3071"/>
    <n v="328"/>
    <n v="0.63580246913580252"/>
  </r>
  <r>
    <x v="673"/>
    <n v="2016"/>
    <n v="600000"/>
    <n v="19495"/>
    <x v="0"/>
    <x v="1"/>
    <x v="0"/>
    <s v="First Owner"/>
    <n v="485"/>
    <n v="10"/>
    <s v="premimum"/>
    <n v="541702.24329896912"/>
    <n v="482"/>
    <n v="485"/>
    <n v="485"/>
    <x v="3072"/>
    <n v="327"/>
    <n v="0.63711340206185563"/>
  </r>
  <r>
    <x v="656"/>
    <n v="2013"/>
    <n v="570000"/>
    <n v="62668"/>
    <x v="1"/>
    <x v="1"/>
    <x v="0"/>
    <s v="First Owner"/>
    <n v="484"/>
    <n v="13"/>
    <s v="premimum"/>
    <n v="541581.7933884298"/>
    <n v="481"/>
    <n v="484"/>
    <n v="484"/>
    <x v="3073"/>
    <n v="327"/>
    <n v="0.63636363636363635"/>
  </r>
  <r>
    <x v="174"/>
    <n v="2013"/>
    <n v="850000"/>
    <n v="85710"/>
    <x v="1"/>
    <x v="1"/>
    <x v="0"/>
    <s v="First Owner"/>
    <n v="483"/>
    <n v="13"/>
    <s v="premimum"/>
    <n v="541522.95652173914"/>
    <n v="480"/>
    <n v="483"/>
    <n v="483"/>
    <x v="3074"/>
    <n v="326"/>
    <n v="0.63561076604554867"/>
  </r>
  <r>
    <x v="698"/>
    <n v="2011"/>
    <n v="250000"/>
    <n v="55130"/>
    <x v="1"/>
    <x v="1"/>
    <x v="0"/>
    <s v="Second Owner"/>
    <n v="482"/>
    <n v="15"/>
    <s v="budget"/>
    <n v="540882.96265560167"/>
    <n v="479"/>
    <n v="482"/>
    <n v="482"/>
    <x v="3075"/>
    <n v="325"/>
    <n v="0.63485477178423233"/>
  </r>
  <r>
    <x v="304"/>
    <n v="2014"/>
    <n v="580000"/>
    <n v="63356"/>
    <x v="1"/>
    <x v="1"/>
    <x v="0"/>
    <s v="Second Owner"/>
    <n v="481"/>
    <n v="12"/>
    <s v="premimum"/>
    <n v="541487.70893970889"/>
    <n v="478"/>
    <n v="481"/>
    <n v="481"/>
    <x v="3076"/>
    <n v="324"/>
    <n v="0.63617463617463621"/>
  </r>
  <r>
    <x v="1278"/>
    <n v="2012"/>
    <n v="1680000"/>
    <n v="129627"/>
    <x v="1"/>
    <x v="1"/>
    <x v="0"/>
    <s v="First Owner"/>
    <n v="480"/>
    <n v="14"/>
    <b v="0"/>
    <n v="541407.47499999998"/>
    <n v="477"/>
    <n v="480"/>
    <n v="480"/>
    <x v="3077"/>
    <n v="323"/>
    <n v="0.63749999999999996"/>
  </r>
  <r>
    <x v="237"/>
    <n v="2010"/>
    <n v="180000"/>
    <n v="15000"/>
    <x v="0"/>
    <x v="0"/>
    <x v="0"/>
    <s v="First Owner"/>
    <n v="479"/>
    <n v="16"/>
    <s v="budget"/>
    <n v="539030.4551148226"/>
    <n v="476"/>
    <n v="479"/>
    <n v="479"/>
    <x v="3078"/>
    <n v="322"/>
    <n v="0.63674321503131526"/>
  </r>
  <r>
    <x v="1026"/>
    <n v="2017"/>
    <n v="300000"/>
    <n v="50000"/>
    <x v="0"/>
    <x v="0"/>
    <x v="0"/>
    <s v="First Owner"/>
    <n v="478"/>
    <n v="9"/>
    <s v="budget"/>
    <n v="539781.56485355645"/>
    <n v="475"/>
    <n v="478"/>
    <n v="478"/>
    <x v="3079"/>
    <n v="321"/>
    <n v="0.63598326359832635"/>
  </r>
  <r>
    <x v="1360"/>
    <n v="2012"/>
    <n v="269000"/>
    <n v="70000"/>
    <x v="0"/>
    <x v="0"/>
    <x v="0"/>
    <s v="Second Owner"/>
    <n v="477"/>
    <n v="14"/>
    <s v="budget"/>
    <n v="540284.25157232699"/>
    <n v="474"/>
    <n v="477"/>
    <n v="477"/>
    <x v="3080"/>
    <n v="321"/>
    <n v="0.63522012578616349"/>
  </r>
  <r>
    <x v="150"/>
    <n v="2018"/>
    <n v="231999"/>
    <n v="20000"/>
    <x v="0"/>
    <x v="0"/>
    <x v="0"/>
    <s v="First Owner"/>
    <n v="476"/>
    <n v="8"/>
    <s v="budget"/>
    <n v="540854.17647058819"/>
    <n v="473"/>
    <n v="476"/>
    <n v="476"/>
    <x v="3081"/>
    <n v="320"/>
    <n v="0.63655462184873945"/>
  </r>
  <r>
    <x v="332"/>
    <n v="2011"/>
    <n v="150000"/>
    <n v="60000"/>
    <x v="0"/>
    <x v="0"/>
    <x v="0"/>
    <s v="Third Owner"/>
    <n v="475"/>
    <n v="15"/>
    <s v="budget"/>
    <n v="541504.39789473685"/>
    <n v="472"/>
    <n v="475"/>
    <n v="475"/>
    <x v="3082"/>
    <n v="320"/>
    <n v="0.63578947368421057"/>
  </r>
  <r>
    <x v="556"/>
    <n v="2017"/>
    <n v="495000"/>
    <n v="5000"/>
    <x v="0"/>
    <x v="0"/>
    <x v="0"/>
    <s v="First Owner"/>
    <n v="474"/>
    <n v="9"/>
    <s v="budget"/>
    <n v="542330.35654008435"/>
    <n v="471"/>
    <n v="474"/>
    <n v="474"/>
    <x v="3083"/>
    <n v="319"/>
    <n v="0.6371308016877637"/>
  </r>
  <r>
    <x v="470"/>
    <n v="2014"/>
    <n v="700000"/>
    <n v="15000"/>
    <x v="0"/>
    <x v="0"/>
    <x v="0"/>
    <s v="First Owner"/>
    <n v="473"/>
    <n v="12"/>
    <s v="premimum"/>
    <n v="542430.42071881611"/>
    <n v="470"/>
    <n v="473"/>
    <n v="473"/>
    <x v="3084"/>
    <n v="319"/>
    <n v="0.63636363636363635"/>
  </r>
  <r>
    <x v="1016"/>
    <n v="2018"/>
    <n v="400000"/>
    <n v="4400"/>
    <x v="0"/>
    <x v="0"/>
    <x v="0"/>
    <s v="Second Owner"/>
    <n v="472"/>
    <n v="8"/>
    <s v="budget"/>
    <n v="542096.58686440683"/>
    <n v="469"/>
    <n v="472"/>
    <n v="472"/>
    <x v="3085"/>
    <n v="318"/>
    <n v="0.63559322033898302"/>
  </r>
  <r>
    <x v="1361"/>
    <n v="2019"/>
    <n v="599000"/>
    <n v="15000"/>
    <x v="1"/>
    <x v="0"/>
    <x v="0"/>
    <s v="Third Owner"/>
    <n v="471"/>
    <n v="7"/>
    <s v="premimum"/>
    <n v="542398.27813163481"/>
    <n v="468"/>
    <n v="471"/>
    <n v="471"/>
    <x v="3086"/>
    <n v="318"/>
    <n v="0.63694267515923564"/>
  </r>
  <r>
    <x v="72"/>
    <n v="2013"/>
    <n v="421000"/>
    <n v="45000"/>
    <x v="1"/>
    <x v="0"/>
    <x v="0"/>
    <s v="First Owner"/>
    <n v="470"/>
    <n v="13"/>
    <s v="budget"/>
    <n v="542277.84893617022"/>
    <n v="467"/>
    <n v="470"/>
    <n v="470"/>
    <x v="3087"/>
    <n v="318"/>
    <n v="0.63829787234042556"/>
  </r>
  <r>
    <x v="1323"/>
    <n v="2018"/>
    <n v="841000"/>
    <n v="1000"/>
    <x v="1"/>
    <x v="0"/>
    <x v="0"/>
    <s v="First Owner"/>
    <n v="469"/>
    <n v="8"/>
    <s v="premimum"/>
    <n v="542536.43710021325"/>
    <n v="466"/>
    <n v="469"/>
    <n v="469"/>
    <x v="3088"/>
    <n v="317"/>
    <n v="0.63752665245202556"/>
  </r>
  <r>
    <x v="28"/>
    <n v="2014"/>
    <n v="295000"/>
    <n v="38500"/>
    <x v="0"/>
    <x v="0"/>
    <x v="0"/>
    <s v="First Owner"/>
    <n v="468"/>
    <n v="12"/>
    <s v="budget"/>
    <n v="541898.6944444445"/>
    <n v="465"/>
    <n v="468"/>
    <n v="468"/>
    <x v="3089"/>
    <n v="317"/>
    <n v="0.63675213675213671"/>
  </r>
  <r>
    <x v="962"/>
    <n v="2011"/>
    <n v="220000"/>
    <n v="25000"/>
    <x v="0"/>
    <x v="0"/>
    <x v="0"/>
    <s v="First Owner"/>
    <n v="467"/>
    <n v="15"/>
    <s v="budget"/>
    <n v="542427.38543897215"/>
    <n v="464"/>
    <n v="467"/>
    <n v="467"/>
    <x v="3090"/>
    <n v="316"/>
    <n v="0.63597430406852251"/>
  </r>
  <r>
    <x v="1362"/>
    <n v="2013"/>
    <n v="250000"/>
    <n v="35000"/>
    <x v="1"/>
    <x v="0"/>
    <x v="0"/>
    <s v="First Owner"/>
    <n v="466"/>
    <n v="13"/>
    <s v="budget"/>
    <n v="543119.28969957086"/>
    <n v="463"/>
    <n v="466"/>
    <n v="466"/>
    <x v="3091"/>
    <n v="315"/>
    <n v="0.63519313304721026"/>
  </r>
  <r>
    <x v="1278"/>
    <n v="2009"/>
    <n v="1100000"/>
    <n v="110000"/>
    <x v="1"/>
    <x v="0"/>
    <x v="0"/>
    <s v="Second Owner"/>
    <n v="465"/>
    <n v="17"/>
    <b v="0"/>
    <n v="543749.6537634409"/>
    <n v="462"/>
    <n v="465"/>
    <n v="465"/>
    <x v="3092"/>
    <n v="314"/>
    <n v="0.63440860215053763"/>
  </r>
  <r>
    <x v="859"/>
    <n v="2012"/>
    <n v="300000"/>
    <n v="40000"/>
    <x v="0"/>
    <x v="0"/>
    <x v="0"/>
    <s v="First Owner"/>
    <n v="464"/>
    <n v="14"/>
    <s v="budget"/>
    <n v="542550.83836206899"/>
    <n v="461"/>
    <n v="464"/>
    <n v="464"/>
    <x v="3093"/>
    <n v="313"/>
    <n v="0.63577586206896552"/>
  </r>
  <r>
    <x v="1363"/>
    <n v="2007"/>
    <n v="80000"/>
    <n v="110000"/>
    <x v="0"/>
    <x v="0"/>
    <x v="0"/>
    <s v="Second Owner"/>
    <n v="463"/>
    <n v="19"/>
    <s v="budget"/>
    <n v="543074.70626349887"/>
    <n v="460"/>
    <n v="463"/>
    <n v="463"/>
    <x v="3094"/>
    <n v="312"/>
    <n v="0.63498920086393085"/>
  </r>
  <r>
    <x v="164"/>
    <n v="2013"/>
    <n v="215000"/>
    <n v="20000"/>
    <x v="1"/>
    <x v="0"/>
    <x v="0"/>
    <s v="Third Owner"/>
    <n v="462"/>
    <n v="13"/>
    <s v="budget"/>
    <n v="544077.03246753244"/>
    <n v="459"/>
    <n v="462"/>
    <n v="462"/>
    <x v="3095"/>
    <n v="311"/>
    <n v="0.63636363636363635"/>
  </r>
  <r>
    <x v="49"/>
    <n v="2012"/>
    <n v="245000"/>
    <n v="14987"/>
    <x v="0"/>
    <x v="1"/>
    <x v="0"/>
    <s v="First Owner"/>
    <n v="461"/>
    <n v="14"/>
    <s v="budget"/>
    <n v="544790.86550976138"/>
    <n v="458"/>
    <n v="461"/>
    <n v="461"/>
    <x v="3096"/>
    <n v="310"/>
    <n v="0.63774403470715835"/>
  </r>
  <r>
    <x v="360"/>
    <n v="2016"/>
    <n v="650000"/>
    <n v="25061"/>
    <x v="1"/>
    <x v="1"/>
    <x v="0"/>
    <s v="First Owner"/>
    <n v="460"/>
    <n v="10"/>
    <s v="premimum"/>
    <n v="545442.58478260867"/>
    <n v="457"/>
    <n v="460"/>
    <n v="460"/>
    <x v="3097"/>
    <n v="309"/>
    <n v="0.63695652173913042"/>
  </r>
  <r>
    <x v="884"/>
    <n v="2017"/>
    <n v="760000"/>
    <n v="42494"/>
    <x v="1"/>
    <x v="1"/>
    <x v="0"/>
    <s v="First Owner"/>
    <n v="459"/>
    <n v="9"/>
    <s v="premimum"/>
    <n v="545214.79084967321"/>
    <n v="456"/>
    <n v="459"/>
    <n v="459"/>
    <x v="3098"/>
    <n v="309"/>
    <n v="0.63616557734204793"/>
  </r>
  <r>
    <x v="638"/>
    <n v="2014"/>
    <n v="395000"/>
    <n v="44875"/>
    <x v="1"/>
    <x v="1"/>
    <x v="0"/>
    <s v="First Owner"/>
    <n v="458"/>
    <n v="12"/>
    <s v="budget"/>
    <n v="544745.82751091698"/>
    <n v="455"/>
    <n v="458"/>
    <n v="458"/>
    <x v="3099"/>
    <n v="309"/>
    <n v="0.63537117903930129"/>
  </r>
  <r>
    <x v="698"/>
    <n v="2014"/>
    <n v="280000"/>
    <n v="89741"/>
    <x v="1"/>
    <x v="1"/>
    <x v="0"/>
    <s v="Second Owner"/>
    <n v="457"/>
    <n v="12"/>
    <s v="budget"/>
    <n v="545073.49890590808"/>
    <n v="454"/>
    <n v="457"/>
    <n v="457"/>
    <x v="3100"/>
    <n v="308"/>
    <n v="0.6345733041575492"/>
  </r>
  <r>
    <x v="1364"/>
    <n v="2016"/>
    <n v="495000"/>
    <n v="65000"/>
    <x v="1"/>
    <x v="1"/>
    <x v="0"/>
    <s v="First Owner"/>
    <n v="456"/>
    <n v="10"/>
    <s v="budget"/>
    <n v="545654.80043859652"/>
    <n v="453"/>
    <n v="456"/>
    <n v="456"/>
    <x v="3101"/>
    <n v="307"/>
    <n v="0.63596491228070173"/>
  </r>
  <r>
    <x v="603"/>
    <n v="2016"/>
    <n v="525000"/>
    <n v="35000"/>
    <x v="1"/>
    <x v="1"/>
    <x v="0"/>
    <s v="First Owner"/>
    <n v="455"/>
    <n v="10"/>
    <s v="premimum"/>
    <n v="545766.12967032962"/>
    <n v="452"/>
    <n v="455"/>
    <n v="455"/>
    <x v="3102"/>
    <n v="307"/>
    <n v="0.63516483516483513"/>
  </r>
  <r>
    <x v="1365"/>
    <n v="2009"/>
    <n v="420000"/>
    <n v="347089"/>
    <x v="1"/>
    <x v="1"/>
    <x v="0"/>
    <s v="First Owner"/>
    <n v="454"/>
    <n v="17"/>
    <s v="budget"/>
    <n v="545811.87004405283"/>
    <n v="451"/>
    <n v="454"/>
    <n v="454"/>
    <x v="3103"/>
    <n v="307"/>
    <n v="0.63436123348017626"/>
  </r>
  <r>
    <x v="1366"/>
    <n v="2010"/>
    <n v="210000"/>
    <n v="34500"/>
    <x v="1"/>
    <x v="0"/>
    <x v="0"/>
    <s v="First Owner"/>
    <n v="453"/>
    <n v="16"/>
    <s v="budget"/>
    <n v="546089.60044150113"/>
    <n v="450"/>
    <n v="453"/>
    <n v="453"/>
    <x v="3104"/>
    <n v="306"/>
    <n v="0.63355408388520973"/>
  </r>
  <r>
    <x v="298"/>
    <n v="2018"/>
    <n v="650000"/>
    <n v="30000"/>
    <x v="0"/>
    <x v="0"/>
    <x v="0"/>
    <s v="First Owner"/>
    <n v="452"/>
    <n v="8"/>
    <s v="premimum"/>
    <n v="546833.16150442476"/>
    <n v="449"/>
    <n v="452"/>
    <n v="452"/>
    <x v="3105"/>
    <n v="305"/>
    <n v="0.63274336283185839"/>
  </r>
  <r>
    <x v="394"/>
    <n v="2018"/>
    <n v="2300000"/>
    <n v="39000"/>
    <x v="1"/>
    <x v="0"/>
    <x v="1"/>
    <s v="First Owner"/>
    <n v="451"/>
    <n v="8"/>
    <b v="0"/>
    <n v="546604.4101995565"/>
    <n v="448"/>
    <n v="451"/>
    <n v="451"/>
    <x v="3106"/>
    <n v="305"/>
    <n v="0.63192904656319293"/>
  </r>
  <r>
    <x v="1107"/>
    <n v="2019"/>
    <n v="525000"/>
    <n v="16000"/>
    <x v="1"/>
    <x v="0"/>
    <x v="0"/>
    <s v="First Owner"/>
    <n v="450"/>
    <n v="7"/>
    <s v="premimum"/>
    <n v="542707.97555555555"/>
    <n v="447"/>
    <n v="450"/>
    <n v="450"/>
    <x v="3107"/>
    <n v="305"/>
    <n v="0.63111111111111107"/>
  </r>
  <r>
    <x v="641"/>
    <n v="2010"/>
    <n v="195000"/>
    <n v="80000"/>
    <x v="2"/>
    <x v="0"/>
    <x v="0"/>
    <s v="Second Owner"/>
    <n v="449"/>
    <n v="16"/>
    <s v="budget"/>
    <n v="542747.4142538975"/>
    <n v="446"/>
    <n v="449"/>
    <n v="449"/>
    <x v="3108"/>
    <n v="305"/>
    <n v="0.63028953229398665"/>
  </r>
  <r>
    <x v="106"/>
    <n v="2016"/>
    <n v="650000"/>
    <n v="60000"/>
    <x v="1"/>
    <x v="0"/>
    <x v="0"/>
    <s v="First Owner"/>
    <n v="448"/>
    <n v="10"/>
    <s v="premimum"/>
    <n v="543523.63616071432"/>
    <n v="445"/>
    <n v="448"/>
    <n v="448"/>
    <x v="3109"/>
    <n v="304"/>
    <n v="0.6316964285714286"/>
  </r>
  <r>
    <x v="1149"/>
    <n v="2015"/>
    <n v="540000"/>
    <n v="110000"/>
    <x v="1"/>
    <x v="0"/>
    <x v="0"/>
    <s v="First Owner"/>
    <n v="447"/>
    <n v="11"/>
    <s v="premimum"/>
    <n v="543285.43400447431"/>
    <n v="444"/>
    <n v="447"/>
    <n v="447"/>
    <x v="3110"/>
    <n v="304"/>
    <n v="0.63087248322147649"/>
  </r>
  <r>
    <x v="228"/>
    <n v="2014"/>
    <n v="180000"/>
    <n v="61000"/>
    <x v="0"/>
    <x v="0"/>
    <x v="0"/>
    <s v="First Owner"/>
    <n v="446"/>
    <n v="12"/>
    <s v="budget"/>
    <n v="543292.80044843047"/>
    <n v="443"/>
    <n v="446"/>
    <n v="446"/>
    <x v="3111"/>
    <n v="303"/>
    <n v="0.6300448430493274"/>
  </r>
  <r>
    <x v="213"/>
    <n v="2018"/>
    <n v="980000"/>
    <n v="50000"/>
    <x v="1"/>
    <x v="0"/>
    <x v="0"/>
    <s v="First Owner"/>
    <n v="445"/>
    <n v="8"/>
    <s v="premimum"/>
    <n v="544109.1887640449"/>
    <n v="442"/>
    <n v="445"/>
    <n v="445"/>
    <x v="3112"/>
    <n v="302"/>
    <n v="0.6292134831460674"/>
  </r>
  <r>
    <x v="1367"/>
    <n v="2014"/>
    <n v="250000"/>
    <n v="90000"/>
    <x v="1"/>
    <x v="0"/>
    <x v="0"/>
    <s v="First Owner"/>
    <n v="444"/>
    <n v="12"/>
    <s v="budget"/>
    <n v="543127.45270270272"/>
    <n v="441"/>
    <n v="444"/>
    <n v="444"/>
    <x v="3113"/>
    <n v="302"/>
    <n v="0.6283783783783784"/>
  </r>
  <r>
    <x v="1302"/>
    <n v="2018"/>
    <n v="550000"/>
    <n v="35000"/>
    <x v="0"/>
    <x v="0"/>
    <x v="1"/>
    <s v="First Owner"/>
    <n v="443"/>
    <n v="8"/>
    <s v="premimum"/>
    <n v="543789.13995485322"/>
    <n v="440"/>
    <n v="443"/>
    <n v="443"/>
    <x v="3114"/>
    <n v="301"/>
    <n v="0.6275395033860045"/>
  </r>
  <r>
    <x v="1253"/>
    <n v="2015"/>
    <n v="509999"/>
    <n v="43000"/>
    <x v="0"/>
    <x v="0"/>
    <x v="0"/>
    <s v="Second Owner"/>
    <n v="442"/>
    <n v="11"/>
    <s v="premimum"/>
    <n v="543775.0882352941"/>
    <n v="439"/>
    <n v="442"/>
    <n v="442"/>
    <x v="3115"/>
    <n v="301"/>
    <n v="0.62669683257918551"/>
  </r>
  <r>
    <x v="431"/>
    <n v="2017"/>
    <n v="320000"/>
    <n v="50000"/>
    <x v="0"/>
    <x v="0"/>
    <x v="0"/>
    <s v="First Owner"/>
    <n v="441"/>
    <n v="9"/>
    <s v="budget"/>
    <n v="543851.67800453515"/>
    <n v="438"/>
    <n v="441"/>
    <n v="441"/>
    <x v="3116"/>
    <n v="300"/>
    <n v="0.6281179138321995"/>
  </r>
  <r>
    <x v="541"/>
    <n v="2016"/>
    <n v="275000"/>
    <n v="25000"/>
    <x v="0"/>
    <x v="0"/>
    <x v="0"/>
    <s v="First Owner"/>
    <n v="440"/>
    <n v="10"/>
    <s v="budget"/>
    <n v="544360.43181818177"/>
    <n v="437"/>
    <n v="440"/>
    <n v="440"/>
    <x v="3117"/>
    <n v="300"/>
    <n v="0.62727272727272732"/>
  </r>
  <r>
    <x v="71"/>
    <n v="2013"/>
    <n v="550000"/>
    <n v="222252"/>
    <x v="1"/>
    <x v="0"/>
    <x v="0"/>
    <s v="First Owner"/>
    <n v="439"/>
    <n v="13"/>
    <s v="premimum"/>
    <n v="544974.00911161734"/>
    <n v="436"/>
    <n v="439"/>
    <n v="439"/>
    <x v="3118"/>
    <n v="300"/>
    <n v="0.62642369020501143"/>
  </r>
  <r>
    <x v="966"/>
    <n v="2009"/>
    <n v="145000"/>
    <n v="50000"/>
    <x v="0"/>
    <x v="0"/>
    <x v="0"/>
    <s v="Second Owner"/>
    <n v="438"/>
    <n v="17"/>
    <s v="budget"/>
    <n v="544962.53424657532"/>
    <n v="435"/>
    <n v="438"/>
    <n v="438"/>
    <x v="3119"/>
    <n v="299"/>
    <n v="0.62557077625570778"/>
  </r>
  <r>
    <x v="1368"/>
    <n v="2013"/>
    <n v="250000"/>
    <n v="80000"/>
    <x v="1"/>
    <x v="0"/>
    <x v="0"/>
    <s v="First Owner"/>
    <n v="437"/>
    <n v="13"/>
    <s v="budget"/>
    <n v="545877.78032036615"/>
    <n v="434"/>
    <n v="437"/>
    <n v="437"/>
    <x v="3120"/>
    <n v="298"/>
    <n v="0.62700228832951943"/>
  </r>
  <r>
    <x v="2"/>
    <n v="2012"/>
    <n v="520000"/>
    <n v="35000"/>
    <x v="1"/>
    <x v="0"/>
    <x v="0"/>
    <s v="First Owner"/>
    <n v="436"/>
    <n v="14"/>
    <s v="premimum"/>
    <n v="546556.39908256882"/>
    <n v="433"/>
    <n v="436"/>
    <n v="436"/>
    <x v="3121"/>
    <n v="297"/>
    <n v="0.62614678899082565"/>
  </r>
  <r>
    <x v="39"/>
    <n v="2007"/>
    <n v="95000"/>
    <n v="85000"/>
    <x v="0"/>
    <x v="0"/>
    <x v="0"/>
    <s v="Second Owner"/>
    <n v="435"/>
    <n v="19"/>
    <s v="budget"/>
    <n v="546617.44827586203"/>
    <n v="432"/>
    <n v="435"/>
    <n v="435"/>
    <x v="3122"/>
    <n v="296"/>
    <n v="0.62528735632183907"/>
  </r>
  <r>
    <x v="192"/>
    <n v="2011"/>
    <n v="725000"/>
    <n v="110000"/>
    <x v="1"/>
    <x v="0"/>
    <x v="0"/>
    <s v="Third Owner"/>
    <n v="434"/>
    <n v="15"/>
    <s v="premimum"/>
    <n v="547658.04147465434"/>
    <n v="431"/>
    <n v="434"/>
    <n v="434"/>
    <x v="3123"/>
    <n v="295"/>
    <n v="0.62672811059907829"/>
  </r>
  <r>
    <x v="0"/>
    <n v="2006"/>
    <n v="55000"/>
    <n v="70000"/>
    <x v="0"/>
    <x v="0"/>
    <x v="0"/>
    <s v="Second Owner"/>
    <n v="433"/>
    <n v="20"/>
    <s v="budget"/>
    <n v="547248.4757505774"/>
    <n v="430"/>
    <n v="433"/>
    <n v="433"/>
    <x v="3124"/>
    <n v="294"/>
    <n v="0.62817551963048501"/>
  </r>
  <r>
    <x v="47"/>
    <n v="2014"/>
    <n v="600000"/>
    <n v="100000"/>
    <x v="1"/>
    <x v="0"/>
    <x v="0"/>
    <s v="First Owner"/>
    <n v="432"/>
    <n v="12"/>
    <s v="premimum"/>
    <n v="548387.93981481483"/>
    <n v="429"/>
    <n v="432"/>
    <n v="432"/>
    <x v="3125"/>
    <n v="293"/>
    <n v="0.62962962962962965"/>
  </r>
  <r>
    <x v="842"/>
    <n v="2013"/>
    <n v="330000"/>
    <n v="120000"/>
    <x v="1"/>
    <x v="0"/>
    <x v="0"/>
    <s v="Second Owner"/>
    <n v="431"/>
    <n v="13"/>
    <s v="budget"/>
    <n v="548268.1902552204"/>
    <n v="428"/>
    <n v="431"/>
    <n v="431"/>
    <x v="3126"/>
    <n v="292"/>
    <n v="0.62877030162412995"/>
  </r>
  <r>
    <x v="95"/>
    <n v="2015"/>
    <n v="470000"/>
    <n v="89000"/>
    <x v="1"/>
    <x v="0"/>
    <x v="0"/>
    <s v="First Owner"/>
    <n v="430"/>
    <n v="11"/>
    <s v="budget"/>
    <n v="548775.79069767438"/>
    <n v="427"/>
    <n v="430"/>
    <n v="430"/>
    <x v="3127"/>
    <n v="291"/>
    <n v="0.63023255813953494"/>
  </r>
  <r>
    <x v="1064"/>
    <n v="2013"/>
    <n v="365000"/>
    <n v="120000"/>
    <x v="1"/>
    <x v="0"/>
    <x v="0"/>
    <s v="First Owner"/>
    <n v="429"/>
    <n v="13"/>
    <s v="budget"/>
    <n v="548959.41724941728"/>
    <n v="426"/>
    <n v="429"/>
    <n v="429"/>
    <x v="3128"/>
    <n v="290"/>
    <n v="0.62937062937062938"/>
  </r>
  <r>
    <x v="49"/>
    <n v="2013"/>
    <n v="250000"/>
    <n v="40000"/>
    <x v="0"/>
    <x v="0"/>
    <x v="0"/>
    <s v="Second Owner"/>
    <n v="428"/>
    <n v="13"/>
    <s v="budget"/>
    <n v="549389.22897196258"/>
    <n v="425"/>
    <n v="428"/>
    <n v="428"/>
    <x v="3129"/>
    <n v="289"/>
    <n v="0.62850467289719625"/>
  </r>
  <r>
    <x v="35"/>
    <n v="2017"/>
    <n v="430000"/>
    <n v="17000"/>
    <x v="0"/>
    <x v="0"/>
    <x v="0"/>
    <s v="First Owner"/>
    <n v="427"/>
    <n v="9"/>
    <s v="budget"/>
    <n v="550090.37470725994"/>
    <n v="424"/>
    <n v="427"/>
    <n v="427"/>
    <x v="3130"/>
    <n v="288"/>
    <n v="0.62997658079625296"/>
  </r>
  <r>
    <x v="333"/>
    <n v="2013"/>
    <n v="400000"/>
    <n v="125000"/>
    <x v="1"/>
    <x v="0"/>
    <x v="0"/>
    <s v="Second Owner"/>
    <n v="426"/>
    <n v="13"/>
    <s v="budget"/>
    <n v="550372.2769953052"/>
    <n v="423"/>
    <n v="426"/>
    <n v="426"/>
    <x v="3131"/>
    <n v="288"/>
    <n v="0.62910798122065725"/>
  </r>
  <r>
    <x v="946"/>
    <n v="2015"/>
    <n v="615000"/>
    <n v="110000"/>
    <x v="0"/>
    <x v="0"/>
    <x v="0"/>
    <s v="Second Owner"/>
    <n v="425"/>
    <n v="11"/>
    <s v="premimum"/>
    <n v="550726.09411764704"/>
    <n v="422"/>
    <n v="425"/>
    <n v="425"/>
    <x v="3132"/>
    <n v="287"/>
    <n v="0.63058823529411767"/>
  </r>
  <r>
    <x v="160"/>
    <n v="2011"/>
    <n v="150000"/>
    <n v="120000"/>
    <x v="1"/>
    <x v="0"/>
    <x v="0"/>
    <s v="Second Owner"/>
    <n v="424"/>
    <n v="15"/>
    <s v="budget"/>
    <n v="550574.50471698109"/>
    <n v="421"/>
    <n v="424"/>
    <n v="424"/>
    <x v="3133"/>
    <n v="286"/>
    <n v="0.63207547169811318"/>
  </r>
  <r>
    <x v="346"/>
    <n v="2014"/>
    <n v="240000"/>
    <n v="90000"/>
    <x v="1"/>
    <x v="0"/>
    <x v="0"/>
    <s v="First Owner"/>
    <n v="423"/>
    <n v="12"/>
    <s v="budget"/>
    <n v="551521.48936170212"/>
    <n v="420"/>
    <n v="423"/>
    <n v="423"/>
    <x v="3134"/>
    <n v="285"/>
    <n v="0.6335697399527187"/>
  </r>
  <r>
    <x v="928"/>
    <n v="2014"/>
    <n v="800000"/>
    <n v="90000"/>
    <x v="1"/>
    <x v="0"/>
    <x v="0"/>
    <s v="First Owner"/>
    <n v="422"/>
    <n v="12"/>
    <s v="premimum"/>
    <n v="552259.69194312801"/>
    <n v="419"/>
    <n v="422"/>
    <n v="422"/>
    <x v="3135"/>
    <n v="284"/>
    <n v="0.63270142180094791"/>
  </r>
  <r>
    <x v="352"/>
    <n v="2015"/>
    <n v="240000"/>
    <n v="110000"/>
    <x v="3"/>
    <x v="0"/>
    <x v="0"/>
    <s v="First Owner"/>
    <n v="421"/>
    <n v="11"/>
    <s v="budget"/>
    <n v="551671.23515439429"/>
    <n v="418"/>
    <n v="421"/>
    <n v="421"/>
    <x v="3136"/>
    <n v="283"/>
    <n v="0.63182897862232779"/>
  </r>
  <r>
    <x v="304"/>
    <n v="2014"/>
    <n v="600000"/>
    <n v="87000"/>
    <x v="1"/>
    <x v="0"/>
    <x v="0"/>
    <s v="Second Owner"/>
    <n v="420"/>
    <n v="12"/>
    <s v="premimum"/>
    <n v="552413.30952380947"/>
    <n v="418"/>
    <n v="420"/>
    <n v="420"/>
    <x v="3136"/>
    <n v="282"/>
    <n v="0.63095238095238093"/>
  </r>
  <r>
    <x v="36"/>
    <n v="2014"/>
    <n v="800000"/>
    <n v="15000"/>
    <x v="1"/>
    <x v="0"/>
    <x v="0"/>
    <s v="First Owner"/>
    <n v="419"/>
    <n v="12"/>
    <s v="premimum"/>
    <n v="552299.73747016711"/>
    <n v="417"/>
    <n v="419"/>
    <n v="419"/>
    <x v="3137"/>
    <n v="281"/>
    <n v="0.63245823389021483"/>
  </r>
  <r>
    <x v="1369"/>
    <n v="2012"/>
    <n v="350000"/>
    <n v="38000"/>
    <x v="0"/>
    <x v="0"/>
    <x v="0"/>
    <s v="First Owner"/>
    <n v="418"/>
    <n v="14"/>
    <s v="budget"/>
    <n v="551707.1531100478"/>
    <n v="416"/>
    <n v="418"/>
    <n v="418"/>
    <x v="3138"/>
    <n v="280"/>
    <n v="0.63157894736842102"/>
  </r>
  <r>
    <x v="740"/>
    <n v="2011"/>
    <n v="300000"/>
    <n v="64000"/>
    <x v="0"/>
    <x v="0"/>
    <x v="0"/>
    <s v="Second Owner"/>
    <n v="417"/>
    <n v="15"/>
    <s v="budget"/>
    <n v="552190.86330935254"/>
    <n v="415"/>
    <n v="417"/>
    <n v="417"/>
    <x v="3139"/>
    <n v="279"/>
    <n v="0.6306954436450839"/>
  </r>
  <r>
    <x v="1370"/>
    <n v="2015"/>
    <n v="399000"/>
    <n v="55250"/>
    <x v="1"/>
    <x v="0"/>
    <x v="0"/>
    <s v="First Owner"/>
    <n v="416"/>
    <n v="11"/>
    <s v="budget"/>
    <n v="552797.09134615387"/>
    <n v="414"/>
    <n v="416"/>
    <n v="416"/>
    <x v="3140"/>
    <n v="278"/>
    <n v="0.63221153846153844"/>
  </r>
  <r>
    <x v="635"/>
    <n v="2011"/>
    <n v="300000"/>
    <n v="110000"/>
    <x v="1"/>
    <x v="0"/>
    <x v="0"/>
    <s v="First Owner"/>
    <n v="415"/>
    <n v="15"/>
    <s v="budget"/>
    <n v="553167.68674698798"/>
    <n v="413"/>
    <n v="415"/>
    <n v="415"/>
    <x v="3141"/>
    <n v="277"/>
    <n v="0.63132530120481922"/>
  </r>
  <r>
    <x v="1371"/>
    <n v="2012"/>
    <n v="150000"/>
    <n v="70000"/>
    <x v="0"/>
    <x v="0"/>
    <x v="1"/>
    <s v="First Owner"/>
    <n v="414"/>
    <n v="14"/>
    <s v="budget"/>
    <n v="553779.20289855078"/>
    <n v="412"/>
    <n v="414"/>
    <n v="414"/>
    <x v="3142"/>
    <n v="276"/>
    <n v="0.63043478260869568"/>
  </r>
  <r>
    <x v="111"/>
    <n v="2010"/>
    <n v="320000"/>
    <n v="60000"/>
    <x v="1"/>
    <x v="0"/>
    <x v="0"/>
    <s v="Third Owner"/>
    <n v="413"/>
    <n v="16"/>
    <s v="budget"/>
    <n v="554756.87651331723"/>
    <n v="411"/>
    <n v="413"/>
    <n v="413"/>
    <x v="3143"/>
    <n v="275"/>
    <n v="0.6295399515738499"/>
  </r>
  <r>
    <x v="427"/>
    <n v="2018"/>
    <n v="1280000"/>
    <n v="17000"/>
    <x v="1"/>
    <x v="0"/>
    <x v="0"/>
    <s v="First Owner"/>
    <n v="412"/>
    <n v="8"/>
    <b v="0"/>
    <n v="555326.67475728155"/>
    <n v="410"/>
    <n v="412"/>
    <n v="412"/>
    <x v="3144"/>
    <n v="274"/>
    <n v="0.6310679611650486"/>
  </r>
  <r>
    <x v="285"/>
    <n v="2017"/>
    <n v="300000"/>
    <n v="13000"/>
    <x v="0"/>
    <x v="0"/>
    <x v="0"/>
    <s v="Second Owner"/>
    <n v="411"/>
    <n v="9"/>
    <s v="budget"/>
    <n v="553563.47931873484"/>
    <n v="409"/>
    <n v="411"/>
    <n v="411"/>
    <x v="3145"/>
    <n v="274"/>
    <n v="0.63017031630170317"/>
  </r>
  <r>
    <x v="1372"/>
    <n v="2016"/>
    <n v="1000000"/>
    <n v="60000"/>
    <x v="1"/>
    <x v="0"/>
    <x v="0"/>
    <s v="First Owner"/>
    <n v="410"/>
    <n v="10"/>
    <s v="premimum"/>
    <n v="554181.92682926834"/>
    <n v="408"/>
    <n v="410"/>
    <n v="410"/>
    <x v="3146"/>
    <n v="274"/>
    <n v="0.63170731707317074"/>
  </r>
  <r>
    <x v="586"/>
    <n v="2012"/>
    <n v="1090000"/>
    <n v="120000"/>
    <x v="1"/>
    <x v="0"/>
    <x v="0"/>
    <s v="Second Owner"/>
    <n v="409"/>
    <n v="14"/>
    <b v="0"/>
    <n v="553091.90709046449"/>
    <n v="407"/>
    <n v="409"/>
    <n v="409"/>
    <x v="3147"/>
    <n v="274"/>
    <n v="0.63080684596577019"/>
  </r>
  <r>
    <x v="820"/>
    <n v="2012"/>
    <n v="450000"/>
    <n v="97000"/>
    <x v="1"/>
    <x v="0"/>
    <x v="0"/>
    <s v="Second Owner"/>
    <n v="408"/>
    <n v="14"/>
    <s v="budget"/>
    <n v="551775.95588235289"/>
    <n v="406"/>
    <n v="408"/>
    <n v="408"/>
    <x v="3148"/>
    <n v="273"/>
    <n v="0.63235294117647056"/>
  </r>
  <r>
    <x v="479"/>
    <n v="2007"/>
    <n v="60000"/>
    <n v="130000"/>
    <x v="0"/>
    <x v="0"/>
    <x v="0"/>
    <s v="Second Owner"/>
    <n v="407"/>
    <n v="19"/>
    <s v="budget"/>
    <n v="552026.01965601963"/>
    <n v="405"/>
    <n v="407"/>
    <n v="407"/>
    <x v="3149"/>
    <n v="272"/>
    <n v="0.63390663390663393"/>
  </r>
  <r>
    <x v="946"/>
    <n v="2013"/>
    <n v="500000"/>
    <n v="50000"/>
    <x v="0"/>
    <x v="0"/>
    <x v="0"/>
    <s v="First Owner"/>
    <n v="406"/>
    <n v="13"/>
    <s v="premimum"/>
    <n v="553237.90640394087"/>
    <n v="404"/>
    <n v="406"/>
    <n v="406"/>
    <x v="3150"/>
    <n v="271"/>
    <n v="0.6354679802955665"/>
  </r>
  <r>
    <x v="139"/>
    <n v="2012"/>
    <n v="200000"/>
    <n v="120000"/>
    <x v="1"/>
    <x v="0"/>
    <x v="0"/>
    <s v="Second Owner"/>
    <n v="405"/>
    <n v="14"/>
    <s v="budget"/>
    <n v="553369.35802469135"/>
    <n v="403"/>
    <n v="405"/>
    <n v="405"/>
    <x v="3151"/>
    <n v="270"/>
    <n v="0.63456790123456785"/>
  </r>
  <r>
    <x v="39"/>
    <n v="2006"/>
    <n v="60000"/>
    <n v="100000"/>
    <x v="0"/>
    <x v="0"/>
    <x v="0"/>
    <s v="Second Owner"/>
    <n v="404"/>
    <n v="20"/>
    <s v="budget"/>
    <n v="554244.03465346538"/>
    <n v="402"/>
    <n v="404"/>
    <n v="404"/>
    <x v="3152"/>
    <n v="269"/>
    <n v="0.63613861386138615"/>
  </r>
  <r>
    <x v="1373"/>
    <n v="2012"/>
    <n v="185000"/>
    <n v="67000"/>
    <x v="2"/>
    <x v="1"/>
    <x v="0"/>
    <s v="Second Owner"/>
    <n v="403"/>
    <n v="14"/>
    <s v="budget"/>
    <n v="555470.44665012404"/>
    <n v="401"/>
    <n v="403"/>
    <n v="403"/>
    <x v="3153"/>
    <n v="268"/>
    <n v="0.63771712158808935"/>
  </r>
  <r>
    <x v="150"/>
    <n v="2015"/>
    <n v="155000"/>
    <n v="60000"/>
    <x v="0"/>
    <x v="0"/>
    <x v="0"/>
    <s v="First Owner"/>
    <n v="402"/>
    <n v="11"/>
    <s v="budget"/>
    <n v="556392.01492537314"/>
    <n v="400"/>
    <n v="402"/>
    <n v="402"/>
    <x v="3154"/>
    <n v="267"/>
    <n v="0.63930348258706471"/>
  </r>
  <r>
    <x v="420"/>
    <n v="2019"/>
    <n v="600000"/>
    <n v="5000"/>
    <x v="0"/>
    <x v="0"/>
    <x v="0"/>
    <s v="First Owner"/>
    <n v="401"/>
    <n v="7"/>
    <s v="premimum"/>
    <n v="557392.99251870322"/>
    <n v="399"/>
    <n v="401"/>
    <n v="401"/>
    <x v="3155"/>
    <n v="266"/>
    <n v="0.63840399002493764"/>
  </r>
  <r>
    <x v="1218"/>
    <n v="2016"/>
    <n v="300000"/>
    <n v="20000"/>
    <x v="0"/>
    <x v="0"/>
    <x v="0"/>
    <s v="First Owner"/>
    <n v="400"/>
    <n v="10"/>
    <s v="budget"/>
    <n v="557286.47499999998"/>
    <n v="398"/>
    <n v="400"/>
    <n v="400"/>
    <x v="3156"/>
    <n v="266"/>
    <n v="0.63749999999999996"/>
  </r>
  <r>
    <x v="1374"/>
    <n v="2018"/>
    <n v="850000"/>
    <n v="12500"/>
    <x v="0"/>
    <x v="0"/>
    <x v="0"/>
    <s v="First Owner"/>
    <n v="399"/>
    <n v="8"/>
    <s v="premimum"/>
    <n v="557931.30325814534"/>
    <n v="397"/>
    <n v="399"/>
    <n v="399"/>
    <x v="3157"/>
    <n v="266"/>
    <n v="0.63659147869674182"/>
  </r>
  <r>
    <x v="1220"/>
    <n v="2019"/>
    <n v="470000"/>
    <n v="4000"/>
    <x v="2"/>
    <x v="0"/>
    <x v="0"/>
    <s v="First Owner"/>
    <n v="398"/>
    <n v="7"/>
    <s v="budget"/>
    <n v="557197.46231155784"/>
    <n v="396"/>
    <n v="398"/>
    <n v="398"/>
    <x v="3158"/>
    <n v="266"/>
    <n v="0.63567839195979903"/>
  </r>
  <r>
    <x v="358"/>
    <n v="2019"/>
    <n v="600000"/>
    <n v="25000"/>
    <x v="0"/>
    <x v="0"/>
    <x v="0"/>
    <s v="First Owner"/>
    <n v="397"/>
    <n v="7"/>
    <s v="premimum"/>
    <n v="557417.10327455914"/>
    <n v="395"/>
    <n v="397"/>
    <n v="397"/>
    <x v="3159"/>
    <n v="266"/>
    <n v="0.63476070528967254"/>
  </r>
  <r>
    <x v="25"/>
    <n v="2013"/>
    <n v="700000"/>
    <n v="70000"/>
    <x v="1"/>
    <x v="0"/>
    <x v="0"/>
    <s v="Second Owner"/>
    <n v="396"/>
    <n v="13"/>
    <s v="premimum"/>
    <n v="557309.57070707076"/>
    <n v="394"/>
    <n v="396"/>
    <n v="396"/>
    <x v="3160"/>
    <n v="266"/>
    <n v="0.63383838383838387"/>
  </r>
  <r>
    <x v="920"/>
    <n v="2007"/>
    <n v="70000"/>
    <n v="162000"/>
    <x v="3"/>
    <x v="0"/>
    <x v="0"/>
    <s v="First Owner"/>
    <n v="395"/>
    <n v="19"/>
    <s v="budget"/>
    <n v="556948.32911392406"/>
    <n v="393"/>
    <n v="395"/>
    <n v="395"/>
    <x v="3161"/>
    <n v="265"/>
    <n v="0.63544303797468349"/>
  </r>
  <r>
    <x v="1278"/>
    <n v="2010"/>
    <n v="1250000"/>
    <n v="205000"/>
    <x v="1"/>
    <x v="0"/>
    <x v="0"/>
    <s v="Second Owner"/>
    <n v="394"/>
    <n v="16"/>
    <b v="0"/>
    <n v="558184.2385786802"/>
    <n v="393"/>
    <n v="394"/>
    <n v="394"/>
    <x v="3161"/>
    <n v="264"/>
    <n v="0.63451776649746194"/>
  </r>
  <r>
    <x v="1375"/>
    <n v="2008"/>
    <n v="650000"/>
    <n v="70000"/>
    <x v="0"/>
    <x v="0"/>
    <x v="1"/>
    <s v="Third Owner"/>
    <n v="393"/>
    <n v="18"/>
    <s v="premimum"/>
    <n v="556423.89312977099"/>
    <n v="392"/>
    <n v="393"/>
    <n v="393"/>
    <x v="3162"/>
    <n v="263"/>
    <n v="0.63613231552162852"/>
  </r>
  <r>
    <x v="1376"/>
    <n v="2018"/>
    <n v="450000"/>
    <n v="70000"/>
    <x v="1"/>
    <x v="0"/>
    <x v="0"/>
    <s v="Second Owner"/>
    <n v="392"/>
    <n v="8"/>
    <s v="budget"/>
    <n v="556185.17857142852"/>
    <n v="391"/>
    <n v="392"/>
    <n v="392"/>
    <x v="3163"/>
    <n v="262"/>
    <n v="0.63775510204081631"/>
  </r>
  <r>
    <x v="71"/>
    <n v="2014"/>
    <n v="750000"/>
    <n v="100000"/>
    <x v="1"/>
    <x v="0"/>
    <x v="0"/>
    <s v="Second Owner"/>
    <n v="391"/>
    <n v="12"/>
    <s v="premimum"/>
    <n v="556456.75191815861"/>
    <n v="390"/>
    <n v="391"/>
    <n v="391"/>
    <x v="3164"/>
    <n v="262"/>
    <n v="0.63938618925831203"/>
  </r>
  <r>
    <x v="25"/>
    <n v="2013"/>
    <n v="775000"/>
    <n v="70000"/>
    <x v="1"/>
    <x v="0"/>
    <x v="0"/>
    <s v="Second Owner"/>
    <n v="390"/>
    <n v="13"/>
    <s v="premimum"/>
    <n v="555960.48717948713"/>
    <n v="389"/>
    <n v="390"/>
    <n v="390"/>
    <x v="3165"/>
    <n v="261"/>
    <n v="0.64102564102564108"/>
  </r>
  <r>
    <x v="1377"/>
    <n v="2011"/>
    <n v="800000"/>
    <n v="220000"/>
    <x v="1"/>
    <x v="0"/>
    <x v="0"/>
    <s v="First Owner"/>
    <n v="389"/>
    <n v="15"/>
    <s v="premimum"/>
    <n v="555397.40359897166"/>
    <n v="388"/>
    <n v="389"/>
    <n v="389"/>
    <x v="3166"/>
    <n v="260"/>
    <n v="0.64267352185089976"/>
  </r>
  <r>
    <x v="1378"/>
    <n v="2015"/>
    <n v="360000"/>
    <n v="80000"/>
    <x v="0"/>
    <x v="0"/>
    <x v="0"/>
    <s v="Second Owner"/>
    <n v="388"/>
    <n v="11"/>
    <s v="budget"/>
    <n v="554766.98453608248"/>
    <n v="387"/>
    <n v="388"/>
    <n v="388"/>
    <x v="3167"/>
    <n v="259"/>
    <n v="0.64175257731958768"/>
  </r>
  <r>
    <x v="52"/>
    <n v="2010"/>
    <n v="250000"/>
    <n v="120000"/>
    <x v="1"/>
    <x v="0"/>
    <x v="0"/>
    <s v="First Owner"/>
    <n v="387"/>
    <n v="16"/>
    <s v="budget"/>
    <n v="555270.25839793286"/>
    <n v="386"/>
    <n v="387"/>
    <n v="387"/>
    <x v="3168"/>
    <n v="258"/>
    <n v="0.64341085271317833"/>
  </r>
  <r>
    <x v="720"/>
    <n v="2017"/>
    <n v="1490000"/>
    <n v="22038"/>
    <x v="1"/>
    <x v="0"/>
    <x v="0"/>
    <s v="First Owner"/>
    <n v="386"/>
    <n v="9"/>
    <b v="0"/>
    <n v="556061.11398963735"/>
    <n v="385"/>
    <n v="386"/>
    <n v="386"/>
    <x v="3169"/>
    <n v="257"/>
    <n v="0.6424870466321243"/>
  </r>
  <r>
    <x v="744"/>
    <n v="2013"/>
    <n v="600000"/>
    <n v="80000"/>
    <x v="1"/>
    <x v="0"/>
    <x v="0"/>
    <s v="First Owner"/>
    <n v="385"/>
    <n v="13"/>
    <s v="premimum"/>
    <n v="553635.29870129866"/>
    <n v="384"/>
    <n v="385"/>
    <n v="385"/>
    <x v="3170"/>
    <n v="257"/>
    <n v="0.64155844155844155"/>
  </r>
  <r>
    <x v="152"/>
    <n v="2010"/>
    <n v="120000"/>
    <n v="90000"/>
    <x v="0"/>
    <x v="0"/>
    <x v="0"/>
    <s v="First Owner"/>
    <n v="384"/>
    <n v="16"/>
    <s v="budget"/>
    <n v="553514.55729166663"/>
    <n v="383"/>
    <n v="384"/>
    <n v="384"/>
    <x v="3171"/>
    <n v="256"/>
    <n v="0.640625"/>
  </r>
  <r>
    <x v="310"/>
    <n v="2012"/>
    <n v="320000"/>
    <n v="140000"/>
    <x v="1"/>
    <x v="0"/>
    <x v="0"/>
    <s v="Second Owner"/>
    <n v="383"/>
    <n v="14"/>
    <s v="budget"/>
    <n v="554646.44908616191"/>
    <n v="382"/>
    <n v="383"/>
    <n v="383"/>
    <x v="3172"/>
    <n v="255"/>
    <n v="0.63968668407310703"/>
  </r>
  <r>
    <x v="1379"/>
    <n v="2011"/>
    <n v="400000"/>
    <n v="120000"/>
    <x v="1"/>
    <x v="0"/>
    <x v="0"/>
    <s v="Second Owner"/>
    <n v="382"/>
    <n v="15"/>
    <s v="budget"/>
    <n v="555260.70680628275"/>
    <n v="381"/>
    <n v="382"/>
    <n v="382"/>
    <x v="3173"/>
    <n v="254"/>
    <n v="0.6413612565445026"/>
  </r>
  <r>
    <x v="345"/>
    <n v="2015"/>
    <n v="302000"/>
    <n v="60000"/>
    <x v="1"/>
    <x v="0"/>
    <x v="0"/>
    <s v="First Owner"/>
    <n v="381"/>
    <n v="11"/>
    <s v="budget"/>
    <n v="555668.21522309713"/>
    <n v="380"/>
    <n v="381"/>
    <n v="381"/>
    <x v="3174"/>
    <n v="253"/>
    <n v="0.64304461942257218"/>
  </r>
  <r>
    <x v="1380"/>
    <n v="2014"/>
    <n v="150000"/>
    <n v="60000"/>
    <x v="0"/>
    <x v="0"/>
    <x v="0"/>
    <s v="Second Owner"/>
    <n v="380"/>
    <n v="12"/>
    <s v="budget"/>
    <n v="556335.76315789472"/>
    <n v="379"/>
    <n v="380"/>
    <n v="380"/>
    <x v="3175"/>
    <n v="252"/>
    <n v="0.64210526315789473"/>
  </r>
  <r>
    <x v="655"/>
    <n v="2012"/>
    <n v="200000"/>
    <n v="90000"/>
    <x v="1"/>
    <x v="0"/>
    <x v="0"/>
    <s v="Second Owner"/>
    <n v="379"/>
    <n v="14"/>
    <s v="budget"/>
    <n v="557407.88918205805"/>
    <n v="378"/>
    <n v="379"/>
    <n v="379"/>
    <x v="3176"/>
    <n v="251"/>
    <n v="0.64379947229551449"/>
  </r>
  <r>
    <x v="103"/>
    <n v="2008"/>
    <n v="120000"/>
    <n v="175000"/>
    <x v="1"/>
    <x v="0"/>
    <x v="0"/>
    <s v="Second Owner"/>
    <n v="378"/>
    <n v="18"/>
    <s v="budget"/>
    <n v="558353.41269841266"/>
    <n v="377"/>
    <n v="378"/>
    <n v="378"/>
    <x v="3177"/>
    <n v="250"/>
    <n v="0.64550264550264547"/>
  </r>
  <r>
    <x v="1257"/>
    <n v="2019"/>
    <n v="1400000"/>
    <n v="10000"/>
    <x v="1"/>
    <x v="0"/>
    <x v="0"/>
    <s v="First Owner"/>
    <n v="377"/>
    <n v="7"/>
    <b v="0"/>
    <n v="559516.15384615387"/>
    <n v="376"/>
    <n v="377"/>
    <n v="377"/>
    <x v="3178"/>
    <n v="249"/>
    <n v="0.64721485411140589"/>
  </r>
  <r>
    <x v="1381"/>
    <n v="2017"/>
    <n v="620000"/>
    <n v="65000"/>
    <x v="0"/>
    <x v="0"/>
    <x v="0"/>
    <s v="First Owner"/>
    <n v="376"/>
    <n v="9"/>
    <s v="premimum"/>
    <n v="557280.82446808508"/>
    <n v="375"/>
    <n v="376"/>
    <n v="376"/>
    <x v="3179"/>
    <n v="249"/>
    <n v="0.64627659574468088"/>
  </r>
  <r>
    <x v="1365"/>
    <n v="2012"/>
    <n v="449000"/>
    <n v="90000"/>
    <x v="1"/>
    <x v="0"/>
    <x v="0"/>
    <s v="First Owner"/>
    <n v="375"/>
    <n v="14"/>
    <s v="budget"/>
    <n v="557113.57333333336"/>
    <n v="374"/>
    <n v="375"/>
    <n v="375"/>
    <x v="3180"/>
    <n v="249"/>
    <n v="0.64533333333333331"/>
  </r>
  <r>
    <x v="39"/>
    <n v="2007"/>
    <n v="100000"/>
    <n v="70000"/>
    <x v="0"/>
    <x v="0"/>
    <x v="0"/>
    <s v="First Owner"/>
    <n v="374"/>
    <n v="19"/>
    <s v="budget"/>
    <n v="557402.6470588235"/>
    <n v="373"/>
    <n v="374"/>
    <n v="374"/>
    <x v="3181"/>
    <n v="248"/>
    <n v="0.64438502673796794"/>
  </r>
  <r>
    <x v="515"/>
    <n v="2018"/>
    <n v="600000"/>
    <n v="2500"/>
    <x v="0"/>
    <x v="0"/>
    <x v="0"/>
    <s v="First Owner"/>
    <n v="373"/>
    <n v="8"/>
    <s v="premimum"/>
    <n v="558628.92761394102"/>
    <n v="372"/>
    <n v="373"/>
    <n v="373"/>
    <x v="3182"/>
    <n v="247"/>
    <n v="0.64343163538873993"/>
  </r>
  <r>
    <x v="164"/>
    <n v="2012"/>
    <n v="250000"/>
    <n v="40000"/>
    <x v="1"/>
    <x v="0"/>
    <x v="0"/>
    <s v="First Owner"/>
    <n v="372"/>
    <n v="14"/>
    <s v="budget"/>
    <n v="558517.71505376347"/>
    <n v="371"/>
    <n v="372"/>
    <n v="372"/>
    <x v="3183"/>
    <n v="247"/>
    <n v="0.64247311827956988"/>
  </r>
  <r>
    <x v="1382"/>
    <n v="2018"/>
    <n v="550000"/>
    <n v="63000"/>
    <x v="0"/>
    <x v="0"/>
    <x v="0"/>
    <s v="First Owner"/>
    <n v="371"/>
    <n v="8"/>
    <s v="premimum"/>
    <n v="559349.29919137468"/>
    <n v="370"/>
    <n v="371"/>
    <n v="371"/>
    <x v="3184"/>
    <n v="246"/>
    <n v="0.64150943396226412"/>
  </r>
  <r>
    <x v="1334"/>
    <n v="2014"/>
    <n v="360000"/>
    <n v="70000"/>
    <x v="1"/>
    <x v="0"/>
    <x v="0"/>
    <s v="First Owner"/>
    <n v="370"/>
    <n v="12"/>
    <s v="budget"/>
    <n v="559374.56756756757"/>
    <n v="369"/>
    <n v="370"/>
    <n v="370"/>
    <x v="3185"/>
    <n v="246"/>
    <n v="0.64054054054054055"/>
  </r>
  <r>
    <x v="1383"/>
    <n v="2012"/>
    <n v="650000"/>
    <n v="60000"/>
    <x v="0"/>
    <x v="1"/>
    <x v="1"/>
    <s v="First Owner"/>
    <n v="369"/>
    <n v="14"/>
    <s v="premimum"/>
    <n v="559914.87804878049"/>
    <n v="368"/>
    <n v="369"/>
    <n v="369"/>
    <x v="3186"/>
    <n v="245"/>
    <n v="0.63956639566395668"/>
  </r>
  <r>
    <x v="587"/>
    <n v="2012"/>
    <n v="199000"/>
    <n v="92000"/>
    <x v="1"/>
    <x v="1"/>
    <x v="0"/>
    <s v="Third Owner"/>
    <n v="368"/>
    <n v="14"/>
    <s v="budget"/>
    <n v="559670.08152173914"/>
    <n v="367"/>
    <n v="368"/>
    <n v="368"/>
    <x v="3187"/>
    <n v="244"/>
    <n v="0.63858695652173914"/>
  </r>
  <r>
    <x v="705"/>
    <n v="2014"/>
    <n v="285000"/>
    <n v="89126"/>
    <x v="1"/>
    <x v="0"/>
    <x v="0"/>
    <s v="First Owner"/>
    <n v="367"/>
    <n v="12"/>
    <s v="budget"/>
    <n v="560652.83378746593"/>
    <n v="366"/>
    <n v="367"/>
    <n v="367"/>
    <x v="3188"/>
    <n v="243"/>
    <n v="0.64032697547683926"/>
  </r>
  <r>
    <x v="1384"/>
    <n v="2009"/>
    <n v="260000"/>
    <n v="134000"/>
    <x v="1"/>
    <x v="0"/>
    <x v="1"/>
    <s v="First Owner"/>
    <n v="366"/>
    <n v="17"/>
    <s v="budget"/>
    <n v="561405.98360655736"/>
    <n v="365"/>
    <n v="366"/>
    <n v="366"/>
    <x v="3189"/>
    <n v="242"/>
    <n v="0.63934426229508201"/>
  </r>
  <r>
    <x v="498"/>
    <n v="2019"/>
    <n v="869999"/>
    <n v="15000"/>
    <x v="0"/>
    <x v="1"/>
    <x v="1"/>
    <s v="First Owner"/>
    <n v="365"/>
    <n v="7"/>
    <s v="premimum"/>
    <n v="562231.75342465751"/>
    <n v="364"/>
    <n v="365"/>
    <n v="365"/>
    <x v="3190"/>
    <n v="241"/>
    <n v="0.63835616438356169"/>
  </r>
  <r>
    <x v="756"/>
    <n v="2016"/>
    <n v="425000"/>
    <n v="42500"/>
    <x v="1"/>
    <x v="1"/>
    <x v="0"/>
    <s v="First Owner"/>
    <n v="364"/>
    <n v="10"/>
    <s v="budget"/>
    <n v="561386.23901098897"/>
    <n v="363"/>
    <n v="364"/>
    <n v="364"/>
    <x v="3191"/>
    <n v="241"/>
    <n v="0.63736263736263732"/>
  </r>
  <r>
    <x v="165"/>
    <n v="2012"/>
    <n v="490000"/>
    <n v="42000"/>
    <x v="1"/>
    <x v="1"/>
    <x v="1"/>
    <s v="First Owner"/>
    <n v="363"/>
    <n v="14"/>
    <s v="budget"/>
    <n v="561761.95867768594"/>
    <n v="362"/>
    <n v="363"/>
    <n v="363"/>
    <x v="3192"/>
    <n v="241"/>
    <n v="0.63636363636363635"/>
  </r>
  <r>
    <x v="1028"/>
    <n v="2015"/>
    <n v="750000"/>
    <n v="70000"/>
    <x v="1"/>
    <x v="0"/>
    <x v="1"/>
    <s v="Second Owner"/>
    <n v="362"/>
    <n v="11"/>
    <s v="premimum"/>
    <n v="561960.1961325967"/>
    <n v="361"/>
    <n v="362"/>
    <n v="362"/>
    <x v="3193"/>
    <n v="240"/>
    <n v="0.63535911602209949"/>
  </r>
  <r>
    <x v="158"/>
    <n v="2004"/>
    <n v="125000"/>
    <n v="110000"/>
    <x v="0"/>
    <x v="0"/>
    <x v="0"/>
    <s v="Third Owner"/>
    <n v="361"/>
    <n v="22"/>
    <s v="budget"/>
    <n v="561439.31024930743"/>
    <n v="360"/>
    <n v="361"/>
    <n v="361"/>
    <x v="3194"/>
    <n v="239"/>
    <n v="0.63711911357340723"/>
  </r>
  <r>
    <x v="1190"/>
    <n v="2014"/>
    <n v="221000"/>
    <n v="131365"/>
    <x v="1"/>
    <x v="0"/>
    <x v="0"/>
    <s v="First Owner"/>
    <n v="360"/>
    <n v="12"/>
    <s v="budget"/>
    <n v="562651.64166666672"/>
    <n v="359"/>
    <n v="360"/>
    <n v="360"/>
    <x v="3195"/>
    <n v="238"/>
    <n v="0.63888888888888884"/>
  </r>
  <r>
    <x v="1385"/>
    <n v="2016"/>
    <n v="724000"/>
    <n v="48980"/>
    <x v="1"/>
    <x v="1"/>
    <x v="1"/>
    <s v="First Owner"/>
    <n v="359"/>
    <n v="10"/>
    <s v="premimum"/>
    <n v="563603.31754874648"/>
    <n v="358"/>
    <n v="359"/>
    <n v="359"/>
    <x v="3196"/>
    <n v="237"/>
    <n v="0.63788300835654599"/>
  </r>
  <r>
    <x v="1386"/>
    <n v="2014"/>
    <n v="440000"/>
    <n v="46000"/>
    <x v="0"/>
    <x v="1"/>
    <x v="1"/>
    <s v="First Owner"/>
    <n v="358"/>
    <n v="12"/>
    <s v="budget"/>
    <n v="563155.28212290502"/>
    <n v="357"/>
    <n v="358"/>
    <n v="358"/>
    <x v="3197"/>
    <n v="237"/>
    <n v="0.63687150837988826"/>
  </r>
  <r>
    <x v="116"/>
    <n v="2009"/>
    <n v="70000"/>
    <n v="60000"/>
    <x v="0"/>
    <x v="0"/>
    <x v="0"/>
    <s v="Third Owner"/>
    <n v="357"/>
    <n v="17"/>
    <s v="budget"/>
    <n v="563500.25490196084"/>
    <n v="356"/>
    <n v="357"/>
    <n v="357"/>
    <x v="3198"/>
    <n v="236"/>
    <n v="0.63585434173669464"/>
  </r>
  <r>
    <x v="1387"/>
    <n v="2015"/>
    <n v="511000"/>
    <n v="58000"/>
    <x v="1"/>
    <x v="1"/>
    <x v="0"/>
    <s v="First Owner"/>
    <n v="356"/>
    <n v="11"/>
    <s v="premimum"/>
    <n v="564886.49157303374"/>
    <n v="355"/>
    <n v="356"/>
    <n v="356"/>
    <x v="3199"/>
    <n v="235"/>
    <n v="0.63764044943820219"/>
  </r>
  <r>
    <x v="1201"/>
    <n v="2016"/>
    <n v="790000"/>
    <n v="22000"/>
    <x v="1"/>
    <x v="1"/>
    <x v="0"/>
    <s v="First Owner"/>
    <n v="355"/>
    <n v="10"/>
    <s v="premimum"/>
    <n v="565038.28450704226"/>
    <n v="354"/>
    <n v="355"/>
    <n v="355"/>
    <x v="3200"/>
    <n v="234"/>
    <n v="0.63661971830985919"/>
  </r>
  <r>
    <x v="1381"/>
    <n v="2017"/>
    <n v="640000"/>
    <n v="37000"/>
    <x v="0"/>
    <x v="0"/>
    <x v="0"/>
    <s v="First Owner"/>
    <n v="354"/>
    <n v="9"/>
    <s v="premimum"/>
    <n v="564402.79943502822"/>
    <n v="353"/>
    <n v="354"/>
    <n v="354"/>
    <x v="3201"/>
    <n v="234"/>
    <n v="0.63559322033898302"/>
  </r>
  <r>
    <x v="37"/>
    <n v="2009"/>
    <n v="120000"/>
    <n v="70000"/>
    <x v="0"/>
    <x v="0"/>
    <x v="0"/>
    <s v="Fourth &amp; Above Owner"/>
    <n v="353"/>
    <n v="17"/>
    <s v="budget"/>
    <n v="564188.64305949013"/>
    <n v="352"/>
    <n v="353"/>
    <n v="353"/>
    <x v="3202"/>
    <n v="234"/>
    <n v="0.63456090651558072"/>
  </r>
  <r>
    <x v="164"/>
    <n v="2012"/>
    <n v="126000"/>
    <n v="98900"/>
    <x v="1"/>
    <x v="0"/>
    <x v="0"/>
    <s v="Third Owner"/>
    <n v="352"/>
    <n v="14"/>
    <s v="budget"/>
    <n v="565450.54261363635"/>
    <n v="351"/>
    <n v="352"/>
    <n v="352"/>
    <x v="3203"/>
    <n v="233"/>
    <n v="0.63636363636363635"/>
  </r>
  <r>
    <x v="164"/>
    <n v="2012"/>
    <n v="120000"/>
    <n v="125000"/>
    <x v="1"/>
    <x v="0"/>
    <x v="0"/>
    <s v="First Owner"/>
    <n v="351"/>
    <n v="14"/>
    <s v="budget"/>
    <n v="566702.5384615385"/>
    <n v="350"/>
    <n v="351"/>
    <n v="351"/>
    <x v="3204"/>
    <n v="232"/>
    <n v="0.63817663817663817"/>
  </r>
  <r>
    <x v="335"/>
    <n v="2017"/>
    <n v="650000"/>
    <n v="60000"/>
    <x v="1"/>
    <x v="0"/>
    <x v="0"/>
    <s v="First Owner"/>
    <n v="350"/>
    <n v="9"/>
    <s v="premimum"/>
    <n v="567978.83142857137"/>
    <n v="349"/>
    <n v="350"/>
    <n v="350"/>
    <x v="3205"/>
    <n v="231"/>
    <n v="0.63714285714285712"/>
  </r>
  <r>
    <x v="553"/>
    <n v="2014"/>
    <n v="450000"/>
    <n v="80000"/>
    <x v="0"/>
    <x v="0"/>
    <x v="0"/>
    <s v="Second Owner"/>
    <n v="349"/>
    <n v="12"/>
    <s v="budget"/>
    <n v="567743.81375358161"/>
    <n v="348"/>
    <n v="349"/>
    <n v="349"/>
    <x v="3206"/>
    <n v="231"/>
    <n v="0.63610315186246413"/>
  </r>
  <r>
    <x v="1210"/>
    <n v="2010"/>
    <n v="110000"/>
    <n v="80000"/>
    <x v="2"/>
    <x v="0"/>
    <x v="0"/>
    <s v="Fourth &amp; Above Owner"/>
    <n v="348"/>
    <n v="16"/>
    <s v="budget"/>
    <n v="568082.158045977"/>
    <n v="347"/>
    <n v="348"/>
    <n v="348"/>
    <x v="3207"/>
    <n v="230"/>
    <n v="0.63793103448275867"/>
  </r>
  <r>
    <x v="245"/>
    <n v="2017"/>
    <n v="600000"/>
    <n v="40000"/>
    <x v="1"/>
    <x v="0"/>
    <x v="0"/>
    <s v="First Owner"/>
    <n v="347"/>
    <n v="9"/>
    <s v="premimum"/>
    <n v="569402.2795389049"/>
    <n v="346"/>
    <n v="347"/>
    <n v="347"/>
    <x v="3208"/>
    <n v="229"/>
    <n v="0.63976945244956773"/>
  </r>
  <r>
    <x v="471"/>
    <n v="2012"/>
    <n v="620000"/>
    <n v="80000"/>
    <x v="1"/>
    <x v="0"/>
    <x v="0"/>
    <s v="Second Owner"/>
    <n v="346"/>
    <n v="14"/>
    <s v="premimum"/>
    <n v="569313.8468208093"/>
    <n v="345"/>
    <n v="346"/>
    <n v="346"/>
    <x v="3209"/>
    <n v="229"/>
    <n v="0.63872832369942201"/>
  </r>
  <r>
    <x v="304"/>
    <n v="2014"/>
    <n v="600000"/>
    <n v="30000"/>
    <x v="1"/>
    <x v="0"/>
    <x v="0"/>
    <s v="First Owner"/>
    <n v="345"/>
    <n v="12"/>
    <s v="premimum"/>
    <n v="569166.93043478264"/>
    <n v="344"/>
    <n v="345"/>
    <n v="345"/>
    <x v="3210"/>
    <n v="228"/>
    <n v="0.64057971014492754"/>
  </r>
  <r>
    <x v="862"/>
    <n v="2018"/>
    <n v="795000"/>
    <n v="35000"/>
    <x v="1"/>
    <x v="0"/>
    <x v="0"/>
    <s v="First Owner"/>
    <n v="344"/>
    <n v="8"/>
    <s v="premimum"/>
    <n v="569077.2994186047"/>
    <n v="343"/>
    <n v="344"/>
    <n v="344"/>
    <x v="3211"/>
    <n v="227"/>
    <n v="0.63953488372093026"/>
  </r>
  <r>
    <x v="1388"/>
    <n v="2011"/>
    <n v="300000"/>
    <n v="180000"/>
    <x v="1"/>
    <x v="0"/>
    <x v="0"/>
    <s v="Third Owner"/>
    <n v="343"/>
    <n v="15"/>
    <s v="budget"/>
    <n v="568418.63265306118"/>
    <n v="342"/>
    <n v="343"/>
    <n v="343"/>
    <x v="3212"/>
    <n v="227"/>
    <n v="0.63848396501457727"/>
  </r>
  <r>
    <x v="472"/>
    <n v="2015"/>
    <n v="495000"/>
    <n v="60000"/>
    <x v="1"/>
    <x v="0"/>
    <x v="0"/>
    <s v="First Owner"/>
    <n v="342"/>
    <n v="11"/>
    <s v="budget"/>
    <n v="569203.48245614034"/>
    <n v="341"/>
    <n v="342"/>
    <n v="342"/>
    <x v="3213"/>
    <n v="226"/>
    <n v="0.64035087719298245"/>
  </r>
  <r>
    <x v="527"/>
    <n v="2018"/>
    <n v="1350000"/>
    <n v="34000"/>
    <x v="1"/>
    <x v="0"/>
    <x v="1"/>
    <s v="First Owner"/>
    <n v="341"/>
    <n v="8"/>
    <b v="0"/>
    <n v="569421.08797653962"/>
    <n v="340"/>
    <n v="341"/>
    <n v="341"/>
    <x v="3214"/>
    <n v="225"/>
    <n v="0.63929618768328444"/>
  </r>
  <r>
    <x v="89"/>
    <n v="2014"/>
    <n v="350000"/>
    <n v="145000"/>
    <x v="1"/>
    <x v="0"/>
    <x v="0"/>
    <s v="First Owner"/>
    <n v="340"/>
    <n v="12"/>
    <s v="budget"/>
    <n v="567125.26764705882"/>
    <n v="339"/>
    <n v="340"/>
    <n v="340"/>
    <x v="3215"/>
    <n v="225"/>
    <n v="0.63823529411764701"/>
  </r>
  <r>
    <x v="1389"/>
    <n v="2018"/>
    <n v="300000"/>
    <n v="25000"/>
    <x v="0"/>
    <x v="0"/>
    <x v="1"/>
    <s v="First Owner"/>
    <n v="339"/>
    <n v="8"/>
    <s v="budget"/>
    <n v="567765.75516224187"/>
    <n v="338"/>
    <n v="339"/>
    <n v="339"/>
    <x v="3216"/>
    <n v="224"/>
    <n v="0.63716814159292035"/>
  </r>
  <r>
    <x v="1390"/>
    <n v="2018"/>
    <n v="500000"/>
    <n v="70000"/>
    <x v="1"/>
    <x v="0"/>
    <x v="0"/>
    <s v="First Owner"/>
    <n v="338"/>
    <n v="8"/>
    <s v="premimum"/>
    <n v="568557.9615384615"/>
    <n v="337"/>
    <n v="338"/>
    <n v="338"/>
    <x v="3217"/>
    <n v="224"/>
    <n v="0.63609467455621305"/>
  </r>
  <r>
    <x v="564"/>
    <n v="2017"/>
    <n v="2575000"/>
    <n v="36000"/>
    <x v="1"/>
    <x v="1"/>
    <x v="1"/>
    <s v="First Owner"/>
    <n v="337"/>
    <n v="9"/>
    <b v="0"/>
    <n v="568761.3976261128"/>
    <n v="336"/>
    <n v="337"/>
    <n v="337"/>
    <x v="3218"/>
    <n v="224"/>
    <n v="0.63501483679525228"/>
  </r>
  <r>
    <x v="795"/>
    <n v="2014"/>
    <n v="345000"/>
    <n v="58000"/>
    <x v="0"/>
    <x v="1"/>
    <x v="0"/>
    <s v="First Owner"/>
    <n v="336"/>
    <n v="12"/>
    <s v="budget"/>
    <n v="562790.44940476189"/>
    <n v="335"/>
    <n v="336"/>
    <n v="336"/>
    <x v="3219"/>
    <n v="224"/>
    <n v="0.6339285714285714"/>
  </r>
  <r>
    <x v="139"/>
    <n v="2013"/>
    <n v="220000"/>
    <n v="100000"/>
    <x v="1"/>
    <x v="0"/>
    <x v="0"/>
    <s v="First Owner"/>
    <n v="335"/>
    <n v="13"/>
    <s v="budget"/>
    <n v="563440.5701492537"/>
    <n v="334"/>
    <n v="335"/>
    <n v="335"/>
    <x v="3220"/>
    <n v="223"/>
    <n v="0.63283582089552237"/>
  </r>
  <r>
    <x v="0"/>
    <n v="1999"/>
    <n v="50000"/>
    <n v="100000"/>
    <x v="0"/>
    <x v="0"/>
    <x v="0"/>
    <s v="Second Owner"/>
    <n v="334"/>
    <n v="27"/>
    <s v="budget"/>
    <n v="564468.83532934135"/>
    <n v="333"/>
    <n v="334"/>
    <n v="334"/>
    <x v="3221"/>
    <n v="222"/>
    <n v="0.63173652694610782"/>
  </r>
  <r>
    <x v="1391"/>
    <n v="2017"/>
    <n v="585000"/>
    <n v="14000"/>
    <x v="0"/>
    <x v="1"/>
    <x v="0"/>
    <s v="First Owner"/>
    <n v="333"/>
    <n v="9"/>
    <s v="premimum"/>
    <n v="566013.78678678675"/>
    <n v="332"/>
    <n v="333"/>
    <n v="333"/>
    <x v="3222"/>
    <n v="221"/>
    <n v="0.63363363363363367"/>
  </r>
  <r>
    <x v="1392"/>
    <n v="2018"/>
    <n v="625000"/>
    <n v="13800"/>
    <x v="0"/>
    <x v="0"/>
    <x v="1"/>
    <s v="First Owner"/>
    <n v="332"/>
    <n v="8"/>
    <s v="premimum"/>
    <n v="565956.59939759038"/>
    <n v="331"/>
    <n v="332"/>
    <n v="332"/>
    <x v="3223"/>
    <n v="221"/>
    <n v="0.63253012048192769"/>
  </r>
  <r>
    <x v="1393"/>
    <n v="2017"/>
    <n v="1035000"/>
    <n v="23000"/>
    <x v="0"/>
    <x v="1"/>
    <x v="1"/>
    <s v="First Owner"/>
    <n v="331"/>
    <n v="9"/>
    <b v="0"/>
    <n v="565778.22054380667"/>
    <n v="330"/>
    <n v="331"/>
    <n v="331"/>
    <x v="3224"/>
    <n v="221"/>
    <n v="0.63141993957703924"/>
  </r>
  <r>
    <x v="89"/>
    <n v="2017"/>
    <n v="600000"/>
    <n v="99700"/>
    <x v="1"/>
    <x v="0"/>
    <x v="0"/>
    <s v="First Owner"/>
    <n v="330"/>
    <n v="9"/>
    <s v="premimum"/>
    <n v="564356.33636363631"/>
    <n v="329"/>
    <n v="330"/>
    <n v="330"/>
    <x v="3225"/>
    <n v="221"/>
    <n v="0.63030303030303025"/>
  </r>
  <r>
    <x v="377"/>
    <n v="2019"/>
    <n v="3100000"/>
    <n v="5000"/>
    <x v="1"/>
    <x v="0"/>
    <x v="1"/>
    <s v="First Owner"/>
    <n v="329"/>
    <n v="7"/>
    <b v="0"/>
    <n v="564247.99696048629"/>
    <n v="328"/>
    <n v="329"/>
    <n v="329"/>
    <x v="3226"/>
    <n v="221"/>
    <n v="0.62917933130699089"/>
  </r>
  <r>
    <x v="244"/>
    <n v="2014"/>
    <n v="650000"/>
    <n v="49654"/>
    <x v="1"/>
    <x v="1"/>
    <x v="0"/>
    <s v="First Owner"/>
    <n v="328"/>
    <n v="12"/>
    <s v="premimum"/>
    <n v="556517.04573170736"/>
    <n v="327"/>
    <n v="328"/>
    <n v="328"/>
    <x v="3227"/>
    <n v="221"/>
    <n v="0.62804878048780488"/>
  </r>
  <r>
    <x v="553"/>
    <n v="2016"/>
    <n v="550000"/>
    <n v="45457"/>
    <x v="0"/>
    <x v="1"/>
    <x v="0"/>
    <s v="First Owner"/>
    <n v="327"/>
    <n v="10"/>
    <s v="premimum"/>
    <n v="556231.16513761471"/>
    <n v="326"/>
    <n v="327"/>
    <n v="327"/>
    <x v="3228"/>
    <n v="220"/>
    <n v="0.62691131498470953"/>
  </r>
  <r>
    <x v="107"/>
    <n v="2017"/>
    <n v="1260000"/>
    <n v="39221"/>
    <x v="1"/>
    <x v="1"/>
    <x v="0"/>
    <s v="First Owner"/>
    <n v="326"/>
    <n v="9"/>
    <b v="0"/>
    <n v="556250.27914110431"/>
    <n v="325"/>
    <n v="326"/>
    <n v="326"/>
    <x v="3229"/>
    <n v="220"/>
    <n v="0.62576687116564422"/>
  </r>
  <r>
    <x v="406"/>
    <n v="2016"/>
    <n v="660000"/>
    <n v="48220"/>
    <x v="0"/>
    <x v="1"/>
    <x v="0"/>
    <s v="First Owner"/>
    <n v="325"/>
    <n v="10"/>
    <s v="premimum"/>
    <n v="554084.8953846154"/>
    <n v="324"/>
    <n v="325"/>
    <n v="325"/>
    <x v="3230"/>
    <n v="220"/>
    <n v="0.62461538461538457"/>
  </r>
  <r>
    <x v="406"/>
    <n v="2017"/>
    <n v="700000"/>
    <n v="11114"/>
    <x v="0"/>
    <x v="1"/>
    <x v="0"/>
    <s v="First Owner"/>
    <n v="324"/>
    <n v="9"/>
    <s v="premimum"/>
    <n v="553757.99691358022"/>
    <n v="323"/>
    <n v="324"/>
    <n v="324"/>
    <x v="3231"/>
    <n v="220"/>
    <n v="0.62345679012345678"/>
  </r>
  <r>
    <x v="1022"/>
    <n v="2008"/>
    <n v="235000"/>
    <n v="60208"/>
    <x v="1"/>
    <x v="1"/>
    <x v="0"/>
    <s v="First Owner"/>
    <n v="323"/>
    <n v="18"/>
    <s v="budget"/>
    <n v="553305.23529411759"/>
    <n v="322"/>
    <n v="323"/>
    <n v="323"/>
    <x v="3232"/>
    <n v="220"/>
    <n v="0.62229102167182659"/>
  </r>
  <r>
    <x v="706"/>
    <n v="2013"/>
    <n v="475000"/>
    <n v="80000"/>
    <x v="1"/>
    <x v="1"/>
    <x v="0"/>
    <s v="First Owner"/>
    <n v="322"/>
    <n v="13"/>
    <s v="budget"/>
    <n v="554293.76086956519"/>
    <n v="321"/>
    <n v="322"/>
    <n v="322"/>
    <x v="3233"/>
    <n v="219"/>
    <n v="0.6211180124223602"/>
  </r>
  <r>
    <x v="1394"/>
    <n v="2008"/>
    <n v="795000"/>
    <n v="98600"/>
    <x v="1"/>
    <x v="1"/>
    <x v="1"/>
    <s v="First Owner"/>
    <n v="321"/>
    <n v="18"/>
    <s v="premimum"/>
    <n v="554540.78193146421"/>
    <n v="320"/>
    <n v="321"/>
    <n v="321"/>
    <x v="3234"/>
    <n v="218"/>
    <n v="0.6199376947040498"/>
  </r>
  <r>
    <x v="1395"/>
    <n v="2016"/>
    <n v="8900000"/>
    <n v="13000"/>
    <x v="0"/>
    <x v="1"/>
    <x v="1"/>
    <s v="First Owner"/>
    <n v="320"/>
    <n v="10"/>
    <b v="0"/>
    <n v="553789.34687500005"/>
    <n v="319"/>
    <n v="320"/>
    <n v="320"/>
    <x v="3235"/>
    <n v="217"/>
    <n v="0.61875000000000002"/>
  </r>
  <r>
    <x v="1032"/>
    <n v="2015"/>
    <n v="3200000"/>
    <n v="30000"/>
    <x v="1"/>
    <x v="1"/>
    <x v="1"/>
    <s v="First Owner"/>
    <n v="319"/>
    <n v="11"/>
    <b v="0"/>
    <n v="527625.6771159874"/>
    <n v="318"/>
    <n v="319"/>
    <n v="319"/>
    <x v="3236"/>
    <n v="217"/>
    <n v="0.61755485893416928"/>
  </r>
  <r>
    <x v="1396"/>
    <n v="2019"/>
    <n v="1860000"/>
    <n v="18000"/>
    <x v="0"/>
    <x v="1"/>
    <x v="1"/>
    <s v="First Owner"/>
    <n v="318"/>
    <n v="7"/>
    <b v="0"/>
    <n v="519221.98427672958"/>
    <n v="317"/>
    <n v="318"/>
    <n v="318"/>
    <x v="3237"/>
    <n v="216"/>
    <n v="0.61635220125786161"/>
  </r>
  <r>
    <x v="1397"/>
    <n v="2010"/>
    <n v="4200000"/>
    <n v="100000"/>
    <x v="1"/>
    <x v="1"/>
    <x v="1"/>
    <s v="First Owner"/>
    <n v="317"/>
    <n v="16"/>
    <b v="0"/>
    <n v="514992.40063091484"/>
    <n v="316"/>
    <n v="317"/>
    <n v="317"/>
    <x v="3238"/>
    <n v="216"/>
    <n v="0.6151419558359621"/>
  </r>
  <r>
    <x v="1398"/>
    <n v="2015"/>
    <n v="850000"/>
    <n v="58000"/>
    <x v="0"/>
    <x v="1"/>
    <x v="1"/>
    <s v="First Owner"/>
    <n v="316"/>
    <n v="11"/>
    <s v="premimum"/>
    <n v="503330.9841772152"/>
    <n v="315"/>
    <n v="316"/>
    <n v="316"/>
    <x v="3239"/>
    <n v="215"/>
    <n v="0.61392405063291144"/>
  </r>
  <r>
    <x v="89"/>
    <n v="2017"/>
    <n v="585000"/>
    <n v="85441"/>
    <x v="1"/>
    <x v="1"/>
    <x v="0"/>
    <s v="First Owner"/>
    <n v="315"/>
    <n v="9"/>
    <s v="premimum"/>
    <n v="502230.4476190476"/>
    <n v="314"/>
    <n v="315"/>
    <n v="315"/>
    <x v="3240"/>
    <n v="214"/>
    <n v="0.61269841269841274"/>
  </r>
  <r>
    <x v="409"/>
    <n v="2015"/>
    <n v="380000"/>
    <n v="64541"/>
    <x v="1"/>
    <x v="1"/>
    <x v="0"/>
    <s v="First Owner"/>
    <n v="314"/>
    <n v="11"/>
    <s v="budget"/>
    <n v="501966.85031847132"/>
    <n v="313"/>
    <n v="314"/>
    <n v="314"/>
    <x v="3241"/>
    <n v="214"/>
    <n v="0.61146496815286622"/>
  </r>
  <r>
    <x v="95"/>
    <n v="2019"/>
    <n v="650000"/>
    <n v="35000"/>
    <x v="1"/>
    <x v="0"/>
    <x v="0"/>
    <s v="First Owner"/>
    <n v="313"/>
    <n v="7"/>
    <s v="premimum"/>
    <n v="502356.52076677314"/>
    <n v="312"/>
    <n v="313"/>
    <n v="313"/>
    <x v="3242"/>
    <n v="213"/>
    <n v="0.61022364217252401"/>
  </r>
  <r>
    <x v="1348"/>
    <n v="2017"/>
    <n v="434999"/>
    <n v="16267"/>
    <x v="0"/>
    <x v="1"/>
    <x v="0"/>
    <s v="First Owner"/>
    <n v="312"/>
    <n v="9"/>
    <s v="budget"/>
    <n v="501883.3044871795"/>
    <n v="311"/>
    <n v="312"/>
    <n v="312"/>
    <x v="3243"/>
    <n v="213"/>
    <n v="0.60897435897435892"/>
  </r>
  <r>
    <x v="706"/>
    <n v="2013"/>
    <n v="525000"/>
    <n v="71500"/>
    <x v="1"/>
    <x v="1"/>
    <x v="0"/>
    <s v="First Owner"/>
    <n v="311"/>
    <n v="13"/>
    <s v="premimum"/>
    <n v="502098.36655948556"/>
    <n v="310"/>
    <n v="311"/>
    <n v="311"/>
    <x v="3244"/>
    <n v="213"/>
    <n v="0.60771704180064312"/>
  </r>
  <r>
    <x v="167"/>
    <n v="2019"/>
    <n v="4800000"/>
    <n v="12999"/>
    <x v="1"/>
    <x v="1"/>
    <x v="1"/>
    <s v="First Owner"/>
    <n v="310"/>
    <n v="7"/>
    <b v="0"/>
    <n v="502024.49032258062"/>
    <n v="309"/>
    <n v="310"/>
    <n v="310"/>
    <x v="3245"/>
    <n v="212"/>
    <n v="0.6064516129032258"/>
  </r>
  <r>
    <x v="425"/>
    <n v="2008"/>
    <n v="160000"/>
    <n v="80000"/>
    <x v="0"/>
    <x v="0"/>
    <x v="0"/>
    <s v="First Owner"/>
    <n v="309"/>
    <n v="18"/>
    <s v="budget"/>
    <n v="488115.18446601939"/>
    <n v="308"/>
    <n v="309"/>
    <n v="309"/>
    <x v="3246"/>
    <n v="212"/>
    <n v="0.60517799352750812"/>
  </r>
  <r>
    <x v="739"/>
    <n v="2007"/>
    <n v="160000"/>
    <n v="90000"/>
    <x v="0"/>
    <x v="0"/>
    <x v="0"/>
    <s v="Second Owner"/>
    <n v="308"/>
    <n v="19"/>
    <s v="budget"/>
    <n v="489180.49350649351"/>
    <n v="307"/>
    <n v="308"/>
    <n v="308"/>
    <x v="3247"/>
    <n v="211"/>
    <n v="0.60389610389610393"/>
  </r>
  <r>
    <x v="8"/>
    <n v="2017"/>
    <n v="900000"/>
    <n v="14700"/>
    <x v="0"/>
    <x v="0"/>
    <x v="0"/>
    <s v="First Owner"/>
    <n v="307"/>
    <n v="9"/>
    <s v="premimum"/>
    <n v="490252.74267100979"/>
    <n v="306"/>
    <n v="307"/>
    <n v="307"/>
    <x v="3248"/>
    <n v="210"/>
    <n v="0.60586319218241047"/>
  </r>
  <r>
    <x v="152"/>
    <n v="2000"/>
    <n v="61000"/>
    <n v="90000"/>
    <x v="0"/>
    <x v="0"/>
    <x v="0"/>
    <s v="Second Owner"/>
    <n v="306"/>
    <n v="26"/>
    <s v="budget"/>
    <n v="488913.69934640522"/>
    <n v="305"/>
    <n v="306"/>
    <n v="306"/>
    <x v="3249"/>
    <n v="210"/>
    <n v="0.60457516339869277"/>
  </r>
  <r>
    <x v="475"/>
    <n v="2017"/>
    <n v="400000"/>
    <n v="50000"/>
    <x v="0"/>
    <x v="0"/>
    <x v="0"/>
    <s v="First Owner"/>
    <n v="305"/>
    <n v="9"/>
    <s v="budget"/>
    <n v="490316.69508196722"/>
    <n v="304"/>
    <n v="305"/>
    <n v="305"/>
    <x v="3250"/>
    <n v="209"/>
    <n v="0.60655737704918034"/>
  </r>
  <r>
    <x v="636"/>
    <n v="2009"/>
    <n v="150000"/>
    <n v="100000"/>
    <x v="0"/>
    <x v="0"/>
    <x v="0"/>
    <s v="Second Owner"/>
    <n v="304"/>
    <n v="17"/>
    <s v="budget"/>
    <n v="490613.78947368421"/>
    <n v="303"/>
    <n v="304"/>
    <n v="304"/>
    <x v="3251"/>
    <n v="209"/>
    <n v="0.60526315789473684"/>
  </r>
  <r>
    <x v="1399"/>
    <n v="2019"/>
    <n v="950000"/>
    <n v="24000"/>
    <x v="0"/>
    <x v="0"/>
    <x v="1"/>
    <s v="First Owner"/>
    <n v="303"/>
    <n v="7"/>
    <s v="premimum"/>
    <n v="491737.92739273928"/>
    <n v="302"/>
    <n v="303"/>
    <n v="303"/>
    <x v="3252"/>
    <n v="208"/>
    <n v="0.60726072607260728"/>
  </r>
  <r>
    <x v="997"/>
    <n v="2007"/>
    <n v="110000"/>
    <n v="90000"/>
    <x v="0"/>
    <x v="0"/>
    <x v="0"/>
    <s v="First Owner"/>
    <n v="302"/>
    <n v="19"/>
    <s v="budget"/>
    <n v="490220.50331125828"/>
    <n v="301"/>
    <n v="302"/>
    <n v="302"/>
    <x v="3253"/>
    <n v="208"/>
    <n v="0.60596026490066224"/>
  </r>
  <r>
    <x v="1400"/>
    <n v="2015"/>
    <n v="375000"/>
    <n v="30000"/>
    <x v="0"/>
    <x v="0"/>
    <x v="0"/>
    <s v="First Owner"/>
    <n v="301"/>
    <n v="11"/>
    <s v="budget"/>
    <n v="491483.69435215945"/>
    <n v="300"/>
    <n v="301"/>
    <n v="301"/>
    <x v="3254"/>
    <n v="207"/>
    <n v="0.60465116279069764"/>
  </r>
  <r>
    <x v="1401"/>
    <n v="2017"/>
    <n v="350000"/>
    <n v="80000"/>
    <x v="0"/>
    <x v="0"/>
    <x v="0"/>
    <s v="First Owner"/>
    <n v="300"/>
    <n v="9"/>
    <s v="budget"/>
    <n v="491871.97333333333"/>
    <n v="299"/>
    <n v="300"/>
    <n v="300"/>
    <x v="3255"/>
    <n v="206"/>
    <n v="0.60333333333333339"/>
  </r>
  <r>
    <x v="179"/>
    <n v="2012"/>
    <n v="310000"/>
    <n v="92686"/>
    <x v="1"/>
    <x v="1"/>
    <x v="0"/>
    <s v="Second Owner"/>
    <n v="299"/>
    <n v="14"/>
    <s v="budget"/>
    <n v="492346.46153846156"/>
    <n v="298"/>
    <n v="299"/>
    <n v="299"/>
    <x v="3256"/>
    <n v="206"/>
    <n v="0.60200668896321075"/>
  </r>
  <r>
    <x v="479"/>
    <n v="2010"/>
    <n v="90000"/>
    <n v="300000"/>
    <x v="0"/>
    <x v="0"/>
    <x v="0"/>
    <s v="Third Owner"/>
    <n v="298"/>
    <n v="16"/>
    <s v="budget"/>
    <n v="492958.36241610738"/>
    <n v="297"/>
    <n v="298"/>
    <n v="298"/>
    <x v="3257"/>
    <n v="205"/>
    <n v="0.60402684563758391"/>
  </r>
  <r>
    <x v="1284"/>
    <n v="2011"/>
    <n v="350000"/>
    <n v="90000"/>
    <x v="0"/>
    <x v="0"/>
    <x v="0"/>
    <s v="Second Owner"/>
    <n v="297"/>
    <n v="15"/>
    <s v="budget"/>
    <n v="494315.12457912456"/>
    <n v="296"/>
    <n v="297"/>
    <n v="297"/>
    <x v="3258"/>
    <n v="204"/>
    <n v="0.60606060606060608"/>
  </r>
  <r>
    <x v="976"/>
    <n v="2003"/>
    <n v="100000"/>
    <n v="60000"/>
    <x v="0"/>
    <x v="0"/>
    <x v="0"/>
    <s v="First Owner"/>
    <n v="296"/>
    <n v="23"/>
    <s v="budget"/>
    <n v="494802.67567567568"/>
    <n v="295"/>
    <n v="296"/>
    <n v="296"/>
    <x v="3259"/>
    <n v="203"/>
    <n v="0.60810810810810811"/>
  </r>
  <r>
    <x v="1402"/>
    <n v="2017"/>
    <n v="1300000"/>
    <n v="40000"/>
    <x v="1"/>
    <x v="0"/>
    <x v="1"/>
    <s v="First Owner"/>
    <n v="295"/>
    <n v="9"/>
    <b v="0"/>
    <n v="496140.98983050848"/>
    <n v="294"/>
    <n v="295"/>
    <n v="295"/>
    <x v="3260"/>
    <n v="202"/>
    <n v="0.60677966101694913"/>
  </r>
  <r>
    <x v="1403"/>
    <n v="2014"/>
    <n v="280000"/>
    <n v="55000"/>
    <x v="0"/>
    <x v="0"/>
    <x v="0"/>
    <s v="First Owner"/>
    <n v="294"/>
    <n v="12"/>
    <s v="budget"/>
    <n v="493406.77551020408"/>
    <n v="293"/>
    <n v="294"/>
    <n v="294"/>
    <x v="3261"/>
    <n v="202"/>
    <n v="0.60544217687074831"/>
  </r>
  <r>
    <x v="49"/>
    <n v="2018"/>
    <n v="360000"/>
    <n v="6000"/>
    <x v="0"/>
    <x v="0"/>
    <x v="0"/>
    <s v="First Owner"/>
    <n v="293"/>
    <n v="8"/>
    <s v="budget"/>
    <n v="494135.12627986347"/>
    <n v="292"/>
    <n v="293"/>
    <n v="293"/>
    <x v="3262"/>
    <n v="201"/>
    <n v="0.60409556313993173"/>
  </r>
  <r>
    <x v="39"/>
    <n v="2011"/>
    <n v="150000"/>
    <n v="40000"/>
    <x v="0"/>
    <x v="0"/>
    <x v="0"/>
    <s v="Second Owner"/>
    <n v="292"/>
    <n v="15"/>
    <s v="budget"/>
    <n v="494594.49315068492"/>
    <n v="291"/>
    <n v="292"/>
    <n v="292"/>
    <x v="3263"/>
    <n v="201"/>
    <n v="0.60273972602739723"/>
  </r>
  <r>
    <x v="1404"/>
    <n v="2017"/>
    <n v="900000"/>
    <n v="15000"/>
    <x v="0"/>
    <x v="0"/>
    <x v="1"/>
    <s v="First Owner"/>
    <n v="291"/>
    <n v="9"/>
    <s v="premimum"/>
    <n v="495778.66666666669"/>
    <n v="290"/>
    <n v="291"/>
    <n v="291"/>
    <x v="3264"/>
    <n v="200"/>
    <n v="0.60481099656357384"/>
  </r>
  <r>
    <x v="1405"/>
    <n v="2005"/>
    <n v="120000"/>
    <n v="50000"/>
    <x v="1"/>
    <x v="0"/>
    <x v="0"/>
    <s v="Second Owner"/>
    <n v="290"/>
    <n v="21"/>
    <s v="budget"/>
    <n v="494384.8"/>
    <n v="289"/>
    <n v="290"/>
    <n v="290"/>
    <x v="3265"/>
    <n v="200"/>
    <n v="0.60344827586206895"/>
  </r>
  <r>
    <x v="169"/>
    <n v="2010"/>
    <n v="215000"/>
    <n v="90000"/>
    <x v="0"/>
    <x v="0"/>
    <x v="0"/>
    <s v="Second Owner"/>
    <n v="289"/>
    <n v="16"/>
    <s v="budget"/>
    <n v="495680.24913494807"/>
    <n v="288"/>
    <n v="289"/>
    <n v="289"/>
    <x v="3266"/>
    <n v="199"/>
    <n v="0.60553633217993075"/>
  </r>
  <r>
    <x v="798"/>
    <n v="2013"/>
    <n v="550000"/>
    <n v="38500"/>
    <x v="1"/>
    <x v="0"/>
    <x v="0"/>
    <s v="First Owner"/>
    <n v="288"/>
    <n v="13"/>
    <s v="premimum"/>
    <n v="496654.83333333331"/>
    <n v="287"/>
    <n v="288"/>
    <n v="288"/>
    <x v="3267"/>
    <n v="198"/>
    <n v="0.60763888888888884"/>
  </r>
  <r>
    <x v="937"/>
    <n v="2018"/>
    <n v="775000"/>
    <n v="35000"/>
    <x v="0"/>
    <x v="0"/>
    <x v="0"/>
    <s v="First Owner"/>
    <n v="287"/>
    <n v="8"/>
    <s v="premimum"/>
    <n v="496468.96167247387"/>
    <n v="286"/>
    <n v="287"/>
    <n v="287"/>
    <x v="3268"/>
    <n v="197"/>
    <n v="0.60627177700348434"/>
  </r>
  <r>
    <x v="1406"/>
    <n v="2001"/>
    <n v="409999"/>
    <n v="49359"/>
    <x v="0"/>
    <x v="0"/>
    <x v="0"/>
    <s v="Third Owner"/>
    <n v="286"/>
    <n v="25"/>
    <s v="budget"/>
    <n v="495495.07692307694"/>
    <n v="285"/>
    <n v="286"/>
    <n v="286"/>
    <x v="3269"/>
    <n v="197"/>
    <n v="0.6048951048951049"/>
  </r>
  <r>
    <x v="1342"/>
    <n v="2005"/>
    <n v="65000"/>
    <n v="70000"/>
    <x v="0"/>
    <x v="0"/>
    <x v="0"/>
    <s v="Second Owner"/>
    <n v="285"/>
    <n v="21"/>
    <s v="budget"/>
    <n v="495795.06315789477"/>
    <n v="284"/>
    <n v="285"/>
    <n v="285"/>
    <x v="3270"/>
    <n v="196"/>
    <n v="0.60701754385964912"/>
  </r>
  <r>
    <x v="1"/>
    <n v="2008"/>
    <n v="200000"/>
    <n v="90000"/>
    <x v="0"/>
    <x v="0"/>
    <x v="0"/>
    <s v="Second Owner"/>
    <n v="284"/>
    <n v="18"/>
    <s v="budget"/>
    <n v="497311.94718309859"/>
    <n v="283"/>
    <n v="284"/>
    <n v="284"/>
    <x v="3271"/>
    <n v="195"/>
    <n v="0.60915492957746475"/>
  </r>
  <r>
    <x v="35"/>
    <n v="2010"/>
    <n v="240000"/>
    <n v="50000"/>
    <x v="0"/>
    <x v="0"/>
    <x v="0"/>
    <s v="Second Owner"/>
    <n v="283"/>
    <n v="16"/>
    <s v="budget"/>
    <n v="498362.51943462895"/>
    <n v="282"/>
    <n v="283"/>
    <n v="283"/>
    <x v="3272"/>
    <n v="194"/>
    <n v="0.61130742049469966"/>
  </r>
  <r>
    <x v="629"/>
    <n v="2012"/>
    <n v="800000"/>
    <n v="108731"/>
    <x v="1"/>
    <x v="0"/>
    <x v="0"/>
    <s v="First Owner"/>
    <n v="282"/>
    <n v="14"/>
    <s v="premimum"/>
    <n v="499278.69858156028"/>
    <n v="281"/>
    <n v="282"/>
    <n v="282"/>
    <x v="3273"/>
    <n v="193"/>
    <n v="0.61347517730496459"/>
  </r>
  <r>
    <x v="1407"/>
    <n v="2010"/>
    <n v="400000"/>
    <n v="120000"/>
    <x v="1"/>
    <x v="0"/>
    <x v="0"/>
    <s v="First Owner"/>
    <n v="281"/>
    <n v="16"/>
    <s v="budget"/>
    <n v="498208.51601423486"/>
    <n v="280"/>
    <n v="281"/>
    <n v="281"/>
    <x v="3274"/>
    <n v="192"/>
    <n v="0.61209964412811391"/>
  </r>
  <r>
    <x v="1370"/>
    <n v="2016"/>
    <n v="500000"/>
    <n v="60000"/>
    <x v="1"/>
    <x v="0"/>
    <x v="0"/>
    <s v="First Owner"/>
    <n v="280"/>
    <n v="10"/>
    <s v="premimum"/>
    <n v="498559.26071428572"/>
    <n v="279"/>
    <n v="280"/>
    <n v="280"/>
    <x v="3275"/>
    <n v="191"/>
    <n v="0.61071428571428577"/>
  </r>
  <r>
    <x v="1408"/>
    <n v="2007"/>
    <n v="150000"/>
    <n v="90000"/>
    <x v="1"/>
    <x v="0"/>
    <x v="0"/>
    <s v="Third Owner"/>
    <n v="279"/>
    <n v="19"/>
    <s v="budget"/>
    <n v="498554.09677419357"/>
    <n v="278"/>
    <n v="279"/>
    <n v="279"/>
    <x v="3276"/>
    <n v="191"/>
    <n v="0.60931899641577059"/>
  </r>
  <r>
    <x v="50"/>
    <n v="2014"/>
    <n v="500000"/>
    <n v="140000"/>
    <x v="1"/>
    <x v="0"/>
    <x v="0"/>
    <s v="Second Owner"/>
    <n v="278"/>
    <n v="12"/>
    <s v="premimum"/>
    <n v="499807.88848920865"/>
    <n v="277"/>
    <n v="278"/>
    <n v="278"/>
    <x v="3277"/>
    <n v="190"/>
    <n v="0.61151079136690645"/>
  </r>
  <r>
    <x v="49"/>
    <n v="2014"/>
    <n v="320000"/>
    <n v="80000"/>
    <x v="0"/>
    <x v="0"/>
    <x v="0"/>
    <s v="First Owner"/>
    <n v="277"/>
    <n v="12"/>
    <s v="budget"/>
    <n v="499807.19494584837"/>
    <n v="276"/>
    <n v="277"/>
    <n v="277"/>
    <x v="3278"/>
    <n v="189"/>
    <n v="0.61371841155234652"/>
  </r>
  <r>
    <x v="1175"/>
    <n v="2013"/>
    <n v="300000"/>
    <n v="90000"/>
    <x v="1"/>
    <x v="0"/>
    <x v="0"/>
    <s v="First Owner"/>
    <n v="276"/>
    <n v="13"/>
    <s v="budget"/>
    <n v="500458.6702898551"/>
    <n v="275"/>
    <n v="276"/>
    <n v="276"/>
    <x v="3279"/>
    <n v="188"/>
    <n v="0.6123188405797102"/>
  </r>
  <r>
    <x v="228"/>
    <n v="2018"/>
    <n v="285000"/>
    <n v="14000"/>
    <x v="0"/>
    <x v="0"/>
    <x v="0"/>
    <s v="First Owner"/>
    <n v="275"/>
    <n v="8"/>
    <s v="budget"/>
    <n v="501187.6109090909"/>
    <n v="274"/>
    <n v="275"/>
    <n v="275"/>
    <x v="3280"/>
    <n v="187"/>
    <n v="0.61090909090909096"/>
  </r>
  <r>
    <x v="1409"/>
    <n v="2012"/>
    <n v="360000"/>
    <n v="70000"/>
    <x v="1"/>
    <x v="0"/>
    <x v="0"/>
    <s v="Second Owner"/>
    <n v="274"/>
    <n v="14"/>
    <s v="budget"/>
    <n v="501976.61678832117"/>
    <n v="273"/>
    <n v="274"/>
    <n v="274"/>
    <x v="3281"/>
    <n v="187"/>
    <n v="0.60948905109489049"/>
  </r>
  <r>
    <x v="326"/>
    <n v="2009"/>
    <n v="450000"/>
    <n v="55000"/>
    <x v="0"/>
    <x v="0"/>
    <x v="0"/>
    <s v="Second Owner"/>
    <n v="273"/>
    <n v="17"/>
    <s v="budget"/>
    <n v="502496.67765567766"/>
    <n v="272"/>
    <n v="273"/>
    <n v="273"/>
    <x v="3282"/>
    <n v="186"/>
    <n v="0.61172161172161177"/>
  </r>
  <r>
    <x v="39"/>
    <n v="2011"/>
    <n v="175000"/>
    <n v="60000"/>
    <x v="0"/>
    <x v="0"/>
    <x v="0"/>
    <s v="Third Owner"/>
    <n v="272"/>
    <n v="15"/>
    <s v="budget"/>
    <n v="502689.6801470588"/>
    <n v="271"/>
    <n v="272"/>
    <n v="272"/>
    <x v="3283"/>
    <n v="185"/>
    <n v="0.61397058823529416"/>
  </r>
  <r>
    <x v="1111"/>
    <n v="2011"/>
    <n v="350000"/>
    <n v="74000"/>
    <x v="1"/>
    <x v="0"/>
    <x v="0"/>
    <s v="Second Owner"/>
    <n v="271"/>
    <n v="15"/>
    <s v="budget"/>
    <n v="503898.86715867161"/>
    <n v="270"/>
    <n v="271"/>
    <n v="271"/>
    <x v="3284"/>
    <n v="184"/>
    <n v="0.6162361623616236"/>
  </r>
  <r>
    <x v="260"/>
    <n v="2020"/>
    <n v="530000"/>
    <n v="45000"/>
    <x v="1"/>
    <x v="1"/>
    <x v="0"/>
    <s v="First Owner"/>
    <n v="270"/>
    <n v="6"/>
    <s v="premimum"/>
    <n v="504468.86296296294"/>
    <n v="269"/>
    <n v="270"/>
    <n v="270"/>
    <x v="3285"/>
    <n v="183"/>
    <n v="0.61851851851851847"/>
  </r>
  <r>
    <x v="1410"/>
    <n v="2017"/>
    <n v="1025000"/>
    <n v="38000"/>
    <x v="1"/>
    <x v="1"/>
    <x v="0"/>
    <s v="First Owner"/>
    <n v="269"/>
    <n v="9"/>
    <b v="0"/>
    <n v="504373.95167286246"/>
    <n v="268"/>
    <n v="269"/>
    <n v="269"/>
    <x v="3286"/>
    <n v="183"/>
    <n v="0.61710037174721188"/>
  </r>
  <r>
    <x v="1019"/>
    <n v="2017"/>
    <n v="950000"/>
    <n v="24000"/>
    <x v="1"/>
    <x v="1"/>
    <x v="0"/>
    <s v="First Owner"/>
    <n v="268"/>
    <n v="9"/>
    <s v="premimum"/>
    <n v="502431.31716417911"/>
    <n v="267"/>
    <n v="268"/>
    <n v="268"/>
    <x v="3287"/>
    <n v="183"/>
    <n v="0.61567164179104472"/>
  </r>
  <r>
    <x v="483"/>
    <n v="2017"/>
    <n v="725000"/>
    <n v="29976"/>
    <x v="0"/>
    <x v="1"/>
    <x v="0"/>
    <s v="First Owner"/>
    <n v="267"/>
    <n v="9"/>
    <s v="premimum"/>
    <n v="500755.02996254683"/>
    <n v="266"/>
    <n v="267"/>
    <n v="267"/>
    <x v="3288"/>
    <n v="183"/>
    <n v="0.61423220973782766"/>
  </r>
  <r>
    <x v="1411"/>
    <n v="2017"/>
    <n v="919999"/>
    <n v="41000"/>
    <x v="0"/>
    <x v="1"/>
    <x v="0"/>
    <s v="First Owner"/>
    <n v="266"/>
    <n v="9"/>
    <s v="premimum"/>
    <n v="499912.00375939847"/>
    <n v="265"/>
    <n v="266"/>
    <n v="266"/>
    <x v="3289"/>
    <n v="183"/>
    <n v="0.61278195488721809"/>
  </r>
  <r>
    <x v="1412"/>
    <n v="2018"/>
    <n v="700000"/>
    <n v="15000"/>
    <x v="1"/>
    <x v="1"/>
    <x v="0"/>
    <s v="First Owner"/>
    <n v="265"/>
    <n v="8"/>
    <s v="premimum"/>
    <n v="498326.76981132076"/>
    <n v="264"/>
    <n v="265"/>
    <n v="265"/>
    <x v="3290"/>
    <n v="183"/>
    <n v="0.61132075471698111"/>
  </r>
  <r>
    <x v="603"/>
    <n v="2017"/>
    <n v="725000"/>
    <n v="36000"/>
    <x v="1"/>
    <x v="1"/>
    <x v="0"/>
    <s v="First Owner"/>
    <n v="264"/>
    <n v="9"/>
    <s v="premimum"/>
    <n v="497562.85606060608"/>
    <n v="263"/>
    <n v="264"/>
    <n v="264"/>
    <x v="3291"/>
    <n v="183"/>
    <n v="0.60984848484848486"/>
  </r>
  <r>
    <x v="999"/>
    <n v="2017"/>
    <n v="840000"/>
    <n v="30646"/>
    <x v="0"/>
    <x v="1"/>
    <x v="0"/>
    <s v="First Owner"/>
    <n v="263"/>
    <n v="9"/>
    <s v="premimum"/>
    <n v="496698.07604562736"/>
    <n v="262"/>
    <n v="263"/>
    <n v="263"/>
    <x v="3292"/>
    <n v="183"/>
    <n v="0.60836501901140683"/>
  </r>
  <r>
    <x v="35"/>
    <n v="2015"/>
    <n v="365000"/>
    <n v="23600"/>
    <x v="0"/>
    <x v="1"/>
    <x v="0"/>
    <s v="First Owner"/>
    <n v="262"/>
    <n v="11"/>
    <s v="budget"/>
    <n v="495387.76335877861"/>
    <n v="261"/>
    <n v="262"/>
    <n v="262"/>
    <x v="3293"/>
    <n v="183"/>
    <n v="0.60687022900763354"/>
  </r>
  <r>
    <x v="480"/>
    <n v="2014"/>
    <n v="665000"/>
    <n v="71318"/>
    <x v="1"/>
    <x v="1"/>
    <x v="0"/>
    <s v="First Owner"/>
    <n v="261"/>
    <n v="12"/>
    <s v="premimum"/>
    <n v="495887.33333333331"/>
    <n v="260"/>
    <n v="261"/>
    <n v="261"/>
    <x v="3294"/>
    <n v="182"/>
    <n v="0.6053639846743295"/>
  </r>
  <r>
    <x v="115"/>
    <n v="2003"/>
    <n v="50000"/>
    <n v="78098"/>
    <x v="0"/>
    <x v="0"/>
    <x v="0"/>
    <s v="First Owner"/>
    <n v="260"/>
    <n v="23"/>
    <s v="budget"/>
    <n v="495236.9"/>
    <n v="259"/>
    <n v="260"/>
    <n v="260"/>
    <x v="3295"/>
    <n v="181"/>
    <n v="0.60384615384615381"/>
  </r>
  <r>
    <x v="117"/>
    <n v="2014"/>
    <n v="225000"/>
    <n v="30000"/>
    <x v="0"/>
    <x v="0"/>
    <x v="0"/>
    <s v="First Owner"/>
    <n v="259"/>
    <n v="12"/>
    <s v="budget"/>
    <n v="496955.96138996136"/>
    <n v="258"/>
    <n v="259"/>
    <n v="259"/>
    <x v="3296"/>
    <n v="180"/>
    <n v="0.60231660231660233"/>
  </r>
  <r>
    <x v="191"/>
    <n v="2012"/>
    <n v="229999"/>
    <n v="45000"/>
    <x v="0"/>
    <x v="0"/>
    <x v="0"/>
    <s v="Second Owner"/>
    <n v="258"/>
    <n v="14"/>
    <s v="budget"/>
    <n v="498010.05426356586"/>
    <n v="257"/>
    <n v="258"/>
    <n v="258"/>
    <x v="3297"/>
    <n v="179"/>
    <n v="0.60077519379844957"/>
  </r>
  <r>
    <x v="1017"/>
    <n v="2008"/>
    <n v="145000"/>
    <n v="67000"/>
    <x v="0"/>
    <x v="0"/>
    <x v="0"/>
    <s v="First Owner"/>
    <n v="257"/>
    <n v="18"/>
    <s v="budget"/>
    <n v="499052.89883268485"/>
    <n v="256"/>
    <n v="257"/>
    <n v="257"/>
    <x v="3298"/>
    <n v="178"/>
    <n v="0.60311284046692604"/>
  </r>
  <r>
    <x v="1413"/>
    <n v="2017"/>
    <n v="750000"/>
    <n v="18054"/>
    <x v="0"/>
    <x v="1"/>
    <x v="0"/>
    <s v="First Owner"/>
    <n v="256"/>
    <n v="9"/>
    <s v="premimum"/>
    <n v="500435.91796875"/>
    <n v="255"/>
    <n v="256"/>
    <n v="256"/>
    <x v="3299"/>
    <n v="177"/>
    <n v="0.6015625"/>
  </r>
  <r>
    <x v="47"/>
    <n v="2015"/>
    <n v="785000"/>
    <n v="40000"/>
    <x v="1"/>
    <x v="0"/>
    <x v="0"/>
    <s v="First Owner"/>
    <n v="255"/>
    <n v="11"/>
    <s v="premimum"/>
    <n v="499457.23529411765"/>
    <n v="254"/>
    <n v="255"/>
    <n v="255"/>
    <x v="3300"/>
    <n v="177"/>
    <n v="0.6"/>
  </r>
  <r>
    <x v="962"/>
    <n v="2011"/>
    <n v="225000"/>
    <n v="30000"/>
    <x v="0"/>
    <x v="0"/>
    <x v="0"/>
    <s v="First Owner"/>
    <n v="254"/>
    <n v="15"/>
    <s v="budget"/>
    <n v="498333.05118110235"/>
    <n v="253"/>
    <n v="254"/>
    <n v="254"/>
    <x v="3301"/>
    <n v="176"/>
    <n v="0.59842519685039375"/>
  </r>
  <r>
    <x v="271"/>
    <n v="2017"/>
    <n v="300000"/>
    <n v="80000"/>
    <x v="1"/>
    <x v="0"/>
    <x v="0"/>
    <s v="First Owner"/>
    <n v="253"/>
    <n v="9"/>
    <s v="budget"/>
    <n v="499413.41897233203"/>
    <n v="252"/>
    <n v="253"/>
    <n v="253"/>
    <x v="3302"/>
    <n v="175"/>
    <n v="0.59683794466403162"/>
  </r>
  <r>
    <x v="125"/>
    <n v="2016"/>
    <n v="680000"/>
    <n v="20000"/>
    <x v="1"/>
    <x v="0"/>
    <x v="0"/>
    <s v="First Owner"/>
    <n v="252"/>
    <n v="10"/>
    <s v="premimum"/>
    <n v="500204.74206349207"/>
    <n v="251"/>
    <n v="252"/>
    <n v="252"/>
    <x v="3303"/>
    <n v="175"/>
    <n v="0.59523809523809523"/>
  </r>
  <r>
    <x v="1069"/>
    <n v="2016"/>
    <n v="700000"/>
    <n v="40000"/>
    <x v="1"/>
    <x v="0"/>
    <x v="0"/>
    <s v="First Owner"/>
    <n v="251"/>
    <n v="10"/>
    <s v="premimum"/>
    <n v="499488.42629482073"/>
    <n v="250"/>
    <n v="251"/>
    <n v="251"/>
    <x v="3304"/>
    <n v="175"/>
    <n v="0.59362549800796816"/>
  </r>
  <r>
    <x v="1414"/>
    <n v="2011"/>
    <n v="180000"/>
    <n v="120000"/>
    <x v="1"/>
    <x v="0"/>
    <x v="0"/>
    <s v="First Owner"/>
    <n v="250"/>
    <n v="15"/>
    <s v="budget"/>
    <n v="498686.38"/>
    <n v="249"/>
    <n v="250"/>
    <n v="250"/>
    <x v="3305"/>
    <n v="175"/>
    <n v="0.59199999999999997"/>
  </r>
  <r>
    <x v="1415"/>
    <n v="2008"/>
    <n v="270000"/>
    <n v="120000"/>
    <x v="1"/>
    <x v="0"/>
    <x v="0"/>
    <s v="Second Owner"/>
    <n v="249"/>
    <n v="18"/>
    <s v="budget"/>
    <n v="499966.24497991969"/>
    <n v="248"/>
    <n v="249"/>
    <n v="249"/>
    <x v="3306"/>
    <n v="174"/>
    <n v="0.59036144578313254"/>
  </r>
  <r>
    <x v="514"/>
    <n v="2010"/>
    <n v="370000"/>
    <n v="97000"/>
    <x v="0"/>
    <x v="0"/>
    <x v="0"/>
    <s v="Second Owner"/>
    <n v="248"/>
    <n v="16"/>
    <s v="budget"/>
    <n v="500893.52822580643"/>
    <n v="247"/>
    <n v="248"/>
    <n v="248"/>
    <x v="3307"/>
    <n v="173"/>
    <n v="0.592741935483871"/>
  </r>
  <r>
    <x v="1416"/>
    <n v="2018"/>
    <n v="1100000"/>
    <n v="70000"/>
    <x v="1"/>
    <x v="0"/>
    <x v="0"/>
    <s v="First Owner"/>
    <n v="247"/>
    <n v="8"/>
    <b v="0"/>
    <n v="501423.46153846156"/>
    <n v="246"/>
    <n v="247"/>
    <n v="247"/>
    <x v="3308"/>
    <n v="172"/>
    <n v="0.59514170040485825"/>
  </r>
  <r>
    <x v="567"/>
    <n v="2004"/>
    <n v="120000"/>
    <n v="120000"/>
    <x v="1"/>
    <x v="0"/>
    <x v="0"/>
    <s v="Second Owner"/>
    <n v="246"/>
    <n v="22"/>
    <s v="budget"/>
    <n v="498990.22357723577"/>
    <n v="245"/>
    <n v="246"/>
    <n v="246"/>
    <x v="3309"/>
    <n v="172"/>
    <n v="0.5934959349593496"/>
  </r>
  <r>
    <x v="1417"/>
    <n v="2013"/>
    <n v="430000"/>
    <n v="88000"/>
    <x v="1"/>
    <x v="0"/>
    <x v="0"/>
    <s v="Second Owner"/>
    <n v="245"/>
    <n v="13"/>
    <s v="budget"/>
    <n v="500537.12244897959"/>
    <n v="244"/>
    <n v="245"/>
    <n v="245"/>
    <x v="3310"/>
    <n v="171"/>
    <n v="0.59591836734693882"/>
  </r>
  <r>
    <x v="1064"/>
    <n v="2014"/>
    <n v="550000"/>
    <n v="38406"/>
    <x v="1"/>
    <x v="1"/>
    <x v="0"/>
    <s v="First Owner"/>
    <n v="244"/>
    <n v="12"/>
    <s v="premimum"/>
    <n v="500826.20901639346"/>
    <n v="243"/>
    <n v="244"/>
    <n v="244"/>
    <x v="3311"/>
    <n v="170"/>
    <n v="0.59836065573770492"/>
  </r>
  <r>
    <x v="37"/>
    <n v="2014"/>
    <n v="320000"/>
    <n v="54350"/>
    <x v="0"/>
    <x v="1"/>
    <x v="0"/>
    <s v="First Owner"/>
    <n v="243"/>
    <n v="12"/>
    <s v="budget"/>
    <n v="500623.84773662552"/>
    <n v="242"/>
    <n v="243"/>
    <n v="243"/>
    <x v="3312"/>
    <n v="169"/>
    <n v="0.5967078189300411"/>
  </r>
  <r>
    <x v="35"/>
    <n v="2015"/>
    <n v="390000"/>
    <n v="32260"/>
    <x v="0"/>
    <x v="1"/>
    <x v="0"/>
    <s v="First Owner"/>
    <n v="242"/>
    <n v="11"/>
    <s v="budget"/>
    <n v="501370.22727272729"/>
    <n v="241"/>
    <n v="242"/>
    <n v="242"/>
    <x v="3313"/>
    <n v="168"/>
    <n v="0.5950413223140496"/>
  </r>
  <r>
    <x v="323"/>
    <n v="2014"/>
    <n v="550000"/>
    <n v="58231"/>
    <x v="1"/>
    <x v="1"/>
    <x v="0"/>
    <s v="First Owner"/>
    <n v="241"/>
    <n v="12"/>
    <s v="premimum"/>
    <n v="501832.34439834027"/>
    <n v="240"/>
    <n v="241"/>
    <n v="241"/>
    <x v="3314"/>
    <n v="167"/>
    <n v="0.59336099585062241"/>
  </r>
  <r>
    <x v="420"/>
    <n v="2012"/>
    <n v="370000"/>
    <n v="59858"/>
    <x v="0"/>
    <x v="1"/>
    <x v="0"/>
    <s v="First Owner"/>
    <n v="240"/>
    <n v="14"/>
    <s v="budget"/>
    <n v="501631.64583333331"/>
    <n v="239"/>
    <n v="240"/>
    <n v="240"/>
    <x v="3315"/>
    <n v="166"/>
    <n v="0.59166666666666667"/>
  </r>
  <r>
    <x v="190"/>
    <n v="2010"/>
    <n v="190000"/>
    <n v="73350"/>
    <x v="0"/>
    <x v="1"/>
    <x v="0"/>
    <s v="First Owner"/>
    <n v="239"/>
    <n v="16"/>
    <s v="budget"/>
    <n v="502182.40585774061"/>
    <n v="238"/>
    <n v="239"/>
    <n v="239"/>
    <x v="3316"/>
    <n v="165"/>
    <n v="0.58995815899581594"/>
  </r>
  <r>
    <x v="143"/>
    <n v="2013"/>
    <n v="509999"/>
    <n v="88473"/>
    <x v="1"/>
    <x v="1"/>
    <x v="0"/>
    <s v="First Owner"/>
    <n v="238"/>
    <n v="13"/>
    <s v="premimum"/>
    <n v="503494.09663865546"/>
    <n v="237"/>
    <n v="238"/>
    <n v="238"/>
    <x v="3317"/>
    <n v="164"/>
    <n v="0.58823529411764708"/>
  </r>
  <r>
    <x v="627"/>
    <n v="2013"/>
    <n v="450000"/>
    <n v="96987"/>
    <x v="0"/>
    <x v="1"/>
    <x v="0"/>
    <s v="First Owner"/>
    <n v="237"/>
    <n v="13"/>
    <s v="budget"/>
    <n v="503466.64978902956"/>
    <n v="236"/>
    <n v="237"/>
    <n v="237"/>
    <x v="3318"/>
    <n v="163"/>
    <n v="0.5864978902953587"/>
  </r>
  <r>
    <x v="1418"/>
    <n v="2016"/>
    <n v="5500000"/>
    <n v="77350"/>
    <x v="1"/>
    <x v="1"/>
    <x v="1"/>
    <s v="First Owner"/>
    <n v="236"/>
    <n v="10"/>
    <b v="0"/>
    <n v="503693.20338983048"/>
    <n v="235"/>
    <n v="236"/>
    <n v="236"/>
    <x v="3319"/>
    <n v="162"/>
    <n v="0.5847457627118644"/>
  </r>
  <r>
    <x v="95"/>
    <n v="2015"/>
    <n v="550000"/>
    <n v="61187"/>
    <x v="1"/>
    <x v="1"/>
    <x v="0"/>
    <s v="First Owner"/>
    <n v="235"/>
    <n v="11"/>
    <s v="premimum"/>
    <n v="482432.32340425532"/>
    <n v="234"/>
    <n v="235"/>
    <n v="235"/>
    <x v="3320"/>
    <n v="162"/>
    <n v="0.58297872340425527"/>
  </r>
  <r>
    <x v="1419"/>
    <n v="2009"/>
    <n v="400000"/>
    <n v="68350"/>
    <x v="1"/>
    <x v="1"/>
    <x v="0"/>
    <s v="First Owner"/>
    <n v="234"/>
    <n v="17"/>
    <s v="budget"/>
    <n v="482143.57264957263"/>
    <n v="233"/>
    <n v="234"/>
    <n v="234"/>
    <x v="3321"/>
    <n v="161"/>
    <n v="0.58119658119658124"/>
  </r>
  <r>
    <x v="360"/>
    <n v="2015"/>
    <n v="585000"/>
    <n v="81150"/>
    <x v="1"/>
    <x v="1"/>
    <x v="0"/>
    <s v="First Owner"/>
    <n v="233"/>
    <n v="11"/>
    <s v="premimum"/>
    <n v="482496.12017167383"/>
    <n v="232"/>
    <n v="233"/>
    <n v="233"/>
    <x v="3322"/>
    <n v="160"/>
    <n v="0.57939914163090134"/>
  </r>
  <r>
    <x v="38"/>
    <n v="2019"/>
    <n v="500000"/>
    <n v="30000"/>
    <x v="0"/>
    <x v="0"/>
    <x v="0"/>
    <s v="First Owner"/>
    <n v="232"/>
    <n v="7"/>
    <s v="premimum"/>
    <n v="482054.29310344829"/>
    <n v="231"/>
    <n v="232"/>
    <n v="232"/>
    <x v="3323"/>
    <n v="159"/>
    <n v="0.57758620689655171"/>
  </r>
  <r>
    <x v="646"/>
    <n v="2015"/>
    <n v="800000"/>
    <n v="30000"/>
    <x v="0"/>
    <x v="0"/>
    <x v="0"/>
    <s v="First Owner"/>
    <n v="231"/>
    <n v="11"/>
    <s v="premimum"/>
    <n v="481976.60606060608"/>
    <n v="230"/>
    <n v="231"/>
    <n v="231"/>
    <x v="3324"/>
    <n v="159"/>
    <n v="0.5757575757575758"/>
  </r>
  <r>
    <x v="103"/>
    <n v="2009"/>
    <n v="265000"/>
    <n v="120000"/>
    <x v="1"/>
    <x v="0"/>
    <x v="0"/>
    <s v="Second Owner"/>
    <n v="230"/>
    <n v="17"/>
    <s v="budget"/>
    <n v="480593.8956521739"/>
    <n v="229"/>
    <n v="230"/>
    <n v="230"/>
    <x v="3325"/>
    <n v="158"/>
    <n v="0.57391304347826089"/>
  </r>
  <r>
    <x v="160"/>
    <n v="2012"/>
    <n v="175000"/>
    <n v="180000"/>
    <x v="1"/>
    <x v="0"/>
    <x v="0"/>
    <s v="First Owner"/>
    <n v="229"/>
    <n v="14"/>
    <s v="budget"/>
    <n v="481535.35371179041"/>
    <n v="228"/>
    <n v="229"/>
    <n v="229"/>
    <x v="3326"/>
    <n v="157"/>
    <n v="0.57641921397379914"/>
  </r>
  <r>
    <x v="1420"/>
    <n v="2007"/>
    <n v="125000"/>
    <n v="50000"/>
    <x v="0"/>
    <x v="0"/>
    <x v="0"/>
    <s v="Second Owner"/>
    <n v="228"/>
    <n v="19"/>
    <s v="budget"/>
    <n v="482879.80701754388"/>
    <n v="227"/>
    <n v="228"/>
    <n v="228"/>
    <x v="3327"/>
    <n v="156"/>
    <n v="0.57456140350877194"/>
  </r>
  <r>
    <x v="778"/>
    <n v="2010"/>
    <n v="165000"/>
    <n v="80000"/>
    <x v="1"/>
    <x v="0"/>
    <x v="0"/>
    <s v="First Owner"/>
    <n v="227"/>
    <n v="16"/>
    <s v="budget"/>
    <n v="484456.37004405289"/>
    <n v="226"/>
    <n v="227"/>
    <n v="227"/>
    <x v="3328"/>
    <n v="155"/>
    <n v="0.5770925110132159"/>
  </r>
  <r>
    <x v="1279"/>
    <n v="2011"/>
    <n v="150000"/>
    <n v="280000"/>
    <x v="1"/>
    <x v="0"/>
    <x v="0"/>
    <s v="First Owner"/>
    <n v="226"/>
    <n v="15"/>
    <s v="budget"/>
    <n v="485869.89380530972"/>
    <n v="225"/>
    <n v="226"/>
    <n v="226"/>
    <x v="3329"/>
    <n v="154"/>
    <n v="0.5752212389380531"/>
  </r>
  <r>
    <x v="555"/>
    <n v="2015"/>
    <n v="1025000"/>
    <n v="90000"/>
    <x v="1"/>
    <x v="0"/>
    <x v="0"/>
    <s v="Second Owner"/>
    <n v="225"/>
    <n v="11"/>
    <b v="0"/>
    <n v="487362.64888888889"/>
    <n v="224"/>
    <n v="225"/>
    <n v="225"/>
    <x v="3330"/>
    <n v="153"/>
    <n v="0.57333333333333336"/>
  </r>
  <r>
    <x v="200"/>
    <n v="2014"/>
    <n v="1030000"/>
    <n v="250000"/>
    <x v="1"/>
    <x v="0"/>
    <x v="0"/>
    <s v="Second Owner"/>
    <n v="224"/>
    <n v="12"/>
    <b v="0"/>
    <n v="484962.48214285716"/>
    <n v="223"/>
    <n v="224"/>
    <n v="224"/>
    <x v="3331"/>
    <n v="152"/>
    <n v="0.5758928571428571"/>
  </r>
  <r>
    <x v="1111"/>
    <n v="2012"/>
    <n v="380000"/>
    <n v="90000"/>
    <x v="1"/>
    <x v="0"/>
    <x v="0"/>
    <s v="Fourth &amp; Above Owner"/>
    <n v="223"/>
    <n v="14"/>
    <s v="budget"/>
    <n v="482518.36771300447"/>
    <n v="222"/>
    <n v="223"/>
    <n v="223"/>
    <x v="3332"/>
    <n v="151"/>
    <n v="0.57847533632286996"/>
  </r>
  <r>
    <x v="489"/>
    <n v="2010"/>
    <n v="250000"/>
    <n v="110000"/>
    <x v="1"/>
    <x v="0"/>
    <x v="0"/>
    <s v="Third Owner"/>
    <n v="222"/>
    <n v="16"/>
    <s v="budget"/>
    <n v="482980.16216216219"/>
    <n v="221"/>
    <n v="222"/>
    <n v="222"/>
    <x v="3333"/>
    <n v="150"/>
    <n v="0.58108108108108103"/>
  </r>
  <r>
    <x v="101"/>
    <n v="2000"/>
    <n v="85000"/>
    <n v="80000"/>
    <x v="0"/>
    <x v="0"/>
    <x v="0"/>
    <s v="Second Owner"/>
    <n v="221"/>
    <n v="26"/>
    <s v="budget"/>
    <n v="484034.37104072399"/>
    <n v="220"/>
    <n v="221"/>
    <n v="221"/>
    <x v="3334"/>
    <n v="149"/>
    <n v="0.58371040723981904"/>
  </r>
  <r>
    <x v="1421"/>
    <n v="2016"/>
    <n v="500000"/>
    <n v="35000"/>
    <x v="1"/>
    <x v="0"/>
    <x v="0"/>
    <s v="First Owner"/>
    <n v="220"/>
    <n v="10"/>
    <s v="premimum"/>
    <n v="485848.16363636364"/>
    <n v="219"/>
    <n v="220"/>
    <n v="220"/>
    <x v="3335"/>
    <n v="148"/>
    <n v="0.58636363636363631"/>
  </r>
  <r>
    <x v="117"/>
    <n v="2018"/>
    <n v="350000"/>
    <n v="15000"/>
    <x v="0"/>
    <x v="0"/>
    <x v="0"/>
    <s v="First Owner"/>
    <n v="219"/>
    <n v="8"/>
    <s v="budget"/>
    <n v="485783.54337899544"/>
    <n v="218"/>
    <n v="219"/>
    <n v="219"/>
    <x v="3336"/>
    <n v="148"/>
    <n v="0.58447488584474883"/>
  </r>
  <r>
    <x v="190"/>
    <n v="2010"/>
    <n v="190000"/>
    <n v="52000"/>
    <x v="0"/>
    <x v="0"/>
    <x v="0"/>
    <s v="Second Owner"/>
    <n v="218"/>
    <n v="16"/>
    <s v="budget"/>
    <n v="486406.40366972476"/>
    <n v="217"/>
    <n v="218"/>
    <n v="218"/>
    <x v="3337"/>
    <n v="148"/>
    <n v="0.58256880733944949"/>
  </r>
  <r>
    <x v="1422"/>
    <n v="2009"/>
    <n v="940000"/>
    <n v="140000"/>
    <x v="1"/>
    <x v="0"/>
    <x v="0"/>
    <s v="First Owner"/>
    <n v="217"/>
    <n v="17"/>
    <s v="premimum"/>
    <n v="487772.33179723501"/>
    <n v="216"/>
    <n v="217"/>
    <n v="217"/>
    <x v="3338"/>
    <n v="147"/>
    <n v="0.58525345622119818"/>
  </r>
  <r>
    <x v="420"/>
    <n v="2013"/>
    <n v="475000"/>
    <n v="60000"/>
    <x v="0"/>
    <x v="0"/>
    <x v="0"/>
    <s v="Second Owner"/>
    <n v="216"/>
    <n v="13"/>
    <s v="budget"/>
    <n v="485678.68518518517"/>
    <n v="215"/>
    <n v="216"/>
    <n v="216"/>
    <x v="3339"/>
    <n v="146"/>
    <n v="0.58333333333333337"/>
  </r>
  <r>
    <x v="228"/>
    <n v="2018"/>
    <n v="300000"/>
    <n v="17000"/>
    <x v="0"/>
    <x v="0"/>
    <x v="0"/>
    <s v="First Owner"/>
    <n v="215"/>
    <n v="8"/>
    <s v="budget"/>
    <n v="485728.35348837211"/>
    <n v="214"/>
    <n v="215"/>
    <n v="215"/>
    <x v="3340"/>
    <n v="145"/>
    <n v="0.586046511627907"/>
  </r>
  <r>
    <x v="332"/>
    <n v="2016"/>
    <n v="250000"/>
    <n v="70000"/>
    <x v="0"/>
    <x v="0"/>
    <x v="0"/>
    <s v="Third Owner"/>
    <n v="214"/>
    <n v="10"/>
    <s v="budget"/>
    <n v="486596.24299065419"/>
    <n v="213"/>
    <n v="214"/>
    <n v="214"/>
    <x v="3341"/>
    <n v="145"/>
    <n v="0.58411214953271029"/>
  </r>
  <r>
    <x v="101"/>
    <n v="2001"/>
    <n v="93000"/>
    <n v="97000"/>
    <x v="0"/>
    <x v="0"/>
    <x v="0"/>
    <s v="Fourth &amp; Above Owner"/>
    <n v="213"/>
    <n v="25"/>
    <s v="budget"/>
    <n v="487707.02347417839"/>
    <n v="212"/>
    <n v="213"/>
    <n v="213"/>
    <x v="3342"/>
    <n v="145"/>
    <n v="0.58685446009389675"/>
  </r>
  <r>
    <x v="346"/>
    <n v="2012"/>
    <n v="290000"/>
    <n v="125000"/>
    <x v="1"/>
    <x v="0"/>
    <x v="0"/>
    <s v="Second Owner"/>
    <n v="212"/>
    <n v="14"/>
    <s v="budget"/>
    <n v="489568.84905660379"/>
    <n v="211"/>
    <n v="212"/>
    <n v="212"/>
    <x v="3343"/>
    <n v="144"/>
    <n v="0.589622641509434"/>
  </r>
  <r>
    <x v="479"/>
    <n v="2010"/>
    <n v="75000"/>
    <n v="300000"/>
    <x v="0"/>
    <x v="0"/>
    <x v="0"/>
    <s v="Third Owner"/>
    <n v="211"/>
    <n v="16"/>
    <s v="budget"/>
    <n v="490514.67298578197"/>
    <n v="210"/>
    <n v="211"/>
    <n v="211"/>
    <x v="3344"/>
    <n v="143"/>
    <n v="0.59241706161137442"/>
  </r>
  <r>
    <x v="71"/>
    <n v="2015"/>
    <n v="1000000"/>
    <n v="120000"/>
    <x v="1"/>
    <x v="0"/>
    <x v="0"/>
    <s v="Second Owner"/>
    <n v="210"/>
    <n v="11"/>
    <s v="premimum"/>
    <n v="492493.3142857143"/>
    <n v="209"/>
    <n v="210"/>
    <n v="210"/>
    <x v="3345"/>
    <n v="142"/>
    <n v="0.59523809523809523"/>
  </r>
  <r>
    <x v="125"/>
    <n v="2015"/>
    <n v="550000"/>
    <n v="87000"/>
    <x v="1"/>
    <x v="0"/>
    <x v="0"/>
    <s v="First Owner"/>
    <n v="209"/>
    <n v="11"/>
    <s v="premimum"/>
    <n v="490065.05263157893"/>
    <n v="208"/>
    <n v="209"/>
    <n v="209"/>
    <x v="3346"/>
    <n v="141"/>
    <n v="0.59808612440191389"/>
  </r>
  <r>
    <x v="365"/>
    <n v="2010"/>
    <n v="285000"/>
    <n v="75000"/>
    <x v="1"/>
    <x v="0"/>
    <x v="0"/>
    <s v="Third Owner"/>
    <n v="208"/>
    <n v="16"/>
    <s v="budget"/>
    <n v="489776.90384615387"/>
    <n v="207"/>
    <n v="208"/>
    <n v="208"/>
    <x v="3347"/>
    <n v="140"/>
    <n v="0.59615384615384615"/>
  </r>
  <r>
    <x v="653"/>
    <n v="2012"/>
    <n v="229999"/>
    <n v="40000"/>
    <x v="0"/>
    <x v="0"/>
    <x v="0"/>
    <s v="Second Owner"/>
    <n v="207"/>
    <n v="14"/>
    <s v="budget"/>
    <n v="490766.16425120772"/>
    <n v="206"/>
    <n v="207"/>
    <n v="207"/>
    <x v="3348"/>
    <n v="139"/>
    <n v="0.59903381642512077"/>
  </r>
  <r>
    <x v="304"/>
    <n v="2014"/>
    <n v="580000"/>
    <n v="120000"/>
    <x v="1"/>
    <x v="0"/>
    <x v="0"/>
    <s v="First Owner"/>
    <n v="206"/>
    <n v="12"/>
    <s v="premimum"/>
    <n v="492032.02427184465"/>
    <n v="205"/>
    <n v="206"/>
    <n v="206"/>
    <x v="3349"/>
    <n v="138"/>
    <n v="0.60194174757281549"/>
  </r>
  <r>
    <x v="1423"/>
    <n v="2005"/>
    <n v="175000"/>
    <n v="100000"/>
    <x v="0"/>
    <x v="0"/>
    <x v="0"/>
    <s v="Fourth &amp; Above Owner"/>
    <n v="205"/>
    <n v="21"/>
    <s v="budget"/>
    <n v="491602.91219512193"/>
    <n v="204"/>
    <n v="205"/>
    <n v="205"/>
    <x v="3350"/>
    <n v="137"/>
    <n v="0.6"/>
  </r>
  <r>
    <x v="274"/>
    <n v="2012"/>
    <n v="250000"/>
    <n v="110000"/>
    <x v="1"/>
    <x v="0"/>
    <x v="0"/>
    <s v="Fourth &amp; Above Owner"/>
    <n v="204"/>
    <n v="14"/>
    <s v="budget"/>
    <n v="493154.88725490199"/>
    <n v="203"/>
    <n v="204"/>
    <n v="204"/>
    <x v="3351"/>
    <n v="136"/>
    <n v="0.6029411764705882"/>
  </r>
  <r>
    <x v="1424"/>
    <n v="2006"/>
    <n v="70000"/>
    <n v="105700"/>
    <x v="0"/>
    <x v="0"/>
    <x v="0"/>
    <s v="First Owner"/>
    <n v="203"/>
    <n v="20"/>
    <s v="budget"/>
    <n v="494352.69458128081"/>
    <n v="202"/>
    <n v="203"/>
    <n v="203"/>
    <x v="3352"/>
    <n v="135"/>
    <n v="0.60591133004926112"/>
  </r>
  <r>
    <x v="1425"/>
    <n v="2017"/>
    <n v="430999"/>
    <n v="14000"/>
    <x v="0"/>
    <x v="1"/>
    <x v="0"/>
    <s v="First Owner"/>
    <n v="202"/>
    <n v="9"/>
    <s v="budget"/>
    <n v="496453.45049504953"/>
    <n v="201"/>
    <n v="202"/>
    <n v="202"/>
    <x v="3353"/>
    <n v="134"/>
    <n v="0.60396039603960394"/>
  </r>
  <r>
    <x v="287"/>
    <n v="2010"/>
    <n v="80000"/>
    <n v="70000"/>
    <x v="0"/>
    <x v="0"/>
    <x v="0"/>
    <s v="First Owner"/>
    <n v="201"/>
    <n v="16"/>
    <s v="budget"/>
    <n v="496779.0945273632"/>
    <n v="200"/>
    <n v="201"/>
    <n v="201"/>
    <x v="3354"/>
    <n v="134"/>
    <n v="0.60199004975124382"/>
  </r>
  <r>
    <x v="1426"/>
    <n v="2019"/>
    <n v="335000"/>
    <n v="28000"/>
    <x v="0"/>
    <x v="1"/>
    <x v="0"/>
    <s v="First Owner"/>
    <n v="200"/>
    <n v="7"/>
    <s v="budget"/>
    <n v="498862.99"/>
    <n v="199"/>
    <n v="200"/>
    <n v="200"/>
    <x v="3355"/>
    <n v="133"/>
    <n v="0.6"/>
  </r>
  <r>
    <x v="157"/>
    <n v="2017"/>
    <n v="350000"/>
    <n v="51000"/>
    <x v="0"/>
    <x v="1"/>
    <x v="0"/>
    <s v="First Owner"/>
    <n v="199"/>
    <n v="9"/>
    <s v="budget"/>
    <n v="499686.42211055278"/>
    <n v="198"/>
    <n v="199"/>
    <n v="199"/>
    <x v="3356"/>
    <n v="133"/>
    <n v="0.59798994974874375"/>
  </r>
  <r>
    <x v="1427"/>
    <n v="2018"/>
    <n v="315000"/>
    <n v="56000"/>
    <x v="0"/>
    <x v="1"/>
    <x v="0"/>
    <s v="First Owner"/>
    <n v="198"/>
    <n v="8"/>
    <s v="budget"/>
    <n v="500442.41414141416"/>
    <n v="197"/>
    <n v="198"/>
    <n v="198"/>
    <x v="3357"/>
    <n v="133"/>
    <n v="0.59595959595959591"/>
  </r>
  <r>
    <x v="1428"/>
    <n v="2019"/>
    <n v="1100000"/>
    <n v="35000"/>
    <x v="1"/>
    <x v="0"/>
    <x v="1"/>
    <s v="First Owner"/>
    <n v="197"/>
    <n v="7"/>
    <b v="0"/>
    <n v="501383.74619289342"/>
    <n v="196"/>
    <n v="197"/>
    <n v="197"/>
    <x v="3358"/>
    <n v="133"/>
    <n v="0.59390862944162437"/>
  </r>
  <r>
    <x v="851"/>
    <n v="2005"/>
    <n v="80000"/>
    <n v="24000"/>
    <x v="0"/>
    <x v="0"/>
    <x v="0"/>
    <s v="First Owner"/>
    <n v="196"/>
    <n v="21"/>
    <s v="budget"/>
    <n v="498329.58163265308"/>
    <n v="195"/>
    <n v="196"/>
    <n v="196"/>
    <x v="3359"/>
    <n v="133"/>
    <n v="0.59183673469387754"/>
  </r>
  <r>
    <x v="1429"/>
    <n v="2014"/>
    <n v="285000"/>
    <n v="64000"/>
    <x v="0"/>
    <x v="1"/>
    <x v="0"/>
    <s v="Second Owner"/>
    <n v="195"/>
    <n v="12"/>
    <s v="budget"/>
    <n v="500474.86153846153"/>
    <n v="194"/>
    <n v="195"/>
    <n v="195"/>
    <x v="3360"/>
    <n v="132"/>
    <n v="0.58974358974358976"/>
  </r>
  <r>
    <x v="1009"/>
    <n v="2009"/>
    <n v="100000"/>
    <n v="120000"/>
    <x v="1"/>
    <x v="0"/>
    <x v="0"/>
    <s v="Third Owner"/>
    <n v="194"/>
    <n v="17"/>
    <s v="budget"/>
    <n v="501585.55670103093"/>
    <n v="193"/>
    <n v="194"/>
    <n v="194"/>
    <x v="3361"/>
    <n v="131"/>
    <n v="0.59278350515463918"/>
  </r>
  <r>
    <x v="39"/>
    <n v="2011"/>
    <n v="225000"/>
    <n v="37091"/>
    <x v="0"/>
    <x v="0"/>
    <x v="0"/>
    <s v="First Owner"/>
    <n v="193"/>
    <n v="15"/>
    <s v="budget"/>
    <n v="503666.310880829"/>
    <n v="192"/>
    <n v="193"/>
    <n v="193"/>
    <x v="3362"/>
    <n v="130"/>
    <n v="0.59585492227979275"/>
  </r>
  <r>
    <x v="1430"/>
    <n v="2017"/>
    <n v="4500000"/>
    <n v="80000"/>
    <x v="1"/>
    <x v="0"/>
    <x v="1"/>
    <s v="First Owner"/>
    <n v="192"/>
    <n v="9"/>
    <b v="0"/>
    <n v="505117.69791666669"/>
    <n v="191"/>
    <n v="192"/>
    <n v="192"/>
    <x v="3363"/>
    <n v="129"/>
    <n v="0.59375"/>
  </r>
  <r>
    <x v="150"/>
    <n v="2018"/>
    <n v="320000"/>
    <n v="38900"/>
    <x v="0"/>
    <x v="0"/>
    <x v="0"/>
    <s v="Third Owner"/>
    <n v="191"/>
    <n v="8"/>
    <s v="budget"/>
    <n v="484202.08376963349"/>
    <n v="190"/>
    <n v="191"/>
    <n v="191"/>
    <x v="3364"/>
    <n v="129"/>
    <n v="0.59162303664921467"/>
  </r>
  <r>
    <x v="374"/>
    <n v="2016"/>
    <n v="1249000"/>
    <n v="60000"/>
    <x v="1"/>
    <x v="0"/>
    <x v="0"/>
    <s v="Third Owner"/>
    <n v="190"/>
    <n v="10"/>
    <b v="0"/>
    <n v="485066.30526315788"/>
    <n v="189"/>
    <n v="190"/>
    <n v="190"/>
    <x v="3365"/>
    <n v="129"/>
    <n v="0.59473684210526312"/>
  </r>
  <r>
    <x v="1"/>
    <n v="2008"/>
    <n v="120000"/>
    <n v="110000"/>
    <x v="0"/>
    <x v="0"/>
    <x v="0"/>
    <s v="Third Owner"/>
    <n v="189"/>
    <n v="18"/>
    <s v="budget"/>
    <n v="481024.32804232807"/>
    <n v="188"/>
    <n v="189"/>
    <n v="189"/>
    <x v="3366"/>
    <n v="129"/>
    <n v="0.59788359788359791"/>
  </r>
  <r>
    <x v="1243"/>
    <n v="2011"/>
    <n v="200000"/>
    <n v="100000"/>
    <x v="1"/>
    <x v="0"/>
    <x v="0"/>
    <s v="Second Owner"/>
    <n v="188"/>
    <n v="15"/>
    <s v="budget"/>
    <n v="482944.67021276598"/>
    <n v="187"/>
    <n v="188"/>
    <n v="188"/>
    <x v="3367"/>
    <n v="128"/>
    <n v="0.60106382978723405"/>
  </r>
  <r>
    <x v="107"/>
    <n v="2016"/>
    <n v="1151000"/>
    <n v="85000"/>
    <x v="1"/>
    <x v="0"/>
    <x v="0"/>
    <s v="First Owner"/>
    <n v="187"/>
    <n v="10"/>
    <b v="0"/>
    <n v="484457.74331550801"/>
    <n v="186"/>
    <n v="187"/>
    <n v="187"/>
    <x v="3368"/>
    <n v="127"/>
    <n v="0.60427807486631013"/>
  </r>
  <r>
    <x v="56"/>
    <n v="2012"/>
    <n v="120000"/>
    <n v="140000"/>
    <x v="1"/>
    <x v="0"/>
    <x v="0"/>
    <s v="First Owner"/>
    <n v="186"/>
    <n v="14"/>
    <s v="budget"/>
    <n v="480874.18279569893"/>
    <n v="185"/>
    <n v="186"/>
    <n v="186"/>
    <x v="3369"/>
    <n v="127"/>
    <n v="0.60215053763440862"/>
  </r>
  <r>
    <x v="91"/>
    <n v="2017"/>
    <n v="220000"/>
    <n v="20000"/>
    <x v="0"/>
    <x v="0"/>
    <x v="0"/>
    <s v="First Owner"/>
    <n v="185"/>
    <n v="9"/>
    <s v="budget"/>
    <n v="482824.85405405407"/>
    <n v="184"/>
    <n v="185"/>
    <n v="185"/>
    <x v="3370"/>
    <n v="126"/>
    <n v="0.6"/>
  </r>
  <r>
    <x v="1431"/>
    <n v="2018"/>
    <n v="784000"/>
    <n v="40000"/>
    <x v="1"/>
    <x v="0"/>
    <x v="0"/>
    <s v="First Owner"/>
    <n v="184"/>
    <n v="8"/>
    <s v="premimum"/>
    <n v="484253.25"/>
    <n v="183"/>
    <n v="184"/>
    <n v="184"/>
    <x v="3371"/>
    <n v="126"/>
    <n v="0.59782608695652173"/>
  </r>
  <r>
    <x v="1432"/>
    <n v="2017"/>
    <n v="500000"/>
    <n v="50000"/>
    <x v="0"/>
    <x v="0"/>
    <x v="0"/>
    <s v="First Owner"/>
    <n v="183"/>
    <n v="9"/>
    <s v="premimum"/>
    <n v="482615.28961748636"/>
    <n v="182"/>
    <n v="183"/>
    <n v="183"/>
    <x v="3372"/>
    <n v="126"/>
    <n v="0.59562841530054644"/>
  </r>
  <r>
    <x v="117"/>
    <n v="2018"/>
    <n v="350000"/>
    <n v="20000"/>
    <x v="0"/>
    <x v="0"/>
    <x v="0"/>
    <s v="First Owner"/>
    <n v="182"/>
    <n v="8"/>
    <s v="budget"/>
    <n v="482519.76923076925"/>
    <n v="181"/>
    <n v="182"/>
    <n v="182"/>
    <x v="3373"/>
    <n v="126"/>
    <n v="0.59340659340659341"/>
  </r>
  <r>
    <x v="1433"/>
    <n v="2018"/>
    <n v="1400000"/>
    <n v="50000"/>
    <x v="1"/>
    <x v="0"/>
    <x v="1"/>
    <s v="First Owner"/>
    <n v="181"/>
    <n v="8"/>
    <b v="0"/>
    <n v="483251.92265193368"/>
    <n v="180"/>
    <n v="181"/>
    <n v="181"/>
    <x v="3374"/>
    <n v="126"/>
    <n v="0.59116022099447518"/>
  </r>
  <r>
    <x v="1434"/>
    <n v="2014"/>
    <n v="600000"/>
    <n v="100000"/>
    <x v="1"/>
    <x v="0"/>
    <x v="0"/>
    <s v="Second Owner"/>
    <n v="180"/>
    <n v="12"/>
    <s v="premimum"/>
    <n v="478158.87777777779"/>
    <n v="179"/>
    <n v="180"/>
    <n v="180"/>
    <x v="3375"/>
    <n v="126"/>
    <n v="0.58888888888888891"/>
  </r>
  <r>
    <x v="726"/>
    <n v="2019"/>
    <n v="525000"/>
    <n v="9400"/>
    <x v="0"/>
    <x v="0"/>
    <x v="0"/>
    <s v="First Owner"/>
    <n v="179"/>
    <n v="7"/>
    <s v="premimum"/>
    <n v="477478.20111731841"/>
    <n v="178"/>
    <n v="179"/>
    <n v="179"/>
    <x v="3376"/>
    <n v="125"/>
    <n v="0.59217877094972071"/>
  </r>
  <r>
    <x v="113"/>
    <n v="2017"/>
    <n v="930000"/>
    <n v="12000"/>
    <x v="1"/>
    <x v="0"/>
    <x v="0"/>
    <s v="First Owner"/>
    <n v="178"/>
    <n v="9"/>
    <s v="premimum"/>
    <n v="477211.2247191011"/>
    <n v="177"/>
    <n v="178"/>
    <n v="178"/>
    <x v="3377"/>
    <n v="125"/>
    <n v="0.5898876404494382"/>
  </r>
  <r>
    <x v="276"/>
    <n v="2017"/>
    <n v="440000"/>
    <n v="14100"/>
    <x v="2"/>
    <x v="1"/>
    <x v="0"/>
    <s v="First Owner"/>
    <n v="177"/>
    <n v="9"/>
    <s v="budget"/>
    <n v="474653.09604519774"/>
    <n v="176"/>
    <n v="177"/>
    <n v="177"/>
    <x v="3378"/>
    <n v="125"/>
    <n v="0.58757062146892658"/>
  </r>
  <r>
    <x v="1012"/>
    <n v="2016"/>
    <n v="434999"/>
    <n v="21000"/>
    <x v="0"/>
    <x v="1"/>
    <x v="0"/>
    <s v="First Owner"/>
    <n v="176"/>
    <n v="10"/>
    <s v="budget"/>
    <n v="474849.98863636365"/>
    <n v="175"/>
    <n v="176"/>
    <n v="176"/>
    <x v="3379"/>
    <n v="125"/>
    <n v="0.58522727272727271"/>
  </r>
  <r>
    <x v="403"/>
    <n v="2011"/>
    <n v="250000"/>
    <n v="28000"/>
    <x v="0"/>
    <x v="1"/>
    <x v="0"/>
    <s v="First Owner"/>
    <n v="175"/>
    <n v="15"/>
    <s v="budget"/>
    <n v="475077.70857142855"/>
    <n v="174"/>
    <n v="175"/>
    <n v="175"/>
    <x v="3380"/>
    <n v="125"/>
    <n v="0.58285714285714285"/>
  </r>
  <r>
    <x v="213"/>
    <n v="2017"/>
    <n v="940000"/>
    <n v="35000"/>
    <x v="1"/>
    <x v="1"/>
    <x v="0"/>
    <s v="First Owner"/>
    <n v="174"/>
    <n v="9"/>
    <s v="premimum"/>
    <n v="476371.25862068968"/>
    <n v="173"/>
    <n v="174"/>
    <n v="174"/>
    <x v="3381"/>
    <n v="124"/>
    <n v="0.58045977011494254"/>
  </r>
  <r>
    <x v="1435"/>
    <n v="2017"/>
    <n v="1050000"/>
    <n v="31000"/>
    <x v="1"/>
    <x v="1"/>
    <x v="1"/>
    <s v="First Owner"/>
    <n v="173"/>
    <n v="9"/>
    <b v="0"/>
    <n v="473691.32369942195"/>
    <n v="172"/>
    <n v="173"/>
    <n v="173"/>
    <x v="3382"/>
    <n v="124"/>
    <n v="0.5780346820809249"/>
  </r>
  <r>
    <x v="176"/>
    <n v="2016"/>
    <n v="825000"/>
    <n v="58000"/>
    <x v="1"/>
    <x v="1"/>
    <x v="0"/>
    <s v="First Owner"/>
    <n v="172"/>
    <n v="10"/>
    <s v="premimum"/>
    <n v="470340.6918604651"/>
    <n v="171"/>
    <n v="172"/>
    <n v="172"/>
    <x v="3383"/>
    <n v="124"/>
    <n v="0.57558139534883723"/>
  </r>
  <r>
    <x v="966"/>
    <n v="2012"/>
    <n v="229999"/>
    <n v="25000"/>
    <x v="0"/>
    <x v="0"/>
    <x v="0"/>
    <s v="First Owner"/>
    <n v="171"/>
    <n v="14"/>
    <s v="budget"/>
    <n v="468266.66081871343"/>
    <n v="170"/>
    <n v="171"/>
    <n v="171"/>
    <x v="3384"/>
    <n v="124"/>
    <n v="0.57309941520467833"/>
  </r>
  <r>
    <x v="123"/>
    <n v="2011"/>
    <n v="375000"/>
    <n v="72000"/>
    <x v="0"/>
    <x v="1"/>
    <x v="0"/>
    <s v="First Owner"/>
    <n v="170"/>
    <n v="15"/>
    <s v="budget"/>
    <n v="469668.23529411765"/>
    <n v="169"/>
    <n v="170"/>
    <n v="170"/>
    <x v="3385"/>
    <n v="123"/>
    <n v="0.57058823529411762"/>
  </r>
  <r>
    <x v="459"/>
    <n v="2013"/>
    <n v="640000"/>
    <n v="89000"/>
    <x v="1"/>
    <x v="1"/>
    <x v="0"/>
    <s v="First Owner"/>
    <n v="169"/>
    <n v="13"/>
    <s v="premimum"/>
    <n v="470228.40236686391"/>
    <n v="168"/>
    <n v="169"/>
    <n v="169"/>
    <x v="3386"/>
    <n v="122"/>
    <n v="0.56804733727810652"/>
  </r>
  <r>
    <x v="55"/>
    <n v="2012"/>
    <n v="800000"/>
    <n v="160000"/>
    <x v="1"/>
    <x v="1"/>
    <x v="0"/>
    <s v="First Owner"/>
    <n v="168"/>
    <n v="14"/>
    <s v="premimum"/>
    <n v="469217.85714285716"/>
    <n v="167"/>
    <n v="168"/>
    <n v="168"/>
    <x v="3387"/>
    <n v="121"/>
    <n v="0.56547619047619047"/>
  </r>
  <r>
    <x v="959"/>
    <n v="2012"/>
    <n v="130000"/>
    <n v="30000"/>
    <x v="0"/>
    <x v="0"/>
    <x v="0"/>
    <s v="Third Owner"/>
    <n v="167"/>
    <n v="14"/>
    <s v="budget"/>
    <n v="467237.12574850302"/>
    <n v="166"/>
    <n v="167"/>
    <n v="167"/>
    <x v="3388"/>
    <n v="120"/>
    <n v="0.56287425149700598"/>
  </r>
  <r>
    <x v="114"/>
    <n v="2014"/>
    <n v="300000"/>
    <n v="37555"/>
    <x v="0"/>
    <x v="1"/>
    <x v="0"/>
    <s v="First Owner"/>
    <n v="166"/>
    <n v="12"/>
    <s v="budget"/>
    <n v="469268.67469879519"/>
    <n v="165"/>
    <n v="166"/>
    <n v="166"/>
    <x v="3389"/>
    <n v="119"/>
    <n v="0.5662650602409639"/>
  </r>
  <r>
    <x v="35"/>
    <n v="2018"/>
    <n v="440000"/>
    <n v="14000"/>
    <x v="0"/>
    <x v="1"/>
    <x v="0"/>
    <s v="First Owner"/>
    <n v="165"/>
    <n v="8"/>
    <s v="budget"/>
    <n v="470294.54545454547"/>
    <n v="164"/>
    <n v="165"/>
    <n v="165"/>
    <x v="3390"/>
    <n v="118"/>
    <n v="0.5636363636363636"/>
  </r>
  <r>
    <x v="449"/>
    <n v="2014"/>
    <n v="595000"/>
    <n v="56600"/>
    <x v="2"/>
    <x v="1"/>
    <x v="0"/>
    <s v="First Owner"/>
    <n v="164"/>
    <n v="12"/>
    <s v="premimum"/>
    <n v="470479.26829268294"/>
    <n v="163"/>
    <n v="164"/>
    <n v="164"/>
    <x v="3391"/>
    <n v="118"/>
    <n v="0.56097560975609762"/>
  </r>
  <r>
    <x v="723"/>
    <n v="2013"/>
    <n v="450000"/>
    <n v="110000"/>
    <x v="1"/>
    <x v="0"/>
    <x v="0"/>
    <s v="First Owner"/>
    <n v="163"/>
    <n v="13"/>
    <s v="budget"/>
    <n v="469715.33742331289"/>
    <n v="162"/>
    <n v="163"/>
    <n v="163"/>
    <x v="3392"/>
    <n v="117"/>
    <n v="0.55828220858895705"/>
  </r>
  <r>
    <x v="579"/>
    <n v="2017"/>
    <n v="690000"/>
    <n v="50000"/>
    <x v="1"/>
    <x v="0"/>
    <x v="0"/>
    <s v="First Owner"/>
    <n v="162"/>
    <n v="9"/>
    <s v="premimum"/>
    <n v="469837.03703703702"/>
    <n v="161"/>
    <n v="162"/>
    <n v="162"/>
    <x v="3393"/>
    <n v="116"/>
    <n v="0.55555555555555558"/>
  </r>
  <r>
    <x v="220"/>
    <n v="2019"/>
    <n v="300000"/>
    <n v="5000"/>
    <x v="0"/>
    <x v="0"/>
    <x v="0"/>
    <s v="First Owner"/>
    <n v="161"/>
    <n v="7"/>
    <s v="budget"/>
    <n v="468469.5652173913"/>
    <n v="160"/>
    <n v="161"/>
    <n v="161"/>
    <x v="3394"/>
    <n v="116"/>
    <n v="0.55279503105590067"/>
  </r>
  <r>
    <x v="10"/>
    <n v="2014"/>
    <n v="170000"/>
    <n v="100000"/>
    <x v="0"/>
    <x v="0"/>
    <x v="0"/>
    <s v="Second Owner"/>
    <n v="160"/>
    <n v="12"/>
    <s v="budget"/>
    <n v="469522.5"/>
    <n v="159"/>
    <n v="160"/>
    <n v="160"/>
    <x v="3395"/>
    <n v="116"/>
    <n v="0.55000000000000004"/>
  </r>
  <r>
    <x v="1436"/>
    <n v="2012"/>
    <n v="280000"/>
    <n v="120000"/>
    <x v="1"/>
    <x v="0"/>
    <x v="0"/>
    <s v="First Owner"/>
    <n v="159"/>
    <n v="14"/>
    <s v="budget"/>
    <n v="471406.28930817608"/>
    <n v="158"/>
    <n v="159"/>
    <n v="159"/>
    <x v="3396"/>
    <n v="115"/>
    <n v="0.55345911949685533"/>
  </r>
  <r>
    <x v="296"/>
    <n v="2009"/>
    <n v="220000"/>
    <n v="67580"/>
    <x v="0"/>
    <x v="0"/>
    <x v="0"/>
    <s v="Second Owner"/>
    <n v="158"/>
    <n v="17"/>
    <s v="budget"/>
    <n v="472617.72151898732"/>
    <n v="157"/>
    <n v="158"/>
    <n v="158"/>
    <x v="3397"/>
    <n v="114"/>
    <n v="0.55063291139240511"/>
  </r>
  <r>
    <x v="37"/>
    <n v="2009"/>
    <n v="140000"/>
    <n v="100000"/>
    <x v="0"/>
    <x v="0"/>
    <x v="0"/>
    <s v="Third Owner"/>
    <n v="157"/>
    <n v="17"/>
    <s v="budget"/>
    <n v="474226.75159235671"/>
    <n v="156"/>
    <n v="157"/>
    <n v="157"/>
    <x v="3398"/>
    <n v="113"/>
    <n v="0.55414012738853502"/>
  </r>
  <r>
    <x v="746"/>
    <n v="2004"/>
    <n v="45000"/>
    <n v="60000"/>
    <x v="0"/>
    <x v="0"/>
    <x v="0"/>
    <s v="First Owner"/>
    <n v="156"/>
    <n v="22"/>
    <s v="budget"/>
    <n v="476369.23076923075"/>
    <n v="155"/>
    <n v="156"/>
    <n v="156"/>
    <x v="3399"/>
    <n v="112"/>
    <n v="0.55769230769230771"/>
  </r>
  <r>
    <x v="160"/>
    <n v="2014"/>
    <n v="200000"/>
    <n v="125000"/>
    <x v="1"/>
    <x v="0"/>
    <x v="0"/>
    <s v="Second Owner"/>
    <n v="155"/>
    <n v="12"/>
    <s v="budget"/>
    <n v="479152.25806451612"/>
    <n v="154"/>
    <n v="155"/>
    <n v="155"/>
    <x v="3400"/>
    <n v="111"/>
    <n v="0.55483870967741933"/>
  </r>
  <r>
    <x v="831"/>
    <n v="2008"/>
    <n v="325000"/>
    <n v="120000"/>
    <x v="1"/>
    <x v="0"/>
    <x v="0"/>
    <s v="Second Owner"/>
    <n v="154"/>
    <n v="18"/>
    <s v="budget"/>
    <n v="480964.93506493507"/>
    <n v="153"/>
    <n v="154"/>
    <n v="154"/>
    <x v="3401"/>
    <n v="110"/>
    <n v="0.55844155844155841"/>
  </r>
  <r>
    <x v="1167"/>
    <n v="2010"/>
    <n v="300000"/>
    <n v="130000"/>
    <x v="1"/>
    <x v="0"/>
    <x v="0"/>
    <s v="Second Owner"/>
    <n v="153"/>
    <n v="16"/>
    <s v="budget"/>
    <n v="481984.31372549018"/>
    <n v="152"/>
    <n v="153"/>
    <n v="153"/>
    <x v="3402"/>
    <n v="109"/>
    <n v="0.56209150326797386"/>
  </r>
  <r>
    <x v="0"/>
    <n v="2009"/>
    <n v="120000"/>
    <n v="250000"/>
    <x v="0"/>
    <x v="0"/>
    <x v="0"/>
    <s v="Second Owner"/>
    <n v="152"/>
    <n v="17"/>
    <s v="budget"/>
    <n v="483181.57894736843"/>
    <n v="151"/>
    <n v="152"/>
    <n v="152"/>
    <x v="3403"/>
    <n v="108"/>
    <n v="0.56578947368421051"/>
  </r>
  <r>
    <x v="1437"/>
    <n v="2015"/>
    <n v="280000"/>
    <n v="40000"/>
    <x v="1"/>
    <x v="0"/>
    <x v="0"/>
    <s v="First Owner"/>
    <n v="151"/>
    <n v="11"/>
    <s v="budget"/>
    <n v="485586.75496688741"/>
    <n v="150"/>
    <n v="151"/>
    <n v="151"/>
    <x v="3404"/>
    <n v="107"/>
    <n v="0.56953642384105962"/>
  </r>
  <r>
    <x v="1390"/>
    <n v="2013"/>
    <n v="225000"/>
    <n v="78000"/>
    <x v="1"/>
    <x v="1"/>
    <x v="0"/>
    <s v="First Owner"/>
    <n v="150"/>
    <n v="13"/>
    <s v="budget"/>
    <n v="486957.33333333331"/>
    <n v="149"/>
    <n v="150"/>
    <n v="150"/>
    <x v="3405"/>
    <n v="106"/>
    <n v="0.56666666666666665"/>
  </r>
  <r>
    <x v="1438"/>
    <n v="2015"/>
    <n v="750000"/>
    <n v="48238"/>
    <x v="0"/>
    <x v="2"/>
    <x v="1"/>
    <s v="First Owner"/>
    <n v="149"/>
    <n v="11"/>
    <s v="premimum"/>
    <n v="488715.43624161073"/>
    <n v="148"/>
    <n v="149"/>
    <n v="149"/>
    <x v="3406"/>
    <n v="105"/>
    <n v="0.56375838926174493"/>
  </r>
  <r>
    <x v="1319"/>
    <n v="2016"/>
    <n v="535000"/>
    <n v="38365"/>
    <x v="0"/>
    <x v="1"/>
    <x v="0"/>
    <s v="First Owner"/>
    <n v="148"/>
    <n v="10"/>
    <s v="premimum"/>
    <n v="486950"/>
    <n v="147"/>
    <n v="148"/>
    <n v="148"/>
    <x v="3407"/>
    <n v="104"/>
    <n v="0.56081081081081086"/>
  </r>
  <r>
    <x v="1079"/>
    <n v="2016"/>
    <n v="1250000"/>
    <n v="23670"/>
    <x v="1"/>
    <x v="2"/>
    <x v="0"/>
    <s v="First Owner"/>
    <n v="147"/>
    <n v="10"/>
    <b v="0"/>
    <n v="486623.12925170065"/>
    <n v="146"/>
    <n v="147"/>
    <n v="147"/>
    <x v="3408"/>
    <n v="104"/>
    <n v="0.55782312925170063"/>
  </r>
  <r>
    <x v="881"/>
    <n v="2017"/>
    <n v="650000"/>
    <n v="49834"/>
    <x v="0"/>
    <x v="2"/>
    <x v="0"/>
    <s v="First Owner"/>
    <n v="146"/>
    <n v="9"/>
    <s v="premimum"/>
    <n v="481394.52054794523"/>
    <n v="145"/>
    <n v="146"/>
    <n v="146"/>
    <x v="3409"/>
    <n v="104"/>
    <n v="0.5547945205479452"/>
  </r>
  <r>
    <x v="68"/>
    <n v="2013"/>
    <n v="295000"/>
    <n v="57353"/>
    <x v="0"/>
    <x v="2"/>
    <x v="0"/>
    <s v="First Owner"/>
    <n v="145"/>
    <n v="13"/>
    <s v="budget"/>
    <n v="480231.72413793101"/>
    <n v="144"/>
    <n v="145"/>
    <n v="145"/>
    <x v="3410"/>
    <n v="104"/>
    <n v="0.55172413793103448"/>
  </r>
  <r>
    <x v="1168"/>
    <n v="2015"/>
    <n v="480000"/>
    <n v="68308"/>
    <x v="1"/>
    <x v="2"/>
    <x v="0"/>
    <s v="First Owner"/>
    <n v="144"/>
    <n v="11"/>
    <s v="budget"/>
    <n v="481518.05555555556"/>
    <n v="143"/>
    <n v="144"/>
    <n v="144"/>
    <x v="3411"/>
    <n v="103"/>
    <n v="0.54861111111111116"/>
  </r>
  <r>
    <x v="480"/>
    <n v="2015"/>
    <n v="575000"/>
    <n v="63240"/>
    <x v="1"/>
    <x v="2"/>
    <x v="0"/>
    <s v="First Owner"/>
    <n v="143"/>
    <n v="11"/>
    <s v="premimum"/>
    <n v="481528.67132867133"/>
    <n v="142"/>
    <n v="143"/>
    <n v="143"/>
    <x v="3412"/>
    <n v="102"/>
    <n v="0.54545454545454541"/>
  </r>
  <r>
    <x v="1439"/>
    <n v="2020"/>
    <n v="426000"/>
    <n v="1000"/>
    <x v="1"/>
    <x v="0"/>
    <x v="0"/>
    <s v="First Owner"/>
    <n v="142"/>
    <n v="6"/>
    <s v="budget"/>
    <n v="480870.42253521126"/>
    <n v="141"/>
    <n v="142"/>
    <n v="142"/>
    <x v="3413"/>
    <n v="101"/>
    <n v="0.54225352112676062"/>
  </r>
  <r>
    <x v="245"/>
    <n v="2015"/>
    <n v="295000"/>
    <n v="90000"/>
    <x v="1"/>
    <x v="0"/>
    <x v="0"/>
    <s v="Third Owner"/>
    <n v="141"/>
    <n v="11"/>
    <s v="budget"/>
    <n v="481259.57446808513"/>
    <n v="140"/>
    <n v="141"/>
    <n v="141"/>
    <x v="3414"/>
    <n v="101"/>
    <n v="0.53900709219858156"/>
  </r>
  <r>
    <x v="161"/>
    <n v="2011"/>
    <n v="330000"/>
    <n v="100000"/>
    <x v="1"/>
    <x v="0"/>
    <x v="0"/>
    <s v="Second Owner"/>
    <n v="140"/>
    <n v="15"/>
    <s v="budget"/>
    <n v="482590"/>
    <n v="139"/>
    <n v="140"/>
    <n v="140"/>
    <x v="3415"/>
    <n v="100"/>
    <n v="0.54285714285714282"/>
  </r>
  <r>
    <x v="936"/>
    <n v="2009"/>
    <n v="150000"/>
    <n v="80000"/>
    <x v="0"/>
    <x v="0"/>
    <x v="0"/>
    <s v="First Owner"/>
    <n v="139"/>
    <n v="17"/>
    <s v="budget"/>
    <n v="483687.76978417265"/>
    <n v="138"/>
    <n v="139"/>
    <n v="139"/>
    <x v="3416"/>
    <n v="99"/>
    <n v="0.5467625899280576"/>
  </r>
  <r>
    <x v="107"/>
    <n v="2016"/>
    <n v="927999"/>
    <n v="90000"/>
    <x v="1"/>
    <x v="0"/>
    <x v="0"/>
    <s v="First Owner"/>
    <n v="138"/>
    <n v="10"/>
    <s v="premimum"/>
    <n v="486105.79710144928"/>
    <n v="137"/>
    <n v="138"/>
    <n v="138"/>
    <x v="3417"/>
    <n v="98"/>
    <n v="0.54347826086956519"/>
  </r>
  <r>
    <x v="482"/>
    <n v="2003"/>
    <n v="70000"/>
    <n v="60000"/>
    <x v="0"/>
    <x v="0"/>
    <x v="0"/>
    <s v="Fourth &amp; Above Owner"/>
    <n v="137"/>
    <n v="23"/>
    <s v="budget"/>
    <n v="482880.29927007301"/>
    <n v="136"/>
    <n v="137"/>
    <n v="137"/>
    <x v="3418"/>
    <n v="98"/>
    <n v="0.54014598540145986"/>
  </r>
  <r>
    <x v="1440"/>
    <n v="2015"/>
    <n v="399000"/>
    <n v="55000"/>
    <x v="1"/>
    <x v="1"/>
    <x v="0"/>
    <s v="First Owner"/>
    <n v="136"/>
    <n v="11"/>
    <s v="budget"/>
    <n v="485916.1838235294"/>
    <n v="135"/>
    <n v="136"/>
    <n v="136"/>
    <x v="3419"/>
    <n v="97"/>
    <n v="0.54411764705882348"/>
  </r>
  <r>
    <x v="879"/>
    <n v="2015"/>
    <n v="350000"/>
    <n v="90000"/>
    <x v="1"/>
    <x v="0"/>
    <x v="0"/>
    <s v="First Owner"/>
    <n v="135"/>
    <n v="11"/>
    <s v="budget"/>
    <n v="486560.00740740739"/>
    <n v="134"/>
    <n v="135"/>
    <n v="135"/>
    <x v="3420"/>
    <n v="96"/>
    <n v="0.54074074074074074"/>
  </r>
  <r>
    <x v="1066"/>
    <n v="2006"/>
    <n v="125000"/>
    <n v="50000"/>
    <x v="1"/>
    <x v="0"/>
    <x v="0"/>
    <s v="Second Owner"/>
    <n v="134"/>
    <n v="20"/>
    <s v="budget"/>
    <n v="487579.11194029852"/>
    <n v="133"/>
    <n v="134"/>
    <n v="134"/>
    <x v="3421"/>
    <n v="95"/>
    <n v="0.53731343283582089"/>
  </r>
  <r>
    <x v="636"/>
    <n v="2008"/>
    <n v="150000"/>
    <n v="90000"/>
    <x v="0"/>
    <x v="0"/>
    <x v="0"/>
    <s v="Second Owner"/>
    <n v="133"/>
    <n v="18"/>
    <s v="budget"/>
    <n v="490305.27067669173"/>
    <n v="132"/>
    <n v="133"/>
    <n v="133"/>
    <x v="3422"/>
    <n v="94"/>
    <n v="0.54135338345864659"/>
  </r>
  <r>
    <x v="117"/>
    <n v="2015"/>
    <n v="250000"/>
    <n v="25000"/>
    <x v="0"/>
    <x v="0"/>
    <x v="0"/>
    <s v="First Owner"/>
    <n v="132"/>
    <n v="11"/>
    <s v="budget"/>
    <n v="492883.34090909088"/>
    <n v="131"/>
    <n v="132"/>
    <n v="132"/>
    <x v="3423"/>
    <n v="93"/>
    <n v="0.54545454545454541"/>
  </r>
  <r>
    <x v="222"/>
    <n v="2014"/>
    <n v="675000"/>
    <n v="61000"/>
    <x v="1"/>
    <x v="1"/>
    <x v="0"/>
    <s v="First Owner"/>
    <n v="131"/>
    <n v="12"/>
    <s v="premimum"/>
    <n v="494737.41221374046"/>
    <n v="130"/>
    <n v="131"/>
    <n v="131"/>
    <x v="3424"/>
    <n v="92"/>
    <n v="0.5419847328244275"/>
  </r>
  <r>
    <x v="1201"/>
    <n v="2018"/>
    <n v="950000"/>
    <n v="30000"/>
    <x v="1"/>
    <x v="0"/>
    <x v="0"/>
    <s v="First Owner"/>
    <n v="130"/>
    <n v="8"/>
    <s v="premimum"/>
    <n v="493350.77692307695"/>
    <n v="129"/>
    <n v="130"/>
    <n v="130"/>
    <x v="3425"/>
    <n v="91"/>
    <n v="0.53846153846153844"/>
  </r>
  <r>
    <x v="276"/>
    <n v="2018"/>
    <n v="409999"/>
    <n v="45000"/>
    <x v="2"/>
    <x v="0"/>
    <x v="0"/>
    <s v="First Owner"/>
    <n v="129"/>
    <n v="8"/>
    <s v="budget"/>
    <n v="489810.86046511628"/>
    <n v="128"/>
    <n v="129"/>
    <n v="129"/>
    <x v="3426"/>
    <n v="91"/>
    <n v="0.53488372093023251"/>
  </r>
  <r>
    <x v="1441"/>
    <n v="2011"/>
    <n v="225000"/>
    <n v="60000"/>
    <x v="1"/>
    <x v="0"/>
    <x v="0"/>
    <s v="First Owner"/>
    <n v="128"/>
    <n v="15"/>
    <s v="budget"/>
    <n v="490434.390625"/>
    <n v="127"/>
    <n v="128"/>
    <n v="128"/>
    <x v="3427"/>
    <n v="91"/>
    <n v="0.53125"/>
  </r>
  <r>
    <x v="1301"/>
    <n v="2008"/>
    <n v="350000"/>
    <n v="75000"/>
    <x v="0"/>
    <x v="0"/>
    <x v="0"/>
    <s v="Second Owner"/>
    <n v="127"/>
    <n v="18"/>
    <s v="budget"/>
    <n v="492524.42519685038"/>
    <n v="126"/>
    <n v="127"/>
    <n v="127"/>
    <x v="3428"/>
    <n v="90"/>
    <n v="0.52755905511811019"/>
  </r>
  <r>
    <x v="265"/>
    <n v="2005"/>
    <n v="51111"/>
    <n v="140000"/>
    <x v="0"/>
    <x v="0"/>
    <x v="0"/>
    <s v="Third Owner"/>
    <n v="126"/>
    <n v="21"/>
    <s v="budget"/>
    <n v="493655.57142857142"/>
    <n v="125"/>
    <n v="126"/>
    <n v="126"/>
    <x v="3429"/>
    <n v="89"/>
    <n v="0.53174603174603174"/>
  </r>
  <r>
    <x v="1442"/>
    <n v="2013"/>
    <n v="290000"/>
    <n v="56000"/>
    <x v="1"/>
    <x v="1"/>
    <x v="0"/>
    <s v="First Owner"/>
    <n v="125"/>
    <n v="13"/>
    <s v="budget"/>
    <n v="497195.92800000001"/>
    <n v="124"/>
    <n v="125"/>
    <n v="125"/>
    <x v="3430"/>
    <n v="88"/>
    <n v="0.53600000000000003"/>
  </r>
  <r>
    <x v="1443"/>
    <n v="2006"/>
    <n v="310000"/>
    <n v="62000"/>
    <x v="4"/>
    <x v="1"/>
    <x v="1"/>
    <s v="Second Owner"/>
    <n v="124"/>
    <n v="20"/>
    <s v="budget"/>
    <n v="498866.86290322582"/>
    <n v="123"/>
    <n v="124"/>
    <n v="124"/>
    <x v="3431"/>
    <n v="87"/>
    <n v="0.532258064516129"/>
  </r>
  <r>
    <x v="1167"/>
    <n v="2007"/>
    <n v="212000"/>
    <n v="58000"/>
    <x v="1"/>
    <x v="1"/>
    <x v="0"/>
    <s v="Second Owner"/>
    <n v="123"/>
    <n v="19"/>
    <s v="budget"/>
    <n v="500402.36585365853"/>
    <n v="123"/>
    <n v="123"/>
    <n v="123"/>
    <x v="3431"/>
    <n v="86"/>
    <n v="0.53658536585365857"/>
  </r>
  <r>
    <x v="602"/>
    <n v="2013"/>
    <n v="900000"/>
    <n v="49000"/>
    <x v="1"/>
    <x v="1"/>
    <x v="1"/>
    <s v="Second Owner"/>
    <n v="122"/>
    <n v="13"/>
    <s v="premimum"/>
    <n v="502766.31967213115"/>
    <n v="122"/>
    <n v="122"/>
    <n v="122"/>
    <x v="3432"/>
    <n v="85"/>
    <n v="0.54098360655737709"/>
  </r>
  <r>
    <x v="164"/>
    <n v="2011"/>
    <n v="221000"/>
    <n v="56000"/>
    <x v="1"/>
    <x v="1"/>
    <x v="0"/>
    <s v="Second Owner"/>
    <n v="121"/>
    <n v="15"/>
    <s v="budget"/>
    <n v="499483.3966942149"/>
    <n v="121"/>
    <n v="121"/>
    <n v="121"/>
    <x v="3433"/>
    <n v="84"/>
    <n v="0.54545454545454541"/>
  </r>
  <r>
    <x v="25"/>
    <n v="2013"/>
    <n v="675000"/>
    <n v="73000"/>
    <x v="1"/>
    <x v="1"/>
    <x v="0"/>
    <s v="First Owner"/>
    <n v="120"/>
    <n v="13"/>
    <s v="premimum"/>
    <n v="501804.09166666667"/>
    <n v="120"/>
    <n v="120"/>
    <n v="120"/>
    <x v="3434"/>
    <n v="83"/>
    <n v="0.55000000000000004"/>
  </r>
  <r>
    <x v="638"/>
    <n v="2014"/>
    <n v="421000"/>
    <n v="69000"/>
    <x v="1"/>
    <x v="1"/>
    <x v="0"/>
    <s v="First Owner"/>
    <n v="119"/>
    <n v="12"/>
    <s v="budget"/>
    <n v="500348.66386554623"/>
    <n v="119"/>
    <n v="119"/>
    <n v="119"/>
    <x v="3435"/>
    <n v="82"/>
    <n v="0.54621848739495793"/>
  </r>
  <r>
    <x v="84"/>
    <n v="2008"/>
    <n v="350000"/>
    <n v="10000"/>
    <x v="0"/>
    <x v="0"/>
    <x v="0"/>
    <s v="First Owner"/>
    <n v="118"/>
    <n v="18"/>
    <s v="budget"/>
    <n v="501021.1101694915"/>
    <n v="118"/>
    <n v="118"/>
    <n v="118"/>
    <x v="3436"/>
    <n v="81"/>
    <n v="0.5423728813559322"/>
  </r>
  <r>
    <x v="1373"/>
    <n v="2010"/>
    <n v="140000"/>
    <n v="110000"/>
    <x v="2"/>
    <x v="0"/>
    <x v="0"/>
    <s v="First Owner"/>
    <n v="117"/>
    <n v="16"/>
    <s v="budget"/>
    <n v="502311.88888888888"/>
    <n v="117"/>
    <n v="117"/>
    <n v="117"/>
    <x v="3437"/>
    <n v="80"/>
    <n v="0.53846153846153844"/>
  </r>
  <r>
    <x v="1444"/>
    <n v="2002"/>
    <n v="90000"/>
    <n v="116000"/>
    <x v="1"/>
    <x v="0"/>
    <x v="0"/>
    <s v="Second Owner"/>
    <n v="116"/>
    <n v="24"/>
    <s v="budget"/>
    <n v="505435.2672413793"/>
    <n v="116"/>
    <n v="116"/>
    <n v="116"/>
    <x v="3438"/>
    <n v="79"/>
    <n v="0.53448275862068961"/>
  </r>
  <r>
    <x v="1445"/>
    <n v="2018"/>
    <n v="830000"/>
    <n v="40000"/>
    <x v="1"/>
    <x v="0"/>
    <x v="0"/>
    <s v="First Owner"/>
    <n v="115"/>
    <n v="8"/>
    <s v="premimum"/>
    <n v="509047.74782608694"/>
    <n v="115"/>
    <n v="115"/>
    <n v="115"/>
    <x v="3438"/>
    <n v="78"/>
    <n v="0.53913043478260869"/>
  </r>
  <r>
    <x v="1"/>
    <n v="2009"/>
    <n v="180000"/>
    <n v="30000"/>
    <x v="0"/>
    <x v="0"/>
    <x v="0"/>
    <s v="First Owner"/>
    <n v="114"/>
    <n v="17"/>
    <s v="budget"/>
    <n v="506232.37719298247"/>
    <n v="114"/>
    <n v="114"/>
    <n v="114"/>
    <x v="3438"/>
    <n v="78"/>
    <n v="0.53508771929824561"/>
  </r>
  <r>
    <x v="103"/>
    <n v="2009"/>
    <n v="210000"/>
    <n v="109000"/>
    <x v="1"/>
    <x v="0"/>
    <x v="0"/>
    <s v="Second Owner"/>
    <n v="113"/>
    <n v="17"/>
    <s v="budget"/>
    <n v="509119.38938053098"/>
    <n v="113"/>
    <n v="113"/>
    <n v="113"/>
    <x v="3438"/>
    <n v="77"/>
    <n v="0.53097345132743368"/>
  </r>
  <r>
    <x v="829"/>
    <n v="2017"/>
    <n v="700000"/>
    <n v="90000"/>
    <x v="1"/>
    <x v="0"/>
    <x v="0"/>
    <s v="First Owner"/>
    <n v="112"/>
    <n v="9"/>
    <s v="premimum"/>
    <n v="511790.09821428574"/>
    <n v="112"/>
    <n v="112"/>
    <n v="112"/>
    <x v="3438"/>
    <n v="76"/>
    <n v="0.5357142857142857"/>
  </r>
  <r>
    <x v="585"/>
    <n v="2012"/>
    <n v="125000"/>
    <n v="120000"/>
    <x v="1"/>
    <x v="0"/>
    <x v="0"/>
    <s v="First Owner"/>
    <n v="111"/>
    <n v="14"/>
    <s v="budget"/>
    <n v="510094.51351351349"/>
    <n v="111"/>
    <n v="111"/>
    <n v="111"/>
    <x v="3438"/>
    <n v="76"/>
    <n v="0.53153153153153154"/>
  </r>
  <r>
    <x v="777"/>
    <n v="2017"/>
    <n v="530000"/>
    <n v="64916"/>
    <x v="0"/>
    <x v="0"/>
    <x v="0"/>
    <s v="First Owner"/>
    <n v="110"/>
    <n v="9"/>
    <s v="premimum"/>
    <n v="513595.37272727274"/>
    <n v="110"/>
    <n v="110"/>
    <n v="110"/>
    <x v="3438"/>
    <n v="75"/>
    <n v="0.52727272727272723"/>
  </r>
  <r>
    <x v="1446"/>
    <n v="2018"/>
    <n v="800000"/>
    <n v="37161"/>
    <x v="1"/>
    <x v="1"/>
    <x v="0"/>
    <s v="First Owner"/>
    <n v="109"/>
    <n v="8"/>
    <s v="premimum"/>
    <n v="513444.871559633"/>
    <n v="109"/>
    <n v="109"/>
    <n v="109"/>
    <x v="3438"/>
    <n v="75"/>
    <n v="0.52293577981651373"/>
  </r>
  <r>
    <x v="881"/>
    <n v="2016"/>
    <n v="580000"/>
    <n v="15000"/>
    <x v="0"/>
    <x v="0"/>
    <x v="0"/>
    <s v="First Owner"/>
    <n v="108"/>
    <n v="10"/>
    <s v="premimum"/>
    <n v="510791.58333333331"/>
    <n v="108"/>
    <n v="108"/>
    <n v="108"/>
    <x v="3438"/>
    <n v="75"/>
    <n v="0.51851851851851849"/>
  </r>
  <r>
    <x v="616"/>
    <n v="2012"/>
    <n v="1400000"/>
    <n v="118000"/>
    <x v="1"/>
    <x v="0"/>
    <x v="1"/>
    <s v="Second Owner"/>
    <n v="107"/>
    <n v="14"/>
    <b v="0"/>
    <n v="510144.77570093458"/>
    <n v="107"/>
    <n v="107"/>
    <n v="107"/>
    <x v="3438"/>
    <n v="75"/>
    <n v="0.51401869158878499"/>
  </r>
  <r>
    <x v="1138"/>
    <n v="2018"/>
    <n v="300000"/>
    <n v="50852"/>
    <x v="0"/>
    <x v="0"/>
    <x v="0"/>
    <s v="First Owner"/>
    <n v="106"/>
    <n v="8"/>
    <s v="budget"/>
    <n v="501749.91509433964"/>
    <n v="106"/>
    <n v="106"/>
    <n v="106"/>
    <x v="3438"/>
    <n v="74"/>
    <n v="0.51886792452830188"/>
  </r>
  <r>
    <x v="284"/>
    <n v="2016"/>
    <n v="300000"/>
    <n v="30000"/>
    <x v="0"/>
    <x v="0"/>
    <x v="0"/>
    <s v="First Owner"/>
    <n v="105"/>
    <n v="10"/>
    <s v="budget"/>
    <n v="503671.34285714285"/>
    <n v="105"/>
    <n v="105"/>
    <n v="105"/>
    <x v="3438"/>
    <n v="74"/>
    <n v="0.51428571428571423"/>
  </r>
  <r>
    <x v="172"/>
    <n v="2015"/>
    <n v="700000"/>
    <n v="77000"/>
    <x v="1"/>
    <x v="0"/>
    <x v="0"/>
    <s v="First Owner"/>
    <n v="104"/>
    <n v="11"/>
    <s v="premimum"/>
    <n v="505629.72115384613"/>
    <n v="104"/>
    <n v="104"/>
    <n v="104"/>
    <x v="3438"/>
    <n v="74"/>
    <n v="0.50961538461538458"/>
  </r>
  <r>
    <x v="673"/>
    <n v="2012"/>
    <n v="250000"/>
    <n v="70000"/>
    <x v="0"/>
    <x v="0"/>
    <x v="0"/>
    <s v="Third Owner"/>
    <n v="103"/>
    <n v="14"/>
    <s v="budget"/>
    <n v="503742.63106796116"/>
    <n v="103"/>
    <n v="103"/>
    <n v="103"/>
    <x v="3438"/>
    <n v="73"/>
    <n v="0.50485436893203883"/>
  </r>
  <r>
    <x v="1447"/>
    <n v="2016"/>
    <n v="500000"/>
    <n v="120000"/>
    <x v="1"/>
    <x v="0"/>
    <x v="0"/>
    <s v="First Owner"/>
    <n v="102"/>
    <n v="10"/>
    <s v="premimum"/>
    <n v="506230.30392156861"/>
    <n v="102"/>
    <n v="102"/>
    <n v="102"/>
    <x v="3438"/>
    <n v="72"/>
    <n v="0.50980392156862742"/>
  </r>
  <r>
    <x v="1448"/>
    <n v="2009"/>
    <n v="428000"/>
    <n v="40000"/>
    <x v="0"/>
    <x v="0"/>
    <x v="1"/>
    <s v="Third Owner"/>
    <n v="101"/>
    <n v="17"/>
    <s v="budget"/>
    <n v="506291.99009900988"/>
    <n v="101"/>
    <n v="101"/>
    <n v="101"/>
    <x v="3438"/>
    <n v="72"/>
    <n v="0.50495049504950495"/>
  </r>
  <r>
    <x v="960"/>
    <n v="2019"/>
    <n v="1400000"/>
    <n v="33000"/>
    <x v="1"/>
    <x v="0"/>
    <x v="0"/>
    <s v="First Owner"/>
    <n v="100"/>
    <n v="7"/>
    <b v="0"/>
    <n v="507074.91"/>
    <n v="100"/>
    <n v="100"/>
    <n v="100"/>
    <x v="3438"/>
    <n v="71"/>
    <n v="0.51"/>
  </r>
  <r>
    <x v="117"/>
    <n v="2013"/>
    <n v="219000"/>
    <n v="53500"/>
    <x v="0"/>
    <x v="0"/>
    <x v="0"/>
    <s v="Third Owner"/>
    <n v="99"/>
    <n v="13"/>
    <s v="budget"/>
    <n v="498055.46464646462"/>
    <n v="99"/>
    <n v="99"/>
    <n v="99"/>
    <x v="3438"/>
    <n v="71"/>
    <n v="0.50505050505050508"/>
  </r>
  <r>
    <x v="1449"/>
    <n v="2017"/>
    <n v="500000"/>
    <n v="40000"/>
    <x v="1"/>
    <x v="0"/>
    <x v="0"/>
    <s v="First Owner"/>
    <n v="98"/>
    <n v="9"/>
    <s v="premimum"/>
    <n v="500902.96938775509"/>
    <n v="98"/>
    <n v="98"/>
    <n v="98"/>
    <x v="3438"/>
    <n v="70"/>
    <n v="0.51020408163265307"/>
  </r>
  <r>
    <x v="1073"/>
    <n v="2010"/>
    <n v="409999"/>
    <n v="60000"/>
    <x v="0"/>
    <x v="0"/>
    <x v="0"/>
    <s v="First Owner"/>
    <n v="97"/>
    <n v="16"/>
    <s v="budget"/>
    <n v="500912.27835051547"/>
    <n v="97"/>
    <n v="97"/>
    <n v="97"/>
    <x v="3438"/>
    <n v="70"/>
    <n v="0.50515463917525771"/>
  </r>
  <r>
    <x v="1112"/>
    <n v="2018"/>
    <n v="570000"/>
    <n v="5000"/>
    <x v="0"/>
    <x v="0"/>
    <x v="0"/>
    <s v="First Owner"/>
    <n v="96"/>
    <n v="8"/>
    <s v="premimum"/>
    <n v="501859.29166666669"/>
    <n v="96"/>
    <n v="96"/>
    <n v="96"/>
    <x v="3438"/>
    <n v="69"/>
    <n v="0.5"/>
  </r>
  <r>
    <x v="84"/>
    <n v="2007"/>
    <n v="160000"/>
    <n v="80000"/>
    <x v="0"/>
    <x v="0"/>
    <x v="0"/>
    <s v="Third Owner"/>
    <n v="95"/>
    <n v="19"/>
    <s v="budget"/>
    <n v="501142.02105263161"/>
    <n v="95"/>
    <n v="95"/>
    <n v="95"/>
    <x v="3438"/>
    <n v="69"/>
    <n v="0.49473684210526314"/>
  </r>
  <r>
    <x v="1221"/>
    <n v="2017"/>
    <n v="749000"/>
    <n v="51500"/>
    <x v="1"/>
    <x v="0"/>
    <x v="0"/>
    <s v="Second Owner"/>
    <n v="94"/>
    <n v="9"/>
    <s v="premimum"/>
    <n v="504771.19148936169"/>
    <n v="94"/>
    <n v="94"/>
    <n v="94"/>
    <x v="3438"/>
    <n v="68"/>
    <n v="0.5"/>
  </r>
  <r>
    <x v="95"/>
    <n v="2010"/>
    <n v="300000"/>
    <n v="120000"/>
    <x v="1"/>
    <x v="0"/>
    <x v="0"/>
    <s v="Third Owner"/>
    <n v="93"/>
    <n v="16"/>
    <s v="budget"/>
    <n v="502145.07526881719"/>
    <n v="93"/>
    <n v="93"/>
    <n v="93"/>
    <x v="3438"/>
    <n v="68"/>
    <n v="0.5053763440860215"/>
  </r>
  <r>
    <x v="113"/>
    <n v="2014"/>
    <n v="550000"/>
    <n v="79800"/>
    <x v="1"/>
    <x v="1"/>
    <x v="0"/>
    <s v="First Owner"/>
    <n v="92"/>
    <n v="12"/>
    <s v="premimum"/>
    <n v="504342.30434782611"/>
    <n v="92"/>
    <n v="92"/>
    <n v="92"/>
    <x v="3438"/>
    <n v="67"/>
    <n v="0.51086956521739135"/>
  </r>
  <r>
    <x v="113"/>
    <n v="2015"/>
    <n v="550000"/>
    <n v="97000"/>
    <x v="1"/>
    <x v="1"/>
    <x v="0"/>
    <s v="Second Owner"/>
    <n v="91"/>
    <n v="11"/>
    <s v="premimum"/>
    <n v="503840.57142857142"/>
    <n v="91"/>
    <n v="91"/>
    <n v="91"/>
    <x v="3438"/>
    <n v="66"/>
    <n v="0.50549450549450547"/>
  </r>
  <r>
    <x v="1450"/>
    <n v="2019"/>
    <n v="1250000"/>
    <n v="6590"/>
    <x v="1"/>
    <x v="1"/>
    <x v="0"/>
    <s v="First Owner"/>
    <n v="90"/>
    <n v="7"/>
    <b v="0"/>
    <n v="503327.68888888886"/>
    <n v="90"/>
    <n v="90"/>
    <n v="90"/>
    <x v="3438"/>
    <n v="65"/>
    <n v="0.51111111111111107"/>
  </r>
  <r>
    <x v="260"/>
    <n v="2017"/>
    <n v="700000"/>
    <n v="49957"/>
    <x v="1"/>
    <x v="1"/>
    <x v="0"/>
    <s v="First Owner"/>
    <n v="89"/>
    <n v="9"/>
    <s v="premimum"/>
    <n v="494938.11235955055"/>
    <n v="89"/>
    <n v="89"/>
    <n v="89"/>
    <x v="3438"/>
    <n v="65"/>
    <n v="0.5056179775280899"/>
  </r>
  <r>
    <x v="1451"/>
    <n v="2017"/>
    <n v="600000"/>
    <n v="43235"/>
    <x v="1"/>
    <x v="1"/>
    <x v="0"/>
    <s v="First Owner"/>
    <n v="88"/>
    <n v="9"/>
    <s v="premimum"/>
    <n v="492607.86363636365"/>
    <n v="88"/>
    <n v="88"/>
    <n v="88"/>
    <x v="3438"/>
    <n v="65"/>
    <n v="0.5"/>
  </r>
  <r>
    <x v="1452"/>
    <n v="2018"/>
    <n v="925000"/>
    <n v="50699"/>
    <x v="1"/>
    <x v="1"/>
    <x v="0"/>
    <s v="First Owner"/>
    <n v="87"/>
    <n v="8"/>
    <s v="premimum"/>
    <n v="491373.47126436781"/>
    <n v="87"/>
    <n v="87"/>
    <n v="87"/>
    <x v="3438"/>
    <n v="65"/>
    <n v="0.4942528735632184"/>
  </r>
  <r>
    <x v="594"/>
    <n v="2016"/>
    <n v="1800000"/>
    <n v="126000"/>
    <x v="1"/>
    <x v="1"/>
    <x v="1"/>
    <s v="First Owner"/>
    <n v="86"/>
    <n v="10"/>
    <b v="0"/>
    <n v="486331.30232558138"/>
    <n v="86"/>
    <n v="86"/>
    <n v="86"/>
    <x v="3438"/>
    <n v="65"/>
    <n v="0.48837209302325579"/>
  </r>
  <r>
    <x v="1453"/>
    <n v="2015"/>
    <n v="459999"/>
    <n v="140730"/>
    <x v="1"/>
    <x v="1"/>
    <x v="0"/>
    <s v="Second Owner"/>
    <n v="85"/>
    <n v="11"/>
    <s v="budget"/>
    <n v="470876.37647058826"/>
    <n v="85"/>
    <n v="85"/>
    <n v="85"/>
    <x v="3438"/>
    <n v="65"/>
    <n v="0.4823529411764706"/>
  </r>
  <r>
    <x v="187"/>
    <n v="2015"/>
    <n v="565000"/>
    <n v="46000"/>
    <x v="0"/>
    <x v="0"/>
    <x v="0"/>
    <s v="First Owner"/>
    <n v="84"/>
    <n v="11"/>
    <s v="premimum"/>
    <n v="471005.86904761905"/>
    <n v="84"/>
    <n v="84"/>
    <n v="84"/>
    <x v="3438"/>
    <n v="64"/>
    <n v="0.48809523809523808"/>
  </r>
  <r>
    <x v="117"/>
    <n v="2013"/>
    <n v="170000"/>
    <n v="80000"/>
    <x v="0"/>
    <x v="0"/>
    <x v="0"/>
    <s v="Third Owner"/>
    <n v="83"/>
    <n v="13"/>
    <s v="budget"/>
    <n v="469873.40963855421"/>
    <n v="83"/>
    <n v="83"/>
    <n v="83"/>
    <x v="3438"/>
    <n v="63"/>
    <n v="0.48192771084337349"/>
  </r>
  <r>
    <x v="1454"/>
    <n v="2001"/>
    <n v="150000"/>
    <n v="256000"/>
    <x v="1"/>
    <x v="1"/>
    <x v="0"/>
    <s v="First Owner"/>
    <n v="82"/>
    <n v="25"/>
    <s v="budget"/>
    <n v="473530.40243902442"/>
    <n v="82"/>
    <n v="82"/>
    <n v="82"/>
    <x v="3438"/>
    <n v="62"/>
    <n v="0.48780487804878048"/>
  </r>
  <r>
    <x v="1455"/>
    <n v="2008"/>
    <n v="295000"/>
    <n v="120000"/>
    <x v="1"/>
    <x v="0"/>
    <x v="0"/>
    <s v="First Owner"/>
    <n v="81"/>
    <n v="18"/>
    <s v="budget"/>
    <n v="477524.60493827163"/>
    <n v="81"/>
    <n v="81"/>
    <n v="81"/>
    <x v="3438"/>
    <n v="61"/>
    <n v="0.48148148148148145"/>
  </r>
  <r>
    <x v="1068"/>
    <n v="2018"/>
    <n v="819999"/>
    <n v="40000"/>
    <x v="1"/>
    <x v="0"/>
    <x v="0"/>
    <s v="First Owner"/>
    <n v="80"/>
    <n v="8"/>
    <s v="premimum"/>
    <n v="479806.16249999998"/>
    <n v="80"/>
    <n v="80"/>
    <n v="80"/>
    <x v="3438"/>
    <n v="60"/>
    <n v="0.47499999999999998"/>
  </r>
  <r>
    <x v="1200"/>
    <n v="2019"/>
    <n v="819999"/>
    <n v="40000"/>
    <x v="1"/>
    <x v="0"/>
    <x v="0"/>
    <s v="First Owner"/>
    <n v="79"/>
    <n v="7"/>
    <s v="premimum"/>
    <n v="475499.92405063292"/>
    <n v="79"/>
    <n v="79"/>
    <n v="79"/>
    <x v="3438"/>
    <n v="60"/>
    <n v="0.46835443037974683"/>
  </r>
  <r>
    <x v="936"/>
    <n v="2015"/>
    <n v="320000"/>
    <n v="40000"/>
    <x v="0"/>
    <x v="0"/>
    <x v="0"/>
    <s v="First Owner"/>
    <n v="78"/>
    <n v="11"/>
    <s v="budget"/>
    <n v="471083.26923076925"/>
    <n v="78"/>
    <n v="78"/>
    <n v="78"/>
    <x v="3438"/>
    <n v="60"/>
    <n v="0.46153846153846156"/>
  </r>
  <r>
    <x v="304"/>
    <n v="2015"/>
    <n v="550000"/>
    <n v="135000"/>
    <x v="1"/>
    <x v="0"/>
    <x v="0"/>
    <s v="Second Owner"/>
    <n v="77"/>
    <n v="11"/>
    <s v="premimum"/>
    <n v="473045.3896103896"/>
    <n v="77"/>
    <n v="77"/>
    <n v="77"/>
    <x v="3438"/>
    <n v="59"/>
    <n v="0.45454545454545453"/>
  </r>
  <r>
    <x v="545"/>
    <n v="2015"/>
    <n v="550000"/>
    <n v="50000"/>
    <x v="1"/>
    <x v="0"/>
    <x v="0"/>
    <s v="First Owner"/>
    <n v="76"/>
    <n v="11"/>
    <s v="premimum"/>
    <n v="472032.82894736843"/>
    <n v="76"/>
    <n v="76"/>
    <n v="76"/>
    <x v="3438"/>
    <n v="58"/>
    <n v="0.46052631578947367"/>
  </r>
  <r>
    <x v="708"/>
    <n v="2017"/>
    <n v="590000"/>
    <n v="98000"/>
    <x v="1"/>
    <x v="0"/>
    <x v="0"/>
    <s v="First Owner"/>
    <n v="75"/>
    <n v="9"/>
    <s v="premimum"/>
    <n v="470993.26666666666"/>
    <n v="75"/>
    <n v="75"/>
    <n v="75"/>
    <x v="3438"/>
    <n v="57"/>
    <n v="0.45333333333333331"/>
  </r>
  <r>
    <x v="33"/>
    <n v="2017"/>
    <n v="950000"/>
    <n v="50000"/>
    <x v="1"/>
    <x v="0"/>
    <x v="0"/>
    <s v="First Owner"/>
    <n v="74"/>
    <n v="9"/>
    <s v="premimum"/>
    <n v="469385.06756756757"/>
    <n v="74"/>
    <n v="74"/>
    <n v="74"/>
    <x v="3438"/>
    <n v="57"/>
    <n v="0.44594594594594594"/>
  </r>
  <r>
    <x v="1456"/>
    <n v="2017"/>
    <n v="1000000"/>
    <n v="30000"/>
    <x v="1"/>
    <x v="0"/>
    <x v="0"/>
    <s v="First Owner"/>
    <n v="73"/>
    <n v="9"/>
    <s v="premimum"/>
    <n v="462801.30136986304"/>
    <n v="73"/>
    <n v="73"/>
    <n v="73"/>
    <x v="3438"/>
    <n v="57"/>
    <n v="0.43835616438356162"/>
  </r>
  <r>
    <x v="1457"/>
    <n v="2013"/>
    <n v="500000"/>
    <n v="120000"/>
    <x v="1"/>
    <x v="0"/>
    <x v="0"/>
    <s v="First Owner"/>
    <n v="72"/>
    <n v="13"/>
    <s v="premimum"/>
    <n v="455340.20833333331"/>
    <n v="72"/>
    <n v="72"/>
    <n v="72"/>
    <x v="3438"/>
    <n v="57"/>
    <n v="0.43055555555555558"/>
  </r>
  <r>
    <x v="1458"/>
    <n v="2017"/>
    <n v="450000"/>
    <n v="70000"/>
    <x v="1"/>
    <x v="0"/>
    <x v="0"/>
    <s v="First Owner"/>
    <n v="71"/>
    <n v="9"/>
    <s v="budget"/>
    <n v="454711.19718309859"/>
    <n v="71"/>
    <n v="71"/>
    <n v="71"/>
    <x v="3438"/>
    <n v="56"/>
    <n v="0.42253521126760563"/>
  </r>
  <r>
    <x v="40"/>
    <n v="2017"/>
    <n v="720000"/>
    <n v="35000"/>
    <x v="1"/>
    <x v="0"/>
    <x v="0"/>
    <s v="First Owner"/>
    <n v="70"/>
    <n v="9"/>
    <s v="premimum"/>
    <n v="454778.5"/>
    <n v="70"/>
    <n v="70"/>
    <n v="70"/>
    <x v="3438"/>
    <n v="56"/>
    <n v="0.41428571428571431"/>
  </r>
  <r>
    <x v="1126"/>
    <n v="2015"/>
    <n v="390000"/>
    <n v="70000"/>
    <x v="1"/>
    <x v="0"/>
    <x v="0"/>
    <s v="Second Owner"/>
    <n v="69"/>
    <n v="11"/>
    <s v="budget"/>
    <n v="450934.71014492755"/>
    <n v="69"/>
    <n v="69"/>
    <n v="69"/>
    <x v="3438"/>
    <n v="56"/>
    <n v="0.40579710144927539"/>
  </r>
  <r>
    <x v="1379"/>
    <n v="2014"/>
    <n v="500000"/>
    <n v="35000"/>
    <x v="1"/>
    <x v="0"/>
    <x v="0"/>
    <s v="First Owner"/>
    <n v="68"/>
    <n v="12"/>
    <s v="premimum"/>
    <n v="451830.8088235294"/>
    <n v="68"/>
    <n v="68"/>
    <n v="68"/>
    <x v="3438"/>
    <n v="55"/>
    <n v="0.41176470588235292"/>
  </r>
  <r>
    <x v="1459"/>
    <n v="2016"/>
    <n v="2500000"/>
    <n v="70000"/>
    <x v="0"/>
    <x v="0"/>
    <x v="1"/>
    <s v="Second Owner"/>
    <n v="67"/>
    <n v="10"/>
    <b v="0"/>
    <n v="451111.86567164178"/>
    <n v="67"/>
    <n v="67"/>
    <n v="67"/>
    <x v="3438"/>
    <n v="54"/>
    <n v="0.40298507462686567"/>
  </r>
  <r>
    <x v="508"/>
    <n v="2017"/>
    <n v="780000"/>
    <n v="50000"/>
    <x v="1"/>
    <x v="0"/>
    <x v="0"/>
    <s v="First Owner"/>
    <n v="66"/>
    <n v="9"/>
    <s v="premimum"/>
    <n v="420068.10606060608"/>
    <n v="66"/>
    <n v="66"/>
    <n v="66"/>
    <x v="3438"/>
    <n v="54"/>
    <n v="0.40909090909090912"/>
  </r>
  <r>
    <x v="345"/>
    <n v="2015"/>
    <n v="484999"/>
    <n v="90000"/>
    <x v="1"/>
    <x v="0"/>
    <x v="0"/>
    <s v="Second Owner"/>
    <n v="65"/>
    <n v="11"/>
    <s v="budget"/>
    <n v="414530.69230769231"/>
    <n v="65"/>
    <n v="65"/>
    <n v="65"/>
    <x v="3438"/>
    <n v="54"/>
    <n v="0.4"/>
  </r>
  <r>
    <x v="349"/>
    <n v="2012"/>
    <n v="420000"/>
    <n v="90000"/>
    <x v="1"/>
    <x v="0"/>
    <x v="0"/>
    <s v="Second Owner"/>
    <n v="64"/>
    <n v="14"/>
    <s v="budget"/>
    <n v="413429.625"/>
    <n v="64"/>
    <n v="64"/>
    <n v="64"/>
    <x v="3438"/>
    <n v="53"/>
    <n v="0.40625"/>
  </r>
  <r>
    <x v="1460"/>
    <n v="2015"/>
    <n v="1225000"/>
    <n v="70000"/>
    <x v="1"/>
    <x v="0"/>
    <x v="0"/>
    <s v="First Owner"/>
    <n v="63"/>
    <n v="11"/>
    <b v="0"/>
    <n v="413325.33333333331"/>
    <n v="63"/>
    <n v="63"/>
    <n v="63"/>
    <x v="3438"/>
    <n v="52"/>
    <n v="0.41269841269841268"/>
  </r>
  <r>
    <x v="930"/>
    <n v="2015"/>
    <n v="350000"/>
    <n v="50000"/>
    <x v="1"/>
    <x v="0"/>
    <x v="0"/>
    <s v="Second Owner"/>
    <n v="62"/>
    <n v="11"/>
    <s v="budget"/>
    <n v="400233.80645161291"/>
    <n v="62"/>
    <n v="62"/>
    <n v="62"/>
    <x v="3438"/>
    <n v="51"/>
    <n v="0.40322580645161288"/>
  </r>
  <r>
    <x v="409"/>
    <n v="2015"/>
    <n v="350000"/>
    <n v="120000"/>
    <x v="1"/>
    <x v="0"/>
    <x v="0"/>
    <s v="Third Owner"/>
    <n v="61"/>
    <n v="11"/>
    <s v="budget"/>
    <n v="401057.31147540984"/>
    <n v="61"/>
    <n v="61"/>
    <n v="61"/>
    <x v="3438"/>
    <n v="50"/>
    <n v="0.4098360655737705"/>
  </r>
  <r>
    <x v="293"/>
    <n v="2011"/>
    <n v="800000"/>
    <n v="230000"/>
    <x v="1"/>
    <x v="0"/>
    <x v="0"/>
    <s v="First Owner"/>
    <n v="60"/>
    <n v="15"/>
    <s v="premimum"/>
    <n v="401908.26666666666"/>
    <n v="60"/>
    <n v="60"/>
    <n v="60"/>
    <x v="3438"/>
    <n v="49"/>
    <n v="0.41666666666666669"/>
  </r>
  <r>
    <x v="639"/>
    <n v="2004"/>
    <n v="125000"/>
    <n v="70000"/>
    <x v="0"/>
    <x v="0"/>
    <x v="1"/>
    <s v="Second Owner"/>
    <n v="59"/>
    <n v="22"/>
    <s v="budget"/>
    <n v="395160.94915254239"/>
    <n v="59"/>
    <n v="59"/>
    <n v="59"/>
    <x v="3438"/>
    <n v="48"/>
    <n v="0.40677966101694918"/>
  </r>
  <r>
    <x v="1461"/>
    <n v="2010"/>
    <n v="75000"/>
    <n v="100000"/>
    <x v="1"/>
    <x v="0"/>
    <x v="0"/>
    <s v="Third Owner"/>
    <n v="58"/>
    <n v="16"/>
    <s v="budget"/>
    <n v="399818.89655172412"/>
    <n v="58"/>
    <n v="58"/>
    <n v="58"/>
    <x v="3438"/>
    <n v="47"/>
    <n v="0.41379310344827586"/>
  </r>
  <r>
    <x v="1462"/>
    <n v="2018"/>
    <n v="509999"/>
    <n v="15000"/>
    <x v="0"/>
    <x v="0"/>
    <x v="0"/>
    <s v="First Owner"/>
    <n v="57"/>
    <n v="8"/>
    <s v="premimum"/>
    <n v="405517.4736842105"/>
    <n v="57"/>
    <n v="57"/>
    <n v="57"/>
    <x v="3438"/>
    <n v="46"/>
    <n v="0.42105263157894735"/>
  </r>
  <r>
    <x v="54"/>
    <n v="2014"/>
    <n v="215000"/>
    <n v="80000"/>
    <x v="1"/>
    <x v="0"/>
    <x v="0"/>
    <s v="Third Owner"/>
    <n v="56"/>
    <n v="12"/>
    <s v="budget"/>
    <n v="403651.73214285716"/>
    <n v="56"/>
    <n v="56"/>
    <n v="56"/>
    <x v="3438"/>
    <n v="46"/>
    <n v="0.4107142857142857"/>
  </r>
  <r>
    <x v="95"/>
    <n v="2014"/>
    <n v="480000"/>
    <n v="101000"/>
    <x v="1"/>
    <x v="1"/>
    <x v="0"/>
    <s v="First Owner"/>
    <n v="55"/>
    <n v="12"/>
    <s v="budget"/>
    <n v="407081.76363636361"/>
    <n v="55"/>
    <n v="55"/>
    <n v="55"/>
    <x v="3438"/>
    <n v="45"/>
    <n v="0.41818181818181815"/>
  </r>
  <r>
    <x v="333"/>
    <n v="2016"/>
    <n v="630000"/>
    <n v="55000"/>
    <x v="1"/>
    <x v="1"/>
    <x v="0"/>
    <s v="First Owner"/>
    <n v="54"/>
    <n v="10"/>
    <s v="premimum"/>
    <n v="405731.4259259259"/>
    <n v="54"/>
    <n v="54"/>
    <n v="54"/>
    <x v="3438"/>
    <n v="44"/>
    <n v="0.40740740740740738"/>
  </r>
  <r>
    <x v="759"/>
    <n v="2007"/>
    <n v="190000"/>
    <n v="115000"/>
    <x v="0"/>
    <x v="1"/>
    <x v="0"/>
    <s v="Second Owner"/>
    <n v="53"/>
    <n v="19"/>
    <s v="budget"/>
    <n v="401499.94339622639"/>
    <n v="53"/>
    <n v="53"/>
    <n v="53"/>
    <x v="3438"/>
    <n v="44"/>
    <n v="0.39622641509433965"/>
  </r>
  <r>
    <x v="333"/>
    <n v="2015"/>
    <n v="500000"/>
    <n v="100000"/>
    <x v="1"/>
    <x v="1"/>
    <x v="0"/>
    <s v="First Owner"/>
    <n v="52"/>
    <n v="11"/>
    <s v="premimum"/>
    <n v="405567.25"/>
    <n v="52"/>
    <n v="52"/>
    <n v="52"/>
    <x v="3438"/>
    <n v="43"/>
    <n v="0.40384615384615385"/>
  </r>
  <r>
    <x v="1229"/>
    <n v="2014"/>
    <n v="850000"/>
    <n v="52000"/>
    <x v="1"/>
    <x v="1"/>
    <x v="0"/>
    <s v="Second Owner"/>
    <n v="51"/>
    <n v="12"/>
    <s v="premimum"/>
    <n v="403715.62745098042"/>
    <n v="51"/>
    <n v="51"/>
    <n v="51"/>
    <x v="3438"/>
    <n v="42"/>
    <n v="0.39215686274509803"/>
  </r>
  <r>
    <x v="491"/>
    <n v="2011"/>
    <n v="350000"/>
    <n v="105000"/>
    <x v="1"/>
    <x v="1"/>
    <x v="0"/>
    <s v="First Owner"/>
    <n v="50"/>
    <n v="15"/>
    <s v="budget"/>
    <n v="394789.94"/>
    <n v="50"/>
    <n v="50"/>
    <n v="50"/>
    <x v="3438"/>
    <n v="41"/>
    <n v="0.4"/>
  </r>
  <r>
    <x v="323"/>
    <n v="2013"/>
    <n v="425000"/>
    <n v="170000"/>
    <x v="1"/>
    <x v="1"/>
    <x v="0"/>
    <s v="First Owner"/>
    <n v="49"/>
    <n v="13"/>
    <s v="budget"/>
    <n v="395704.02040816325"/>
    <n v="49"/>
    <n v="49"/>
    <n v="49"/>
    <x v="3438"/>
    <n v="40"/>
    <n v="0.38775510204081631"/>
  </r>
  <r>
    <x v="142"/>
    <n v="2015"/>
    <n v="495000"/>
    <n v="105000"/>
    <x v="1"/>
    <x v="1"/>
    <x v="0"/>
    <s v="First Owner"/>
    <n v="48"/>
    <n v="11"/>
    <s v="budget"/>
    <n v="395093.6875"/>
    <n v="48"/>
    <n v="48"/>
    <n v="48"/>
    <x v="3438"/>
    <n v="39"/>
    <n v="0.375"/>
  </r>
  <r>
    <x v="106"/>
    <n v="2017"/>
    <n v="890000"/>
    <n v="60000"/>
    <x v="1"/>
    <x v="0"/>
    <x v="0"/>
    <s v="Second Owner"/>
    <n v="47"/>
    <n v="9"/>
    <s v="premimum"/>
    <n v="392968.02127659577"/>
    <n v="47"/>
    <n v="47"/>
    <n v="47"/>
    <x v="3438"/>
    <n v="38"/>
    <n v="0.36170212765957449"/>
  </r>
  <r>
    <x v="1463"/>
    <n v="2018"/>
    <n v="1100000"/>
    <n v="25000"/>
    <x v="1"/>
    <x v="0"/>
    <x v="1"/>
    <s v="Second Owner"/>
    <n v="46"/>
    <n v="8"/>
    <b v="0"/>
    <n v="382162.97826086957"/>
    <n v="46"/>
    <n v="46"/>
    <n v="46"/>
    <x v="3438"/>
    <n v="38"/>
    <n v="0.36956521739130432"/>
  </r>
  <r>
    <x v="71"/>
    <n v="2014"/>
    <n v="650000"/>
    <n v="218000"/>
    <x v="1"/>
    <x v="0"/>
    <x v="0"/>
    <s v="Second Owner"/>
    <n v="45"/>
    <n v="12"/>
    <s v="premimum"/>
    <n v="366211.04444444447"/>
    <n v="45"/>
    <n v="45"/>
    <n v="45"/>
    <x v="3438"/>
    <n v="38"/>
    <n v="0.37777777777777777"/>
  </r>
  <r>
    <x v="288"/>
    <n v="2009"/>
    <n v="233000"/>
    <n v="58000"/>
    <x v="0"/>
    <x v="0"/>
    <x v="0"/>
    <s v="Third Owner"/>
    <n v="44"/>
    <n v="17"/>
    <s v="budget"/>
    <n v="359761.29545454547"/>
    <n v="44"/>
    <n v="44"/>
    <n v="44"/>
    <x v="3438"/>
    <n v="37"/>
    <n v="0.38636363636363635"/>
  </r>
  <r>
    <x v="1464"/>
    <n v="2015"/>
    <n v="300000"/>
    <n v="110000"/>
    <x v="1"/>
    <x v="0"/>
    <x v="0"/>
    <s v="Second Owner"/>
    <n v="43"/>
    <n v="11"/>
    <s v="budget"/>
    <n v="362709.23255813954"/>
    <n v="43"/>
    <n v="43"/>
    <n v="43"/>
    <x v="3438"/>
    <n v="36"/>
    <n v="0.39534883720930231"/>
  </r>
  <r>
    <x v="1465"/>
    <n v="2020"/>
    <n v="614000"/>
    <n v="1000"/>
    <x v="0"/>
    <x v="0"/>
    <x v="0"/>
    <s v="First Owner"/>
    <n v="42"/>
    <n v="6"/>
    <s v="premimum"/>
    <n v="364202.30952380953"/>
    <n v="42"/>
    <n v="42"/>
    <n v="42"/>
    <x v="3438"/>
    <n v="35"/>
    <n v="0.40476190476190477"/>
  </r>
  <r>
    <x v="61"/>
    <n v="2010"/>
    <n v="250000"/>
    <n v="100000"/>
    <x v="0"/>
    <x v="0"/>
    <x v="0"/>
    <s v="Second Owner"/>
    <n v="41"/>
    <n v="16"/>
    <s v="budget"/>
    <n v="358109.68292682926"/>
    <n v="41"/>
    <n v="41"/>
    <n v="41"/>
    <x v="3438"/>
    <n v="35"/>
    <n v="0.3902439024390244"/>
  </r>
  <r>
    <x v="61"/>
    <n v="2010"/>
    <n v="250000"/>
    <n v="110000"/>
    <x v="0"/>
    <x v="0"/>
    <x v="0"/>
    <s v="Second Owner"/>
    <n v="40"/>
    <n v="16"/>
    <s v="budget"/>
    <n v="360812.42499999999"/>
    <n v="40"/>
    <n v="40"/>
    <n v="40"/>
    <x v="3438"/>
    <n v="34"/>
    <n v="0.4"/>
  </r>
  <r>
    <x v="39"/>
    <n v="2011"/>
    <n v="200000"/>
    <n v="40000"/>
    <x v="0"/>
    <x v="0"/>
    <x v="0"/>
    <s v="First Owner"/>
    <n v="39"/>
    <n v="15"/>
    <s v="budget"/>
    <n v="363653.76923076925"/>
    <n v="39"/>
    <n v="39"/>
    <n v="39"/>
    <x v="3438"/>
    <n v="33"/>
    <n v="0.41025641025641024"/>
  </r>
  <r>
    <x v="438"/>
    <n v="2013"/>
    <n v="290000"/>
    <n v="52000"/>
    <x v="0"/>
    <x v="0"/>
    <x v="0"/>
    <s v="First Owner"/>
    <n v="38"/>
    <n v="13"/>
    <s v="budget"/>
    <n v="367960.44736842107"/>
    <n v="38"/>
    <n v="38"/>
    <n v="38"/>
    <x v="3438"/>
    <n v="32"/>
    <n v="0.39473684210526316"/>
  </r>
  <r>
    <x v="475"/>
    <n v="2013"/>
    <n v="320000"/>
    <n v="80000"/>
    <x v="0"/>
    <x v="0"/>
    <x v="0"/>
    <s v="Second Owner"/>
    <n v="37"/>
    <n v="13"/>
    <s v="budget"/>
    <n v="370067.48648648651"/>
    <n v="37"/>
    <n v="37"/>
    <n v="37"/>
    <x v="3438"/>
    <n v="31"/>
    <n v="0.3783783783783784"/>
  </r>
  <r>
    <x v="1466"/>
    <n v="2006"/>
    <n v="145000"/>
    <n v="52000"/>
    <x v="0"/>
    <x v="0"/>
    <x v="0"/>
    <s v="Second Owner"/>
    <n v="36"/>
    <n v="20"/>
    <s v="budget"/>
    <n v="371458.25"/>
    <n v="36"/>
    <n v="36"/>
    <n v="36"/>
    <x v="3438"/>
    <n v="30"/>
    <n v="0.3888888888888889"/>
  </r>
  <r>
    <x v="39"/>
    <n v="2005"/>
    <n v="100000"/>
    <n v="124000"/>
    <x v="0"/>
    <x v="0"/>
    <x v="0"/>
    <s v="Second Owner"/>
    <n v="35"/>
    <n v="21"/>
    <s v="budget"/>
    <n v="377928.48571428569"/>
    <n v="35"/>
    <n v="35"/>
    <n v="35"/>
    <x v="3438"/>
    <n v="29"/>
    <n v="0.4"/>
  </r>
  <r>
    <x v="365"/>
    <n v="2010"/>
    <n v="130000"/>
    <n v="210000"/>
    <x v="1"/>
    <x v="0"/>
    <x v="0"/>
    <s v="Second Owner"/>
    <n v="34"/>
    <n v="16"/>
    <s v="budget"/>
    <n v="386102.85294117645"/>
    <n v="34"/>
    <n v="34"/>
    <n v="34"/>
    <x v="3438"/>
    <n v="28"/>
    <n v="0.41176470588235292"/>
  </r>
  <r>
    <x v="1467"/>
    <n v="2006"/>
    <n v="145000"/>
    <n v="66000"/>
    <x v="0"/>
    <x v="0"/>
    <x v="1"/>
    <s v="Second Owner"/>
    <n v="33"/>
    <n v="20"/>
    <s v="budget"/>
    <n v="393863.54545454547"/>
    <n v="33"/>
    <n v="33"/>
    <n v="33"/>
    <x v="3438"/>
    <n v="27"/>
    <n v="0.42424242424242425"/>
  </r>
  <r>
    <x v="5"/>
    <n v="2008"/>
    <n v="110000"/>
    <n v="120000"/>
    <x v="0"/>
    <x v="0"/>
    <x v="0"/>
    <s v="Third Owner"/>
    <n v="32"/>
    <n v="18"/>
    <s v="budget"/>
    <n v="401640.53125"/>
    <n v="32"/>
    <n v="32"/>
    <n v="32"/>
    <x v="3438"/>
    <n v="26"/>
    <n v="0.4375"/>
  </r>
  <r>
    <x v="95"/>
    <n v="2019"/>
    <n v="680000"/>
    <n v="40000"/>
    <x v="1"/>
    <x v="0"/>
    <x v="0"/>
    <s v="First Owner"/>
    <n v="31"/>
    <n v="7"/>
    <s v="premimum"/>
    <n v="411048.29032258067"/>
    <n v="31"/>
    <n v="31"/>
    <n v="31"/>
    <x v="3438"/>
    <n v="25"/>
    <n v="0.45161290322580644"/>
  </r>
  <r>
    <x v="115"/>
    <n v="2004"/>
    <n v="37500"/>
    <n v="90000"/>
    <x v="0"/>
    <x v="0"/>
    <x v="0"/>
    <s v="Second Owner"/>
    <n v="30"/>
    <n v="22"/>
    <s v="budget"/>
    <n v="402083.23333333334"/>
    <n v="30"/>
    <n v="30"/>
    <n v="30"/>
    <x v="3438"/>
    <n v="25"/>
    <n v="0.43333333333333335"/>
  </r>
  <r>
    <x v="274"/>
    <n v="2011"/>
    <n v="200000"/>
    <n v="120000"/>
    <x v="1"/>
    <x v="0"/>
    <x v="0"/>
    <s v="Second Owner"/>
    <n v="29"/>
    <n v="15"/>
    <s v="budget"/>
    <n v="414655.06896551722"/>
    <n v="29"/>
    <n v="29"/>
    <n v="29"/>
    <x v="3438"/>
    <n v="24"/>
    <n v="0.44827586206896552"/>
  </r>
  <r>
    <x v="1001"/>
    <n v="2019"/>
    <n v="1000000"/>
    <n v="15000"/>
    <x v="1"/>
    <x v="0"/>
    <x v="0"/>
    <s v="First Owner"/>
    <n v="28"/>
    <n v="7"/>
    <s v="premimum"/>
    <n v="422321.32142857142"/>
    <n v="28"/>
    <n v="28"/>
    <n v="28"/>
    <x v="3438"/>
    <n v="23"/>
    <n v="0.4642857142857143"/>
  </r>
  <r>
    <x v="1468"/>
    <n v="2019"/>
    <n v="2800000"/>
    <n v="10000"/>
    <x v="1"/>
    <x v="0"/>
    <x v="1"/>
    <s v="First Owner"/>
    <n v="27"/>
    <n v="7"/>
    <b v="0"/>
    <n v="400925.81481481483"/>
    <n v="27"/>
    <n v="27"/>
    <n v="27"/>
    <x v="3438"/>
    <n v="23"/>
    <n v="0.44444444444444442"/>
  </r>
  <r>
    <x v="95"/>
    <n v="2015"/>
    <n v="470000"/>
    <n v="170000"/>
    <x v="1"/>
    <x v="0"/>
    <x v="0"/>
    <s v="First Owner"/>
    <n v="26"/>
    <n v="11"/>
    <s v="budget"/>
    <n v="308653.73076923075"/>
    <n v="26"/>
    <n v="26"/>
    <n v="26"/>
    <x v="3438"/>
    <n v="23"/>
    <n v="0.42307692307692307"/>
  </r>
  <r>
    <x v="1012"/>
    <n v="2017"/>
    <n v="415000"/>
    <n v="20000"/>
    <x v="0"/>
    <x v="0"/>
    <x v="0"/>
    <s v="First Owner"/>
    <n v="25"/>
    <n v="9"/>
    <s v="budget"/>
    <n v="302199.88"/>
    <n v="25"/>
    <n v="25"/>
    <n v="25"/>
    <x v="3438"/>
    <n v="22"/>
    <n v="0.4"/>
  </r>
  <r>
    <x v="648"/>
    <n v="2014"/>
    <n v="500000"/>
    <n v="82000"/>
    <x v="1"/>
    <x v="0"/>
    <x v="0"/>
    <s v="First Owner"/>
    <n v="24"/>
    <n v="12"/>
    <s v="premimum"/>
    <n v="297499.875"/>
    <n v="24"/>
    <n v="24"/>
    <n v="24"/>
    <x v="3438"/>
    <n v="22"/>
    <n v="0.375"/>
  </r>
  <r>
    <x v="1469"/>
    <n v="2013"/>
    <n v="150000"/>
    <n v="60000"/>
    <x v="0"/>
    <x v="0"/>
    <x v="0"/>
    <s v="Second Owner"/>
    <n v="23"/>
    <n v="13"/>
    <s v="budget"/>
    <n v="288695.52173913043"/>
    <n v="23"/>
    <n v="23"/>
    <n v="23"/>
    <x v="3438"/>
    <n v="21"/>
    <n v="0.34782608695652173"/>
  </r>
  <r>
    <x v="1125"/>
    <n v="2005"/>
    <n v="95000"/>
    <n v="50000"/>
    <x v="0"/>
    <x v="0"/>
    <x v="0"/>
    <s v="Second Owner"/>
    <n v="22"/>
    <n v="21"/>
    <s v="budget"/>
    <n v="294999.86363636365"/>
    <n v="22"/>
    <n v="22"/>
    <n v="22"/>
    <x v="3438"/>
    <n v="20"/>
    <n v="0.36363636363636365"/>
  </r>
  <r>
    <x v="1470"/>
    <n v="2012"/>
    <n v="400000"/>
    <n v="70000"/>
    <x v="1"/>
    <x v="0"/>
    <x v="0"/>
    <s v="First Owner"/>
    <n v="21"/>
    <n v="14"/>
    <s v="budget"/>
    <n v="304523.66666666669"/>
    <n v="21"/>
    <n v="21"/>
    <n v="21"/>
    <x v="3438"/>
    <n v="19"/>
    <n v="0.38095238095238093"/>
  </r>
  <r>
    <x v="152"/>
    <n v="2008"/>
    <n v="114999"/>
    <n v="66782"/>
    <x v="0"/>
    <x v="0"/>
    <x v="0"/>
    <s v="Second Owner"/>
    <n v="20"/>
    <n v="18"/>
    <s v="budget"/>
    <n v="299749.84999999998"/>
    <n v="20"/>
    <n v="20"/>
    <n v="20"/>
    <x v="3438"/>
    <n v="18"/>
    <n v="0.35"/>
  </r>
  <r>
    <x v="152"/>
    <n v="2006"/>
    <n v="75000"/>
    <n v="130000"/>
    <x v="0"/>
    <x v="0"/>
    <x v="0"/>
    <s v="First Owner"/>
    <n v="19"/>
    <n v="20"/>
    <s v="budget"/>
    <n v="309473.57894736843"/>
    <n v="19"/>
    <n v="19"/>
    <n v="19"/>
    <x v="3438"/>
    <n v="17"/>
    <n v="0.36842105263157893"/>
  </r>
  <r>
    <x v="222"/>
    <n v="2013"/>
    <n v="500000"/>
    <n v="120000"/>
    <x v="1"/>
    <x v="0"/>
    <x v="0"/>
    <s v="First Owner"/>
    <n v="18"/>
    <n v="13"/>
    <s v="premimum"/>
    <n v="322499.88888888888"/>
    <n v="18"/>
    <n v="18"/>
    <n v="18"/>
    <x v="3438"/>
    <n v="16"/>
    <n v="0.33333333333333331"/>
  </r>
  <r>
    <x v="0"/>
    <n v="2014"/>
    <n v="195000"/>
    <n v="75000"/>
    <x v="0"/>
    <x v="0"/>
    <x v="0"/>
    <s v="Second Owner"/>
    <n v="17"/>
    <n v="12"/>
    <s v="budget"/>
    <n v="312058.70588235295"/>
    <n v="17"/>
    <n v="17"/>
    <n v="17"/>
    <x v="3438"/>
    <n v="15"/>
    <n v="0.29411764705882354"/>
  </r>
  <r>
    <x v="1004"/>
    <n v="2015"/>
    <n v="155000"/>
    <n v="40000"/>
    <x v="0"/>
    <x v="0"/>
    <x v="0"/>
    <s v="First Owner"/>
    <n v="16"/>
    <n v="11"/>
    <s v="budget"/>
    <n v="319374.875"/>
    <n v="16"/>
    <n v="16"/>
    <n v="16"/>
    <x v="3438"/>
    <n v="14"/>
    <n v="0.3125"/>
  </r>
  <r>
    <x v="39"/>
    <n v="2000"/>
    <n v="65000"/>
    <n v="90000"/>
    <x v="0"/>
    <x v="0"/>
    <x v="0"/>
    <s v="Second Owner"/>
    <n v="15"/>
    <n v="26"/>
    <s v="budget"/>
    <n v="330333.2"/>
    <n v="15"/>
    <n v="15"/>
    <n v="15"/>
    <x v="3438"/>
    <n v="13"/>
    <n v="0.26666666666666666"/>
  </r>
  <r>
    <x v="759"/>
    <n v="2005"/>
    <n v="65000"/>
    <n v="150000"/>
    <x v="0"/>
    <x v="0"/>
    <x v="0"/>
    <s v="Third Owner"/>
    <n v="14"/>
    <n v="21"/>
    <s v="budget"/>
    <n v="349285.57142857142"/>
    <n v="14"/>
    <n v="14"/>
    <n v="14"/>
    <x v="3438"/>
    <n v="12"/>
    <n v="0.2857142857142857"/>
  </r>
  <r>
    <x v="1471"/>
    <n v="2015"/>
    <n v="190000"/>
    <n v="60000"/>
    <x v="0"/>
    <x v="0"/>
    <x v="0"/>
    <s v="Second Owner"/>
    <n v="13"/>
    <n v="11"/>
    <s v="budget"/>
    <n v="371153.69230769231"/>
    <n v="13"/>
    <n v="13"/>
    <n v="13"/>
    <x v="3438"/>
    <n v="11"/>
    <n v="0.30769230769230771"/>
  </r>
  <r>
    <x v="1472"/>
    <n v="2012"/>
    <n v="200000"/>
    <n v="112198"/>
    <x v="1"/>
    <x v="0"/>
    <x v="0"/>
    <s v="Second Owner"/>
    <n v="12"/>
    <n v="14"/>
    <s v="budget"/>
    <n v="386249.83333333331"/>
    <n v="12"/>
    <n v="12"/>
    <n v="12"/>
    <x v="3438"/>
    <n v="10"/>
    <n v="0.33333333333333331"/>
  </r>
  <r>
    <x v="1158"/>
    <n v="2010"/>
    <n v="160000"/>
    <n v="60000"/>
    <x v="0"/>
    <x v="0"/>
    <x v="0"/>
    <s v="Second Owner"/>
    <n v="11"/>
    <n v="16"/>
    <s v="budget"/>
    <n v="403181.63636363635"/>
    <n v="11"/>
    <n v="11"/>
    <n v="11"/>
    <x v="3438"/>
    <n v="9"/>
    <n v="0.36363636363636365"/>
  </r>
  <r>
    <x v="109"/>
    <n v="2010"/>
    <n v="150000"/>
    <n v="130000"/>
    <x v="1"/>
    <x v="0"/>
    <x v="0"/>
    <s v="Second Owner"/>
    <n v="10"/>
    <n v="16"/>
    <s v="budget"/>
    <n v="427499.8"/>
    <n v="10"/>
    <n v="10"/>
    <n v="10"/>
    <x v="3438"/>
    <n v="8"/>
    <n v="0.4"/>
  </r>
  <r>
    <x v="360"/>
    <n v="2015"/>
    <n v="530000"/>
    <n v="175000"/>
    <x v="1"/>
    <x v="0"/>
    <x v="0"/>
    <s v="Third Owner"/>
    <n v="9"/>
    <n v="11"/>
    <s v="premimum"/>
    <n v="458333.11111111112"/>
    <n v="9"/>
    <n v="9"/>
    <n v="9"/>
    <x v="3438"/>
    <n v="7"/>
    <n v="0.44444444444444442"/>
  </r>
  <r>
    <x v="633"/>
    <n v="2015"/>
    <n v="750000"/>
    <n v="120000"/>
    <x v="1"/>
    <x v="0"/>
    <x v="0"/>
    <s v="First Owner"/>
    <n v="8"/>
    <n v="11"/>
    <s v="premimum"/>
    <n v="449374.75"/>
    <n v="8"/>
    <n v="8"/>
    <n v="8"/>
    <x v="3438"/>
    <n v="6"/>
    <n v="0.5"/>
  </r>
  <r>
    <x v="274"/>
    <n v="2012"/>
    <n v="225000"/>
    <n v="90000"/>
    <x v="1"/>
    <x v="0"/>
    <x v="0"/>
    <s v="Second Owner"/>
    <n v="7"/>
    <n v="14"/>
    <s v="budget"/>
    <n v="406428.28571428574"/>
    <n v="7"/>
    <n v="7"/>
    <n v="7"/>
    <x v="3438"/>
    <n v="5"/>
    <n v="0.42857142857142855"/>
  </r>
  <r>
    <x v="1473"/>
    <n v="2012"/>
    <n v="600000"/>
    <n v="170000"/>
    <x v="1"/>
    <x v="0"/>
    <x v="0"/>
    <s v="First Owner"/>
    <n v="6"/>
    <n v="14"/>
    <s v="premimum"/>
    <n v="436666.33333333331"/>
    <n v="6"/>
    <n v="6"/>
    <n v="6"/>
    <x v="3438"/>
    <n v="4"/>
    <n v="0.5"/>
  </r>
  <r>
    <x v="179"/>
    <n v="2014"/>
    <n v="409999"/>
    <n v="80000"/>
    <x v="1"/>
    <x v="0"/>
    <x v="0"/>
    <s v="Second Owner"/>
    <n v="5"/>
    <n v="12"/>
    <s v="budget"/>
    <n v="403999.6"/>
    <n v="5"/>
    <n v="5"/>
    <n v="5"/>
    <x v="3438"/>
    <n v="3"/>
    <n v="0.4"/>
  </r>
  <r>
    <x v="1474"/>
    <n v="2014"/>
    <n v="409999"/>
    <n v="80000"/>
    <x v="1"/>
    <x v="0"/>
    <x v="0"/>
    <s v="Second Owner"/>
    <n v="4"/>
    <n v="12"/>
    <s v="budget"/>
    <n v="402499.75"/>
    <n v="4"/>
    <n v="4"/>
    <n v="4"/>
    <x v="3438"/>
    <n v="2"/>
    <n v="0.5"/>
  </r>
  <r>
    <x v="121"/>
    <n v="2009"/>
    <n v="110000"/>
    <n v="83000"/>
    <x v="0"/>
    <x v="0"/>
    <x v="0"/>
    <s v="Second Owner"/>
    <n v="3"/>
    <n v="17"/>
    <s v="budget"/>
    <n v="400000"/>
    <n v="3"/>
    <n v="3"/>
    <n v="3"/>
    <x v="3438"/>
    <n v="1"/>
    <n v="0.66666666666666663"/>
  </r>
  <r>
    <x v="555"/>
    <n v="2016"/>
    <n v="865000"/>
    <n v="90000"/>
    <x v="1"/>
    <x v="0"/>
    <x v="0"/>
    <s v="First Owner"/>
    <n v="2"/>
    <n v="10"/>
    <s v="premimum"/>
    <n v="545000"/>
    <n v="2"/>
    <n v="2"/>
    <n v="2"/>
    <x v="3438"/>
    <n v="0"/>
    <n v="1"/>
  </r>
  <r>
    <x v="91"/>
    <n v="2016"/>
    <n v="225000"/>
    <n v="40000"/>
    <x v="0"/>
    <x v="0"/>
    <x v="0"/>
    <s v="First Owner"/>
    <n v="1"/>
    <n v="10"/>
    <s v="budget"/>
    <n v="225000"/>
    <n v="1"/>
    <n v="1"/>
    <n v="1"/>
    <x v="3438"/>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AF8490-B077-4166-A026-7426C7A8B6F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B15" firstHeaderRow="1" firstDataRow="1" firstDataCol="1"/>
  <pivotFields count="18">
    <pivotField showAll="0"/>
    <pivotField showAll="0"/>
    <pivotField numFmtId="2" showAll="0"/>
    <pivotField showAll="0"/>
    <pivotField showAll="0">
      <items count="6">
        <item x="2"/>
        <item x="1"/>
        <item x="4"/>
        <item x="3"/>
        <item x="0"/>
        <item t="default"/>
      </items>
    </pivotField>
    <pivotField showAll="0"/>
    <pivotField axis="axisRow" showAll="0">
      <items count="3">
        <item x="1"/>
        <item x="0"/>
        <item t="default"/>
      </items>
    </pivotField>
    <pivotField showAll="0"/>
    <pivotField dataField="1" showAll="0"/>
    <pivotField showAll="0"/>
    <pivotField showAll="0"/>
    <pivotField numFmtId="2"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Sum of total car" fld="8" baseField="0" baseItem="0"/>
  </dataField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11CF2C-A92E-42FA-8BD0-C5A9CB87F07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7:B33" firstHeaderRow="1" firstDataRow="1" firstDataCol="1"/>
  <pivotFields count="18">
    <pivotField showAll="0"/>
    <pivotField showAll="0"/>
    <pivotField numFmtId="2" showAll="0"/>
    <pivotField showAll="0"/>
    <pivotField axis="axisRow" showAll="0">
      <items count="6">
        <item x="2"/>
        <item x="1"/>
        <item x="4"/>
        <item x="3"/>
        <item x="0"/>
        <item t="default"/>
      </items>
    </pivotField>
    <pivotField showAll="0">
      <items count="4">
        <item x="1"/>
        <item x="0"/>
        <item x="2"/>
        <item t="default"/>
      </items>
    </pivotField>
    <pivotField showAll="0">
      <items count="3">
        <item x="1"/>
        <item x="0"/>
        <item t="default"/>
      </items>
    </pivotField>
    <pivotField showAll="0"/>
    <pivotField showAll="0"/>
    <pivotField showAll="0"/>
    <pivotField showAll="0"/>
    <pivotField dataField="1" numFmtId="2" showAll="0"/>
    <pivotField showAll="0"/>
    <pivotField showAll="0"/>
    <pivotField showAll="0"/>
    <pivotField showAll="0">
      <items count="3440">
        <item x="3427"/>
        <item x="3429"/>
        <item x="3428"/>
        <item x="3430"/>
        <item x="3431"/>
        <item x="3433"/>
        <item x="3432"/>
        <item x="3435"/>
        <item x="3434"/>
        <item x="3437"/>
        <item x="3436"/>
        <item x="3392"/>
        <item x="3395"/>
        <item x="3394"/>
        <item x="3393"/>
        <item x="3396"/>
        <item x="3397"/>
        <item x="3398"/>
        <item x="3411"/>
        <item x="3410"/>
        <item x="3412"/>
        <item x="3413"/>
        <item x="3399"/>
        <item x="3414"/>
        <item x="3400"/>
        <item x="3415"/>
        <item x="3409"/>
        <item x="3418"/>
        <item x="3416"/>
        <item x="3401"/>
        <item x="3417"/>
        <item x="3402"/>
        <item x="3419"/>
        <item x="3408"/>
        <item x="3420"/>
        <item x="3403"/>
        <item x="3407"/>
        <item x="3421"/>
        <item x="3404"/>
        <item x="3405"/>
        <item x="3426"/>
        <item x="3422"/>
        <item x="964"/>
        <item x="971"/>
        <item x="963"/>
        <item x="965"/>
        <item x="968"/>
        <item x="975"/>
        <item x="974"/>
        <item x="3406"/>
        <item x="976"/>
        <item x="966"/>
        <item x="972"/>
        <item x="973"/>
        <item x="969"/>
        <item x="978"/>
        <item x="970"/>
        <item x="967"/>
        <item x="977"/>
        <item x="979"/>
        <item x="952"/>
        <item x="953"/>
        <item x="954"/>
        <item x="955"/>
        <item x="980"/>
        <item x="951"/>
        <item x="981"/>
        <item x="982"/>
        <item x="956"/>
        <item x="950"/>
        <item x="3423"/>
        <item x="983"/>
        <item x="949"/>
        <item x="3425"/>
        <item x="960"/>
        <item x="961"/>
        <item x="984"/>
        <item x="957"/>
        <item x="962"/>
        <item x="959"/>
        <item x="985"/>
        <item x="986"/>
        <item x="948"/>
        <item x="947"/>
        <item x="958"/>
        <item x="987"/>
        <item x="988"/>
        <item x="946"/>
        <item x="990"/>
        <item x="989"/>
        <item x="1013"/>
        <item x="991"/>
        <item x="3424"/>
        <item x="945"/>
        <item x="1014"/>
        <item x="944"/>
        <item x="992"/>
        <item x="1015"/>
        <item x="1012"/>
        <item x="1011"/>
        <item x="1010"/>
        <item x="1016"/>
        <item x="1017"/>
        <item x="1018"/>
        <item x="1019"/>
        <item x="1020"/>
        <item x="1026"/>
        <item x="1023"/>
        <item x="1024"/>
        <item x="1025"/>
        <item x="1027"/>
        <item x="1021"/>
        <item x="993"/>
        <item x="1004"/>
        <item x="1006"/>
        <item x="994"/>
        <item x="1005"/>
        <item x="1022"/>
        <item x="1032"/>
        <item x="1028"/>
        <item x="1003"/>
        <item x="1031"/>
        <item x="1030"/>
        <item x="1029"/>
        <item x="1007"/>
        <item x="1009"/>
        <item x="1008"/>
        <item x="1033"/>
        <item x="995"/>
        <item x="1002"/>
        <item x="996"/>
        <item x="997"/>
        <item x="1034"/>
        <item x="998"/>
        <item x="1000"/>
        <item x="1001"/>
        <item x="1035"/>
        <item x="999"/>
        <item x="943"/>
        <item x="1072"/>
        <item x="1058"/>
        <item x="939"/>
        <item x="940"/>
        <item x="941"/>
        <item x="1057"/>
        <item x="1070"/>
        <item x="1036"/>
        <item x="1073"/>
        <item x="942"/>
        <item x="1059"/>
        <item x="937"/>
        <item x="1055"/>
        <item x="1071"/>
        <item x="1037"/>
        <item x="1056"/>
        <item x="1074"/>
        <item x="938"/>
        <item x="1039"/>
        <item x="1038"/>
        <item x="1067"/>
        <item x="1060"/>
        <item x="1069"/>
        <item x="1077"/>
        <item x="1075"/>
        <item x="1068"/>
        <item x="1061"/>
        <item x="1076"/>
        <item x="1040"/>
        <item x="1062"/>
        <item x="1078"/>
        <item x="1063"/>
        <item x="1065"/>
        <item x="1051"/>
        <item x="1050"/>
        <item x="1049"/>
        <item x="1041"/>
        <item x="1064"/>
        <item x="1048"/>
        <item x="1044"/>
        <item x="1053"/>
        <item x="1066"/>
        <item x="1079"/>
        <item x="1042"/>
        <item x="1045"/>
        <item x="1052"/>
        <item x="1054"/>
        <item x="1043"/>
        <item x="936"/>
        <item x="1047"/>
        <item x="1046"/>
        <item x="1080"/>
        <item x="1082"/>
        <item x="1326"/>
        <item x="1081"/>
        <item x="1327"/>
        <item x="1083"/>
        <item x="1086"/>
        <item x="1328"/>
        <item x="1087"/>
        <item x="1155"/>
        <item x="1085"/>
        <item x="1084"/>
        <item x="1157"/>
        <item x="1088"/>
        <item x="1156"/>
        <item x="935"/>
        <item x="1089"/>
        <item x="934"/>
        <item x="1143"/>
        <item x="1158"/>
        <item x="1142"/>
        <item x="1329"/>
        <item x="1330"/>
        <item x="1090"/>
        <item x="1159"/>
        <item x="1144"/>
        <item x="1331"/>
        <item x="1145"/>
        <item x="1091"/>
        <item x="1147"/>
        <item x="1146"/>
        <item x="1092"/>
        <item x="1160"/>
        <item x="1093"/>
        <item x="1163"/>
        <item x="1148"/>
        <item x="1332"/>
        <item x="1333"/>
        <item x="1095"/>
        <item x="1094"/>
        <item x="1096"/>
        <item x="1164"/>
        <item x="1334"/>
        <item x="1161"/>
        <item x="1149"/>
        <item x="1165"/>
        <item x="933"/>
        <item x="1097"/>
        <item x="1336"/>
        <item x="1166"/>
        <item x="1098"/>
        <item x="932"/>
        <item x="1335"/>
        <item x="1150"/>
        <item x="1162"/>
        <item x="1103"/>
        <item x="1099"/>
        <item x="1337"/>
        <item x="1102"/>
        <item x="1151"/>
        <item x="930"/>
        <item x="1338"/>
        <item x="1167"/>
        <item x="1168"/>
        <item x="929"/>
        <item x="1100"/>
        <item x="1101"/>
        <item x="1152"/>
        <item x="931"/>
        <item x="1339"/>
        <item x="1104"/>
        <item x="928"/>
        <item x="1169"/>
        <item x="1154"/>
        <item x="1340"/>
        <item x="1325"/>
        <item x="1153"/>
        <item x="1106"/>
        <item x="1170"/>
        <item x="1105"/>
        <item x="1177"/>
        <item x="1341"/>
        <item x="927"/>
        <item x="925"/>
        <item x="1107"/>
        <item x="926"/>
        <item x="1342"/>
        <item x="1171"/>
        <item x="924"/>
        <item x="923"/>
        <item x="1141"/>
        <item x="1178"/>
        <item x="1183"/>
        <item x="1346"/>
        <item x="1188"/>
        <item x="1185"/>
        <item x="1108"/>
        <item x="1343"/>
        <item x="1184"/>
        <item x="922"/>
        <item x="1140"/>
        <item x="1172"/>
        <item x="1179"/>
        <item x="1187"/>
        <item x="1189"/>
        <item x="1347"/>
        <item x="1109"/>
        <item x="1345"/>
        <item x="1182"/>
        <item x="1186"/>
        <item x="1173"/>
        <item x="1319"/>
        <item x="1190"/>
        <item x="1193"/>
        <item x="1180"/>
        <item x="1348"/>
        <item x="1192"/>
        <item x="1191"/>
        <item x="1110"/>
        <item x="1176"/>
        <item x="1344"/>
        <item x="1324"/>
        <item x="1194"/>
        <item x="1291"/>
        <item x="1373"/>
        <item x="1323"/>
        <item x="1174"/>
        <item x="1111"/>
        <item x="1374"/>
        <item x="1320"/>
        <item x="1181"/>
        <item x="1349"/>
        <item x="1196"/>
        <item x="1292"/>
        <item x="1195"/>
        <item x="1351"/>
        <item x="1175"/>
        <item x="1321"/>
        <item x="1375"/>
        <item x="1112"/>
        <item x="1350"/>
        <item x="1293"/>
        <item x="1369"/>
        <item x="1370"/>
        <item x="1197"/>
        <item x="1294"/>
        <item x="1382"/>
        <item x="1352"/>
        <item x="1268"/>
        <item x="1376"/>
        <item x="1314"/>
        <item x="1372"/>
        <item x="1322"/>
        <item x="1315"/>
        <item x="1380"/>
        <item x="1371"/>
        <item x="1353"/>
        <item x="1381"/>
        <item x="1368"/>
        <item x="1295"/>
        <item x="1313"/>
        <item x="1379"/>
        <item x="1269"/>
        <item x="1114"/>
        <item x="1377"/>
        <item x="1383"/>
        <item x="1317"/>
        <item x="1113"/>
        <item x="1198"/>
        <item x="1318"/>
        <item x="1116"/>
        <item x="1316"/>
        <item x="1354"/>
        <item x="1270"/>
        <item x="1378"/>
        <item x="1384"/>
        <item x="1311"/>
        <item x="1199"/>
        <item x="1296"/>
        <item x="1200"/>
        <item x="1115"/>
        <item x="1206"/>
        <item x="1127"/>
        <item x="1297"/>
        <item x="1355"/>
        <item x="1201"/>
        <item x="1312"/>
        <item x="1117"/>
        <item x="1126"/>
        <item x="1299"/>
        <item x="1298"/>
        <item x="1128"/>
        <item x="1271"/>
        <item x="1135"/>
        <item x="1129"/>
        <item x="1358"/>
        <item x="1125"/>
        <item x="1356"/>
        <item x="1359"/>
        <item x="1124"/>
        <item x="1309"/>
        <item x="1130"/>
        <item x="1306"/>
        <item x="1138"/>
        <item x="1286"/>
        <item x="1273"/>
        <item x="1385"/>
        <item x="1205"/>
        <item x="1283"/>
        <item x="1204"/>
        <item x="1357"/>
        <item x="1202"/>
        <item x="1136"/>
        <item x="1300"/>
        <item x="1203"/>
        <item x="1272"/>
        <item x="1274"/>
        <item x="1207"/>
        <item x="1122"/>
        <item x="1131"/>
        <item x="1139"/>
        <item x="1303"/>
        <item x="1123"/>
        <item x="1386"/>
        <item x="1133"/>
        <item x="1118"/>
        <item x="1120"/>
        <item x="1307"/>
        <item x="1121"/>
        <item x="1263"/>
        <item x="1360"/>
        <item x="1137"/>
        <item x="1366"/>
        <item x="899"/>
        <item x="1276"/>
        <item x="1285"/>
        <item x="1310"/>
        <item x="1213"/>
        <item x="1305"/>
        <item x="1362"/>
        <item x="1304"/>
        <item x="1301"/>
        <item x="1282"/>
        <item x="1361"/>
        <item x="1275"/>
        <item x="1287"/>
        <item x="1132"/>
        <item x="1134"/>
        <item x="1261"/>
        <item x="900"/>
        <item x="901"/>
        <item x="1208"/>
        <item x="1363"/>
        <item x="902"/>
        <item x="1119"/>
        <item x="1279"/>
        <item x="903"/>
        <item x="1262"/>
        <item x="1288"/>
        <item x="1289"/>
        <item x="1284"/>
        <item x="1214"/>
        <item x="1387"/>
        <item x="1364"/>
        <item x="904"/>
        <item x="1267"/>
        <item x="1308"/>
        <item x="1277"/>
        <item x="1280"/>
        <item x="1367"/>
        <item x="1264"/>
        <item x="1281"/>
        <item x="1209"/>
        <item x="1365"/>
        <item x="1211"/>
        <item x="1302"/>
        <item x="905"/>
        <item x="1265"/>
        <item x="906"/>
        <item x="1278"/>
        <item x="1215"/>
        <item x="921"/>
        <item x="1216"/>
        <item x="1266"/>
        <item x="1210"/>
        <item x="1212"/>
        <item x="1290"/>
        <item x="1217"/>
        <item x="1388"/>
        <item x="1218"/>
        <item x="907"/>
        <item x="920"/>
        <item x="894"/>
        <item x="919"/>
        <item x="1397"/>
        <item x="892"/>
        <item x="1392"/>
        <item x="917"/>
        <item x="1220"/>
        <item x="1396"/>
        <item x="896"/>
        <item x="1219"/>
        <item x="897"/>
        <item x="1389"/>
        <item x="895"/>
        <item x="918"/>
        <item x="893"/>
        <item x="898"/>
        <item x="1403"/>
        <item x="1398"/>
        <item x="1400"/>
        <item x="908"/>
        <item x="1390"/>
        <item x="909"/>
        <item x="1391"/>
        <item x="891"/>
        <item x="1393"/>
        <item x="1402"/>
        <item x="1221"/>
        <item x="1399"/>
        <item x="1401"/>
        <item x="1394"/>
        <item x="1395"/>
        <item x="1222"/>
        <item x="1229"/>
        <item x="1405"/>
        <item x="1404"/>
        <item x="890"/>
        <item x="914"/>
        <item x="1230"/>
        <item x="910"/>
        <item x="1225"/>
        <item x="1226"/>
        <item x="1223"/>
        <item x="1406"/>
        <item x="916"/>
        <item x="1228"/>
        <item x="1224"/>
        <item x="1231"/>
        <item x="1227"/>
        <item x="1260"/>
        <item x="1232"/>
        <item x="912"/>
        <item x="915"/>
        <item x="1239"/>
        <item x="1243"/>
        <item x="1412"/>
        <item x="911"/>
        <item x="1407"/>
        <item x="1408"/>
        <item x="1411"/>
        <item x="1236"/>
        <item x="1242"/>
        <item x="913"/>
        <item x="1233"/>
        <item x="1413"/>
        <item x="1240"/>
        <item x="1238"/>
        <item x="1409"/>
        <item x="1410"/>
        <item x="1237"/>
        <item x="1241"/>
        <item x="1234"/>
        <item x="1244"/>
        <item x="1247"/>
        <item x="1259"/>
        <item x="1245"/>
        <item x="1235"/>
        <item x="1414"/>
        <item x="1246"/>
        <item x="1248"/>
        <item x="1258"/>
        <item x="1415"/>
        <item x="1249"/>
        <item x="1257"/>
        <item x="1416"/>
        <item x="888"/>
        <item x="1250"/>
        <item x="1417"/>
        <item x="1252"/>
        <item x="1251"/>
        <item x="1428"/>
        <item x="1418"/>
        <item x="1419"/>
        <item x="889"/>
        <item x="1253"/>
        <item x="1426"/>
        <item x="1421"/>
        <item x="1420"/>
        <item x="1254"/>
        <item x="1422"/>
        <item x="1427"/>
        <item x="887"/>
        <item x="1423"/>
        <item x="1255"/>
        <item x="879"/>
        <item x="1424"/>
        <item x="1256"/>
        <item x="885"/>
        <item x="880"/>
        <item x="878"/>
        <item x="1425"/>
        <item x="866"/>
        <item x="881"/>
        <item x="871"/>
        <item x="867"/>
        <item x="886"/>
        <item x="872"/>
        <item x="884"/>
        <item x="869"/>
        <item x="875"/>
        <item x="870"/>
        <item x="883"/>
        <item x="877"/>
        <item x="868"/>
        <item x="873"/>
        <item x="876"/>
        <item x="882"/>
        <item x="874"/>
        <item x="689"/>
        <item x="695"/>
        <item x="696"/>
        <item x="699"/>
        <item x="698"/>
        <item x="697"/>
        <item x="693"/>
        <item x="690"/>
        <item x="692"/>
        <item x="694"/>
        <item x="702"/>
        <item x="700"/>
        <item x="728"/>
        <item x="718"/>
        <item x="703"/>
        <item x="701"/>
        <item x="691"/>
        <item x="688"/>
        <item x="727"/>
        <item x="715"/>
        <item x="721"/>
        <item x="722"/>
        <item x="720"/>
        <item x="733"/>
        <item x="717"/>
        <item x="719"/>
        <item x="716"/>
        <item x="723"/>
        <item x="729"/>
        <item x="714"/>
        <item x="724"/>
        <item x="732"/>
        <item x="726"/>
        <item x="734"/>
        <item x="731"/>
        <item x="704"/>
        <item x="730"/>
        <item x="705"/>
        <item x="725"/>
        <item x="706"/>
        <item x="735"/>
        <item x="707"/>
        <item x="712"/>
        <item x="711"/>
        <item x="737"/>
        <item x="736"/>
        <item x="709"/>
        <item x="708"/>
        <item x="710"/>
        <item x="713"/>
        <item x="738"/>
        <item x="860"/>
        <item x="739"/>
        <item x="863"/>
        <item x="861"/>
        <item x="864"/>
        <item x="740"/>
        <item x="859"/>
        <item x="676"/>
        <item x="862"/>
        <item x="858"/>
        <item x="675"/>
        <item x="857"/>
        <item x="677"/>
        <item x="741"/>
        <item x="865"/>
        <item x="678"/>
        <item x="1480"/>
        <item x="682"/>
        <item x="855"/>
        <item x="686"/>
        <item x="687"/>
        <item x="679"/>
        <item x="1483"/>
        <item x="856"/>
        <item x="681"/>
        <item x="680"/>
        <item x="854"/>
        <item x="683"/>
        <item x="1481"/>
        <item x="1460"/>
        <item x="684"/>
        <item x="1482"/>
        <item x="853"/>
        <item x="685"/>
        <item x="1484"/>
        <item x="1461"/>
        <item x="1471"/>
        <item x="1470"/>
        <item x="1485"/>
        <item x="674"/>
        <item x="1486"/>
        <item x="673"/>
        <item x="770"/>
        <item x="774"/>
        <item x="759"/>
        <item x="760"/>
        <item x="757"/>
        <item x="670"/>
        <item x="671"/>
        <item x="672"/>
        <item x="1473"/>
        <item x="1472"/>
        <item x="1465"/>
        <item x="668"/>
        <item x="771"/>
        <item x="761"/>
        <item x="756"/>
        <item x="775"/>
        <item x="205"/>
        <item x="1462"/>
        <item x="669"/>
        <item x="1466"/>
        <item x="773"/>
        <item x="769"/>
        <item x="207"/>
        <item x="206"/>
        <item x="763"/>
        <item x="313"/>
        <item x="758"/>
        <item x="776"/>
        <item x="1468"/>
        <item x="1487"/>
        <item x="768"/>
        <item x="1475"/>
        <item x="762"/>
        <item x="667"/>
        <item x="1464"/>
        <item x="772"/>
        <item x="765"/>
        <item x="1474"/>
        <item x="208"/>
        <item x="1463"/>
        <item x="666"/>
        <item x="1459"/>
        <item x="755"/>
        <item x="214"/>
        <item x="664"/>
        <item x="314"/>
        <item x="1467"/>
        <item x="312"/>
        <item x="1476"/>
        <item x="777"/>
        <item x="764"/>
        <item x="1469"/>
        <item x="209"/>
        <item x="1488"/>
        <item x="766"/>
        <item x="311"/>
        <item x="216"/>
        <item x="663"/>
        <item x="220"/>
        <item x="778"/>
        <item x="665"/>
        <item x="215"/>
        <item x="310"/>
        <item x="210"/>
        <item x="662"/>
        <item x="852"/>
        <item x="315"/>
        <item x="316"/>
        <item x="213"/>
        <item x="106"/>
        <item x="1458"/>
        <item x="217"/>
        <item x="222"/>
        <item x="107"/>
        <item x="767"/>
        <item x="98"/>
        <item x="309"/>
        <item x="99"/>
        <item x="100"/>
        <item x="306"/>
        <item x="1489"/>
        <item x="546"/>
        <item x="221"/>
        <item x="218"/>
        <item x="317"/>
        <item x="104"/>
        <item x="1429"/>
        <item x="108"/>
        <item x="219"/>
        <item x="203"/>
        <item x="101"/>
        <item x="308"/>
        <item x="200"/>
        <item x="1477"/>
        <item x="650"/>
        <item x="1430"/>
        <item x="109"/>
        <item x="105"/>
        <item x="103"/>
        <item x="547"/>
        <item x="102"/>
        <item x="850"/>
        <item x="211"/>
        <item x="851"/>
        <item x="318"/>
        <item x="847"/>
        <item x="1457"/>
        <item x="201"/>
        <item x="1478"/>
        <item x="97"/>
        <item x="202"/>
        <item x="204"/>
        <item x="307"/>
        <item x="223"/>
        <item x="652"/>
        <item x="550"/>
        <item x="549"/>
        <item x="548"/>
        <item x="96"/>
        <item x="1490"/>
        <item x="320"/>
        <item x="94"/>
        <item x="95"/>
        <item x="93"/>
        <item x="554"/>
        <item x="321"/>
        <item x="848"/>
        <item x="557"/>
        <item x="544"/>
        <item x="651"/>
        <item x="110"/>
        <item x="552"/>
        <item x="112"/>
        <item x="653"/>
        <item x="754"/>
        <item x="212"/>
        <item x="657"/>
        <item x="551"/>
        <item x="753"/>
        <item x="1431"/>
        <item x="555"/>
        <item x="123"/>
        <item x="545"/>
        <item x="660"/>
        <item x="661"/>
        <item x="322"/>
        <item x="658"/>
        <item x="849"/>
        <item x="1479"/>
        <item x="124"/>
        <item x="556"/>
        <item x="319"/>
        <item x="224"/>
        <item x="111"/>
        <item x="118"/>
        <item x="553"/>
        <item x="323"/>
        <item x="1491"/>
        <item x="122"/>
        <item x="654"/>
        <item x="659"/>
        <item x="331"/>
        <item x="199"/>
        <item x="117"/>
        <item x="330"/>
        <item x="559"/>
        <item x="558"/>
        <item x="655"/>
        <item x="125"/>
        <item x="113"/>
        <item x="1495"/>
        <item x="305"/>
        <item x="121"/>
        <item x="1492"/>
        <item x="324"/>
        <item x="328"/>
        <item x="225"/>
        <item x="1494"/>
        <item x="116"/>
        <item x="332"/>
        <item x="1493"/>
        <item x="126"/>
        <item x="119"/>
        <item x="327"/>
        <item x="114"/>
        <item x="656"/>
        <item x="198"/>
        <item x="1499"/>
        <item x="127"/>
        <item x="115"/>
        <item x="334"/>
        <item x="326"/>
        <item x="1497"/>
        <item x="1432"/>
        <item x="325"/>
        <item x="120"/>
        <item x="226"/>
        <item x="560"/>
        <item x="329"/>
        <item x="566"/>
        <item x="240"/>
        <item x="230"/>
        <item x="333"/>
        <item x="197"/>
        <item x="241"/>
        <item x="335"/>
        <item x="1500"/>
        <item x="152"/>
        <item x="178"/>
        <item x="196"/>
        <item x="1496"/>
        <item x="195"/>
        <item x="231"/>
        <item x="238"/>
        <item x="1498"/>
        <item x="236"/>
        <item x="194"/>
        <item x="128"/>
        <item x="304"/>
        <item x="150"/>
        <item x="248"/>
        <item x="227"/>
        <item x="1433"/>
        <item x="239"/>
        <item x="179"/>
        <item x="562"/>
        <item x="151"/>
        <item x="234"/>
        <item x="173"/>
        <item x="567"/>
        <item x="561"/>
        <item x="1501"/>
        <item x="169"/>
        <item x="1434"/>
        <item x="228"/>
        <item x="180"/>
        <item x="229"/>
        <item x="129"/>
        <item x="235"/>
        <item x="243"/>
        <item x="233"/>
        <item x="191"/>
        <item x="134"/>
        <item x="91"/>
        <item x="1502"/>
        <item x="154"/>
        <item x="242"/>
        <item x="155"/>
        <item x="172"/>
        <item x="153"/>
        <item x="568"/>
        <item x="170"/>
        <item x="135"/>
        <item x="563"/>
        <item x="846"/>
        <item x="303"/>
        <item x="232"/>
        <item x="171"/>
        <item x="247"/>
        <item x="237"/>
        <item x="92"/>
        <item x="192"/>
        <item x="245"/>
        <item x="246"/>
        <item x="564"/>
        <item x="168"/>
        <item x="156"/>
        <item x="572"/>
        <item x="176"/>
        <item x="193"/>
        <item x="136"/>
        <item x="249"/>
        <item x="244"/>
        <item x="167"/>
        <item x="1435"/>
        <item x="130"/>
        <item x="175"/>
        <item x="138"/>
        <item x="163"/>
        <item x="174"/>
        <item x="294"/>
        <item x="181"/>
        <item x="1503"/>
        <item x="571"/>
        <item x="573"/>
        <item x="133"/>
        <item x="157"/>
        <item x="574"/>
        <item x="293"/>
        <item x="576"/>
        <item x="290"/>
        <item x="177"/>
        <item x="542"/>
        <item x="565"/>
        <item x="137"/>
        <item x="131"/>
        <item x="288"/>
        <item x="252"/>
        <item x="287"/>
        <item x="139"/>
        <item x="166"/>
        <item x="132"/>
        <item x="158"/>
        <item x="569"/>
        <item x="164"/>
        <item x="543"/>
        <item x="295"/>
        <item x="292"/>
        <item x="284"/>
        <item x="161"/>
        <item x="291"/>
        <item x="289"/>
        <item x="283"/>
        <item x="577"/>
        <item x="748"/>
        <item x="281"/>
        <item x="250"/>
        <item x="575"/>
        <item x="140"/>
        <item x="541"/>
        <item x="752"/>
        <item x="1504"/>
        <item x="285"/>
        <item x="277"/>
        <item x="286"/>
        <item x="182"/>
        <item x="747"/>
        <item x="570"/>
        <item x="251"/>
        <item x="278"/>
        <item x="165"/>
        <item x="279"/>
        <item x="159"/>
        <item x="282"/>
        <item x="162"/>
        <item x="1506"/>
        <item x="578"/>
        <item x="276"/>
        <item x="749"/>
        <item x="253"/>
        <item x="1436"/>
        <item x="750"/>
        <item x="746"/>
        <item x="540"/>
        <item x="751"/>
        <item x="280"/>
        <item x="141"/>
        <item x="183"/>
        <item x="1507"/>
        <item x="537"/>
        <item x="296"/>
        <item x="160"/>
        <item x="640"/>
        <item x="647"/>
        <item x="1505"/>
        <item x="538"/>
        <item x="1437"/>
        <item x="254"/>
        <item x="643"/>
        <item x="641"/>
        <item x="1456"/>
        <item x="259"/>
        <item x="644"/>
        <item x="743"/>
        <item x="297"/>
        <item x="142"/>
        <item x="742"/>
        <item x="642"/>
        <item x="539"/>
        <item x="90"/>
        <item x="645"/>
        <item x="1508"/>
        <item x="298"/>
        <item x="744"/>
        <item x="255"/>
        <item x="143"/>
        <item x="184"/>
        <item x="584"/>
        <item x="579"/>
        <item x="260"/>
        <item x="646"/>
        <item x="302"/>
        <item x="261"/>
        <item x="1438"/>
        <item x="144"/>
        <item x="262"/>
        <item x="258"/>
        <item x="633"/>
        <item x="634"/>
        <item x="301"/>
        <item x="299"/>
        <item x="275"/>
        <item x="263"/>
        <item x="256"/>
        <item x="145"/>
        <item x="185"/>
        <item x="274"/>
        <item x="186"/>
        <item x="635"/>
        <item x="264"/>
        <item x="187"/>
        <item x="632"/>
        <item x="636"/>
        <item x="648"/>
        <item x="1439"/>
        <item x="631"/>
        <item x="257"/>
        <item x="649"/>
        <item x="265"/>
        <item x="580"/>
        <item x="1509"/>
        <item x="745"/>
        <item x="583"/>
        <item x="1440"/>
        <item x="148"/>
        <item x="300"/>
        <item x="146"/>
        <item x="637"/>
        <item x="268"/>
        <item x="1455"/>
        <item x="149"/>
        <item x="267"/>
        <item x="266"/>
        <item x="1454"/>
        <item x="269"/>
        <item x="638"/>
        <item x="189"/>
        <item x="188"/>
        <item x="1452"/>
        <item x="147"/>
        <item x="1510"/>
        <item x="272"/>
        <item x="1453"/>
        <item x="639"/>
        <item x="1441"/>
        <item x="190"/>
        <item x="271"/>
        <item x="270"/>
        <item x="581"/>
        <item x="273"/>
        <item x="582"/>
        <item x="1442"/>
        <item x="1443"/>
        <item x="1451"/>
        <item x="1619"/>
        <item x="1617"/>
        <item x="841"/>
        <item x="1618"/>
        <item x="1445"/>
        <item x="842"/>
        <item x="1450"/>
        <item x="89"/>
        <item x="1616"/>
        <item x="1444"/>
        <item x="1446"/>
        <item x="843"/>
        <item x="1620"/>
        <item x="336"/>
        <item x="1447"/>
        <item x="1449"/>
        <item x="1448"/>
        <item x="1621"/>
        <item x="1600"/>
        <item x="845"/>
        <item x="844"/>
        <item x="1622"/>
        <item x="1615"/>
        <item x="1623"/>
        <item x="779"/>
        <item x="1603"/>
        <item x="783"/>
        <item x="780"/>
        <item x="1601"/>
        <item x="1599"/>
        <item x="782"/>
        <item x="784"/>
        <item x="1604"/>
        <item x="1624"/>
        <item x="1614"/>
        <item x="781"/>
        <item x="1626"/>
        <item x="1602"/>
        <item x="1613"/>
        <item x="785"/>
        <item x="787"/>
        <item x="1625"/>
        <item x="786"/>
        <item x="1627"/>
        <item x="788"/>
        <item x="1605"/>
        <item x="536"/>
        <item x="337"/>
        <item x="1608"/>
        <item x="1606"/>
        <item x="338"/>
        <item x="339"/>
        <item x="1629"/>
        <item x="789"/>
        <item x="1511"/>
        <item x="340"/>
        <item x="1598"/>
        <item x="1607"/>
        <item x="1628"/>
        <item x="1514"/>
        <item x="341"/>
        <item x="790"/>
        <item x="342"/>
        <item x="1633"/>
        <item x="1612"/>
        <item x="1515"/>
        <item x="791"/>
        <item x="343"/>
        <item x="1609"/>
        <item x="792"/>
        <item x="1635"/>
        <item x="1516"/>
        <item x="1513"/>
        <item x="1611"/>
        <item x="1632"/>
        <item x="1634"/>
        <item x="1541"/>
        <item x="1641"/>
        <item x="344"/>
        <item x="535"/>
        <item x="1610"/>
        <item x="1630"/>
        <item x="1512"/>
        <item x="345"/>
        <item x="1642"/>
        <item x="1631"/>
        <item x="1542"/>
        <item x="1640"/>
        <item x="793"/>
        <item x="1597"/>
        <item x="1517"/>
        <item x="1518"/>
        <item x="87"/>
        <item x="1636"/>
        <item x="88"/>
        <item x="1639"/>
        <item x="1543"/>
        <item x="1544"/>
        <item x="837"/>
        <item x="1645"/>
        <item x="1637"/>
        <item x="794"/>
        <item x="1643"/>
        <item x="84"/>
        <item x="86"/>
        <item x="839"/>
        <item x="838"/>
        <item x="85"/>
        <item x="840"/>
        <item x="1647"/>
        <item x="795"/>
        <item x="1638"/>
        <item x="1552"/>
        <item x="1551"/>
        <item x="1646"/>
        <item x="1545"/>
        <item x="1644"/>
        <item x="1546"/>
        <item x="1549"/>
        <item x="1547"/>
        <item x="1596"/>
        <item x="1696"/>
        <item x="796"/>
        <item x="802"/>
        <item x="801"/>
        <item x="1553"/>
        <item x="1697"/>
        <item x="824"/>
        <item x="1648"/>
        <item x="803"/>
        <item x="1550"/>
        <item x="800"/>
        <item x="797"/>
        <item x="825"/>
        <item x="1548"/>
        <item x="823"/>
        <item x="798"/>
        <item x="826"/>
        <item x="804"/>
        <item x="1554"/>
        <item x="1649"/>
        <item x="828"/>
        <item x="799"/>
        <item x="829"/>
        <item x="830"/>
        <item x="805"/>
        <item x="827"/>
        <item x="806"/>
        <item x="1538"/>
        <item x="1698"/>
        <item x="1539"/>
        <item x="1540"/>
        <item x="832"/>
        <item x="831"/>
        <item x="1650"/>
        <item x="807"/>
        <item x="1556"/>
        <item x="1558"/>
        <item x="1699"/>
        <item x="808"/>
        <item x="1555"/>
        <item x="833"/>
        <item x="1557"/>
        <item x="1595"/>
        <item x="1559"/>
        <item x="82"/>
        <item x="835"/>
        <item x="834"/>
        <item x="821"/>
        <item x="822"/>
        <item x="809"/>
        <item x="1537"/>
        <item x="1527"/>
        <item x="83"/>
        <item x="78"/>
        <item x="79"/>
        <item x="810"/>
        <item x="820"/>
        <item x="1661"/>
        <item x="1560"/>
        <item x="836"/>
        <item x="77"/>
        <item x="811"/>
        <item x="813"/>
        <item x="1651"/>
        <item x="1561"/>
        <item x="1528"/>
        <item x="533"/>
        <item x="80"/>
        <item x="812"/>
        <item x="819"/>
        <item x="1700"/>
        <item x="1662"/>
        <item x="1594"/>
        <item x="1536"/>
        <item x="1571"/>
        <item x="534"/>
        <item x="1702"/>
        <item x="818"/>
        <item x="1569"/>
        <item x="1570"/>
        <item x="1566"/>
        <item x="1701"/>
        <item x="1563"/>
        <item x="1567"/>
        <item x="815"/>
        <item x="817"/>
        <item x="1660"/>
        <item x="1562"/>
        <item x="814"/>
        <item x="81"/>
        <item x="1565"/>
        <item x="1531"/>
        <item x="1568"/>
        <item x="1572"/>
        <item x="1530"/>
        <item x="1529"/>
        <item x="1535"/>
        <item x="1573"/>
        <item x="816"/>
        <item x="1534"/>
        <item x="1703"/>
        <item x="1663"/>
        <item x="1652"/>
        <item x="1532"/>
        <item x="1574"/>
        <item x="1564"/>
        <item x="1659"/>
        <item x="1578"/>
        <item x="1580"/>
        <item x="1579"/>
        <item x="1664"/>
        <item x="1666"/>
        <item x="1673"/>
        <item x="1655"/>
        <item x="1665"/>
        <item x="1533"/>
        <item x="1653"/>
        <item x="1576"/>
        <item x="1575"/>
        <item x="1707"/>
        <item x="1577"/>
        <item x="1656"/>
        <item x="1667"/>
        <item x="1704"/>
        <item x="585"/>
        <item x="1589"/>
        <item x="1658"/>
        <item x="1654"/>
        <item x="1674"/>
        <item x="1593"/>
        <item x="1581"/>
        <item x="1668"/>
        <item x="586"/>
        <item x="1669"/>
        <item x="532"/>
        <item x="1708"/>
        <item x="1672"/>
        <item x="1590"/>
        <item x="1670"/>
        <item x="1657"/>
        <item x="588"/>
        <item x="1710"/>
        <item x="1695"/>
        <item x="1587"/>
        <item x="1675"/>
        <item x="1705"/>
        <item x="1582"/>
        <item x="589"/>
        <item x="1711"/>
        <item x="1588"/>
        <item x="1706"/>
        <item x="1591"/>
        <item x="587"/>
        <item x="1709"/>
        <item x="590"/>
        <item x="1583"/>
        <item x="1677"/>
        <item x="591"/>
        <item x="1592"/>
        <item x="1586"/>
        <item x="1693"/>
        <item x="1584"/>
        <item x="1676"/>
        <item x="1671"/>
        <item x="592"/>
        <item x="1585"/>
        <item x="1678"/>
        <item x="1712"/>
        <item x="1692"/>
        <item x="1679"/>
        <item x="531"/>
        <item x="1694"/>
        <item x="593"/>
        <item x="1686"/>
        <item x="1713"/>
        <item x="1691"/>
        <item x="1685"/>
        <item x="601"/>
        <item x="594"/>
        <item x="595"/>
        <item x="1687"/>
        <item x="602"/>
        <item x="1689"/>
        <item x="596"/>
        <item x="599"/>
        <item x="530"/>
        <item x="600"/>
        <item x="1688"/>
        <item x="1680"/>
        <item x="1714"/>
        <item x="1690"/>
        <item x="603"/>
        <item x="597"/>
        <item x="1715"/>
        <item x="1716"/>
        <item x="598"/>
        <item x="1684"/>
        <item x="604"/>
        <item x="614"/>
        <item x="613"/>
        <item x="612"/>
        <item x="615"/>
        <item x="529"/>
        <item x="605"/>
        <item x="607"/>
        <item x="1717"/>
        <item x="34"/>
        <item x="606"/>
        <item x="611"/>
        <item x="35"/>
        <item x="528"/>
        <item x="525"/>
        <item x="36"/>
        <item x="616"/>
        <item x="346"/>
        <item x="37"/>
        <item x="608"/>
        <item x="1681"/>
        <item x="527"/>
        <item x="46"/>
        <item x="1526"/>
        <item x="44"/>
        <item x="45"/>
        <item x="526"/>
        <item x="617"/>
        <item x="38"/>
        <item x="40"/>
        <item x="610"/>
        <item x="47"/>
        <item x="43"/>
        <item x="33"/>
        <item x="32"/>
        <item x="1683"/>
        <item x="42"/>
        <item x="39"/>
        <item x="347"/>
        <item x="1525"/>
        <item x="48"/>
        <item x="41"/>
        <item x="524"/>
        <item x="609"/>
        <item x="618"/>
        <item x="1682"/>
        <item x="630"/>
        <item x="50"/>
        <item x="51"/>
        <item x="621"/>
        <item x="620"/>
        <item x="49"/>
        <item x="1718"/>
        <item x="619"/>
        <item x="622"/>
        <item x="348"/>
        <item x="31"/>
        <item x="349"/>
        <item x="523"/>
        <item x="354"/>
        <item x="355"/>
        <item x="350"/>
        <item x="623"/>
        <item x="522"/>
        <item x="52"/>
        <item x="1719"/>
        <item x="351"/>
        <item x="356"/>
        <item x="352"/>
        <item x="53"/>
        <item x="353"/>
        <item x="629"/>
        <item x="54"/>
        <item x="628"/>
        <item x="624"/>
        <item x="626"/>
        <item x="521"/>
        <item x="1524"/>
        <item x="55"/>
        <item x="357"/>
        <item x="625"/>
        <item x="29"/>
        <item x="1523"/>
        <item x="1720"/>
        <item x="30"/>
        <item x="56"/>
        <item x="384"/>
        <item x="627"/>
        <item x="385"/>
        <item x="358"/>
        <item x="1519"/>
        <item x="1521"/>
        <item x="359"/>
        <item x="57"/>
        <item x="1522"/>
        <item x="1721"/>
        <item x="28"/>
        <item x="386"/>
        <item x="370"/>
        <item x="371"/>
        <item x="360"/>
        <item x="1520"/>
        <item x="58"/>
        <item x="364"/>
        <item x="59"/>
        <item x="60"/>
        <item x="387"/>
        <item x="374"/>
        <item x="368"/>
        <item x="372"/>
        <item x="365"/>
        <item x="369"/>
        <item x="362"/>
        <item x="375"/>
        <item x="1722"/>
        <item x="361"/>
        <item x="363"/>
        <item x="388"/>
        <item x="367"/>
        <item x="366"/>
        <item x="382"/>
        <item x="373"/>
        <item x="378"/>
        <item x="76"/>
        <item x="383"/>
        <item x="397"/>
        <item x="379"/>
        <item x="61"/>
        <item x="376"/>
        <item x="389"/>
        <item x="390"/>
        <item x="62"/>
        <item x="396"/>
        <item x="380"/>
        <item x="406"/>
        <item x="1723"/>
        <item x="381"/>
        <item x="391"/>
        <item x="398"/>
        <item x="377"/>
        <item x="395"/>
        <item x="27"/>
        <item x="66"/>
        <item x="392"/>
        <item x="400"/>
        <item x="65"/>
        <item x="67"/>
        <item x="1725"/>
        <item x="1727"/>
        <item x="1726"/>
        <item x="407"/>
        <item x="68"/>
        <item x="75"/>
        <item x="63"/>
        <item x="74"/>
        <item x="403"/>
        <item x="402"/>
        <item x="408"/>
        <item x="71"/>
        <item x="404"/>
        <item x="405"/>
        <item x="399"/>
        <item x="69"/>
        <item x="393"/>
        <item x="416"/>
        <item x="73"/>
        <item x="64"/>
        <item x="72"/>
        <item x="409"/>
        <item x="401"/>
        <item x="70"/>
        <item x="417"/>
        <item x="26"/>
        <item x="1728"/>
        <item x="1724"/>
        <item x="1729"/>
        <item x="410"/>
        <item x="394"/>
        <item x="1730"/>
        <item x="418"/>
        <item x="24"/>
        <item x="419"/>
        <item x="411"/>
        <item x="420"/>
        <item x="421"/>
        <item x="25"/>
        <item x="415"/>
        <item x="423"/>
        <item x="422"/>
        <item x="1731"/>
        <item x="412"/>
        <item x="414"/>
        <item x="413"/>
        <item x="424"/>
        <item x="23"/>
        <item x="425"/>
        <item x="1735"/>
        <item x="428"/>
        <item x="426"/>
        <item x="1734"/>
        <item x="1732"/>
        <item x="427"/>
        <item x="429"/>
        <item x="1733"/>
        <item x="520"/>
        <item x="446"/>
        <item x="1755"/>
        <item x="1736"/>
        <item x="1754"/>
        <item x="430"/>
        <item x="447"/>
        <item x="22"/>
        <item x="450"/>
        <item x="1752"/>
        <item x="1737"/>
        <item x="1751"/>
        <item x="1753"/>
        <item x="21"/>
        <item x="431"/>
        <item x="453"/>
        <item x="448"/>
        <item x="1756"/>
        <item x="432"/>
        <item x="451"/>
        <item x="454"/>
        <item x="519"/>
        <item x="449"/>
        <item x="1744"/>
        <item x="452"/>
        <item x="1747"/>
        <item x="1745"/>
        <item x="456"/>
        <item x="455"/>
        <item x="20"/>
        <item x="1738"/>
        <item x="1740"/>
        <item x="434"/>
        <item x="1743"/>
        <item x="441"/>
        <item x="433"/>
        <item x="1746"/>
        <item x="1748"/>
        <item x="439"/>
        <item x="435"/>
        <item x="457"/>
        <item x="1757"/>
        <item x="440"/>
        <item x="445"/>
        <item x="1741"/>
        <item x="444"/>
        <item x="458"/>
        <item x="1739"/>
        <item x="442"/>
        <item x="438"/>
        <item x="436"/>
        <item x="443"/>
        <item x="437"/>
        <item x="19"/>
        <item x="459"/>
        <item x="1758"/>
        <item x="1742"/>
        <item x="18"/>
        <item x="1749"/>
        <item x="460"/>
        <item x="1759"/>
        <item x="518"/>
        <item x="461"/>
        <item x="1750"/>
        <item x="1760"/>
        <item x="17"/>
        <item x="462"/>
        <item x="1763"/>
        <item x="1764"/>
        <item x="1761"/>
        <item x="463"/>
        <item x="464"/>
        <item x="1762"/>
        <item x="1765"/>
        <item x="465"/>
        <item x="466"/>
        <item x="474"/>
        <item x="479"/>
        <item x="478"/>
        <item x="475"/>
        <item x="467"/>
        <item x="1766"/>
        <item x="476"/>
        <item x="15"/>
        <item x="473"/>
        <item x="480"/>
        <item x="468"/>
        <item x="16"/>
        <item x="481"/>
        <item x="482"/>
        <item x="483"/>
        <item x="477"/>
        <item x="516"/>
        <item x="517"/>
        <item x="1772"/>
        <item x="1767"/>
        <item x="469"/>
        <item x="14"/>
        <item x="484"/>
        <item x="488"/>
        <item x="486"/>
        <item x="1768"/>
        <item x="472"/>
        <item x="1771"/>
        <item x="1769"/>
        <item x="492"/>
        <item x="485"/>
        <item x="489"/>
        <item x="13"/>
        <item x="470"/>
        <item x="471"/>
        <item x="487"/>
        <item x="493"/>
        <item x="490"/>
        <item x="491"/>
        <item x="1773"/>
        <item x="1770"/>
        <item x="509"/>
        <item x="513"/>
        <item x="514"/>
        <item x="1781"/>
        <item x="494"/>
        <item x="510"/>
        <item x="1780"/>
        <item x="515"/>
        <item x="511"/>
        <item x="1774"/>
        <item x="512"/>
        <item x="498"/>
        <item x="1782"/>
        <item x="495"/>
        <item x="496"/>
        <item x="1777"/>
        <item x="1775"/>
        <item x="10"/>
        <item x="1776"/>
        <item x="497"/>
        <item x="11"/>
        <item x="1778"/>
        <item x="12"/>
        <item x="499"/>
        <item x="1783"/>
        <item x="1779"/>
        <item x="500"/>
        <item x="502"/>
        <item x="501"/>
        <item x="503"/>
        <item x="1799"/>
        <item x="1800"/>
        <item x="1784"/>
        <item x="1798"/>
        <item x="504"/>
        <item x="1785"/>
        <item x="1786"/>
        <item x="505"/>
        <item x="1801"/>
        <item x="1797"/>
        <item x="507"/>
        <item x="1802"/>
        <item x="506"/>
        <item x="508"/>
        <item x="1787"/>
        <item x="1807"/>
        <item x="1788"/>
        <item x="1803"/>
        <item x="1789"/>
        <item x="1808"/>
        <item x="1805"/>
        <item x="1804"/>
        <item x="1790"/>
        <item x="1795"/>
        <item x="1851"/>
        <item x="1796"/>
        <item x="1809"/>
        <item x="1850"/>
        <item x="1791"/>
        <item x="1806"/>
        <item x="1849"/>
        <item x="1852"/>
        <item x="1810"/>
        <item x="1792"/>
        <item x="1853"/>
        <item x="1811"/>
        <item x="1813"/>
        <item x="1812"/>
        <item x="1794"/>
        <item x="1814"/>
        <item x="0"/>
        <item x="1854"/>
        <item x="1793"/>
        <item x="1"/>
        <item x="9"/>
        <item x="2"/>
        <item x="3"/>
        <item x="1856"/>
        <item x="4"/>
        <item x="1855"/>
        <item x="7"/>
        <item x="5"/>
        <item x="8"/>
        <item x="1815"/>
        <item x="6"/>
        <item x="1861"/>
        <item x="1857"/>
        <item x="1820"/>
        <item x="1821"/>
        <item x="1858"/>
        <item x="1819"/>
        <item x="1859"/>
        <item x="1816"/>
        <item x="1860"/>
        <item x="1822"/>
        <item x="1862"/>
        <item x="1829"/>
        <item x="1817"/>
        <item x="1823"/>
        <item x="1824"/>
        <item x="1825"/>
        <item x="1828"/>
        <item x="1818"/>
        <item x="1826"/>
        <item x="1863"/>
        <item x="1834"/>
        <item x="1830"/>
        <item x="1835"/>
        <item x="1827"/>
        <item x="1831"/>
        <item x="1840"/>
        <item x="1836"/>
        <item x="1839"/>
        <item x="1837"/>
        <item x="1838"/>
        <item x="1864"/>
        <item x="1832"/>
        <item x="1842"/>
        <item x="1841"/>
        <item x="1833"/>
        <item x="1848"/>
        <item x="1865"/>
        <item x="1869"/>
        <item x="1844"/>
        <item x="1875"/>
        <item x="1843"/>
        <item x="1866"/>
        <item x="1886"/>
        <item x="1845"/>
        <item x="1878"/>
        <item x="1877"/>
        <item x="1876"/>
        <item x="1846"/>
        <item x="1870"/>
        <item x="1868"/>
        <item x="1887"/>
        <item x="1847"/>
        <item x="1867"/>
        <item x="1871"/>
        <item x="1889"/>
        <item x="1872"/>
        <item x="1888"/>
        <item x="1879"/>
        <item x="1890"/>
        <item x="1891"/>
        <item x="1892"/>
        <item x="1885"/>
        <item x="1873"/>
        <item x="1884"/>
        <item x="1880"/>
        <item x="1874"/>
        <item x="1893"/>
        <item x="1894"/>
        <item x="1881"/>
        <item x="1882"/>
        <item x="1883"/>
        <item x="1900"/>
        <item x="2068"/>
        <item x="2071"/>
        <item x="2075"/>
        <item x="1895"/>
        <item x="2072"/>
        <item x="2033"/>
        <item x="2073"/>
        <item x="2070"/>
        <item x="2069"/>
        <item x="2074"/>
        <item x="1901"/>
        <item x="2032"/>
        <item x="2076"/>
        <item x="2067"/>
        <item x="2066"/>
        <item x="1896"/>
        <item x="1903"/>
        <item x="1898"/>
        <item x="1897"/>
        <item x="2030"/>
        <item x="2031"/>
        <item x="2028"/>
        <item x="2018"/>
        <item x="2029"/>
        <item x="2022"/>
        <item x="1904"/>
        <item x="2016"/>
        <item x="2034"/>
        <item x="2035"/>
        <item x="1899"/>
        <item x="2026"/>
        <item x="1905"/>
        <item x="2024"/>
        <item x="2019"/>
        <item x="2037"/>
        <item x="2059"/>
        <item x="2036"/>
        <item x="1902"/>
        <item x="2027"/>
        <item x="2063"/>
        <item x="2077"/>
        <item x="2038"/>
        <item x="2065"/>
        <item x="2056"/>
        <item x="2060"/>
        <item x="2023"/>
        <item x="2062"/>
        <item x="2017"/>
        <item x="2057"/>
        <item x="2025"/>
        <item x="2061"/>
        <item x="1906"/>
        <item x="2021"/>
        <item x="2020"/>
        <item x="2064"/>
        <item x="2055"/>
        <item x="2039"/>
        <item x="2058"/>
        <item x="2078"/>
        <item x="1907"/>
        <item x="1908"/>
        <item x="2081"/>
        <item x="2015"/>
        <item x="2040"/>
        <item x="2079"/>
        <item x="1909"/>
        <item x="2045"/>
        <item x="2106"/>
        <item x="2082"/>
        <item x="2046"/>
        <item x="2041"/>
        <item x="1910"/>
        <item x="2080"/>
        <item x="2044"/>
        <item x="2083"/>
        <item x="2042"/>
        <item x="2053"/>
        <item x="1911"/>
        <item x="2014"/>
        <item x="2054"/>
        <item x="2105"/>
        <item x="2048"/>
        <item x="2047"/>
        <item x="2107"/>
        <item x="2043"/>
        <item x="2108"/>
        <item x="2084"/>
        <item x="2050"/>
        <item x="1912"/>
        <item x="2049"/>
        <item x="2012"/>
        <item x="2085"/>
        <item x="2110"/>
        <item x="2114"/>
        <item x="2109"/>
        <item x="1913"/>
        <item x="2013"/>
        <item x="2113"/>
        <item x="2115"/>
        <item x="2011"/>
        <item x="2051"/>
        <item x="2112"/>
        <item x="2090"/>
        <item x="2086"/>
        <item x="2091"/>
        <item x="2087"/>
        <item x="2010"/>
        <item x="2104"/>
        <item x="2092"/>
        <item x="2052"/>
        <item x="2111"/>
        <item x="1914"/>
        <item x="2093"/>
        <item x="2009"/>
        <item x="2103"/>
        <item x="2088"/>
        <item x="1915"/>
        <item x="2089"/>
        <item x="2102"/>
        <item x="1978"/>
        <item x="2101"/>
        <item x="2094"/>
        <item x="1916"/>
        <item x="2100"/>
        <item x="2096"/>
        <item x="1920"/>
        <item x="1979"/>
        <item x="1919"/>
        <item x="2099"/>
        <item x="1981"/>
        <item x="1977"/>
        <item x="1917"/>
        <item x="1980"/>
        <item x="1975"/>
        <item x="1921"/>
        <item x="2095"/>
        <item x="1918"/>
        <item x="2097"/>
        <item x="2001"/>
        <item x="2098"/>
        <item x="2008"/>
        <item x="1976"/>
        <item x="1922"/>
        <item x="1983"/>
        <item x="1982"/>
        <item x="1923"/>
        <item x="2002"/>
        <item x="1924"/>
        <item x="2003"/>
        <item x="2000"/>
        <item x="2004"/>
        <item x="1925"/>
        <item x="2007"/>
        <item x="1984"/>
        <item x="1985"/>
        <item x="2005"/>
        <item x="1988"/>
        <item x="1928"/>
        <item x="1927"/>
        <item x="1926"/>
        <item x="1989"/>
        <item x="2006"/>
        <item x="1991"/>
        <item x="1990"/>
        <item x="1986"/>
        <item x="1929"/>
        <item x="1987"/>
        <item x="1930"/>
        <item x="1938"/>
        <item x="1998"/>
        <item x="1971"/>
        <item x="1994"/>
        <item x="1993"/>
        <item x="1992"/>
        <item x="1999"/>
        <item x="1973"/>
        <item x="1972"/>
        <item x="1931"/>
        <item x="1974"/>
        <item x="1937"/>
        <item x="1995"/>
        <item x="1939"/>
        <item x="1932"/>
        <item x="1996"/>
        <item x="1933"/>
        <item x="1997"/>
        <item x="1940"/>
        <item x="1934"/>
        <item x="1935"/>
        <item x="1941"/>
        <item x="1936"/>
        <item x="1942"/>
        <item x="1945"/>
        <item x="1943"/>
        <item x="1948"/>
        <item x="1951"/>
        <item x="1950"/>
        <item x="1944"/>
        <item x="1947"/>
        <item x="1952"/>
        <item x="1949"/>
        <item x="1946"/>
        <item x="1954"/>
        <item x="1953"/>
        <item x="1959"/>
        <item x="1956"/>
        <item x="1957"/>
        <item x="1955"/>
        <item x="1958"/>
        <item x="1960"/>
        <item x="1962"/>
        <item x="1969"/>
        <item x="1964"/>
        <item x="1961"/>
        <item x="1967"/>
        <item x="1970"/>
        <item x="1963"/>
        <item x="1965"/>
        <item x="1968"/>
        <item x="1966"/>
        <item x="2125"/>
        <item x="2127"/>
        <item x="2133"/>
        <item x="2126"/>
        <item x="2197"/>
        <item x="2131"/>
        <item x="2130"/>
        <item x="2132"/>
        <item x="2128"/>
        <item x="2129"/>
        <item x="2134"/>
        <item x="2200"/>
        <item x="2135"/>
        <item x="2198"/>
        <item x="2195"/>
        <item x="2196"/>
        <item x="2201"/>
        <item x="2199"/>
        <item x="2202"/>
        <item x="2136"/>
        <item x="2193"/>
        <item x="2183"/>
        <item x="2137"/>
        <item x="2192"/>
        <item x="2138"/>
        <item x="2203"/>
        <item x="2171"/>
        <item x="2191"/>
        <item x="2181"/>
        <item x="2205"/>
        <item x="2175"/>
        <item x="2194"/>
        <item x="2174"/>
        <item x="2208"/>
        <item x="2188"/>
        <item x="2184"/>
        <item x="2207"/>
        <item x="2182"/>
        <item x="2116"/>
        <item x="2204"/>
        <item x="2167"/>
        <item x="2168"/>
        <item x="2139"/>
        <item x="2185"/>
        <item x="2206"/>
        <item x="2117"/>
        <item x="2172"/>
        <item x="2190"/>
        <item x="2189"/>
        <item x="2180"/>
        <item x="2209"/>
        <item x="2170"/>
        <item x="2140"/>
        <item x="2173"/>
        <item x="2212"/>
        <item x="2165"/>
        <item x="2176"/>
        <item x="2169"/>
        <item x="2187"/>
        <item x="2186"/>
        <item x="2118"/>
        <item x="2211"/>
        <item x="2164"/>
        <item x="2177"/>
        <item x="2122"/>
        <item x="2141"/>
        <item x="2166"/>
        <item x="2215"/>
        <item x="2156"/>
        <item x="2210"/>
        <item x="2214"/>
        <item x="2163"/>
        <item x="2213"/>
        <item x="2123"/>
        <item x="2157"/>
        <item x="2216"/>
        <item x="2159"/>
        <item x="2119"/>
        <item x="2155"/>
        <item x="2154"/>
        <item x="2142"/>
        <item x="2218"/>
        <item x="2124"/>
        <item x="2220"/>
        <item x="2217"/>
        <item x="2178"/>
        <item x="2162"/>
        <item x="2158"/>
        <item x="2160"/>
        <item x="2120"/>
        <item x="2219"/>
        <item x="2143"/>
        <item x="2153"/>
        <item x="2179"/>
        <item x="2146"/>
        <item x="2145"/>
        <item x="2161"/>
        <item x="2144"/>
        <item x="2221"/>
        <item x="2152"/>
        <item x="2147"/>
        <item x="2121"/>
        <item x="2222"/>
        <item x="2151"/>
        <item x="2148"/>
        <item x="2149"/>
        <item x="2223"/>
        <item x="2150"/>
        <item x="2224"/>
        <item x="2225"/>
        <item x="2226"/>
        <item x="2228"/>
        <item x="2227"/>
        <item x="2229"/>
        <item x="2237"/>
        <item x="2230"/>
        <item x="2236"/>
        <item x="2238"/>
        <item x="2235"/>
        <item x="2231"/>
        <item x="2239"/>
        <item x="2233"/>
        <item x="2240"/>
        <item x="2232"/>
        <item x="2241"/>
        <item x="2234"/>
        <item x="2242"/>
        <item x="2243"/>
        <item x="2245"/>
        <item x="2244"/>
        <item x="2246"/>
        <item x="3388"/>
        <item x="3391"/>
        <item x="2247"/>
        <item x="2248"/>
        <item x="2279"/>
        <item x="2289"/>
        <item x="2292"/>
        <item x="2259"/>
        <item x="2250"/>
        <item x="2278"/>
        <item x="2410"/>
        <item x="2261"/>
        <item x="2280"/>
        <item x="2249"/>
        <item x="2253"/>
        <item x="2251"/>
        <item x="2260"/>
        <item x="2254"/>
        <item x="2252"/>
        <item x="2263"/>
        <item x="2262"/>
        <item x="2283"/>
        <item x="2290"/>
        <item x="2293"/>
        <item x="2411"/>
        <item x="2281"/>
        <item x="2285"/>
        <item x="2284"/>
        <item x="2286"/>
        <item x="3387"/>
        <item x="2282"/>
        <item x="2257"/>
        <item x="2412"/>
        <item x="2291"/>
        <item x="2264"/>
        <item x="2297"/>
        <item x="2265"/>
        <item x="2288"/>
        <item x="2413"/>
        <item x="2256"/>
        <item x="2255"/>
        <item x="3390"/>
        <item x="2298"/>
        <item x="2294"/>
        <item x="2274"/>
        <item x="2295"/>
        <item x="3389"/>
        <item x="2273"/>
        <item x="2266"/>
        <item x="2287"/>
        <item x="2258"/>
        <item x="2398"/>
        <item x="3386"/>
        <item x="2397"/>
        <item x="2267"/>
        <item x="2307"/>
        <item x="2275"/>
        <item x="2416"/>
        <item x="2296"/>
        <item x="2268"/>
        <item x="2415"/>
        <item x="2302"/>
        <item x="2417"/>
        <item x="2399"/>
        <item x="2414"/>
        <item x="2300"/>
        <item x="2276"/>
        <item x="2418"/>
        <item x="3384"/>
        <item x="2303"/>
        <item x="2301"/>
        <item x="2270"/>
        <item x="2408"/>
        <item x="2299"/>
        <item x="2420"/>
        <item x="2271"/>
        <item x="2405"/>
        <item x="2404"/>
        <item x="2421"/>
        <item x="2401"/>
        <item x="2277"/>
        <item x="2406"/>
        <item x="2269"/>
        <item x="2396"/>
        <item x="2407"/>
        <item x="2422"/>
        <item x="2403"/>
        <item x="2305"/>
        <item x="2400"/>
        <item x="2272"/>
        <item x="2304"/>
        <item x="2306"/>
        <item x="2402"/>
        <item x="2423"/>
        <item x="2409"/>
        <item x="2419"/>
        <item x="3385"/>
        <item x="2334"/>
        <item x="2395"/>
        <item x="2424"/>
        <item x="2335"/>
        <item x="2425"/>
        <item x="2428"/>
        <item x="2426"/>
        <item x="2427"/>
        <item x="2429"/>
        <item x="2430"/>
        <item x="2460"/>
        <item x="2431"/>
        <item x="2393"/>
        <item x="2462"/>
        <item x="2336"/>
        <item x="2449"/>
        <item x="2432"/>
        <item x="2433"/>
        <item x="3383"/>
        <item x="2434"/>
        <item x="2446"/>
        <item x="2455"/>
        <item x="2463"/>
        <item x="2445"/>
        <item x="2438"/>
        <item x="2394"/>
        <item x="2456"/>
        <item x="2450"/>
        <item x="2437"/>
        <item x="2461"/>
        <item x="2435"/>
        <item x="2439"/>
        <item x="2337"/>
        <item x="2464"/>
        <item x="2453"/>
        <item x="2457"/>
        <item x="2447"/>
        <item x="2436"/>
        <item x="2459"/>
        <item x="2440"/>
        <item x="2454"/>
        <item x="2392"/>
        <item x="2451"/>
        <item x="2350"/>
        <item x="2465"/>
        <item x="2448"/>
        <item x="2338"/>
        <item x="2342"/>
        <item x="2341"/>
        <item x="2441"/>
        <item x="2458"/>
        <item x="2340"/>
        <item x="2348"/>
        <item x="2345"/>
        <item x="2346"/>
        <item x="2347"/>
        <item x="2339"/>
        <item x="2352"/>
        <item x="2452"/>
        <item x="2442"/>
        <item x="2466"/>
        <item x="2444"/>
        <item x="2365"/>
        <item x="2353"/>
        <item x="2343"/>
        <item x="2349"/>
        <item x="2351"/>
        <item x="2366"/>
        <item x="2357"/>
        <item x="2344"/>
        <item x="2391"/>
        <item x="2467"/>
        <item x="2390"/>
        <item x="2443"/>
        <item x="2361"/>
        <item x="2470"/>
        <item x="2363"/>
        <item x="2367"/>
        <item x="2362"/>
        <item x="2355"/>
        <item x="2471"/>
        <item x="2358"/>
        <item x="2359"/>
        <item x="2354"/>
        <item x="2356"/>
        <item x="2368"/>
        <item x="2468"/>
        <item x="2370"/>
        <item x="2371"/>
        <item x="2369"/>
        <item x="2388"/>
        <item x="2389"/>
        <item x="2364"/>
        <item x="2360"/>
        <item x="2469"/>
        <item x="2472"/>
        <item x="2372"/>
        <item x="2473"/>
        <item x="2387"/>
        <item x="2373"/>
        <item x="2474"/>
        <item x="2374"/>
        <item x="2475"/>
        <item x="3382"/>
        <item x="2310"/>
        <item x="2311"/>
        <item x="2309"/>
        <item x="2476"/>
        <item x="2376"/>
        <item x="2312"/>
        <item x="2375"/>
        <item x="2308"/>
        <item x="2477"/>
        <item x="2378"/>
        <item x="2313"/>
        <item x="2377"/>
        <item x="2379"/>
        <item x="2381"/>
        <item x="2380"/>
        <item x="2478"/>
        <item x="2315"/>
        <item x="2314"/>
        <item x="2316"/>
        <item x="2383"/>
        <item x="2386"/>
        <item x="2382"/>
        <item x="2479"/>
        <item x="2317"/>
        <item x="2384"/>
        <item x="2319"/>
        <item x="2320"/>
        <item x="2318"/>
        <item x="2321"/>
        <item x="2480"/>
        <item x="2322"/>
        <item x="2324"/>
        <item x="2385"/>
        <item x="3380"/>
        <item x="2326"/>
        <item x="2323"/>
        <item x="2481"/>
        <item x="2325"/>
        <item x="2488"/>
        <item x="2487"/>
        <item x="2486"/>
        <item x="2489"/>
        <item x="2327"/>
        <item x="3381"/>
        <item x="2484"/>
        <item x="2482"/>
        <item x="2485"/>
        <item x="2483"/>
        <item x="2328"/>
        <item x="2490"/>
        <item x="2331"/>
        <item x="2329"/>
        <item x="2330"/>
        <item x="2332"/>
        <item x="3379"/>
        <item x="2333"/>
        <item x="2499"/>
        <item x="2491"/>
        <item x="2500"/>
        <item x="2498"/>
        <item x="2501"/>
        <item x="2496"/>
        <item x="2502"/>
        <item x="2492"/>
        <item x="2497"/>
        <item x="2503"/>
        <item x="2493"/>
        <item x="2494"/>
        <item x="2495"/>
        <item x="2504"/>
        <item x="2512"/>
        <item x="2511"/>
        <item x="2507"/>
        <item x="2513"/>
        <item x="2506"/>
        <item x="2510"/>
        <item x="2505"/>
        <item x="2509"/>
        <item x="2508"/>
        <item x="2514"/>
        <item x="3378"/>
        <item x="2607"/>
        <item x="2608"/>
        <item x="3377"/>
        <item x="2609"/>
        <item x="2610"/>
        <item x="2617"/>
        <item x="2611"/>
        <item x="2618"/>
        <item x="2616"/>
        <item x="2619"/>
        <item x="2612"/>
        <item x="2620"/>
        <item x="2615"/>
        <item x="2621"/>
        <item x="2614"/>
        <item x="2613"/>
        <item x="2622"/>
        <item x="2623"/>
        <item x="3376"/>
        <item x="3375"/>
        <item x="2624"/>
        <item x="2576"/>
        <item x="2625"/>
        <item x="2577"/>
        <item x="2569"/>
        <item x="2626"/>
        <item x="2571"/>
        <item x="2567"/>
        <item x="2568"/>
        <item x="2578"/>
        <item x="2566"/>
        <item x="2575"/>
        <item x="2629"/>
        <item x="2570"/>
        <item x="2565"/>
        <item x="2572"/>
        <item x="2574"/>
        <item x="2579"/>
        <item x="2581"/>
        <item x="2627"/>
        <item x="2573"/>
        <item x="2630"/>
        <item x="2580"/>
        <item x="2582"/>
        <item x="2628"/>
        <item x="2583"/>
        <item x="2631"/>
        <item x="2632"/>
        <item x="2633"/>
        <item x="2584"/>
        <item x="2634"/>
        <item x="2585"/>
        <item x="2635"/>
        <item x="2586"/>
        <item x="2637"/>
        <item x="2636"/>
        <item x="2638"/>
        <item x="2595"/>
        <item x="3366"/>
        <item x="2587"/>
        <item x="2588"/>
        <item x="2596"/>
        <item x="2594"/>
        <item x="2564"/>
        <item x="2597"/>
        <item x="2598"/>
        <item x="2593"/>
        <item x="2599"/>
        <item x="2639"/>
        <item x="2641"/>
        <item x="3369"/>
        <item x="2640"/>
        <item x="2600"/>
        <item x="2642"/>
        <item x="3374"/>
        <item x="2591"/>
        <item x="2590"/>
        <item x="2601"/>
        <item x="2592"/>
        <item x="2874"/>
        <item x="2603"/>
        <item x="2605"/>
        <item x="2589"/>
        <item x="2643"/>
        <item x="2873"/>
        <item x="3373"/>
        <item x="2604"/>
        <item x="2646"/>
        <item x="2602"/>
        <item x="3367"/>
        <item x="2606"/>
        <item x="2647"/>
        <item x="2644"/>
        <item x="2875"/>
        <item x="2648"/>
        <item x="2649"/>
        <item x="2876"/>
        <item x="2548"/>
        <item x="2645"/>
        <item x="2650"/>
        <item x="2549"/>
        <item x="2550"/>
        <item x="2553"/>
        <item x="2517"/>
        <item x="2877"/>
        <item x="2551"/>
        <item x="2552"/>
        <item x="2516"/>
        <item x="2563"/>
        <item x="2520"/>
        <item x="2523"/>
        <item x="2651"/>
        <item x="2518"/>
        <item x="2515"/>
        <item x="2519"/>
        <item x="2554"/>
        <item x="2521"/>
        <item x="2522"/>
        <item x="2555"/>
        <item x="3372"/>
        <item x="2652"/>
        <item x="3325"/>
        <item x="2556"/>
        <item x="2524"/>
        <item x="2525"/>
        <item x="2878"/>
        <item x="3370"/>
        <item x="2883"/>
        <item x="3365"/>
        <item x="2653"/>
        <item x="2885"/>
        <item x="2527"/>
        <item x="2526"/>
        <item x="3364"/>
        <item x="3368"/>
        <item x="2654"/>
        <item x="2557"/>
        <item x="2884"/>
        <item x="2879"/>
        <item x="2558"/>
        <item x="2656"/>
        <item x="3371"/>
        <item x="2528"/>
        <item x="2880"/>
        <item x="2559"/>
        <item x="2881"/>
        <item x="2655"/>
        <item x="2882"/>
        <item x="2530"/>
        <item x="2560"/>
        <item x="2657"/>
        <item x="2658"/>
        <item x="2529"/>
        <item x="2531"/>
        <item x="2662"/>
        <item x="3326"/>
        <item x="2659"/>
        <item x="2661"/>
        <item x="2561"/>
        <item x="2562"/>
        <item x="2660"/>
        <item x="2663"/>
        <item x="2532"/>
        <item x="2533"/>
        <item x="2534"/>
        <item x="2535"/>
        <item x="2536"/>
        <item x="3320"/>
        <item x="2537"/>
        <item x="3324"/>
        <item x="2538"/>
        <item x="3321"/>
        <item x="3327"/>
        <item x="2539"/>
        <item x="2540"/>
        <item x="2547"/>
        <item x="2541"/>
        <item x="2546"/>
        <item x="3322"/>
        <item x="3323"/>
        <item x="2542"/>
        <item x="3328"/>
        <item x="2543"/>
        <item x="2545"/>
        <item x="3332"/>
        <item x="2544"/>
        <item x="2664"/>
        <item x="2669"/>
        <item x="2668"/>
        <item x="2665"/>
        <item x="2672"/>
        <item x="2666"/>
        <item x="2671"/>
        <item x="2667"/>
        <item x="2686"/>
        <item x="2674"/>
        <item x="2670"/>
        <item x="2673"/>
        <item x="3333"/>
        <item x="2676"/>
        <item x="2687"/>
        <item x="2677"/>
        <item x="2682"/>
        <item x="3329"/>
        <item x="2675"/>
        <item x="2688"/>
        <item x="2683"/>
        <item x="2678"/>
        <item x="3331"/>
        <item x="2684"/>
        <item x="2681"/>
        <item x="2685"/>
        <item x="2689"/>
        <item x="2679"/>
        <item x="2690"/>
        <item x="3341"/>
        <item x="3340"/>
        <item x="2680"/>
        <item x="2691"/>
        <item x="3342"/>
        <item x="3334"/>
        <item x="2692"/>
        <item x="3330"/>
        <item x="3339"/>
        <item x="2693"/>
        <item x="3343"/>
        <item x="2694"/>
        <item x="3335"/>
        <item x="2886"/>
        <item x="2695"/>
        <item x="3337"/>
        <item x="2887"/>
        <item x="2888"/>
        <item x="2696"/>
        <item x="3336"/>
        <item x="3338"/>
        <item x="3346"/>
        <item x="2889"/>
        <item x="2891"/>
        <item x="3344"/>
        <item x="2697"/>
        <item x="3347"/>
        <item x="2724"/>
        <item x="2725"/>
        <item x="2698"/>
        <item x="2721"/>
        <item x="2727"/>
        <item x="2890"/>
        <item x="2726"/>
        <item x="2728"/>
        <item x="2892"/>
        <item x="2699"/>
        <item x="2700"/>
        <item x="2722"/>
        <item x="2729"/>
        <item x="2723"/>
        <item x="2867"/>
        <item x="2895"/>
        <item x="2720"/>
        <item x="2730"/>
        <item x="2893"/>
        <item x="2701"/>
        <item x="2896"/>
        <item x="2907"/>
        <item x="2868"/>
        <item x="2702"/>
        <item x="2894"/>
        <item x="2897"/>
        <item x="2898"/>
        <item x="2731"/>
        <item x="2787"/>
        <item x="2741"/>
        <item x="3345"/>
        <item x="2751"/>
        <item x="2908"/>
        <item x="2869"/>
        <item x="2905"/>
        <item x="2732"/>
        <item x="2742"/>
        <item x="2703"/>
        <item x="2788"/>
        <item x="3348"/>
        <item x="2792"/>
        <item x="2791"/>
        <item x="2740"/>
        <item x="2733"/>
        <item x="2904"/>
        <item x="2749"/>
        <item x="2899"/>
        <item x="2865"/>
        <item x="2734"/>
        <item x="2790"/>
        <item x="2906"/>
        <item x="2750"/>
        <item x="2870"/>
        <item x="2739"/>
        <item x="2735"/>
        <item x="2909"/>
        <item x="2719"/>
        <item x="2743"/>
        <item x="2900"/>
        <item x="2704"/>
        <item x="2793"/>
        <item x="2871"/>
        <item x="2752"/>
        <item x="3349"/>
        <item x="2901"/>
        <item x="2789"/>
        <item x="2864"/>
        <item x="2717"/>
        <item x="2872"/>
        <item x="2794"/>
        <item x="2753"/>
        <item x="2797"/>
        <item x="2795"/>
        <item x="2744"/>
        <item x="2737"/>
        <item x="2718"/>
        <item x="3350"/>
        <item x="2866"/>
        <item x="2784"/>
        <item x="2736"/>
        <item x="2796"/>
        <item x="2799"/>
        <item x="2800"/>
        <item x="2705"/>
        <item x="2798"/>
        <item x="2801"/>
        <item x="2745"/>
        <item x="2707"/>
        <item x="2738"/>
        <item x="2903"/>
        <item x="2785"/>
        <item x="2910"/>
        <item x="2902"/>
        <item x="2754"/>
        <item x="2756"/>
        <item x="2944"/>
        <item x="2746"/>
        <item x="2943"/>
        <item x="2783"/>
        <item x="2712"/>
        <item x="2709"/>
        <item x="2706"/>
        <item x="2781"/>
        <item x="2708"/>
        <item x="2711"/>
        <item x="2802"/>
        <item x="2714"/>
        <item x="2710"/>
        <item x="2713"/>
        <item x="3351"/>
        <item x="2945"/>
        <item x="2925"/>
        <item x="2942"/>
        <item x="2923"/>
        <item x="2716"/>
        <item x="2748"/>
        <item x="2786"/>
        <item x="2755"/>
        <item x="2760"/>
        <item x="2715"/>
        <item x="2924"/>
        <item x="2747"/>
        <item x="2911"/>
        <item x="2761"/>
        <item x="2935"/>
        <item x="2758"/>
        <item x="2779"/>
        <item x="2803"/>
        <item x="2757"/>
        <item x="2782"/>
        <item x="2759"/>
        <item x="2952"/>
        <item x="2933"/>
        <item x="2940"/>
        <item x="2936"/>
        <item x="2926"/>
        <item x="2804"/>
        <item x="2953"/>
        <item x="2762"/>
        <item x="2930"/>
        <item x="2934"/>
        <item x="2806"/>
        <item x="2805"/>
        <item x="2939"/>
        <item x="2941"/>
        <item x="2946"/>
        <item x="2932"/>
        <item x="2780"/>
        <item x="2947"/>
        <item x="2912"/>
        <item x="2950"/>
        <item x="2954"/>
        <item x="2774"/>
        <item x="2766"/>
        <item x="2772"/>
        <item x="3359"/>
        <item x="2765"/>
        <item x="2777"/>
        <item x="2951"/>
        <item x="2775"/>
        <item x="2927"/>
        <item x="2764"/>
        <item x="2778"/>
        <item x="2763"/>
        <item x="2863"/>
        <item x="2937"/>
        <item x="2931"/>
        <item x="2959"/>
        <item x="2862"/>
        <item x="2958"/>
        <item x="2767"/>
        <item x="2807"/>
        <item x="2948"/>
        <item x="2957"/>
        <item x="2776"/>
        <item x="2913"/>
        <item x="2960"/>
        <item x="2773"/>
        <item x="2768"/>
        <item x="2808"/>
        <item x="2955"/>
        <item x="2769"/>
        <item x="2949"/>
        <item x="2928"/>
        <item x="2929"/>
        <item x="2956"/>
        <item x="2770"/>
        <item x="2938"/>
        <item x="2922"/>
        <item x="3352"/>
        <item x="2810"/>
        <item x="2771"/>
        <item x="2914"/>
        <item x="2809"/>
        <item x="2961"/>
        <item x="2971"/>
        <item x="2811"/>
        <item x="3354"/>
        <item x="3360"/>
        <item x="3361"/>
        <item x="2816"/>
        <item x="2915"/>
        <item x="2812"/>
        <item x="2972"/>
        <item x="2814"/>
        <item x="2916"/>
        <item x="2962"/>
        <item x="2815"/>
        <item x="2817"/>
        <item x="3358"/>
        <item x="2921"/>
        <item x="2964"/>
        <item x="2813"/>
        <item x="2965"/>
        <item x="2963"/>
        <item x="3357"/>
        <item x="3353"/>
        <item x="2966"/>
        <item x="2973"/>
        <item x="2818"/>
        <item x="2819"/>
        <item x="2917"/>
        <item x="3356"/>
        <item x="2967"/>
        <item x="2826"/>
        <item x="2827"/>
        <item x="3301"/>
        <item x="2918"/>
        <item x="2841"/>
        <item x="3355"/>
        <item x="2980"/>
        <item x="2919"/>
        <item x="3295"/>
        <item x="2828"/>
        <item x="2978"/>
        <item x="2831"/>
        <item x="3294"/>
        <item x="2820"/>
        <item x="2920"/>
        <item x="2970"/>
        <item x="3302"/>
        <item x="2974"/>
        <item x="2968"/>
        <item x="2975"/>
        <item x="2832"/>
        <item x="3300"/>
        <item x="2981"/>
        <item x="2842"/>
        <item x="3293"/>
        <item x="2830"/>
        <item x="2969"/>
        <item x="2833"/>
        <item x="2979"/>
        <item x="2821"/>
        <item x="2829"/>
        <item x="2838"/>
        <item x="2822"/>
        <item x="2976"/>
        <item x="2839"/>
        <item x="2843"/>
        <item x="2834"/>
        <item x="2837"/>
        <item x="2982"/>
        <item x="2840"/>
        <item x="3305"/>
        <item x="3362"/>
        <item x="2977"/>
        <item x="3003"/>
        <item x="2823"/>
        <item x="3296"/>
        <item x="2852"/>
        <item x="2857"/>
        <item x="2825"/>
        <item x="3304"/>
        <item x="2836"/>
        <item x="2844"/>
        <item x="2835"/>
        <item x="3002"/>
        <item x="3303"/>
        <item x="2984"/>
        <item x="2824"/>
        <item x="3297"/>
        <item x="2983"/>
        <item x="3004"/>
        <item x="3363"/>
        <item x="2853"/>
        <item x="2851"/>
        <item x="2850"/>
        <item x="2845"/>
        <item x="2858"/>
        <item x="2985"/>
        <item x="2854"/>
        <item x="3298"/>
        <item x="2849"/>
        <item x="2859"/>
        <item x="2846"/>
        <item x="2986"/>
        <item x="3309"/>
        <item x="3001"/>
        <item x="2848"/>
        <item x="3018"/>
        <item x="3019"/>
        <item x="3005"/>
        <item x="2855"/>
        <item x="2860"/>
        <item x="3000"/>
        <item x="2847"/>
        <item x="3270"/>
        <item x="2999"/>
        <item x="3020"/>
        <item x="3299"/>
        <item x="3265"/>
        <item x="3021"/>
        <item x="3306"/>
        <item x="3022"/>
        <item x="2987"/>
        <item x="3006"/>
        <item x="2856"/>
        <item x="3007"/>
        <item x="3008"/>
        <item x="3269"/>
        <item x="3292"/>
        <item x="2861"/>
        <item x="3023"/>
        <item x="2988"/>
        <item x="3028"/>
        <item x="3291"/>
        <item x="3290"/>
        <item x="3029"/>
        <item x="3009"/>
        <item x="3271"/>
        <item x="2990"/>
        <item x="3012"/>
        <item x="3030"/>
        <item x="3253"/>
        <item x="3010"/>
        <item x="2989"/>
        <item x="3308"/>
        <item x="3031"/>
        <item x="3016"/>
        <item x="3011"/>
        <item x="3274"/>
        <item x="2991"/>
        <item x="3015"/>
        <item x="3024"/>
        <item x="3013"/>
        <item x="3017"/>
        <item x="3256"/>
        <item x="3272"/>
        <item x="3310"/>
        <item x="2992"/>
        <item x="2995"/>
        <item x="3307"/>
        <item x="3255"/>
        <item x="2994"/>
        <item x="3014"/>
        <item x="3266"/>
        <item x="3273"/>
        <item x="3032"/>
        <item x="3254"/>
        <item x="3263"/>
        <item x="2993"/>
        <item x="3261"/>
        <item x="3275"/>
        <item x="3316"/>
        <item x="3314"/>
        <item x="3025"/>
        <item x="2996"/>
        <item x="3262"/>
        <item x="3267"/>
        <item x="2997"/>
        <item x="3319"/>
        <item x="3311"/>
        <item x="3249"/>
        <item x="3268"/>
        <item x="3027"/>
        <item x="3315"/>
        <item x="3257"/>
        <item x="3276"/>
        <item x="3026"/>
        <item x="3313"/>
        <item x="3317"/>
        <item x="3264"/>
        <item x="3033"/>
        <item x="3312"/>
        <item x="2998"/>
        <item x="3251"/>
        <item x="3318"/>
        <item x="3259"/>
        <item x="3250"/>
        <item x="3258"/>
        <item x="3246"/>
        <item x="3034"/>
        <item x="3252"/>
        <item x="3289"/>
        <item x="3247"/>
        <item x="3260"/>
        <item x="3277"/>
        <item x="3035"/>
        <item x="3279"/>
        <item x="3278"/>
        <item x="3248"/>
        <item x="3039"/>
        <item x="3037"/>
        <item x="3036"/>
        <item x="3038"/>
        <item x="3040"/>
        <item x="3041"/>
        <item x="3280"/>
        <item x="3281"/>
        <item x="3042"/>
        <item x="3288"/>
        <item x="3283"/>
        <item x="3043"/>
        <item x="3284"/>
        <item x="3282"/>
        <item x="3287"/>
        <item x="3044"/>
        <item x="3285"/>
        <item x="3286"/>
        <item x="3049"/>
        <item x="3045"/>
        <item x="3050"/>
        <item x="3051"/>
        <item x="3048"/>
        <item x="3052"/>
        <item x="3046"/>
        <item x="3053"/>
        <item x="3056"/>
        <item x="3047"/>
        <item x="3057"/>
        <item x="3058"/>
        <item x="3054"/>
        <item x="3055"/>
        <item x="3059"/>
        <item x="3060"/>
        <item x="3061"/>
        <item x="3062"/>
        <item x="3063"/>
        <item x="3064"/>
        <item x="3065"/>
        <item x="3066"/>
        <item x="3240"/>
        <item x="3241"/>
        <item x="3067"/>
        <item x="3244"/>
        <item x="3068"/>
        <item x="3242"/>
        <item x="3245"/>
        <item x="3243"/>
        <item x="3069"/>
        <item x="3078"/>
        <item x="3070"/>
        <item x="3239"/>
        <item x="3079"/>
        <item x="3080"/>
        <item x="3086"/>
        <item x="3075"/>
        <item x="3085"/>
        <item x="3081"/>
        <item x="3087"/>
        <item x="3073"/>
        <item x="3071"/>
        <item x="3089"/>
        <item x="3074"/>
        <item x="3082"/>
        <item x="3090"/>
        <item x="3088"/>
        <item x="3072"/>
        <item x="3076"/>
        <item x="3084"/>
        <item x="3093"/>
        <item x="3091"/>
        <item x="3077"/>
        <item x="3083"/>
        <item x="3094"/>
        <item x="3092"/>
        <item x="3095"/>
        <item x="3107"/>
        <item x="3108"/>
        <item x="3096"/>
        <item x="3099"/>
        <item x="3097"/>
        <item x="3098"/>
        <item x="3100"/>
        <item x="3101"/>
        <item x="3102"/>
        <item x="3103"/>
        <item x="3104"/>
        <item x="3106"/>
        <item x="3105"/>
        <item x="3238"/>
        <item x="3109"/>
        <item x="3110"/>
        <item x="3113"/>
        <item x="3111"/>
        <item x="3116"/>
        <item x="3117"/>
        <item x="3115"/>
        <item x="3118"/>
        <item x="3112"/>
        <item x="3114"/>
        <item x="3119"/>
        <item x="3120"/>
        <item x="3121"/>
        <item x="3122"/>
        <item x="3124"/>
        <item x="3237"/>
        <item x="3123"/>
        <item x="3125"/>
        <item x="3126"/>
        <item x="3127"/>
        <item x="3128"/>
        <item x="3129"/>
        <item x="3133"/>
        <item x="3131"/>
        <item x="3130"/>
        <item x="3132"/>
        <item x="3134"/>
        <item x="3138"/>
        <item x="3136"/>
        <item x="3139"/>
        <item x="3137"/>
        <item x="3135"/>
        <item x="3140"/>
        <item x="3148"/>
        <item x="3141"/>
        <item x="3170"/>
        <item x="3149"/>
        <item x="3171"/>
        <item x="3147"/>
        <item x="3142"/>
        <item x="3151"/>
        <item x="3167"/>
        <item x="3145"/>
        <item x="3163"/>
        <item x="3168"/>
        <item x="3150"/>
        <item x="3172"/>
        <item x="3166"/>
        <item x="3146"/>
        <item x="3236"/>
        <item x="3165"/>
        <item x="3143"/>
        <item x="3164"/>
        <item x="3162"/>
        <item x="3152"/>
        <item x="3169"/>
        <item x="3173"/>
        <item x="3144"/>
        <item x="3174"/>
        <item x="3153"/>
        <item x="3161"/>
        <item x="3160"/>
        <item x="3175"/>
        <item x="3159"/>
        <item x="3176"/>
        <item x="3180"/>
        <item x="3181"/>
        <item x="3179"/>
        <item x="3183"/>
        <item x="3177"/>
        <item x="3185"/>
        <item x="3187"/>
        <item x="3182"/>
        <item x="3184"/>
        <item x="3186"/>
        <item x="3178"/>
        <item x="3188"/>
        <item x="3191"/>
        <item x="3189"/>
        <item x="3192"/>
        <item x="3194"/>
        <item x="3193"/>
        <item x="3190"/>
        <item x="3195"/>
        <item x="3198"/>
        <item x="3197"/>
        <item x="3196"/>
        <item x="3202"/>
        <item x="3199"/>
        <item x="3201"/>
        <item x="3203"/>
        <item x="3200"/>
        <item x="3204"/>
        <item x="3158"/>
        <item x="3207"/>
        <item x="3205"/>
        <item x="3206"/>
        <item x="3154"/>
        <item x="3156"/>
        <item x="3157"/>
        <item x="3155"/>
        <item x="3232"/>
        <item x="3231"/>
        <item x="3233"/>
        <item x="3235"/>
        <item x="3234"/>
        <item x="3230"/>
        <item x="3229"/>
        <item x="3227"/>
        <item x="3228"/>
        <item x="3225"/>
        <item x="3226"/>
        <item x="3219"/>
        <item x="3220"/>
        <item x="3224"/>
        <item x="3221"/>
        <item x="3223"/>
        <item x="3208"/>
        <item x="3222"/>
        <item x="3209"/>
        <item x="3210"/>
        <item x="3215"/>
        <item x="3212"/>
        <item x="3211"/>
        <item x="3216"/>
        <item x="3213"/>
        <item x="3217"/>
        <item x="3214"/>
        <item x="3218"/>
        <item x="3438"/>
        <item t="default"/>
      </items>
    </pivotField>
    <pivotField showAll="0"/>
    <pivotField showAll="0"/>
  </pivotFields>
  <rowFields count="1">
    <field x="4"/>
  </rowFields>
  <rowItems count="6">
    <i>
      <x/>
    </i>
    <i>
      <x v="1"/>
    </i>
    <i>
      <x v="2"/>
    </i>
    <i>
      <x v="3"/>
    </i>
    <i>
      <x v="4"/>
    </i>
    <i t="grand">
      <x/>
    </i>
  </rowItems>
  <colItems count="1">
    <i/>
  </colItems>
  <dataFields count="1">
    <dataField name="Sum of average selling price" fld="11" baseField="0" baseItem="0" numFmtId="2"/>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DCF82B-8617-477B-87A7-58E1585A170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B26" firstHeaderRow="1" firstDataRow="1" firstDataCol="1"/>
  <pivotFields count="18">
    <pivotField showAll="0"/>
    <pivotField showAll="0"/>
    <pivotField numFmtId="2" showAll="0"/>
    <pivotField showAll="0"/>
    <pivotField axis="axisRow" showAll="0">
      <items count="6">
        <item x="2"/>
        <item x="1"/>
        <item x="4"/>
        <item x="3"/>
        <item x="0"/>
        <item t="default"/>
      </items>
    </pivotField>
    <pivotField showAll="0">
      <items count="4">
        <item x="1"/>
        <item x="0"/>
        <item x="2"/>
        <item t="default"/>
      </items>
    </pivotField>
    <pivotField showAll="0">
      <items count="3">
        <item x="1"/>
        <item x="0"/>
        <item t="default"/>
      </items>
    </pivotField>
    <pivotField showAll="0"/>
    <pivotField dataField="1" showAll="0"/>
    <pivotField showAll="0"/>
    <pivotField showAll="0"/>
    <pivotField numFmtId="2"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total car" fld="8" baseField="0" baseItem="0"/>
  </dataFields>
  <chartFormats count="6">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4" count="1" selected="0">
            <x v="0"/>
          </reference>
        </references>
      </pivotArea>
    </chartFormat>
    <chartFormat chart="7" format="3">
      <pivotArea type="data" outline="0" fieldPosition="0">
        <references count="2">
          <reference field="4294967294" count="1" selected="0">
            <x v="0"/>
          </reference>
          <reference field="4" count="1" selected="0">
            <x v="1"/>
          </reference>
        </references>
      </pivotArea>
    </chartFormat>
    <chartFormat chart="7" format="4">
      <pivotArea type="data" outline="0" fieldPosition="0">
        <references count="2">
          <reference field="4294967294" count="1" selected="0">
            <x v="0"/>
          </reference>
          <reference field="4" count="1" selected="0">
            <x v="2"/>
          </reference>
        </references>
      </pivotArea>
    </chartFormat>
    <chartFormat chart="7" format="5">
      <pivotArea type="data" outline="0" fieldPosition="0">
        <references count="2">
          <reference field="4294967294" count="1" selected="0">
            <x v="0"/>
          </reference>
          <reference field="4" count="1" selected="0">
            <x v="3"/>
          </reference>
        </references>
      </pivotArea>
    </chartFormat>
    <chartFormat chart="7" format="6">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F9C7E0-8052-4D27-A304-4DF941C0556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B18" firstHeaderRow="0" firstDataRow="1" firstDataCol="0"/>
  <pivotFields count="18">
    <pivotField showAll="0">
      <items count="1476">
        <item x="1405"/>
        <item x="1187"/>
        <item x="1313"/>
        <item x="1311"/>
        <item x="1235"/>
        <item x="80"/>
        <item x="396"/>
        <item x="608"/>
        <item x="763"/>
        <item x="797"/>
        <item x="456"/>
        <item x="565"/>
        <item x="21"/>
        <item x="75"/>
        <item x="1231"/>
        <item x="1375"/>
        <item x="77"/>
        <item x="786"/>
        <item x="616"/>
        <item x="564"/>
        <item x="18"/>
        <item x="1142"/>
        <item x="618"/>
        <item x="1032"/>
        <item x="30"/>
        <item x="1395"/>
        <item x="394"/>
        <item x="254"/>
        <item x="29"/>
        <item x="589"/>
        <item x="167"/>
        <item x="1197"/>
        <item x="1241"/>
        <item x="85"/>
        <item x="568"/>
        <item x="255"/>
        <item x="82"/>
        <item x="1113"/>
        <item x="790"/>
        <item x="397"/>
        <item x="1239"/>
        <item x="871"/>
        <item x="675"/>
        <item x="810"/>
        <item x="956"/>
        <item x="970"/>
        <item x="1363"/>
        <item x="425"/>
        <item x="1109"/>
        <item x="1018"/>
        <item x="100"/>
        <item x="197"/>
        <item x="164"/>
        <item x="1060"/>
        <item x="272"/>
        <item x="332"/>
        <item x="141"/>
        <item x="1285"/>
        <item x="401"/>
        <item x="676"/>
        <item x="1274"/>
        <item x="424"/>
        <item x="1111"/>
        <item x="111"/>
        <item x="165"/>
        <item x="134"/>
        <item x="929"/>
        <item x="791"/>
        <item x="1267"/>
        <item x="14"/>
        <item x="1132"/>
        <item x="712"/>
        <item x="411"/>
        <item x="185"/>
        <item x="1092"/>
        <item x="10"/>
        <item x="243"/>
        <item x="1442"/>
        <item x="861"/>
        <item x="1265"/>
        <item x="566"/>
        <item x="312"/>
        <item x="1020"/>
        <item x="1295"/>
        <item x="287"/>
        <item x="116"/>
        <item x="237"/>
        <item x="1469"/>
        <item x="1189"/>
        <item x="1063"/>
        <item x="410"/>
        <item x="539"/>
        <item x="110"/>
        <item x="654"/>
        <item x="257"/>
        <item x="1447"/>
        <item x="131"/>
        <item x="775"/>
        <item x="1014"/>
        <item x="51"/>
        <item x="782"/>
        <item x="249"/>
        <item x="302"/>
        <item x="1025"/>
        <item x="1248"/>
        <item x="1033"/>
        <item x="1016"/>
        <item x="1401"/>
        <item x="350"/>
        <item x="202"/>
        <item x="1273"/>
        <item x="1287"/>
        <item x="619"/>
        <item x="78"/>
        <item x="897"/>
        <item x="1389"/>
        <item x="788"/>
        <item x="863"/>
        <item x="1272"/>
        <item x="3"/>
        <item x="1081"/>
        <item x="76"/>
        <item x="359"/>
        <item x="493"/>
        <item x="1116"/>
        <item x="1368"/>
        <item x="931"/>
        <item x="575"/>
        <item x="1367"/>
        <item x="1190"/>
        <item x="1104"/>
        <item x="1349"/>
        <item x="512"/>
        <item x="827"/>
        <item x="1161"/>
        <item x="1441"/>
        <item x="169"/>
        <item x="1300"/>
        <item x="1420"/>
        <item x="511"/>
        <item x="949"/>
        <item x="1140"/>
        <item x="365"/>
        <item x="1350"/>
        <item x="1421"/>
        <item x="1458"/>
        <item x="815"/>
        <item x="901"/>
        <item x="253"/>
        <item x="1106"/>
        <item x="1105"/>
        <item x="1362"/>
        <item x="1194"/>
        <item x="1117"/>
        <item x="766"/>
        <item x="501"/>
        <item x="807"/>
        <item x="884"/>
        <item x="58"/>
        <item x="1450"/>
        <item x="113"/>
        <item x="1323"/>
        <item x="1351"/>
        <item x="597"/>
        <item x="304"/>
        <item x="1037"/>
        <item x="1446"/>
        <item x="998"/>
        <item x="1115"/>
        <item x="913"/>
        <item x="1156"/>
        <item x="1438"/>
        <item x="903"/>
        <item x="360"/>
        <item x="1452"/>
        <item x="904"/>
        <item x="1228"/>
        <item x="902"/>
        <item x="1413"/>
        <item x="690"/>
        <item x="1007"/>
        <item x="906"/>
        <item x="1468"/>
        <item x="1328"/>
        <item x="307"/>
        <item x="581"/>
        <item x="594"/>
        <item x="1098"/>
        <item x="319"/>
        <item x="576"/>
        <item x="261"/>
        <item x="1225"/>
        <item x="563"/>
        <item x="727"/>
        <item x="1355"/>
        <item x="1415"/>
        <item x="1331"/>
        <item x="1230"/>
        <item x="983"/>
        <item x="926"/>
        <item x="587"/>
        <item x="1246"/>
        <item x="1208"/>
        <item x="288"/>
        <item x="722"/>
        <item x="362"/>
        <item x="205"/>
        <item x="1369"/>
        <item x="800"/>
        <item x="1121"/>
        <item x="1130"/>
        <item x="534"/>
        <item x="327"/>
        <item x="358"/>
        <item x="1191"/>
        <item x="1451"/>
        <item x="1304"/>
        <item x="943"/>
        <item x="885"/>
        <item x="1164"/>
        <item x="942"/>
        <item x="112"/>
        <item x="240"/>
        <item x="1255"/>
        <item x="260"/>
        <item x="1453"/>
        <item x="804"/>
        <item x="1306"/>
        <item x="241"/>
        <item x="1048"/>
        <item x="283"/>
        <item x="698"/>
        <item x="689"/>
        <item x="160"/>
        <item x="346"/>
        <item x="1263"/>
        <item x="833"/>
        <item x="171"/>
        <item x="959"/>
        <item x="883"/>
        <item x="363"/>
        <item x="1269"/>
        <item x="905"/>
        <item x="882"/>
        <item x="692"/>
        <item x="907"/>
        <item x="941"/>
        <item x="1107"/>
        <item x="754"/>
        <item x="856"/>
        <item x="1134"/>
        <item x="364"/>
        <item x="1223"/>
        <item x="1090"/>
        <item x="1133"/>
        <item x="921"/>
        <item x="1448"/>
        <item x="326"/>
        <item x="910"/>
        <item x="1165"/>
        <item x="1074"/>
        <item x="952"/>
        <item x="1378"/>
        <item x="373"/>
        <item x="419"/>
        <item x="745"/>
        <item x="792"/>
        <item x="1264"/>
        <item x="638"/>
        <item x="67"/>
        <item x="108"/>
        <item x="1465"/>
        <item x="441"/>
        <item x="645"/>
        <item x="1333"/>
        <item x="1386"/>
        <item x="609"/>
        <item x="4"/>
        <item x="612"/>
        <item x="497"/>
        <item x="611"/>
        <item x="226"/>
        <item x="516"/>
        <item x="825"/>
        <item x="311"/>
        <item x="137"/>
        <item x="992"/>
        <item x="68"/>
        <item x="325"/>
        <item x="390"/>
        <item x="795"/>
        <item x="1277"/>
        <item x="1019"/>
        <item x="355"/>
        <item x="1039"/>
        <item x="999"/>
        <item x="1340"/>
        <item x="1021"/>
        <item x="1122"/>
        <item x="158"/>
        <item x="951"/>
        <item x="759"/>
        <item x="1073"/>
        <item x="432"/>
        <item x="1151"/>
        <item x="1296"/>
        <item x="740"/>
        <item x="895"/>
        <item x="677"/>
        <item x="1445"/>
        <item x="1198"/>
        <item x="370"/>
        <item x="480"/>
        <item x="33"/>
        <item x="47"/>
        <item x="1227"/>
        <item x="135"/>
        <item x="392"/>
        <item x="1411"/>
        <item x="244"/>
        <item x="316"/>
        <item x="1456"/>
        <item x="1410"/>
        <item x="794"/>
        <item x="588"/>
        <item x="624"/>
        <item x="857"/>
        <item x="604"/>
        <item x="627"/>
        <item x="1226"/>
        <item x="19"/>
        <item x="593"/>
        <item x="1398"/>
        <item x="549"/>
        <item x="738"/>
        <item x="413"/>
        <item x="839"/>
        <item x="844"/>
        <item x="60"/>
        <item x="1301"/>
        <item x="760"/>
        <item x="1432"/>
        <item x="1233"/>
        <item x="1108"/>
        <item x="752"/>
        <item x="1364"/>
        <item x="1076"/>
        <item x="1412"/>
        <item x="603"/>
        <item x="211"/>
        <item x="1391"/>
        <item x="1067"/>
        <item x="784"/>
        <item x="434"/>
        <item x="699"/>
        <item x="573"/>
        <item x="812"/>
        <item x="1217"/>
        <item x="193"/>
        <item x="532"/>
        <item x="366"/>
        <item x="743"/>
        <item x="483"/>
        <item x="567"/>
        <item x="446"/>
        <item x="1373"/>
        <item x="967"/>
        <item x="996"/>
        <item x="535"/>
        <item x="887"/>
        <item x="1237"/>
        <item x="878"/>
        <item x="518"/>
        <item x="94"/>
        <item x="1075"/>
        <item x="751"/>
        <item x="583"/>
        <item x="448"/>
        <item x="107"/>
        <item x="555"/>
        <item x="374"/>
        <item x="1374"/>
        <item x="1199"/>
        <item x="1336"/>
        <item x="1393"/>
        <item x="391"/>
        <item x="69"/>
        <item x="382"/>
        <item x="8"/>
        <item x="1293"/>
        <item x="681"/>
        <item x="31"/>
        <item x="1150"/>
        <item x="787"/>
        <item x="206"/>
        <item x="750"/>
        <item x="1200"/>
        <item x="66"/>
        <item x="872"/>
        <item x="1114"/>
        <item x="1182"/>
        <item x="1266"/>
        <item x="991"/>
        <item x="1204"/>
        <item x="90"/>
        <item x="504"/>
        <item x="239"/>
        <item x="541"/>
        <item x="318"/>
        <item x="896"/>
        <item x="117"/>
        <item x="168"/>
        <item x="1403"/>
        <item x="352"/>
        <item x="1251"/>
        <item x="874"/>
        <item x="49"/>
        <item x="1325"/>
        <item x="1099"/>
        <item x="129"/>
        <item x="533"/>
        <item x="1022"/>
        <item x="217"/>
        <item x="561"/>
        <item x="63"/>
        <item x="1178"/>
        <item x="997"/>
        <item x="201"/>
        <item x="756"/>
        <item x="892"/>
        <item x="38"/>
        <item x="1192"/>
        <item x="399"/>
        <item x="726"/>
        <item x="1302"/>
        <item x="515"/>
        <item x="451"/>
        <item x="246"/>
        <item x="553"/>
        <item x="556"/>
        <item x="1327"/>
        <item x="469"/>
        <item x="1276"/>
        <item x="1176"/>
        <item x="207"/>
        <item x="65"/>
        <item x="189"/>
        <item x="400"/>
        <item x="776"/>
        <item x="442"/>
        <item x="774"/>
        <item x="268"/>
        <item x="140"/>
        <item x="191"/>
        <item x="344"/>
        <item x="578"/>
        <item x="403"/>
        <item x="537"/>
        <item x="1321"/>
        <item x="28"/>
        <item x="898"/>
        <item x="634"/>
        <item x="422"/>
        <item x="962"/>
        <item x="114"/>
        <item x="61"/>
        <item x="558"/>
        <item x="1337"/>
        <item x="123"/>
        <item x="1271"/>
        <item x="1381"/>
        <item x="1089"/>
        <item x="1154"/>
        <item x="1319"/>
        <item x="163"/>
        <item x="219"/>
        <item x="508"/>
        <item x="770"/>
        <item x="683"/>
        <item x="1128"/>
        <item x="809"/>
        <item x="216"/>
        <item x="591"/>
        <item x="212"/>
        <item x="474"/>
        <item x="45"/>
        <item x="298"/>
        <item x="187"/>
        <item x="1068"/>
        <item x="1127"/>
        <item x="644"/>
        <item x="671"/>
        <item x="647"/>
        <item x="153"/>
        <item x="221"/>
        <item x="1041"/>
        <item x="322"/>
        <item x="125"/>
        <item x="525"/>
        <item x="1282"/>
        <item x="728"/>
        <item x="465"/>
        <item x="122"/>
        <item x="1474"/>
        <item x="179"/>
        <item x="1072"/>
        <item x="1097"/>
        <item x="406"/>
        <item x="42"/>
        <item x="580"/>
        <item x="291"/>
        <item x="813"/>
        <item x="1377"/>
        <item x="1047"/>
        <item x="1467"/>
        <item x="1006"/>
        <item x="315"/>
        <item x="299"/>
        <item x="1062"/>
        <item x="404"/>
        <item x="126"/>
        <item x="582"/>
        <item x="119"/>
        <item x="976"/>
        <item x="817"/>
        <item x="337"/>
        <item x="1160"/>
        <item x="1029"/>
        <item x="826"/>
        <item x="1017"/>
        <item x="208"/>
        <item x="428"/>
        <item x="445"/>
        <item x="37"/>
        <item x="357"/>
        <item x="282"/>
        <item x="144"/>
        <item x="639"/>
        <item x="546"/>
        <item x="1247"/>
        <item x="687"/>
        <item x="880"/>
        <item x="724"/>
        <item x="128"/>
        <item x="73"/>
        <item x="636"/>
        <item x="1466"/>
        <item x="1171"/>
        <item x="1170"/>
        <item x="87"/>
        <item x="1270"/>
        <item x="380"/>
        <item x="1008"/>
        <item x="13"/>
        <item x="1303"/>
        <item x="1346"/>
        <item x="958"/>
        <item x="242"/>
        <item x="317"/>
        <item x="1435"/>
        <item x="1195"/>
        <item x="702"/>
        <item x="1280"/>
        <item x="2"/>
        <item x="222"/>
        <item x="450"/>
        <item x="492"/>
        <item x="528"/>
        <item x="859"/>
        <item x="96"/>
        <item x="777"/>
        <item x="386"/>
        <item x="955"/>
        <item x="341"/>
        <item x="1463"/>
        <item x="632"/>
        <item x="252"/>
        <item x="584"/>
        <item x="466"/>
        <item x="980"/>
        <item x="1167"/>
        <item x="819"/>
        <item x="183"/>
        <item x="642"/>
        <item x="1289"/>
        <item x="918"/>
        <item x="894"/>
        <item x="940"/>
        <item x="841"/>
        <item x="993"/>
        <item x="1353"/>
        <item x="383"/>
        <item x="948"/>
        <item x="685"/>
        <item x="271"/>
        <item x="1318"/>
        <item x="764"/>
        <item x="444"/>
        <item x="1087"/>
        <item x="1376"/>
        <item x="1440"/>
        <item x="1131"/>
        <item x="6"/>
        <item x="496"/>
        <item x="1141"/>
        <item x="733"/>
        <item x="1250"/>
        <item x="1002"/>
        <item x="15"/>
        <item x="767"/>
        <item x="381"/>
        <item x="136"/>
        <item x="26"/>
        <item x="720"/>
        <item x="1219"/>
        <item x="577"/>
        <item x="622"/>
        <item x="463"/>
        <item x="1397"/>
        <item x="1344"/>
        <item x="714"/>
        <item x="74"/>
        <item x="545"/>
        <item x="476"/>
        <item x="1058"/>
        <item x="649"/>
        <item x="635"/>
        <item x="353"/>
        <item x="957"/>
        <item x="664"/>
        <item x="245"/>
        <item x="822"/>
        <item x="732"/>
        <item x="86"/>
        <item x="862"/>
        <item x="749"/>
        <item x="947"/>
        <item x="231"/>
        <item x="600"/>
        <item x="224"/>
        <item x="1338"/>
        <item x="1308"/>
        <item x="620"/>
        <item x="46"/>
        <item x="830"/>
        <item x="601"/>
        <item x="1124"/>
        <item x="755"/>
        <item x="308"/>
        <item x="893"/>
        <item x="793"/>
        <item x="507"/>
        <item x="1462"/>
        <item x="666"/>
        <item x="455"/>
        <item x="524"/>
        <item x="613"/>
        <item x="1094"/>
        <item x="961"/>
        <item x="1036"/>
        <item x="522"/>
        <item x="234"/>
        <item x="840"/>
        <item x="811"/>
        <item x="705"/>
        <item x="130"/>
        <item x="421"/>
        <item x="1222"/>
        <item x="184"/>
        <item x="1408"/>
        <item x="1077"/>
        <item x="32"/>
        <item x="371"/>
        <item x="53"/>
        <item x="1066"/>
        <item x="416"/>
        <item x="933"/>
        <item x="765"/>
        <item x="831"/>
        <item x="262"/>
        <item x="1238"/>
        <item x="723"/>
        <item x="36"/>
        <item x="97"/>
        <item x="562"/>
        <item x="301"/>
        <item x="928"/>
        <item x="186"/>
        <item x="633"/>
        <item x="908"/>
        <item x="499"/>
        <item x="1146"/>
        <item x="473"/>
        <item x="269"/>
        <item x="1339"/>
        <item x="650"/>
        <item x="435"/>
        <item x="281"/>
        <item x="989"/>
        <item x="909"/>
        <item x="230"/>
        <item x="979"/>
        <item x="1015"/>
        <item x="823"/>
        <item x="379"/>
        <item x="1343"/>
        <item x="1455"/>
        <item x="978"/>
        <item x="772"/>
        <item x="306"/>
        <item x="1379"/>
        <item x="873"/>
        <item x="572"/>
        <item x="429"/>
        <item x="1434"/>
        <item x="935"/>
        <item x="725"/>
        <item x="1084"/>
        <item x="867"/>
        <item x="713"/>
        <item x="1431"/>
        <item x="668"/>
        <item x="335"/>
        <item x="1149"/>
        <item x="1069"/>
        <item x="855"/>
        <item x="1279"/>
        <item x="540"/>
        <item x="409"/>
        <item x="1472"/>
        <item x="487"/>
        <item x="1437"/>
        <item x="175"/>
        <item x="571"/>
        <item x="1290"/>
        <item x="914"/>
        <item x="977"/>
        <item x="1402"/>
        <item x="1028"/>
        <item x="1079"/>
        <item x="915"/>
        <item x="1460"/>
        <item x="305"/>
        <item x="339"/>
        <item x="232"/>
        <item x="570"/>
        <item x="835"/>
        <item x="174"/>
        <item x="985"/>
        <item x="1433"/>
        <item x="1257"/>
        <item x="71"/>
        <item x="471"/>
        <item x="1315"/>
        <item x="369"/>
        <item x="816"/>
        <item x="223"/>
        <item x="900"/>
        <item x="89"/>
        <item x="630"/>
        <item x="161"/>
        <item x="1129"/>
        <item x="742"/>
        <item x="92"/>
        <item x="1419"/>
        <item x="1080"/>
        <item x="1173"/>
        <item x="1359"/>
        <item x="1361"/>
        <item x="680"/>
        <item x="1416"/>
        <item x="0"/>
        <item x="336"/>
        <item x="121"/>
        <item x="1342"/>
        <item x="876"/>
        <item x="758"/>
        <item x="730"/>
        <item x="115"/>
        <item x="147"/>
        <item x="1144"/>
        <item x="701"/>
        <item x="1004"/>
        <item x="513"/>
        <item x="969"/>
        <item x="828"/>
        <item x="228"/>
        <item x="599"/>
        <item x="1252"/>
        <item x="1427"/>
        <item x="1426"/>
        <item x="1177"/>
        <item x="220"/>
        <item x="1088"/>
        <item x="430"/>
        <item x="836"/>
        <item x="431"/>
        <item x="146"/>
        <item x="1166"/>
        <item x="150"/>
        <item x="890"/>
        <item x="280"/>
        <item x="351"/>
        <item x="1429"/>
        <item x="152"/>
        <item x="5"/>
        <item x="39"/>
        <item x="950"/>
        <item x="190"/>
        <item x="1125"/>
        <item x="1078"/>
        <item x="1371"/>
        <item x="785"/>
        <item x="248"/>
        <item x="238"/>
        <item x="204"/>
        <item x="259"/>
        <item x="590"/>
        <item x="102"/>
        <item x="986"/>
        <item x="670"/>
        <item x="1387"/>
        <item x="1382"/>
        <item x="247"/>
        <item x="263"/>
        <item x="592"/>
        <item x="881"/>
        <item x="1123"/>
        <item x="1356"/>
        <item x="9"/>
        <item x="606"/>
        <item x="1126"/>
        <item x="1059"/>
        <item x="389"/>
        <item x="447"/>
        <item x="1425"/>
        <item x="1163"/>
        <item x="1245"/>
        <item x="1012"/>
        <item x="1324"/>
        <item x="1184"/>
        <item x="1038"/>
        <item x="510"/>
        <item x="59"/>
        <item x="849"/>
        <item x="498"/>
        <item x="151"/>
        <item x="1258"/>
        <item x="1307"/>
        <item x="1188"/>
        <item x="1286"/>
        <item x="378"/>
        <item x="124"/>
        <item x="1234"/>
        <item x="478"/>
        <item x="470"/>
        <item x="12"/>
        <item x="707"/>
        <item x="848"/>
        <item x="1221"/>
        <item x="172"/>
        <item x="426"/>
        <item x="646"/>
        <item x="574"/>
        <item x="41"/>
        <item x="412"/>
        <item x="276"/>
        <item x="157"/>
        <item x="1220"/>
        <item x="1061"/>
        <item x="1001"/>
        <item x="761"/>
        <item x="354"/>
        <item x="1449"/>
        <item x="923"/>
        <item x="106"/>
        <item x="176"/>
        <item x="213"/>
        <item x="99"/>
        <item x="1093"/>
        <item x="215"/>
        <item x="225"/>
        <item x="449"/>
        <item x="1317"/>
        <item x="459"/>
        <item x="615"/>
        <item x="651"/>
        <item x="1196"/>
        <item x="1332"/>
        <item x="746"/>
        <item x="851"/>
        <item x="637"/>
        <item x="858"/>
        <item x="162"/>
        <item x="277"/>
        <item x="1297"/>
        <item x="407"/>
        <item x="659"/>
        <item x="1354"/>
        <item x="1406"/>
        <item x="531"/>
        <item x="1329"/>
        <item x="662"/>
        <item x="963"/>
        <item x="1157"/>
        <item x="693"/>
        <item x="888"/>
        <item x="1040"/>
        <item x="875"/>
        <item x="1042"/>
        <item x="982"/>
        <item x="679"/>
        <item x="1215"/>
        <item x="711"/>
        <item x="324"/>
        <item x="182"/>
        <item x="1102"/>
        <item x="43"/>
        <item x="203"/>
        <item x="368"/>
        <item x="433"/>
        <item x="274"/>
        <item x="1180"/>
        <item x="936"/>
        <item x="1201"/>
        <item x="1242"/>
        <item x="178"/>
        <item x="1294"/>
        <item x="385"/>
        <item x="843"/>
        <item x="665"/>
        <item x="1136"/>
        <item x="1292"/>
        <item x="57"/>
        <item x="500"/>
        <item x="440"/>
        <item x="557"/>
        <item x="1168"/>
        <item x="229"/>
        <item x="916"/>
        <item x="1392"/>
        <item x="854"/>
        <item x="418"/>
        <item x="489"/>
        <item x="806"/>
        <item x="1135"/>
        <item x="729"/>
        <item x="1380"/>
        <item x="700"/>
        <item x="95"/>
        <item x="657"/>
        <item x="40"/>
        <item x="514"/>
        <item x="529"/>
        <item x="345"/>
        <item x="946"/>
        <item x="994"/>
        <item x="145"/>
        <item x="309"/>
        <item x="1470"/>
        <item x="361"/>
        <item x="348"/>
        <item x="869"/>
        <item x="481"/>
        <item x="1100"/>
        <item x="847"/>
        <item x="1320"/>
        <item x="333"/>
        <item x="103"/>
        <item x="995"/>
        <item x="142"/>
        <item x="879"/>
        <item x="290"/>
        <item x="138"/>
        <item x="420"/>
        <item x="296"/>
        <item x="297"/>
        <item x="661"/>
        <item x="934"/>
        <item x="278"/>
        <item x="1064"/>
        <item x="44"/>
        <item x="652"/>
        <item x="1119"/>
        <item x="834"/>
        <item x="273"/>
        <item x="1054"/>
        <item x="188"/>
        <item x="643"/>
        <item x="376"/>
        <item x="829"/>
        <item x="870"/>
        <item x="98"/>
        <item x="398"/>
        <item x="491"/>
        <item x="530"/>
        <item x="853"/>
        <item x="84"/>
        <item x="93"/>
        <item x="159"/>
        <item x="939"/>
        <item x="210"/>
        <item x="127"/>
        <item x="579"/>
        <item x="295"/>
        <item x="314"/>
        <item x="17"/>
        <item x="605"/>
        <item x="1236"/>
        <item x="334"/>
        <item x="1186"/>
        <item x="988"/>
        <item x="1232"/>
        <item x="132"/>
        <item x="1057"/>
        <item x="686"/>
        <item x="218"/>
        <item x="779"/>
        <item x="438"/>
        <item x="133"/>
        <item x="475"/>
        <item x="347"/>
        <item x="641"/>
        <item x="866"/>
        <item x="920"/>
        <item x="734"/>
        <item x="1"/>
        <item x="460"/>
        <item x="494"/>
        <item x="837"/>
        <item x="236"/>
        <item x="1268"/>
        <item x="552"/>
        <item x="35"/>
        <item x="34"/>
        <item x="925"/>
        <item x="653"/>
        <item x="966"/>
        <item x="678"/>
        <item x="717"/>
        <item x="1209"/>
        <item x="1086"/>
        <item x="155"/>
        <item x="1103"/>
        <item x="739"/>
        <item x="437"/>
        <item x="715"/>
        <item x="757"/>
        <item x="1162"/>
        <item x="417"/>
        <item x="1210"/>
        <item x="614"/>
        <item x="768"/>
        <item x="292"/>
        <item x="101"/>
        <item x="1424"/>
        <item x="482"/>
        <item x="736"/>
        <item x="251"/>
        <item x="1101"/>
        <item x="331"/>
        <item x="1091"/>
        <item x="1043"/>
        <item x="395"/>
        <item x="803"/>
        <item x="981"/>
        <item x="1347"/>
        <item x="1394"/>
        <item x="27"/>
        <item x="703"/>
        <item x="1031"/>
        <item x="1288"/>
        <item x="81"/>
        <item x="384"/>
        <item x="1418"/>
        <item x="519"/>
        <item x="922"/>
        <item x="16"/>
        <item x="22"/>
        <item x="180"/>
        <item x="628"/>
        <item x="70"/>
        <item x="796"/>
        <item x="1396"/>
        <item x="1095"/>
        <item x="258"/>
        <item x="932"/>
        <item x="586"/>
        <item x="891"/>
        <item x="1179"/>
        <item x="1003"/>
        <item x="1348"/>
        <item x="88"/>
        <item x="1030"/>
        <item x="1175"/>
        <item x="735"/>
        <item x="1010"/>
        <item x="166"/>
        <item x="771"/>
        <item x="1027"/>
        <item x="538"/>
        <item x="673"/>
        <item x="1390"/>
        <item x="544"/>
        <item x="1457"/>
        <item x="177"/>
        <item x="64"/>
        <item x="744"/>
        <item x="648"/>
        <item x="1050"/>
        <item x="596"/>
        <item x="1372"/>
        <item x="543"/>
        <item x="1172"/>
        <item x="1256"/>
        <item x="1013"/>
        <item x="607"/>
        <item x="899"/>
        <item x="235"/>
        <item x="143"/>
        <item x="1352"/>
        <item x="1305"/>
        <item x="323"/>
        <item x="343"/>
        <item x="72"/>
        <item x="656"/>
        <item x="1053"/>
        <item x="1214"/>
        <item x="696"/>
        <item x="865"/>
        <item x="919"/>
        <item x="927"/>
        <item x="1138"/>
        <item x="285"/>
        <item x="1147"/>
        <item x="731"/>
        <item x="502"/>
        <item x="1046"/>
        <item x="1218"/>
        <item x="509"/>
        <item x="503"/>
        <item x="91"/>
        <item x="781"/>
        <item x="284"/>
        <item x="472"/>
        <item x="1023"/>
        <item x="388"/>
        <item x="621"/>
        <item x="1049"/>
        <item x="798"/>
        <item x="170"/>
        <item x="1082"/>
        <item x="864"/>
        <item x="1206"/>
        <item x="199"/>
        <item x="801"/>
        <item x="1244"/>
        <item x="799"/>
        <item x="1314"/>
        <item x="405"/>
        <item x="598"/>
        <item x="1322"/>
        <item x="367"/>
        <item x="1444"/>
        <item x="439"/>
        <item x="602"/>
        <item x="1334"/>
        <item x="173"/>
        <item x="560"/>
        <item x="944"/>
        <item x="286"/>
        <item x="62"/>
        <item x="458"/>
        <item x="149"/>
        <item x="1404"/>
        <item x="436"/>
        <item x="1143"/>
        <item x="1169"/>
        <item x="808"/>
        <item x="1417"/>
        <item x="1212"/>
        <item x="973"/>
        <item x="461"/>
        <item x="23"/>
        <item x="719"/>
        <item x="1383"/>
        <item x="250"/>
        <item x="640"/>
        <item x="1085"/>
        <item x="971"/>
        <item x="1409"/>
        <item x="753"/>
        <item x="120"/>
        <item x="1211"/>
        <item x="1400"/>
        <item x="1439"/>
        <item x="960"/>
        <item x="427"/>
        <item x="783"/>
        <item x="414"/>
        <item x="527"/>
        <item x="721"/>
        <item x="626"/>
        <item x="48"/>
        <item x="264"/>
        <item x="479"/>
        <item x="265"/>
        <item x="716"/>
        <item x="195"/>
        <item x="1461"/>
        <item x="838"/>
        <item x="684"/>
        <item x="1096"/>
        <item x="1335"/>
        <item x="109"/>
        <item x="118"/>
        <item x="748"/>
        <item x="821"/>
        <item x="1202"/>
        <item x="655"/>
        <item x="548"/>
        <item x="56"/>
        <item x="342"/>
        <item x="415"/>
        <item x="196"/>
        <item x="930"/>
        <item x="330"/>
        <item x="672"/>
        <item x="1357"/>
        <item x="1216"/>
        <item x="54"/>
        <item x="139"/>
        <item x="1414"/>
        <item x="1000"/>
        <item x="275"/>
        <item x="911"/>
        <item x="1464"/>
        <item x="889"/>
        <item x="1291"/>
        <item x="1174"/>
        <item x="805"/>
        <item x="372"/>
        <item x="7"/>
        <item x="462"/>
        <item x="818"/>
        <item x="329"/>
        <item x="585"/>
        <item x="1153"/>
        <item x="1009"/>
        <item x="778"/>
        <item x="924"/>
        <item x="814"/>
        <item x="710"/>
        <item x="289"/>
        <item x="945"/>
        <item x="1158"/>
        <item x="1298"/>
        <item x="965"/>
        <item x="1051"/>
        <item x="660"/>
        <item x="741"/>
        <item x="1260"/>
        <item x="789"/>
        <item x="667"/>
        <item x="709"/>
        <item x="328"/>
        <item x="1341"/>
        <item x="104"/>
        <item x="148"/>
        <item x="267"/>
        <item x="1181"/>
        <item x="1254"/>
        <item x="987"/>
        <item x="1471"/>
        <item x="1275"/>
        <item x="1213"/>
        <item x="917"/>
        <item x="1083"/>
        <item x="310"/>
        <item x="521"/>
        <item x="490"/>
        <item x="820"/>
        <item x="1366"/>
        <item x="1137"/>
        <item x="984"/>
        <item x="154"/>
        <item x="1110"/>
        <item x="937"/>
        <item x="1330"/>
        <item x="408"/>
        <item x="1056"/>
        <item x="953"/>
        <item x="300"/>
        <item x="669"/>
        <item x="1345"/>
        <item x="625"/>
        <item x="1370"/>
        <item x="209"/>
        <item x="464"/>
        <item x="1011"/>
        <item x="214"/>
        <item x="718"/>
        <item x="860"/>
        <item x="975"/>
        <item x="1261"/>
        <item x="990"/>
        <item x="1299"/>
        <item x="1026"/>
        <item x="1326"/>
        <item x="1155"/>
        <item x="233"/>
        <item x="294"/>
        <item x="974"/>
        <item x="1118"/>
        <item x="313"/>
        <item x="1224"/>
        <item x="467"/>
        <item x="536"/>
        <item x="20"/>
        <item x="1112"/>
        <item x="423"/>
        <item x="1388"/>
        <item x="595"/>
        <item x="1283"/>
        <item x="1262"/>
        <item x="198"/>
        <item x="279"/>
        <item x="338"/>
        <item x="517"/>
        <item x="617"/>
        <item x="569"/>
        <item x="1443"/>
        <item x="1034"/>
        <item x="1052"/>
        <item x="773"/>
        <item x="1310"/>
        <item x="964"/>
        <item x="610"/>
        <item x="11"/>
        <item x="682"/>
        <item x="52"/>
        <item x="747"/>
        <item x="1159"/>
        <item x="1207"/>
        <item x="24"/>
        <item x="850"/>
        <item x="691"/>
        <item x="1423"/>
        <item x="1055"/>
        <item x="695"/>
        <item x="704"/>
        <item x="1024"/>
        <item x="523"/>
        <item x="780"/>
        <item x="50"/>
        <item x="375"/>
        <item x="694"/>
        <item x="1070"/>
        <item x="845"/>
        <item x="495"/>
        <item x="227"/>
        <item x="266"/>
        <item x="1436"/>
        <item x="1044"/>
        <item x="1360"/>
        <item x="452"/>
        <item x="356"/>
        <item x="886"/>
        <item x="1358"/>
        <item x="1459"/>
        <item x="484"/>
        <item x="377"/>
        <item x="1278"/>
        <item x="402"/>
        <item x="1148"/>
        <item x="303"/>
        <item x="526"/>
        <item x="968"/>
        <item x="769"/>
        <item x="1065"/>
        <item x="1407"/>
        <item x="1312"/>
        <item x="25"/>
        <item x="194"/>
        <item x="505"/>
        <item x="293"/>
        <item x="938"/>
        <item x="1249"/>
        <item x="1183"/>
        <item x="506"/>
        <item x="542"/>
        <item x="832"/>
        <item x="105"/>
        <item x="1259"/>
        <item x="1145"/>
        <item x="1071"/>
        <item x="1365"/>
        <item x="192"/>
        <item x="55"/>
        <item x="737"/>
        <item x="802"/>
        <item x="200"/>
        <item x="1473"/>
        <item x="629"/>
        <item x="1139"/>
        <item x="824"/>
        <item x="877"/>
        <item x="393"/>
        <item x="520"/>
        <item x="256"/>
        <item x="663"/>
        <item x="468"/>
        <item x="485"/>
        <item x="631"/>
        <item x="1152"/>
        <item x="477"/>
        <item x="1454"/>
        <item x="846"/>
        <item x="954"/>
        <item x="708"/>
        <item x="181"/>
        <item x="1005"/>
        <item x="912"/>
        <item x="1316"/>
        <item x="79"/>
        <item x="550"/>
        <item x="443"/>
        <item x="1384"/>
        <item x="1422"/>
        <item x="868"/>
        <item x="320"/>
        <item x="1229"/>
        <item x="1035"/>
        <item x="547"/>
        <item x="688"/>
        <item x="554"/>
        <item x="762"/>
        <item x="1120"/>
        <item x="1240"/>
        <item x="697"/>
        <item x="321"/>
        <item x="486"/>
        <item x="623"/>
        <item x="658"/>
        <item x="454"/>
        <item x="340"/>
        <item x="1399"/>
        <item x="387"/>
        <item x="270"/>
        <item x="457"/>
        <item x="972"/>
        <item x="1193"/>
        <item x="1309"/>
        <item x="559"/>
        <item x="1203"/>
        <item x="706"/>
        <item x="1385"/>
        <item x="1045"/>
        <item x="551"/>
        <item x="1428"/>
        <item x="1253"/>
        <item x="156"/>
        <item x="852"/>
        <item x="349"/>
        <item x="674"/>
        <item x="1243"/>
        <item x="1205"/>
        <item x="488"/>
        <item x="842"/>
        <item x="1284"/>
        <item x="453"/>
        <item x="83"/>
        <item x="1430"/>
        <item x="1281"/>
        <item x="1185"/>
        <item t="default"/>
      </items>
    </pivotField>
    <pivotField dataField="1" showAll="0"/>
    <pivotField numFmtId="2" showAll="0"/>
    <pivotField showAll="0"/>
    <pivotField showAll="0">
      <items count="6">
        <item x="2"/>
        <item x="1"/>
        <item x="4"/>
        <item x="3"/>
        <item x="0"/>
        <item t="default"/>
      </items>
    </pivotField>
    <pivotField showAll="0"/>
    <pivotField showAll="0"/>
    <pivotField showAll="0"/>
    <pivotField dataField="1" showAll="0"/>
    <pivotField showAll="0"/>
    <pivotField showAll="0"/>
    <pivotField numFmtId="2"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year" fld="1" baseField="0" baseItem="0"/>
    <dataField name="Sum of total car"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2C0057A8-21F4-426D-A530-D21E788928F4}" autoFormatId="16" applyNumberFormats="0" applyBorderFormats="0" applyFontFormats="0" applyPatternFormats="0" applyAlignmentFormats="0" applyWidthHeightFormats="0">
  <queryTableRefresh nextId="21">
    <queryTableFields count="20">
      <queryTableField id="1" name="Make" tableColumnId="1"/>
      <queryTableField id="2" name="Model" tableColumnId="2"/>
      <queryTableField id="3" name="Price" tableColumnId="3"/>
      <queryTableField id="4" name="Year" tableColumnId="4"/>
      <queryTableField id="5" name="Kilometer" tableColumnId="5"/>
      <queryTableField id="6" name="Fuel Type" tableColumnId="6"/>
      <queryTableField id="7" name="Transmission" tableColumnId="7"/>
      <queryTableField id="8" name="Location" tableColumnId="8"/>
      <queryTableField id="9" name="Color" tableColumnId="9"/>
      <queryTableField id="10" name="Owner" tableColumnId="10"/>
      <queryTableField id="11" name="Seller Type" tableColumnId="11"/>
      <queryTableField id="12" name="Engine" tableColumnId="12"/>
      <queryTableField id="13" name="Max Power" tableColumnId="13"/>
      <queryTableField id="14" name="Max Torque" tableColumnId="14"/>
      <queryTableField id="15" name="Drivetrain" tableColumnId="15"/>
      <queryTableField id="16" name="Length" tableColumnId="16"/>
      <queryTableField id="17" name="Width" tableColumnId="17"/>
      <queryTableField id="18" name="Height" tableColumnId="18"/>
      <queryTableField id="19" name="Seating Capacity" tableColumnId="19"/>
      <queryTableField id="20" name="Fuel Tank Capacity"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85E319F5-C2F4-42AF-9164-813E38AE6579}" autoFormatId="16" applyNumberFormats="0" applyBorderFormats="0" applyFontFormats="0" applyPatternFormats="0" applyAlignmentFormats="0" applyWidthHeightFormats="0">
  <queryTableRefresh nextId="14">
    <queryTableFields count="13">
      <queryTableField id="1" name="name" tableColumnId="1"/>
      <queryTableField id="2" name="year" tableColumnId="2"/>
      <queryTableField id="3" name="selling_price" tableColumnId="3"/>
      <queryTableField id="4" name="km_driven" tableColumnId="4"/>
      <queryTableField id="5" name="fuel" tableColumnId="5"/>
      <queryTableField id="6" name="seller_type" tableColumnId="6"/>
      <queryTableField id="7" name="transmission" tableColumnId="7"/>
      <queryTableField id="8" name="owner" tableColumnId="8"/>
      <queryTableField id="9" name="mileage" tableColumnId="9"/>
      <queryTableField id="10" name="engine" tableColumnId="10"/>
      <queryTableField id="11" name="max_power" tableColumnId="11"/>
      <queryTableField id="12" name="torque" tableColumnId="12"/>
      <queryTableField id="13" name="seats"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3D735E19-A642-4E4C-A0D1-581C0B5720C5}" autoFormatId="16" applyNumberFormats="0" applyBorderFormats="0" applyFontFormats="0" applyPatternFormats="0" applyAlignmentFormats="0" applyWidthHeightFormats="0">
  <queryTableRefresh nextId="33" unboundColumnsRight="10">
    <queryTableFields count="18">
      <queryTableField id="1" name="name" tableColumnId="1"/>
      <queryTableField id="2" name="year" tableColumnId="2"/>
      <queryTableField id="3" name="selling_price" tableColumnId="3"/>
      <queryTableField id="4" name="km_driven" tableColumnId="4"/>
      <queryTableField id="5" name="fuel" tableColumnId="5"/>
      <queryTableField id="6" name="seller_type" tableColumnId="6"/>
      <queryTableField id="7" name="transmission" tableColumnId="7"/>
      <queryTableField id="8" name="owner" tableColumnId="8"/>
      <queryTableField id="9" dataBound="0" tableColumnId="9"/>
      <queryTableField id="10" dataBound="0" tableColumnId="10"/>
      <queryTableField id="12" dataBound="0" tableColumnId="12"/>
      <queryTableField id="13" dataBound="0" tableColumnId="13"/>
      <queryTableField id="21" dataBound="0" tableColumnId="21"/>
      <queryTableField id="22" dataBound="0" tableColumnId="22"/>
      <queryTableField id="23" dataBound="0" tableColumnId="23"/>
      <queryTableField id="29" dataBound="0" tableColumnId="29"/>
      <queryTableField id="30" dataBound="0" tableColumnId="30"/>
      <queryTableField id="32" dataBound="0"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D54A110E-E225-46E7-8978-33EFA34738D1}" autoFormatId="16" applyNumberFormats="0" applyBorderFormats="0" applyFontFormats="0" applyPatternFormats="0" applyAlignmentFormats="0" applyWidthHeightFormats="0">
  <queryTableRefresh nextId="18" unboundColumnsRight="4">
    <queryTableFields count="13">
      <queryTableField id="1" name="Car_Name" tableColumnId="1"/>
      <queryTableField id="2" name="Year" tableColumnId="2"/>
      <queryTableField id="3" name="Selling_Price" tableColumnId="3"/>
      <queryTableField id="4" name="Present_Price" tableColumnId="4"/>
      <queryTableField id="5" name="Kms_Driven" tableColumnId="5"/>
      <queryTableField id="6" name="Fuel_Type" tableColumnId="6"/>
      <queryTableField id="7" name="Seller_Type" tableColumnId="7"/>
      <queryTableField id="8" name="Transmission" tableColumnId="8"/>
      <queryTableField id="9" name="Owner" tableColumnId="9"/>
      <queryTableField id="10" dataBound="0" tableColumnId="10"/>
      <queryTableField id="11" dataBound="0" tableColumnId="11"/>
      <queryTableField id="15" dataBound="0"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 xr10:uid="{41A63291-586A-4B81-9F81-29AA18359FF5}" sourceName="fuel">
  <pivotTables>
    <pivotTable tabId="7" name="PivotTable5"/>
  </pivotTables>
  <data>
    <tabular pivotCacheId="1335269023">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 1" xr10:uid="{DC31E1C8-FBEA-48BD-9B9E-D695C764F75A}" cache="Slicer_fuel" caption="fuel"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CD4569-8696-47A4-9D27-B42DDC5EE1D8}" name="car_details_v4" displayName="car_details_v4" ref="A1:T2060" tableType="queryTable" totalsRowShown="0">
  <autoFilter ref="A1:T2060" xr:uid="{FACD4569-8696-47A4-9D27-B42DDC5EE1D8}"/>
  <tableColumns count="20">
    <tableColumn id="1" xr3:uid="{73AFF63A-9047-405A-94C9-C500D8B82214}" uniqueName="1" name="Make" queryTableFieldId="1" dataDxfId="46"/>
    <tableColumn id="2" xr3:uid="{FEB7E048-896E-4727-8C83-EFA317C907B7}" uniqueName="2" name="Model" queryTableFieldId="2" dataDxfId="45"/>
    <tableColumn id="3" xr3:uid="{C0536CDE-4876-425B-8D28-73C5A637D3B9}" uniqueName="3" name="Price" queryTableFieldId="3"/>
    <tableColumn id="4" xr3:uid="{BF28DA9D-AE76-43A9-A26E-E8C0CE67F36F}" uniqueName="4" name="Year" queryTableFieldId="4"/>
    <tableColumn id="5" xr3:uid="{B7711CD3-1729-4388-98E3-EF0514003128}" uniqueName="5" name="Kilometer" queryTableFieldId="5"/>
    <tableColumn id="6" xr3:uid="{7FD9BF51-4505-4BA7-9BC8-6E82F0096474}" uniqueName="6" name="Fuel Type" queryTableFieldId="6" dataDxfId="44"/>
    <tableColumn id="7" xr3:uid="{0EFFA7EC-C2FB-428E-ADEA-F93523B652AB}" uniqueName="7" name="Transmission" queryTableFieldId="7" dataDxfId="43"/>
    <tableColumn id="8" xr3:uid="{D0AE675D-E850-424C-B8D5-4E4796699DFC}" uniqueName="8" name="Location" queryTableFieldId="8" dataDxfId="42"/>
    <tableColumn id="9" xr3:uid="{34AF2902-1970-4D89-B4C4-C62DA276A1F3}" uniqueName="9" name="Color" queryTableFieldId="9" dataDxfId="41"/>
    <tableColumn id="10" xr3:uid="{61D30A13-0125-47EA-91D6-E1AD98A933BF}" uniqueName="10" name="Owner" queryTableFieldId="10" dataDxfId="40"/>
    <tableColumn id="11" xr3:uid="{BD05F824-7A5E-4102-A820-926399C9E109}" uniqueName="11" name="Seller Type" queryTableFieldId="11" dataDxfId="39"/>
    <tableColumn id="12" xr3:uid="{E729F1CC-A133-4F07-BE45-80A796F588F0}" uniqueName="12" name="Engine" queryTableFieldId="12" dataDxfId="38"/>
    <tableColumn id="13" xr3:uid="{DC67631C-0D91-4BB8-94B4-32830EFC889A}" uniqueName="13" name="Max Power" queryTableFieldId="13" dataDxfId="37"/>
    <tableColumn id="14" xr3:uid="{19C68EF0-2328-477E-A9F7-E11F03E5B647}" uniqueName="14" name="Max Torque" queryTableFieldId="14" dataDxfId="36"/>
    <tableColumn id="15" xr3:uid="{5F458B95-F4D8-426D-9743-AC6D1AB48CD1}" uniqueName="15" name="Drivetrain" queryTableFieldId="15" dataDxfId="35"/>
    <tableColumn id="16" xr3:uid="{D4465A98-B32A-4793-854A-D918797D3E5F}" uniqueName="16" name="Length" queryTableFieldId="16"/>
    <tableColumn id="17" xr3:uid="{C9455252-831E-4425-853D-F917F1AFA9D8}" uniqueName="17" name="Width" queryTableFieldId="17"/>
    <tableColumn id="18" xr3:uid="{4C72FDED-C28E-4FD6-AC5C-55DC1C94BFF1}" uniqueName="18" name="Height" queryTableFieldId="18"/>
    <tableColumn id="19" xr3:uid="{A4086242-CAF1-4C56-9CE8-C4F8349038C0}" uniqueName="19" name="Seating Capacity" queryTableFieldId="19"/>
    <tableColumn id="20" xr3:uid="{8AC8CB45-53C4-48F3-A508-4A59C72CC162}" uniqueName="20" name="Fuel Tank Capacity" queryTableField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81A957-0EEB-4E2A-A3C3-C2706ADB1F9C}" name="Car_details_v3" displayName="Car_details_v3" ref="A1:M6927" tableType="queryTable" totalsRowShown="0">
  <autoFilter ref="A1:M6927" xr:uid="{5081A957-0EEB-4E2A-A3C3-C2706ADB1F9C}"/>
  <tableColumns count="13">
    <tableColumn id="1" xr3:uid="{258CFE46-7CBE-40D9-A13D-0F049778D0BC}" uniqueName="1" name="name" queryTableFieldId="1" dataDxfId="34"/>
    <tableColumn id="2" xr3:uid="{6C2681F0-B487-4CB3-96AC-3D8FBF053B6E}" uniqueName="2" name="year" queryTableFieldId="2"/>
    <tableColumn id="3" xr3:uid="{03E33765-A79B-4930-BE4F-2135094E4581}" uniqueName="3" name="selling_price" queryTableFieldId="3" dataDxfId="33"/>
    <tableColumn id="4" xr3:uid="{D84947AA-2644-4D80-B60F-139C4512CE68}" uniqueName="4" name="km_driven" queryTableFieldId="4"/>
    <tableColumn id="5" xr3:uid="{481BF038-C47E-47BF-ABDE-B318C84F1FDD}" uniqueName="5" name="fuel" queryTableFieldId="5" dataDxfId="32"/>
    <tableColumn id="6" xr3:uid="{6FAF0F9E-F119-47FA-B77D-5D5A65376B8D}" uniqueName="6" name="seller_type" queryTableFieldId="6" dataDxfId="31"/>
    <tableColumn id="7" xr3:uid="{FD39AB5C-A32F-496A-8AE0-28E396F16517}" uniqueName="7" name="transmission" queryTableFieldId="7" dataDxfId="30"/>
    <tableColumn id="8" xr3:uid="{25D73CFE-8B6D-4323-8EB7-CDEE398DFA1D}" uniqueName="8" name="owner" queryTableFieldId="8" dataDxfId="29"/>
    <tableColumn id="9" xr3:uid="{55A4B8C1-4822-4FA2-847E-E31B14FED4B0}" uniqueName="9" name="mileage" queryTableFieldId="9" dataDxfId="28"/>
    <tableColumn id="10" xr3:uid="{9A111C04-5E1A-4093-8E1C-EDC1B87EB531}" uniqueName="10" name="engine" queryTableFieldId="10" dataDxfId="27"/>
    <tableColumn id="11" xr3:uid="{98D9D3E5-EEDD-4216-89C8-612A3E12AA8A}" uniqueName="11" name="max_power" queryTableFieldId="11" dataDxfId="26"/>
    <tableColumn id="12" xr3:uid="{480A803D-C679-42EC-BE71-80C9DB4D147F}" uniqueName="12" name="torque" queryTableFieldId="12" dataDxfId="25"/>
    <tableColumn id="13" xr3:uid="{4CD930E5-1CAB-4B12-BE04-ADDA4E5F4CF3}" uniqueName="13" name="seats" queryTableField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E4511A-D2E3-407F-9F49-C6242F352096}" name="CAR_DETAILS_FROM_CAR_DEKHO" displayName="CAR_DETAILS_FROM_CAR_DEKHO" ref="A1:R3578" tableType="queryTable" totalsRowShown="0">
  <autoFilter ref="A1:R3578" xr:uid="{A7E4511A-D2E3-407F-9F49-C6242F352096}"/>
  <tableColumns count="18">
    <tableColumn id="1" xr3:uid="{E32D7CAB-6693-4988-AEF6-AEE707D62229}" uniqueName="1" name="name" queryTableFieldId="1" dataDxfId="24"/>
    <tableColumn id="2" xr3:uid="{8468DA09-EB97-498F-A3E8-4451C6F9C44A}" uniqueName="2" name="year" queryTableFieldId="2"/>
    <tableColumn id="3" xr3:uid="{399889A6-AB3A-4B30-A732-2CF2C599E344}" uniqueName="3" name="selling_price" queryTableFieldId="3" dataDxfId="23"/>
    <tableColumn id="4" xr3:uid="{8B3C3827-C539-4962-AE87-47A26C0998CA}" uniqueName="4" name="km_driven" queryTableFieldId="4"/>
    <tableColumn id="5" xr3:uid="{077E0CC8-0E38-459A-9C78-CE88517C4D14}" uniqueName="5" name="fuel" queryTableFieldId="5" dataDxfId="22"/>
    <tableColumn id="6" xr3:uid="{BD1E96A0-AAFD-4FF6-8F83-75CD1D6D6FC2}" uniqueName="6" name="seller_type" queryTableFieldId="6" dataDxfId="21"/>
    <tableColumn id="7" xr3:uid="{02F0B201-EC84-4BF5-972A-29B79776375F}" uniqueName="7" name="transmission" queryTableFieldId="7" dataDxfId="20"/>
    <tableColumn id="8" xr3:uid="{DC7E7E0C-344F-4A36-A6EC-A6CACA0FDFC1}" uniqueName="8" name="owner" queryTableFieldId="8" dataDxfId="19"/>
    <tableColumn id="9" xr3:uid="{383D6C9F-CB9C-4067-BD24-5937AD33B9F1}" uniqueName="9" name="total car" queryTableFieldId="9" dataDxfId="18">
      <calculatedColumnFormula>COUNTA(A2:A3578)</calculatedColumnFormula>
    </tableColumn>
    <tableColumn id="10" xr3:uid="{E0A743CD-15FA-4903-8B0A-D410E0972924}" uniqueName="10" name="car age" queryTableFieldId="10" dataDxfId="17">
      <calculatedColumnFormula>2026-B2</calculatedColumnFormula>
    </tableColumn>
    <tableColumn id="12" xr3:uid="{50408826-4525-4B93-93C9-DFB80480551D}" uniqueName="12" name="PRICE CATEGORY" queryTableFieldId="12" dataDxfId="1">
      <calculatedColumnFormula>IF(C2&lt;=500000,"budget",IF(C2&lt;=1000000,"medium","premimum"))</calculatedColumnFormula>
    </tableColumn>
    <tableColumn id="13" xr3:uid="{56552917-AC21-4FDD-9FF7-C024B19E26F2}" uniqueName="13" name="average selling price" queryTableFieldId="13" dataDxfId="16">
      <calculatedColumnFormula>AVERAGE(C2:C3578)</calculatedColumnFormula>
    </tableColumn>
    <tableColumn id="21" xr3:uid="{5BE16802-F156-4AF1-BA34-70EF528E4B1C}" uniqueName="21" name="feul type" queryTableFieldId="21" dataDxfId="15">
      <calculatedColumnFormula array="1">SUM(COUNTIF(E2:E3578,{"Petrol","Diesel","CNG","LPG","Electric"}))</calculatedColumnFormula>
    </tableColumn>
    <tableColumn id="22" xr3:uid="{AA5B73E0-15F5-4C1A-BB86-6B45763258AE}" uniqueName="22" name="automatic" queryTableFieldId="22" dataDxfId="14">
      <calculatedColumnFormula>COUNTIF(G2:G3578,"Automatic")
 +COUNTIF(G2:G3578,"Manual")</calculatedColumnFormula>
    </tableColumn>
    <tableColumn id="23" xr3:uid="{159A3977-8B09-405F-A7F3-FD279D34A19C}" uniqueName="23" name="cars by seller type" queryTableFieldId="23" dataDxfId="13">
      <calculatedColumnFormula array="1">SUM(COUNTIF(F2:F3578,{"Individual","Dealer","Trustmark Dealer"}))</calculatedColumnFormula>
    </tableColumn>
    <tableColumn id="29" xr3:uid="{B8DBDAFA-C12D-41D6-BCC1-FFE9DA6C0A4B}" uniqueName="29" name="count car" queryTableFieldId="29" dataDxfId="12">
      <calculatedColumnFormula>COUNTIF(J2:J3578,"&gt;10")</calculatedColumnFormula>
    </tableColumn>
    <tableColumn id="30" xr3:uid="{97F51CAD-08AD-4CA9-B23F-A0B9AB5B5405}" uniqueName="30" name="Percentage" queryTableFieldId="30" dataDxfId="11">
      <calculatedColumnFormula>COUNTIF(H2:H3578,"First Owner")/COUNTA(H2:H3578)</calculatedColumnFormula>
    </tableColumn>
    <tableColumn id="11" xr3:uid="{D820E524-436A-4FB7-A5AB-8A57E8E7E1C3}" uniqueName="11" name="av price by feul type2" queryTableFieldId="32" dataDxfId="0">
      <calculatedColumnFormula>AVERAGEIF(E2:E3578,"Petrol",C2:C3578) + AVERAGEIF(E2:E3578,"Diesel",C2:C3578) + AVERAGEIF(E2:E3578,"CNG",C2:C3578)</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2E73D8-F5C7-4068-A554-72F4BF2CE6A8}" name="car_data" displayName="car_data" ref="A1:M300" tableType="queryTable" totalsRowShown="0">
  <autoFilter ref="A1:M300" xr:uid="{C42E73D8-F5C7-4068-A554-72F4BF2CE6A8}"/>
  <tableColumns count="13">
    <tableColumn id="1" xr3:uid="{2C654045-8E29-4DEB-B0E4-F38C12150435}" uniqueName="1" name="Car_Name" queryTableFieldId="1" dataDxfId="10"/>
    <tableColumn id="2" xr3:uid="{CC84F917-5620-4291-BB05-C8C691CF5126}" uniqueName="2" name="Year" queryTableFieldId="2"/>
    <tableColumn id="3" xr3:uid="{643985C2-2C16-42A4-8990-055C49F30300}" uniqueName="3" name="Selling_Price" queryTableFieldId="3" dataDxfId="9"/>
    <tableColumn id="4" xr3:uid="{4214F80C-986F-480B-BF10-538E14ED1D37}" uniqueName="4" name="Present_Price" queryTableFieldId="4"/>
    <tableColumn id="5" xr3:uid="{2C28EB52-F088-4656-B5E2-13D55DD4F01A}" uniqueName="5" name="Kms_Driven" queryTableFieldId="5"/>
    <tableColumn id="6" xr3:uid="{79AD868A-14E7-4099-99CD-27D77CAC0D62}" uniqueName="6" name="Fuel_Type" queryTableFieldId="6" dataDxfId="8"/>
    <tableColumn id="7" xr3:uid="{4BD493F9-E224-4975-A052-6EAE87D60DD2}" uniqueName="7" name="Seller_Type" queryTableFieldId="7" dataDxfId="7"/>
    <tableColumn id="8" xr3:uid="{152A9B5B-1EDA-44DA-BA92-9322F242A583}" uniqueName="8" name="Transmission" queryTableFieldId="8" dataDxfId="6"/>
    <tableColumn id="9" xr3:uid="{CF7D0DD4-840D-4687-BE55-E8938C3E3697}" uniqueName="9" name="Owner" queryTableFieldId="9"/>
    <tableColumn id="10" xr3:uid="{1D3BDD2C-EAC6-4BAE-B688-A9CBCAF5262D}" uniqueName="10" name="car age" queryTableFieldId="10" dataDxfId="5">
      <calculatedColumnFormula>2025-B2</calculatedColumnFormula>
    </tableColumn>
    <tableColumn id="11" xr3:uid="{496A2E7D-A42E-4A23-8E0F-7398D1551A04}" uniqueName="11" name="Price Category" queryTableFieldId="11" dataDxfId="4">
      <calculatedColumnFormula xml:space="preserve"> IF(C2&lt;500000,"Budget",IF(C2&lt;=1000000,"mid range","premium"))</calculatedColumnFormula>
    </tableColumn>
    <tableColumn id="15" xr3:uid="{5C50BC3B-A985-417F-AB9E-76B83690BF8F}" uniqueName="15" name="total_car" queryTableFieldId="15" dataDxfId="3">
      <calculatedColumnFormula>COUNTA(A2:A300)</calculatedColumnFormula>
    </tableColumn>
    <tableColumn id="16" xr3:uid="{9E11B32F-ABFA-466B-B5EC-CB054816A3F4}" uniqueName="16" name="average" queryTableFieldId="16"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7E4B2-5005-4840-B301-A9144263DD5B}">
  <dimension ref="A1:T2060"/>
  <sheetViews>
    <sheetView workbookViewId="0">
      <selection sqref="A1:T2060"/>
    </sheetView>
  </sheetViews>
  <sheetFormatPr defaultRowHeight="14.4" x14ac:dyDescent="0.3"/>
  <cols>
    <col min="1" max="1" width="13.6640625" bestFit="1" customWidth="1"/>
    <col min="2" max="2" width="42.5546875" bestFit="1" customWidth="1"/>
    <col min="3" max="3" width="9" bestFit="1" customWidth="1"/>
    <col min="4" max="4" width="6.88671875" bestFit="1" customWidth="1"/>
    <col min="5" max="5" width="11.44140625" bestFit="1" customWidth="1"/>
    <col min="6" max="6" width="11.33203125" bestFit="1" customWidth="1"/>
    <col min="7" max="7" width="14.21875" bestFit="1" customWidth="1"/>
    <col min="8" max="8" width="16" bestFit="1" customWidth="1"/>
    <col min="9" max="9" width="7.6640625" bestFit="1" customWidth="1"/>
    <col min="10" max="10" width="15.109375" bestFit="1" customWidth="1"/>
    <col min="11" max="11" width="21" bestFit="1" customWidth="1"/>
    <col min="12" max="12" width="8.6640625" bestFit="1" customWidth="1"/>
    <col min="13" max="13" width="18" bestFit="1" customWidth="1"/>
    <col min="14" max="14" width="22" bestFit="1" customWidth="1"/>
    <col min="15" max="15" width="11.44140625" bestFit="1" customWidth="1"/>
    <col min="16" max="16" width="8.6640625" bestFit="1" customWidth="1"/>
    <col min="17" max="17" width="8.21875" bestFit="1" customWidth="1"/>
    <col min="18" max="18" width="8.6640625" bestFit="1" customWidth="1"/>
    <col min="19" max="19" width="17.33203125" bestFit="1" customWidth="1"/>
    <col min="20" max="20" width="18.88671875" bestFit="1" customWidth="1"/>
  </cols>
  <sheetData>
    <row r="1" spans="1:20" x14ac:dyDescent="0.3">
      <c r="A1" t="s">
        <v>3922</v>
      </c>
      <c r="B1" t="s">
        <v>3923</v>
      </c>
      <c r="C1" t="s">
        <v>3924</v>
      </c>
      <c r="D1" t="s">
        <v>1</v>
      </c>
      <c r="E1" t="s">
        <v>3925</v>
      </c>
      <c r="F1" t="s">
        <v>3926</v>
      </c>
      <c r="G1" t="s">
        <v>7</v>
      </c>
      <c r="H1" t="s">
        <v>3927</v>
      </c>
      <c r="I1" t="s">
        <v>3928</v>
      </c>
      <c r="J1" t="s">
        <v>8</v>
      </c>
      <c r="K1" t="s">
        <v>3929</v>
      </c>
      <c r="L1" t="s">
        <v>3930</v>
      </c>
      <c r="M1" t="s">
        <v>3931</v>
      </c>
      <c r="N1" t="s">
        <v>3932</v>
      </c>
      <c r="O1" t="s">
        <v>3933</v>
      </c>
      <c r="P1" t="s">
        <v>3934</v>
      </c>
      <c r="Q1" t="s">
        <v>3935</v>
      </c>
      <c r="R1" t="s">
        <v>3936</v>
      </c>
      <c r="S1" t="s">
        <v>3937</v>
      </c>
      <c r="T1" t="s">
        <v>3938</v>
      </c>
    </row>
    <row r="2" spans="1:20" x14ac:dyDescent="0.3">
      <c r="A2" t="s">
        <v>3939</v>
      </c>
      <c r="B2" t="s">
        <v>3940</v>
      </c>
      <c r="C2">
        <v>505000</v>
      </c>
      <c r="D2">
        <v>2017</v>
      </c>
      <c r="E2">
        <v>87150</v>
      </c>
      <c r="F2" t="s">
        <v>10</v>
      </c>
      <c r="G2" t="s">
        <v>12</v>
      </c>
      <c r="H2" t="s">
        <v>3941</v>
      </c>
      <c r="I2" t="s">
        <v>3942</v>
      </c>
      <c r="J2" t="s">
        <v>3943</v>
      </c>
      <c r="K2" t="s">
        <v>3944</v>
      </c>
      <c r="L2" t="s">
        <v>3945</v>
      </c>
      <c r="M2" t="s">
        <v>3946</v>
      </c>
      <c r="N2" t="s">
        <v>3947</v>
      </c>
      <c r="O2" t="s">
        <v>3948</v>
      </c>
      <c r="P2">
        <v>3990</v>
      </c>
      <c r="Q2">
        <v>1680</v>
      </c>
      <c r="R2">
        <v>1505</v>
      </c>
      <c r="S2">
        <v>5</v>
      </c>
      <c r="T2">
        <v>35</v>
      </c>
    </row>
    <row r="3" spans="1:20" x14ac:dyDescent="0.3">
      <c r="A3" t="s">
        <v>3949</v>
      </c>
      <c r="B3" t="s">
        <v>3950</v>
      </c>
      <c r="C3">
        <v>450000</v>
      </c>
      <c r="D3">
        <v>2014</v>
      </c>
      <c r="E3">
        <v>75000</v>
      </c>
      <c r="F3" t="s">
        <v>14</v>
      </c>
      <c r="G3" t="s">
        <v>12</v>
      </c>
      <c r="H3" t="s">
        <v>3951</v>
      </c>
      <c r="I3" t="s">
        <v>3952</v>
      </c>
      <c r="J3" t="s">
        <v>3953</v>
      </c>
      <c r="K3" t="s">
        <v>25</v>
      </c>
      <c r="L3" t="s">
        <v>3954</v>
      </c>
      <c r="M3" t="s">
        <v>3955</v>
      </c>
      <c r="N3" t="s">
        <v>3956</v>
      </c>
      <c r="O3" t="s">
        <v>3948</v>
      </c>
      <c r="P3">
        <v>3995</v>
      </c>
      <c r="Q3">
        <v>1695</v>
      </c>
      <c r="R3">
        <v>1555</v>
      </c>
      <c r="S3">
        <v>5</v>
      </c>
      <c r="T3">
        <v>42</v>
      </c>
    </row>
    <row r="4" spans="1:20" x14ac:dyDescent="0.3">
      <c r="A4" t="s">
        <v>3957</v>
      </c>
      <c r="B4" t="s">
        <v>3958</v>
      </c>
      <c r="C4">
        <v>220000</v>
      </c>
      <c r="D4">
        <v>2011</v>
      </c>
      <c r="E4">
        <v>67000</v>
      </c>
      <c r="F4" t="s">
        <v>10</v>
      </c>
      <c r="G4" t="s">
        <v>12</v>
      </c>
      <c r="H4" t="s">
        <v>3959</v>
      </c>
      <c r="I4" t="s">
        <v>3960</v>
      </c>
      <c r="J4" t="s">
        <v>3943</v>
      </c>
      <c r="K4" t="s">
        <v>25</v>
      </c>
      <c r="L4" t="s">
        <v>3961</v>
      </c>
      <c r="M4" t="s">
        <v>3962</v>
      </c>
      <c r="N4" t="s">
        <v>3963</v>
      </c>
      <c r="O4" t="s">
        <v>3948</v>
      </c>
      <c r="P4">
        <v>3585</v>
      </c>
      <c r="Q4">
        <v>1595</v>
      </c>
      <c r="R4">
        <v>1550</v>
      </c>
      <c r="S4">
        <v>5</v>
      </c>
      <c r="T4">
        <v>35</v>
      </c>
    </row>
    <row r="5" spans="1:20" x14ac:dyDescent="0.3">
      <c r="A5" t="s">
        <v>3964</v>
      </c>
      <c r="B5" t="s">
        <v>3965</v>
      </c>
      <c r="C5">
        <v>799000</v>
      </c>
      <c r="D5">
        <v>2019</v>
      </c>
      <c r="E5">
        <v>37500</v>
      </c>
      <c r="F5" t="s">
        <v>10</v>
      </c>
      <c r="G5" t="s">
        <v>12</v>
      </c>
      <c r="H5" t="s">
        <v>3966</v>
      </c>
      <c r="I5" t="s">
        <v>3967</v>
      </c>
      <c r="J5" t="s">
        <v>3943</v>
      </c>
      <c r="K5" t="s">
        <v>25</v>
      </c>
      <c r="L5" t="s">
        <v>3961</v>
      </c>
      <c r="M5" t="s">
        <v>3968</v>
      </c>
      <c r="N5" t="s">
        <v>3969</v>
      </c>
      <c r="O5" t="s">
        <v>3948</v>
      </c>
      <c r="P5">
        <v>3995</v>
      </c>
      <c r="Q5">
        <v>1745</v>
      </c>
      <c r="R5">
        <v>1510</v>
      </c>
      <c r="S5">
        <v>5</v>
      </c>
      <c r="T5">
        <v>37</v>
      </c>
    </row>
    <row r="6" spans="1:20" x14ac:dyDescent="0.3">
      <c r="A6" t="s">
        <v>3964</v>
      </c>
      <c r="B6" t="s">
        <v>3970</v>
      </c>
      <c r="C6">
        <v>1950000</v>
      </c>
      <c r="D6">
        <v>2018</v>
      </c>
      <c r="E6">
        <v>69000</v>
      </c>
      <c r="F6" t="s">
        <v>14</v>
      </c>
      <c r="G6" t="s">
        <v>12</v>
      </c>
      <c r="H6" t="s">
        <v>3971</v>
      </c>
      <c r="I6" t="s">
        <v>3942</v>
      </c>
      <c r="J6" t="s">
        <v>3943</v>
      </c>
      <c r="K6" t="s">
        <v>25</v>
      </c>
      <c r="L6" t="s">
        <v>3972</v>
      </c>
      <c r="M6" t="s">
        <v>3973</v>
      </c>
      <c r="N6" t="s">
        <v>3974</v>
      </c>
      <c r="O6" t="s">
        <v>3975</v>
      </c>
      <c r="P6">
        <v>4735</v>
      </c>
      <c r="Q6">
        <v>1830</v>
      </c>
      <c r="R6">
        <v>1795</v>
      </c>
      <c r="S6">
        <v>7</v>
      </c>
      <c r="T6">
        <v>55</v>
      </c>
    </row>
    <row r="7" spans="1:20" x14ac:dyDescent="0.3">
      <c r="A7" t="s">
        <v>3949</v>
      </c>
      <c r="B7" t="s">
        <v>3976</v>
      </c>
      <c r="C7">
        <v>675000</v>
      </c>
      <c r="D7">
        <v>2017</v>
      </c>
      <c r="E7">
        <v>73315</v>
      </c>
      <c r="F7" t="s">
        <v>10</v>
      </c>
      <c r="G7" t="s">
        <v>12</v>
      </c>
      <c r="H7" t="s">
        <v>3941</v>
      </c>
      <c r="I7" t="s">
        <v>3942</v>
      </c>
      <c r="J7" t="s">
        <v>3943</v>
      </c>
      <c r="K7" t="s">
        <v>25</v>
      </c>
      <c r="L7" t="s">
        <v>3977</v>
      </c>
      <c r="M7" t="s">
        <v>3978</v>
      </c>
      <c r="N7" t="s">
        <v>3979</v>
      </c>
      <c r="O7" t="s">
        <v>3948</v>
      </c>
      <c r="P7">
        <v>4490</v>
      </c>
      <c r="Q7">
        <v>1730</v>
      </c>
      <c r="R7">
        <v>1485</v>
      </c>
      <c r="S7">
        <v>5</v>
      </c>
      <c r="T7">
        <v>43</v>
      </c>
    </row>
    <row r="8" spans="1:20" x14ac:dyDescent="0.3">
      <c r="A8" t="s">
        <v>3980</v>
      </c>
      <c r="B8" t="s">
        <v>3981</v>
      </c>
      <c r="C8">
        <v>1898999</v>
      </c>
      <c r="D8">
        <v>2015</v>
      </c>
      <c r="E8">
        <v>47000</v>
      </c>
      <c r="F8" t="s">
        <v>10</v>
      </c>
      <c r="G8" t="s">
        <v>19</v>
      </c>
      <c r="H8" t="s">
        <v>3971</v>
      </c>
      <c r="I8" t="s">
        <v>3952</v>
      </c>
      <c r="J8" t="s">
        <v>3953</v>
      </c>
      <c r="K8" t="s">
        <v>25</v>
      </c>
      <c r="L8" t="s">
        <v>3982</v>
      </c>
      <c r="M8" t="s">
        <v>3983</v>
      </c>
      <c r="N8" t="s">
        <v>3984</v>
      </c>
      <c r="O8" t="s">
        <v>3948</v>
      </c>
      <c r="P8">
        <v>4630</v>
      </c>
      <c r="Q8">
        <v>1777</v>
      </c>
      <c r="R8">
        <v>1432</v>
      </c>
      <c r="S8">
        <v>5</v>
      </c>
    </row>
    <row r="9" spans="1:20" x14ac:dyDescent="0.3">
      <c r="A9" t="s">
        <v>3985</v>
      </c>
      <c r="B9" t="s">
        <v>3986</v>
      </c>
      <c r="C9">
        <v>2650000</v>
      </c>
      <c r="D9">
        <v>2017</v>
      </c>
      <c r="E9">
        <v>75000</v>
      </c>
      <c r="F9" t="s">
        <v>14</v>
      </c>
      <c r="G9" t="s">
        <v>19</v>
      </c>
      <c r="H9" t="s">
        <v>3987</v>
      </c>
      <c r="I9" t="s">
        <v>3952</v>
      </c>
      <c r="J9" t="s">
        <v>3953</v>
      </c>
      <c r="K9" t="s">
        <v>25</v>
      </c>
      <c r="L9" t="s">
        <v>3988</v>
      </c>
      <c r="M9" t="s">
        <v>3989</v>
      </c>
      <c r="N9" t="s">
        <v>3990</v>
      </c>
      <c r="O9" t="s">
        <v>3991</v>
      </c>
      <c r="P9">
        <v>4439</v>
      </c>
      <c r="Q9">
        <v>1821</v>
      </c>
      <c r="R9">
        <v>1612</v>
      </c>
      <c r="S9">
        <v>5</v>
      </c>
      <c r="T9">
        <v>51</v>
      </c>
    </row>
    <row r="10" spans="1:20" x14ac:dyDescent="0.3">
      <c r="A10" t="s">
        <v>3992</v>
      </c>
      <c r="B10" t="s">
        <v>3993</v>
      </c>
      <c r="C10">
        <v>1390000</v>
      </c>
      <c r="D10">
        <v>2017</v>
      </c>
      <c r="E10">
        <v>56000</v>
      </c>
      <c r="F10" t="s">
        <v>10</v>
      </c>
      <c r="G10" t="s">
        <v>19</v>
      </c>
      <c r="H10" t="s">
        <v>3971</v>
      </c>
      <c r="I10" t="s">
        <v>3952</v>
      </c>
      <c r="J10" t="s">
        <v>3943</v>
      </c>
      <c r="K10" t="s">
        <v>25</v>
      </c>
      <c r="L10" t="s">
        <v>3994</v>
      </c>
      <c r="M10" t="s">
        <v>3995</v>
      </c>
      <c r="N10" t="s">
        <v>3996</v>
      </c>
      <c r="O10" t="s">
        <v>3948</v>
      </c>
      <c r="P10">
        <v>4670</v>
      </c>
      <c r="Q10">
        <v>1814</v>
      </c>
      <c r="R10">
        <v>1476</v>
      </c>
      <c r="S10">
        <v>5</v>
      </c>
      <c r="T10">
        <v>50</v>
      </c>
    </row>
    <row r="11" spans="1:20" x14ac:dyDescent="0.3">
      <c r="A11" t="s">
        <v>3997</v>
      </c>
      <c r="B11" t="s">
        <v>3998</v>
      </c>
      <c r="C11">
        <v>575000</v>
      </c>
      <c r="D11">
        <v>2015</v>
      </c>
      <c r="E11">
        <v>85000</v>
      </c>
      <c r="F11" t="s">
        <v>14</v>
      </c>
      <c r="G11" t="s">
        <v>12</v>
      </c>
      <c r="H11" t="s">
        <v>3971</v>
      </c>
      <c r="I11" t="s">
        <v>3952</v>
      </c>
      <c r="J11" t="s">
        <v>3943</v>
      </c>
      <c r="K11" t="s">
        <v>25</v>
      </c>
      <c r="L11" t="s">
        <v>3999</v>
      </c>
      <c r="M11" t="s">
        <v>4000</v>
      </c>
      <c r="N11" t="s">
        <v>4001</v>
      </c>
      <c r="O11" t="s">
        <v>3948</v>
      </c>
      <c r="P11">
        <v>4331</v>
      </c>
      <c r="Q11">
        <v>1822</v>
      </c>
      <c r="R11">
        <v>1671</v>
      </c>
      <c r="S11">
        <v>5</v>
      </c>
      <c r="T11">
        <v>50</v>
      </c>
    </row>
    <row r="12" spans="1:20" x14ac:dyDescent="0.3">
      <c r="A12" t="s">
        <v>3957</v>
      </c>
      <c r="B12" t="s">
        <v>4002</v>
      </c>
      <c r="C12">
        <v>591000</v>
      </c>
      <c r="D12">
        <v>2017</v>
      </c>
      <c r="E12">
        <v>20281</v>
      </c>
      <c r="F12" t="s">
        <v>10</v>
      </c>
      <c r="G12" t="s">
        <v>12</v>
      </c>
      <c r="H12" t="s">
        <v>3971</v>
      </c>
      <c r="I12" t="s">
        <v>3967</v>
      </c>
      <c r="J12" t="s">
        <v>3943</v>
      </c>
      <c r="K12" t="s">
        <v>25</v>
      </c>
      <c r="L12" t="s">
        <v>3961</v>
      </c>
      <c r="M12" t="s">
        <v>3968</v>
      </c>
      <c r="N12" t="s">
        <v>4003</v>
      </c>
      <c r="O12" t="s">
        <v>3948</v>
      </c>
      <c r="P12">
        <v>3985</v>
      </c>
      <c r="Q12">
        <v>1734</v>
      </c>
      <c r="R12">
        <v>1505</v>
      </c>
      <c r="S12">
        <v>5</v>
      </c>
      <c r="T12">
        <v>45</v>
      </c>
    </row>
    <row r="13" spans="1:20" x14ac:dyDescent="0.3">
      <c r="A13" t="s">
        <v>4004</v>
      </c>
      <c r="B13" t="s">
        <v>4005</v>
      </c>
      <c r="C13">
        <v>459999</v>
      </c>
      <c r="D13">
        <v>2018</v>
      </c>
      <c r="E13">
        <v>22541</v>
      </c>
      <c r="F13" t="s">
        <v>10</v>
      </c>
      <c r="G13" t="s">
        <v>12</v>
      </c>
      <c r="H13" t="s">
        <v>4006</v>
      </c>
      <c r="I13" t="s">
        <v>3942</v>
      </c>
      <c r="J13" t="s">
        <v>3943</v>
      </c>
      <c r="K13" t="s">
        <v>25</v>
      </c>
      <c r="L13" t="s">
        <v>4007</v>
      </c>
      <c r="M13" t="s">
        <v>4008</v>
      </c>
      <c r="N13" t="s">
        <v>4009</v>
      </c>
      <c r="O13" t="s">
        <v>3948</v>
      </c>
      <c r="P13">
        <v>3679</v>
      </c>
      <c r="Q13">
        <v>1579</v>
      </c>
      <c r="R13">
        <v>1478</v>
      </c>
      <c r="S13">
        <v>5</v>
      </c>
      <c r="T13">
        <v>28</v>
      </c>
    </row>
    <row r="14" spans="1:20" x14ac:dyDescent="0.3">
      <c r="A14" t="s">
        <v>3949</v>
      </c>
      <c r="B14" t="s">
        <v>4010</v>
      </c>
      <c r="C14">
        <v>1075000</v>
      </c>
      <c r="D14">
        <v>2019</v>
      </c>
      <c r="E14">
        <v>30672</v>
      </c>
      <c r="F14" t="s">
        <v>10</v>
      </c>
      <c r="G14" t="s">
        <v>19</v>
      </c>
      <c r="H14" t="s">
        <v>4006</v>
      </c>
      <c r="I14" t="s">
        <v>4011</v>
      </c>
      <c r="J14" t="s">
        <v>3943</v>
      </c>
      <c r="K14" t="s">
        <v>25</v>
      </c>
      <c r="L14" t="s">
        <v>4012</v>
      </c>
      <c r="M14" t="s">
        <v>4013</v>
      </c>
      <c r="N14" t="s">
        <v>4014</v>
      </c>
      <c r="O14" t="s">
        <v>3948</v>
      </c>
      <c r="P14">
        <v>4490</v>
      </c>
      <c r="Q14">
        <v>1730</v>
      </c>
      <c r="R14">
        <v>1485</v>
      </c>
      <c r="S14">
        <v>5</v>
      </c>
      <c r="T14">
        <v>43</v>
      </c>
    </row>
    <row r="15" spans="1:20" x14ac:dyDescent="0.3">
      <c r="A15" t="s">
        <v>4015</v>
      </c>
      <c r="B15" t="s">
        <v>4016</v>
      </c>
      <c r="C15">
        <v>1695000</v>
      </c>
      <c r="D15">
        <v>2019</v>
      </c>
      <c r="E15">
        <v>20856</v>
      </c>
      <c r="F15" t="s">
        <v>14</v>
      </c>
      <c r="G15" t="s">
        <v>12</v>
      </c>
      <c r="H15" t="s">
        <v>4006</v>
      </c>
      <c r="I15" t="s">
        <v>4017</v>
      </c>
      <c r="J15" t="s">
        <v>3943</v>
      </c>
      <c r="K15" t="s">
        <v>25</v>
      </c>
      <c r="L15" t="s">
        <v>4018</v>
      </c>
      <c r="M15" t="s">
        <v>4019</v>
      </c>
      <c r="N15" t="s">
        <v>4020</v>
      </c>
      <c r="O15" t="s">
        <v>3948</v>
      </c>
      <c r="P15">
        <v>4598</v>
      </c>
      <c r="Q15">
        <v>1894</v>
      </c>
      <c r="R15">
        <v>1706</v>
      </c>
      <c r="S15">
        <v>5</v>
      </c>
      <c r="T15">
        <v>50</v>
      </c>
    </row>
    <row r="16" spans="1:20" x14ac:dyDescent="0.3">
      <c r="A16" t="s">
        <v>4021</v>
      </c>
      <c r="B16" t="s">
        <v>4022</v>
      </c>
      <c r="C16">
        <v>944999</v>
      </c>
      <c r="D16">
        <v>2017</v>
      </c>
      <c r="E16">
        <v>41417</v>
      </c>
      <c r="F16" t="s">
        <v>10</v>
      </c>
      <c r="G16" t="s">
        <v>19</v>
      </c>
      <c r="H16" t="s">
        <v>4006</v>
      </c>
      <c r="I16" t="s">
        <v>3942</v>
      </c>
      <c r="J16" t="s">
        <v>3943</v>
      </c>
      <c r="K16" t="s">
        <v>25</v>
      </c>
      <c r="L16" t="s">
        <v>3961</v>
      </c>
      <c r="M16" t="s">
        <v>4023</v>
      </c>
      <c r="N16" t="s">
        <v>4024</v>
      </c>
      <c r="O16" t="s">
        <v>3948</v>
      </c>
      <c r="P16">
        <v>3971</v>
      </c>
      <c r="Q16">
        <v>1682</v>
      </c>
      <c r="R16">
        <v>1469</v>
      </c>
      <c r="S16">
        <v>5</v>
      </c>
      <c r="T16">
        <v>45</v>
      </c>
    </row>
    <row r="17" spans="1:20" x14ac:dyDescent="0.3">
      <c r="A17" t="s">
        <v>3949</v>
      </c>
      <c r="B17" t="s">
        <v>4025</v>
      </c>
      <c r="C17">
        <v>569000</v>
      </c>
      <c r="D17">
        <v>2016</v>
      </c>
      <c r="E17">
        <v>11471</v>
      </c>
      <c r="F17" t="s">
        <v>10</v>
      </c>
      <c r="G17" t="s">
        <v>19</v>
      </c>
      <c r="H17" t="s">
        <v>4006</v>
      </c>
      <c r="I17" t="s">
        <v>3967</v>
      </c>
      <c r="J17" t="s">
        <v>3943</v>
      </c>
      <c r="K17" t="s">
        <v>25</v>
      </c>
      <c r="L17" t="s">
        <v>4026</v>
      </c>
      <c r="M17" t="s">
        <v>4027</v>
      </c>
      <c r="N17" t="s">
        <v>4028</v>
      </c>
      <c r="O17" t="s">
        <v>3948</v>
      </c>
      <c r="P17">
        <v>3695</v>
      </c>
      <c r="Q17">
        <v>1600</v>
      </c>
      <c r="R17">
        <v>1560</v>
      </c>
      <c r="S17">
        <v>5</v>
      </c>
      <c r="T17">
        <v>35</v>
      </c>
    </row>
    <row r="18" spans="1:20" x14ac:dyDescent="0.3">
      <c r="A18" t="s">
        <v>3949</v>
      </c>
      <c r="B18" t="s">
        <v>4029</v>
      </c>
      <c r="C18">
        <v>449000</v>
      </c>
      <c r="D18">
        <v>2019</v>
      </c>
      <c r="E18">
        <v>3583</v>
      </c>
      <c r="F18" t="s">
        <v>10</v>
      </c>
      <c r="G18" t="s">
        <v>12</v>
      </c>
      <c r="H18" t="s">
        <v>4006</v>
      </c>
      <c r="I18" t="s">
        <v>3942</v>
      </c>
      <c r="J18" t="s">
        <v>3943</v>
      </c>
      <c r="K18" t="s">
        <v>25</v>
      </c>
      <c r="L18" t="s">
        <v>4030</v>
      </c>
      <c r="M18" t="s">
        <v>4031</v>
      </c>
      <c r="N18" t="s">
        <v>4032</v>
      </c>
      <c r="O18" t="s">
        <v>3948</v>
      </c>
      <c r="P18">
        <v>3445</v>
      </c>
      <c r="Q18">
        <v>1515</v>
      </c>
      <c r="R18">
        <v>1475</v>
      </c>
      <c r="S18">
        <v>5</v>
      </c>
      <c r="T18">
        <v>35</v>
      </c>
    </row>
    <row r="19" spans="1:20" x14ac:dyDescent="0.3">
      <c r="A19" t="s">
        <v>3949</v>
      </c>
      <c r="B19" t="s">
        <v>4033</v>
      </c>
      <c r="C19">
        <v>894999</v>
      </c>
      <c r="D19">
        <v>2018</v>
      </c>
      <c r="E19">
        <v>21365</v>
      </c>
      <c r="F19" t="s">
        <v>10</v>
      </c>
      <c r="G19" t="s">
        <v>19</v>
      </c>
      <c r="H19" t="s">
        <v>4006</v>
      </c>
      <c r="I19" t="s">
        <v>3942</v>
      </c>
      <c r="J19" t="s">
        <v>3943</v>
      </c>
      <c r="K19" t="s">
        <v>25</v>
      </c>
      <c r="L19" t="s">
        <v>3961</v>
      </c>
      <c r="M19" t="s">
        <v>3968</v>
      </c>
      <c r="N19" t="s">
        <v>3969</v>
      </c>
      <c r="O19" t="s">
        <v>3948</v>
      </c>
      <c r="P19">
        <v>3995</v>
      </c>
      <c r="Q19">
        <v>1745</v>
      </c>
      <c r="R19">
        <v>1510</v>
      </c>
      <c r="S19">
        <v>5</v>
      </c>
      <c r="T19">
        <v>37</v>
      </c>
    </row>
    <row r="20" spans="1:20" x14ac:dyDescent="0.3">
      <c r="A20" t="s">
        <v>3949</v>
      </c>
      <c r="B20" t="s">
        <v>4034</v>
      </c>
      <c r="C20">
        <v>699000</v>
      </c>
      <c r="D20">
        <v>2020</v>
      </c>
      <c r="E20">
        <v>30777</v>
      </c>
      <c r="F20" t="s">
        <v>10</v>
      </c>
      <c r="G20" t="s">
        <v>19</v>
      </c>
      <c r="H20" t="s">
        <v>4006</v>
      </c>
      <c r="I20" t="s">
        <v>3952</v>
      </c>
      <c r="J20" t="s">
        <v>3943</v>
      </c>
      <c r="K20" t="s">
        <v>25</v>
      </c>
      <c r="L20" t="s">
        <v>3961</v>
      </c>
      <c r="M20" t="s">
        <v>3968</v>
      </c>
      <c r="N20" t="s">
        <v>3969</v>
      </c>
      <c r="O20" t="s">
        <v>3948</v>
      </c>
      <c r="P20">
        <v>3655</v>
      </c>
      <c r="Q20">
        <v>1620</v>
      </c>
      <c r="R20">
        <v>1675</v>
      </c>
      <c r="S20">
        <v>5</v>
      </c>
      <c r="T20">
        <v>32</v>
      </c>
    </row>
    <row r="21" spans="1:20" x14ac:dyDescent="0.3">
      <c r="A21" t="s">
        <v>3957</v>
      </c>
      <c r="B21" t="s">
        <v>4035</v>
      </c>
      <c r="C21">
        <v>740000</v>
      </c>
      <c r="D21">
        <v>2016</v>
      </c>
      <c r="E21">
        <v>60125</v>
      </c>
      <c r="F21" t="s">
        <v>10</v>
      </c>
      <c r="G21" t="s">
        <v>12</v>
      </c>
      <c r="H21" t="s">
        <v>4036</v>
      </c>
      <c r="I21" t="s">
        <v>4037</v>
      </c>
      <c r="J21" t="s">
        <v>3943</v>
      </c>
      <c r="K21" t="s">
        <v>25</v>
      </c>
      <c r="L21" t="s">
        <v>4038</v>
      </c>
      <c r="M21" t="s">
        <v>4039</v>
      </c>
      <c r="N21" t="s">
        <v>4040</v>
      </c>
      <c r="O21" t="s">
        <v>3948</v>
      </c>
      <c r="P21">
        <v>4270</v>
      </c>
      <c r="Q21">
        <v>1780</v>
      </c>
      <c r="R21">
        <v>1630</v>
      </c>
      <c r="S21">
        <v>5</v>
      </c>
      <c r="T21">
        <v>60</v>
      </c>
    </row>
    <row r="22" spans="1:20" x14ac:dyDescent="0.3">
      <c r="A22" t="s">
        <v>3949</v>
      </c>
      <c r="B22" t="s">
        <v>4041</v>
      </c>
      <c r="C22">
        <v>470000</v>
      </c>
      <c r="D22">
        <v>2020</v>
      </c>
      <c r="E22">
        <v>2169</v>
      </c>
      <c r="F22" t="s">
        <v>10</v>
      </c>
      <c r="G22" t="s">
        <v>19</v>
      </c>
      <c r="H22" t="s">
        <v>3971</v>
      </c>
      <c r="I22" t="s">
        <v>3942</v>
      </c>
      <c r="J22" t="s">
        <v>3943</v>
      </c>
      <c r="K22" t="s">
        <v>25</v>
      </c>
      <c r="L22" t="s">
        <v>4026</v>
      </c>
      <c r="M22" t="s">
        <v>4008</v>
      </c>
      <c r="N22" t="s">
        <v>4028</v>
      </c>
      <c r="O22" t="s">
        <v>3948</v>
      </c>
      <c r="P22">
        <v>3565</v>
      </c>
      <c r="Q22">
        <v>1520</v>
      </c>
      <c r="R22">
        <v>1564</v>
      </c>
      <c r="S22">
        <v>5</v>
      </c>
      <c r="T22">
        <v>27</v>
      </c>
    </row>
    <row r="23" spans="1:20" x14ac:dyDescent="0.3">
      <c r="A23" t="s">
        <v>4021</v>
      </c>
      <c r="B23" t="s">
        <v>4042</v>
      </c>
      <c r="C23">
        <v>765000</v>
      </c>
      <c r="D23">
        <v>2015</v>
      </c>
      <c r="E23">
        <v>60240</v>
      </c>
      <c r="F23" t="s">
        <v>10</v>
      </c>
      <c r="G23" t="s">
        <v>19</v>
      </c>
      <c r="H23" t="s">
        <v>4006</v>
      </c>
      <c r="I23" t="s">
        <v>4043</v>
      </c>
      <c r="J23" t="s">
        <v>3943</v>
      </c>
      <c r="K23" t="s">
        <v>25</v>
      </c>
      <c r="L23" t="s">
        <v>3961</v>
      </c>
      <c r="M23" t="s">
        <v>4023</v>
      </c>
      <c r="N23" t="s">
        <v>4044</v>
      </c>
      <c r="O23" t="s">
        <v>3948</v>
      </c>
      <c r="P23">
        <v>4384</v>
      </c>
      <c r="Q23">
        <v>1699</v>
      </c>
      <c r="R23">
        <v>1466</v>
      </c>
      <c r="S23">
        <v>5</v>
      </c>
      <c r="T23">
        <v>55</v>
      </c>
    </row>
    <row r="24" spans="1:20" x14ac:dyDescent="0.3">
      <c r="A24" t="s">
        <v>3957</v>
      </c>
      <c r="B24" t="s">
        <v>4045</v>
      </c>
      <c r="C24">
        <v>589000</v>
      </c>
      <c r="D24">
        <v>2018</v>
      </c>
      <c r="E24">
        <v>13772</v>
      </c>
      <c r="F24" t="s">
        <v>10</v>
      </c>
      <c r="G24" t="s">
        <v>19</v>
      </c>
      <c r="H24" t="s">
        <v>4006</v>
      </c>
      <c r="I24" t="s">
        <v>3952</v>
      </c>
      <c r="J24" t="s">
        <v>3943</v>
      </c>
      <c r="K24" t="s">
        <v>25</v>
      </c>
      <c r="L24" t="s">
        <v>4046</v>
      </c>
      <c r="M24" t="s">
        <v>4047</v>
      </c>
      <c r="N24" t="s">
        <v>4048</v>
      </c>
      <c r="O24" t="s">
        <v>3948</v>
      </c>
      <c r="P24">
        <v>3610</v>
      </c>
      <c r="Q24">
        <v>1645</v>
      </c>
      <c r="R24">
        <v>1560</v>
      </c>
      <c r="S24">
        <v>5</v>
      </c>
      <c r="T24">
        <v>35</v>
      </c>
    </row>
    <row r="25" spans="1:20" x14ac:dyDescent="0.3">
      <c r="A25" t="s">
        <v>3957</v>
      </c>
      <c r="B25" t="s">
        <v>4049</v>
      </c>
      <c r="C25">
        <v>999000</v>
      </c>
      <c r="D25">
        <v>2019</v>
      </c>
      <c r="E25">
        <v>27464</v>
      </c>
      <c r="F25" t="s">
        <v>10</v>
      </c>
      <c r="G25" t="s">
        <v>12</v>
      </c>
      <c r="H25" t="s">
        <v>4006</v>
      </c>
      <c r="I25" t="s">
        <v>4011</v>
      </c>
      <c r="J25" t="s">
        <v>3943</v>
      </c>
      <c r="K25" t="s">
        <v>25</v>
      </c>
      <c r="L25" t="s">
        <v>4026</v>
      </c>
      <c r="M25" t="s">
        <v>4050</v>
      </c>
      <c r="N25" t="s">
        <v>4051</v>
      </c>
      <c r="O25" t="s">
        <v>3948</v>
      </c>
      <c r="P25">
        <v>3995</v>
      </c>
      <c r="Q25">
        <v>1770</v>
      </c>
      <c r="R25">
        <v>1605</v>
      </c>
      <c r="S25">
        <v>5</v>
      </c>
      <c r="T25">
        <v>45</v>
      </c>
    </row>
    <row r="26" spans="1:20" x14ac:dyDescent="0.3">
      <c r="A26" t="s">
        <v>3949</v>
      </c>
      <c r="B26" t="s">
        <v>4052</v>
      </c>
      <c r="C26">
        <v>370000</v>
      </c>
      <c r="D26">
        <v>2019</v>
      </c>
      <c r="E26">
        <v>47377</v>
      </c>
      <c r="F26" t="s">
        <v>22</v>
      </c>
      <c r="G26" t="s">
        <v>12</v>
      </c>
      <c r="H26" t="s">
        <v>4036</v>
      </c>
      <c r="I26" t="s">
        <v>3942</v>
      </c>
      <c r="J26" t="s">
        <v>3943</v>
      </c>
      <c r="K26" t="s">
        <v>25</v>
      </c>
      <c r="L26" t="s">
        <v>4026</v>
      </c>
      <c r="M26" t="s">
        <v>4053</v>
      </c>
      <c r="N26" t="s">
        <v>4054</v>
      </c>
      <c r="O26" t="s">
        <v>3948</v>
      </c>
      <c r="P26">
        <v>3545</v>
      </c>
      <c r="Q26">
        <v>1490</v>
      </c>
      <c r="R26">
        <v>1475</v>
      </c>
      <c r="S26">
        <v>4</v>
      </c>
      <c r="T26">
        <v>60</v>
      </c>
    </row>
    <row r="27" spans="1:20" x14ac:dyDescent="0.3">
      <c r="A27" t="s">
        <v>3949</v>
      </c>
      <c r="B27" t="s">
        <v>4055</v>
      </c>
      <c r="C27">
        <v>325000</v>
      </c>
      <c r="D27">
        <v>2013</v>
      </c>
      <c r="E27">
        <v>23086</v>
      </c>
      <c r="F27" t="s">
        <v>10</v>
      </c>
      <c r="G27" t="s">
        <v>12</v>
      </c>
      <c r="H27" t="s">
        <v>3971</v>
      </c>
      <c r="I27" t="s">
        <v>3942</v>
      </c>
      <c r="J27" t="s">
        <v>3943</v>
      </c>
      <c r="K27" t="s">
        <v>25</v>
      </c>
      <c r="L27" t="s">
        <v>3961</v>
      </c>
      <c r="M27" t="s">
        <v>4056</v>
      </c>
      <c r="N27" t="s">
        <v>4057</v>
      </c>
      <c r="O27" t="s">
        <v>3948</v>
      </c>
      <c r="P27">
        <v>3775</v>
      </c>
      <c r="Q27">
        <v>1680</v>
      </c>
      <c r="R27">
        <v>1620</v>
      </c>
      <c r="S27">
        <v>5</v>
      </c>
      <c r="T27">
        <v>43</v>
      </c>
    </row>
    <row r="28" spans="1:20" x14ac:dyDescent="0.3">
      <c r="A28" t="s">
        <v>3957</v>
      </c>
      <c r="B28" t="s">
        <v>4058</v>
      </c>
      <c r="C28">
        <v>1175000</v>
      </c>
      <c r="D28">
        <v>2019</v>
      </c>
      <c r="E28">
        <v>36313</v>
      </c>
      <c r="F28" t="s">
        <v>10</v>
      </c>
      <c r="G28" t="s">
        <v>12</v>
      </c>
      <c r="H28" t="s">
        <v>3971</v>
      </c>
      <c r="I28" t="s">
        <v>3942</v>
      </c>
      <c r="J28" t="s">
        <v>3943</v>
      </c>
      <c r="K28" t="s">
        <v>25</v>
      </c>
      <c r="L28" t="s">
        <v>4038</v>
      </c>
      <c r="M28" t="s">
        <v>4039</v>
      </c>
      <c r="N28" t="s">
        <v>4040</v>
      </c>
      <c r="O28" t="s">
        <v>3948</v>
      </c>
      <c r="P28">
        <v>4270</v>
      </c>
      <c r="Q28">
        <v>1780</v>
      </c>
      <c r="R28">
        <v>1630</v>
      </c>
      <c r="S28">
        <v>5</v>
      </c>
      <c r="T28">
        <v>60</v>
      </c>
    </row>
    <row r="29" spans="1:20" x14ac:dyDescent="0.3">
      <c r="A29" t="s">
        <v>3939</v>
      </c>
      <c r="B29" t="s">
        <v>4059</v>
      </c>
      <c r="C29">
        <v>351000</v>
      </c>
      <c r="D29">
        <v>2014</v>
      </c>
      <c r="E29">
        <v>39276</v>
      </c>
      <c r="F29" t="s">
        <v>10</v>
      </c>
      <c r="G29" t="s">
        <v>12</v>
      </c>
      <c r="H29" t="s">
        <v>3971</v>
      </c>
      <c r="I29" t="s">
        <v>3967</v>
      </c>
      <c r="J29" t="s">
        <v>3943</v>
      </c>
      <c r="K29" t="s">
        <v>25</v>
      </c>
      <c r="L29" t="s">
        <v>3945</v>
      </c>
      <c r="M29" t="s">
        <v>3946</v>
      </c>
      <c r="N29" t="s">
        <v>3947</v>
      </c>
      <c r="O29" t="s">
        <v>3948</v>
      </c>
      <c r="P29">
        <v>3610</v>
      </c>
      <c r="Q29">
        <v>1680</v>
      </c>
      <c r="R29">
        <v>1500</v>
      </c>
      <c r="S29">
        <v>5</v>
      </c>
      <c r="T29">
        <v>35</v>
      </c>
    </row>
    <row r="30" spans="1:20" x14ac:dyDescent="0.3">
      <c r="A30" t="s">
        <v>3957</v>
      </c>
      <c r="B30" t="s">
        <v>4060</v>
      </c>
      <c r="C30">
        <v>551000</v>
      </c>
      <c r="D30">
        <v>2015</v>
      </c>
      <c r="E30">
        <v>47752</v>
      </c>
      <c r="F30" t="s">
        <v>10</v>
      </c>
      <c r="G30" t="s">
        <v>12</v>
      </c>
      <c r="H30" t="s">
        <v>3971</v>
      </c>
      <c r="I30" t="s">
        <v>3952</v>
      </c>
      <c r="J30" t="s">
        <v>3943</v>
      </c>
      <c r="K30" t="s">
        <v>25</v>
      </c>
      <c r="L30" t="s">
        <v>3961</v>
      </c>
      <c r="M30" t="s">
        <v>3968</v>
      </c>
      <c r="N30" t="s">
        <v>4003</v>
      </c>
      <c r="O30" t="s">
        <v>3948</v>
      </c>
      <c r="P30">
        <v>3985</v>
      </c>
      <c r="Q30">
        <v>1734</v>
      </c>
      <c r="R30">
        <v>1505</v>
      </c>
      <c r="S30">
        <v>5</v>
      </c>
      <c r="T30">
        <v>45</v>
      </c>
    </row>
    <row r="31" spans="1:20" x14ac:dyDescent="0.3">
      <c r="A31" t="s">
        <v>3939</v>
      </c>
      <c r="B31" t="s">
        <v>4061</v>
      </c>
      <c r="C31">
        <v>819999</v>
      </c>
      <c r="D31">
        <v>2018</v>
      </c>
      <c r="E31">
        <v>27963</v>
      </c>
      <c r="F31" t="s">
        <v>10</v>
      </c>
      <c r="G31" t="s">
        <v>12</v>
      </c>
      <c r="H31" t="s">
        <v>4036</v>
      </c>
      <c r="I31" t="s">
        <v>3952</v>
      </c>
      <c r="J31" t="s">
        <v>3943</v>
      </c>
      <c r="K31" t="s">
        <v>25</v>
      </c>
      <c r="L31" t="s">
        <v>4062</v>
      </c>
      <c r="M31" t="s">
        <v>4063</v>
      </c>
      <c r="N31" t="s">
        <v>4064</v>
      </c>
      <c r="O31" t="s">
        <v>3948</v>
      </c>
      <c r="P31">
        <v>3999</v>
      </c>
      <c r="Q31">
        <v>1734</v>
      </c>
      <c r="R31">
        <v>1601</v>
      </c>
      <c r="S31">
        <v>5</v>
      </c>
      <c r="T31">
        <v>40</v>
      </c>
    </row>
    <row r="32" spans="1:20" x14ac:dyDescent="0.3">
      <c r="A32" t="s">
        <v>3957</v>
      </c>
      <c r="B32" t="s">
        <v>4065</v>
      </c>
      <c r="C32">
        <v>990000</v>
      </c>
      <c r="D32">
        <v>2020</v>
      </c>
      <c r="E32">
        <v>24013</v>
      </c>
      <c r="F32" t="s">
        <v>10</v>
      </c>
      <c r="G32" t="s">
        <v>12</v>
      </c>
      <c r="H32" t="s">
        <v>3971</v>
      </c>
      <c r="I32" t="s">
        <v>4011</v>
      </c>
      <c r="J32" t="s">
        <v>3943</v>
      </c>
      <c r="K32" t="s">
        <v>25</v>
      </c>
      <c r="L32" t="s">
        <v>4026</v>
      </c>
      <c r="M32" t="s">
        <v>4050</v>
      </c>
      <c r="N32" t="s">
        <v>4051</v>
      </c>
      <c r="O32" t="s">
        <v>3948</v>
      </c>
      <c r="P32">
        <v>3995</v>
      </c>
      <c r="Q32">
        <v>1770</v>
      </c>
      <c r="R32">
        <v>1605</v>
      </c>
      <c r="S32">
        <v>5</v>
      </c>
      <c r="T32">
        <v>45</v>
      </c>
    </row>
    <row r="33" spans="1:20" x14ac:dyDescent="0.3">
      <c r="A33" t="s">
        <v>3957</v>
      </c>
      <c r="B33" t="s">
        <v>4066</v>
      </c>
      <c r="C33">
        <v>925000</v>
      </c>
      <c r="D33">
        <v>2016</v>
      </c>
      <c r="E33">
        <v>66000</v>
      </c>
      <c r="F33" t="s">
        <v>14</v>
      </c>
      <c r="G33" t="s">
        <v>19</v>
      </c>
      <c r="H33" t="s">
        <v>4067</v>
      </c>
      <c r="I33" t="s">
        <v>4068</v>
      </c>
      <c r="J33" t="s">
        <v>3943</v>
      </c>
      <c r="K33" t="s">
        <v>25</v>
      </c>
      <c r="L33" t="s">
        <v>4069</v>
      </c>
      <c r="M33" t="s">
        <v>4070</v>
      </c>
      <c r="N33" t="s">
        <v>4071</v>
      </c>
      <c r="O33" t="s">
        <v>3948</v>
      </c>
      <c r="P33">
        <v>4270</v>
      </c>
      <c r="Q33">
        <v>1780</v>
      </c>
      <c r="R33">
        <v>1630</v>
      </c>
      <c r="S33">
        <v>5</v>
      </c>
      <c r="T33">
        <v>60</v>
      </c>
    </row>
    <row r="34" spans="1:20" x14ac:dyDescent="0.3">
      <c r="A34" t="s">
        <v>4072</v>
      </c>
      <c r="B34" t="s">
        <v>4073</v>
      </c>
      <c r="C34">
        <v>535000</v>
      </c>
      <c r="D34">
        <v>2015</v>
      </c>
      <c r="E34">
        <v>28000</v>
      </c>
      <c r="F34" t="s">
        <v>10</v>
      </c>
      <c r="G34" t="s">
        <v>12</v>
      </c>
      <c r="H34" t="s">
        <v>3971</v>
      </c>
      <c r="I34" t="s">
        <v>4037</v>
      </c>
      <c r="J34" t="s">
        <v>3943</v>
      </c>
      <c r="K34" t="s">
        <v>25</v>
      </c>
      <c r="L34" t="s">
        <v>4007</v>
      </c>
      <c r="M34" t="s">
        <v>4074</v>
      </c>
      <c r="N34" t="s">
        <v>4075</v>
      </c>
      <c r="O34" t="s">
        <v>3948</v>
      </c>
      <c r="P34">
        <v>3999</v>
      </c>
      <c r="Q34">
        <v>1765</v>
      </c>
      <c r="R34">
        <v>1708</v>
      </c>
      <c r="S34">
        <v>5</v>
      </c>
      <c r="T34">
        <v>52</v>
      </c>
    </row>
    <row r="35" spans="1:20" x14ac:dyDescent="0.3">
      <c r="A35" t="s">
        <v>3939</v>
      </c>
      <c r="B35" t="s">
        <v>4076</v>
      </c>
      <c r="C35">
        <v>860000</v>
      </c>
      <c r="D35">
        <v>2013</v>
      </c>
      <c r="E35">
        <v>67000</v>
      </c>
      <c r="F35" t="s">
        <v>10</v>
      </c>
      <c r="G35" t="s">
        <v>19</v>
      </c>
      <c r="H35" t="s">
        <v>3971</v>
      </c>
      <c r="I35" t="s">
        <v>4043</v>
      </c>
      <c r="J35" t="s">
        <v>3943</v>
      </c>
      <c r="K35" t="s">
        <v>25</v>
      </c>
      <c r="L35" t="s">
        <v>1676</v>
      </c>
      <c r="M35" t="s">
        <v>1676</v>
      </c>
      <c r="N35" t="s">
        <v>1676</v>
      </c>
      <c r="O35" t="s">
        <v>1676</v>
      </c>
    </row>
    <row r="36" spans="1:20" x14ac:dyDescent="0.3">
      <c r="A36" t="s">
        <v>3957</v>
      </c>
      <c r="B36" t="s">
        <v>4077</v>
      </c>
      <c r="C36">
        <v>145000</v>
      </c>
      <c r="D36">
        <v>2009</v>
      </c>
      <c r="E36">
        <v>72000</v>
      </c>
      <c r="F36" t="s">
        <v>22</v>
      </c>
      <c r="G36" t="s">
        <v>12</v>
      </c>
      <c r="H36" t="s">
        <v>4078</v>
      </c>
      <c r="I36" t="s">
        <v>4037</v>
      </c>
      <c r="J36" t="s">
        <v>3953</v>
      </c>
      <c r="K36" t="s">
        <v>25</v>
      </c>
      <c r="L36" t="s">
        <v>4046</v>
      </c>
      <c r="M36" t="s">
        <v>4079</v>
      </c>
      <c r="N36" t="s">
        <v>4080</v>
      </c>
      <c r="O36" t="s">
        <v>3948</v>
      </c>
      <c r="P36">
        <v>3565</v>
      </c>
      <c r="Q36">
        <v>1525</v>
      </c>
      <c r="R36">
        <v>1590</v>
      </c>
      <c r="S36">
        <v>5</v>
      </c>
      <c r="T36">
        <v>35</v>
      </c>
    </row>
    <row r="37" spans="1:20" x14ac:dyDescent="0.3">
      <c r="A37" t="s">
        <v>4015</v>
      </c>
      <c r="B37" t="s">
        <v>4081</v>
      </c>
      <c r="C37">
        <v>409000</v>
      </c>
      <c r="D37">
        <v>2018</v>
      </c>
      <c r="E37">
        <v>27069</v>
      </c>
      <c r="F37" t="s">
        <v>10</v>
      </c>
      <c r="G37" t="s">
        <v>12</v>
      </c>
      <c r="H37" t="s">
        <v>3971</v>
      </c>
      <c r="I37" t="s">
        <v>3952</v>
      </c>
      <c r="J37" t="s">
        <v>3943</v>
      </c>
      <c r="K37" t="s">
        <v>25</v>
      </c>
      <c r="L37" t="s">
        <v>4062</v>
      </c>
      <c r="M37" t="s">
        <v>4082</v>
      </c>
      <c r="N37" t="s">
        <v>4083</v>
      </c>
      <c r="O37" t="s">
        <v>3948</v>
      </c>
      <c r="P37">
        <v>3746</v>
      </c>
      <c r="Q37">
        <v>1647</v>
      </c>
      <c r="R37">
        <v>1535</v>
      </c>
      <c r="S37">
        <v>5</v>
      </c>
      <c r="T37">
        <v>35</v>
      </c>
    </row>
    <row r="38" spans="1:20" x14ac:dyDescent="0.3">
      <c r="A38" t="s">
        <v>4015</v>
      </c>
      <c r="B38" t="s">
        <v>4084</v>
      </c>
      <c r="C38">
        <v>490000</v>
      </c>
      <c r="D38">
        <v>2018</v>
      </c>
      <c r="E38">
        <v>43000</v>
      </c>
      <c r="F38" t="s">
        <v>14</v>
      </c>
      <c r="G38" t="s">
        <v>12</v>
      </c>
      <c r="H38" t="s">
        <v>4085</v>
      </c>
      <c r="I38" t="s">
        <v>3952</v>
      </c>
      <c r="J38" t="s">
        <v>3943</v>
      </c>
      <c r="K38" t="s">
        <v>25</v>
      </c>
      <c r="L38" t="s">
        <v>4086</v>
      </c>
      <c r="M38" t="s">
        <v>4087</v>
      </c>
      <c r="N38" t="s">
        <v>4088</v>
      </c>
      <c r="O38" t="s">
        <v>3948</v>
      </c>
      <c r="P38">
        <v>3992</v>
      </c>
      <c r="Q38">
        <v>1677</v>
      </c>
      <c r="R38">
        <v>1537</v>
      </c>
      <c r="S38">
        <v>5</v>
      </c>
      <c r="T38">
        <v>35</v>
      </c>
    </row>
    <row r="39" spans="1:20" x14ac:dyDescent="0.3">
      <c r="A39" t="s">
        <v>3964</v>
      </c>
      <c r="B39" t="s">
        <v>4089</v>
      </c>
      <c r="C39">
        <v>1900000</v>
      </c>
      <c r="D39">
        <v>2019</v>
      </c>
      <c r="E39">
        <v>71000</v>
      </c>
      <c r="F39" t="s">
        <v>14</v>
      </c>
      <c r="G39" t="s">
        <v>12</v>
      </c>
      <c r="H39" t="s">
        <v>3971</v>
      </c>
      <c r="I39" t="s">
        <v>4090</v>
      </c>
      <c r="J39" t="s">
        <v>3943</v>
      </c>
      <c r="K39" t="s">
        <v>25</v>
      </c>
      <c r="L39" t="s">
        <v>3972</v>
      </c>
      <c r="M39" t="s">
        <v>3973</v>
      </c>
      <c r="N39" t="s">
        <v>3974</v>
      </c>
      <c r="O39" t="s">
        <v>3975</v>
      </c>
      <c r="P39">
        <v>4735</v>
      </c>
      <c r="Q39">
        <v>1830</v>
      </c>
      <c r="R39">
        <v>1795</v>
      </c>
      <c r="S39">
        <v>8</v>
      </c>
      <c r="T39">
        <v>55</v>
      </c>
    </row>
    <row r="40" spans="1:20" x14ac:dyDescent="0.3">
      <c r="A40" t="s">
        <v>3980</v>
      </c>
      <c r="B40" t="s">
        <v>4091</v>
      </c>
      <c r="C40">
        <v>3850000</v>
      </c>
      <c r="D40">
        <v>2017</v>
      </c>
      <c r="E40">
        <v>45600</v>
      </c>
      <c r="F40" t="s">
        <v>14</v>
      </c>
      <c r="G40" t="s">
        <v>19</v>
      </c>
      <c r="H40" t="s">
        <v>3971</v>
      </c>
      <c r="I40" t="s">
        <v>4068</v>
      </c>
      <c r="J40" t="s">
        <v>3953</v>
      </c>
      <c r="K40" t="s">
        <v>25</v>
      </c>
      <c r="L40" t="s">
        <v>4092</v>
      </c>
      <c r="M40" t="s">
        <v>4093</v>
      </c>
      <c r="N40" t="s">
        <v>4094</v>
      </c>
      <c r="O40" t="s">
        <v>3991</v>
      </c>
      <c r="P40">
        <v>4656</v>
      </c>
      <c r="Q40">
        <v>1890</v>
      </c>
      <c r="R40">
        <v>1639</v>
      </c>
      <c r="S40">
        <v>5</v>
      </c>
      <c r="T40">
        <v>66</v>
      </c>
    </row>
    <row r="41" spans="1:20" x14ac:dyDescent="0.3">
      <c r="A41" t="s">
        <v>3957</v>
      </c>
      <c r="B41" t="s">
        <v>4095</v>
      </c>
      <c r="C41">
        <v>1125000</v>
      </c>
      <c r="D41">
        <v>2018</v>
      </c>
      <c r="E41">
        <v>60000</v>
      </c>
      <c r="F41" t="s">
        <v>14</v>
      </c>
      <c r="G41" t="s">
        <v>12</v>
      </c>
      <c r="H41" t="s">
        <v>4085</v>
      </c>
      <c r="I41" t="s">
        <v>3952</v>
      </c>
      <c r="J41" t="s">
        <v>3943</v>
      </c>
      <c r="K41" t="s">
        <v>25</v>
      </c>
      <c r="L41" t="s">
        <v>4069</v>
      </c>
      <c r="M41" t="s">
        <v>4070</v>
      </c>
      <c r="N41" t="s">
        <v>4096</v>
      </c>
      <c r="O41" t="s">
        <v>3948</v>
      </c>
      <c r="P41">
        <v>4270</v>
      </c>
      <c r="Q41">
        <v>1780</v>
      </c>
      <c r="R41">
        <v>1665</v>
      </c>
      <c r="S41">
        <v>5</v>
      </c>
      <c r="T41">
        <v>55</v>
      </c>
    </row>
    <row r="42" spans="1:20" x14ac:dyDescent="0.3">
      <c r="A42" t="s">
        <v>3980</v>
      </c>
      <c r="B42" t="s">
        <v>4097</v>
      </c>
      <c r="C42">
        <v>2300000</v>
      </c>
      <c r="D42">
        <v>2014</v>
      </c>
      <c r="E42">
        <v>105101</v>
      </c>
      <c r="F42" t="s">
        <v>14</v>
      </c>
      <c r="G42" t="s">
        <v>19</v>
      </c>
      <c r="H42" t="s">
        <v>4098</v>
      </c>
      <c r="I42" t="s">
        <v>3952</v>
      </c>
      <c r="J42" t="s">
        <v>3943</v>
      </c>
      <c r="K42" t="s">
        <v>25</v>
      </c>
      <c r="L42" t="s">
        <v>4092</v>
      </c>
      <c r="M42" t="s">
        <v>4099</v>
      </c>
      <c r="N42" t="s">
        <v>4100</v>
      </c>
      <c r="O42" t="s">
        <v>3991</v>
      </c>
      <c r="P42">
        <v>4804</v>
      </c>
      <c r="Q42">
        <v>2141</v>
      </c>
      <c r="R42">
        <v>1796</v>
      </c>
      <c r="S42">
        <v>5</v>
      </c>
      <c r="T42">
        <v>70</v>
      </c>
    </row>
    <row r="43" spans="1:20" x14ac:dyDescent="0.3">
      <c r="A43" t="s">
        <v>3964</v>
      </c>
      <c r="B43" t="s">
        <v>4101</v>
      </c>
      <c r="C43">
        <v>1095000</v>
      </c>
      <c r="D43">
        <v>2016</v>
      </c>
      <c r="E43">
        <v>45000</v>
      </c>
      <c r="F43" t="s">
        <v>10</v>
      </c>
      <c r="G43" t="s">
        <v>19</v>
      </c>
      <c r="H43" t="s">
        <v>3971</v>
      </c>
      <c r="I43" t="s">
        <v>4068</v>
      </c>
      <c r="J43" t="s">
        <v>3943</v>
      </c>
      <c r="K43" t="s">
        <v>25</v>
      </c>
      <c r="L43" t="s">
        <v>3994</v>
      </c>
      <c r="M43" t="s">
        <v>4102</v>
      </c>
      <c r="N43" t="s">
        <v>4103</v>
      </c>
      <c r="O43" t="s">
        <v>3948</v>
      </c>
      <c r="P43">
        <v>4620</v>
      </c>
      <c r="Q43">
        <v>1775</v>
      </c>
      <c r="R43">
        <v>1475</v>
      </c>
      <c r="S43">
        <v>5</v>
      </c>
      <c r="T43">
        <v>55</v>
      </c>
    </row>
    <row r="44" spans="1:20" x14ac:dyDescent="0.3">
      <c r="A44" t="s">
        <v>4104</v>
      </c>
      <c r="B44" t="s">
        <v>4105</v>
      </c>
      <c r="C44">
        <v>1575000</v>
      </c>
      <c r="D44">
        <v>2013</v>
      </c>
      <c r="E44">
        <v>66000</v>
      </c>
      <c r="F44" t="s">
        <v>14</v>
      </c>
      <c r="G44" t="s">
        <v>19</v>
      </c>
      <c r="H44" t="s">
        <v>4106</v>
      </c>
      <c r="I44" t="s">
        <v>3952</v>
      </c>
      <c r="J44" t="s">
        <v>3943</v>
      </c>
      <c r="K44" t="s">
        <v>25</v>
      </c>
      <c r="L44" t="s">
        <v>4107</v>
      </c>
      <c r="M44" t="s">
        <v>4108</v>
      </c>
      <c r="N44" t="s">
        <v>4109</v>
      </c>
      <c r="O44" t="s">
        <v>3948</v>
      </c>
      <c r="P44">
        <v>4701</v>
      </c>
      <c r="Q44">
        <v>1826</v>
      </c>
      <c r="R44">
        <v>1427</v>
      </c>
      <c r="S44">
        <v>5</v>
      </c>
      <c r="T44">
        <v>63</v>
      </c>
    </row>
    <row r="45" spans="1:20" x14ac:dyDescent="0.3">
      <c r="A45" t="s">
        <v>3980</v>
      </c>
      <c r="B45" t="s">
        <v>4110</v>
      </c>
      <c r="C45">
        <v>2400000</v>
      </c>
      <c r="D45">
        <v>2010</v>
      </c>
      <c r="E45">
        <v>34105</v>
      </c>
      <c r="F45" t="s">
        <v>10</v>
      </c>
      <c r="G45" t="s">
        <v>19</v>
      </c>
      <c r="H45" t="s">
        <v>3971</v>
      </c>
      <c r="I45" t="s">
        <v>3942</v>
      </c>
      <c r="J45" t="s">
        <v>3943</v>
      </c>
      <c r="K45" t="s">
        <v>25</v>
      </c>
      <c r="L45" t="s">
        <v>4111</v>
      </c>
      <c r="M45" t="s">
        <v>4112</v>
      </c>
      <c r="N45" t="s">
        <v>4113</v>
      </c>
      <c r="O45" t="s">
        <v>3975</v>
      </c>
      <c r="P45">
        <v>4082</v>
      </c>
      <c r="Q45">
        <v>1777</v>
      </c>
      <c r="R45">
        <v>1297</v>
      </c>
      <c r="S45">
        <v>2</v>
      </c>
      <c r="T45">
        <v>70</v>
      </c>
    </row>
    <row r="46" spans="1:20" x14ac:dyDescent="0.3">
      <c r="A46" t="s">
        <v>3957</v>
      </c>
      <c r="B46" t="s">
        <v>4060</v>
      </c>
      <c r="C46">
        <v>525000</v>
      </c>
      <c r="D46">
        <v>2015</v>
      </c>
      <c r="E46">
        <v>68397</v>
      </c>
      <c r="F46" t="s">
        <v>10</v>
      </c>
      <c r="G46" t="s">
        <v>12</v>
      </c>
      <c r="H46" t="s">
        <v>4085</v>
      </c>
      <c r="I46" t="s">
        <v>4114</v>
      </c>
      <c r="J46" t="s">
        <v>3943</v>
      </c>
      <c r="K46" t="s">
        <v>25</v>
      </c>
      <c r="L46" t="s">
        <v>3961</v>
      </c>
      <c r="M46" t="s">
        <v>3968</v>
      </c>
      <c r="N46" t="s">
        <v>4003</v>
      </c>
      <c r="O46" t="s">
        <v>3948</v>
      </c>
      <c r="P46">
        <v>3985</v>
      </c>
      <c r="Q46">
        <v>1734</v>
      </c>
      <c r="R46">
        <v>1505</v>
      </c>
      <c r="S46">
        <v>5</v>
      </c>
      <c r="T46">
        <v>45</v>
      </c>
    </row>
    <row r="47" spans="1:20" x14ac:dyDescent="0.3">
      <c r="A47" t="s">
        <v>4115</v>
      </c>
      <c r="B47" t="s">
        <v>4116</v>
      </c>
      <c r="C47">
        <v>625000</v>
      </c>
      <c r="D47">
        <v>2015</v>
      </c>
      <c r="E47">
        <v>65000</v>
      </c>
      <c r="F47" t="s">
        <v>14</v>
      </c>
      <c r="G47" t="s">
        <v>12</v>
      </c>
      <c r="H47" t="s">
        <v>4117</v>
      </c>
      <c r="I47" t="s">
        <v>3952</v>
      </c>
      <c r="J47" t="s">
        <v>3953</v>
      </c>
      <c r="K47" t="s">
        <v>25</v>
      </c>
      <c r="L47" t="s">
        <v>4118</v>
      </c>
      <c r="M47" t="s">
        <v>4119</v>
      </c>
      <c r="N47" t="s">
        <v>4120</v>
      </c>
      <c r="O47" t="s">
        <v>3991</v>
      </c>
      <c r="P47">
        <v>3920</v>
      </c>
      <c r="Q47">
        <v>1726</v>
      </c>
      <c r="R47">
        <v>1930</v>
      </c>
      <c r="S47">
        <v>6</v>
      </c>
      <c r="T47">
        <v>60</v>
      </c>
    </row>
    <row r="48" spans="1:20" x14ac:dyDescent="0.3">
      <c r="A48" t="s">
        <v>3949</v>
      </c>
      <c r="B48" t="s">
        <v>4121</v>
      </c>
      <c r="C48">
        <v>605000</v>
      </c>
      <c r="D48">
        <v>2019</v>
      </c>
      <c r="E48">
        <v>27469</v>
      </c>
      <c r="F48" t="s">
        <v>10</v>
      </c>
      <c r="G48" t="s">
        <v>12</v>
      </c>
      <c r="H48" t="s">
        <v>4036</v>
      </c>
      <c r="I48" t="s">
        <v>4037</v>
      </c>
      <c r="J48" t="s">
        <v>3943</v>
      </c>
      <c r="K48" t="s">
        <v>25</v>
      </c>
      <c r="L48" t="s">
        <v>3961</v>
      </c>
      <c r="M48" t="s">
        <v>4122</v>
      </c>
      <c r="N48" t="s">
        <v>4003</v>
      </c>
      <c r="O48" t="s">
        <v>3948</v>
      </c>
      <c r="P48">
        <v>3995</v>
      </c>
      <c r="Q48">
        <v>1745</v>
      </c>
      <c r="R48">
        <v>1500</v>
      </c>
      <c r="S48">
        <v>5</v>
      </c>
      <c r="T48">
        <v>37</v>
      </c>
    </row>
    <row r="49" spans="1:20" x14ac:dyDescent="0.3">
      <c r="A49" t="s">
        <v>3949</v>
      </c>
      <c r="B49" t="s">
        <v>4123</v>
      </c>
      <c r="C49">
        <v>412000</v>
      </c>
      <c r="D49">
        <v>2016</v>
      </c>
      <c r="E49">
        <v>41058</v>
      </c>
      <c r="F49" t="s">
        <v>10</v>
      </c>
      <c r="G49" t="s">
        <v>19</v>
      </c>
      <c r="H49" t="s">
        <v>4036</v>
      </c>
      <c r="I49" t="s">
        <v>4037</v>
      </c>
      <c r="J49" t="s">
        <v>3943</v>
      </c>
      <c r="K49" t="s">
        <v>25</v>
      </c>
      <c r="L49" t="s">
        <v>4026</v>
      </c>
      <c r="M49" t="s">
        <v>4027</v>
      </c>
      <c r="N49" t="s">
        <v>4028</v>
      </c>
      <c r="O49" t="s">
        <v>3948</v>
      </c>
      <c r="P49">
        <v>3600</v>
      </c>
      <c r="Q49">
        <v>1600</v>
      </c>
      <c r="R49">
        <v>1560</v>
      </c>
      <c r="S49">
        <v>5</v>
      </c>
      <c r="T49">
        <v>35</v>
      </c>
    </row>
    <row r="50" spans="1:20" x14ac:dyDescent="0.3">
      <c r="A50" t="s">
        <v>3949</v>
      </c>
      <c r="B50" t="s">
        <v>4124</v>
      </c>
      <c r="C50">
        <v>625000</v>
      </c>
      <c r="D50">
        <v>2016</v>
      </c>
      <c r="E50">
        <v>51330</v>
      </c>
      <c r="F50" t="s">
        <v>14</v>
      </c>
      <c r="G50" t="s">
        <v>12</v>
      </c>
      <c r="H50" t="s">
        <v>3971</v>
      </c>
      <c r="I50" t="s">
        <v>4043</v>
      </c>
      <c r="J50" t="s">
        <v>3943</v>
      </c>
      <c r="K50" t="s">
        <v>25</v>
      </c>
      <c r="L50" t="s">
        <v>3954</v>
      </c>
      <c r="M50" t="s">
        <v>4125</v>
      </c>
      <c r="N50" t="s">
        <v>4126</v>
      </c>
      <c r="O50" t="s">
        <v>3948</v>
      </c>
      <c r="P50">
        <v>4490</v>
      </c>
      <c r="Q50">
        <v>1730</v>
      </c>
      <c r="R50">
        <v>1485</v>
      </c>
      <c r="S50">
        <v>5</v>
      </c>
      <c r="T50">
        <v>43</v>
      </c>
    </row>
    <row r="51" spans="1:20" x14ac:dyDescent="0.3">
      <c r="A51" t="s">
        <v>3949</v>
      </c>
      <c r="B51" t="s">
        <v>4127</v>
      </c>
      <c r="C51">
        <v>511000</v>
      </c>
      <c r="D51">
        <v>2015</v>
      </c>
      <c r="E51">
        <v>45969</v>
      </c>
      <c r="F51" t="s">
        <v>10</v>
      </c>
      <c r="G51" t="s">
        <v>12</v>
      </c>
      <c r="H51" t="s">
        <v>3971</v>
      </c>
      <c r="I51" t="s">
        <v>4037</v>
      </c>
      <c r="J51" t="s">
        <v>3943</v>
      </c>
      <c r="K51" t="s">
        <v>25</v>
      </c>
      <c r="L51" t="s">
        <v>3977</v>
      </c>
      <c r="M51" t="s">
        <v>3978</v>
      </c>
      <c r="N51" t="s">
        <v>3979</v>
      </c>
      <c r="O51" t="s">
        <v>3948</v>
      </c>
      <c r="P51">
        <v>4490</v>
      </c>
      <c r="Q51">
        <v>1730</v>
      </c>
      <c r="R51">
        <v>1485</v>
      </c>
      <c r="S51">
        <v>5</v>
      </c>
      <c r="T51">
        <v>43</v>
      </c>
    </row>
    <row r="52" spans="1:20" x14ac:dyDescent="0.3">
      <c r="A52" t="s">
        <v>3957</v>
      </c>
      <c r="B52" t="s">
        <v>4128</v>
      </c>
      <c r="C52">
        <v>1150000</v>
      </c>
      <c r="D52">
        <v>2017</v>
      </c>
      <c r="E52">
        <v>66602</v>
      </c>
      <c r="F52" t="s">
        <v>14</v>
      </c>
      <c r="G52" t="s">
        <v>19</v>
      </c>
      <c r="H52" t="s">
        <v>3971</v>
      </c>
      <c r="I52" t="s">
        <v>3942</v>
      </c>
      <c r="J52" t="s">
        <v>3943</v>
      </c>
      <c r="K52" t="s">
        <v>25</v>
      </c>
      <c r="L52" t="s">
        <v>4069</v>
      </c>
      <c r="M52" t="s">
        <v>4070</v>
      </c>
      <c r="N52" t="s">
        <v>4071</v>
      </c>
      <c r="O52" t="s">
        <v>3948</v>
      </c>
      <c r="P52">
        <v>4270</v>
      </c>
      <c r="Q52">
        <v>1780</v>
      </c>
      <c r="R52">
        <v>1630</v>
      </c>
      <c r="S52">
        <v>5</v>
      </c>
      <c r="T52">
        <v>60</v>
      </c>
    </row>
    <row r="53" spans="1:20" x14ac:dyDescent="0.3">
      <c r="A53" t="s">
        <v>3957</v>
      </c>
      <c r="B53" t="s">
        <v>4129</v>
      </c>
      <c r="C53">
        <v>885000</v>
      </c>
      <c r="D53">
        <v>2016</v>
      </c>
      <c r="E53">
        <v>57983</v>
      </c>
      <c r="F53" t="s">
        <v>10</v>
      </c>
      <c r="G53" t="s">
        <v>12</v>
      </c>
      <c r="H53" t="s">
        <v>3971</v>
      </c>
      <c r="I53" t="s">
        <v>3952</v>
      </c>
      <c r="J53" t="s">
        <v>3943</v>
      </c>
      <c r="K53" t="s">
        <v>25</v>
      </c>
      <c r="L53" t="s">
        <v>4038</v>
      </c>
      <c r="M53" t="s">
        <v>4039</v>
      </c>
      <c r="N53" t="s">
        <v>4040</v>
      </c>
      <c r="O53" t="s">
        <v>3948</v>
      </c>
      <c r="P53">
        <v>4270</v>
      </c>
      <c r="Q53">
        <v>1780</v>
      </c>
      <c r="R53">
        <v>1630</v>
      </c>
      <c r="S53">
        <v>5</v>
      </c>
      <c r="T53">
        <v>60</v>
      </c>
    </row>
    <row r="54" spans="1:20" x14ac:dyDescent="0.3">
      <c r="A54" t="s">
        <v>4004</v>
      </c>
      <c r="B54" t="s">
        <v>4130</v>
      </c>
      <c r="C54">
        <v>470000</v>
      </c>
      <c r="D54">
        <v>2019</v>
      </c>
      <c r="E54">
        <v>11183</v>
      </c>
      <c r="F54" t="s">
        <v>10</v>
      </c>
      <c r="G54" t="s">
        <v>19</v>
      </c>
      <c r="H54" t="s">
        <v>3971</v>
      </c>
      <c r="I54" t="s">
        <v>4037</v>
      </c>
      <c r="J54" t="s">
        <v>3943</v>
      </c>
      <c r="K54" t="s">
        <v>25</v>
      </c>
      <c r="L54" t="s">
        <v>4007</v>
      </c>
      <c r="M54" t="s">
        <v>4008</v>
      </c>
      <c r="N54" t="s">
        <v>4009</v>
      </c>
      <c r="O54" t="s">
        <v>3948</v>
      </c>
      <c r="P54">
        <v>3679</v>
      </c>
      <c r="Q54">
        <v>1579</v>
      </c>
      <c r="R54">
        <v>1478</v>
      </c>
      <c r="S54">
        <v>5</v>
      </c>
      <c r="T54">
        <v>28</v>
      </c>
    </row>
    <row r="55" spans="1:20" x14ac:dyDescent="0.3">
      <c r="A55" t="s">
        <v>4131</v>
      </c>
      <c r="B55" t="s">
        <v>4132</v>
      </c>
      <c r="C55">
        <v>1611000</v>
      </c>
      <c r="D55">
        <v>2019</v>
      </c>
      <c r="E55">
        <v>46301</v>
      </c>
      <c r="F55" t="s">
        <v>14</v>
      </c>
      <c r="G55" t="s">
        <v>12</v>
      </c>
      <c r="H55" t="s">
        <v>3971</v>
      </c>
      <c r="I55" t="s">
        <v>3952</v>
      </c>
      <c r="J55" t="s">
        <v>3943</v>
      </c>
      <c r="K55" t="s">
        <v>25</v>
      </c>
      <c r="L55" t="s">
        <v>4018</v>
      </c>
      <c r="M55" t="s">
        <v>4133</v>
      </c>
      <c r="N55" t="s">
        <v>4020</v>
      </c>
      <c r="O55" t="s">
        <v>3948</v>
      </c>
      <c r="P55">
        <v>4655</v>
      </c>
      <c r="Q55">
        <v>1835</v>
      </c>
      <c r="R55">
        <v>1760</v>
      </c>
      <c r="S55">
        <v>5</v>
      </c>
      <c r="T55">
        <v>60</v>
      </c>
    </row>
    <row r="56" spans="1:20" x14ac:dyDescent="0.3">
      <c r="A56" t="s">
        <v>4015</v>
      </c>
      <c r="B56" t="s">
        <v>4134</v>
      </c>
      <c r="C56">
        <v>475000</v>
      </c>
      <c r="D56">
        <v>2017</v>
      </c>
      <c r="E56">
        <v>34867</v>
      </c>
      <c r="F56" t="s">
        <v>10</v>
      </c>
      <c r="G56" t="s">
        <v>19</v>
      </c>
      <c r="H56" t="s">
        <v>3971</v>
      </c>
      <c r="I56" t="s">
        <v>4037</v>
      </c>
      <c r="J56" t="s">
        <v>3953</v>
      </c>
      <c r="K56" t="s">
        <v>25</v>
      </c>
      <c r="L56" t="s">
        <v>4062</v>
      </c>
      <c r="M56" t="s">
        <v>4082</v>
      </c>
      <c r="N56" t="s">
        <v>4083</v>
      </c>
      <c r="O56" t="s">
        <v>3948</v>
      </c>
      <c r="P56">
        <v>3746</v>
      </c>
      <c r="Q56">
        <v>1647</v>
      </c>
      <c r="R56">
        <v>1535</v>
      </c>
      <c r="S56">
        <v>5</v>
      </c>
      <c r="T56">
        <v>35</v>
      </c>
    </row>
    <row r="57" spans="1:20" x14ac:dyDescent="0.3">
      <c r="A57" t="s">
        <v>3964</v>
      </c>
      <c r="B57" t="s">
        <v>4135</v>
      </c>
      <c r="C57">
        <v>865000</v>
      </c>
      <c r="D57">
        <v>2015</v>
      </c>
      <c r="E57">
        <v>43634</v>
      </c>
      <c r="F57" t="s">
        <v>14</v>
      </c>
      <c r="G57" t="s">
        <v>12</v>
      </c>
      <c r="H57" t="s">
        <v>4036</v>
      </c>
      <c r="I57" t="s">
        <v>4037</v>
      </c>
      <c r="J57" t="s">
        <v>3943</v>
      </c>
      <c r="K57" t="s">
        <v>25</v>
      </c>
      <c r="L57" t="s">
        <v>4136</v>
      </c>
      <c r="M57" t="s">
        <v>4137</v>
      </c>
      <c r="N57" t="s">
        <v>4138</v>
      </c>
      <c r="O57" t="s">
        <v>3975</v>
      </c>
      <c r="P57">
        <v>4585</v>
      </c>
      <c r="Q57">
        <v>1765</v>
      </c>
      <c r="R57">
        <v>1760</v>
      </c>
      <c r="S57">
        <v>7</v>
      </c>
      <c r="T57">
        <v>55</v>
      </c>
    </row>
    <row r="58" spans="1:20" x14ac:dyDescent="0.3">
      <c r="A58" t="s">
        <v>3985</v>
      </c>
      <c r="B58" t="s">
        <v>4139</v>
      </c>
      <c r="C58">
        <v>3800000</v>
      </c>
      <c r="D58">
        <v>2018</v>
      </c>
      <c r="E58">
        <v>9512</v>
      </c>
      <c r="F58" t="s">
        <v>14</v>
      </c>
      <c r="G58" t="s">
        <v>19</v>
      </c>
      <c r="H58" t="s">
        <v>3971</v>
      </c>
      <c r="I58" t="s">
        <v>4011</v>
      </c>
      <c r="J58" t="s">
        <v>3943</v>
      </c>
      <c r="K58" t="s">
        <v>3944</v>
      </c>
      <c r="L58" t="s">
        <v>3988</v>
      </c>
      <c r="M58" t="s">
        <v>4140</v>
      </c>
      <c r="N58" t="s">
        <v>3990</v>
      </c>
      <c r="O58" t="s">
        <v>3991</v>
      </c>
      <c r="P58">
        <v>4657</v>
      </c>
      <c r="Q58">
        <v>1881</v>
      </c>
      <c r="R58">
        <v>1678</v>
      </c>
      <c r="S58">
        <v>5</v>
      </c>
      <c r="T58">
        <v>67</v>
      </c>
    </row>
    <row r="59" spans="1:20" x14ac:dyDescent="0.3">
      <c r="A59" t="s">
        <v>4141</v>
      </c>
      <c r="B59" t="s">
        <v>4142</v>
      </c>
      <c r="C59">
        <v>2475000</v>
      </c>
      <c r="D59">
        <v>2020</v>
      </c>
      <c r="E59">
        <v>11293</v>
      </c>
      <c r="F59" t="s">
        <v>14</v>
      </c>
      <c r="G59" t="s">
        <v>19</v>
      </c>
      <c r="H59" t="s">
        <v>3971</v>
      </c>
      <c r="I59" t="s">
        <v>3952</v>
      </c>
      <c r="J59" t="s">
        <v>3943</v>
      </c>
      <c r="K59" t="s">
        <v>25</v>
      </c>
      <c r="L59" t="s">
        <v>4018</v>
      </c>
      <c r="M59" t="s">
        <v>4143</v>
      </c>
      <c r="N59" t="s">
        <v>4020</v>
      </c>
      <c r="O59" t="s">
        <v>3991</v>
      </c>
      <c r="P59">
        <v>4395</v>
      </c>
      <c r="Q59">
        <v>1818</v>
      </c>
      <c r="R59">
        <v>1640</v>
      </c>
      <c r="S59">
        <v>5</v>
      </c>
      <c r="T59">
        <v>60</v>
      </c>
    </row>
    <row r="60" spans="1:20" x14ac:dyDescent="0.3">
      <c r="A60" t="s">
        <v>4115</v>
      </c>
      <c r="B60" t="s">
        <v>4144</v>
      </c>
      <c r="C60">
        <v>400000</v>
      </c>
      <c r="D60">
        <v>2014</v>
      </c>
      <c r="E60">
        <v>78000</v>
      </c>
      <c r="F60" t="s">
        <v>14</v>
      </c>
      <c r="G60" t="s">
        <v>12</v>
      </c>
      <c r="H60" t="s">
        <v>4145</v>
      </c>
      <c r="I60" t="s">
        <v>3952</v>
      </c>
      <c r="J60" t="s">
        <v>3953</v>
      </c>
      <c r="K60" t="s">
        <v>25</v>
      </c>
      <c r="L60" t="s">
        <v>4146</v>
      </c>
      <c r="M60" t="s">
        <v>4147</v>
      </c>
      <c r="N60" t="s">
        <v>4148</v>
      </c>
      <c r="O60" t="s">
        <v>3975</v>
      </c>
      <c r="P60">
        <v>4430</v>
      </c>
      <c r="Q60">
        <v>1817</v>
      </c>
      <c r="R60">
        <v>1975</v>
      </c>
      <c r="S60">
        <v>8</v>
      </c>
      <c r="T60">
        <v>60</v>
      </c>
    </row>
    <row r="61" spans="1:20" x14ac:dyDescent="0.3">
      <c r="A61" t="s">
        <v>3939</v>
      </c>
      <c r="B61" t="s">
        <v>4149</v>
      </c>
      <c r="C61">
        <v>440000</v>
      </c>
      <c r="D61">
        <v>2016</v>
      </c>
      <c r="E61">
        <v>50374</v>
      </c>
      <c r="F61" t="s">
        <v>10</v>
      </c>
      <c r="G61" t="s">
        <v>12</v>
      </c>
      <c r="H61" t="s">
        <v>4098</v>
      </c>
      <c r="I61" t="s">
        <v>3952</v>
      </c>
      <c r="J61" t="s">
        <v>3943</v>
      </c>
      <c r="K61" t="s">
        <v>25</v>
      </c>
      <c r="L61" t="s">
        <v>3945</v>
      </c>
      <c r="M61" t="s">
        <v>3946</v>
      </c>
      <c r="N61" t="s">
        <v>3947</v>
      </c>
      <c r="O61" t="s">
        <v>3948</v>
      </c>
      <c r="P61">
        <v>3610</v>
      </c>
      <c r="Q61">
        <v>1680</v>
      </c>
      <c r="R61">
        <v>1500</v>
      </c>
      <c r="S61">
        <v>5</v>
      </c>
      <c r="T61">
        <v>35</v>
      </c>
    </row>
    <row r="62" spans="1:20" x14ac:dyDescent="0.3">
      <c r="A62" t="s">
        <v>3985</v>
      </c>
      <c r="B62" t="s">
        <v>4150</v>
      </c>
      <c r="C62">
        <v>2800000</v>
      </c>
      <c r="D62">
        <v>2017</v>
      </c>
      <c r="E62">
        <v>15900</v>
      </c>
      <c r="F62" t="s">
        <v>10</v>
      </c>
      <c r="G62" t="s">
        <v>19</v>
      </c>
      <c r="H62" t="s">
        <v>4036</v>
      </c>
      <c r="I62" t="s">
        <v>3952</v>
      </c>
      <c r="J62" t="s">
        <v>3943</v>
      </c>
      <c r="K62" t="s">
        <v>25</v>
      </c>
      <c r="L62" t="s">
        <v>4151</v>
      </c>
      <c r="M62" t="s">
        <v>4152</v>
      </c>
      <c r="N62" t="s">
        <v>4153</v>
      </c>
      <c r="O62" t="s">
        <v>3975</v>
      </c>
      <c r="P62">
        <v>4633</v>
      </c>
      <c r="Q62">
        <v>1811</v>
      </c>
      <c r="R62">
        <v>1429</v>
      </c>
      <c r="S62">
        <v>5</v>
      </c>
      <c r="T62">
        <v>57</v>
      </c>
    </row>
    <row r="63" spans="1:20" x14ac:dyDescent="0.3">
      <c r="A63" t="s">
        <v>3939</v>
      </c>
      <c r="B63" t="s">
        <v>4154</v>
      </c>
      <c r="C63">
        <v>645000</v>
      </c>
      <c r="D63">
        <v>2017</v>
      </c>
      <c r="E63">
        <v>64000</v>
      </c>
      <c r="F63" t="s">
        <v>10</v>
      </c>
      <c r="G63" t="s">
        <v>12</v>
      </c>
      <c r="H63" t="s">
        <v>3971</v>
      </c>
      <c r="I63" t="s">
        <v>3952</v>
      </c>
      <c r="J63" t="s">
        <v>3943</v>
      </c>
      <c r="K63" t="s">
        <v>25</v>
      </c>
      <c r="L63" t="s">
        <v>4155</v>
      </c>
      <c r="M63" t="s">
        <v>4156</v>
      </c>
      <c r="N63" t="s">
        <v>4157</v>
      </c>
      <c r="O63" t="s">
        <v>3948</v>
      </c>
      <c r="P63">
        <v>4440</v>
      </c>
      <c r="Q63">
        <v>1695</v>
      </c>
      <c r="R63">
        <v>1495</v>
      </c>
      <c r="S63">
        <v>5</v>
      </c>
      <c r="T63">
        <v>40</v>
      </c>
    </row>
    <row r="64" spans="1:20" x14ac:dyDescent="0.3">
      <c r="A64" t="s">
        <v>4021</v>
      </c>
      <c r="B64" t="s">
        <v>4158</v>
      </c>
      <c r="C64">
        <v>365000</v>
      </c>
      <c r="D64">
        <v>2013</v>
      </c>
      <c r="E64">
        <v>78000</v>
      </c>
      <c r="F64" t="s">
        <v>14</v>
      </c>
      <c r="G64" t="s">
        <v>12</v>
      </c>
      <c r="H64" t="s">
        <v>4159</v>
      </c>
      <c r="I64" t="s">
        <v>4037</v>
      </c>
      <c r="J64" t="s">
        <v>3943</v>
      </c>
      <c r="K64" t="s">
        <v>25</v>
      </c>
      <c r="L64" t="s">
        <v>4062</v>
      </c>
      <c r="M64" t="s">
        <v>4160</v>
      </c>
      <c r="N64" t="s">
        <v>4161</v>
      </c>
      <c r="O64" t="s">
        <v>3948</v>
      </c>
      <c r="P64">
        <v>3970</v>
      </c>
      <c r="Q64">
        <v>1682</v>
      </c>
      <c r="R64">
        <v>1453</v>
      </c>
      <c r="S64">
        <v>5</v>
      </c>
      <c r="T64">
        <v>45</v>
      </c>
    </row>
    <row r="65" spans="1:20" x14ac:dyDescent="0.3">
      <c r="A65" t="s">
        <v>3949</v>
      </c>
      <c r="B65" t="s">
        <v>4162</v>
      </c>
      <c r="C65">
        <v>1044999</v>
      </c>
      <c r="D65">
        <v>2021</v>
      </c>
      <c r="E65">
        <v>24000</v>
      </c>
      <c r="F65" t="s">
        <v>10</v>
      </c>
      <c r="G65" t="s">
        <v>12</v>
      </c>
      <c r="H65" t="s">
        <v>3971</v>
      </c>
      <c r="I65" t="s">
        <v>4037</v>
      </c>
      <c r="J65" t="s">
        <v>3943</v>
      </c>
      <c r="K65" t="s">
        <v>25</v>
      </c>
      <c r="L65" t="s">
        <v>4012</v>
      </c>
      <c r="M65" t="s">
        <v>4013</v>
      </c>
      <c r="N65" t="s">
        <v>4014</v>
      </c>
      <c r="O65" t="s">
        <v>3948</v>
      </c>
      <c r="P65">
        <v>3995</v>
      </c>
      <c r="Q65">
        <v>1790</v>
      </c>
      <c r="R65">
        <v>1640</v>
      </c>
      <c r="S65">
        <v>5</v>
      </c>
      <c r="T65">
        <v>48</v>
      </c>
    </row>
    <row r="66" spans="1:20" x14ac:dyDescent="0.3">
      <c r="A66" t="s">
        <v>3949</v>
      </c>
      <c r="B66" t="s">
        <v>4163</v>
      </c>
      <c r="C66">
        <v>515000</v>
      </c>
      <c r="D66">
        <v>2019</v>
      </c>
      <c r="E66">
        <v>40310</v>
      </c>
      <c r="F66" t="s">
        <v>10</v>
      </c>
      <c r="G66" t="s">
        <v>12</v>
      </c>
      <c r="H66" t="s">
        <v>3941</v>
      </c>
      <c r="I66" t="s">
        <v>3942</v>
      </c>
      <c r="J66" t="s">
        <v>3953</v>
      </c>
      <c r="K66" t="s">
        <v>25</v>
      </c>
      <c r="L66" t="s">
        <v>4164</v>
      </c>
      <c r="M66" t="s">
        <v>4165</v>
      </c>
      <c r="N66" t="s">
        <v>4166</v>
      </c>
      <c r="O66" t="s">
        <v>3975</v>
      </c>
      <c r="P66">
        <v>3675</v>
      </c>
      <c r="Q66">
        <v>1475</v>
      </c>
      <c r="R66">
        <v>1800</v>
      </c>
      <c r="S66">
        <v>7</v>
      </c>
      <c r="T66">
        <v>40</v>
      </c>
    </row>
    <row r="67" spans="1:20" x14ac:dyDescent="0.3">
      <c r="A67" t="s">
        <v>3957</v>
      </c>
      <c r="B67" t="s">
        <v>4167</v>
      </c>
      <c r="C67">
        <v>455000</v>
      </c>
      <c r="D67">
        <v>2015</v>
      </c>
      <c r="E67">
        <v>69700</v>
      </c>
      <c r="F67" t="s">
        <v>10</v>
      </c>
      <c r="G67" t="s">
        <v>19</v>
      </c>
      <c r="H67" t="s">
        <v>3971</v>
      </c>
      <c r="I67" t="s">
        <v>4011</v>
      </c>
      <c r="J67" t="s">
        <v>3943</v>
      </c>
      <c r="K67" t="s">
        <v>25</v>
      </c>
      <c r="L67" t="s">
        <v>3961</v>
      </c>
      <c r="M67" t="s">
        <v>3962</v>
      </c>
      <c r="N67" t="s">
        <v>4168</v>
      </c>
      <c r="O67" t="s">
        <v>3948</v>
      </c>
      <c r="P67">
        <v>3765</v>
      </c>
      <c r="Q67">
        <v>1660</v>
      </c>
      <c r="R67">
        <v>1520</v>
      </c>
      <c r="S67">
        <v>5</v>
      </c>
      <c r="T67">
        <v>43</v>
      </c>
    </row>
    <row r="68" spans="1:20" x14ac:dyDescent="0.3">
      <c r="A68" t="s">
        <v>3985</v>
      </c>
      <c r="B68" t="s">
        <v>4169</v>
      </c>
      <c r="C68">
        <v>1800000</v>
      </c>
      <c r="D68">
        <v>2012</v>
      </c>
      <c r="E68">
        <v>74073</v>
      </c>
      <c r="F68" t="s">
        <v>14</v>
      </c>
      <c r="G68" t="s">
        <v>19</v>
      </c>
      <c r="H68" t="s">
        <v>4106</v>
      </c>
      <c r="I68" t="s">
        <v>4068</v>
      </c>
      <c r="J68" t="s">
        <v>3943</v>
      </c>
      <c r="K68" t="s">
        <v>25</v>
      </c>
      <c r="L68" t="s">
        <v>3988</v>
      </c>
      <c r="M68" t="s">
        <v>4170</v>
      </c>
      <c r="N68" t="s">
        <v>4109</v>
      </c>
      <c r="O68" t="s">
        <v>3991</v>
      </c>
      <c r="P68">
        <v>4648</v>
      </c>
      <c r="Q68">
        <v>1881</v>
      </c>
      <c r="R68">
        <v>1661</v>
      </c>
      <c r="S68">
        <v>5</v>
      </c>
      <c r="T68">
        <v>67</v>
      </c>
    </row>
    <row r="69" spans="1:20" x14ac:dyDescent="0.3">
      <c r="A69" t="s">
        <v>3964</v>
      </c>
      <c r="B69" t="s">
        <v>4171</v>
      </c>
      <c r="C69">
        <v>3499000</v>
      </c>
      <c r="D69">
        <v>2019</v>
      </c>
      <c r="E69">
        <v>73000</v>
      </c>
      <c r="F69" t="s">
        <v>14</v>
      </c>
      <c r="G69" t="s">
        <v>19</v>
      </c>
      <c r="H69" t="s">
        <v>3971</v>
      </c>
      <c r="I69" t="s">
        <v>3952</v>
      </c>
      <c r="J69" t="s">
        <v>3943</v>
      </c>
      <c r="K69" t="s">
        <v>25</v>
      </c>
      <c r="L69" t="s">
        <v>4172</v>
      </c>
      <c r="M69" t="s">
        <v>4173</v>
      </c>
      <c r="N69" t="s">
        <v>4174</v>
      </c>
      <c r="O69" t="s">
        <v>3975</v>
      </c>
      <c r="P69">
        <v>4795</v>
      </c>
      <c r="Q69">
        <v>1855</v>
      </c>
      <c r="R69">
        <v>1835</v>
      </c>
      <c r="S69">
        <v>7</v>
      </c>
      <c r="T69">
        <v>80</v>
      </c>
    </row>
    <row r="70" spans="1:20" x14ac:dyDescent="0.3">
      <c r="A70" t="s">
        <v>3939</v>
      </c>
      <c r="B70" t="s">
        <v>4175</v>
      </c>
      <c r="C70">
        <v>190000</v>
      </c>
      <c r="D70">
        <v>2006</v>
      </c>
      <c r="E70">
        <v>130000</v>
      </c>
      <c r="F70" t="s">
        <v>10</v>
      </c>
      <c r="G70" t="s">
        <v>12</v>
      </c>
      <c r="H70" t="s">
        <v>4176</v>
      </c>
      <c r="I70" t="s">
        <v>3960</v>
      </c>
      <c r="J70" t="s">
        <v>4177</v>
      </c>
      <c r="K70" t="s">
        <v>25</v>
      </c>
      <c r="L70" t="s">
        <v>4178</v>
      </c>
      <c r="M70" t="s">
        <v>4179</v>
      </c>
      <c r="N70" t="s">
        <v>4180</v>
      </c>
      <c r="O70" t="s">
        <v>3948</v>
      </c>
      <c r="P70">
        <v>4545</v>
      </c>
      <c r="Q70">
        <v>1750</v>
      </c>
      <c r="R70">
        <v>1450</v>
      </c>
      <c r="S70">
        <v>5</v>
      </c>
      <c r="T70">
        <v>50</v>
      </c>
    </row>
    <row r="71" spans="1:20" x14ac:dyDescent="0.3">
      <c r="A71" t="s">
        <v>4104</v>
      </c>
      <c r="B71" t="s">
        <v>4181</v>
      </c>
      <c r="C71">
        <v>1250000</v>
      </c>
      <c r="D71">
        <v>2012</v>
      </c>
      <c r="E71">
        <v>50000</v>
      </c>
      <c r="F71" t="s">
        <v>14</v>
      </c>
      <c r="G71" t="s">
        <v>19</v>
      </c>
      <c r="H71" t="s">
        <v>3971</v>
      </c>
      <c r="I71" t="s">
        <v>3952</v>
      </c>
      <c r="J71" t="s">
        <v>3943</v>
      </c>
      <c r="K71" t="s">
        <v>25</v>
      </c>
      <c r="L71" t="s">
        <v>1676</v>
      </c>
      <c r="M71" t="s">
        <v>1676</v>
      </c>
      <c r="N71" t="s">
        <v>1676</v>
      </c>
      <c r="O71" t="s">
        <v>1676</v>
      </c>
    </row>
    <row r="72" spans="1:20" x14ac:dyDescent="0.3">
      <c r="A72" t="s">
        <v>3949</v>
      </c>
      <c r="B72" t="s">
        <v>4182</v>
      </c>
      <c r="C72">
        <v>775000</v>
      </c>
      <c r="D72">
        <v>2021</v>
      </c>
      <c r="E72">
        <v>24000</v>
      </c>
      <c r="F72" t="s">
        <v>10</v>
      </c>
      <c r="G72" t="s">
        <v>19</v>
      </c>
      <c r="H72" t="s">
        <v>4183</v>
      </c>
      <c r="I72" t="s">
        <v>3942</v>
      </c>
      <c r="J72" t="s">
        <v>3943</v>
      </c>
      <c r="K72" t="s">
        <v>25</v>
      </c>
      <c r="L72" t="s">
        <v>3961</v>
      </c>
      <c r="M72" t="s">
        <v>4063</v>
      </c>
      <c r="N72" t="s">
        <v>4184</v>
      </c>
      <c r="O72" t="s">
        <v>3948</v>
      </c>
      <c r="P72">
        <v>3845</v>
      </c>
      <c r="Q72">
        <v>1735</v>
      </c>
      <c r="R72">
        <v>1530</v>
      </c>
      <c r="S72">
        <v>5</v>
      </c>
      <c r="T72">
        <v>37</v>
      </c>
    </row>
    <row r="73" spans="1:20" x14ac:dyDescent="0.3">
      <c r="A73" t="s">
        <v>3957</v>
      </c>
      <c r="B73" t="s">
        <v>4185</v>
      </c>
      <c r="C73">
        <v>825000</v>
      </c>
      <c r="D73">
        <v>2021</v>
      </c>
      <c r="E73">
        <v>43000</v>
      </c>
      <c r="F73" t="s">
        <v>14</v>
      </c>
      <c r="G73" t="s">
        <v>12</v>
      </c>
      <c r="H73" t="s">
        <v>4183</v>
      </c>
      <c r="I73" t="s">
        <v>3952</v>
      </c>
      <c r="J73" t="s">
        <v>3943</v>
      </c>
      <c r="K73" t="s">
        <v>25</v>
      </c>
      <c r="L73" t="s">
        <v>4186</v>
      </c>
      <c r="M73" t="s">
        <v>4187</v>
      </c>
      <c r="N73" t="s">
        <v>4188</v>
      </c>
      <c r="O73" t="s">
        <v>3948</v>
      </c>
      <c r="P73">
        <v>3995</v>
      </c>
      <c r="Q73">
        <v>1775</v>
      </c>
      <c r="R73">
        <v>1505</v>
      </c>
      <c r="S73">
        <v>5</v>
      </c>
      <c r="T73">
        <v>37</v>
      </c>
    </row>
    <row r="74" spans="1:20" x14ac:dyDescent="0.3">
      <c r="A74" t="s">
        <v>4104</v>
      </c>
      <c r="B74" t="s">
        <v>4189</v>
      </c>
      <c r="C74">
        <v>2250000</v>
      </c>
      <c r="D74">
        <v>2016</v>
      </c>
      <c r="E74">
        <v>40500</v>
      </c>
      <c r="F74" t="s">
        <v>14</v>
      </c>
      <c r="G74" t="s">
        <v>19</v>
      </c>
      <c r="H74" t="s">
        <v>4190</v>
      </c>
      <c r="I74" t="s">
        <v>3952</v>
      </c>
      <c r="J74" t="s">
        <v>3943</v>
      </c>
      <c r="K74" t="s">
        <v>25</v>
      </c>
      <c r="L74" t="s">
        <v>4107</v>
      </c>
      <c r="M74" t="s">
        <v>4191</v>
      </c>
      <c r="N74" t="s">
        <v>4192</v>
      </c>
      <c r="O74" t="s">
        <v>3948</v>
      </c>
      <c r="P74">
        <v>4456</v>
      </c>
      <c r="Q74">
        <v>1796</v>
      </c>
      <c r="R74">
        <v>1416</v>
      </c>
      <c r="S74">
        <v>5</v>
      </c>
      <c r="T74">
        <v>50</v>
      </c>
    </row>
    <row r="75" spans="1:20" x14ac:dyDescent="0.3">
      <c r="A75" t="s">
        <v>3939</v>
      </c>
      <c r="B75" t="s">
        <v>4193</v>
      </c>
      <c r="C75">
        <v>865000</v>
      </c>
      <c r="D75">
        <v>2017</v>
      </c>
      <c r="E75">
        <v>49013</v>
      </c>
      <c r="F75" t="s">
        <v>10</v>
      </c>
      <c r="G75" t="s">
        <v>19</v>
      </c>
      <c r="H75" t="s">
        <v>3971</v>
      </c>
      <c r="I75" t="s">
        <v>3942</v>
      </c>
      <c r="J75" t="s">
        <v>3943</v>
      </c>
      <c r="K75" t="s">
        <v>25</v>
      </c>
      <c r="L75" t="s">
        <v>4155</v>
      </c>
      <c r="M75" t="s">
        <v>4156</v>
      </c>
      <c r="N75" t="s">
        <v>4157</v>
      </c>
      <c r="O75" t="s">
        <v>3948</v>
      </c>
      <c r="P75">
        <v>4440</v>
      </c>
      <c r="Q75">
        <v>1695</v>
      </c>
      <c r="R75">
        <v>1495</v>
      </c>
      <c r="S75">
        <v>5</v>
      </c>
      <c r="T75">
        <v>40</v>
      </c>
    </row>
    <row r="76" spans="1:20" x14ac:dyDescent="0.3">
      <c r="A76" t="s">
        <v>4072</v>
      </c>
      <c r="B76" t="s">
        <v>4194</v>
      </c>
      <c r="C76">
        <v>299000</v>
      </c>
      <c r="D76">
        <v>2013</v>
      </c>
      <c r="E76">
        <v>64983</v>
      </c>
      <c r="F76" t="s">
        <v>14</v>
      </c>
      <c r="G76" t="s">
        <v>12</v>
      </c>
      <c r="H76" t="s">
        <v>3971</v>
      </c>
      <c r="I76" t="s">
        <v>3967</v>
      </c>
      <c r="J76" t="s">
        <v>3943</v>
      </c>
      <c r="K76" t="s">
        <v>25</v>
      </c>
      <c r="L76" t="s">
        <v>4195</v>
      </c>
      <c r="M76" t="s">
        <v>4196</v>
      </c>
      <c r="N76" t="s">
        <v>4197</v>
      </c>
      <c r="O76" t="s">
        <v>3948</v>
      </c>
      <c r="P76">
        <v>3795</v>
      </c>
      <c r="Q76">
        <v>1680</v>
      </c>
      <c r="R76">
        <v>1427</v>
      </c>
      <c r="S76">
        <v>5</v>
      </c>
      <c r="T76">
        <v>45</v>
      </c>
    </row>
    <row r="77" spans="1:20" x14ac:dyDescent="0.3">
      <c r="A77" t="s">
        <v>3939</v>
      </c>
      <c r="B77" t="s">
        <v>4198</v>
      </c>
      <c r="C77">
        <v>570000</v>
      </c>
      <c r="D77">
        <v>2017</v>
      </c>
      <c r="E77">
        <v>92270</v>
      </c>
      <c r="F77" t="s">
        <v>10</v>
      </c>
      <c r="G77" t="s">
        <v>12</v>
      </c>
      <c r="H77" t="s">
        <v>3971</v>
      </c>
      <c r="I77" t="s">
        <v>4043</v>
      </c>
      <c r="J77" t="s">
        <v>3943</v>
      </c>
      <c r="K77" t="s">
        <v>25</v>
      </c>
      <c r="L77" t="s">
        <v>4062</v>
      </c>
      <c r="M77" t="s">
        <v>4063</v>
      </c>
      <c r="N77" t="s">
        <v>4064</v>
      </c>
      <c r="O77" t="s">
        <v>3948</v>
      </c>
      <c r="P77">
        <v>3955</v>
      </c>
      <c r="Q77">
        <v>1694</v>
      </c>
      <c r="R77">
        <v>1544</v>
      </c>
      <c r="S77">
        <v>5</v>
      </c>
      <c r="T77">
        <v>40</v>
      </c>
    </row>
    <row r="78" spans="1:20" x14ac:dyDescent="0.3">
      <c r="A78" t="s">
        <v>4021</v>
      </c>
      <c r="B78" t="s">
        <v>4199</v>
      </c>
      <c r="C78">
        <v>385000</v>
      </c>
      <c r="D78">
        <v>2013</v>
      </c>
      <c r="E78">
        <v>65000</v>
      </c>
      <c r="F78" t="s">
        <v>10</v>
      </c>
      <c r="G78" t="s">
        <v>12</v>
      </c>
      <c r="H78" t="s">
        <v>3971</v>
      </c>
      <c r="I78" t="s">
        <v>3952</v>
      </c>
      <c r="J78" t="s">
        <v>3943</v>
      </c>
      <c r="K78" t="s">
        <v>25</v>
      </c>
      <c r="L78" t="s">
        <v>3945</v>
      </c>
      <c r="M78" t="s">
        <v>4200</v>
      </c>
      <c r="N78" t="s">
        <v>4201</v>
      </c>
      <c r="O78" t="s">
        <v>3948</v>
      </c>
      <c r="P78">
        <v>3970</v>
      </c>
      <c r="Q78">
        <v>1682</v>
      </c>
      <c r="R78">
        <v>1453</v>
      </c>
      <c r="S78">
        <v>5</v>
      </c>
      <c r="T78">
        <v>45</v>
      </c>
    </row>
    <row r="79" spans="1:20" x14ac:dyDescent="0.3">
      <c r="A79" t="s">
        <v>3939</v>
      </c>
      <c r="B79" t="s">
        <v>4202</v>
      </c>
      <c r="C79">
        <v>350000</v>
      </c>
      <c r="D79">
        <v>2014</v>
      </c>
      <c r="E79">
        <v>110000</v>
      </c>
      <c r="F79" t="s">
        <v>14</v>
      </c>
      <c r="G79" t="s">
        <v>12</v>
      </c>
      <c r="H79" t="s">
        <v>4203</v>
      </c>
      <c r="I79" t="s">
        <v>4068</v>
      </c>
      <c r="J79" t="s">
        <v>3943</v>
      </c>
      <c r="K79" t="s">
        <v>25</v>
      </c>
      <c r="L79" t="s">
        <v>4204</v>
      </c>
      <c r="M79" t="s">
        <v>4205</v>
      </c>
      <c r="N79" t="s">
        <v>4126</v>
      </c>
      <c r="O79" t="s">
        <v>3948</v>
      </c>
      <c r="P79">
        <v>3990</v>
      </c>
      <c r="Q79">
        <v>1680</v>
      </c>
      <c r="R79">
        <v>1505</v>
      </c>
      <c r="S79">
        <v>5</v>
      </c>
      <c r="T79">
        <v>35</v>
      </c>
    </row>
    <row r="80" spans="1:20" x14ac:dyDescent="0.3">
      <c r="A80" t="s">
        <v>3964</v>
      </c>
      <c r="B80" t="s">
        <v>4206</v>
      </c>
      <c r="C80">
        <v>2345000</v>
      </c>
      <c r="D80">
        <v>2017</v>
      </c>
      <c r="E80">
        <v>47000</v>
      </c>
      <c r="F80" t="s">
        <v>10</v>
      </c>
      <c r="G80" t="s">
        <v>19</v>
      </c>
      <c r="H80" t="s">
        <v>4036</v>
      </c>
      <c r="I80" t="s">
        <v>4043</v>
      </c>
      <c r="J80" t="s">
        <v>3943</v>
      </c>
      <c r="K80" t="s">
        <v>25</v>
      </c>
      <c r="L80" t="s">
        <v>4136</v>
      </c>
      <c r="M80" t="s">
        <v>4207</v>
      </c>
      <c r="N80" t="s">
        <v>4208</v>
      </c>
      <c r="O80" t="s">
        <v>3948</v>
      </c>
      <c r="P80">
        <v>4825</v>
      </c>
      <c r="Q80">
        <v>1825</v>
      </c>
      <c r="R80">
        <v>1480</v>
      </c>
      <c r="S80">
        <v>5</v>
      </c>
      <c r="T80">
        <v>70</v>
      </c>
    </row>
    <row r="81" spans="1:20" x14ac:dyDescent="0.3">
      <c r="A81" t="s">
        <v>4115</v>
      </c>
      <c r="B81" t="s">
        <v>4209</v>
      </c>
      <c r="C81">
        <v>1650000</v>
      </c>
      <c r="D81">
        <v>2022</v>
      </c>
      <c r="E81">
        <v>10000</v>
      </c>
      <c r="F81" t="s">
        <v>10</v>
      </c>
      <c r="G81" t="s">
        <v>19</v>
      </c>
      <c r="H81" t="s">
        <v>4210</v>
      </c>
      <c r="I81" t="s">
        <v>4068</v>
      </c>
      <c r="J81" t="s">
        <v>3943</v>
      </c>
      <c r="K81" t="s">
        <v>25</v>
      </c>
      <c r="L81" t="s">
        <v>4211</v>
      </c>
      <c r="M81" t="s">
        <v>4212</v>
      </c>
      <c r="N81" t="s">
        <v>4213</v>
      </c>
      <c r="O81" t="s">
        <v>3991</v>
      </c>
      <c r="P81">
        <v>3985</v>
      </c>
      <c r="Q81">
        <v>1820</v>
      </c>
      <c r="R81">
        <v>1844</v>
      </c>
      <c r="S81">
        <v>4</v>
      </c>
      <c r="T81">
        <v>57</v>
      </c>
    </row>
    <row r="82" spans="1:20" x14ac:dyDescent="0.3">
      <c r="A82" t="s">
        <v>3980</v>
      </c>
      <c r="B82" t="s">
        <v>4214</v>
      </c>
      <c r="C82">
        <v>1100000</v>
      </c>
      <c r="D82">
        <v>2011</v>
      </c>
      <c r="E82">
        <v>51500</v>
      </c>
      <c r="F82" t="s">
        <v>14</v>
      </c>
      <c r="G82" t="s">
        <v>19</v>
      </c>
      <c r="H82" t="s">
        <v>4106</v>
      </c>
      <c r="I82" t="s">
        <v>4068</v>
      </c>
      <c r="J82" t="s">
        <v>3953</v>
      </c>
      <c r="K82" t="s">
        <v>25</v>
      </c>
      <c r="L82" t="s">
        <v>4092</v>
      </c>
      <c r="M82" t="s">
        <v>4215</v>
      </c>
      <c r="N82" t="s">
        <v>4216</v>
      </c>
      <c r="O82" t="s">
        <v>3975</v>
      </c>
      <c r="P82">
        <v>4596</v>
      </c>
      <c r="Q82">
        <v>1770</v>
      </c>
      <c r="R82">
        <v>1447</v>
      </c>
      <c r="S82">
        <v>5</v>
      </c>
      <c r="T82">
        <v>66</v>
      </c>
    </row>
    <row r="83" spans="1:20" x14ac:dyDescent="0.3">
      <c r="A83" t="s">
        <v>4104</v>
      </c>
      <c r="B83" t="s">
        <v>4217</v>
      </c>
      <c r="C83">
        <v>2900000</v>
      </c>
      <c r="D83">
        <v>2018</v>
      </c>
      <c r="E83">
        <v>35000</v>
      </c>
      <c r="F83" t="s">
        <v>14</v>
      </c>
      <c r="G83" t="s">
        <v>19</v>
      </c>
      <c r="H83" t="s">
        <v>3941</v>
      </c>
      <c r="I83" t="s">
        <v>3952</v>
      </c>
      <c r="J83" t="s">
        <v>3943</v>
      </c>
      <c r="K83" t="s">
        <v>25</v>
      </c>
      <c r="L83" t="s">
        <v>4107</v>
      </c>
      <c r="M83" t="s">
        <v>4218</v>
      </c>
      <c r="N83" t="s">
        <v>4109</v>
      </c>
      <c r="O83" t="s">
        <v>3991</v>
      </c>
      <c r="P83">
        <v>4385</v>
      </c>
      <c r="Q83">
        <v>1831</v>
      </c>
      <c r="R83">
        <v>1608</v>
      </c>
      <c r="S83">
        <v>5</v>
      </c>
      <c r="T83">
        <v>64</v>
      </c>
    </row>
    <row r="84" spans="1:20" x14ac:dyDescent="0.3">
      <c r="A84" t="s">
        <v>3949</v>
      </c>
      <c r="B84" t="s">
        <v>4219</v>
      </c>
      <c r="C84">
        <v>545000</v>
      </c>
      <c r="D84">
        <v>2017</v>
      </c>
      <c r="E84">
        <v>61518</v>
      </c>
      <c r="F84" t="s">
        <v>10</v>
      </c>
      <c r="G84" t="s">
        <v>12</v>
      </c>
      <c r="H84" t="s">
        <v>4220</v>
      </c>
      <c r="I84" t="s">
        <v>3967</v>
      </c>
      <c r="J84" t="s">
        <v>3943</v>
      </c>
      <c r="K84" t="s">
        <v>25</v>
      </c>
      <c r="L84" t="s">
        <v>3961</v>
      </c>
      <c r="M84" t="s">
        <v>4122</v>
      </c>
      <c r="N84" t="s">
        <v>4003</v>
      </c>
      <c r="O84" t="s">
        <v>3948</v>
      </c>
      <c r="P84">
        <v>3995</v>
      </c>
      <c r="Q84">
        <v>1745</v>
      </c>
      <c r="R84">
        <v>1500</v>
      </c>
      <c r="S84">
        <v>5</v>
      </c>
      <c r="T84">
        <v>37</v>
      </c>
    </row>
    <row r="85" spans="1:20" x14ac:dyDescent="0.3">
      <c r="A85" t="s">
        <v>3985</v>
      </c>
      <c r="B85" t="s">
        <v>4221</v>
      </c>
      <c r="C85">
        <v>2990000</v>
      </c>
      <c r="D85">
        <v>2018</v>
      </c>
      <c r="E85">
        <v>34000</v>
      </c>
      <c r="F85" t="s">
        <v>14</v>
      </c>
      <c r="G85" t="s">
        <v>19</v>
      </c>
      <c r="H85" t="s">
        <v>4036</v>
      </c>
      <c r="I85" t="s">
        <v>3952</v>
      </c>
      <c r="J85" t="s">
        <v>3943</v>
      </c>
      <c r="K85" t="s">
        <v>3944</v>
      </c>
      <c r="L85" t="s">
        <v>3988</v>
      </c>
      <c r="M85" t="s">
        <v>4170</v>
      </c>
      <c r="N85" t="s">
        <v>4020</v>
      </c>
      <c r="O85" t="s">
        <v>3975</v>
      </c>
      <c r="P85">
        <v>4454</v>
      </c>
      <c r="Q85">
        <v>2044</v>
      </c>
      <c r="R85">
        <v>1545</v>
      </c>
      <c r="S85">
        <v>5</v>
      </c>
      <c r="T85">
        <v>63</v>
      </c>
    </row>
    <row r="86" spans="1:20" x14ac:dyDescent="0.3">
      <c r="A86" t="s">
        <v>3949</v>
      </c>
      <c r="B86" t="s">
        <v>4222</v>
      </c>
      <c r="C86">
        <v>615000</v>
      </c>
      <c r="D86">
        <v>2017</v>
      </c>
      <c r="E86">
        <v>36058</v>
      </c>
      <c r="F86" t="s">
        <v>10</v>
      </c>
      <c r="G86" t="s">
        <v>12</v>
      </c>
      <c r="H86" t="s">
        <v>3971</v>
      </c>
      <c r="I86" t="s">
        <v>4037</v>
      </c>
      <c r="J86" t="s">
        <v>3943</v>
      </c>
      <c r="K86" t="s">
        <v>25</v>
      </c>
      <c r="L86" t="s">
        <v>3961</v>
      </c>
      <c r="M86" t="s">
        <v>4122</v>
      </c>
      <c r="N86" t="s">
        <v>4003</v>
      </c>
      <c r="O86" t="s">
        <v>3948</v>
      </c>
      <c r="P86">
        <v>3995</v>
      </c>
      <c r="Q86">
        <v>1745</v>
      </c>
      <c r="R86">
        <v>1500</v>
      </c>
      <c r="S86">
        <v>5</v>
      </c>
      <c r="T86">
        <v>37</v>
      </c>
    </row>
    <row r="87" spans="1:20" x14ac:dyDescent="0.3">
      <c r="A87" t="s">
        <v>3957</v>
      </c>
      <c r="B87" t="s">
        <v>4066</v>
      </c>
      <c r="C87">
        <v>890000</v>
      </c>
      <c r="D87">
        <v>2016</v>
      </c>
      <c r="E87">
        <v>88000</v>
      </c>
      <c r="F87" t="s">
        <v>14</v>
      </c>
      <c r="G87" t="s">
        <v>19</v>
      </c>
      <c r="H87" t="s">
        <v>4223</v>
      </c>
      <c r="I87" t="s">
        <v>4037</v>
      </c>
      <c r="J87" t="s">
        <v>3943</v>
      </c>
      <c r="K87" t="s">
        <v>25</v>
      </c>
      <c r="L87" t="s">
        <v>4069</v>
      </c>
      <c r="M87" t="s">
        <v>4070</v>
      </c>
      <c r="N87" t="s">
        <v>4071</v>
      </c>
      <c r="O87" t="s">
        <v>3948</v>
      </c>
      <c r="P87">
        <v>4270</v>
      </c>
      <c r="Q87">
        <v>1780</v>
      </c>
      <c r="R87">
        <v>1630</v>
      </c>
      <c r="S87">
        <v>5</v>
      </c>
      <c r="T87">
        <v>60</v>
      </c>
    </row>
    <row r="88" spans="1:20" x14ac:dyDescent="0.3">
      <c r="A88" t="s">
        <v>4021</v>
      </c>
      <c r="B88" t="s">
        <v>4224</v>
      </c>
      <c r="C88">
        <v>430000</v>
      </c>
      <c r="D88">
        <v>2015</v>
      </c>
      <c r="E88">
        <v>98112</v>
      </c>
      <c r="F88" t="s">
        <v>10</v>
      </c>
      <c r="G88" t="s">
        <v>12</v>
      </c>
      <c r="H88" t="s">
        <v>3971</v>
      </c>
      <c r="I88" t="s">
        <v>4043</v>
      </c>
      <c r="J88" t="s">
        <v>3943</v>
      </c>
      <c r="K88" t="s">
        <v>25</v>
      </c>
      <c r="L88" t="s">
        <v>4225</v>
      </c>
      <c r="M88" t="s">
        <v>4226</v>
      </c>
      <c r="N88" t="s">
        <v>4044</v>
      </c>
      <c r="O88" t="s">
        <v>3948</v>
      </c>
      <c r="P88">
        <v>4384</v>
      </c>
      <c r="Q88">
        <v>1699</v>
      </c>
      <c r="R88">
        <v>1466</v>
      </c>
      <c r="S88">
        <v>5</v>
      </c>
      <c r="T88">
        <v>55</v>
      </c>
    </row>
    <row r="89" spans="1:20" x14ac:dyDescent="0.3">
      <c r="A89" t="s">
        <v>3980</v>
      </c>
      <c r="B89" t="s">
        <v>4227</v>
      </c>
      <c r="C89">
        <v>1650000</v>
      </c>
      <c r="D89">
        <v>2013</v>
      </c>
      <c r="E89">
        <v>58000</v>
      </c>
      <c r="F89" t="s">
        <v>14</v>
      </c>
      <c r="G89" t="s">
        <v>19</v>
      </c>
      <c r="H89" t="s">
        <v>4006</v>
      </c>
      <c r="I89" t="s">
        <v>4037</v>
      </c>
      <c r="J89" t="s">
        <v>3943</v>
      </c>
      <c r="K89" t="s">
        <v>25</v>
      </c>
      <c r="L89" t="s">
        <v>4092</v>
      </c>
      <c r="M89" t="s">
        <v>4228</v>
      </c>
      <c r="N89" t="s">
        <v>4229</v>
      </c>
      <c r="O89" t="s">
        <v>3975</v>
      </c>
      <c r="P89">
        <v>4596</v>
      </c>
      <c r="Q89">
        <v>1770</v>
      </c>
      <c r="R89">
        <v>1447</v>
      </c>
      <c r="S89">
        <v>5</v>
      </c>
      <c r="T89">
        <v>66</v>
      </c>
    </row>
    <row r="90" spans="1:20" x14ac:dyDescent="0.3">
      <c r="A90" t="s">
        <v>3964</v>
      </c>
      <c r="B90" t="s">
        <v>4230</v>
      </c>
      <c r="C90">
        <v>1599000</v>
      </c>
      <c r="D90">
        <v>2015</v>
      </c>
      <c r="E90">
        <v>92355</v>
      </c>
      <c r="F90" t="s">
        <v>10</v>
      </c>
      <c r="G90" t="s">
        <v>19</v>
      </c>
      <c r="H90" t="s">
        <v>3971</v>
      </c>
      <c r="I90" t="s">
        <v>4037</v>
      </c>
      <c r="J90" t="s">
        <v>3943</v>
      </c>
      <c r="K90" t="s">
        <v>25</v>
      </c>
      <c r="L90" t="s">
        <v>4136</v>
      </c>
      <c r="M90" t="s">
        <v>4231</v>
      </c>
      <c r="N90" t="s">
        <v>4232</v>
      </c>
      <c r="O90" t="s">
        <v>3948</v>
      </c>
      <c r="P90">
        <v>4825</v>
      </c>
      <c r="Q90">
        <v>1825</v>
      </c>
      <c r="R90">
        <v>1480</v>
      </c>
      <c r="S90">
        <v>5</v>
      </c>
      <c r="T90">
        <v>65</v>
      </c>
    </row>
    <row r="91" spans="1:20" x14ac:dyDescent="0.3">
      <c r="A91" t="s">
        <v>3949</v>
      </c>
      <c r="B91" t="s">
        <v>4233</v>
      </c>
      <c r="C91">
        <v>691000</v>
      </c>
      <c r="D91">
        <v>2019</v>
      </c>
      <c r="E91">
        <v>16652</v>
      </c>
      <c r="F91" t="s">
        <v>10</v>
      </c>
      <c r="G91" t="s">
        <v>12</v>
      </c>
      <c r="H91" t="s">
        <v>4223</v>
      </c>
      <c r="I91" t="s">
        <v>3952</v>
      </c>
      <c r="J91" t="s">
        <v>3943</v>
      </c>
      <c r="K91" t="s">
        <v>25</v>
      </c>
      <c r="L91" t="s">
        <v>3961</v>
      </c>
      <c r="M91" t="s">
        <v>4063</v>
      </c>
      <c r="N91" t="s">
        <v>4184</v>
      </c>
      <c r="O91" t="s">
        <v>3948</v>
      </c>
      <c r="P91">
        <v>3995</v>
      </c>
      <c r="Q91">
        <v>1735</v>
      </c>
      <c r="R91">
        <v>1515</v>
      </c>
      <c r="S91">
        <v>5</v>
      </c>
      <c r="T91">
        <v>37</v>
      </c>
    </row>
    <row r="92" spans="1:20" x14ac:dyDescent="0.3">
      <c r="A92" t="s">
        <v>3997</v>
      </c>
      <c r="B92" t="s">
        <v>4234</v>
      </c>
      <c r="C92">
        <v>650000</v>
      </c>
      <c r="D92">
        <v>2016</v>
      </c>
      <c r="E92">
        <v>76584</v>
      </c>
      <c r="F92" t="s">
        <v>14</v>
      </c>
      <c r="G92" t="s">
        <v>12</v>
      </c>
      <c r="H92" t="s">
        <v>3971</v>
      </c>
      <c r="I92" t="s">
        <v>3952</v>
      </c>
      <c r="J92" t="s">
        <v>3943</v>
      </c>
      <c r="K92" t="s">
        <v>25</v>
      </c>
      <c r="L92" t="s">
        <v>3999</v>
      </c>
      <c r="M92" t="s">
        <v>4235</v>
      </c>
      <c r="N92" t="s">
        <v>4236</v>
      </c>
      <c r="O92" t="s">
        <v>3948</v>
      </c>
      <c r="P92">
        <v>4331</v>
      </c>
      <c r="Q92">
        <v>1822</v>
      </c>
      <c r="R92">
        <v>1671</v>
      </c>
      <c r="S92">
        <v>5</v>
      </c>
      <c r="T92">
        <v>50</v>
      </c>
    </row>
    <row r="93" spans="1:20" x14ac:dyDescent="0.3">
      <c r="A93" t="s">
        <v>3949</v>
      </c>
      <c r="B93" t="s">
        <v>4237</v>
      </c>
      <c r="C93">
        <v>415000</v>
      </c>
      <c r="D93">
        <v>2015</v>
      </c>
      <c r="E93">
        <v>42500</v>
      </c>
      <c r="F93" t="s">
        <v>22</v>
      </c>
      <c r="G93" t="s">
        <v>12</v>
      </c>
      <c r="H93" t="s">
        <v>3971</v>
      </c>
      <c r="I93" t="s">
        <v>4043</v>
      </c>
      <c r="J93" t="s">
        <v>3943</v>
      </c>
      <c r="K93" t="s">
        <v>25</v>
      </c>
      <c r="L93" t="s">
        <v>4026</v>
      </c>
      <c r="M93" t="s">
        <v>4238</v>
      </c>
      <c r="N93" t="s">
        <v>4239</v>
      </c>
      <c r="O93" t="s">
        <v>3948</v>
      </c>
      <c r="P93">
        <v>3599</v>
      </c>
      <c r="Q93">
        <v>1495</v>
      </c>
      <c r="R93">
        <v>1700</v>
      </c>
      <c r="S93">
        <v>5</v>
      </c>
      <c r="T93">
        <v>35</v>
      </c>
    </row>
    <row r="94" spans="1:20" x14ac:dyDescent="0.3">
      <c r="A94" t="s">
        <v>3949</v>
      </c>
      <c r="B94" t="s">
        <v>4240</v>
      </c>
      <c r="C94">
        <v>669000</v>
      </c>
      <c r="D94">
        <v>2016</v>
      </c>
      <c r="E94">
        <v>70000</v>
      </c>
      <c r="F94" t="s">
        <v>14</v>
      </c>
      <c r="G94" t="s">
        <v>12</v>
      </c>
      <c r="H94" t="s">
        <v>4241</v>
      </c>
      <c r="I94" t="s">
        <v>3942</v>
      </c>
      <c r="J94" t="s">
        <v>3943</v>
      </c>
      <c r="K94" t="s">
        <v>25</v>
      </c>
      <c r="L94" t="s">
        <v>3954</v>
      </c>
      <c r="M94" t="s">
        <v>4125</v>
      </c>
      <c r="N94" t="s">
        <v>4126</v>
      </c>
      <c r="O94" t="s">
        <v>3948</v>
      </c>
      <c r="P94">
        <v>3995</v>
      </c>
      <c r="Q94">
        <v>1790</v>
      </c>
      <c r="R94">
        <v>1640</v>
      </c>
      <c r="S94">
        <v>5</v>
      </c>
      <c r="T94">
        <v>48</v>
      </c>
    </row>
    <row r="95" spans="1:20" x14ac:dyDescent="0.3">
      <c r="A95" t="s">
        <v>3985</v>
      </c>
      <c r="B95" t="s">
        <v>4242</v>
      </c>
      <c r="C95">
        <v>2950000</v>
      </c>
      <c r="D95">
        <v>2015</v>
      </c>
      <c r="E95">
        <v>84700</v>
      </c>
      <c r="F95" t="s">
        <v>14</v>
      </c>
      <c r="G95" t="s">
        <v>19</v>
      </c>
      <c r="H95" t="s">
        <v>4243</v>
      </c>
      <c r="I95" t="s">
        <v>4068</v>
      </c>
      <c r="J95" t="s">
        <v>3953</v>
      </c>
      <c r="K95" t="s">
        <v>25</v>
      </c>
      <c r="L95" t="s">
        <v>4244</v>
      </c>
      <c r="M95" t="s">
        <v>4245</v>
      </c>
      <c r="N95" t="s">
        <v>4246</v>
      </c>
      <c r="O95" t="s">
        <v>3991</v>
      </c>
      <c r="P95">
        <v>4886</v>
      </c>
      <c r="Q95">
        <v>1938</v>
      </c>
      <c r="R95">
        <v>1762</v>
      </c>
      <c r="S95">
        <v>5</v>
      </c>
    </row>
    <row r="96" spans="1:20" x14ac:dyDescent="0.3">
      <c r="A96" t="s">
        <v>3980</v>
      </c>
      <c r="B96" t="s">
        <v>4247</v>
      </c>
      <c r="C96">
        <v>3900000</v>
      </c>
      <c r="D96">
        <v>2018</v>
      </c>
      <c r="E96">
        <v>83400</v>
      </c>
      <c r="F96" t="s">
        <v>14</v>
      </c>
      <c r="G96" t="s">
        <v>19</v>
      </c>
      <c r="H96" t="s">
        <v>4106</v>
      </c>
      <c r="I96" t="s">
        <v>3952</v>
      </c>
      <c r="J96" t="s">
        <v>3953</v>
      </c>
      <c r="K96" t="s">
        <v>25</v>
      </c>
      <c r="L96" t="s">
        <v>1676</v>
      </c>
      <c r="M96" t="s">
        <v>1676</v>
      </c>
      <c r="N96" t="s">
        <v>1676</v>
      </c>
      <c r="O96" t="s">
        <v>1676</v>
      </c>
    </row>
    <row r="97" spans="1:20" x14ac:dyDescent="0.3">
      <c r="A97" t="s">
        <v>4248</v>
      </c>
      <c r="B97" t="s">
        <v>4249</v>
      </c>
      <c r="C97">
        <v>16200000</v>
      </c>
      <c r="D97">
        <v>2022</v>
      </c>
      <c r="E97">
        <v>2766</v>
      </c>
      <c r="F97" t="s">
        <v>10</v>
      </c>
      <c r="G97" t="s">
        <v>19</v>
      </c>
      <c r="H97" t="s">
        <v>3971</v>
      </c>
      <c r="I97" t="s">
        <v>4011</v>
      </c>
      <c r="J97" t="s">
        <v>3943</v>
      </c>
      <c r="K97" t="s">
        <v>25</v>
      </c>
      <c r="L97" t="s">
        <v>4250</v>
      </c>
      <c r="M97" t="s">
        <v>4251</v>
      </c>
      <c r="N97" t="s">
        <v>4252</v>
      </c>
      <c r="O97" t="s">
        <v>3991</v>
      </c>
      <c r="P97">
        <v>4931</v>
      </c>
      <c r="Q97">
        <v>1983</v>
      </c>
      <c r="R97">
        <v>1676</v>
      </c>
      <c r="S97">
        <v>4</v>
      </c>
      <c r="T97">
        <v>75</v>
      </c>
    </row>
    <row r="98" spans="1:20" x14ac:dyDescent="0.3">
      <c r="A98" t="s">
        <v>3980</v>
      </c>
      <c r="B98" t="s">
        <v>4253</v>
      </c>
      <c r="C98">
        <v>5100000</v>
      </c>
      <c r="D98">
        <v>2017</v>
      </c>
      <c r="E98">
        <v>56000</v>
      </c>
      <c r="F98" t="s">
        <v>10</v>
      </c>
      <c r="G98" t="s">
        <v>19</v>
      </c>
      <c r="H98" t="s">
        <v>4254</v>
      </c>
      <c r="I98" t="s">
        <v>3952</v>
      </c>
      <c r="J98" t="s">
        <v>3953</v>
      </c>
      <c r="K98" t="s">
        <v>25</v>
      </c>
      <c r="L98" t="s">
        <v>3982</v>
      </c>
      <c r="M98" t="s">
        <v>4255</v>
      </c>
      <c r="N98" t="s">
        <v>4256</v>
      </c>
      <c r="O98" t="s">
        <v>3975</v>
      </c>
      <c r="P98">
        <v>4686</v>
      </c>
      <c r="Q98">
        <v>1810</v>
      </c>
      <c r="R98">
        <v>1409</v>
      </c>
      <c r="S98">
        <v>4</v>
      </c>
      <c r="T98">
        <v>59</v>
      </c>
    </row>
    <row r="99" spans="1:20" x14ac:dyDescent="0.3">
      <c r="A99" t="s">
        <v>3957</v>
      </c>
      <c r="B99" t="s">
        <v>4257</v>
      </c>
      <c r="C99">
        <v>525000</v>
      </c>
      <c r="D99">
        <v>2015</v>
      </c>
      <c r="E99">
        <v>68766</v>
      </c>
      <c r="F99" t="s">
        <v>10</v>
      </c>
      <c r="G99" t="s">
        <v>12</v>
      </c>
      <c r="H99" t="s">
        <v>3971</v>
      </c>
      <c r="I99" t="s">
        <v>4037</v>
      </c>
      <c r="J99" t="s">
        <v>3943</v>
      </c>
      <c r="K99" t="s">
        <v>25</v>
      </c>
      <c r="L99" t="s">
        <v>3961</v>
      </c>
      <c r="M99" t="s">
        <v>3968</v>
      </c>
      <c r="N99" t="s">
        <v>4003</v>
      </c>
      <c r="O99" t="s">
        <v>3948</v>
      </c>
      <c r="P99">
        <v>3985</v>
      </c>
      <c r="Q99">
        <v>1734</v>
      </c>
      <c r="R99">
        <v>1505</v>
      </c>
      <c r="S99">
        <v>5</v>
      </c>
      <c r="T99">
        <v>45</v>
      </c>
    </row>
    <row r="100" spans="1:20" x14ac:dyDescent="0.3">
      <c r="A100" t="s">
        <v>3957</v>
      </c>
      <c r="B100" t="s">
        <v>4258</v>
      </c>
      <c r="C100">
        <v>750000</v>
      </c>
      <c r="D100">
        <v>2018</v>
      </c>
      <c r="E100">
        <v>16339</v>
      </c>
      <c r="F100" t="s">
        <v>10</v>
      </c>
      <c r="G100" t="s">
        <v>12</v>
      </c>
      <c r="H100" t="s">
        <v>4259</v>
      </c>
      <c r="I100" t="s">
        <v>4068</v>
      </c>
      <c r="J100" t="s">
        <v>3943</v>
      </c>
      <c r="K100" t="s">
        <v>25</v>
      </c>
      <c r="L100" t="s">
        <v>4038</v>
      </c>
      <c r="M100" t="s">
        <v>4260</v>
      </c>
      <c r="N100" t="s">
        <v>4261</v>
      </c>
      <c r="O100" t="s">
        <v>3948</v>
      </c>
      <c r="P100">
        <v>4375</v>
      </c>
      <c r="Q100">
        <v>1700</v>
      </c>
      <c r="R100">
        <v>1475</v>
      </c>
      <c r="S100">
        <v>5</v>
      </c>
      <c r="T100">
        <v>43</v>
      </c>
    </row>
    <row r="101" spans="1:20" x14ac:dyDescent="0.3">
      <c r="A101" t="s">
        <v>3939</v>
      </c>
      <c r="B101" t="s">
        <v>4262</v>
      </c>
      <c r="C101">
        <v>445000</v>
      </c>
      <c r="D101">
        <v>2016</v>
      </c>
      <c r="E101">
        <v>63882</v>
      </c>
      <c r="F101" t="s">
        <v>10</v>
      </c>
      <c r="G101" t="s">
        <v>12</v>
      </c>
      <c r="H101" t="s">
        <v>3971</v>
      </c>
      <c r="I101" t="s">
        <v>4090</v>
      </c>
      <c r="J101" t="s">
        <v>3943</v>
      </c>
      <c r="K101" t="s">
        <v>25</v>
      </c>
      <c r="L101" t="s">
        <v>3945</v>
      </c>
      <c r="M101" t="s">
        <v>3946</v>
      </c>
      <c r="N101" t="s">
        <v>3947</v>
      </c>
      <c r="O101" t="s">
        <v>3948</v>
      </c>
      <c r="P101">
        <v>3990</v>
      </c>
      <c r="Q101">
        <v>1680</v>
      </c>
      <c r="R101">
        <v>1505</v>
      </c>
      <c r="S101">
        <v>5</v>
      </c>
      <c r="T101">
        <v>35</v>
      </c>
    </row>
    <row r="102" spans="1:20" x14ac:dyDescent="0.3">
      <c r="A102" t="s">
        <v>3964</v>
      </c>
      <c r="B102" t="s">
        <v>4263</v>
      </c>
      <c r="C102">
        <v>493000</v>
      </c>
      <c r="D102">
        <v>2012</v>
      </c>
      <c r="E102">
        <v>28732</v>
      </c>
      <c r="F102" t="s">
        <v>10</v>
      </c>
      <c r="G102" t="s">
        <v>12</v>
      </c>
      <c r="H102" t="s">
        <v>4264</v>
      </c>
      <c r="I102" t="s">
        <v>4037</v>
      </c>
      <c r="J102" t="s">
        <v>3943</v>
      </c>
      <c r="K102" t="s">
        <v>25</v>
      </c>
      <c r="L102" t="s">
        <v>3994</v>
      </c>
      <c r="M102" t="s">
        <v>4102</v>
      </c>
      <c r="N102" t="s">
        <v>4103</v>
      </c>
      <c r="O102" t="s">
        <v>3948</v>
      </c>
      <c r="P102">
        <v>4540</v>
      </c>
      <c r="Q102">
        <v>1760</v>
      </c>
      <c r="R102">
        <v>1480</v>
      </c>
      <c r="S102">
        <v>5</v>
      </c>
      <c r="T102">
        <v>55</v>
      </c>
    </row>
    <row r="103" spans="1:20" x14ac:dyDescent="0.3">
      <c r="A103" t="s">
        <v>3957</v>
      </c>
      <c r="B103" t="s">
        <v>4265</v>
      </c>
      <c r="C103">
        <v>611000</v>
      </c>
      <c r="D103">
        <v>2017</v>
      </c>
      <c r="E103">
        <v>51349</v>
      </c>
      <c r="F103" t="s">
        <v>10</v>
      </c>
      <c r="G103" t="s">
        <v>12</v>
      </c>
      <c r="H103" t="s">
        <v>4266</v>
      </c>
      <c r="I103" t="s">
        <v>3967</v>
      </c>
      <c r="J103" t="s">
        <v>3943</v>
      </c>
      <c r="K103" t="s">
        <v>25</v>
      </c>
      <c r="L103" t="s">
        <v>3961</v>
      </c>
      <c r="M103" t="s">
        <v>3968</v>
      </c>
      <c r="N103" t="s">
        <v>4003</v>
      </c>
      <c r="O103" t="s">
        <v>3948</v>
      </c>
      <c r="P103">
        <v>3985</v>
      </c>
      <c r="Q103">
        <v>1734</v>
      </c>
      <c r="R103">
        <v>1505</v>
      </c>
      <c r="S103">
        <v>5</v>
      </c>
      <c r="T103">
        <v>45</v>
      </c>
    </row>
    <row r="104" spans="1:20" x14ac:dyDescent="0.3">
      <c r="A104" t="s">
        <v>3957</v>
      </c>
      <c r="B104" t="s">
        <v>4167</v>
      </c>
      <c r="C104">
        <v>475000</v>
      </c>
      <c r="D104">
        <v>2014</v>
      </c>
      <c r="E104">
        <v>61866</v>
      </c>
      <c r="F104" t="s">
        <v>10</v>
      </c>
      <c r="G104" t="s">
        <v>19</v>
      </c>
      <c r="H104" t="s">
        <v>4267</v>
      </c>
      <c r="I104" t="s">
        <v>3952</v>
      </c>
      <c r="J104" t="s">
        <v>3943</v>
      </c>
      <c r="K104" t="s">
        <v>25</v>
      </c>
      <c r="L104" t="s">
        <v>3961</v>
      </c>
      <c r="M104" t="s">
        <v>3962</v>
      </c>
      <c r="N104" t="s">
        <v>4168</v>
      </c>
      <c r="O104" t="s">
        <v>3948</v>
      </c>
      <c r="P104">
        <v>3765</v>
      </c>
      <c r="Q104">
        <v>1660</v>
      </c>
      <c r="R104">
        <v>1520</v>
      </c>
      <c r="S104">
        <v>5</v>
      </c>
      <c r="T104">
        <v>43</v>
      </c>
    </row>
    <row r="105" spans="1:20" x14ac:dyDescent="0.3">
      <c r="A105" t="s">
        <v>3957</v>
      </c>
      <c r="B105" t="s">
        <v>4129</v>
      </c>
      <c r="C105">
        <v>925000</v>
      </c>
      <c r="D105">
        <v>2017</v>
      </c>
      <c r="E105">
        <v>29401</v>
      </c>
      <c r="F105" t="s">
        <v>10</v>
      </c>
      <c r="G105" t="s">
        <v>12</v>
      </c>
      <c r="H105" t="s">
        <v>3971</v>
      </c>
      <c r="I105" t="s">
        <v>3942</v>
      </c>
      <c r="J105" t="s">
        <v>3943</v>
      </c>
      <c r="K105" t="s">
        <v>25</v>
      </c>
      <c r="L105" t="s">
        <v>4038</v>
      </c>
      <c r="M105" t="s">
        <v>4039</v>
      </c>
      <c r="N105" t="s">
        <v>4040</v>
      </c>
      <c r="O105" t="s">
        <v>3948</v>
      </c>
      <c r="P105">
        <v>4270</v>
      </c>
      <c r="Q105">
        <v>1780</v>
      </c>
      <c r="R105">
        <v>1630</v>
      </c>
      <c r="S105">
        <v>5</v>
      </c>
      <c r="T105">
        <v>60</v>
      </c>
    </row>
    <row r="106" spans="1:20" x14ac:dyDescent="0.3">
      <c r="A106" t="s">
        <v>4104</v>
      </c>
      <c r="B106" t="s">
        <v>4268</v>
      </c>
      <c r="C106">
        <v>1325000</v>
      </c>
      <c r="D106">
        <v>2012</v>
      </c>
      <c r="E106">
        <v>98580</v>
      </c>
      <c r="F106" t="s">
        <v>14</v>
      </c>
      <c r="G106" t="s">
        <v>19</v>
      </c>
      <c r="H106" t="s">
        <v>4190</v>
      </c>
      <c r="I106" t="s">
        <v>3952</v>
      </c>
      <c r="J106" t="s">
        <v>3943</v>
      </c>
      <c r="K106" t="s">
        <v>25</v>
      </c>
      <c r="L106" t="s">
        <v>4107</v>
      </c>
      <c r="M106" t="s">
        <v>4269</v>
      </c>
      <c r="N106" t="s">
        <v>4109</v>
      </c>
      <c r="O106" t="s">
        <v>3948</v>
      </c>
      <c r="P106">
        <v>4915</v>
      </c>
      <c r="Q106">
        <v>1874</v>
      </c>
      <c r="R106">
        <v>1455</v>
      </c>
      <c r="S106">
        <v>5</v>
      </c>
      <c r="T106">
        <v>65</v>
      </c>
    </row>
    <row r="107" spans="1:20" x14ac:dyDescent="0.3">
      <c r="A107" t="s">
        <v>3985</v>
      </c>
      <c r="B107" t="s">
        <v>4221</v>
      </c>
      <c r="C107">
        <v>3900000</v>
      </c>
      <c r="D107">
        <v>2021</v>
      </c>
      <c r="E107">
        <v>8000</v>
      </c>
      <c r="F107" t="s">
        <v>14</v>
      </c>
      <c r="G107" t="s">
        <v>19</v>
      </c>
      <c r="H107" t="s">
        <v>4036</v>
      </c>
      <c r="I107" t="s">
        <v>4068</v>
      </c>
      <c r="J107" t="s">
        <v>3943</v>
      </c>
      <c r="K107" t="s">
        <v>25</v>
      </c>
      <c r="L107" t="s">
        <v>3988</v>
      </c>
      <c r="M107" t="s">
        <v>4170</v>
      </c>
      <c r="N107" t="s">
        <v>4020</v>
      </c>
      <c r="O107" t="s">
        <v>3975</v>
      </c>
      <c r="P107">
        <v>4454</v>
      </c>
      <c r="Q107">
        <v>2044</v>
      </c>
      <c r="R107">
        <v>1545</v>
      </c>
      <c r="S107">
        <v>5</v>
      </c>
      <c r="T107">
        <v>63</v>
      </c>
    </row>
    <row r="108" spans="1:20" x14ac:dyDescent="0.3">
      <c r="A108" t="s">
        <v>4115</v>
      </c>
      <c r="B108" t="s">
        <v>4270</v>
      </c>
      <c r="C108">
        <v>1299000</v>
      </c>
      <c r="D108">
        <v>2020</v>
      </c>
      <c r="E108">
        <v>31348</v>
      </c>
      <c r="F108" t="s">
        <v>14</v>
      </c>
      <c r="G108" t="s">
        <v>12</v>
      </c>
      <c r="H108" t="s">
        <v>4006</v>
      </c>
      <c r="I108" t="s">
        <v>3952</v>
      </c>
      <c r="J108" t="s">
        <v>3943</v>
      </c>
      <c r="K108" t="s">
        <v>25</v>
      </c>
      <c r="L108" t="s">
        <v>4155</v>
      </c>
      <c r="M108" t="s">
        <v>4271</v>
      </c>
      <c r="N108" t="s">
        <v>4272</v>
      </c>
      <c r="O108" t="s">
        <v>3948</v>
      </c>
      <c r="P108">
        <v>3995</v>
      </c>
      <c r="Q108">
        <v>1821</v>
      </c>
      <c r="R108">
        <v>1627</v>
      </c>
      <c r="S108">
        <v>5</v>
      </c>
      <c r="T108">
        <v>42</v>
      </c>
    </row>
    <row r="109" spans="1:20" x14ac:dyDescent="0.3">
      <c r="A109" t="s">
        <v>3949</v>
      </c>
      <c r="B109" t="s">
        <v>4273</v>
      </c>
      <c r="C109">
        <v>580000</v>
      </c>
      <c r="D109">
        <v>2018</v>
      </c>
      <c r="E109">
        <v>28851</v>
      </c>
      <c r="F109" t="s">
        <v>14</v>
      </c>
      <c r="G109" t="s">
        <v>12</v>
      </c>
      <c r="H109" t="s">
        <v>4259</v>
      </c>
      <c r="I109" t="s">
        <v>4011</v>
      </c>
      <c r="J109" t="s">
        <v>3943</v>
      </c>
      <c r="K109" t="s">
        <v>3944</v>
      </c>
      <c r="L109" t="s">
        <v>3954</v>
      </c>
      <c r="M109" t="s">
        <v>3955</v>
      </c>
      <c r="N109" t="s">
        <v>3956</v>
      </c>
      <c r="O109" t="s">
        <v>3948</v>
      </c>
      <c r="P109">
        <v>3840</v>
      </c>
      <c r="Q109">
        <v>1735</v>
      </c>
      <c r="R109">
        <v>1530</v>
      </c>
      <c r="S109">
        <v>5</v>
      </c>
      <c r="T109">
        <v>37</v>
      </c>
    </row>
    <row r="110" spans="1:20" x14ac:dyDescent="0.3">
      <c r="A110" t="s">
        <v>3939</v>
      </c>
      <c r="B110" t="s">
        <v>4149</v>
      </c>
      <c r="C110">
        <v>229000</v>
      </c>
      <c r="D110">
        <v>2013</v>
      </c>
      <c r="E110">
        <v>38175</v>
      </c>
      <c r="F110" t="s">
        <v>10</v>
      </c>
      <c r="G110" t="s">
        <v>12</v>
      </c>
      <c r="H110" t="s">
        <v>4259</v>
      </c>
      <c r="I110" t="s">
        <v>4011</v>
      </c>
      <c r="J110" t="s">
        <v>3943</v>
      </c>
      <c r="K110" t="s">
        <v>25</v>
      </c>
      <c r="L110" t="s">
        <v>1676</v>
      </c>
      <c r="M110" t="s">
        <v>1676</v>
      </c>
      <c r="N110" t="s">
        <v>1676</v>
      </c>
      <c r="O110" t="s">
        <v>1676</v>
      </c>
    </row>
    <row r="111" spans="1:20" x14ac:dyDescent="0.3">
      <c r="A111" t="s">
        <v>4115</v>
      </c>
      <c r="B111" t="s">
        <v>4274</v>
      </c>
      <c r="C111">
        <v>1575000</v>
      </c>
      <c r="D111">
        <v>2021</v>
      </c>
      <c r="E111">
        <v>8519</v>
      </c>
      <c r="F111" t="s">
        <v>10</v>
      </c>
      <c r="G111" t="s">
        <v>12</v>
      </c>
      <c r="H111" t="s">
        <v>3971</v>
      </c>
      <c r="I111" t="s">
        <v>4011</v>
      </c>
      <c r="J111" t="s">
        <v>3943</v>
      </c>
      <c r="K111" t="s">
        <v>25</v>
      </c>
      <c r="L111" t="s">
        <v>4211</v>
      </c>
      <c r="M111" t="s">
        <v>4212</v>
      </c>
      <c r="N111" t="s">
        <v>4275</v>
      </c>
      <c r="O111" t="s">
        <v>3991</v>
      </c>
      <c r="P111">
        <v>3985</v>
      </c>
      <c r="Q111">
        <v>1820</v>
      </c>
      <c r="R111">
        <v>1844</v>
      </c>
      <c r="S111">
        <v>4</v>
      </c>
      <c r="T111">
        <v>57</v>
      </c>
    </row>
    <row r="112" spans="1:20" x14ac:dyDescent="0.3">
      <c r="A112" t="s">
        <v>3939</v>
      </c>
      <c r="B112" t="s">
        <v>4276</v>
      </c>
      <c r="C112">
        <v>375000</v>
      </c>
      <c r="D112">
        <v>2011</v>
      </c>
      <c r="E112">
        <v>78000</v>
      </c>
      <c r="F112" t="s">
        <v>10</v>
      </c>
      <c r="G112" t="s">
        <v>12</v>
      </c>
      <c r="H112" t="s">
        <v>3941</v>
      </c>
      <c r="I112" t="s">
        <v>4090</v>
      </c>
      <c r="J112" t="s">
        <v>3943</v>
      </c>
      <c r="K112" t="s">
        <v>25</v>
      </c>
      <c r="L112" t="s">
        <v>4155</v>
      </c>
      <c r="M112" t="s">
        <v>4277</v>
      </c>
      <c r="N112" t="s">
        <v>4278</v>
      </c>
      <c r="O112" t="s">
        <v>3948</v>
      </c>
      <c r="P112">
        <v>4420</v>
      </c>
      <c r="Q112">
        <v>1695</v>
      </c>
      <c r="R112">
        <v>1480</v>
      </c>
      <c r="S112">
        <v>5</v>
      </c>
      <c r="T112">
        <v>42</v>
      </c>
    </row>
    <row r="113" spans="1:20" x14ac:dyDescent="0.3">
      <c r="A113" t="s">
        <v>3980</v>
      </c>
      <c r="B113" t="s">
        <v>4279</v>
      </c>
      <c r="C113">
        <v>2250000</v>
      </c>
      <c r="D113">
        <v>2015</v>
      </c>
      <c r="E113">
        <v>48000</v>
      </c>
      <c r="F113" t="s">
        <v>14</v>
      </c>
      <c r="G113" t="s">
        <v>19</v>
      </c>
      <c r="H113" t="s">
        <v>3971</v>
      </c>
      <c r="I113" t="s">
        <v>3952</v>
      </c>
      <c r="J113" t="s">
        <v>3943</v>
      </c>
      <c r="K113" t="s">
        <v>25</v>
      </c>
      <c r="L113" t="s">
        <v>4092</v>
      </c>
      <c r="M113" t="s">
        <v>4280</v>
      </c>
      <c r="N113" t="s">
        <v>4100</v>
      </c>
      <c r="O113" t="s">
        <v>3975</v>
      </c>
      <c r="P113">
        <v>4879</v>
      </c>
      <c r="Q113">
        <v>1854</v>
      </c>
      <c r="R113">
        <v>1474</v>
      </c>
      <c r="S113">
        <v>5</v>
      </c>
      <c r="T113">
        <v>80</v>
      </c>
    </row>
    <row r="114" spans="1:20" x14ac:dyDescent="0.3">
      <c r="A114" t="s">
        <v>3964</v>
      </c>
      <c r="B114" t="s">
        <v>4281</v>
      </c>
      <c r="C114">
        <v>1400000</v>
      </c>
      <c r="D114">
        <v>2014</v>
      </c>
      <c r="E114">
        <v>143000</v>
      </c>
      <c r="F114" t="s">
        <v>14</v>
      </c>
      <c r="G114" t="s">
        <v>19</v>
      </c>
      <c r="H114" t="s">
        <v>4282</v>
      </c>
      <c r="I114" t="s">
        <v>3952</v>
      </c>
      <c r="J114" t="s">
        <v>3953</v>
      </c>
      <c r="K114" t="s">
        <v>25</v>
      </c>
      <c r="L114" t="s">
        <v>4283</v>
      </c>
      <c r="M114" t="s">
        <v>4284</v>
      </c>
      <c r="N114" t="s">
        <v>4285</v>
      </c>
      <c r="O114" t="s">
        <v>3975</v>
      </c>
      <c r="P114">
        <v>4705</v>
      </c>
      <c r="Q114">
        <v>1840</v>
      </c>
      <c r="R114">
        <v>1850</v>
      </c>
      <c r="S114">
        <v>7</v>
      </c>
      <c r="T114">
        <v>80</v>
      </c>
    </row>
    <row r="115" spans="1:20" x14ac:dyDescent="0.3">
      <c r="A115" t="s">
        <v>4015</v>
      </c>
      <c r="B115" t="s">
        <v>4286</v>
      </c>
      <c r="C115">
        <v>425000</v>
      </c>
      <c r="D115">
        <v>2017</v>
      </c>
      <c r="E115">
        <v>39000</v>
      </c>
      <c r="F115" t="s">
        <v>14</v>
      </c>
      <c r="G115" t="s">
        <v>12</v>
      </c>
      <c r="H115" t="s">
        <v>4287</v>
      </c>
      <c r="I115" t="s">
        <v>4037</v>
      </c>
      <c r="J115" t="s">
        <v>3943</v>
      </c>
      <c r="K115" t="s">
        <v>4288</v>
      </c>
      <c r="L115" t="s">
        <v>3954</v>
      </c>
      <c r="M115" t="s">
        <v>3955</v>
      </c>
      <c r="N115" t="s">
        <v>4289</v>
      </c>
      <c r="O115" t="s">
        <v>3948</v>
      </c>
      <c r="P115">
        <v>3995</v>
      </c>
      <c r="Q115">
        <v>1706</v>
      </c>
      <c r="R115">
        <v>1570</v>
      </c>
      <c r="S115">
        <v>5</v>
      </c>
      <c r="T115">
        <v>44</v>
      </c>
    </row>
    <row r="116" spans="1:20" x14ac:dyDescent="0.3">
      <c r="A116" t="s">
        <v>3992</v>
      </c>
      <c r="B116" t="s">
        <v>4290</v>
      </c>
      <c r="C116">
        <v>425000</v>
      </c>
      <c r="D116">
        <v>2014</v>
      </c>
      <c r="E116">
        <v>24000</v>
      </c>
      <c r="F116" t="s">
        <v>10</v>
      </c>
      <c r="G116" t="s">
        <v>19</v>
      </c>
      <c r="H116" t="s">
        <v>3971</v>
      </c>
      <c r="I116" t="s">
        <v>4291</v>
      </c>
      <c r="J116" t="s">
        <v>3953</v>
      </c>
      <c r="K116" t="s">
        <v>25</v>
      </c>
      <c r="L116" t="s">
        <v>4225</v>
      </c>
      <c r="M116" t="s">
        <v>4292</v>
      </c>
      <c r="N116" t="s">
        <v>4044</v>
      </c>
      <c r="O116" t="s">
        <v>3948</v>
      </c>
      <c r="P116">
        <v>4386</v>
      </c>
      <c r="Q116">
        <v>1699</v>
      </c>
      <c r="R116">
        <v>1466</v>
      </c>
      <c r="S116">
        <v>5</v>
      </c>
      <c r="T116">
        <v>55</v>
      </c>
    </row>
    <row r="117" spans="1:20" x14ac:dyDescent="0.3">
      <c r="A117" t="s">
        <v>3949</v>
      </c>
      <c r="B117" t="s">
        <v>4293</v>
      </c>
      <c r="C117">
        <v>250000</v>
      </c>
      <c r="D117">
        <v>2015</v>
      </c>
      <c r="E117">
        <v>62000</v>
      </c>
      <c r="F117" t="s">
        <v>10</v>
      </c>
      <c r="G117" t="s">
        <v>12</v>
      </c>
      <c r="H117" t="s">
        <v>4078</v>
      </c>
      <c r="I117" t="s">
        <v>3960</v>
      </c>
      <c r="J117" t="s">
        <v>3953</v>
      </c>
      <c r="K117" t="s">
        <v>25</v>
      </c>
      <c r="L117" t="s">
        <v>4030</v>
      </c>
      <c r="M117" t="s">
        <v>4031</v>
      </c>
      <c r="N117" t="s">
        <v>4032</v>
      </c>
      <c r="O117" t="s">
        <v>3948</v>
      </c>
      <c r="P117">
        <v>3395</v>
      </c>
      <c r="Q117">
        <v>1490</v>
      </c>
      <c r="R117">
        <v>1475</v>
      </c>
      <c r="S117">
        <v>5</v>
      </c>
      <c r="T117">
        <v>35</v>
      </c>
    </row>
    <row r="118" spans="1:20" x14ac:dyDescent="0.3">
      <c r="A118" t="s">
        <v>3949</v>
      </c>
      <c r="B118" t="s">
        <v>4294</v>
      </c>
      <c r="C118">
        <v>425000</v>
      </c>
      <c r="D118">
        <v>2012</v>
      </c>
      <c r="E118">
        <v>78000</v>
      </c>
      <c r="F118" t="s">
        <v>14</v>
      </c>
      <c r="G118" t="s">
        <v>12</v>
      </c>
      <c r="H118" t="s">
        <v>4210</v>
      </c>
      <c r="I118" t="s">
        <v>3952</v>
      </c>
      <c r="J118" t="s">
        <v>3953</v>
      </c>
      <c r="K118" t="s">
        <v>25</v>
      </c>
      <c r="L118" t="s">
        <v>3954</v>
      </c>
      <c r="M118" t="s">
        <v>4125</v>
      </c>
      <c r="N118" t="s">
        <v>4126</v>
      </c>
      <c r="O118" t="s">
        <v>3948</v>
      </c>
      <c r="P118">
        <v>4265</v>
      </c>
      <c r="Q118">
        <v>1695</v>
      </c>
      <c r="R118">
        <v>1685</v>
      </c>
      <c r="S118">
        <v>7</v>
      </c>
      <c r="T118">
        <v>45</v>
      </c>
    </row>
    <row r="119" spans="1:20" x14ac:dyDescent="0.3">
      <c r="A119" t="s">
        <v>3957</v>
      </c>
      <c r="B119" t="s">
        <v>4295</v>
      </c>
      <c r="C119">
        <v>120000</v>
      </c>
      <c r="D119">
        <v>2009</v>
      </c>
      <c r="E119">
        <v>48500</v>
      </c>
      <c r="F119" t="s">
        <v>257</v>
      </c>
      <c r="G119" t="s">
        <v>12</v>
      </c>
      <c r="H119" t="s">
        <v>3959</v>
      </c>
      <c r="I119" t="s">
        <v>3942</v>
      </c>
      <c r="J119" t="s">
        <v>4296</v>
      </c>
      <c r="K119" t="s">
        <v>25</v>
      </c>
      <c r="L119" t="s">
        <v>4046</v>
      </c>
      <c r="M119" t="s">
        <v>4297</v>
      </c>
      <c r="N119" t="s">
        <v>4298</v>
      </c>
      <c r="O119" t="s">
        <v>1676</v>
      </c>
      <c r="P119">
        <v>3565</v>
      </c>
      <c r="Q119">
        <v>1525</v>
      </c>
      <c r="R119">
        <v>1590</v>
      </c>
      <c r="S119">
        <v>5</v>
      </c>
      <c r="T119">
        <v>35</v>
      </c>
    </row>
    <row r="120" spans="1:20" x14ac:dyDescent="0.3">
      <c r="A120" t="s">
        <v>4072</v>
      </c>
      <c r="B120" t="s">
        <v>4299</v>
      </c>
      <c r="C120">
        <v>235000</v>
      </c>
      <c r="D120">
        <v>2014</v>
      </c>
      <c r="E120">
        <v>82000</v>
      </c>
      <c r="F120" t="s">
        <v>14</v>
      </c>
      <c r="G120" t="s">
        <v>12</v>
      </c>
      <c r="H120" t="s">
        <v>3951</v>
      </c>
      <c r="I120" t="s">
        <v>3952</v>
      </c>
      <c r="J120" t="s">
        <v>3953</v>
      </c>
      <c r="K120" t="s">
        <v>25</v>
      </c>
      <c r="L120" t="s">
        <v>4195</v>
      </c>
      <c r="M120" t="s">
        <v>4196</v>
      </c>
      <c r="N120" t="s">
        <v>4197</v>
      </c>
      <c r="O120" t="s">
        <v>3948</v>
      </c>
      <c r="P120">
        <v>3795</v>
      </c>
      <c r="Q120">
        <v>1680</v>
      </c>
      <c r="R120">
        <v>1427</v>
      </c>
      <c r="S120">
        <v>5</v>
      </c>
      <c r="T120">
        <v>45</v>
      </c>
    </row>
    <row r="121" spans="1:20" x14ac:dyDescent="0.3">
      <c r="A121" t="s">
        <v>4104</v>
      </c>
      <c r="B121" t="s">
        <v>4189</v>
      </c>
      <c r="C121">
        <v>3050000</v>
      </c>
      <c r="D121">
        <v>2020</v>
      </c>
      <c r="E121">
        <v>40910</v>
      </c>
      <c r="F121" t="s">
        <v>14</v>
      </c>
      <c r="G121" t="s">
        <v>19</v>
      </c>
      <c r="H121" t="s">
        <v>4006</v>
      </c>
      <c r="I121" t="s">
        <v>3952</v>
      </c>
      <c r="J121" t="s">
        <v>3943</v>
      </c>
      <c r="K121" t="s">
        <v>25</v>
      </c>
      <c r="L121" t="s">
        <v>4107</v>
      </c>
      <c r="M121" t="s">
        <v>4191</v>
      </c>
      <c r="N121" t="s">
        <v>4192</v>
      </c>
      <c r="O121" t="s">
        <v>3948</v>
      </c>
      <c r="P121">
        <v>4456</v>
      </c>
      <c r="Q121">
        <v>1796</v>
      </c>
      <c r="R121">
        <v>1416</v>
      </c>
      <c r="S121">
        <v>5</v>
      </c>
      <c r="T121">
        <v>50</v>
      </c>
    </row>
    <row r="122" spans="1:20" x14ac:dyDescent="0.3">
      <c r="A122" t="s">
        <v>4015</v>
      </c>
      <c r="B122" t="s">
        <v>4300</v>
      </c>
      <c r="C122">
        <v>2145000</v>
      </c>
      <c r="D122">
        <v>2020</v>
      </c>
      <c r="E122">
        <v>10290</v>
      </c>
      <c r="F122" t="s">
        <v>14</v>
      </c>
      <c r="G122" t="s">
        <v>12</v>
      </c>
      <c r="H122" t="s">
        <v>4006</v>
      </c>
      <c r="I122" t="s">
        <v>3967</v>
      </c>
      <c r="J122" t="s">
        <v>3943</v>
      </c>
      <c r="K122" t="s">
        <v>25</v>
      </c>
      <c r="L122" t="s">
        <v>4018</v>
      </c>
      <c r="M122" t="s">
        <v>4301</v>
      </c>
      <c r="N122" t="s">
        <v>4020</v>
      </c>
      <c r="O122" t="s">
        <v>3948</v>
      </c>
      <c r="P122">
        <v>4598</v>
      </c>
      <c r="Q122">
        <v>1894</v>
      </c>
      <c r="R122">
        <v>1706</v>
      </c>
      <c r="S122">
        <v>5</v>
      </c>
      <c r="T122">
        <v>50</v>
      </c>
    </row>
    <row r="123" spans="1:20" x14ac:dyDescent="0.3">
      <c r="A123" t="s">
        <v>3957</v>
      </c>
      <c r="B123" t="s">
        <v>4302</v>
      </c>
      <c r="C123">
        <v>1245000</v>
      </c>
      <c r="D123">
        <v>2021</v>
      </c>
      <c r="E123">
        <v>10530</v>
      </c>
      <c r="F123" t="s">
        <v>10</v>
      </c>
      <c r="G123" t="s">
        <v>19</v>
      </c>
      <c r="H123" t="s">
        <v>4006</v>
      </c>
      <c r="I123" t="s">
        <v>3967</v>
      </c>
      <c r="J123" t="s">
        <v>3943</v>
      </c>
      <c r="K123" t="s">
        <v>25</v>
      </c>
      <c r="L123" t="s">
        <v>4026</v>
      </c>
      <c r="M123" t="s">
        <v>4050</v>
      </c>
      <c r="N123" t="s">
        <v>4051</v>
      </c>
      <c r="O123" t="s">
        <v>3948</v>
      </c>
      <c r="P123">
        <v>3995</v>
      </c>
      <c r="Q123">
        <v>1775</v>
      </c>
      <c r="R123">
        <v>1505</v>
      </c>
      <c r="S123">
        <v>5</v>
      </c>
      <c r="T123">
        <v>37</v>
      </c>
    </row>
    <row r="124" spans="1:20" x14ac:dyDescent="0.3">
      <c r="A124" t="s">
        <v>3957</v>
      </c>
      <c r="B124" t="s">
        <v>4060</v>
      </c>
      <c r="C124">
        <v>549000</v>
      </c>
      <c r="D124">
        <v>2015</v>
      </c>
      <c r="E124">
        <v>61900</v>
      </c>
      <c r="F124" t="s">
        <v>10</v>
      </c>
      <c r="G124" t="s">
        <v>12</v>
      </c>
      <c r="H124" t="s">
        <v>4145</v>
      </c>
      <c r="I124" t="s">
        <v>4037</v>
      </c>
      <c r="J124" t="s">
        <v>3943</v>
      </c>
      <c r="K124" t="s">
        <v>25</v>
      </c>
      <c r="L124" t="s">
        <v>3961</v>
      </c>
      <c r="M124" t="s">
        <v>3968</v>
      </c>
      <c r="N124" t="s">
        <v>4003</v>
      </c>
      <c r="O124" t="s">
        <v>3948</v>
      </c>
      <c r="P124">
        <v>3985</v>
      </c>
      <c r="Q124">
        <v>1734</v>
      </c>
      <c r="R124">
        <v>1505</v>
      </c>
      <c r="S124">
        <v>5</v>
      </c>
      <c r="T124">
        <v>45</v>
      </c>
    </row>
    <row r="125" spans="1:20" x14ac:dyDescent="0.3">
      <c r="A125" t="s">
        <v>4021</v>
      </c>
      <c r="B125" t="s">
        <v>4158</v>
      </c>
      <c r="C125">
        <v>484999</v>
      </c>
      <c r="D125">
        <v>2013</v>
      </c>
      <c r="E125">
        <v>78000</v>
      </c>
      <c r="F125" t="s">
        <v>14</v>
      </c>
      <c r="G125" t="s">
        <v>12</v>
      </c>
      <c r="H125" t="s">
        <v>4006</v>
      </c>
      <c r="I125" t="s">
        <v>3952</v>
      </c>
      <c r="J125" t="s">
        <v>3953</v>
      </c>
      <c r="K125" t="s">
        <v>25</v>
      </c>
      <c r="L125" t="s">
        <v>4062</v>
      </c>
      <c r="M125" t="s">
        <v>4160</v>
      </c>
      <c r="N125" t="s">
        <v>4161</v>
      </c>
      <c r="O125" t="s">
        <v>3948</v>
      </c>
      <c r="P125">
        <v>3970</v>
      </c>
      <c r="Q125">
        <v>1682</v>
      </c>
      <c r="R125">
        <v>1453</v>
      </c>
      <c r="S125">
        <v>5</v>
      </c>
      <c r="T125">
        <v>45</v>
      </c>
    </row>
    <row r="126" spans="1:20" x14ac:dyDescent="0.3">
      <c r="A126" t="s">
        <v>3949</v>
      </c>
      <c r="B126" t="s">
        <v>4303</v>
      </c>
      <c r="C126">
        <v>415000</v>
      </c>
      <c r="D126">
        <v>2014</v>
      </c>
      <c r="E126">
        <v>57402</v>
      </c>
      <c r="F126" t="s">
        <v>10</v>
      </c>
      <c r="G126" t="s">
        <v>12</v>
      </c>
      <c r="H126" t="s">
        <v>4036</v>
      </c>
      <c r="I126" t="s">
        <v>3942</v>
      </c>
      <c r="J126" t="s">
        <v>3943</v>
      </c>
      <c r="K126" t="s">
        <v>25</v>
      </c>
      <c r="L126" t="s">
        <v>3961</v>
      </c>
      <c r="M126" t="s">
        <v>4056</v>
      </c>
      <c r="N126" t="s">
        <v>4304</v>
      </c>
      <c r="O126" t="s">
        <v>3948</v>
      </c>
      <c r="P126">
        <v>3995</v>
      </c>
      <c r="Q126">
        <v>1695</v>
      </c>
      <c r="R126">
        <v>1555</v>
      </c>
      <c r="S126">
        <v>5</v>
      </c>
      <c r="T126">
        <v>42</v>
      </c>
    </row>
    <row r="127" spans="1:20" x14ac:dyDescent="0.3">
      <c r="A127" t="s">
        <v>3957</v>
      </c>
      <c r="B127" t="s">
        <v>4077</v>
      </c>
      <c r="C127">
        <v>200000</v>
      </c>
      <c r="D127">
        <v>2013</v>
      </c>
      <c r="E127">
        <v>57000</v>
      </c>
      <c r="F127" t="s">
        <v>22</v>
      </c>
      <c r="G127" t="s">
        <v>12</v>
      </c>
      <c r="H127" t="s">
        <v>4078</v>
      </c>
      <c r="I127" t="s">
        <v>3952</v>
      </c>
      <c r="J127" t="s">
        <v>3943</v>
      </c>
      <c r="K127" t="s">
        <v>25</v>
      </c>
      <c r="L127" t="s">
        <v>4046</v>
      </c>
      <c r="M127" t="s">
        <v>4079</v>
      </c>
      <c r="N127" t="s">
        <v>4080</v>
      </c>
      <c r="O127" t="s">
        <v>3948</v>
      </c>
      <c r="P127">
        <v>3565</v>
      </c>
      <c r="Q127">
        <v>1525</v>
      </c>
      <c r="R127">
        <v>1590</v>
      </c>
      <c r="S127">
        <v>5</v>
      </c>
      <c r="T127">
        <v>35</v>
      </c>
    </row>
    <row r="128" spans="1:20" x14ac:dyDescent="0.3">
      <c r="A128" t="s">
        <v>3957</v>
      </c>
      <c r="B128" t="s">
        <v>4305</v>
      </c>
      <c r="C128">
        <v>375000</v>
      </c>
      <c r="D128">
        <v>2015</v>
      </c>
      <c r="E128">
        <v>87500</v>
      </c>
      <c r="F128" t="s">
        <v>10</v>
      </c>
      <c r="G128" t="s">
        <v>12</v>
      </c>
      <c r="H128" t="s">
        <v>4145</v>
      </c>
      <c r="I128" t="s">
        <v>3942</v>
      </c>
      <c r="J128" t="s">
        <v>3943</v>
      </c>
      <c r="K128" t="s">
        <v>25</v>
      </c>
      <c r="L128" t="s">
        <v>3961</v>
      </c>
      <c r="M128" t="s">
        <v>4306</v>
      </c>
      <c r="N128" t="s">
        <v>4304</v>
      </c>
      <c r="O128" t="s">
        <v>3948</v>
      </c>
      <c r="P128">
        <v>3765</v>
      </c>
      <c r="Q128">
        <v>1660</v>
      </c>
      <c r="R128">
        <v>1520</v>
      </c>
      <c r="S128">
        <v>5</v>
      </c>
      <c r="T128">
        <v>43</v>
      </c>
    </row>
    <row r="129" spans="1:20" x14ac:dyDescent="0.3">
      <c r="A129" t="s">
        <v>4015</v>
      </c>
      <c r="B129" t="s">
        <v>4307</v>
      </c>
      <c r="C129">
        <v>1375000</v>
      </c>
      <c r="D129">
        <v>2021</v>
      </c>
      <c r="E129">
        <v>16000</v>
      </c>
      <c r="F129" t="s">
        <v>1586</v>
      </c>
      <c r="G129" t="s">
        <v>19</v>
      </c>
      <c r="H129" t="s">
        <v>3971</v>
      </c>
      <c r="I129" t="s">
        <v>3952</v>
      </c>
      <c r="J129" t="s">
        <v>3943</v>
      </c>
      <c r="K129" t="s">
        <v>25</v>
      </c>
      <c r="L129" t="s">
        <v>1676</v>
      </c>
      <c r="M129" t="s">
        <v>1676</v>
      </c>
      <c r="N129" t="s">
        <v>1676</v>
      </c>
      <c r="O129" t="s">
        <v>3948</v>
      </c>
      <c r="P129">
        <v>3993</v>
      </c>
      <c r="Q129">
        <v>1811</v>
      </c>
      <c r="R129">
        <v>1606</v>
      </c>
      <c r="S129">
        <v>5</v>
      </c>
    </row>
    <row r="130" spans="1:20" x14ac:dyDescent="0.3">
      <c r="A130" t="s">
        <v>3957</v>
      </c>
      <c r="B130" t="s">
        <v>4308</v>
      </c>
      <c r="C130">
        <v>1875000</v>
      </c>
      <c r="D130">
        <v>2022</v>
      </c>
      <c r="E130">
        <v>18000</v>
      </c>
      <c r="F130" t="s">
        <v>10</v>
      </c>
      <c r="G130" t="s">
        <v>19</v>
      </c>
      <c r="H130" t="s">
        <v>4036</v>
      </c>
      <c r="I130" t="s">
        <v>4068</v>
      </c>
      <c r="J130" t="s">
        <v>3943</v>
      </c>
      <c r="K130" t="s">
        <v>25</v>
      </c>
      <c r="L130" t="s">
        <v>4309</v>
      </c>
      <c r="M130" t="s">
        <v>4310</v>
      </c>
      <c r="N130" t="s">
        <v>4311</v>
      </c>
      <c r="O130" t="s">
        <v>3948</v>
      </c>
      <c r="P130">
        <v>4300</v>
      </c>
      <c r="Q130">
        <v>1790</v>
      </c>
      <c r="R130">
        <v>1635</v>
      </c>
      <c r="S130">
        <v>5</v>
      </c>
      <c r="T130">
        <v>50</v>
      </c>
    </row>
    <row r="131" spans="1:20" x14ac:dyDescent="0.3">
      <c r="A131" t="s">
        <v>4104</v>
      </c>
      <c r="B131" t="s">
        <v>4312</v>
      </c>
      <c r="C131">
        <v>2950000</v>
      </c>
      <c r="D131">
        <v>2020</v>
      </c>
      <c r="E131">
        <v>10700</v>
      </c>
      <c r="F131" t="s">
        <v>10</v>
      </c>
      <c r="G131" t="s">
        <v>19</v>
      </c>
      <c r="H131" t="s">
        <v>4223</v>
      </c>
      <c r="I131" t="s">
        <v>3952</v>
      </c>
      <c r="J131" t="s">
        <v>3943</v>
      </c>
      <c r="K131" t="s">
        <v>25</v>
      </c>
      <c r="L131" t="s">
        <v>4313</v>
      </c>
      <c r="M131" t="s">
        <v>4314</v>
      </c>
      <c r="N131" t="s">
        <v>4213</v>
      </c>
      <c r="O131" t="s">
        <v>3991</v>
      </c>
      <c r="P131">
        <v>4318</v>
      </c>
      <c r="Q131">
        <v>1805</v>
      </c>
      <c r="R131">
        <v>1548</v>
      </c>
      <c r="S131">
        <v>5</v>
      </c>
      <c r="T131">
        <v>55</v>
      </c>
    </row>
    <row r="132" spans="1:20" x14ac:dyDescent="0.3">
      <c r="A132" t="s">
        <v>4104</v>
      </c>
      <c r="B132" t="s">
        <v>4315</v>
      </c>
      <c r="C132">
        <v>4900000</v>
      </c>
      <c r="D132">
        <v>2018</v>
      </c>
      <c r="E132">
        <v>78000</v>
      </c>
      <c r="F132" t="s">
        <v>14</v>
      </c>
      <c r="G132" t="s">
        <v>19</v>
      </c>
      <c r="H132" t="s">
        <v>4316</v>
      </c>
      <c r="I132" t="s">
        <v>4068</v>
      </c>
      <c r="J132" t="s">
        <v>3943</v>
      </c>
      <c r="K132" t="s">
        <v>25</v>
      </c>
      <c r="L132" t="s">
        <v>4317</v>
      </c>
      <c r="M132" t="s">
        <v>4318</v>
      </c>
      <c r="N132" t="s">
        <v>4319</v>
      </c>
      <c r="O132" t="s">
        <v>3991</v>
      </c>
      <c r="P132">
        <v>5052</v>
      </c>
      <c r="Q132">
        <v>1968</v>
      </c>
      <c r="R132">
        <v>1740</v>
      </c>
      <c r="S132">
        <v>7</v>
      </c>
      <c r="T132">
        <v>75</v>
      </c>
    </row>
    <row r="133" spans="1:20" x14ac:dyDescent="0.3">
      <c r="A133" t="s">
        <v>3957</v>
      </c>
      <c r="B133" t="s">
        <v>4302</v>
      </c>
      <c r="C133">
        <v>1050000</v>
      </c>
      <c r="D133">
        <v>2020</v>
      </c>
      <c r="E133">
        <v>16282</v>
      </c>
      <c r="F133" t="s">
        <v>10</v>
      </c>
      <c r="G133" t="s">
        <v>19</v>
      </c>
      <c r="H133" t="s">
        <v>3941</v>
      </c>
      <c r="I133" t="s">
        <v>3952</v>
      </c>
      <c r="J133" t="s">
        <v>3943</v>
      </c>
      <c r="K133" t="s">
        <v>25</v>
      </c>
      <c r="L133" t="s">
        <v>4026</v>
      </c>
      <c r="M133" t="s">
        <v>4050</v>
      </c>
      <c r="N133" t="s">
        <v>4051</v>
      </c>
      <c r="O133" t="s">
        <v>3948</v>
      </c>
      <c r="P133">
        <v>3995</v>
      </c>
      <c r="Q133">
        <v>1775</v>
      </c>
      <c r="R133">
        <v>1505</v>
      </c>
      <c r="S133">
        <v>5</v>
      </c>
      <c r="T133">
        <v>37</v>
      </c>
    </row>
    <row r="134" spans="1:20" x14ac:dyDescent="0.3">
      <c r="A134" t="s">
        <v>3957</v>
      </c>
      <c r="B134" t="s">
        <v>4320</v>
      </c>
      <c r="C134">
        <v>470000</v>
      </c>
      <c r="D134">
        <v>2013</v>
      </c>
      <c r="E134">
        <v>66000</v>
      </c>
      <c r="F134" t="s">
        <v>14</v>
      </c>
      <c r="G134" t="s">
        <v>12</v>
      </c>
      <c r="H134" t="s">
        <v>4321</v>
      </c>
      <c r="I134" t="s">
        <v>3942</v>
      </c>
      <c r="J134" t="s">
        <v>4177</v>
      </c>
      <c r="K134" t="s">
        <v>25</v>
      </c>
      <c r="L134" t="s">
        <v>4069</v>
      </c>
      <c r="M134" t="s">
        <v>4070</v>
      </c>
      <c r="N134" t="s">
        <v>4322</v>
      </c>
      <c r="O134" t="s">
        <v>3948</v>
      </c>
      <c r="P134">
        <v>4370</v>
      </c>
      <c r="Q134">
        <v>1700</v>
      </c>
      <c r="R134">
        <v>1475</v>
      </c>
      <c r="S134">
        <v>5</v>
      </c>
      <c r="T134">
        <v>43</v>
      </c>
    </row>
    <row r="135" spans="1:20" x14ac:dyDescent="0.3">
      <c r="A135" t="s">
        <v>3949</v>
      </c>
      <c r="B135" t="s">
        <v>4323</v>
      </c>
      <c r="C135">
        <v>345000</v>
      </c>
      <c r="D135">
        <v>2017</v>
      </c>
      <c r="E135">
        <v>72019</v>
      </c>
      <c r="F135" t="s">
        <v>10</v>
      </c>
      <c r="G135" t="s">
        <v>12</v>
      </c>
      <c r="H135" t="s">
        <v>4287</v>
      </c>
      <c r="I135" t="s">
        <v>4037</v>
      </c>
      <c r="J135" t="s">
        <v>3953</v>
      </c>
      <c r="K135" t="s">
        <v>25</v>
      </c>
      <c r="L135" t="s">
        <v>4026</v>
      </c>
      <c r="M135" t="s">
        <v>4324</v>
      </c>
      <c r="N135" t="s">
        <v>4028</v>
      </c>
      <c r="O135" t="s">
        <v>3948</v>
      </c>
      <c r="P135">
        <v>3599</v>
      </c>
      <c r="Q135">
        <v>1495</v>
      </c>
      <c r="R135">
        <v>1700</v>
      </c>
      <c r="S135">
        <v>5</v>
      </c>
      <c r="T135">
        <v>35</v>
      </c>
    </row>
    <row r="136" spans="1:20" x14ac:dyDescent="0.3">
      <c r="A136" t="s">
        <v>3985</v>
      </c>
      <c r="B136" t="s">
        <v>4325</v>
      </c>
      <c r="C136">
        <v>1490000</v>
      </c>
      <c r="D136">
        <v>2013</v>
      </c>
      <c r="E136">
        <v>195000</v>
      </c>
      <c r="F136" t="s">
        <v>14</v>
      </c>
      <c r="G136" t="s">
        <v>19</v>
      </c>
      <c r="H136" t="s">
        <v>4106</v>
      </c>
      <c r="I136" t="s">
        <v>3952</v>
      </c>
      <c r="J136" t="s">
        <v>3943</v>
      </c>
      <c r="K136" t="s">
        <v>25</v>
      </c>
      <c r="L136" t="s">
        <v>3988</v>
      </c>
      <c r="M136" t="s">
        <v>4170</v>
      </c>
      <c r="N136" t="s">
        <v>4109</v>
      </c>
      <c r="O136" t="s">
        <v>3975</v>
      </c>
      <c r="P136">
        <v>4899</v>
      </c>
      <c r="Q136">
        <v>2094</v>
      </c>
      <c r="R136">
        <v>1464</v>
      </c>
      <c r="S136">
        <v>5</v>
      </c>
    </row>
    <row r="137" spans="1:20" x14ac:dyDescent="0.3">
      <c r="A137" t="s">
        <v>4115</v>
      </c>
      <c r="B137" t="s">
        <v>4326</v>
      </c>
      <c r="C137">
        <v>550000</v>
      </c>
      <c r="D137">
        <v>2007</v>
      </c>
      <c r="E137">
        <v>92170</v>
      </c>
      <c r="F137" t="s">
        <v>14</v>
      </c>
      <c r="G137" t="s">
        <v>12</v>
      </c>
      <c r="H137" t="s">
        <v>4287</v>
      </c>
      <c r="I137" t="s">
        <v>3952</v>
      </c>
      <c r="J137" t="s">
        <v>3953</v>
      </c>
      <c r="K137" t="s">
        <v>25</v>
      </c>
      <c r="L137" t="s">
        <v>4327</v>
      </c>
      <c r="M137" t="s">
        <v>4328</v>
      </c>
      <c r="N137" t="s">
        <v>4329</v>
      </c>
      <c r="O137" t="s">
        <v>3975</v>
      </c>
      <c r="P137">
        <v>4495</v>
      </c>
      <c r="Q137">
        <v>1817</v>
      </c>
      <c r="R137">
        <v>1975</v>
      </c>
      <c r="S137">
        <v>7</v>
      </c>
      <c r="T137">
        <v>60</v>
      </c>
    </row>
    <row r="138" spans="1:20" x14ac:dyDescent="0.3">
      <c r="A138" t="s">
        <v>3957</v>
      </c>
      <c r="B138" t="s">
        <v>4330</v>
      </c>
      <c r="C138">
        <v>484999</v>
      </c>
      <c r="D138">
        <v>2018</v>
      </c>
      <c r="E138">
        <v>55221</v>
      </c>
      <c r="F138" t="s">
        <v>10</v>
      </c>
      <c r="G138" t="s">
        <v>12</v>
      </c>
      <c r="H138" t="s">
        <v>3971</v>
      </c>
      <c r="I138" t="s">
        <v>3952</v>
      </c>
      <c r="J138" t="s">
        <v>3943</v>
      </c>
      <c r="K138" t="s">
        <v>25</v>
      </c>
      <c r="L138" t="s">
        <v>3961</v>
      </c>
      <c r="M138" t="s">
        <v>4306</v>
      </c>
      <c r="N138" t="s">
        <v>4304</v>
      </c>
      <c r="O138" t="s">
        <v>3948</v>
      </c>
      <c r="P138">
        <v>3765</v>
      </c>
      <c r="Q138">
        <v>1660</v>
      </c>
      <c r="R138">
        <v>1520</v>
      </c>
      <c r="S138">
        <v>5</v>
      </c>
      <c r="T138">
        <v>43</v>
      </c>
    </row>
    <row r="139" spans="1:20" x14ac:dyDescent="0.3">
      <c r="A139" t="s">
        <v>3964</v>
      </c>
      <c r="B139" t="s">
        <v>4171</v>
      </c>
      <c r="C139">
        <v>3350000</v>
      </c>
      <c r="D139">
        <v>2018</v>
      </c>
      <c r="E139">
        <v>25000</v>
      </c>
      <c r="F139" t="s">
        <v>14</v>
      </c>
      <c r="G139" t="s">
        <v>19</v>
      </c>
      <c r="H139" t="s">
        <v>4220</v>
      </c>
      <c r="I139" t="s">
        <v>3952</v>
      </c>
      <c r="J139" t="s">
        <v>3943</v>
      </c>
      <c r="K139" t="s">
        <v>25</v>
      </c>
      <c r="L139" t="s">
        <v>4172</v>
      </c>
      <c r="M139" t="s">
        <v>4173</v>
      </c>
      <c r="N139" t="s">
        <v>4174</v>
      </c>
      <c r="O139" t="s">
        <v>3975</v>
      </c>
      <c r="P139">
        <v>4795</v>
      </c>
      <c r="Q139">
        <v>1855</v>
      </c>
      <c r="R139">
        <v>1835</v>
      </c>
      <c r="S139">
        <v>7</v>
      </c>
      <c r="T139">
        <v>80</v>
      </c>
    </row>
    <row r="140" spans="1:20" x14ac:dyDescent="0.3">
      <c r="A140" t="s">
        <v>3949</v>
      </c>
      <c r="B140" t="s">
        <v>4331</v>
      </c>
      <c r="C140">
        <v>210000</v>
      </c>
      <c r="D140">
        <v>2011</v>
      </c>
      <c r="E140">
        <v>58888</v>
      </c>
      <c r="F140" t="s">
        <v>10</v>
      </c>
      <c r="G140" t="s">
        <v>12</v>
      </c>
      <c r="H140" t="s">
        <v>4036</v>
      </c>
      <c r="I140" t="s">
        <v>3960</v>
      </c>
      <c r="J140" t="s">
        <v>3953</v>
      </c>
      <c r="K140" t="s">
        <v>25</v>
      </c>
      <c r="L140" t="s">
        <v>1676</v>
      </c>
      <c r="M140" t="s">
        <v>1676</v>
      </c>
      <c r="N140" t="s">
        <v>1676</v>
      </c>
      <c r="O140" t="s">
        <v>1676</v>
      </c>
    </row>
    <row r="141" spans="1:20" x14ac:dyDescent="0.3">
      <c r="A141" t="s">
        <v>4104</v>
      </c>
      <c r="B141" t="s">
        <v>4332</v>
      </c>
      <c r="C141">
        <v>5651000</v>
      </c>
      <c r="D141">
        <v>2022</v>
      </c>
      <c r="E141">
        <v>1</v>
      </c>
      <c r="F141" t="s">
        <v>10</v>
      </c>
      <c r="G141" t="s">
        <v>19</v>
      </c>
      <c r="H141" t="s">
        <v>4036</v>
      </c>
      <c r="I141" t="s">
        <v>4011</v>
      </c>
      <c r="J141" t="s">
        <v>4333</v>
      </c>
      <c r="K141" t="s">
        <v>25</v>
      </c>
      <c r="L141" t="s">
        <v>4313</v>
      </c>
      <c r="M141" t="s">
        <v>4334</v>
      </c>
      <c r="N141" t="s">
        <v>4335</v>
      </c>
      <c r="O141" t="s">
        <v>3991</v>
      </c>
      <c r="P141">
        <v>4663</v>
      </c>
      <c r="Q141">
        <v>1898</v>
      </c>
      <c r="R141">
        <v>1659</v>
      </c>
      <c r="S141">
        <v>5</v>
      </c>
      <c r="T141">
        <v>70</v>
      </c>
    </row>
    <row r="142" spans="1:20" x14ac:dyDescent="0.3">
      <c r="A142" t="s">
        <v>4004</v>
      </c>
      <c r="B142" t="s">
        <v>4336</v>
      </c>
      <c r="C142">
        <v>890000</v>
      </c>
      <c r="D142">
        <v>2020</v>
      </c>
      <c r="E142">
        <v>23500</v>
      </c>
      <c r="F142" t="s">
        <v>10</v>
      </c>
      <c r="G142" t="s">
        <v>12</v>
      </c>
      <c r="H142" t="s">
        <v>4337</v>
      </c>
      <c r="I142" t="s">
        <v>3952</v>
      </c>
      <c r="J142" t="s">
        <v>3943</v>
      </c>
      <c r="K142" t="s">
        <v>25</v>
      </c>
      <c r="L142" t="s">
        <v>4204</v>
      </c>
      <c r="M142" t="s">
        <v>4338</v>
      </c>
      <c r="N142" t="s">
        <v>4339</v>
      </c>
      <c r="O142" t="s">
        <v>3948</v>
      </c>
      <c r="P142">
        <v>4360</v>
      </c>
      <c r="Q142">
        <v>1822</v>
      </c>
      <c r="R142">
        <v>1695</v>
      </c>
      <c r="S142">
        <v>5</v>
      </c>
      <c r="T142">
        <v>50</v>
      </c>
    </row>
    <row r="143" spans="1:20" x14ac:dyDescent="0.3">
      <c r="A143" t="s">
        <v>3949</v>
      </c>
      <c r="B143" t="s">
        <v>4303</v>
      </c>
      <c r="C143">
        <v>325000</v>
      </c>
      <c r="D143">
        <v>2012</v>
      </c>
      <c r="E143">
        <v>68000</v>
      </c>
      <c r="F143" t="s">
        <v>10</v>
      </c>
      <c r="G143" t="s">
        <v>12</v>
      </c>
      <c r="H143" t="s">
        <v>4078</v>
      </c>
      <c r="I143" t="s">
        <v>3952</v>
      </c>
      <c r="J143" t="s">
        <v>3953</v>
      </c>
      <c r="K143" t="s">
        <v>25</v>
      </c>
      <c r="L143" t="s">
        <v>3961</v>
      </c>
      <c r="M143" t="s">
        <v>4056</v>
      </c>
      <c r="N143" t="s">
        <v>4304</v>
      </c>
      <c r="O143" t="s">
        <v>3948</v>
      </c>
      <c r="P143">
        <v>3995</v>
      </c>
      <c r="Q143">
        <v>1695</v>
      </c>
      <c r="R143">
        <v>1555</v>
      </c>
      <c r="S143">
        <v>5</v>
      </c>
      <c r="T143">
        <v>42</v>
      </c>
    </row>
    <row r="144" spans="1:20" x14ac:dyDescent="0.3">
      <c r="A144" t="s">
        <v>3957</v>
      </c>
      <c r="B144" t="s">
        <v>4340</v>
      </c>
      <c r="C144">
        <v>1390000</v>
      </c>
      <c r="D144">
        <v>2019</v>
      </c>
      <c r="E144">
        <v>29096</v>
      </c>
      <c r="F144" t="s">
        <v>10</v>
      </c>
      <c r="G144" t="s">
        <v>19</v>
      </c>
      <c r="H144" t="s">
        <v>3971</v>
      </c>
      <c r="I144" t="s">
        <v>3952</v>
      </c>
      <c r="J144" t="s">
        <v>3943</v>
      </c>
      <c r="K144" t="s">
        <v>25</v>
      </c>
      <c r="L144" t="s">
        <v>4038</v>
      </c>
      <c r="M144" t="s">
        <v>4039</v>
      </c>
      <c r="N144" t="s">
        <v>4341</v>
      </c>
      <c r="O144" t="s">
        <v>3948</v>
      </c>
      <c r="P144">
        <v>4270</v>
      </c>
      <c r="Q144">
        <v>1780</v>
      </c>
      <c r="R144">
        <v>1665</v>
      </c>
      <c r="S144">
        <v>5</v>
      </c>
      <c r="T144">
        <v>55</v>
      </c>
    </row>
    <row r="145" spans="1:20" x14ac:dyDescent="0.3">
      <c r="A145" t="s">
        <v>3957</v>
      </c>
      <c r="B145" t="s">
        <v>4330</v>
      </c>
      <c r="C145">
        <v>459999</v>
      </c>
      <c r="D145">
        <v>2016</v>
      </c>
      <c r="E145">
        <v>61223</v>
      </c>
      <c r="F145" t="s">
        <v>10</v>
      </c>
      <c r="G145" t="s">
        <v>12</v>
      </c>
      <c r="H145" t="s">
        <v>4078</v>
      </c>
      <c r="I145" t="s">
        <v>3952</v>
      </c>
      <c r="J145" t="s">
        <v>3943</v>
      </c>
      <c r="K145" t="s">
        <v>25</v>
      </c>
      <c r="L145" t="s">
        <v>3961</v>
      </c>
      <c r="M145" t="s">
        <v>4306</v>
      </c>
      <c r="N145" t="s">
        <v>4304</v>
      </c>
      <c r="O145" t="s">
        <v>3948</v>
      </c>
      <c r="P145">
        <v>3765</v>
      </c>
      <c r="Q145">
        <v>1660</v>
      </c>
      <c r="R145">
        <v>1520</v>
      </c>
      <c r="S145">
        <v>5</v>
      </c>
      <c r="T145">
        <v>43</v>
      </c>
    </row>
    <row r="146" spans="1:20" x14ac:dyDescent="0.3">
      <c r="A146" t="s">
        <v>4141</v>
      </c>
      <c r="B146" t="s">
        <v>4342</v>
      </c>
      <c r="C146">
        <v>1075000</v>
      </c>
      <c r="D146">
        <v>2017</v>
      </c>
      <c r="E146">
        <v>86000</v>
      </c>
      <c r="F146" t="s">
        <v>14</v>
      </c>
      <c r="G146" t="s">
        <v>12</v>
      </c>
      <c r="H146" t="s">
        <v>3951</v>
      </c>
      <c r="I146" t="s">
        <v>3952</v>
      </c>
      <c r="J146" t="s">
        <v>3943</v>
      </c>
      <c r="K146" t="s">
        <v>25</v>
      </c>
      <c r="L146" t="s">
        <v>4018</v>
      </c>
      <c r="M146" t="s">
        <v>4143</v>
      </c>
      <c r="N146" t="s">
        <v>4020</v>
      </c>
      <c r="O146" t="s">
        <v>3948</v>
      </c>
      <c r="P146">
        <v>4395</v>
      </c>
      <c r="Q146">
        <v>1818</v>
      </c>
      <c r="R146">
        <v>1640</v>
      </c>
      <c r="S146">
        <v>5</v>
      </c>
      <c r="T146">
        <v>60</v>
      </c>
    </row>
    <row r="147" spans="1:20" x14ac:dyDescent="0.3">
      <c r="A147" t="s">
        <v>3957</v>
      </c>
      <c r="B147" t="s">
        <v>4343</v>
      </c>
      <c r="C147">
        <v>484999</v>
      </c>
      <c r="D147">
        <v>2013</v>
      </c>
      <c r="E147">
        <v>87000</v>
      </c>
      <c r="F147" t="s">
        <v>14</v>
      </c>
      <c r="G147" t="s">
        <v>12</v>
      </c>
      <c r="H147" t="s">
        <v>3951</v>
      </c>
      <c r="I147" t="s">
        <v>3952</v>
      </c>
      <c r="J147" t="s">
        <v>3943</v>
      </c>
      <c r="K147" t="s">
        <v>25</v>
      </c>
      <c r="L147" t="s">
        <v>4069</v>
      </c>
      <c r="M147" t="s">
        <v>4070</v>
      </c>
      <c r="N147" t="s">
        <v>4096</v>
      </c>
      <c r="O147" t="s">
        <v>3948</v>
      </c>
      <c r="P147">
        <v>4440</v>
      </c>
      <c r="Q147">
        <v>1729</v>
      </c>
      <c r="R147">
        <v>1475</v>
      </c>
      <c r="S147">
        <v>5</v>
      </c>
      <c r="T147">
        <v>45</v>
      </c>
    </row>
    <row r="148" spans="1:20" x14ac:dyDescent="0.3">
      <c r="A148" t="s">
        <v>3957</v>
      </c>
      <c r="B148" t="s">
        <v>4344</v>
      </c>
      <c r="C148">
        <v>385000</v>
      </c>
      <c r="D148">
        <v>2013</v>
      </c>
      <c r="E148">
        <v>79287</v>
      </c>
      <c r="F148" t="s">
        <v>10</v>
      </c>
      <c r="G148" t="s">
        <v>12</v>
      </c>
      <c r="H148" t="s">
        <v>4078</v>
      </c>
      <c r="I148" t="s">
        <v>3952</v>
      </c>
      <c r="J148" t="s">
        <v>3943</v>
      </c>
      <c r="K148" t="s">
        <v>25</v>
      </c>
      <c r="L148" t="s">
        <v>3961</v>
      </c>
      <c r="M148" t="s">
        <v>4122</v>
      </c>
      <c r="N148" t="s">
        <v>4345</v>
      </c>
      <c r="O148" t="s">
        <v>3948</v>
      </c>
      <c r="P148">
        <v>3995</v>
      </c>
      <c r="Q148">
        <v>1710</v>
      </c>
      <c r="R148">
        <v>1505</v>
      </c>
      <c r="S148">
        <v>5</v>
      </c>
      <c r="T148">
        <v>45</v>
      </c>
    </row>
    <row r="149" spans="1:20" x14ac:dyDescent="0.3">
      <c r="A149" t="s">
        <v>3980</v>
      </c>
      <c r="B149" t="s">
        <v>4247</v>
      </c>
      <c r="C149">
        <v>4400000</v>
      </c>
      <c r="D149">
        <v>2018</v>
      </c>
      <c r="E149">
        <v>47009</v>
      </c>
      <c r="F149" t="s">
        <v>14</v>
      </c>
      <c r="G149" t="s">
        <v>19</v>
      </c>
      <c r="H149" t="s">
        <v>3941</v>
      </c>
      <c r="I149" t="s">
        <v>4011</v>
      </c>
      <c r="J149" t="s">
        <v>3953</v>
      </c>
      <c r="K149" t="s">
        <v>25</v>
      </c>
      <c r="L149" t="s">
        <v>1676</v>
      </c>
      <c r="M149" t="s">
        <v>1676</v>
      </c>
      <c r="N149" t="s">
        <v>1676</v>
      </c>
      <c r="O149" t="s">
        <v>1676</v>
      </c>
    </row>
    <row r="150" spans="1:20" x14ac:dyDescent="0.3">
      <c r="A150" t="s">
        <v>4104</v>
      </c>
      <c r="B150" t="s">
        <v>4346</v>
      </c>
      <c r="C150">
        <v>3900000</v>
      </c>
      <c r="D150">
        <v>2018</v>
      </c>
      <c r="E150">
        <v>48945</v>
      </c>
      <c r="F150" t="s">
        <v>14</v>
      </c>
      <c r="G150" t="s">
        <v>19</v>
      </c>
      <c r="H150" t="s">
        <v>4190</v>
      </c>
      <c r="I150" t="s">
        <v>4068</v>
      </c>
      <c r="J150" t="s">
        <v>3943</v>
      </c>
      <c r="K150" t="s">
        <v>3944</v>
      </c>
      <c r="L150" t="s">
        <v>4107</v>
      </c>
      <c r="M150" t="s">
        <v>4347</v>
      </c>
      <c r="N150" t="s">
        <v>3990</v>
      </c>
      <c r="O150" t="s">
        <v>3948</v>
      </c>
      <c r="P150">
        <v>4933</v>
      </c>
      <c r="Q150">
        <v>1874</v>
      </c>
      <c r="R150">
        <v>1455</v>
      </c>
      <c r="S150">
        <v>5</v>
      </c>
      <c r="T150">
        <v>75</v>
      </c>
    </row>
    <row r="151" spans="1:20" x14ac:dyDescent="0.3">
      <c r="A151" t="s">
        <v>4115</v>
      </c>
      <c r="B151" t="s">
        <v>4348</v>
      </c>
      <c r="C151">
        <v>1050000</v>
      </c>
      <c r="D151">
        <v>2019</v>
      </c>
      <c r="E151">
        <v>17000</v>
      </c>
      <c r="F151" t="s">
        <v>14</v>
      </c>
      <c r="G151" t="s">
        <v>12</v>
      </c>
      <c r="H151" t="s">
        <v>3959</v>
      </c>
      <c r="I151" t="s">
        <v>4349</v>
      </c>
      <c r="J151" t="s">
        <v>3943</v>
      </c>
      <c r="K151" t="s">
        <v>25</v>
      </c>
      <c r="L151" t="s">
        <v>4155</v>
      </c>
      <c r="M151" t="s">
        <v>4350</v>
      </c>
      <c r="N151" t="s">
        <v>4351</v>
      </c>
      <c r="O151" t="s">
        <v>3948</v>
      </c>
      <c r="P151">
        <v>4585</v>
      </c>
      <c r="Q151">
        <v>1866</v>
      </c>
      <c r="R151">
        <v>1774</v>
      </c>
      <c r="S151">
        <v>8</v>
      </c>
      <c r="T151">
        <v>45</v>
      </c>
    </row>
    <row r="152" spans="1:20" x14ac:dyDescent="0.3">
      <c r="A152" t="s">
        <v>4352</v>
      </c>
      <c r="B152" t="s">
        <v>4353</v>
      </c>
      <c r="C152">
        <v>1575000</v>
      </c>
      <c r="D152">
        <v>2019</v>
      </c>
      <c r="E152">
        <v>55000</v>
      </c>
      <c r="F152" t="s">
        <v>14</v>
      </c>
      <c r="G152" t="s">
        <v>12</v>
      </c>
      <c r="H152" t="s">
        <v>3959</v>
      </c>
      <c r="I152" t="s">
        <v>4037</v>
      </c>
      <c r="J152" t="s">
        <v>3943</v>
      </c>
      <c r="K152" t="s">
        <v>25</v>
      </c>
      <c r="L152" t="s">
        <v>4186</v>
      </c>
      <c r="M152" t="s">
        <v>4354</v>
      </c>
      <c r="N152" t="s">
        <v>4355</v>
      </c>
      <c r="O152" t="s">
        <v>3948</v>
      </c>
      <c r="P152">
        <v>4315</v>
      </c>
      <c r="Q152">
        <v>1800</v>
      </c>
      <c r="R152">
        <v>1645</v>
      </c>
      <c r="S152">
        <v>5</v>
      </c>
      <c r="T152">
        <v>50</v>
      </c>
    </row>
    <row r="153" spans="1:20" x14ac:dyDescent="0.3">
      <c r="A153" t="s">
        <v>3949</v>
      </c>
      <c r="B153" t="s">
        <v>4356</v>
      </c>
      <c r="C153">
        <v>655000</v>
      </c>
      <c r="D153">
        <v>2016</v>
      </c>
      <c r="E153">
        <v>38779</v>
      </c>
      <c r="F153" t="s">
        <v>10</v>
      </c>
      <c r="G153" t="s">
        <v>12</v>
      </c>
      <c r="H153" t="s">
        <v>3971</v>
      </c>
      <c r="I153" t="s">
        <v>4011</v>
      </c>
      <c r="J153" t="s">
        <v>3943</v>
      </c>
      <c r="K153" t="s">
        <v>25</v>
      </c>
      <c r="L153" t="s">
        <v>3961</v>
      </c>
      <c r="M153" t="s">
        <v>4122</v>
      </c>
      <c r="N153" t="s">
        <v>4003</v>
      </c>
      <c r="O153" t="s">
        <v>3948</v>
      </c>
      <c r="P153">
        <v>3995</v>
      </c>
      <c r="Q153">
        <v>1745</v>
      </c>
      <c r="R153">
        <v>1500</v>
      </c>
      <c r="S153">
        <v>5</v>
      </c>
      <c r="T153">
        <v>37</v>
      </c>
    </row>
    <row r="154" spans="1:20" x14ac:dyDescent="0.3">
      <c r="A154" t="s">
        <v>3980</v>
      </c>
      <c r="B154" t="s">
        <v>4357</v>
      </c>
      <c r="C154">
        <v>4500000</v>
      </c>
      <c r="D154">
        <v>2019</v>
      </c>
      <c r="E154">
        <v>72000</v>
      </c>
      <c r="F154" t="s">
        <v>14</v>
      </c>
      <c r="G154" t="s">
        <v>19</v>
      </c>
      <c r="H154" t="s">
        <v>3941</v>
      </c>
      <c r="I154" t="s">
        <v>3952</v>
      </c>
      <c r="J154" t="s">
        <v>3943</v>
      </c>
      <c r="K154" t="s">
        <v>25</v>
      </c>
      <c r="L154" t="s">
        <v>4358</v>
      </c>
      <c r="M154" t="s">
        <v>4359</v>
      </c>
      <c r="N154" t="s">
        <v>4360</v>
      </c>
      <c r="O154" t="s">
        <v>3975</v>
      </c>
      <c r="P154">
        <v>5063</v>
      </c>
      <c r="Q154">
        <v>1860</v>
      </c>
      <c r="R154">
        <v>1494</v>
      </c>
      <c r="S154">
        <v>5</v>
      </c>
      <c r="T154">
        <v>80</v>
      </c>
    </row>
    <row r="155" spans="1:20" x14ac:dyDescent="0.3">
      <c r="A155" t="s">
        <v>3949</v>
      </c>
      <c r="B155" t="s">
        <v>4361</v>
      </c>
      <c r="C155">
        <v>865000</v>
      </c>
      <c r="D155">
        <v>2016</v>
      </c>
      <c r="E155">
        <v>67000</v>
      </c>
      <c r="F155" t="s">
        <v>14</v>
      </c>
      <c r="G155" t="s">
        <v>12</v>
      </c>
      <c r="H155" t="s">
        <v>4243</v>
      </c>
      <c r="I155" t="s">
        <v>3952</v>
      </c>
      <c r="J155" t="s">
        <v>3943</v>
      </c>
      <c r="K155" t="s">
        <v>25</v>
      </c>
      <c r="L155" t="s">
        <v>3954</v>
      </c>
      <c r="M155" t="s">
        <v>4125</v>
      </c>
      <c r="N155" t="s">
        <v>4126</v>
      </c>
      <c r="O155" t="s">
        <v>3948</v>
      </c>
      <c r="P155">
        <v>4296</v>
      </c>
      <c r="Q155">
        <v>1695</v>
      </c>
      <c r="R155">
        <v>1685</v>
      </c>
      <c r="S155">
        <v>7</v>
      </c>
      <c r="T155">
        <v>45</v>
      </c>
    </row>
    <row r="156" spans="1:20" x14ac:dyDescent="0.3">
      <c r="A156" t="s">
        <v>3957</v>
      </c>
      <c r="B156" t="s">
        <v>4362</v>
      </c>
      <c r="C156">
        <v>699000</v>
      </c>
      <c r="D156">
        <v>2017</v>
      </c>
      <c r="E156">
        <v>67000</v>
      </c>
      <c r="F156" t="s">
        <v>10</v>
      </c>
      <c r="G156" t="s">
        <v>12</v>
      </c>
      <c r="H156" t="s">
        <v>4243</v>
      </c>
      <c r="I156" t="s">
        <v>3952</v>
      </c>
      <c r="J156" t="s">
        <v>3943</v>
      </c>
      <c r="K156" t="s">
        <v>25</v>
      </c>
      <c r="L156" t="s">
        <v>4038</v>
      </c>
      <c r="M156" t="s">
        <v>4260</v>
      </c>
      <c r="N156" t="s">
        <v>4261</v>
      </c>
      <c r="O156" t="s">
        <v>3948</v>
      </c>
      <c r="P156">
        <v>4370</v>
      </c>
      <c r="Q156">
        <v>1700</v>
      </c>
      <c r="R156">
        <v>1475</v>
      </c>
      <c r="S156">
        <v>5</v>
      </c>
      <c r="T156">
        <v>43</v>
      </c>
    </row>
    <row r="157" spans="1:20" x14ac:dyDescent="0.3">
      <c r="A157" t="s">
        <v>3957</v>
      </c>
      <c r="B157" t="s">
        <v>4320</v>
      </c>
      <c r="C157">
        <v>425000</v>
      </c>
      <c r="D157">
        <v>2012</v>
      </c>
      <c r="E157">
        <v>70000</v>
      </c>
      <c r="F157" t="s">
        <v>14</v>
      </c>
      <c r="G157" t="s">
        <v>12</v>
      </c>
      <c r="H157" t="s">
        <v>4210</v>
      </c>
      <c r="I157" t="s">
        <v>3952</v>
      </c>
      <c r="J157" t="s">
        <v>3953</v>
      </c>
      <c r="K157" t="s">
        <v>25</v>
      </c>
      <c r="L157" t="s">
        <v>4069</v>
      </c>
      <c r="M157" t="s">
        <v>4070</v>
      </c>
      <c r="N157" t="s">
        <v>4322</v>
      </c>
      <c r="O157" t="s">
        <v>3948</v>
      </c>
      <c r="P157">
        <v>4370</v>
      </c>
      <c r="Q157">
        <v>1700</v>
      </c>
      <c r="R157">
        <v>1475</v>
      </c>
      <c r="S157">
        <v>5</v>
      </c>
      <c r="T157">
        <v>43</v>
      </c>
    </row>
    <row r="158" spans="1:20" x14ac:dyDescent="0.3">
      <c r="A158" t="s">
        <v>4363</v>
      </c>
      <c r="B158" t="s">
        <v>4364</v>
      </c>
      <c r="C158">
        <v>6500000</v>
      </c>
      <c r="D158">
        <v>2020</v>
      </c>
      <c r="E158">
        <v>6000</v>
      </c>
      <c r="F158" t="s">
        <v>14</v>
      </c>
      <c r="G158" t="s">
        <v>19</v>
      </c>
      <c r="H158" t="s">
        <v>4106</v>
      </c>
      <c r="I158" t="s">
        <v>3952</v>
      </c>
      <c r="J158" t="s">
        <v>3943</v>
      </c>
      <c r="K158" t="s">
        <v>25</v>
      </c>
      <c r="L158" t="s">
        <v>4365</v>
      </c>
      <c r="M158" t="s">
        <v>4366</v>
      </c>
      <c r="N158" t="s">
        <v>4367</v>
      </c>
      <c r="O158" t="s">
        <v>3991</v>
      </c>
      <c r="P158">
        <v>4600</v>
      </c>
      <c r="Q158">
        <v>2069</v>
      </c>
      <c r="R158">
        <v>1724</v>
      </c>
      <c r="S158">
        <v>7</v>
      </c>
      <c r="T158">
        <v>70</v>
      </c>
    </row>
    <row r="159" spans="1:20" x14ac:dyDescent="0.3">
      <c r="A159" t="s">
        <v>3964</v>
      </c>
      <c r="B159" t="s">
        <v>4171</v>
      </c>
      <c r="C159">
        <v>2900000</v>
      </c>
      <c r="D159">
        <v>2017</v>
      </c>
      <c r="E159">
        <v>46000</v>
      </c>
      <c r="F159" t="s">
        <v>14</v>
      </c>
      <c r="G159" t="s">
        <v>19</v>
      </c>
      <c r="H159" t="s">
        <v>4036</v>
      </c>
      <c r="I159" t="s">
        <v>3952</v>
      </c>
      <c r="J159" t="s">
        <v>3943</v>
      </c>
      <c r="K159" t="s">
        <v>25</v>
      </c>
      <c r="L159" t="s">
        <v>4172</v>
      </c>
      <c r="M159" t="s">
        <v>4173</v>
      </c>
      <c r="N159" t="s">
        <v>4174</v>
      </c>
      <c r="O159" t="s">
        <v>3975</v>
      </c>
      <c r="P159">
        <v>4795</v>
      </c>
      <c r="Q159">
        <v>1855</v>
      </c>
      <c r="R159">
        <v>1835</v>
      </c>
      <c r="S159">
        <v>7</v>
      </c>
      <c r="T159">
        <v>80</v>
      </c>
    </row>
    <row r="160" spans="1:20" x14ac:dyDescent="0.3">
      <c r="A160" t="s">
        <v>3980</v>
      </c>
      <c r="B160" t="s">
        <v>4368</v>
      </c>
      <c r="C160">
        <v>4550000</v>
      </c>
      <c r="D160">
        <v>2017</v>
      </c>
      <c r="E160">
        <v>34000</v>
      </c>
      <c r="F160" t="s">
        <v>14</v>
      </c>
      <c r="G160" t="s">
        <v>19</v>
      </c>
      <c r="H160" t="s">
        <v>4243</v>
      </c>
      <c r="I160" t="s">
        <v>4037</v>
      </c>
      <c r="J160" t="s">
        <v>3943</v>
      </c>
      <c r="K160" t="s">
        <v>25</v>
      </c>
      <c r="L160" t="s">
        <v>4092</v>
      </c>
      <c r="M160" t="s">
        <v>4369</v>
      </c>
      <c r="N160" t="s">
        <v>4100</v>
      </c>
      <c r="O160" t="s">
        <v>3991</v>
      </c>
      <c r="P160">
        <v>4819</v>
      </c>
      <c r="Q160">
        <v>2141</v>
      </c>
      <c r="R160">
        <v>1796</v>
      </c>
      <c r="S160">
        <v>5</v>
      </c>
      <c r="T160">
        <v>93</v>
      </c>
    </row>
    <row r="161" spans="1:20" x14ac:dyDescent="0.3">
      <c r="A161" t="s">
        <v>3957</v>
      </c>
      <c r="B161" t="s">
        <v>4370</v>
      </c>
      <c r="C161">
        <v>490000</v>
      </c>
      <c r="D161">
        <v>2015</v>
      </c>
      <c r="E161">
        <v>23103</v>
      </c>
      <c r="F161" t="s">
        <v>10</v>
      </c>
      <c r="G161" t="s">
        <v>12</v>
      </c>
      <c r="H161" t="s">
        <v>4371</v>
      </c>
      <c r="I161" t="s">
        <v>3952</v>
      </c>
      <c r="J161" t="s">
        <v>3943</v>
      </c>
      <c r="K161" t="s">
        <v>25</v>
      </c>
      <c r="L161" t="s">
        <v>3961</v>
      </c>
      <c r="M161" t="s">
        <v>4306</v>
      </c>
      <c r="N161" t="s">
        <v>4304</v>
      </c>
      <c r="O161" t="s">
        <v>3948</v>
      </c>
      <c r="P161">
        <v>3995</v>
      </c>
      <c r="Q161">
        <v>1660</v>
      </c>
      <c r="R161">
        <v>1520</v>
      </c>
      <c r="S161">
        <v>5</v>
      </c>
      <c r="T161">
        <v>43</v>
      </c>
    </row>
    <row r="162" spans="1:20" x14ac:dyDescent="0.3">
      <c r="A162" t="s">
        <v>3980</v>
      </c>
      <c r="B162" t="s">
        <v>4372</v>
      </c>
      <c r="C162">
        <v>11500000</v>
      </c>
      <c r="D162">
        <v>2016</v>
      </c>
      <c r="E162">
        <v>27000</v>
      </c>
      <c r="F162" t="s">
        <v>10</v>
      </c>
      <c r="G162" t="s">
        <v>19</v>
      </c>
      <c r="H162" t="s">
        <v>4036</v>
      </c>
      <c r="I162" t="s">
        <v>4011</v>
      </c>
      <c r="J162" t="s">
        <v>3943</v>
      </c>
      <c r="K162" t="s">
        <v>25</v>
      </c>
      <c r="L162" t="s">
        <v>4373</v>
      </c>
      <c r="M162" t="s">
        <v>4374</v>
      </c>
      <c r="N162" t="s">
        <v>4375</v>
      </c>
      <c r="O162" t="s">
        <v>3975</v>
      </c>
      <c r="P162">
        <v>5453</v>
      </c>
      <c r="Q162">
        <v>1899</v>
      </c>
      <c r="R162">
        <v>1498</v>
      </c>
      <c r="S162">
        <v>4</v>
      </c>
      <c r="T162">
        <v>70</v>
      </c>
    </row>
    <row r="163" spans="1:20" x14ac:dyDescent="0.3">
      <c r="A163" t="s">
        <v>3957</v>
      </c>
      <c r="B163" t="s">
        <v>4340</v>
      </c>
      <c r="C163">
        <v>1475000</v>
      </c>
      <c r="D163">
        <v>2019</v>
      </c>
      <c r="E163">
        <v>9576</v>
      </c>
      <c r="F163" t="s">
        <v>10</v>
      </c>
      <c r="G163" t="s">
        <v>19</v>
      </c>
      <c r="H163" t="s">
        <v>4006</v>
      </c>
      <c r="I163" t="s">
        <v>3952</v>
      </c>
      <c r="J163" t="s">
        <v>3943</v>
      </c>
      <c r="K163" t="s">
        <v>25</v>
      </c>
      <c r="L163" t="s">
        <v>4038</v>
      </c>
      <c r="M163" t="s">
        <v>4039</v>
      </c>
      <c r="N163" t="s">
        <v>4341</v>
      </c>
      <c r="O163" t="s">
        <v>3948</v>
      </c>
      <c r="P163">
        <v>4270</v>
      </c>
      <c r="Q163">
        <v>1780</v>
      </c>
      <c r="R163">
        <v>1665</v>
      </c>
      <c r="S163">
        <v>5</v>
      </c>
      <c r="T163">
        <v>55</v>
      </c>
    </row>
    <row r="164" spans="1:20" x14ac:dyDescent="0.3">
      <c r="A164" t="s">
        <v>4131</v>
      </c>
      <c r="B164" t="s">
        <v>4376</v>
      </c>
      <c r="C164">
        <v>1729000</v>
      </c>
      <c r="D164">
        <v>2020</v>
      </c>
      <c r="E164">
        <v>27000</v>
      </c>
      <c r="F164" t="s">
        <v>10</v>
      </c>
      <c r="G164" t="s">
        <v>19</v>
      </c>
      <c r="H164" t="s">
        <v>4377</v>
      </c>
      <c r="I164" t="s">
        <v>4037</v>
      </c>
      <c r="J164" t="s">
        <v>3943</v>
      </c>
      <c r="K164" t="s">
        <v>25</v>
      </c>
      <c r="L164" t="s">
        <v>4378</v>
      </c>
      <c r="M164" t="s">
        <v>4379</v>
      </c>
      <c r="N164" t="s">
        <v>4380</v>
      </c>
      <c r="O164" t="s">
        <v>1676</v>
      </c>
      <c r="P164">
        <v>4655</v>
      </c>
      <c r="Q164">
        <v>1835</v>
      </c>
      <c r="R164">
        <v>1760</v>
      </c>
      <c r="S164">
        <v>5</v>
      </c>
      <c r="T164">
        <v>60</v>
      </c>
    </row>
    <row r="165" spans="1:20" x14ac:dyDescent="0.3">
      <c r="A165" t="s">
        <v>4131</v>
      </c>
      <c r="B165" t="s">
        <v>4381</v>
      </c>
      <c r="C165">
        <v>1764999</v>
      </c>
      <c r="D165">
        <v>2021</v>
      </c>
      <c r="E165">
        <v>1942</v>
      </c>
      <c r="F165" t="s">
        <v>10</v>
      </c>
      <c r="G165" t="s">
        <v>19</v>
      </c>
      <c r="H165" t="s">
        <v>4006</v>
      </c>
      <c r="I165" t="s">
        <v>3967</v>
      </c>
      <c r="J165" t="s">
        <v>3943</v>
      </c>
      <c r="K165" t="s">
        <v>25</v>
      </c>
      <c r="L165" t="s">
        <v>4204</v>
      </c>
      <c r="M165" t="s">
        <v>4382</v>
      </c>
      <c r="N165" t="s">
        <v>4383</v>
      </c>
      <c r="O165" t="s">
        <v>3948</v>
      </c>
      <c r="P165">
        <v>4323</v>
      </c>
      <c r="Q165">
        <v>1809</v>
      </c>
      <c r="R165">
        <v>1650</v>
      </c>
      <c r="S165">
        <v>5</v>
      </c>
      <c r="T165">
        <v>48</v>
      </c>
    </row>
    <row r="166" spans="1:20" x14ac:dyDescent="0.3">
      <c r="A166" t="s">
        <v>3939</v>
      </c>
      <c r="B166" t="s">
        <v>4076</v>
      </c>
      <c r="C166">
        <v>250000</v>
      </c>
      <c r="D166">
        <v>2006</v>
      </c>
      <c r="E166">
        <v>119300</v>
      </c>
      <c r="F166" t="s">
        <v>10</v>
      </c>
      <c r="G166" t="s">
        <v>19</v>
      </c>
      <c r="H166" t="s">
        <v>3941</v>
      </c>
      <c r="I166" t="s">
        <v>4068</v>
      </c>
      <c r="J166" t="s">
        <v>4177</v>
      </c>
      <c r="K166" t="s">
        <v>25</v>
      </c>
      <c r="L166" t="s">
        <v>4384</v>
      </c>
      <c r="M166" t="s">
        <v>4385</v>
      </c>
      <c r="N166" t="s">
        <v>4386</v>
      </c>
      <c r="O166" t="s">
        <v>3991</v>
      </c>
      <c r="P166">
        <v>4630</v>
      </c>
      <c r="Q166">
        <v>1780</v>
      </c>
      <c r="R166">
        <v>1710</v>
      </c>
      <c r="S166">
        <v>5</v>
      </c>
      <c r="T166">
        <v>58</v>
      </c>
    </row>
    <row r="167" spans="1:20" x14ac:dyDescent="0.3">
      <c r="A167" t="s">
        <v>3949</v>
      </c>
      <c r="B167" t="s">
        <v>4293</v>
      </c>
      <c r="C167">
        <v>245000</v>
      </c>
      <c r="D167">
        <v>2016</v>
      </c>
      <c r="E167">
        <v>55000</v>
      </c>
      <c r="F167" t="s">
        <v>10</v>
      </c>
      <c r="G167" t="s">
        <v>12</v>
      </c>
      <c r="H167" t="s">
        <v>4282</v>
      </c>
      <c r="I167" t="s">
        <v>3952</v>
      </c>
      <c r="J167" t="s">
        <v>3943</v>
      </c>
      <c r="K167" t="s">
        <v>25</v>
      </c>
      <c r="L167" t="s">
        <v>4030</v>
      </c>
      <c r="M167" t="s">
        <v>4031</v>
      </c>
      <c r="N167" t="s">
        <v>4032</v>
      </c>
      <c r="O167" t="s">
        <v>3948</v>
      </c>
      <c r="P167">
        <v>3395</v>
      </c>
      <c r="Q167">
        <v>1490</v>
      </c>
      <c r="R167">
        <v>1475</v>
      </c>
      <c r="S167">
        <v>5</v>
      </c>
      <c r="T167">
        <v>35</v>
      </c>
    </row>
    <row r="168" spans="1:20" x14ac:dyDescent="0.3">
      <c r="A168" t="s">
        <v>4004</v>
      </c>
      <c r="B168" t="s">
        <v>4387</v>
      </c>
      <c r="C168">
        <v>490000</v>
      </c>
      <c r="D168">
        <v>2015</v>
      </c>
      <c r="E168">
        <v>98000</v>
      </c>
      <c r="F168" t="s">
        <v>14</v>
      </c>
      <c r="G168" t="s">
        <v>12</v>
      </c>
      <c r="H168" t="s">
        <v>4388</v>
      </c>
      <c r="I168" t="s">
        <v>3952</v>
      </c>
      <c r="J168" t="s">
        <v>3953</v>
      </c>
      <c r="K168" t="s">
        <v>25</v>
      </c>
      <c r="L168" t="s">
        <v>3999</v>
      </c>
      <c r="M168" t="s">
        <v>4000</v>
      </c>
      <c r="N168" t="s">
        <v>4001</v>
      </c>
      <c r="O168" t="s">
        <v>3948</v>
      </c>
      <c r="P168">
        <v>4315</v>
      </c>
      <c r="Q168">
        <v>1822</v>
      </c>
      <c r="R168">
        <v>1695</v>
      </c>
      <c r="S168">
        <v>5</v>
      </c>
      <c r="T168">
        <v>50</v>
      </c>
    </row>
    <row r="169" spans="1:20" x14ac:dyDescent="0.3">
      <c r="A169" t="s">
        <v>3957</v>
      </c>
      <c r="B169" t="s">
        <v>4389</v>
      </c>
      <c r="C169">
        <v>550000</v>
      </c>
      <c r="D169">
        <v>2017</v>
      </c>
      <c r="E169">
        <v>61400</v>
      </c>
      <c r="F169" t="s">
        <v>10</v>
      </c>
      <c r="G169" t="s">
        <v>12</v>
      </c>
      <c r="H169" t="s">
        <v>4390</v>
      </c>
      <c r="I169" t="s">
        <v>3942</v>
      </c>
      <c r="J169" t="s">
        <v>3943</v>
      </c>
      <c r="K169" t="s">
        <v>25</v>
      </c>
      <c r="L169" t="s">
        <v>3961</v>
      </c>
      <c r="M169" t="s">
        <v>4306</v>
      </c>
      <c r="N169" t="s">
        <v>4304</v>
      </c>
      <c r="O169" t="s">
        <v>3948</v>
      </c>
      <c r="P169">
        <v>3765</v>
      </c>
      <c r="Q169">
        <v>1660</v>
      </c>
      <c r="R169">
        <v>1520</v>
      </c>
      <c r="S169">
        <v>5</v>
      </c>
      <c r="T169">
        <v>43</v>
      </c>
    </row>
    <row r="170" spans="1:20" x14ac:dyDescent="0.3">
      <c r="A170" t="s">
        <v>3939</v>
      </c>
      <c r="B170" t="s">
        <v>4391</v>
      </c>
      <c r="C170">
        <v>675000</v>
      </c>
      <c r="D170">
        <v>2016</v>
      </c>
      <c r="E170">
        <v>87693</v>
      </c>
      <c r="F170" t="s">
        <v>10</v>
      </c>
      <c r="G170" t="s">
        <v>12</v>
      </c>
      <c r="H170" t="s">
        <v>3941</v>
      </c>
      <c r="I170" t="s">
        <v>3967</v>
      </c>
      <c r="J170" t="s">
        <v>3943</v>
      </c>
      <c r="K170" t="s">
        <v>25</v>
      </c>
      <c r="L170" t="s">
        <v>4155</v>
      </c>
      <c r="M170" t="s">
        <v>4156</v>
      </c>
      <c r="N170" t="s">
        <v>4157</v>
      </c>
      <c r="O170" t="s">
        <v>3948</v>
      </c>
      <c r="P170">
        <v>4440</v>
      </c>
      <c r="Q170">
        <v>1695</v>
      </c>
      <c r="R170">
        <v>1495</v>
      </c>
      <c r="S170">
        <v>5</v>
      </c>
      <c r="T170">
        <v>40</v>
      </c>
    </row>
    <row r="171" spans="1:20" x14ac:dyDescent="0.3">
      <c r="A171" t="s">
        <v>3980</v>
      </c>
      <c r="B171" t="s">
        <v>4392</v>
      </c>
      <c r="C171">
        <v>2225000</v>
      </c>
      <c r="D171">
        <v>2015</v>
      </c>
      <c r="E171">
        <v>31000</v>
      </c>
      <c r="F171" t="s">
        <v>10</v>
      </c>
      <c r="G171" t="s">
        <v>19</v>
      </c>
      <c r="H171" t="s">
        <v>3971</v>
      </c>
      <c r="I171" t="s">
        <v>4011</v>
      </c>
      <c r="J171" t="s">
        <v>3943</v>
      </c>
      <c r="K171" t="s">
        <v>25</v>
      </c>
      <c r="L171" t="s">
        <v>3982</v>
      </c>
      <c r="M171" t="s">
        <v>3983</v>
      </c>
      <c r="N171" t="s">
        <v>3984</v>
      </c>
      <c r="O171" t="s">
        <v>3975</v>
      </c>
      <c r="P171">
        <v>4686</v>
      </c>
      <c r="Q171">
        <v>1810</v>
      </c>
      <c r="R171">
        <v>1442</v>
      </c>
      <c r="S171">
        <v>5</v>
      </c>
      <c r="T171">
        <v>66</v>
      </c>
    </row>
    <row r="172" spans="1:20" x14ac:dyDescent="0.3">
      <c r="A172" t="s">
        <v>3957</v>
      </c>
      <c r="B172" t="s">
        <v>4393</v>
      </c>
      <c r="C172">
        <v>560000</v>
      </c>
      <c r="D172">
        <v>2016</v>
      </c>
      <c r="E172">
        <v>75210</v>
      </c>
      <c r="F172" t="s">
        <v>14</v>
      </c>
      <c r="G172" t="s">
        <v>12</v>
      </c>
      <c r="H172" t="s">
        <v>4223</v>
      </c>
      <c r="I172" t="s">
        <v>3952</v>
      </c>
      <c r="J172" t="s">
        <v>3943</v>
      </c>
      <c r="K172" t="s">
        <v>25</v>
      </c>
      <c r="L172" t="s">
        <v>4394</v>
      </c>
      <c r="M172" t="s">
        <v>4125</v>
      </c>
      <c r="N172" t="s">
        <v>4395</v>
      </c>
      <c r="O172" t="s">
        <v>3948</v>
      </c>
      <c r="P172">
        <v>3985</v>
      </c>
      <c r="Q172">
        <v>1734</v>
      </c>
      <c r="R172">
        <v>1505</v>
      </c>
      <c r="S172">
        <v>5</v>
      </c>
      <c r="T172">
        <v>40</v>
      </c>
    </row>
    <row r="173" spans="1:20" x14ac:dyDescent="0.3">
      <c r="A173" t="s">
        <v>3992</v>
      </c>
      <c r="B173" t="s">
        <v>4396</v>
      </c>
      <c r="C173">
        <v>225000</v>
      </c>
      <c r="D173">
        <v>2012</v>
      </c>
      <c r="E173">
        <v>69000</v>
      </c>
      <c r="F173" t="s">
        <v>10</v>
      </c>
      <c r="G173" t="s">
        <v>12</v>
      </c>
      <c r="H173" t="s">
        <v>3971</v>
      </c>
      <c r="I173" t="s">
        <v>4037</v>
      </c>
      <c r="J173" t="s">
        <v>3943</v>
      </c>
      <c r="K173" t="s">
        <v>25</v>
      </c>
      <c r="L173" t="s">
        <v>4225</v>
      </c>
      <c r="M173" t="s">
        <v>4397</v>
      </c>
      <c r="N173" t="s">
        <v>4044</v>
      </c>
      <c r="O173" t="s">
        <v>3948</v>
      </c>
      <c r="P173">
        <v>4000</v>
      </c>
      <c r="Q173">
        <v>1642</v>
      </c>
      <c r="R173">
        <v>1522</v>
      </c>
      <c r="S173">
        <v>5</v>
      </c>
      <c r="T173">
        <v>45</v>
      </c>
    </row>
    <row r="174" spans="1:20" x14ac:dyDescent="0.3">
      <c r="A174" t="s">
        <v>3992</v>
      </c>
      <c r="B174" t="s">
        <v>4398</v>
      </c>
      <c r="C174">
        <v>499000</v>
      </c>
      <c r="D174">
        <v>2014</v>
      </c>
      <c r="E174">
        <v>88000</v>
      </c>
      <c r="F174" t="s">
        <v>14</v>
      </c>
      <c r="G174" t="s">
        <v>19</v>
      </c>
      <c r="H174" t="s">
        <v>3941</v>
      </c>
      <c r="I174" t="s">
        <v>4068</v>
      </c>
      <c r="J174" t="s">
        <v>3953</v>
      </c>
      <c r="K174" t="s">
        <v>25</v>
      </c>
      <c r="L174" t="s">
        <v>4204</v>
      </c>
      <c r="M174" t="s">
        <v>4399</v>
      </c>
      <c r="N174" t="s">
        <v>4355</v>
      </c>
      <c r="O174" t="s">
        <v>3948</v>
      </c>
      <c r="P174">
        <v>4386</v>
      </c>
      <c r="Q174">
        <v>1699</v>
      </c>
      <c r="R174">
        <v>1466</v>
      </c>
      <c r="S174">
        <v>5</v>
      </c>
      <c r="T174">
        <v>55</v>
      </c>
    </row>
    <row r="175" spans="1:20" x14ac:dyDescent="0.3">
      <c r="A175" t="s">
        <v>4352</v>
      </c>
      <c r="B175" t="s">
        <v>4400</v>
      </c>
      <c r="C175">
        <v>1055000</v>
      </c>
      <c r="D175">
        <v>2020</v>
      </c>
      <c r="E175">
        <v>15000</v>
      </c>
      <c r="F175" t="s">
        <v>10</v>
      </c>
      <c r="G175" t="s">
        <v>19</v>
      </c>
      <c r="H175" t="s">
        <v>4259</v>
      </c>
      <c r="I175" t="s">
        <v>4114</v>
      </c>
      <c r="J175" t="s">
        <v>3943</v>
      </c>
      <c r="K175" t="s">
        <v>25</v>
      </c>
      <c r="L175" t="s">
        <v>4026</v>
      </c>
      <c r="M175" t="s">
        <v>4050</v>
      </c>
      <c r="N175" t="s">
        <v>4051</v>
      </c>
      <c r="O175" t="s">
        <v>3948</v>
      </c>
      <c r="P175">
        <v>3995</v>
      </c>
      <c r="Q175">
        <v>1790</v>
      </c>
      <c r="R175">
        <v>1647</v>
      </c>
      <c r="S175">
        <v>5</v>
      </c>
      <c r="T175">
        <v>45</v>
      </c>
    </row>
    <row r="176" spans="1:20" x14ac:dyDescent="0.3">
      <c r="A176" t="s">
        <v>4115</v>
      </c>
      <c r="B176" t="s">
        <v>4401</v>
      </c>
      <c r="C176">
        <v>2048999</v>
      </c>
      <c r="D176">
        <v>2020</v>
      </c>
      <c r="E176">
        <v>45350</v>
      </c>
      <c r="F176" t="s">
        <v>14</v>
      </c>
      <c r="G176" t="s">
        <v>19</v>
      </c>
      <c r="H176" t="s">
        <v>4006</v>
      </c>
      <c r="I176" t="s">
        <v>3952</v>
      </c>
      <c r="J176" t="s">
        <v>3943</v>
      </c>
      <c r="K176" t="s">
        <v>25</v>
      </c>
      <c r="L176" t="s">
        <v>4146</v>
      </c>
      <c r="M176" t="s">
        <v>4402</v>
      </c>
      <c r="N176" t="s">
        <v>4403</v>
      </c>
      <c r="O176" t="s">
        <v>3948</v>
      </c>
      <c r="P176">
        <v>4585</v>
      </c>
      <c r="Q176">
        <v>1890</v>
      </c>
      <c r="R176">
        <v>1785</v>
      </c>
      <c r="S176">
        <v>7</v>
      </c>
      <c r="T176">
        <v>70</v>
      </c>
    </row>
    <row r="177" spans="1:20" x14ac:dyDescent="0.3">
      <c r="A177" t="s">
        <v>3985</v>
      </c>
      <c r="B177" t="s">
        <v>4404</v>
      </c>
      <c r="C177">
        <v>2775000</v>
      </c>
      <c r="D177">
        <v>2018</v>
      </c>
      <c r="E177">
        <v>68189</v>
      </c>
      <c r="F177" t="s">
        <v>14</v>
      </c>
      <c r="G177" t="s">
        <v>19</v>
      </c>
      <c r="H177" t="s">
        <v>4159</v>
      </c>
      <c r="I177" t="s">
        <v>4043</v>
      </c>
      <c r="J177" t="s">
        <v>3943</v>
      </c>
      <c r="K177" t="s">
        <v>25</v>
      </c>
      <c r="L177" t="s">
        <v>3988</v>
      </c>
      <c r="M177" t="s">
        <v>3989</v>
      </c>
      <c r="N177" t="s">
        <v>3990</v>
      </c>
      <c r="O177" t="s">
        <v>3975</v>
      </c>
      <c r="P177">
        <v>4633</v>
      </c>
      <c r="Q177">
        <v>1811</v>
      </c>
      <c r="R177">
        <v>1429</v>
      </c>
      <c r="S177">
        <v>5</v>
      </c>
      <c r="T177">
        <v>57</v>
      </c>
    </row>
    <row r="178" spans="1:20" x14ac:dyDescent="0.3">
      <c r="A178" t="s">
        <v>3980</v>
      </c>
      <c r="B178" t="s">
        <v>4405</v>
      </c>
      <c r="C178">
        <v>1650000</v>
      </c>
      <c r="D178">
        <v>2015</v>
      </c>
      <c r="E178">
        <v>75000</v>
      </c>
      <c r="F178" t="s">
        <v>14</v>
      </c>
      <c r="G178" t="s">
        <v>19</v>
      </c>
      <c r="H178" t="s">
        <v>4282</v>
      </c>
      <c r="I178" t="s">
        <v>3952</v>
      </c>
      <c r="J178" t="s">
        <v>3943</v>
      </c>
      <c r="K178" t="s">
        <v>25</v>
      </c>
      <c r="L178" t="s">
        <v>4092</v>
      </c>
      <c r="M178" t="s">
        <v>4406</v>
      </c>
      <c r="N178" t="s">
        <v>4407</v>
      </c>
      <c r="O178" t="s">
        <v>3948</v>
      </c>
      <c r="P178">
        <v>4417</v>
      </c>
      <c r="Q178">
        <v>1804</v>
      </c>
      <c r="R178">
        <v>1494</v>
      </c>
      <c r="S178">
        <v>5</v>
      </c>
      <c r="T178">
        <v>50</v>
      </c>
    </row>
    <row r="179" spans="1:20" x14ac:dyDescent="0.3">
      <c r="A179" t="s">
        <v>3949</v>
      </c>
      <c r="B179" t="s">
        <v>4408</v>
      </c>
      <c r="C179">
        <v>350000</v>
      </c>
      <c r="D179">
        <v>2013</v>
      </c>
      <c r="E179">
        <v>45000</v>
      </c>
      <c r="F179" t="s">
        <v>10</v>
      </c>
      <c r="G179" t="s">
        <v>12</v>
      </c>
      <c r="H179" t="s">
        <v>3941</v>
      </c>
      <c r="I179" t="s">
        <v>3952</v>
      </c>
      <c r="J179" t="s">
        <v>3943</v>
      </c>
      <c r="K179" t="s">
        <v>25</v>
      </c>
      <c r="L179" t="s">
        <v>4026</v>
      </c>
      <c r="M179" t="s">
        <v>4409</v>
      </c>
      <c r="N179" t="s">
        <v>4410</v>
      </c>
      <c r="O179" t="s">
        <v>1676</v>
      </c>
      <c r="P179">
        <v>3539</v>
      </c>
      <c r="Q179">
        <v>1495</v>
      </c>
      <c r="R179">
        <v>1700</v>
      </c>
      <c r="S179">
        <v>5</v>
      </c>
      <c r="T179">
        <v>35</v>
      </c>
    </row>
    <row r="180" spans="1:20" x14ac:dyDescent="0.3">
      <c r="A180" t="s">
        <v>4104</v>
      </c>
      <c r="B180" t="s">
        <v>4411</v>
      </c>
      <c r="C180">
        <v>1450000</v>
      </c>
      <c r="D180">
        <v>2014</v>
      </c>
      <c r="E180">
        <v>33000</v>
      </c>
      <c r="F180" t="s">
        <v>14</v>
      </c>
      <c r="G180" t="s">
        <v>19</v>
      </c>
      <c r="H180" t="s">
        <v>4282</v>
      </c>
      <c r="I180" t="s">
        <v>3967</v>
      </c>
      <c r="J180" t="s">
        <v>3953</v>
      </c>
      <c r="K180" t="s">
        <v>25</v>
      </c>
      <c r="L180" t="s">
        <v>4107</v>
      </c>
      <c r="M180" t="s">
        <v>4269</v>
      </c>
      <c r="N180" t="s">
        <v>4109</v>
      </c>
      <c r="O180" t="s">
        <v>3948</v>
      </c>
      <c r="P180">
        <v>4915</v>
      </c>
      <c r="Q180">
        <v>1874</v>
      </c>
      <c r="R180">
        <v>1455</v>
      </c>
      <c r="S180">
        <v>5</v>
      </c>
      <c r="T180">
        <v>65</v>
      </c>
    </row>
    <row r="181" spans="1:20" x14ac:dyDescent="0.3">
      <c r="A181" t="s">
        <v>4115</v>
      </c>
      <c r="B181" t="s">
        <v>4412</v>
      </c>
      <c r="C181">
        <v>600000</v>
      </c>
      <c r="D181">
        <v>2014</v>
      </c>
      <c r="E181">
        <v>83000</v>
      </c>
      <c r="F181" t="s">
        <v>14</v>
      </c>
      <c r="G181" t="s">
        <v>12</v>
      </c>
      <c r="H181" t="s">
        <v>4413</v>
      </c>
      <c r="I181" t="s">
        <v>3952</v>
      </c>
      <c r="J181" t="s">
        <v>3953</v>
      </c>
      <c r="K181" t="s">
        <v>25</v>
      </c>
      <c r="L181" t="s">
        <v>4146</v>
      </c>
      <c r="M181" t="s">
        <v>4147</v>
      </c>
      <c r="N181" t="s">
        <v>4148</v>
      </c>
      <c r="O181" t="s">
        <v>3975</v>
      </c>
      <c r="P181">
        <v>4430</v>
      </c>
      <c r="Q181">
        <v>1817</v>
      </c>
      <c r="R181">
        <v>1975</v>
      </c>
      <c r="S181">
        <v>8</v>
      </c>
      <c r="T181">
        <v>60</v>
      </c>
    </row>
    <row r="182" spans="1:20" x14ac:dyDescent="0.3">
      <c r="A182" t="s">
        <v>3985</v>
      </c>
      <c r="B182" t="s">
        <v>4325</v>
      </c>
      <c r="C182">
        <v>1250000</v>
      </c>
      <c r="D182">
        <v>2012</v>
      </c>
      <c r="E182">
        <v>78000</v>
      </c>
      <c r="F182" t="s">
        <v>14</v>
      </c>
      <c r="G182" t="s">
        <v>19</v>
      </c>
      <c r="H182" t="s">
        <v>4241</v>
      </c>
      <c r="I182" t="s">
        <v>4068</v>
      </c>
      <c r="J182" t="s">
        <v>3943</v>
      </c>
      <c r="K182" t="s">
        <v>25</v>
      </c>
      <c r="L182" t="s">
        <v>3988</v>
      </c>
      <c r="M182" t="s">
        <v>4170</v>
      </c>
      <c r="N182" t="s">
        <v>4109</v>
      </c>
      <c r="O182" t="s">
        <v>3975</v>
      </c>
      <c r="P182">
        <v>4899</v>
      </c>
      <c r="Q182">
        <v>2094</v>
      </c>
      <c r="R182">
        <v>1464</v>
      </c>
      <c r="S182">
        <v>5</v>
      </c>
    </row>
    <row r="183" spans="1:20" x14ac:dyDescent="0.3">
      <c r="A183" t="s">
        <v>3964</v>
      </c>
      <c r="B183" t="s">
        <v>4414</v>
      </c>
      <c r="C183">
        <v>1675000</v>
      </c>
      <c r="D183">
        <v>2014</v>
      </c>
      <c r="E183">
        <v>211000</v>
      </c>
      <c r="F183" t="s">
        <v>14</v>
      </c>
      <c r="G183" t="s">
        <v>12</v>
      </c>
      <c r="H183" t="s">
        <v>4159</v>
      </c>
      <c r="I183" t="s">
        <v>3952</v>
      </c>
      <c r="J183" t="s">
        <v>3943</v>
      </c>
      <c r="K183" t="s">
        <v>25</v>
      </c>
      <c r="L183" t="s">
        <v>4283</v>
      </c>
      <c r="M183" t="s">
        <v>4284</v>
      </c>
      <c r="N183" t="s">
        <v>3974</v>
      </c>
      <c r="O183" t="s">
        <v>3991</v>
      </c>
      <c r="P183">
        <v>4705</v>
      </c>
      <c r="Q183">
        <v>1840</v>
      </c>
      <c r="R183">
        <v>1850</v>
      </c>
      <c r="S183">
        <v>7</v>
      </c>
      <c r="T183">
        <v>80</v>
      </c>
    </row>
    <row r="184" spans="1:20" x14ac:dyDescent="0.3">
      <c r="A184" t="s">
        <v>3957</v>
      </c>
      <c r="B184" t="s">
        <v>4257</v>
      </c>
      <c r="C184">
        <v>575000</v>
      </c>
      <c r="D184">
        <v>2015</v>
      </c>
      <c r="E184">
        <v>67000</v>
      </c>
      <c r="F184" t="s">
        <v>10</v>
      </c>
      <c r="G184" t="s">
        <v>12</v>
      </c>
      <c r="H184" t="s">
        <v>4106</v>
      </c>
      <c r="I184" t="s">
        <v>3952</v>
      </c>
      <c r="J184" t="s">
        <v>3943</v>
      </c>
      <c r="K184" t="s">
        <v>25</v>
      </c>
      <c r="L184" t="s">
        <v>3961</v>
      </c>
      <c r="M184" t="s">
        <v>3968</v>
      </c>
      <c r="N184" t="s">
        <v>4003</v>
      </c>
      <c r="O184" t="s">
        <v>3948</v>
      </c>
      <c r="P184">
        <v>3985</v>
      </c>
      <c r="Q184">
        <v>1734</v>
      </c>
      <c r="R184">
        <v>1505</v>
      </c>
      <c r="S184">
        <v>5</v>
      </c>
      <c r="T184">
        <v>45</v>
      </c>
    </row>
    <row r="185" spans="1:20" x14ac:dyDescent="0.3">
      <c r="A185" t="s">
        <v>4072</v>
      </c>
      <c r="B185" t="s">
        <v>4415</v>
      </c>
      <c r="C185">
        <v>699000</v>
      </c>
      <c r="D185">
        <v>2017</v>
      </c>
      <c r="E185">
        <v>75000</v>
      </c>
      <c r="F185" t="s">
        <v>14</v>
      </c>
      <c r="G185" t="s">
        <v>12</v>
      </c>
      <c r="H185" t="s">
        <v>3971</v>
      </c>
      <c r="I185" t="s">
        <v>3942</v>
      </c>
      <c r="J185" t="s">
        <v>3943</v>
      </c>
      <c r="K185" t="s">
        <v>25</v>
      </c>
      <c r="L185" t="s">
        <v>4204</v>
      </c>
      <c r="M185" t="s">
        <v>4416</v>
      </c>
      <c r="N185" t="s">
        <v>4417</v>
      </c>
      <c r="O185" t="s">
        <v>3948</v>
      </c>
      <c r="P185">
        <v>3999</v>
      </c>
      <c r="Q185">
        <v>1765</v>
      </c>
      <c r="R185">
        <v>1708</v>
      </c>
      <c r="S185">
        <v>5</v>
      </c>
      <c r="T185">
        <v>52</v>
      </c>
    </row>
    <row r="186" spans="1:20" x14ac:dyDescent="0.3">
      <c r="A186" t="s">
        <v>4104</v>
      </c>
      <c r="B186" t="s">
        <v>4418</v>
      </c>
      <c r="C186">
        <v>2450000</v>
      </c>
      <c r="D186">
        <v>2014</v>
      </c>
      <c r="E186">
        <v>48600</v>
      </c>
      <c r="F186" t="s">
        <v>14</v>
      </c>
      <c r="G186" t="s">
        <v>19</v>
      </c>
      <c r="H186" t="s">
        <v>4419</v>
      </c>
      <c r="I186" t="s">
        <v>4011</v>
      </c>
      <c r="J186" t="s">
        <v>3953</v>
      </c>
      <c r="K186" t="s">
        <v>25</v>
      </c>
      <c r="L186" t="s">
        <v>4317</v>
      </c>
      <c r="M186" t="s">
        <v>4420</v>
      </c>
      <c r="N186" t="s">
        <v>4421</v>
      </c>
      <c r="O186" t="s">
        <v>3991</v>
      </c>
      <c r="P186">
        <v>5089</v>
      </c>
      <c r="Q186">
        <v>1983</v>
      </c>
      <c r="R186">
        <v>1737</v>
      </c>
      <c r="S186">
        <v>6</v>
      </c>
      <c r="T186">
        <v>100</v>
      </c>
    </row>
    <row r="187" spans="1:20" x14ac:dyDescent="0.3">
      <c r="A187" t="s">
        <v>3980</v>
      </c>
      <c r="B187" t="s">
        <v>4422</v>
      </c>
      <c r="C187">
        <v>2775000</v>
      </c>
      <c r="D187">
        <v>2016</v>
      </c>
      <c r="E187">
        <v>48000</v>
      </c>
      <c r="F187" t="s">
        <v>14</v>
      </c>
      <c r="G187" t="s">
        <v>19</v>
      </c>
      <c r="H187" t="s">
        <v>4036</v>
      </c>
      <c r="I187" t="s">
        <v>4068</v>
      </c>
      <c r="J187" t="s">
        <v>3943</v>
      </c>
      <c r="K187" t="s">
        <v>25</v>
      </c>
      <c r="L187" t="s">
        <v>4092</v>
      </c>
      <c r="M187" t="s">
        <v>4423</v>
      </c>
      <c r="N187" t="s">
        <v>4100</v>
      </c>
      <c r="O187" t="s">
        <v>3975</v>
      </c>
      <c r="P187">
        <v>4686</v>
      </c>
      <c r="Q187">
        <v>1810</v>
      </c>
      <c r="R187">
        <v>1442</v>
      </c>
      <c r="S187">
        <v>5</v>
      </c>
      <c r="T187">
        <v>66</v>
      </c>
    </row>
    <row r="188" spans="1:20" x14ac:dyDescent="0.3">
      <c r="A188" t="s">
        <v>3949</v>
      </c>
      <c r="B188" t="s">
        <v>4424</v>
      </c>
      <c r="C188">
        <v>430000</v>
      </c>
      <c r="D188">
        <v>2020</v>
      </c>
      <c r="E188">
        <v>5790</v>
      </c>
      <c r="F188" t="s">
        <v>10</v>
      </c>
      <c r="G188" t="s">
        <v>12</v>
      </c>
      <c r="H188" t="s">
        <v>4106</v>
      </c>
      <c r="I188" t="s">
        <v>4037</v>
      </c>
      <c r="J188" t="s">
        <v>3943</v>
      </c>
      <c r="K188" t="s">
        <v>25</v>
      </c>
      <c r="L188" t="s">
        <v>4026</v>
      </c>
      <c r="M188" t="s">
        <v>4008</v>
      </c>
      <c r="N188" t="s">
        <v>4028</v>
      </c>
      <c r="O188" t="s">
        <v>3948</v>
      </c>
      <c r="P188">
        <v>3565</v>
      </c>
      <c r="Q188">
        <v>1520</v>
      </c>
      <c r="R188">
        <v>1564</v>
      </c>
      <c r="S188">
        <v>5</v>
      </c>
      <c r="T188">
        <v>27</v>
      </c>
    </row>
    <row r="189" spans="1:20" x14ac:dyDescent="0.3">
      <c r="A189" t="s">
        <v>4115</v>
      </c>
      <c r="B189" t="s">
        <v>4425</v>
      </c>
      <c r="C189">
        <v>1165000</v>
      </c>
      <c r="D189">
        <v>2018</v>
      </c>
      <c r="E189">
        <v>32000</v>
      </c>
      <c r="F189" t="s">
        <v>14</v>
      </c>
      <c r="G189" t="s">
        <v>12</v>
      </c>
      <c r="H189" t="s">
        <v>4085</v>
      </c>
      <c r="I189" t="s">
        <v>3952</v>
      </c>
      <c r="J189" t="s">
        <v>3943</v>
      </c>
      <c r="K189" t="s">
        <v>25</v>
      </c>
      <c r="L189" t="s">
        <v>4146</v>
      </c>
      <c r="M189" t="s">
        <v>4147</v>
      </c>
      <c r="N189" t="s">
        <v>4426</v>
      </c>
      <c r="O189" t="s">
        <v>3975</v>
      </c>
      <c r="P189">
        <v>4456</v>
      </c>
      <c r="Q189">
        <v>1820</v>
      </c>
      <c r="R189">
        <v>1995</v>
      </c>
      <c r="S189">
        <v>7</v>
      </c>
      <c r="T189">
        <v>60</v>
      </c>
    </row>
    <row r="190" spans="1:20" x14ac:dyDescent="0.3">
      <c r="A190" t="s">
        <v>4131</v>
      </c>
      <c r="B190" t="s">
        <v>4427</v>
      </c>
      <c r="C190">
        <v>1780000</v>
      </c>
      <c r="D190">
        <v>2020</v>
      </c>
      <c r="E190">
        <v>65433</v>
      </c>
      <c r="F190" t="s">
        <v>14</v>
      </c>
      <c r="G190" t="s">
        <v>12</v>
      </c>
      <c r="H190" t="s">
        <v>3959</v>
      </c>
      <c r="I190" t="s">
        <v>4068</v>
      </c>
      <c r="J190" t="s">
        <v>3943</v>
      </c>
      <c r="K190" t="s">
        <v>25</v>
      </c>
      <c r="L190" t="s">
        <v>4018</v>
      </c>
      <c r="M190" t="s">
        <v>4133</v>
      </c>
      <c r="N190" t="s">
        <v>4020</v>
      </c>
      <c r="O190" t="s">
        <v>3948</v>
      </c>
      <c r="P190">
        <v>4655</v>
      </c>
      <c r="Q190">
        <v>1835</v>
      </c>
      <c r="R190">
        <v>1760</v>
      </c>
      <c r="S190">
        <v>5</v>
      </c>
      <c r="T190">
        <v>60</v>
      </c>
    </row>
    <row r="191" spans="1:20" x14ac:dyDescent="0.3">
      <c r="A191" t="s">
        <v>3949</v>
      </c>
      <c r="B191" t="s">
        <v>4428</v>
      </c>
      <c r="C191">
        <v>295000</v>
      </c>
      <c r="D191">
        <v>2011</v>
      </c>
      <c r="E191">
        <v>87230</v>
      </c>
      <c r="F191" t="s">
        <v>14</v>
      </c>
      <c r="G191" t="s">
        <v>12</v>
      </c>
      <c r="H191" t="s">
        <v>4106</v>
      </c>
      <c r="I191" t="s">
        <v>4037</v>
      </c>
      <c r="J191" t="s">
        <v>3943</v>
      </c>
      <c r="K191" t="s">
        <v>25</v>
      </c>
      <c r="L191" t="s">
        <v>3954</v>
      </c>
      <c r="M191" t="s">
        <v>4429</v>
      </c>
      <c r="N191" t="s">
        <v>4430</v>
      </c>
      <c r="O191" t="s">
        <v>3948</v>
      </c>
      <c r="P191">
        <v>3760</v>
      </c>
      <c r="Q191">
        <v>1690</v>
      </c>
      <c r="R191">
        <v>1530</v>
      </c>
      <c r="S191">
        <v>5</v>
      </c>
      <c r="T191">
        <v>43</v>
      </c>
    </row>
    <row r="192" spans="1:20" x14ac:dyDescent="0.3">
      <c r="A192" t="s">
        <v>3949</v>
      </c>
      <c r="B192" t="s">
        <v>4431</v>
      </c>
      <c r="C192">
        <v>495000</v>
      </c>
      <c r="D192">
        <v>2017</v>
      </c>
      <c r="E192">
        <v>38258</v>
      </c>
      <c r="F192" t="s">
        <v>14</v>
      </c>
      <c r="G192" t="s">
        <v>12</v>
      </c>
      <c r="H192" t="s">
        <v>4432</v>
      </c>
      <c r="I192" t="s">
        <v>3952</v>
      </c>
      <c r="J192" t="s">
        <v>3953</v>
      </c>
      <c r="K192" t="s">
        <v>25</v>
      </c>
      <c r="L192" t="s">
        <v>3954</v>
      </c>
      <c r="M192" t="s">
        <v>3955</v>
      </c>
      <c r="N192" t="s">
        <v>3956</v>
      </c>
      <c r="O192" t="s">
        <v>3948</v>
      </c>
      <c r="P192">
        <v>3840</v>
      </c>
      <c r="Q192">
        <v>1735</v>
      </c>
      <c r="R192">
        <v>1530</v>
      </c>
      <c r="S192">
        <v>5</v>
      </c>
      <c r="T192">
        <v>37</v>
      </c>
    </row>
    <row r="193" spans="1:20" x14ac:dyDescent="0.3">
      <c r="A193" t="s">
        <v>3939</v>
      </c>
      <c r="B193" t="s">
        <v>4433</v>
      </c>
      <c r="C193">
        <v>975000</v>
      </c>
      <c r="D193">
        <v>2019</v>
      </c>
      <c r="E193">
        <v>56881</v>
      </c>
      <c r="F193" t="s">
        <v>10</v>
      </c>
      <c r="G193" t="s">
        <v>12</v>
      </c>
      <c r="H193" t="s">
        <v>3959</v>
      </c>
      <c r="I193" t="s">
        <v>4037</v>
      </c>
      <c r="J193" t="s">
        <v>3943</v>
      </c>
      <c r="K193" t="s">
        <v>25</v>
      </c>
      <c r="L193" t="s">
        <v>4155</v>
      </c>
      <c r="M193" t="s">
        <v>4156</v>
      </c>
      <c r="N193" t="s">
        <v>4157</v>
      </c>
      <c r="O193" t="s">
        <v>3948</v>
      </c>
      <c r="P193">
        <v>4440</v>
      </c>
      <c r="Q193">
        <v>1695</v>
      </c>
      <c r="R193">
        <v>1495</v>
      </c>
      <c r="S193">
        <v>5</v>
      </c>
      <c r="T193">
        <v>40</v>
      </c>
    </row>
    <row r="194" spans="1:20" x14ac:dyDescent="0.3">
      <c r="A194" t="s">
        <v>3964</v>
      </c>
      <c r="B194" t="s">
        <v>4434</v>
      </c>
      <c r="C194">
        <v>645000</v>
      </c>
      <c r="D194">
        <v>2013</v>
      </c>
      <c r="E194">
        <v>76000</v>
      </c>
      <c r="F194" t="s">
        <v>14</v>
      </c>
      <c r="G194" t="s">
        <v>12</v>
      </c>
      <c r="H194" t="s">
        <v>4078</v>
      </c>
      <c r="I194" t="s">
        <v>3942</v>
      </c>
      <c r="J194" t="s">
        <v>3953</v>
      </c>
      <c r="K194" t="s">
        <v>25</v>
      </c>
      <c r="L194" t="s">
        <v>4136</v>
      </c>
      <c r="M194" t="s">
        <v>4435</v>
      </c>
      <c r="N194" t="s">
        <v>4436</v>
      </c>
      <c r="O194" t="s">
        <v>1676</v>
      </c>
      <c r="P194">
        <v>4555</v>
      </c>
      <c r="Q194">
        <v>1770</v>
      </c>
      <c r="R194">
        <v>1755</v>
      </c>
      <c r="S194">
        <v>7</v>
      </c>
      <c r="T194">
        <v>55</v>
      </c>
    </row>
    <row r="195" spans="1:20" x14ac:dyDescent="0.3">
      <c r="A195" t="s">
        <v>4004</v>
      </c>
      <c r="B195" t="s">
        <v>4437</v>
      </c>
      <c r="C195">
        <v>425000</v>
      </c>
      <c r="D195">
        <v>2014</v>
      </c>
      <c r="E195">
        <v>72000</v>
      </c>
      <c r="F195" t="s">
        <v>14</v>
      </c>
      <c r="G195" t="s">
        <v>12</v>
      </c>
      <c r="H195" t="s">
        <v>3951</v>
      </c>
      <c r="I195" t="s">
        <v>3952</v>
      </c>
      <c r="J195" t="s">
        <v>3953</v>
      </c>
      <c r="K195" t="s">
        <v>25</v>
      </c>
      <c r="L195" t="s">
        <v>3999</v>
      </c>
      <c r="M195" t="s">
        <v>4235</v>
      </c>
      <c r="N195" t="s">
        <v>4236</v>
      </c>
      <c r="O195" t="s">
        <v>3948</v>
      </c>
      <c r="P195">
        <v>4315</v>
      </c>
      <c r="Q195">
        <v>1822</v>
      </c>
      <c r="R195">
        <v>1695</v>
      </c>
      <c r="S195">
        <v>5</v>
      </c>
      <c r="T195">
        <v>50</v>
      </c>
    </row>
    <row r="196" spans="1:20" x14ac:dyDescent="0.3">
      <c r="A196" t="s">
        <v>4104</v>
      </c>
      <c r="B196" t="s">
        <v>4438</v>
      </c>
      <c r="C196">
        <v>1350000</v>
      </c>
      <c r="D196">
        <v>2012</v>
      </c>
      <c r="E196">
        <v>72000</v>
      </c>
      <c r="F196" t="s">
        <v>14</v>
      </c>
      <c r="G196" t="s">
        <v>19</v>
      </c>
      <c r="H196" t="s">
        <v>4106</v>
      </c>
      <c r="I196" t="s">
        <v>3952</v>
      </c>
      <c r="J196" t="s">
        <v>4333</v>
      </c>
      <c r="K196" t="s">
        <v>25</v>
      </c>
      <c r="L196" t="s">
        <v>4107</v>
      </c>
      <c r="M196" t="s">
        <v>4439</v>
      </c>
      <c r="N196" t="s">
        <v>4109</v>
      </c>
      <c r="O196" t="s">
        <v>3991</v>
      </c>
      <c r="P196">
        <v>4385</v>
      </c>
      <c r="Q196">
        <v>1831</v>
      </c>
      <c r="R196">
        <v>1608</v>
      </c>
      <c r="S196">
        <v>5</v>
      </c>
      <c r="T196">
        <v>64</v>
      </c>
    </row>
    <row r="197" spans="1:20" x14ac:dyDescent="0.3">
      <c r="A197" t="s">
        <v>3980</v>
      </c>
      <c r="B197" t="s">
        <v>4440</v>
      </c>
      <c r="C197">
        <v>3200000</v>
      </c>
      <c r="D197">
        <v>2014</v>
      </c>
      <c r="E197">
        <v>60514</v>
      </c>
      <c r="F197" t="s">
        <v>14</v>
      </c>
      <c r="G197" t="s">
        <v>19</v>
      </c>
      <c r="H197" t="s">
        <v>3941</v>
      </c>
      <c r="I197" t="s">
        <v>4037</v>
      </c>
      <c r="J197" t="s">
        <v>3943</v>
      </c>
      <c r="K197" t="s">
        <v>25</v>
      </c>
      <c r="L197" t="s">
        <v>4441</v>
      </c>
      <c r="M197" t="s">
        <v>4442</v>
      </c>
      <c r="N197" t="s">
        <v>4443</v>
      </c>
      <c r="O197" t="s">
        <v>3991</v>
      </c>
      <c r="P197">
        <v>4781</v>
      </c>
      <c r="Q197">
        <v>1911</v>
      </c>
      <c r="R197">
        <v>1774</v>
      </c>
      <c r="S197">
        <v>5</v>
      </c>
      <c r="T197">
        <v>95</v>
      </c>
    </row>
    <row r="198" spans="1:20" x14ac:dyDescent="0.3">
      <c r="A198" t="s">
        <v>4444</v>
      </c>
      <c r="B198" t="s">
        <v>4445</v>
      </c>
      <c r="C198">
        <v>1250000</v>
      </c>
      <c r="D198">
        <v>2013</v>
      </c>
      <c r="E198">
        <v>71141</v>
      </c>
      <c r="F198" t="s">
        <v>14</v>
      </c>
      <c r="G198" t="s">
        <v>19</v>
      </c>
      <c r="H198" t="s">
        <v>4243</v>
      </c>
      <c r="I198" t="s">
        <v>4037</v>
      </c>
      <c r="J198" t="s">
        <v>3943</v>
      </c>
      <c r="K198" t="s">
        <v>25</v>
      </c>
      <c r="L198" t="s">
        <v>4313</v>
      </c>
      <c r="M198" t="s">
        <v>4446</v>
      </c>
      <c r="N198" t="s">
        <v>4447</v>
      </c>
      <c r="O198" t="s">
        <v>3948</v>
      </c>
      <c r="P198">
        <v>4370</v>
      </c>
      <c r="Q198">
        <v>1783</v>
      </c>
      <c r="R198">
        <v>1458</v>
      </c>
      <c r="S198">
        <v>5</v>
      </c>
      <c r="T198">
        <v>60</v>
      </c>
    </row>
    <row r="199" spans="1:20" x14ac:dyDescent="0.3">
      <c r="A199" t="s">
        <v>3985</v>
      </c>
      <c r="B199" t="s">
        <v>4448</v>
      </c>
      <c r="C199">
        <v>5600000</v>
      </c>
      <c r="D199">
        <v>2018</v>
      </c>
      <c r="E199">
        <v>40937</v>
      </c>
      <c r="F199" t="s">
        <v>14</v>
      </c>
      <c r="G199" t="s">
        <v>19</v>
      </c>
      <c r="H199" t="s">
        <v>4337</v>
      </c>
      <c r="I199" t="s">
        <v>3952</v>
      </c>
      <c r="J199" t="s">
        <v>3943</v>
      </c>
      <c r="K199" t="s">
        <v>25</v>
      </c>
      <c r="L199" t="s">
        <v>4244</v>
      </c>
      <c r="M199" t="s">
        <v>4245</v>
      </c>
      <c r="N199" t="s">
        <v>4246</v>
      </c>
      <c r="O199" t="s">
        <v>3975</v>
      </c>
      <c r="P199">
        <v>4899</v>
      </c>
      <c r="Q199">
        <v>2094</v>
      </c>
      <c r="R199">
        <v>1464</v>
      </c>
      <c r="S199">
        <v>5</v>
      </c>
      <c r="T199">
        <v>65</v>
      </c>
    </row>
    <row r="200" spans="1:20" x14ac:dyDescent="0.3">
      <c r="A200" t="s">
        <v>3949</v>
      </c>
      <c r="B200" t="s">
        <v>3950</v>
      </c>
      <c r="C200">
        <v>560000</v>
      </c>
      <c r="D200">
        <v>2013</v>
      </c>
      <c r="E200">
        <v>37000</v>
      </c>
      <c r="F200" t="s">
        <v>14</v>
      </c>
      <c r="G200" t="s">
        <v>12</v>
      </c>
      <c r="H200" t="s">
        <v>4449</v>
      </c>
      <c r="I200" t="s">
        <v>4114</v>
      </c>
      <c r="J200" t="s">
        <v>3943</v>
      </c>
      <c r="K200" t="s">
        <v>25</v>
      </c>
      <c r="L200" t="s">
        <v>3954</v>
      </c>
      <c r="M200" t="s">
        <v>3955</v>
      </c>
      <c r="N200" t="s">
        <v>3956</v>
      </c>
      <c r="O200" t="s">
        <v>3948</v>
      </c>
      <c r="P200">
        <v>3995</v>
      </c>
      <c r="Q200">
        <v>1695</v>
      </c>
      <c r="R200">
        <v>1555</v>
      </c>
      <c r="S200">
        <v>5</v>
      </c>
      <c r="T200">
        <v>42</v>
      </c>
    </row>
    <row r="201" spans="1:20" x14ac:dyDescent="0.3">
      <c r="A201" t="s">
        <v>4115</v>
      </c>
      <c r="B201" t="s">
        <v>4425</v>
      </c>
      <c r="C201">
        <v>1221000</v>
      </c>
      <c r="D201">
        <v>2019</v>
      </c>
      <c r="E201">
        <v>46000</v>
      </c>
      <c r="F201" t="s">
        <v>14</v>
      </c>
      <c r="G201" t="s">
        <v>12</v>
      </c>
      <c r="H201" t="s">
        <v>4085</v>
      </c>
      <c r="I201" t="s">
        <v>3952</v>
      </c>
      <c r="J201" t="s">
        <v>3943</v>
      </c>
      <c r="K201" t="s">
        <v>25</v>
      </c>
      <c r="L201" t="s">
        <v>4146</v>
      </c>
      <c r="M201" t="s">
        <v>4147</v>
      </c>
      <c r="N201" t="s">
        <v>4426</v>
      </c>
      <c r="O201" t="s">
        <v>3975</v>
      </c>
      <c r="P201">
        <v>4456</v>
      </c>
      <c r="Q201">
        <v>1820</v>
      </c>
      <c r="R201">
        <v>1995</v>
      </c>
      <c r="S201">
        <v>7</v>
      </c>
      <c r="T201">
        <v>60</v>
      </c>
    </row>
    <row r="202" spans="1:20" x14ac:dyDescent="0.3">
      <c r="A202" t="s">
        <v>3985</v>
      </c>
      <c r="B202" t="s">
        <v>4450</v>
      </c>
      <c r="C202">
        <v>2975000</v>
      </c>
      <c r="D202">
        <v>2015</v>
      </c>
      <c r="E202">
        <v>86999</v>
      </c>
      <c r="F202" t="s">
        <v>14</v>
      </c>
      <c r="G202" t="s">
        <v>19</v>
      </c>
      <c r="H202" t="s">
        <v>4241</v>
      </c>
      <c r="I202" t="s">
        <v>4451</v>
      </c>
      <c r="J202" t="s">
        <v>3943</v>
      </c>
      <c r="K202" t="s">
        <v>25</v>
      </c>
      <c r="L202" t="s">
        <v>4244</v>
      </c>
      <c r="M202" t="s">
        <v>4245</v>
      </c>
      <c r="N202" t="s">
        <v>4246</v>
      </c>
      <c r="O202" t="s">
        <v>3991</v>
      </c>
      <c r="P202">
        <v>4886</v>
      </c>
      <c r="Q202">
        <v>1938</v>
      </c>
      <c r="R202">
        <v>1762</v>
      </c>
      <c r="S202">
        <v>5</v>
      </c>
    </row>
    <row r="203" spans="1:20" x14ac:dyDescent="0.3">
      <c r="A203" t="s">
        <v>3939</v>
      </c>
      <c r="B203" t="s">
        <v>4452</v>
      </c>
      <c r="C203">
        <v>295000</v>
      </c>
      <c r="D203">
        <v>2009</v>
      </c>
      <c r="E203">
        <v>70200</v>
      </c>
      <c r="F203" t="s">
        <v>10</v>
      </c>
      <c r="G203" t="s">
        <v>19</v>
      </c>
      <c r="H203" t="s">
        <v>3971</v>
      </c>
      <c r="I203" t="s">
        <v>3942</v>
      </c>
      <c r="J203" t="s">
        <v>3953</v>
      </c>
      <c r="K203" t="s">
        <v>25</v>
      </c>
      <c r="L203" t="s">
        <v>4155</v>
      </c>
      <c r="M203" t="s">
        <v>4277</v>
      </c>
      <c r="N203" t="s">
        <v>4278</v>
      </c>
      <c r="O203" t="s">
        <v>3948</v>
      </c>
      <c r="P203">
        <v>4420</v>
      </c>
      <c r="Q203">
        <v>1695</v>
      </c>
      <c r="R203">
        <v>1480</v>
      </c>
      <c r="S203">
        <v>5</v>
      </c>
      <c r="T203">
        <v>42</v>
      </c>
    </row>
    <row r="204" spans="1:20" x14ac:dyDescent="0.3">
      <c r="A204" t="s">
        <v>3980</v>
      </c>
      <c r="B204" t="s">
        <v>4453</v>
      </c>
      <c r="C204">
        <v>1300000</v>
      </c>
      <c r="D204">
        <v>2012</v>
      </c>
      <c r="E204">
        <v>64800</v>
      </c>
      <c r="F204" t="s">
        <v>10</v>
      </c>
      <c r="G204" t="s">
        <v>19</v>
      </c>
      <c r="H204" t="s">
        <v>4036</v>
      </c>
      <c r="I204" t="s">
        <v>4037</v>
      </c>
      <c r="J204" t="s">
        <v>3943</v>
      </c>
      <c r="K204" t="s">
        <v>25</v>
      </c>
      <c r="L204" t="s">
        <v>4111</v>
      </c>
      <c r="M204" t="s">
        <v>4454</v>
      </c>
      <c r="N204" t="s">
        <v>4455</v>
      </c>
      <c r="O204" t="s">
        <v>3975</v>
      </c>
      <c r="P204">
        <v>4596</v>
      </c>
      <c r="Q204">
        <v>1770</v>
      </c>
      <c r="R204">
        <v>1447</v>
      </c>
      <c r="S204">
        <v>5</v>
      </c>
      <c r="T204">
        <v>66</v>
      </c>
    </row>
    <row r="205" spans="1:20" x14ac:dyDescent="0.3">
      <c r="A205" t="s">
        <v>3957</v>
      </c>
      <c r="B205" t="s">
        <v>4066</v>
      </c>
      <c r="C205">
        <v>950000</v>
      </c>
      <c r="D205">
        <v>2016</v>
      </c>
      <c r="E205">
        <v>73000</v>
      </c>
      <c r="F205" t="s">
        <v>14</v>
      </c>
      <c r="G205" t="s">
        <v>19</v>
      </c>
      <c r="H205" t="s">
        <v>4456</v>
      </c>
      <c r="I205" t="s">
        <v>4037</v>
      </c>
      <c r="J205" t="s">
        <v>3943</v>
      </c>
      <c r="K205" t="s">
        <v>25</v>
      </c>
      <c r="L205" t="s">
        <v>4069</v>
      </c>
      <c r="M205" t="s">
        <v>4070</v>
      </c>
      <c r="N205" t="s">
        <v>4071</v>
      </c>
      <c r="O205" t="s">
        <v>3948</v>
      </c>
      <c r="P205">
        <v>4270</v>
      </c>
      <c r="Q205">
        <v>1780</v>
      </c>
      <c r="R205">
        <v>1630</v>
      </c>
      <c r="S205">
        <v>5</v>
      </c>
      <c r="T205">
        <v>60</v>
      </c>
    </row>
    <row r="206" spans="1:20" x14ac:dyDescent="0.3">
      <c r="A206" t="s">
        <v>3980</v>
      </c>
      <c r="B206" t="s">
        <v>4457</v>
      </c>
      <c r="C206">
        <v>1350000</v>
      </c>
      <c r="D206">
        <v>2012</v>
      </c>
      <c r="E206">
        <v>72000</v>
      </c>
      <c r="F206" t="s">
        <v>14</v>
      </c>
      <c r="G206" t="s">
        <v>19</v>
      </c>
      <c r="H206" t="s">
        <v>4098</v>
      </c>
      <c r="I206" t="s">
        <v>3952</v>
      </c>
      <c r="J206" t="s">
        <v>3953</v>
      </c>
      <c r="K206" t="s">
        <v>25</v>
      </c>
      <c r="L206" t="s">
        <v>4441</v>
      </c>
      <c r="M206" t="s">
        <v>4458</v>
      </c>
      <c r="N206" t="s">
        <v>4459</v>
      </c>
      <c r="O206" t="s">
        <v>3975</v>
      </c>
      <c r="P206">
        <v>4868</v>
      </c>
      <c r="Q206">
        <v>1854</v>
      </c>
      <c r="R206">
        <v>1471</v>
      </c>
      <c r="S206">
        <v>5</v>
      </c>
      <c r="T206">
        <v>80</v>
      </c>
    </row>
    <row r="207" spans="1:20" x14ac:dyDescent="0.3">
      <c r="A207" t="s">
        <v>3980</v>
      </c>
      <c r="B207" t="s">
        <v>4460</v>
      </c>
      <c r="C207">
        <v>2682000</v>
      </c>
      <c r="D207">
        <v>2015</v>
      </c>
      <c r="E207">
        <v>76345</v>
      </c>
      <c r="F207" t="s">
        <v>14</v>
      </c>
      <c r="G207" t="s">
        <v>19</v>
      </c>
      <c r="H207" t="s">
        <v>4145</v>
      </c>
      <c r="I207" t="s">
        <v>3952</v>
      </c>
      <c r="J207" t="s">
        <v>3943</v>
      </c>
      <c r="K207" t="s">
        <v>25</v>
      </c>
      <c r="L207" t="s">
        <v>4461</v>
      </c>
      <c r="M207" t="s">
        <v>4462</v>
      </c>
      <c r="N207" t="s">
        <v>4463</v>
      </c>
      <c r="O207" t="s">
        <v>3991</v>
      </c>
      <c r="P207">
        <v>4804</v>
      </c>
      <c r="Q207">
        <v>2141</v>
      </c>
      <c r="R207">
        <v>1796</v>
      </c>
      <c r="S207">
        <v>5</v>
      </c>
      <c r="T207">
        <v>70</v>
      </c>
    </row>
    <row r="208" spans="1:20" x14ac:dyDescent="0.3">
      <c r="A208" t="s">
        <v>3949</v>
      </c>
      <c r="B208" t="s">
        <v>4293</v>
      </c>
      <c r="C208">
        <v>286000</v>
      </c>
      <c r="D208">
        <v>2017</v>
      </c>
      <c r="E208">
        <v>40564</v>
      </c>
      <c r="F208" t="s">
        <v>10</v>
      </c>
      <c r="G208" t="s">
        <v>12</v>
      </c>
      <c r="H208" t="s">
        <v>4388</v>
      </c>
      <c r="I208" t="s">
        <v>4037</v>
      </c>
      <c r="J208" t="s">
        <v>3943</v>
      </c>
      <c r="K208" t="s">
        <v>25</v>
      </c>
      <c r="L208" t="s">
        <v>4030</v>
      </c>
      <c r="M208" t="s">
        <v>4031</v>
      </c>
      <c r="N208" t="s">
        <v>4032</v>
      </c>
      <c r="O208" t="s">
        <v>3948</v>
      </c>
      <c r="P208">
        <v>3395</v>
      </c>
      <c r="Q208">
        <v>1490</v>
      </c>
      <c r="R208">
        <v>1475</v>
      </c>
      <c r="S208">
        <v>5</v>
      </c>
      <c r="T208">
        <v>35</v>
      </c>
    </row>
    <row r="209" spans="1:20" x14ac:dyDescent="0.3">
      <c r="A209" t="s">
        <v>3957</v>
      </c>
      <c r="B209" t="s">
        <v>4464</v>
      </c>
      <c r="C209">
        <v>340000</v>
      </c>
      <c r="D209">
        <v>2013</v>
      </c>
      <c r="E209">
        <v>98500</v>
      </c>
      <c r="F209" t="s">
        <v>14</v>
      </c>
      <c r="G209" t="s">
        <v>12</v>
      </c>
      <c r="H209" t="s">
        <v>4316</v>
      </c>
      <c r="I209" t="s">
        <v>4037</v>
      </c>
      <c r="J209" t="s">
        <v>3943</v>
      </c>
      <c r="K209" t="s">
        <v>25</v>
      </c>
      <c r="L209" t="s">
        <v>4465</v>
      </c>
      <c r="M209" t="s">
        <v>4125</v>
      </c>
      <c r="N209" t="s">
        <v>4466</v>
      </c>
      <c r="O209" t="s">
        <v>3948</v>
      </c>
      <c r="P209">
        <v>3995</v>
      </c>
      <c r="Q209">
        <v>1710</v>
      </c>
      <c r="R209">
        <v>1505</v>
      </c>
      <c r="S209">
        <v>5</v>
      </c>
      <c r="T209">
        <v>45</v>
      </c>
    </row>
    <row r="210" spans="1:20" x14ac:dyDescent="0.3">
      <c r="A210" t="s">
        <v>3992</v>
      </c>
      <c r="B210" t="s">
        <v>4467</v>
      </c>
      <c r="C210">
        <v>1125000</v>
      </c>
      <c r="D210">
        <v>2020</v>
      </c>
      <c r="E210">
        <v>46807</v>
      </c>
      <c r="F210" t="s">
        <v>10</v>
      </c>
      <c r="G210" t="s">
        <v>19</v>
      </c>
      <c r="H210" t="s">
        <v>4006</v>
      </c>
      <c r="I210" t="s">
        <v>3967</v>
      </c>
      <c r="J210" t="s">
        <v>3943</v>
      </c>
      <c r="K210" t="s">
        <v>25</v>
      </c>
      <c r="L210" t="s">
        <v>4007</v>
      </c>
      <c r="M210" t="s">
        <v>4468</v>
      </c>
      <c r="N210" t="s">
        <v>4469</v>
      </c>
      <c r="O210" t="s">
        <v>3948</v>
      </c>
      <c r="P210">
        <v>4413</v>
      </c>
      <c r="Q210">
        <v>1699</v>
      </c>
      <c r="R210">
        <v>1466</v>
      </c>
      <c r="S210">
        <v>5</v>
      </c>
      <c r="T210">
        <v>55</v>
      </c>
    </row>
    <row r="211" spans="1:20" x14ac:dyDescent="0.3">
      <c r="A211" t="s">
        <v>4015</v>
      </c>
      <c r="B211" t="s">
        <v>4470</v>
      </c>
      <c r="C211">
        <v>580000</v>
      </c>
      <c r="D211">
        <v>2018</v>
      </c>
      <c r="E211">
        <v>81000</v>
      </c>
      <c r="F211" t="s">
        <v>10</v>
      </c>
      <c r="G211" t="s">
        <v>19</v>
      </c>
      <c r="H211" t="s">
        <v>4471</v>
      </c>
      <c r="I211" t="s">
        <v>3967</v>
      </c>
      <c r="J211" t="s">
        <v>3943</v>
      </c>
      <c r="K211" t="s">
        <v>25</v>
      </c>
      <c r="L211" t="s">
        <v>3945</v>
      </c>
      <c r="M211" t="s">
        <v>4472</v>
      </c>
      <c r="N211" t="s">
        <v>4473</v>
      </c>
      <c r="O211" t="s">
        <v>3948</v>
      </c>
      <c r="P211">
        <v>3994</v>
      </c>
      <c r="Q211">
        <v>1811</v>
      </c>
      <c r="R211">
        <v>1607</v>
      </c>
      <c r="S211">
        <v>5</v>
      </c>
      <c r="T211">
        <v>44</v>
      </c>
    </row>
    <row r="212" spans="1:20" x14ac:dyDescent="0.3">
      <c r="A212" t="s">
        <v>3949</v>
      </c>
      <c r="B212" t="s">
        <v>4303</v>
      </c>
      <c r="C212">
        <v>495000</v>
      </c>
      <c r="D212">
        <v>2015</v>
      </c>
      <c r="E212">
        <v>13716</v>
      </c>
      <c r="F212" t="s">
        <v>10</v>
      </c>
      <c r="G212" t="s">
        <v>12</v>
      </c>
      <c r="H212" t="s">
        <v>3941</v>
      </c>
      <c r="I212" t="s">
        <v>4037</v>
      </c>
      <c r="J212" t="s">
        <v>3943</v>
      </c>
      <c r="K212" t="s">
        <v>25</v>
      </c>
      <c r="L212" t="s">
        <v>3961</v>
      </c>
      <c r="M212" t="s">
        <v>4056</v>
      </c>
      <c r="N212" t="s">
        <v>4304</v>
      </c>
      <c r="O212" t="s">
        <v>3948</v>
      </c>
      <c r="P212">
        <v>3995</v>
      </c>
      <c r="Q212">
        <v>1695</v>
      </c>
      <c r="R212">
        <v>1555</v>
      </c>
      <c r="S212">
        <v>5</v>
      </c>
      <c r="T212">
        <v>42</v>
      </c>
    </row>
    <row r="213" spans="1:20" x14ac:dyDescent="0.3">
      <c r="A213" t="s">
        <v>3949</v>
      </c>
      <c r="B213" t="s">
        <v>4474</v>
      </c>
      <c r="C213">
        <v>550000</v>
      </c>
      <c r="D213">
        <v>2014</v>
      </c>
      <c r="E213">
        <v>89000</v>
      </c>
      <c r="F213" t="s">
        <v>14</v>
      </c>
      <c r="G213" t="s">
        <v>12</v>
      </c>
      <c r="H213" t="s">
        <v>4337</v>
      </c>
      <c r="I213" t="s">
        <v>3952</v>
      </c>
      <c r="J213" t="s">
        <v>3943</v>
      </c>
      <c r="K213" t="s">
        <v>25</v>
      </c>
      <c r="L213" t="s">
        <v>3954</v>
      </c>
      <c r="M213" t="s">
        <v>3955</v>
      </c>
      <c r="N213" t="s">
        <v>3956</v>
      </c>
      <c r="O213" t="s">
        <v>3948</v>
      </c>
      <c r="P213">
        <v>3995</v>
      </c>
      <c r="Q213">
        <v>1695</v>
      </c>
      <c r="R213">
        <v>1555</v>
      </c>
      <c r="S213">
        <v>5</v>
      </c>
      <c r="T213">
        <v>42</v>
      </c>
    </row>
    <row r="214" spans="1:20" x14ac:dyDescent="0.3">
      <c r="A214" t="s">
        <v>4352</v>
      </c>
      <c r="B214" t="s">
        <v>4475</v>
      </c>
      <c r="C214">
        <v>1485000</v>
      </c>
      <c r="D214">
        <v>2021</v>
      </c>
      <c r="E214">
        <v>13000</v>
      </c>
      <c r="F214" t="s">
        <v>14</v>
      </c>
      <c r="G214" t="s">
        <v>19</v>
      </c>
      <c r="H214" t="s">
        <v>3971</v>
      </c>
      <c r="I214" t="s">
        <v>3967</v>
      </c>
      <c r="J214" t="s">
        <v>3943</v>
      </c>
      <c r="K214" t="s">
        <v>25</v>
      </c>
      <c r="L214" t="s">
        <v>4186</v>
      </c>
      <c r="M214" t="s">
        <v>4354</v>
      </c>
      <c r="N214" t="s">
        <v>4355</v>
      </c>
      <c r="O214" t="s">
        <v>3948</v>
      </c>
      <c r="P214">
        <v>3995</v>
      </c>
      <c r="Q214">
        <v>1790</v>
      </c>
      <c r="R214">
        <v>1647</v>
      </c>
      <c r="S214">
        <v>5</v>
      </c>
      <c r="T214">
        <v>45</v>
      </c>
    </row>
    <row r="215" spans="1:20" x14ac:dyDescent="0.3">
      <c r="A215" t="s">
        <v>3992</v>
      </c>
      <c r="B215" t="s">
        <v>4476</v>
      </c>
      <c r="C215">
        <v>885000</v>
      </c>
      <c r="D215">
        <v>2018</v>
      </c>
      <c r="E215">
        <v>38000</v>
      </c>
      <c r="F215" t="s">
        <v>10</v>
      </c>
      <c r="G215" t="s">
        <v>12</v>
      </c>
      <c r="H215" t="s">
        <v>4006</v>
      </c>
      <c r="I215" t="s">
        <v>3967</v>
      </c>
      <c r="J215" t="s">
        <v>3943</v>
      </c>
      <c r="K215" t="s">
        <v>25</v>
      </c>
      <c r="L215" t="s">
        <v>4225</v>
      </c>
      <c r="M215" t="s">
        <v>4477</v>
      </c>
      <c r="N215" t="s">
        <v>4478</v>
      </c>
      <c r="O215" t="s">
        <v>3948</v>
      </c>
      <c r="P215">
        <v>4413</v>
      </c>
      <c r="Q215">
        <v>1699</v>
      </c>
      <c r="R215">
        <v>1466</v>
      </c>
      <c r="S215">
        <v>5</v>
      </c>
      <c r="T215">
        <v>55</v>
      </c>
    </row>
    <row r="216" spans="1:20" x14ac:dyDescent="0.3">
      <c r="A216" t="s">
        <v>4104</v>
      </c>
      <c r="B216" t="s">
        <v>4479</v>
      </c>
      <c r="C216">
        <v>3650000</v>
      </c>
      <c r="D216">
        <v>2012</v>
      </c>
      <c r="E216">
        <v>25500</v>
      </c>
      <c r="F216" t="s">
        <v>10</v>
      </c>
      <c r="G216" t="s">
        <v>19</v>
      </c>
      <c r="H216" t="s">
        <v>3971</v>
      </c>
      <c r="I216" t="s">
        <v>4011</v>
      </c>
      <c r="J216" t="s">
        <v>3953</v>
      </c>
      <c r="K216" t="s">
        <v>3944</v>
      </c>
      <c r="L216" t="s">
        <v>4480</v>
      </c>
      <c r="M216" t="s">
        <v>4481</v>
      </c>
      <c r="N216" t="s">
        <v>4482</v>
      </c>
      <c r="O216" t="s">
        <v>3991</v>
      </c>
      <c r="P216">
        <v>4649</v>
      </c>
      <c r="Q216">
        <v>1860</v>
      </c>
      <c r="R216">
        <v>1366</v>
      </c>
      <c r="S216">
        <v>5</v>
      </c>
      <c r="T216">
        <v>64</v>
      </c>
    </row>
    <row r="217" spans="1:20" x14ac:dyDescent="0.3">
      <c r="A217" t="s">
        <v>3957</v>
      </c>
      <c r="B217" t="s">
        <v>4483</v>
      </c>
      <c r="C217">
        <v>715000</v>
      </c>
      <c r="D217">
        <v>2020</v>
      </c>
      <c r="E217">
        <v>17000</v>
      </c>
      <c r="F217" t="s">
        <v>10</v>
      </c>
      <c r="G217" t="s">
        <v>19</v>
      </c>
      <c r="H217" t="s">
        <v>4006</v>
      </c>
      <c r="I217" t="s">
        <v>4037</v>
      </c>
      <c r="J217" t="s">
        <v>3943</v>
      </c>
      <c r="K217" t="s">
        <v>25</v>
      </c>
      <c r="L217" t="s">
        <v>3961</v>
      </c>
      <c r="M217" t="s">
        <v>3968</v>
      </c>
      <c r="N217" t="s">
        <v>4304</v>
      </c>
      <c r="O217" t="s">
        <v>3948</v>
      </c>
      <c r="P217">
        <v>3805</v>
      </c>
      <c r="Q217">
        <v>1680</v>
      </c>
      <c r="R217">
        <v>1520</v>
      </c>
      <c r="S217">
        <v>5</v>
      </c>
      <c r="T217">
        <v>37</v>
      </c>
    </row>
    <row r="218" spans="1:20" x14ac:dyDescent="0.3">
      <c r="A218" t="s">
        <v>3980</v>
      </c>
      <c r="B218" t="s">
        <v>4484</v>
      </c>
      <c r="C218">
        <v>2485000</v>
      </c>
      <c r="D218">
        <v>2012</v>
      </c>
      <c r="E218">
        <v>44724</v>
      </c>
      <c r="F218" t="s">
        <v>10</v>
      </c>
      <c r="G218" t="s">
        <v>19</v>
      </c>
      <c r="H218" t="s">
        <v>4006</v>
      </c>
      <c r="I218" t="s">
        <v>3952</v>
      </c>
      <c r="J218" t="s">
        <v>3943</v>
      </c>
      <c r="K218" t="s">
        <v>25</v>
      </c>
      <c r="L218" t="s">
        <v>4485</v>
      </c>
      <c r="M218" t="s">
        <v>4486</v>
      </c>
      <c r="N218" t="s">
        <v>4487</v>
      </c>
      <c r="O218" t="s">
        <v>3991</v>
      </c>
      <c r="P218">
        <v>5157</v>
      </c>
      <c r="Q218">
        <v>2183</v>
      </c>
      <c r="R218">
        <v>1659</v>
      </c>
      <c r="S218">
        <v>7</v>
      </c>
      <c r="T218">
        <v>80</v>
      </c>
    </row>
    <row r="219" spans="1:20" x14ac:dyDescent="0.3">
      <c r="A219" t="s">
        <v>3964</v>
      </c>
      <c r="B219" t="s">
        <v>4488</v>
      </c>
      <c r="C219">
        <v>2250000</v>
      </c>
      <c r="D219">
        <v>2020</v>
      </c>
      <c r="E219">
        <v>24549</v>
      </c>
      <c r="F219" t="s">
        <v>14</v>
      </c>
      <c r="G219" t="s">
        <v>12</v>
      </c>
      <c r="H219" t="s">
        <v>4159</v>
      </c>
      <c r="I219" t="s">
        <v>3942</v>
      </c>
      <c r="J219" t="s">
        <v>3953</v>
      </c>
      <c r="K219" t="s">
        <v>25</v>
      </c>
      <c r="L219" t="s">
        <v>3972</v>
      </c>
      <c r="M219" t="s">
        <v>3973</v>
      </c>
      <c r="N219" t="s">
        <v>3974</v>
      </c>
      <c r="O219" t="s">
        <v>3975</v>
      </c>
      <c r="P219">
        <v>4735</v>
      </c>
      <c r="Q219">
        <v>1830</v>
      </c>
      <c r="R219">
        <v>1795</v>
      </c>
      <c r="S219">
        <v>7</v>
      </c>
      <c r="T219">
        <v>55</v>
      </c>
    </row>
    <row r="220" spans="1:20" x14ac:dyDescent="0.3">
      <c r="A220" t="s">
        <v>3957</v>
      </c>
      <c r="B220" t="s">
        <v>4128</v>
      </c>
      <c r="C220">
        <v>1050000</v>
      </c>
      <c r="D220">
        <v>2017</v>
      </c>
      <c r="E220">
        <v>97000</v>
      </c>
      <c r="F220" t="s">
        <v>14</v>
      </c>
      <c r="G220" t="s">
        <v>19</v>
      </c>
      <c r="H220" t="s">
        <v>4264</v>
      </c>
      <c r="I220" t="s">
        <v>4037</v>
      </c>
      <c r="J220" t="s">
        <v>3943</v>
      </c>
      <c r="K220" t="s">
        <v>3944</v>
      </c>
      <c r="L220" t="s">
        <v>4069</v>
      </c>
      <c r="M220" t="s">
        <v>4070</v>
      </c>
      <c r="N220" t="s">
        <v>4071</v>
      </c>
      <c r="O220" t="s">
        <v>3948</v>
      </c>
      <c r="P220">
        <v>4270</v>
      </c>
      <c r="Q220">
        <v>1780</v>
      </c>
      <c r="R220">
        <v>1630</v>
      </c>
      <c r="S220">
        <v>5</v>
      </c>
      <c r="T220">
        <v>60</v>
      </c>
    </row>
    <row r="221" spans="1:20" x14ac:dyDescent="0.3">
      <c r="A221" t="s">
        <v>3964</v>
      </c>
      <c r="B221" t="s">
        <v>4171</v>
      </c>
      <c r="C221">
        <v>3600000</v>
      </c>
      <c r="D221">
        <v>2018</v>
      </c>
      <c r="E221">
        <v>7800</v>
      </c>
      <c r="F221" t="s">
        <v>14</v>
      </c>
      <c r="G221" t="s">
        <v>19</v>
      </c>
      <c r="H221" t="s">
        <v>3971</v>
      </c>
      <c r="I221" t="s">
        <v>3952</v>
      </c>
      <c r="J221" t="s">
        <v>3943</v>
      </c>
      <c r="K221" t="s">
        <v>25</v>
      </c>
      <c r="L221" t="s">
        <v>4172</v>
      </c>
      <c r="M221" t="s">
        <v>4173</v>
      </c>
      <c r="N221" t="s">
        <v>4174</v>
      </c>
      <c r="O221" t="s">
        <v>3975</v>
      </c>
      <c r="P221">
        <v>4795</v>
      </c>
      <c r="Q221">
        <v>1855</v>
      </c>
      <c r="R221">
        <v>1835</v>
      </c>
      <c r="S221">
        <v>7</v>
      </c>
      <c r="T221">
        <v>80</v>
      </c>
    </row>
    <row r="222" spans="1:20" x14ac:dyDescent="0.3">
      <c r="A222" t="s">
        <v>3939</v>
      </c>
      <c r="B222" t="s">
        <v>4276</v>
      </c>
      <c r="C222">
        <v>295000</v>
      </c>
      <c r="D222">
        <v>2010</v>
      </c>
      <c r="E222">
        <v>78000</v>
      </c>
      <c r="F222" t="s">
        <v>10</v>
      </c>
      <c r="G222" t="s">
        <v>12</v>
      </c>
      <c r="H222" t="s">
        <v>4264</v>
      </c>
      <c r="I222" t="s">
        <v>3952</v>
      </c>
      <c r="J222" t="s">
        <v>3943</v>
      </c>
      <c r="K222" t="s">
        <v>3944</v>
      </c>
      <c r="L222" t="s">
        <v>4155</v>
      </c>
      <c r="M222" t="s">
        <v>4277</v>
      </c>
      <c r="N222" t="s">
        <v>4278</v>
      </c>
      <c r="O222" t="s">
        <v>3948</v>
      </c>
      <c r="P222">
        <v>4420</v>
      </c>
      <c r="Q222">
        <v>1695</v>
      </c>
      <c r="R222">
        <v>1480</v>
      </c>
      <c r="S222">
        <v>5</v>
      </c>
      <c r="T222">
        <v>42</v>
      </c>
    </row>
    <row r="223" spans="1:20" x14ac:dyDescent="0.3">
      <c r="A223" t="s">
        <v>4004</v>
      </c>
      <c r="B223" t="s">
        <v>4489</v>
      </c>
      <c r="C223">
        <v>375000</v>
      </c>
      <c r="D223">
        <v>2019</v>
      </c>
      <c r="E223">
        <v>55000</v>
      </c>
      <c r="F223" t="s">
        <v>10</v>
      </c>
      <c r="G223" t="s">
        <v>12</v>
      </c>
      <c r="H223" t="s">
        <v>4432</v>
      </c>
      <c r="I223" t="s">
        <v>4037</v>
      </c>
      <c r="J223" t="s">
        <v>3943</v>
      </c>
      <c r="K223" t="s">
        <v>25</v>
      </c>
      <c r="L223" t="s">
        <v>4490</v>
      </c>
      <c r="M223" t="s">
        <v>4491</v>
      </c>
      <c r="N223" t="s">
        <v>4492</v>
      </c>
      <c r="O223" t="s">
        <v>3948</v>
      </c>
      <c r="P223">
        <v>3679</v>
      </c>
      <c r="Q223">
        <v>1579</v>
      </c>
      <c r="R223">
        <v>1478</v>
      </c>
      <c r="S223">
        <v>5</v>
      </c>
      <c r="T223">
        <v>28</v>
      </c>
    </row>
    <row r="224" spans="1:20" x14ac:dyDescent="0.3">
      <c r="A224" t="s">
        <v>4104</v>
      </c>
      <c r="B224" t="s">
        <v>4493</v>
      </c>
      <c r="C224">
        <v>7200000</v>
      </c>
      <c r="D224">
        <v>2021</v>
      </c>
      <c r="E224">
        <v>20000</v>
      </c>
      <c r="F224" t="s">
        <v>10</v>
      </c>
      <c r="G224" t="s">
        <v>19</v>
      </c>
      <c r="H224" t="s">
        <v>4006</v>
      </c>
      <c r="I224" t="s">
        <v>3952</v>
      </c>
      <c r="J224" t="s">
        <v>4333</v>
      </c>
      <c r="K224" t="s">
        <v>25</v>
      </c>
      <c r="L224" t="s">
        <v>4313</v>
      </c>
      <c r="M224" t="s">
        <v>4494</v>
      </c>
      <c r="N224" t="s">
        <v>4213</v>
      </c>
      <c r="O224" t="s">
        <v>3948</v>
      </c>
      <c r="P224">
        <v>4915</v>
      </c>
      <c r="Q224">
        <v>1874</v>
      </c>
      <c r="R224">
        <v>1455</v>
      </c>
      <c r="S224">
        <v>5</v>
      </c>
      <c r="T224">
        <v>75</v>
      </c>
    </row>
    <row r="225" spans="1:20" x14ac:dyDescent="0.3">
      <c r="A225" t="s">
        <v>4015</v>
      </c>
      <c r="B225" t="s">
        <v>4495</v>
      </c>
      <c r="C225">
        <v>2395000</v>
      </c>
      <c r="D225">
        <v>2021</v>
      </c>
      <c r="E225">
        <v>13594</v>
      </c>
      <c r="F225" t="s">
        <v>14</v>
      </c>
      <c r="G225" t="s">
        <v>19</v>
      </c>
      <c r="H225" t="s">
        <v>4006</v>
      </c>
      <c r="I225" t="s">
        <v>4011</v>
      </c>
      <c r="J225" t="s">
        <v>3943</v>
      </c>
      <c r="K225" t="s">
        <v>25</v>
      </c>
      <c r="L225" t="s">
        <v>4018</v>
      </c>
      <c r="M225" t="s">
        <v>4301</v>
      </c>
      <c r="N225" t="s">
        <v>4020</v>
      </c>
      <c r="O225" t="s">
        <v>3948</v>
      </c>
      <c r="P225">
        <v>4661</v>
      </c>
      <c r="Q225">
        <v>1894</v>
      </c>
      <c r="R225">
        <v>1786</v>
      </c>
      <c r="S225">
        <v>6</v>
      </c>
      <c r="T225">
        <v>50</v>
      </c>
    </row>
    <row r="226" spans="1:20" x14ac:dyDescent="0.3">
      <c r="A226" t="s">
        <v>4104</v>
      </c>
      <c r="B226" t="s">
        <v>4268</v>
      </c>
      <c r="C226">
        <v>1775000</v>
      </c>
      <c r="D226">
        <v>2014</v>
      </c>
      <c r="E226">
        <v>75000</v>
      </c>
      <c r="F226" t="s">
        <v>14</v>
      </c>
      <c r="G226" t="s">
        <v>19</v>
      </c>
      <c r="H226" t="s">
        <v>4223</v>
      </c>
      <c r="I226" t="s">
        <v>3952</v>
      </c>
      <c r="J226" t="s">
        <v>3943</v>
      </c>
      <c r="K226" t="s">
        <v>25</v>
      </c>
      <c r="L226" t="s">
        <v>4107</v>
      </c>
      <c r="M226" t="s">
        <v>4269</v>
      </c>
      <c r="N226" t="s">
        <v>4109</v>
      </c>
      <c r="O226" t="s">
        <v>3948</v>
      </c>
      <c r="P226">
        <v>4915</v>
      </c>
      <c r="Q226">
        <v>1874</v>
      </c>
      <c r="R226">
        <v>1455</v>
      </c>
      <c r="S226">
        <v>5</v>
      </c>
      <c r="T226">
        <v>65</v>
      </c>
    </row>
    <row r="227" spans="1:20" x14ac:dyDescent="0.3">
      <c r="A227" t="s">
        <v>3949</v>
      </c>
      <c r="B227" t="s">
        <v>4496</v>
      </c>
      <c r="C227">
        <v>275000</v>
      </c>
      <c r="D227">
        <v>2011</v>
      </c>
      <c r="E227">
        <v>65000</v>
      </c>
      <c r="F227" t="s">
        <v>14</v>
      </c>
      <c r="G227" t="s">
        <v>12</v>
      </c>
      <c r="H227" t="s">
        <v>3971</v>
      </c>
      <c r="I227" t="s">
        <v>4037</v>
      </c>
      <c r="J227" t="s">
        <v>3943</v>
      </c>
      <c r="K227" t="s">
        <v>25</v>
      </c>
      <c r="L227" t="s">
        <v>3954</v>
      </c>
      <c r="M227" t="s">
        <v>4429</v>
      </c>
      <c r="N227" t="s">
        <v>4430</v>
      </c>
      <c r="O227" t="s">
        <v>1676</v>
      </c>
      <c r="P227">
        <v>3715</v>
      </c>
      <c r="Q227">
        <v>1680</v>
      </c>
      <c r="R227">
        <v>1620</v>
      </c>
      <c r="S227">
        <v>5</v>
      </c>
      <c r="T227">
        <v>43</v>
      </c>
    </row>
    <row r="228" spans="1:20" x14ac:dyDescent="0.3">
      <c r="A228" t="s">
        <v>3939</v>
      </c>
      <c r="B228" t="s">
        <v>4497</v>
      </c>
      <c r="C228">
        <v>325000</v>
      </c>
      <c r="D228">
        <v>2014</v>
      </c>
      <c r="E228">
        <v>43037</v>
      </c>
      <c r="F228" t="s">
        <v>10</v>
      </c>
      <c r="G228" t="s">
        <v>12</v>
      </c>
      <c r="H228" t="s">
        <v>4498</v>
      </c>
      <c r="I228" t="s">
        <v>4037</v>
      </c>
      <c r="J228" t="s">
        <v>3943</v>
      </c>
      <c r="K228" t="s">
        <v>25</v>
      </c>
      <c r="L228" t="s">
        <v>3945</v>
      </c>
      <c r="M228" t="s">
        <v>3946</v>
      </c>
      <c r="N228" t="s">
        <v>3947</v>
      </c>
      <c r="O228" t="s">
        <v>3948</v>
      </c>
      <c r="P228">
        <v>3610</v>
      </c>
      <c r="Q228">
        <v>1680</v>
      </c>
      <c r="R228">
        <v>1500</v>
      </c>
      <c r="S228">
        <v>5</v>
      </c>
      <c r="T228">
        <v>35</v>
      </c>
    </row>
    <row r="229" spans="1:20" x14ac:dyDescent="0.3">
      <c r="A229" t="s">
        <v>3949</v>
      </c>
      <c r="B229" t="s">
        <v>4431</v>
      </c>
      <c r="C229">
        <v>425000</v>
      </c>
      <c r="D229">
        <v>2013</v>
      </c>
      <c r="E229">
        <v>26000</v>
      </c>
      <c r="F229" t="s">
        <v>14</v>
      </c>
      <c r="G229" t="s">
        <v>12</v>
      </c>
      <c r="H229" t="s">
        <v>4036</v>
      </c>
      <c r="I229" t="s">
        <v>3952</v>
      </c>
      <c r="J229" t="s">
        <v>3943</v>
      </c>
      <c r="K229" t="s">
        <v>25</v>
      </c>
      <c r="L229" t="s">
        <v>3954</v>
      </c>
      <c r="M229" t="s">
        <v>3955</v>
      </c>
      <c r="N229" t="s">
        <v>3956</v>
      </c>
      <c r="O229" t="s">
        <v>3948</v>
      </c>
      <c r="P229">
        <v>3850</v>
      </c>
      <c r="Q229">
        <v>1695</v>
      </c>
      <c r="R229">
        <v>1530</v>
      </c>
      <c r="S229">
        <v>5</v>
      </c>
      <c r="T229">
        <v>42</v>
      </c>
    </row>
    <row r="230" spans="1:20" x14ac:dyDescent="0.3">
      <c r="A230" t="s">
        <v>4115</v>
      </c>
      <c r="B230" t="s">
        <v>4499</v>
      </c>
      <c r="C230">
        <v>1475000</v>
      </c>
      <c r="D230">
        <v>2020</v>
      </c>
      <c r="E230">
        <v>78000</v>
      </c>
      <c r="F230" t="s">
        <v>14</v>
      </c>
      <c r="G230" t="s">
        <v>12</v>
      </c>
      <c r="H230" t="s">
        <v>4117</v>
      </c>
      <c r="I230" t="s">
        <v>3952</v>
      </c>
      <c r="J230" t="s">
        <v>3943</v>
      </c>
      <c r="K230" t="s">
        <v>25</v>
      </c>
      <c r="L230" t="s">
        <v>4146</v>
      </c>
      <c r="M230" t="s">
        <v>4500</v>
      </c>
      <c r="N230" t="s">
        <v>4213</v>
      </c>
      <c r="O230" t="s">
        <v>3975</v>
      </c>
      <c r="P230">
        <v>4456</v>
      </c>
      <c r="Q230">
        <v>1820</v>
      </c>
      <c r="R230">
        <v>1995</v>
      </c>
      <c r="S230">
        <v>7</v>
      </c>
      <c r="T230">
        <v>60</v>
      </c>
    </row>
    <row r="231" spans="1:20" x14ac:dyDescent="0.3">
      <c r="A231" t="s">
        <v>3964</v>
      </c>
      <c r="B231" t="s">
        <v>4501</v>
      </c>
      <c r="C231">
        <v>1580000</v>
      </c>
      <c r="D231">
        <v>2018</v>
      </c>
      <c r="E231">
        <v>115000</v>
      </c>
      <c r="F231" t="s">
        <v>14</v>
      </c>
      <c r="G231" t="s">
        <v>19</v>
      </c>
      <c r="H231" t="s">
        <v>4036</v>
      </c>
      <c r="I231" t="s">
        <v>4291</v>
      </c>
      <c r="J231" t="s">
        <v>3943</v>
      </c>
      <c r="K231" t="s">
        <v>25</v>
      </c>
      <c r="L231" t="s">
        <v>4172</v>
      </c>
      <c r="M231" t="s">
        <v>4502</v>
      </c>
      <c r="N231" t="s">
        <v>4503</v>
      </c>
      <c r="O231" t="s">
        <v>3975</v>
      </c>
      <c r="P231">
        <v>4735</v>
      </c>
      <c r="Q231">
        <v>1830</v>
      </c>
      <c r="R231">
        <v>1795</v>
      </c>
      <c r="S231">
        <v>7</v>
      </c>
      <c r="T231">
        <v>55</v>
      </c>
    </row>
    <row r="232" spans="1:20" x14ac:dyDescent="0.3">
      <c r="A232" t="s">
        <v>3939</v>
      </c>
      <c r="B232" t="s">
        <v>4504</v>
      </c>
      <c r="C232">
        <v>869000</v>
      </c>
      <c r="D232">
        <v>2021</v>
      </c>
      <c r="E232">
        <v>8700</v>
      </c>
      <c r="F232" t="s">
        <v>10</v>
      </c>
      <c r="G232" t="s">
        <v>19</v>
      </c>
      <c r="H232" t="s">
        <v>3966</v>
      </c>
      <c r="I232" t="s">
        <v>4043</v>
      </c>
      <c r="J232" t="s">
        <v>3943</v>
      </c>
      <c r="K232" t="s">
        <v>25</v>
      </c>
      <c r="L232" t="s">
        <v>4062</v>
      </c>
      <c r="M232" t="s">
        <v>4063</v>
      </c>
      <c r="N232" t="s">
        <v>4064</v>
      </c>
      <c r="O232" t="s">
        <v>3948</v>
      </c>
      <c r="P232">
        <v>3995</v>
      </c>
      <c r="Q232">
        <v>1695</v>
      </c>
      <c r="R232">
        <v>1501</v>
      </c>
      <c r="S232">
        <v>5</v>
      </c>
      <c r="T232">
        <v>35</v>
      </c>
    </row>
    <row r="233" spans="1:20" x14ac:dyDescent="0.3">
      <c r="A233" t="s">
        <v>3980</v>
      </c>
      <c r="B233" t="s">
        <v>4368</v>
      </c>
      <c r="C233">
        <v>5850000</v>
      </c>
      <c r="D233">
        <v>2019</v>
      </c>
      <c r="E233">
        <v>31000</v>
      </c>
      <c r="F233" t="s">
        <v>14</v>
      </c>
      <c r="G233" t="s">
        <v>19</v>
      </c>
      <c r="H233" t="s">
        <v>3971</v>
      </c>
      <c r="I233" t="s">
        <v>3942</v>
      </c>
      <c r="J233" t="s">
        <v>3943</v>
      </c>
      <c r="K233" t="s">
        <v>3944</v>
      </c>
      <c r="L233" t="s">
        <v>4092</v>
      </c>
      <c r="M233" t="s">
        <v>4369</v>
      </c>
      <c r="N233" t="s">
        <v>4100</v>
      </c>
      <c r="O233" t="s">
        <v>3991</v>
      </c>
      <c r="P233">
        <v>4819</v>
      </c>
      <c r="Q233">
        <v>2141</v>
      </c>
      <c r="R233">
        <v>1796</v>
      </c>
      <c r="S233">
        <v>5</v>
      </c>
      <c r="T233">
        <v>93</v>
      </c>
    </row>
    <row r="234" spans="1:20" x14ac:dyDescent="0.3">
      <c r="A234" t="s">
        <v>4141</v>
      </c>
      <c r="B234" t="s">
        <v>4505</v>
      </c>
      <c r="C234">
        <v>1900000</v>
      </c>
      <c r="D234">
        <v>2020</v>
      </c>
      <c r="E234">
        <v>41736</v>
      </c>
      <c r="F234" t="s">
        <v>14</v>
      </c>
      <c r="G234" t="s">
        <v>19</v>
      </c>
      <c r="H234" t="s">
        <v>4223</v>
      </c>
      <c r="I234" t="s">
        <v>3942</v>
      </c>
      <c r="J234" t="s">
        <v>3943</v>
      </c>
      <c r="K234" t="s">
        <v>25</v>
      </c>
      <c r="L234" t="s">
        <v>4018</v>
      </c>
      <c r="M234" t="s">
        <v>4143</v>
      </c>
      <c r="N234" t="s">
        <v>4020</v>
      </c>
      <c r="O234" t="s">
        <v>3991</v>
      </c>
      <c r="P234">
        <v>4395</v>
      </c>
      <c r="Q234">
        <v>1818</v>
      </c>
      <c r="R234">
        <v>1640</v>
      </c>
      <c r="S234">
        <v>5</v>
      </c>
      <c r="T234">
        <v>60</v>
      </c>
    </row>
    <row r="235" spans="1:20" x14ac:dyDescent="0.3">
      <c r="A235" t="s">
        <v>4506</v>
      </c>
      <c r="B235" t="s">
        <v>4507</v>
      </c>
      <c r="C235">
        <v>9000000</v>
      </c>
      <c r="D235">
        <v>2017</v>
      </c>
      <c r="E235">
        <v>40000</v>
      </c>
      <c r="F235" t="s">
        <v>14</v>
      </c>
      <c r="G235" t="s">
        <v>19</v>
      </c>
      <c r="H235" t="s">
        <v>4337</v>
      </c>
      <c r="I235" t="s">
        <v>3952</v>
      </c>
      <c r="J235" t="s">
        <v>3953</v>
      </c>
      <c r="K235" t="s">
        <v>25</v>
      </c>
      <c r="L235" t="s">
        <v>4508</v>
      </c>
      <c r="M235" t="s">
        <v>4509</v>
      </c>
      <c r="N235" t="s">
        <v>4510</v>
      </c>
      <c r="O235" t="s">
        <v>3991</v>
      </c>
      <c r="P235">
        <v>5005</v>
      </c>
      <c r="Q235">
        <v>1981</v>
      </c>
      <c r="R235">
        <v>1693</v>
      </c>
      <c r="S235">
        <v>5</v>
      </c>
      <c r="T235">
        <v>80</v>
      </c>
    </row>
    <row r="236" spans="1:20" x14ac:dyDescent="0.3">
      <c r="A236" t="s">
        <v>3964</v>
      </c>
      <c r="B236" t="s">
        <v>4171</v>
      </c>
      <c r="C236">
        <v>3550000</v>
      </c>
      <c r="D236">
        <v>2020</v>
      </c>
      <c r="E236">
        <v>55000</v>
      </c>
      <c r="F236" t="s">
        <v>14</v>
      </c>
      <c r="G236" t="s">
        <v>19</v>
      </c>
      <c r="H236" t="s">
        <v>4036</v>
      </c>
      <c r="I236" t="s">
        <v>4068</v>
      </c>
      <c r="J236" t="s">
        <v>3943</v>
      </c>
      <c r="K236" t="s">
        <v>3944</v>
      </c>
      <c r="L236" t="s">
        <v>4172</v>
      </c>
      <c r="M236" t="s">
        <v>4173</v>
      </c>
      <c r="N236" t="s">
        <v>4174</v>
      </c>
      <c r="O236" t="s">
        <v>3975</v>
      </c>
      <c r="P236">
        <v>4795</v>
      </c>
      <c r="Q236">
        <v>1855</v>
      </c>
      <c r="R236">
        <v>1835</v>
      </c>
      <c r="S236">
        <v>7</v>
      </c>
      <c r="T236">
        <v>80</v>
      </c>
    </row>
    <row r="237" spans="1:20" x14ac:dyDescent="0.3">
      <c r="A237" t="s">
        <v>4248</v>
      </c>
      <c r="B237" t="s">
        <v>4511</v>
      </c>
      <c r="C237">
        <v>3500000</v>
      </c>
      <c r="D237">
        <v>2014</v>
      </c>
      <c r="E237">
        <v>160000</v>
      </c>
      <c r="F237" t="s">
        <v>10</v>
      </c>
      <c r="G237" t="s">
        <v>19</v>
      </c>
      <c r="H237" t="s">
        <v>3971</v>
      </c>
      <c r="I237" t="s">
        <v>4011</v>
      </c>
      <c r="J237" t="s">
        <v>3943</v>
      </c>
      <c r="K237" t="s">
        <v>25</v>
      </c>
      <c r="L237" t="s">
        <v>4512</v>
      </c>
      <c r="M237" t="s">
        <v>4513</v>
      </c>
      <c r="N237" t="s">
        <v>4514</v>
      </c>
      <c r="O237" t="s">
        <v>3991</v>
      </c>
      <c r="P237">
        <v>4846</v>
      </c>
      <c r="Q237">
        <v>1939</v>
      </c>
      <c r="R237">
        <v>1702</v>
      </c>
      <c r="S237">
        <v>5</v>
      </c>
      <c r="T237">
        <v>100</v>
      </c>
    </row>
    <row r="238" spans="1:20" x14ac:dyDescent="0.3">
      <c r="A238" t="s">
        <v>3964</v>
      </c>
      <c r="B238" t="s">
        <v>4515</v>
      </c>
      <c r="C238">
        <v>2425000</v>
      </c>
      <c r="D238">
        <v>2022</v>
      </c>
      <c r="E238">
        <v>11000</v>
      </c>
      <c r="F238" t="s">
        <v>14</v>
      </c>
      <c r="G238" t="s">
        <v>19</v>
      </c>
      <c r="H238" t="s">
        <v>4183</v>
      </c>
      <c r="I238" t="s">
        <v>4068</v>
      </c>
      <c r="J238" t="s">
        <v>3943</v>
      </c>
      <c r="K238" t="s">
        <v>25</v>
      </c>
      <c r="L238" t="s">
        <v>3972</v>
      </c>
      <c r="M238" t="s">
        <v>3973</v>
      </c>
      <c r="N238" t="s">
        <v>4285</v>
      </c>
      <c r="O238" t="s">
        <v>3975</v>
      </c>
      <c r="P238">
        <v>4735</v>
      </c>
      <c r="Q238">
        <v>1830</v>
      </c>
      <c r="R238">
        <v>1795</v>
      </c>
      <c r="S238">
        <v>7</v>
      </c>
      <c r="T238">
        <v>55</v>
      </c>
    </row>
    <row r="239" spans="1:20" x14ac:dyDescent="0.3">
      <c r="A239" t="s">
        <v>3985</v>
      </c>
      <c r="B239" t="s">
        <v>4516</v>
      </c>
      <c r="C239">
        <v>5811000</v>
      </c>
      <c r="D239">
        <v>2018</v>
      </c>
      <c r="E239">
        <v>24690</v>
      </c>
      <c r="F239" t="s">
        <v>14</v>
      </c>
      <c r="G239" t="s">
        <v>19</v>
      </c>
      <c r="H239" t="s">
        <v>3971</v>
      </c>
      <c r="I239" t="s">
        <v>4011</v>
      </c>
      <c r="J239" t="s">
        <v>3943</v>
      </c>
      <c r="K239" t="s">
        <v>25</v>
      </c>
      <c r="L239" t="s">
        <v>4244</v>
      </c>
      <c r="M239" t="s">
        <v>4245</v>
      </c>
      <c r="N239" t="s">
        <v>4246</v>
      </c>
      <c r="O239" t="s">
        <v>3991</v>
      </c>
      <c r="P239">
        <v>4886</v>
      </c>
      <c r="Q239">
        <v>1938</v>
      </c>
      <c r="R239">
        <v>1762</v>
      </c>
      <c r="S239">
        <v>7</v>
      </c>
    </row>
    <row r="240" spans="1:20" x14ac:dyDescent="0.3">
      <c r="A240" t="s">
        <v>3964</v>
      </c>
      <c r="B240" t="s">
        <v>4517</v>
      </c>
      <c r="C240">
        <v>750000</v>
      </c>
      <c r="D240">
        <v>2011</v>
      </c>
      <c r="E240">
        <v>117000</v>
      </c>
      <c r="F240" t="s">
        <v>14</v>
      </c>
      <c r="G240" t="s">
        <v>12</v>
      </c>
      <c r="H240" t="s">
        <v>4183</v>
      </c>
      <c r="I240" t="s">
        <v>3952</v>
      </c>
      <c r="J240" t="s">
        <v>3953</v>
      </c>
      <c r="K240" t="s">
        <v>25</v>
      </c>
      <c r="L240" t="s">
        <v>4283</v>
      </c>
      <c r="M240" t="s">
        <v>4518</v>
      </c>
      <c r="N240" t="s">
        <v>4519</v>
      </c>
      <c r="O240" t="s">
        <v>3991</v>
      </c>
      <c r="P240">
        <v>4695</v>
      </c>
      <c r="Q240">
        <v>1840</v>
      </c>
      <c r="R240">
        <v>1850</v>
      </c>
      <c r="S240">
        <v>7</v>
      </c>
      <c r="T240">
        <v>80</v>
      </c>
    </row>
    <row r="241" spans="1:20" x14ac:dyDescent="0.3">
      <c r="A241" t="s">
        <v>4104</v>
      </c>
      <c r="B241" t="s">
        <v>4520</v>
      </c>
      <c r="C241">
        <v>2200000</v>
      </c>
      <c r="D241">
        <v>2014</v>
      </c>
      <c r="E241">
        <v>95000</v>
      </c>
      <c r="F241" t="s">
        <v>14</v>
      </c>
      <c r="G241" t="s">
        <v>19</v>
      </c>
      <c r="H241" t="s">
        <v>3959</v>
      </c>
      <c r="I241" t="s">
        <v>3952</v>
      </c>
      <c r="J241" t="s">
        <v>3943</v>
      </c>
      <c r="K241" t="s">
        <v>25</v>
      </c>
      <c r="L241" t="s">
        <v>4317</v>
      </c>
      <c r="M241" t="s">
        <v>4420</v>
      </c>
      <c r="N241" t="s">
        <v>4421</v>
      </c>
      <c r="O241" t="s">
        <v>3991</v>
      </c>
      <c r="P241">
        <v>5089</v>
      </c>
      <c r="Q241">
        <v>1983</v>
      </c>
      <c r="R241">
        <v>1737</v>
      </c>
      <c r="S241">
        <v>7</v>
      </c>
      <c r="T241">
        <v>100</v>
      </c>
    </row>
    <row r="242" spans="1:20" x14ac:dyDescent="0.3">
      <c r="A242" t="s">
        <v>3949</v>
      </c>
      <c r="B242" t="s">
        <v>4521</v>
      </c>
      <c r="C242">
        <v>520000</v>
      </c>
      <c r="D242">
        <v>2019</v>
      </c>
      <c r="E242">
        <v>76000</v>
      </c>
      <c r="F242" t="s">
        <v>22</v>
      </c>
      <c r="G242" t="s">
        <v>12</v>
      </c>
      <c r="H242" t="s">
        <v>4078</v>
      </c>
      <c r="I242" t="s">
        <v>3952</v>
      </c>
      <c r="J242" t="s">
        <v>3943</v>
      </c>
      <c r="K242" t="s">
        <v>25</v>
      </c>
      <c r="L242" t="s">
        <v>4026</v>
      </c>
      <c r="M242" t="s">
        <v>4522</v>
      </c>
      <c r="N242" t="s">
        <v>4054</v>
      </c>
      <c r="O242" t="s">
        <v>3948</v>
      </c>
      <c r="P242">
        <v>3655</v>
      </c>
      <c r="Q242">
        <v>1620</v>
      </c>
      <c r="R242">
        <v>1675</v>
      </c>
      <c r="S242">
        <v>5</v>
      </c>
      <c r="T242">
        <v>60</v>
      </c>
    </row>
    <row r="243" spans="1:20" x14ac:dyDescent="0.3">
      <c r="A243" t="s">
        <v>3949</v>
      </c>
      <c r="B243" t="s">
        <v>4523</v>
      </c>
      <c r="C243">
        <v>390000</v>
      </c>
      <c r="D243">
        <v>2018</v>
      </c>
      <c r="E243">
        <v>18000</v>
      </c>
      <c r="F243" t="s">
        <v>10</v>
      </c>
      <c r="G243" t="s">
        <v>12</v>
      </c>
      <c r="H243" t="s">
        <v>3959</v>
      </c>
      <c r="I243" t="s">
        <v>4037</v>
      </c>
      <c r="J243" t="s">
        <v>3943</v>
      </c>
      <c r="K243" t="s">
        <v>25</v>
      </c>
      <c r="L243" t="s">
        <v>4026</v>
      </c>
      <c r="M243" t="s">
        <v>4027</v>
      </c>
      <c r="N243" t="s">
        <v>4028</v>
      </c>
      <c r="O243" t="s">
        <v>3948</v>
      </c>
      <c r="P243">
        <v>3545</v>
      </c>
      <c r="Q243">
        <v>1490</v>
      </c>
      <c r="R243">
        <v>1475</v>
      </c>
      <c r="S243">
        <v>5</v>
      </c>
      <c r="T243">
        <v>35</v>
      </c>
    </row>
    <row r="244" spans="1:20" x14ac:dyDescent="0.3">
      <c r="A244" t="s">
        <v>3949</v>
      </c>
      <c r="B244" t="s">
        <v>4524</v>
      </c>
      <c r="C244">
        <v>540000</v>
      </c>
      <c r="D244">
        <v>2015</v>
      </c>
      <c r="E244">
        <v>38000</v>
      </c>
      <c r="F244" t="s">
        <v>10</v>
      </c>
      <c r="G244" t="s">
        <v>12</v>
      </c>
      <c r="H244" t="s">
        <v>3971</v>
      </c>
      <c r="I244" t="s">
        <v>4114</v>
      </c>
      <c r="J244" t="s">
        <v>3943</v>
      </c>
      <c r="K244" t="s">
        <v>25</v>
      </c>
      <c r="L244" t="s">
        <v>3977</v>
      </c>
      <c r="M244" t="s">
        <v>3978</v>
      </c>
      <c r="N244" t="s">
        <v>3979</v>
      </c>
      <c r="O244" t="s">
        <v>3948</v>
      </c>
      <c r="P244">
        <v>4490</v>
      </c>
      <c r="Q244">
        <v>1730</v>
      </c>
      <c r="R244">
        <v>1485</v>
      </c>
      <c r="S244">
        <v>5</v>
      </c>
      <c r="T244">
        <v>43</v>
      </c>
    </row>
    <row r="245" spans="1:20" x14ac:dyDescent="0.3">
      <c r="A245" t="s">
        <v>3949</v>
      </c>
      <c r="B245" t="s">
        <v>4525</v>
      </c>
      <c r="C245">
        <v>699000</v>
      </c>
      <c r="D245">
        <v>2018</v>
      </c>
      <c r="E245">
        <v>43000</v>
      </c>
      <c r="F245" t="s">
        <v>14</v>
      </c>
      <c r="G245" t="s">
        <v>19</v>
      </c>
      <c r="H245" t="s">
        <v>3971</v>
      </c>
      <c r="I245" t="s">
        <v>3967</v>
      </c>
      <c r="J245" t="s">
        <v>3943</v>
      </c>
      <c r="K245" t="s">
        <v>25</v>
      </c>
      <c r="L245" t="s">
        <v>3954</v>
      </c>
      <c r="M245" t="s">
        <v>3955</v>
      </c>
      <c r="N245" t="s">
        <v>3956</v>
      </c>
      <c r="O245" t="s">
        <v>3948</v>
      </c>
      <c r="P245">
        <v>3840</v>
      </c>
      <c r="Q245">
        <v>1735</v>
      </c>
      <c r="R245">
        <v>1530</v>
      </c>
      <c r="S245">
        <v>5</v>
      </c>
      <c r="T245">
        <v>37</v>
      </c>
    </row>
    <row r="246" spans="1:20" x14ac:dyDescent="0.3">
      <c r="A246" t="s">
        <v>3957</v>
      </c>
      <c r="B246" t="s">
        <v>4320</v>
      </c>
      <c r="C246">
        <v>484999</v>
      </c>
      <c r="D246">
        <v>2013</v>
      </c>
      <c r="E246">
        <v>107000</v>
      </c>
      <c r="F246" t="s">
        <v>14</v>
      </c>
      <c r="G246" t="s">
        <v>12</v>
      </c>
      <c r="H246" t="s">
        <v>4316</v>
      </c>
      <c r="I246" t="s">
        <v>3952</v>
      </c>
      <c r="J246" t="s">
        <v>3943</v>
      </c>
      <c r="K246" t="s">
        <v>25</v>
      </c>
      <c r="L246" t="s">
        <v>4069</v>
      </c>
      <c r="M246" t="s">
        <v>4070</v>
      </c>
      <c r="N246" t="s">
        <v>4322</v>
      </c>
      <c r="O246" t="s">
        <v>3948</v>
      </c>
      <c r="P246">
        <v>4370</v>
      </c>
      <c r="Q246">
        <v>1700</v>
      </c>
      <c r="R246">
        <v>1475</v>
      </c>
      <c r="S246">
        <v>5</v>
      </c>
      <c r="T246">
        <v>43</v>
      </c>
    </row>
    <row r="247" spans="1:20" x14ac:dyDescent="0.3">
      <c r="A247" t="s">
        <v>3980</v>
      </c>
      <c r="B247" t="s">
        <v>4526</v>
      </c>
      <c r="C247">
        <v>7500000</v>
      </c>
      <c r="D247">
        <v>2021</v>
      </c>
      <c r="E247">
        <v>13000</v>
      </c>
      <c r="F247" t="s">
        <v>10</v>
      </c>
      <c r="G247" t="s">
        <v>19</v>
      </c>
      <c r="H247" t="s">
        <v>4036</v>
      </c>
      <c r="I247" t="s">
        <v>3967</v>
      </c>
      <c r="J247" t="s">
        <v>3943</v>
      </c>
      <c r="K247" t="s">
        <v>25</v>
      </c>
      <c r="L247" t="s">
        <v>4527</v>
      </c>
      <c r="M247" t="s">
        <v>4528</v>
      </c>
      <c r="N247" t="s">
        <v>4529</v>
      </c>
      <c r="O247" t="s">
        <v>3975</v>
      </c>
      <c r="P247">
        <v>4702</v>
      </c>
      <c r="Q247">
        <v>1810</v>
      </c>
      <c r="R247">
        <v>1434</v>
      </c>
      <c r="S247">
        <v>4</v>
      </c>
      <c r="T247">
        <v>66</v>
      </c>
    </row>
    <row r="248" spans="1:20" x14ac:dyDescent="0.3">
      <c r="A248" t="s">
        <v>3980</v>
      </c>
      <c r="B248" t="s">
        <v>4530</v>
      </c>
      <c r="C248">
        <v>850000</v>
      </c>
      <c r="D248">
        <v>2011</v>
      </c>
      <c r="E248">
        <v>85000</v>
      </c>
      <c r="F248" t="s">
        <v>14</v>
      </c>
      <c r="G248" t="s">
        <v>19</v>
      </c>
      <c r="H248" t="s">
        <v>4241</v>
      </c>
      <c r="I248" t="s">
        <v>3952</v>
      </c>
      <c r="J248" t="s">
        <v>3953</v>
      </c>
      <c r="K248" t="s">
        <v>25</v>
      </c>
      <c r="L248" t="s">
        <v>4092</v>
      </c>
      <c r="M248" t="s">
        <v>4099</v>
      </c>
      <c r="N248" t="s">
        <v>4100</v>
      </c>
      <c r="O248" t="s">
        <v>3975</v>
      </c>
      <c r="P248">
        <v>4868</v>
      </c>
      <c r="Q248">
        <v>1854</v>
      </c>
      <c r="R248">
        <v>1471</v>
      </c>
      <c r="S248">
        <v>5</v>
      </c>
      <c r="T248">
        <v>90</v>
      </c>
    </row>
    <row r="249" spans="1:20" x14ac:dyDescent="0.3">
      <c r="A249" t="s">
        <v>4015</v>
      </c>
      <c r="B249" t="s">
        <v>4531</v>
      </c>
      <c r="C249">
        <v>1085000</v>
      </c>
      <c r="D249">
        <v>2018</v>
      </c>
      <c r="E249">
        <v>8922</v>
      </c>
      <c r="F249" t="s">
        <v>10</v>
      </c>
      <c r="G249" t="s">
        <v>19</v>
      </c>
      <c r="H249" t="s">
        <v>4006</v>
      </c>
      <c r="I249" t="s">
        <v>3967</v>
      </c>
      <c r="J249" t="s">
        <v>3943</v>
      </c>
      <c r="K249" t="s">
        <v>25</v>
      </c>
      <c r="L249" t="s">
        <v>3945</v>
      </c>
      <c r="M249" t="s">
        <v>4472</v>
      </c>
      <c r="N249" t="s">
        <v>4473</v>
      </c>
      <c r="O249" t="s">
        <v>3948</v>
      </c>
      <c r="P249">
        <v>3994</v>
      </c>
      <c r="Q249">
        <v>1811</v>
      </c>
      <c r="R249">
        <v>1607</v>
      </c>
      <c r="S249">
        <v>5</v>
      </c>
      <c r="T249">
        <v>44</v>
      </c>
    </row>
    <row r="250" spans="1:20" x14ac:dyDescent="0.3">
      <c r="A250" t="s">
        <v>3949</v>
      </c>
      <c r="B250" t="s">
        <v>4532</v>
      </c>
      <c r="C250">
        <v>319000</v>
      </c>
      <c r="D250">
        <v>2013</v>
      </c>
      <c r="E250">
        <v>47800</v>
      </c>
      <c r="F250" t="s">
        <v>10</v>
      </c>
      <c r="G250" t="s">
        <v>12</v>
      </c>
      <c r="H250" t="s">
        <v>4533</v>
      </c>
      <c r="I250" t="s">
        <v>3967</v>
      </c>
      <c r="J250" t="s">
        <v>3943</v>
      </c>
      <c r="K250" t="s">
        <v>25</v>
      </c>
      <c r="L250" t="s">
        <v>4030</v>
      </c>
      <c r="M250" t="s">
        <v>4031</v>
      </c>
      <c r="N250" t="s">
        <v>4032</v>
      </c>
      <c r="O250" t="s">
        <v>3948</v>
      </c>
      <c r="P250">
        <v>3395</v>
      </c>
      <c r="Q250">
        <v>1490</v>
      </c>
      <c r="R250">
        <v>1475</v>
      </c>
      <c r="S250">
        <v>5</v>
      </c>
      <c r="T250">
        <v>35</v>
      </c>
    </row>
    <row r="251" spans="1:20" x14ac:dyDescent="0.3">
      <c r="A251" t="s">
        <v>4115</v>
      </c>
      <c r="B251" t="s">
        <v>4534</v>
      </c>
      <c r="C251">
        <v>549000</v>
      </c>
      <c r="D251">
        <v>2012</v>
      </c>
      <c r="E251">
        <v>143000</v>
      </c>
      <c r="F251" t="s">
        <v>14</v>
      </c>
      <c r="G251" t="s">
        <v>12</v>
      </c>
      <c r="H251" t="s">
        <v>4241</v>
      </c>
      <c r="I251" t="s">
        <v>4037</v>
      </c>
      <c r="J251" t="s">
        <v>3943</v>
      </c>
      <c r="K251" t="s">
        <v>25</v>
      </c>
      <c r="L251" t="s">
        <v>4146</v>
      </c>
      <c r="M251" t="s">
        <v>4500</v>
      </c>
      <c r="N251" t="s">
        <v>4535</v>
      </c>
      <c r="O251" t="s">
        <v>3948</v>
      </c>
      <c r="P251">
        <v>4585</v>
      </c>
      <c r="Q251">
        <v>1890</v>
      </c>
      <c r="R251">
        <v>1785</v>
      </c>
      <c r="S251">
        <v>7</v>
      </c>
      <c r="T251">
        <v>70</v>
      </c>
    </row>
    <row r="252" spans="1:20" x14ac:dyDescent="0.3">
      <c r="A252" t="s">
        <v>4015</v>
      </c>
      <c r="B252" t="s">
        <v>4016</v>
      </c>
      <c r="C252">
        <v>1725000</v>
      </c>
      <c r="D252">
        <v>2019</v>
      </c>
      <c r="E252">
        <v>68758</v>
      </c>
      <c r="F252" t="s">
        <v>14</v>
      </c>
      <c r="G252" t="s">
        <v>12</v>
      </c>
      <c r="H252" t="s">
        <v>4106</v>
      </c>
      <c r="I252" t="s">
        <v>3952</v>
      </c>
      <c r="J252" t="s">
        <v>3943</v>
      </c>
      <c r="K252" t="s">
        <v>25</v>
      </c>
      <c r="L252" t="s">
        <v>4018</v>
      </c>
      <c r="M252" t="s">
        <v>4019</v>
      </c>
      <c r="N252" t="s">
        <v>4020</v>
      </c>
      <c r="O252" t="s">
        <v>3948</v>
      </c>
      <c r="P252">
        <v>4598</v>
      </c>
      <c r="Q252">
        <v>1894</v>
      </c>
      <c r="R252">
        <v>1706</v>
      </c>
      <c r="S252">
        <v>5</v>
      </c>
      <c r="T252">
        <v>50</v>
      </c>
    </row>
    <row r="253" spans="1:20" x14ac:dyDescent="0.3">
      <c r="A253" t="s">
        <v>3939</v>
      </c>
      <c r="B253" t="s">
        <v>4536</v>
      </c>
      <c r="C253">
        <v>475000</v>
      </c>
      <c r="D253">
        <v>2015</v>
      </c>
      <c r="E253">
        <v>72000</v>
      </c>
      <c r="F253" t="s">
        <v>14</v>
      </c>
      <c r="G253" t="s">
        <v>12</v>
      </c>
      <c r="H253" t="s">
        <v>4183</v>
      </c>
      <c r="I253" t="s">
        <v>3952</v>
      </c>
      <c r="J253" t="s">
        <v>3953</v>
      </c>
      <c r="K253" t="s">
        <v>25</v>
      </c>
      <c r="L253" t="s">
        <v>4204</v>
      </c>
      <c r="M253" t="s">
        <v>4205</v>
      </c>
      <c r="N253" t="s">
        <v>4126</v>
      </c>
      <c r="O253" t="s">
        <v>3948</v>
      </c>
      <c r="P253">
        <v>4386</v>
      </c>
      <c r="Q253">
        <v>1683</v>
      </c>
      <c r="R253">
        <v>1603</v>
      </c>
      <c r="S253">
        <v>7</v>
      </c>
      <c r="T253">
        <v>42</v>
      </c>
    </row>
    <row r="254" spans="1:20" x14ac:dyDescent="0.3">
      <c r="A254" t="s">
        <v>4015</v>
      </c>
      <c r="B254" t="s">
        <v>4537</v>
      </c>
      <c r="C254">
        <v>890000</v>
      </c>
      <c r="D254">
        <v>2022</v>
      </c>
      <c r="E254">
        <v>7500</v>
      </c>
      <c r="F254" t="s">
        <v>10</v>
      </c>
      <c r="G254" t="s">
        <v>12</v>
      </c>
      <c r="H254" t="s">
        <v>3971</v>
      </c>
      <c r="I254" t="s">
        <v>3952</v>
      </c>
      <c r="J254" t="s">
        <v>3943</v>
      </c>
      <c r="K254" t="s">
        <v>25</v>
      </c>
      <c r="L254" t="s">
        <v>4062</v>
      </c>
      <c r="M254" t="s">
        <v>4082</v>
      </c>
      <c r="N254" t="s">
        <v>4538</v>
      </c>
      <c r="O254" t="s">
        <v>3948</v>
      </c>
      <c r="P254">
        <v>3827</v>
      </c>
      <c r="Q254">
        <v>1742</v>
      </c>
      <c r="R254">
        <v>1615</v>
      </c>
      <c r="S254">
        <v>5</v>
      </c>
      <c r="T254">
        <v>37</v>
      </c>
    </row>
    <row r="255" spans="1:20" x14ac:dyDescent="0.3">
      <c r="A255" t="s">
        <v>3949</v>
      </c>
      <c r="B255" t="s">
        <v>4408</v>
      </c>
      <c r="C255">
        <v>235000</v>
      </c>
      <c r="D255">
        <v>2012</v>
      </c>
      <c r="E255">
        <v>37000</v>
      </c>
      <c r="F255" t="s">
        <v>10</v>
      </c>
      <c r="G255" t="s">
        <v>12</v>
      </c>
      <c r="H255" t="s">
        <v>3971</v>
      </c>
      <c r="I255" t="s">
        <v>4043</v>
      </c>
      <c r="J255" t="s">
        <v>3953</v>
      </c>
      <c r="K255" t="s">
        <v>25</v>
      </c>
      <c r="L255" t="s">
        <v>4026</v>
      </c>
      <c r="M255" t="s">
        <v>4409</v>
      </c>
      <c r="N255" t="s">
        <v>4410</v>
      </c>
      <c r="O255" t="s">
        <v>1676</v>
      </c>
      <c r="P255">
        <v>3539</v>
      </c>
      <c r="Q255">
        <v>1495</v>
      </c>
      <c r="R255">
        <v>1700</v>
      </c>
      <c r="S255">
        <v>5</v>
      </c>
      <c r="T255">
        <v>35</v>
      </c>
    </row>
    <row r="256" spans="1:20" x14ac:dyDescent="0.3">
      <c r="A256" t="s">
        <v>3957</v>
      </c>
      <c r="B256" t="s">
        <v>4539</v>
      </c>
      <c r="C256">
        <v>445000</v>
      </c>
      <c r="D256">
        <v>2016</v>
      </c>
      <c r="E256">
        <v>22402</v>
      </c>
      <c r="F256" t="s">
        <v>10</v>
      </c>
      <c r="G256" t="s">
        <v>12</v>
      </c>
      <c r="H256" t="s">
        <v>3971</v>
      </c>
      <c r="I256" t="s">
        <v>3942</v>
      </c>
      <c r="J256" t="s">
        <v>3943</v>
      </c>
      <c r="K256" t="s">
        <v>25</v>
      </c>
      <c r="L256" t="s">
        <v>3961</v>
      </c>
      <c r="M256" t="s">
        <v>4306</v>
      </c>
      <c r="N256" t="s">
        <v>4304</v>
      </c>
      <c r="O256" t="s">
        <v>3948</v>
      </c>
      <c r="P256">
        <v>3765</v>
      </c>
      <c r="Q256">
        <v>1660</v>
      </c>
      <c r="R256">
        <v>1520</v>
      </c>
      <c r="S256">
        <v>5</v>
      </c>
      <c r="T256">
        <v>43</v>
      </c>
    </row>
    <row r="257" spans="1:20" x14ac:dyDescent="0.3">
      <c r="A257" t="s">
        <v>3939</v>
      </c>
      <c r="B257" t="s">
        <v>4391</v>
      </c>
      <c r="C257">
        <v>1060000</v>
      </c>
      <c r="D257">
        <v>2019</v>
      </c>
      <c r="E257">
        <v>12382</v>
      </c>
      <c r="F257" t="s">
        <v>10</v>
      </c>
      <c r="G257" t="s">
        <v>12</v>
      </c>
      <c r="H257" t="s">
        <v>3941</v>
      </c>
      <c r="I257" t="s">
        <v>3960</v>
      </c>
      <c r="J257" t="s">
        <v>3943</v>
      </c>
      <c r="K257" t="s">
        <v>3944</v>
      </c>
      <c r="L257" t="s">
        <v>4155</v>
      </c>
      <c r="M257" t="s">
        <v>4156</v>
      </c>
      <c r="N257" t="s">
        <v>4157</v>
      </c>
      <c r="O257" t="s">
        <v>3948</v>
      </c>
      <c r="P257">
        <v>4440</v>
      </c>
      <c r="Q257">
        <v>1695</v>
      </c>
      <c r="R257">
        <v>1495</v>
      </c>
      <c r="S257">
        <v>5</v>
      </c>
      <c r="T257">
        <v>40</v>
      </c>
    </row>
    <row r="258" spans="1:20" x14ac:dyDescent="0.3">
      <c r="A258" t="s">
        <v>3949</v>
      </c>
      <c r="B258" t="s">
        <v>4540</v>
      </c>
      <c r="C258">
        <v>690000</v>
      </c>
      <c r="D258">
        <v>2017</v>
      </c>
      <c r="E258">
        <v>61000</v>
      </c>
      <c r="F258" t="s">
        <v>14</v>
      </c>
      <c r="G258" t="s">
        <v>12</v>
      </c>
      <c r="H258" t="s">
        <v>4541</v>
      </c>
      <c r="I258" t="s">
        <v>4017</v>
      </c>
      <c r="J258" t="s">
        <v>3943</v>
      </c>
      <c r="K258" t="s">
        <v>25</v>
      </c>
      <c r="L258" t="s">
        <v>3954</v>
      </c>
      <c r="M258" t="s">
        <v>3955</v>
      </c>
      <c r="N258" t="s">
        <v>3956</v>
      </c>
      <c r="O258" t="s">
        <v>3948</v>
      </c>
      <c r="P258">
        <v>3995</v>
      </c>
      <c r="Q258">
        <v>1745</v>
      </c>
      <c r="R258">
        <v>1500</v>
      </c>
      <c r="S258">
        <v>5</v>
      </c>
      <c r="T258">
        <v>37</v>
      </c>
    </row>
    <row r="259" spans="1:20" x14ac:dyDescent="0.3">
      <c r="A259" t="s">
        <v>4542</v>
      </c>
      <c r="B259" t="s">
        <v>4543</v>
      </c>
      <c r="C259">
        <v>4200000</v>
      </c>
      <c r="D259">
        <v>2018</v>
      </c>
      <c r="E259">
        <v>90868</v>
      </c>
      <c r="F259" t="s">
        <v>14</v>
      </c>
      <c r="G259" t="s">
        <v>19</v>
      </c>
      <c r="H259" t="s">
        <v>4337</v>
      </c>
      <c r="I259" t="s">
        <v>4011</v>
      </c>
      <c r="J259" t="s">
        <v>3943</v>
      </c>
      <c r="K259" t="s">
        <v>25</v>
      </c>
      <c r="L259" t="s">
        <v>4365</v>
      </c>
      <c r="M259" t="s">
        <v>4366</v>
      </c>
      <c r="N259" t="s">
        <v>4367</v>
      </c>
      <c r="O259" t="s">
        <v>3991</v>
      </c>
      <c r="P259">
        <v>4731</v>
      </c>
      <c r="Q259">
        <v>2071</v>
      </c>
      <c r="R259">
        <v>1651</v>
      </c>
      <c r="S259">
        <v>5</v>
      </c>
      <c r="T259">
        <v>82</v>
      </c>
    </row>
    <row r="260" spans="1:20" x14ac:dyDescent="0.3">
      <c r="A260" t="s">
        <v>3985</v>
      </c>
      <c r="B260" t="s">
        <v>4242</v>
      </c>
      <c r="C260">
        <v>2950000</v>
      </c>
      <c r="D260">
        <v>2015</v>
      </c>
      <c r="E260">
        <v>84700</v>
      </c>
      <c r="F260" t="s">
        <v>14</v>
      </c>
      <c r="G260" t="s">
        <v>19</v>
      </c>
      <c r="H260" t="s">
        <v>3941</v>
      </c>
      <c r="I260" t="s">
        <v>4068</v>
      </c>
      <c r="J260" t="s">
        <v>3953</v>
      </c>
      <c r="K260" t="s">
        <v>25</v>
      </c>
      <c r="L260" t="s">
        <v>4244</v>
      </c>
      <c r="M260" t="s">
        <v>4245</v>
      </c>
      <c r="N260" t="s">
        <v>4246</v>
      </c>
      <c r="O260" t="s">
        <v>3991</v>
      </c>
      <c r="P260">
        <v>4886</v>
      </c>
      <c r="Q260">
        <v>1938</v>
      </c>
      <c r="R260">
        <v>1762</v>
      </c>
      <c r="S260">
        <v>5</v>
      </c>
    </row>
    <row r="261" spans="1:20" x14ac:dyDescent="0.3">
      <c r="A261" t="s">
        <v>4363</v>
      </c>
      <c r="B261" t="s">
        <v>4544</v>
      </c>
      <c r="C261">
        <v>12500000</v>
      </c>
      <c r="D261">
        <v>2022</v>
      </c>
      <c r="E261">
        <v>22010</v>
      </c>
      <c r="F261" t="s">
        <v>10</v>
      </c>
      <c r="G261" t="s">
        <v>19</v>
      </c>
      <c r="H261" t="s">
        <v>4241</v>
      </c>
      <c r="I261" t="s">
        <v>3952</v>
      </c>
      <c r="J261" t="s">
        <v>3943</v>
      </c>
      <c r="K261" t="s">
        <v>25</v>
      </c>
      <c r="L261" t="s">
        <v>4211</v>
      </c>
      <c r="M261" t="s">
        <v>4545</v>
      </c>
      <c r="N261" t="s">
        <v>4546</v>
      </c>
      <c r="O261" t="s">
        <v>3991</v>
      </c>
      <c r="P261">
        <v>4879</v>
      </c>
      <c r="Q261">
        <v>2073</v>
      </c>
      <c r="R261">
        <v>1803</v>
      </c>
      <c r="S261">
        <v>5</v>
      </c>
      <c r="T261">
        <v>104</v>
      </c>
    </row>
    <row r="262" spans="1:20" x14ac:dyDescent="0.3">
      <c r="A262" t="s">
        <v>3964</v>
      </c>
      <c r="B262" t="s">
        <v>4547</v>
      </c>
      <c r="C262">
        <v>1750000</v>
      </c>
      <c r="D262">
        <v>2015</v>
      </c>
      <c r="E262">
        <v>72000</v>
      </c>
      <c r="F262" t="s">
        <v>14</v>
      </c>
      <c r="G262" t="s">
        <v>19</v>
      </c>
      <c r="H262" t="s">
        <v>4159</v>
      </c>
      <c r="I262" t="s">
        <v>4068</v>
      </c>
      <c r="J262" t="s">
        <v>3953</v>
      </c>
      <c r="K262" t="s">
        <v>25</v>
      </c>
      <c r="L262" t="s">
        <v>4283</v>
      </c>
      <c r="M262" t="s">
        <v>4284</v>
      </c>
      <c r="N262" t="s">
        <v>3974</v>
      </c>
      <c r="O262" t="s">
        <v>3991</v>
      </c>
      <c r="P262">
        <v>4705</v>
      </c>
      <c r="Q262">
        <v>1840</v>
      </c>
      <c r="R262">
        <v>1850</v>
      </c>
      <c r="S262">
        <v>7</v>
      </c>
      <c r="T262">
        <v>80</v>
      </c>
    </row>
    <row r="263" spans="1:20" x14ac:dyDescent="0.3">
      <c r="A263" t="s">
        <v>4004</v>
      </c>
      <c r="B263" t="s">
        <v>4548</v>
      </c>
      <c r="C263">
        <v>395000</v>
      </c>
      <c r="D263">
        <v>2018</v>
      </c>
      <c r="E263">
        <v>75500</v>
      </c>
      <c r="F263" t="s">
        <v>10</v>
      </c>
      <c r="G263" t="s">
        <v>12</v>
      </c>
      <c r="H263" t="s">
        <v>4067</v>
      </c>
      <c r="I263" t="s">
        <v>4011</v>
      </c>
      <c r="J263" t="s">
        <v>3943</v>
      </c>
      <c r="K263" t="s">
        <v>25</v>
      </c>
      <c r="L263" t="s">
        <v>4007</v>
      </c>
      <c r="M263" t="s">
        <v>4008</v>
      </c>
      <c r="N263" t="s">
        <v>4009</v>
      </c>
      <c r="O263" t="s">
        <v>3948</v>
      </c>
      <c r="P263">
        <v>3679</v>
      </c>
      <c r="Q263">
        <v>1579</v>
      </c>
      <c r="R263">
        <v>1478</v>
      </c>
      <c r="S263">
        <v>5</v>
      </c>
      <c r="T263">
        <v>28</v>
      </c>
    </row>
    <row r="264" spans="1:20" x14ac:dyDescent="0.3">
      <c r="A264" t="s">
        <v>3985</v>
      </c>
      <c r="B264" t="s">
        <v>4549</v>
      </c>
      <c r="C264">
        <v>2790000</v>
      </c>
      <c r="D264">
        <v>2018</v>
      </c>
      <c r="E264">
        <v>25000</v>
      </c>
      <c r="F264" t="s">
        <v>14</v>
      </c>
      <c r="G264" t="s">
        <v>19</v>
      </c>
      <c r="H264" t="s">
        <v>4337</v>
      </c>
      <c r="I264" t="s">
        <v>3952</v>
      </c>
      <c r="J264" t="s">
        <v>3943</v>
      </c>
      <c r="K264" t="s">
        <v>25</v>
      </c>
      <c r="L264" t="s">
        <v>3988</v>
      </c>
      <c r="M264" t="s">
        <v>3989</v>
      </c>
      <c r="N264" t="s">
        <v>3990</v>
      </c>
      <c r="O264" t="s">
        <v>3948</v>
      </c>
      <c r="P264">
        <v>4439</v>
      </c>
      <c r="Q264">
        <v>1821</v>
      </c>
      <c r="R264">
        <v>1612</v>
      </c>
      <c r="S264">
        <v>5</v>
      </c>
      <c r="T264">
        <v>51</v>
      </c>
    </row>
    <row r="265" spans="1:20" x14ac:dyDescent="0.3">
      <c r="A265" t="s">
        <v>4104</v>
      </c>
      <c r="B265" t="s">
        <v>4217</v>
      </c>
      <c r="C265">
        <v>2475000</v>
      </c>
      <c r="D265">
        <v>2018</v>
      </c>
      <c r="E265">
        <v>38000</v>
      </c>
      <c r="F265" t="s">
        <v>14</v>
      </c>
      <c r="G265" t="s">
        <v>19</v>
      </c>
      <c r="H265" t="s">
        <v>4036</v>
      </c>
      <c r="I265" t="s">
        <v>3967</v>
      </c>
      <c r="J265" t="s">
        <v>3943</v>
      </c>
      <c r="K265" t="s">
        <v>25</v>
      </c>
      <c r="L265" t="s">
        <v>4107</v>
      </c>
      <c r="M265" t="s">
        <v>4218</v>
      </c>
      <c r="N265" t="s">
        <v>4109</v>
      </c>
      <c r="O265" t="s">
        <v>3991</v>
      </c>
      <c r="P265">
        <v>4385</v>
      </c>
      <c r="Q265">
        <v>1831</v>
      </c>
      <c r="R265">
        <v>1608</v>
      </c>
      <c r="S265">
        <v>5</v>
      </c>
      <c r="T265">
        <v>64</v>
      </c>
    </row>
    <row r="266" spans="1:20" x14ac:dyDescent="0.3">
      <c r="A266" t="s">
        <v>3949</v>
      </c>
      <c r="B266" t="s">
        <v>4550</v>
      </c>
      <c r="C266">
        <v>145000</v>
      </c>
      <c r="D266">
        <v>2009</v>
      </c>
      <c r="E266">
        <v>39586</v>
      </c>
      <c r="F266" t="s">
        <v>10</v>
      </c>
      <c r="G266" t="s">
        <v>12</v>
      </c>
      <c r="H266" t="s">
        <v>4287</v>
      </c>
      <c r="I266" t="s">
        <v>3967</v>
      </c>
      <c r="J266" t="s">
        <v>3943</v>
      </c>
      <c r="K266" t="s">
        <v>25</v>
      </c>
      <c r="L266" t="s">
        <v>4551</v>
      </c>
      <c r="M266" t="s">
        <v>4552</v>
      </c>
      <c r="N266" t="s">
        <v>4553</v>
      </c>
      <c r="O266" t="s">
        <v>3948</v>
      </c>
      <c r="P266">
        <v>3520</v>
      </c>
      <c r="Q266">
        <v>1475</v>
      </c>
      <c r="R266">
        <v>1690</v>
      </c>
      <c r="S266">
        <v>5</v>
      </c>
      <c r="T266">
        <v>35</v>
      </c>
    </row>
    <row r="267" spans="1:20" x14ac:dyDescent="0.3">
      <c r="A267" t="s">
        <v>3957</v>
      </c>
      <c r="B267" t="s">
        <v>4554</v>
      </c>
      <c r="C267">
        <v>750000</v>
      </c>
      <c r="D267">
        <v>2018</v>
      </c>
      <c r="E267">
        <v>33647</v>
      </c>
      <c r="F267" t="s">
        <v>10</v>
      </c>
      <c r="G267" t="s">
        <v>19</v>
      </c>
      <c r="H267" t="s">
        <v>3971</v>
      </c>
      <c r="I267" t="s">
        <v>3967</v>
      </c>
      <c r="J267" t="s">
        <v>3943</v>
      </c>
      <c r="K267" t="s">
        <v>25</v>
      </c>
      <c r="L267" t="s">
        <v>3961</v>
      </c>
      <c r="M267" t="s">
        <v>3968</v>
      </c>
      <c r="N267" t="s">
        <v>4003</v>
      </c>
      <c r="O267" t="s">
        <v>3948</v>
      </c>
      <c r="P267">
        <v>3985</v>
      </c>
      <c r="Q267">
        <v>1734</v>
      </c>
      <c r="R267">
        <v>1505</v>
      </c>
      <c r="S267">
        <v>5</v>
      </c>
      <c r="T267">
        <v>40</v>
      </c>
    </row>
    <row r="268" spans="1:20" x14ac:dyDescent="0.3">
      <c r="A268" t="s">
        <v>3985</v>
      </c>
      <c r="B268" t="s">
        <v>4555</v>
      </c>
      <c r="C268">
        <v>800000</v>
      </c>
      <c r="D268">
        <v>2012</v>
      </c>
      <c r="E268">
        <v>75576</v>
      </c>
      <c r="F268" t="s">
        <v>14</v>
      </c>
      <c r="G268" t="s">
        <v>19</v>
      </c>
      <c r="H268" t="s">
        <v>3971</v>
      </c>
      <c r="I268" t="s">
        <v>3952</v>
      </c>
      <c r="J268" t="s">
        <v>3953</v>
      </c>
      <c r="K268" t="s">
        <v>25</v>
      </c>
      <c r="L268" t="s">
        <v>1676</v>
      </c>
      <c r="M268" t="s">
        <v>1676</v>
      </c>
      <c r="N268" t="s">
        <v>1676</v>
      </c>
      <c r="O268" t="s">
        <v>1676</v>
      </c>
    </row>
    <row r="269" spans="1:20" x14ac:dyDescent="0.3">
      <c r="A269" t="s">
        <v>4115</v>
      </c>
      <c r="B269" t="s">
        <v>4556</v>
      </c>
      <c r="C269">
        <v>950000</v>
      </c>
      <c r="D269">
        <v>2016</v>
      </c>
      <c r="E269">
        <v>86000</v>
      </c>
      <c r="F269" t="s">
        <v>14</v>
      </c>
      <c r="G269" t="s">
        <v>12</v>
      </c>
      <c r="H269" t="s">
        <v>3959</v>
      </c>
      <c r="I269" t="s">
        <v>3952</v>
      </c>
      <c r="J269" t="s">
        <v>3943</v>
      </c>
      <c r="K269" t="s">
        <v>25</v>
      </c>
      <c r="L269" t="s">
        <v>4146</v>
      </c>
      <c r="M269" t="s">
        <v>4019</v>
      </c>
      <c r="N269" t="s">
        <v>4557</v>
      </c>
      <c r="O269" t="s">
        <v>3948</v>
      </c>
      <c r="P269">
        <v>4585</v>
      </c>
      <c r="Q269">
        <v>1890</v>
      </c>
      <c r="R269">
        <v>1785</v>
      </c>
      <c r="S269">
        <v>7</v>
      </c>
      <c r="T269">
        <v>70</v>
      </c>
    </row>
    <row r="270" spans="1:20" x14ac:dyDescent="0.3">
      <c r="A270" t="s">
        <v>3957</v>
      </c>
      <c r="B270" t="s">
        <v>4330</v>
      </c>
      <c r="C270">
        <v>569000</v>
      </c>
      <c r="D270">
        <v>2018</v>
      </c>
      <c r="E270">
        <v>57847</v>
      </c>
      <c r="F270" t="s">
        <v>10</v>
      </c>
      <c r="G270" t="s">
        <v>12</v>
      </c>
      <c r="H270" t="s">
        <v>4006</v>
      </c>
      <c r="I270" t="s">
        <v>3942</v>
      </c>
      <c r="J270" t="s">
        <v>3943</v>
      </c>
      <c r="K270" t="s">
        <v>25</v>
      </c>
      <c r="L270" t="s">
        <v>3961</v>
      </c>
      <c r="M270" t="s">
        <v>4306</v>
      </c>
      <c r="N270" t="s">
        <v>4304</v>
      </c>
      <c r="O270" t="s">
        <v>3948</v>
      </c>
      <c r="P270">
        <v>3765</v>
      </c>
      <c r="Q270">
        <v>1660</v>
      </c>
      <c r="R270">
        <v>1520</v>
      </c>
      <c r="S270">
        <v>5</v>
      </c>
      <c r="T270">
        <v>43</v>
      </c>
    </row>
    <row r="271" spans="1:20" x14ac:dyDescent="0.3">
      <c r="A271" t="s">
        <v>3949</v>
      </c>
      <c r="B271" t="s">
        <v>4303</v>
      </c>
      <c r="C271">
        <v>470000</v>
      </c>
      <c r="D271">
        <v>2016</v>
      </c>
      <c r="E271">
        <v>74000</v>
      </c>
      <c r="F271" t="s">
        <v>10</v>
      </c>
      <c r="G271" t="s">
        <v>12</v>
      </c>
      <c r="H271" t="s">
        <v>4287</v>
      </c>
      <c r="I271" t="s">
        <v>3952</v>
      </c>
      <c r="J271" t="s">
        <v>3943</v>
      </c>
      <c r="K271" t="s">
        <v>25</v>
      </c>
      <c r="L271" t="s">
        <v>3961</v>
      </c>
      <c r="M271" t="s">
        <v>4122</v>
      </c>
      <c r="N271" t="s">
        <v>4003</v>
      </c>
      <c r="O271" t="s">
        <v>3948</v>
      </c>
      <c r="P271">
        <v>3995</v>
      </c>
      <c r="Q271">
        <v>1695</v>
      </c>
      <c r="R271">
        <v>1555</v>
      </c>
      <c r="S271">
        <v>5</v>
      </c>
      <c r="T271">
        <v>42</v>
      </c>
    </row>
    <row r="272" spans="1:20" x14ac:dyDescent="0.3">
      <c r="A272" t="s">
        <v>4248</v>
      </c>
      <c r="B272" t="s">
        <v>4558</v>
      </c>
      <c r="C272">
        <v>5350000</v>
      </c>
      <c r="D272">
        <v>2015</v>
      </c>
      <c r="E272">
        <v>58000</v>
      </c>
      <c r="F272" t="s">
        <v>14</v>
      </c>
      <c r="G272" t="s">
        <v>19</v>
      </c>
      <c r="H272" t="s">
        <v>4316</v>
      </c>
      <c r="I272" t="s">
        <v>3952</v>
      </c>
      <c r="J272" t="s">
        <v>3943</v>
      </c>
      <c r="K272" t="s">
        <v>25</v>
      </c>
      <c r="L272" t="s">
        <v>4317</v>
      </c>
      <c r="M272" t="s">
        <v>4559</v>
      </c>
      <c r="N272" t="s">
        <v>4560</v>
      </c>
      <c r="O272" t="s">
        <v>3991</v>
      </c>
      <c r="P272">
        <v>4846</v>
      </c>
      <c r="Q272">
        <v>2155</v>
      </c>
      <c r="R272">
        <v>1705</v>
      </c>
      <c r="S272">
        <v>5</v>
      </c>
      <c r="T272">
        <v>85</v>
      </c>
    </row>
    <row r="273" spans="1:20" x14ac:dyDescent="0.3">
      <c r="A273" t="s">
        <v>3997</v>
      </c>
      <c r="B273" t="s">
        <v>4561</v>
      </c>
      <c r="C273">
        <v>450000</v>
      </c>
      <c r="D273">
        <v>2014</v>
      </c>
      <c r="E273">
        <v>85000</v>
      </c>
      <c r="F273" t="s">
        <v>14</v>
      </c>
      <c r="G273" t="s">
        <v>12</v>
      </c>
      <c r="H273" t="s">
        <v>4106</v>
      </c>
      <c r="I273" t="s">
        <v>4037</v>
      </c>
      <c r="J273" t="s">
        <v>3953</v>
      </c>
      <c r="K273" t="s">
        <v>25</v>
      </c>
      <c r="L273" t="s">
        <v>3999</v>
      </c>
      <c r="M273" t="s">
        <v>4000</v>
      </c>
      <c r="N273" t="s">
        <v>4001</v>
      </c>
      <c r="O273" t="s">
        <v>3948</v>
      </c>
      <c r="P273">
        <v>4331</v>
      </c>
      <c r="Q273">
        <v>1822</v>
      </c>
      <c r="R273">
        <v>1671</v>
      </c>
      <c r="S273">
        <v>5</v>
      </c>
      <c r="T273">
        <v>50</v>
      </c>
    </row>
    <row r="274" spans="1:20" x14ac:dyDescent="0.3">
      <c r="A274" t="s">
        <v>4004</v>
      </c>
      <c r="B274" t="s">
        <v>4005</v>
      </c>
      <c r="C274">
        <v>299000</v>
      </c>
      <c r="D274">
        <v>2016</v>
      </c>
      <c r="E274">
        <v>26000</v>
      </c>
      <c r="F274" t="s">
        <v>10</v>
      </c>
      <c r="G274" t="s">
        <v>12</v>
      </c>
      <c r="H274" t="s">
        <v>3971</v>
      </c>
      <c r="I274" t="s">
        <v>4043</v>
      </c>
      <c r="J274" t="s">
        <v>3943</v>
      </c>
      <c r="K274" t="s">
        <v>25</v>
      </c>
      <c r="L274" t="s">
        <v>4007</v>
      </c>
      <c r="M274" t="s">
        <v>4008</v>
      </c>
      <c r="N274" t="s">
        <v>4009</v>
      </c>
      <c r="O274" t="s">
        <v>3948</v>
      </c>
      <c r="P274">
        <v>3679</v>
      </c>
      <c r="Q274">
        <v>1579</v>
      </c>
      <c r="R274">
        <v>1478</v>
      </c>
      <c r="S274">
        <v>5</v>
      </c>
      <c r="T274">
        <v>28</v>
      </c>
    </row>
    <row r="275" spans="1:20" x14ac:dyDescent="0.3">
      <c r="A275" t="s">
        <v>3957</v>
      </c>
      <c r="B275" t="s">
        <v>4308</v>
      </c>
      <c r="C275">
        <v>1875000</v>
      </c>
      <c r="D275">
        <v>2020</v>
      </c>
      <c r="E275">
        <v>18000</v>
      </c>
      <c r="F275" t="s">
        <v>10</v>
      </c>
      <c r="G275" t="s">
        <v>19</v>
      </c>
      <c r="H275" t="s">
        <v>3971</v>
      </c>
      <c r="I275" t="s">
        <v>4068</v>
      </c>
      <c r="J275" t="s">
        <v>3943</v>
      </c>
      <c r="K275" t="s">
        <v>25</v>
      </c>
      <c r="L275" t="s">
        <v>4309</v>
      </c>
      <c r="M275" t="s">
        <v>4310</v>
      </c>
      <c r="N275" t="s">
        <v>4311</v>
      </c>
      <c r="O275" t="s">
        <v>3948</v>
      </c>
      <c r="P275">
        <v>4300</v>
      </c>
      <c r="Q275">
        <v>1790</v>
      </c>
      <c r="R275">
        <v>1635</v>
      </c>
      <c r="S275">
        <v>5</v>
      </c>
      <c r="T275">
        <v>50</v>
      </c>
    </row>
    <row r="276" spans="1:20" x14ac:dyDescent="0.3">
      <c r="A276" t="s">
        <v>4115</v>
      </c>
      <c r="B276" t="s">
        <v>4562</v>
      </c>
      <c r="C276">
        <v>1825000</v>
      </c>
      <c r="D276">
        <v>2022</v>
      </c>
      <c r="E276">
        <v>11000</v>
      </c>
      <c r="F276" t="s">
        <v>14</v>
      </c>
      <c r="G276" t="s">
        <v>19</v>
      </c>
      <c r="H276" t="s">
        <v>3971</v>
      </c>
      <c r="I276" t="s">
        <v>4068</v>
      </c>
      <c r="J276" t="s">
        <v>3943</v>
      </c>
      <c r="K276" t="s">
        <v>25</v>
      </c>
      <c r="L276" t="s">
        <v>4563</v>
      </c>
      <c r="M276" t="s">
        <v>4564</v>
      </c>
      <c r="N276" t="s">
        <v>4407</v>
      </c>
      <c r="O276" t="s">
        <v>3991</v>
      </c>
      <c r="P276">
        <v>3985</v>
      </c>
      <c r="Q276">
        <v>1820</v>
      </c>
      <c r="R276">
        <v>1844</v>
      </c>
      <c r="S276">
        <v>4</v>
      </c>
      <c r="T276">
        <v>57</v>
      </c>
    </row>
    <row r="277" spans="1:20" x14ac:dyDescent="0.3">
      <c r="A277" t="s">
        <v>4363</v>
      </c>
      <c r="B277" t="s">
        <v>4565</v>
      </c>
      <c r="C277">
        <v>4459000</v>
      </c>
      <c r="D277">
        <v>2018</v>
      </c>
      <c r="E277">
        <v>57300</v>
      </c>
      <c r="F277" t="s">
        <v>14</v>
      </c>
      <c r="G277" t="s">
        <v>19</v>
      </c>
      <c r="H277" t="s">
        <v>4566</v>
      </c>
      <c r="I277" t="s">
        <v>3952</v>
      </c>
      <c r="J277" t="s">
        <v>3943</v>
      </c>
      <c r="K277" t="s">
        <v>25</v>
      </c>
      <c r="L277" t="s">
        <v>4146</v>
      </c>
      <c r="M277" t="s">
        <v>4567</v>
      </c>
      <c r="N277" t="s">
        <v>3990</v>
      </c>
      <c r="O277" t="s">
        <v>3991</v>
      </c>
      <c r="P277">
        <v>4600</v>
      </c>
      <c r="Q277">
        <v>2069</v>
      </c>
      <c r="R277">
        <v>1724</v>
      </c>
      <c r="S277">
        <v>7</v>
      </c>
      <c r="T277">
        <v>65</v>
      </c>
    </row>
    <row r="278" spans="1:20" x14ac:dyDescent="0.3">
      <c r="A278" t="s">
        <v>3985</v>
      </c>
      <c r="B278" t="s">
        <v>4568</v>
      </c>
      <c r="C278">
        <v>1195000</v>
      </c>
      <c r="D278">
        <v>2010</v>
      </c>
      <c r="E278">
        <v>74000</v>
      </c>
      <c r="F278" t="s">
        <v>14</v>
      </c>
      <c r="G278" t="s">
        <v>19</v>
      </c>
      <c r="H278" t="s">
        <v>3971</v>
      </c>
      <c r="I278" t="s">
        <v>4037</v>
      </c>
      <c r="J278" t="s">
        <v>3953</v>
      </c>
      <c r="K278" t="s">
        <v>25</v>
      </c>
      <c r="L278" t="s">
        <v>4569</v>
      </c>
      <c r="M278" t="s">
        <v>4570</v>
      </c>
      <c r="N278" t="s">
        <v>4571</v>
      </c>
      <c r="O278" t="s">
        <v>1676</v>
      </c>
      <c r="P278">
        <v>4841</v>
      </c>
      <c r="Q278">
        <v>1846</v>
      </c>
      <c r="R278">
        <v>1468</v>
      </c>
      <c r="S278">
        <v>5</v>
      </c>
      <c r="T278">
        <v>70</v>
      </c>
    </row>
    <row r="279" spans="1:20" x14ac:dyDescent="0.3">
      <c r="A279" t="s">
        <v>3964</v>
      </c>
      <c r="B279" t="s">
        <v>4572</v>
      </c>
      <c r="C279">
        <v>790000</v>
      </c>
      <c r="D279">
        <v>2019</v>
      </c>
      <c r="E279">
        <v>25000</v>
      </c>
      <c r="F279" t="s">
        <v>10</v>
      </c>
      <c r="G279" t="s">
        <v>19</v>
      </c>
      <c r="H279" t="s">
        <v>4036</v>
      </c>
      <c r="I279" t="s">
        <v>3967</v>
      </c>
      <c r="J279" t="s">
        <v>3943</v>
      </c>
      <c r="K279" t="s">
        <v>25</v>
      </c>
      <c r="L279" t="s">
        <v>3961</v>
      </c>
      <c r="M279" t="s">
        <v>3968</v>
      </c>
      <c r="N279" t="s">
        <v>3969</v>
      </c>
      <c r="O279" t="s">
        <v>3948</v>
      </c>
      <c r="P279">
        <v>3995</v>
      </c>
      <c r="Q279">
        <v>1745</v>
      </c>
      <c r="R279">
        <v>1510</v>
      </c>
      <c r="S279">
        <v>5</v>
      </c>
      <c r="T279">
        <v>37</v>
      </c>
    </row>
    <row r="280" spans="1:20" x14ac:dyDescent="0.3">
      <c r="A280" t="s">
        <v>3957</v>
      </c>
      <c r="B280" t="s">
        <v>4573</v>
      </c>
      <c r="C280">
        <v>1095000</v>
      </c>
      <c r="D280">
        <v>2017</v>
      </c>
      <c r="E280">
        <v>39000</v>
      </c>
      <c r="F280" t="s">
        <v>10</v>
      </c>
      <c r="G280" t="s">
        <v>19</v>
      </c>
      <c r="H280" t="s">
        <v>4106</v>
      </c>
      <c r="I280" t="s">
        <v>3967</v>
      </c>
      <c r="J280" t="s">
        <v>3953</v>
      </c>
      <c r="K280" t="s">
        <v>25</v>
      </c>
      <c r="L280" t="s">
        <v>4038</v>
      </c>
      <c r="M280" t="s">
        <v>4039</v>
      </c>
      <c r="N280" t="s">
        <v>4040</v>
      </c>
      <c r="O280" t="s">
        <v>3948</v>
      </c>
      <c r="P280">
        <v>4270</v>
      </c>
      <c r="Q280">
        <v>1780</v>
      </c>
      <c r="R280">
        <v>1630</v>
      </c>
      <c r="S280">
        <v>5</v>
      </c>
      <c r="T280">
        <v>60</v>
      </c>
    </row>
    <row r="281" spans="1:20" x14ac:dyDescent="0.3">
      <c r="A281" t="s">
        <v>3964</v>
      </c>
      <c r="B281" t="s">
        <v>4488</v>
      </c>
      <c r="C281">
        <v>1950000</v>
      </c>
      <c r="D281">
        <v>2020</v>
      </c>
      <c r="E281">
        <v>45000</v>
      </c>
      <c r="F281" t="s">
        <v>14</v>
      </c>
      <c r="G281" t="s">
        <v>12</v>
      </c>
      <c r="H281" t="s">
        <v>3951</v>
      </c>
      <c r="I281" t="s">
        <v>3942</v>
      </c>
      <c r="J281" t="s">
        <v>3943</v>
      </c>
      <c r="K281" t="s">
        <v>25</v>
      </c>
      <c r="L281" t="s">
        <v>3972</v>
      </c>
      <c r="M281" t="s">
        <v>3973</v>
      </c>
      <c r="N281" t="s">
        <v>3974</v>
      </c>
      <c r="O281" t="s">
        <v>3975</v>
      </c>
      <c r="P281">
        <v>4735</v>
      </c>
      <c r="Q281">
        <v>1830</v>
      </c>
      <c r="R281">
        <v>1795</v>
      </c>
      <c r="S281">
        <v>7</v>
      </c>
      <c r="T281">
        <v>55</v>
      </c>
    </row>
    <row r="282" spans="1:20" x14ac:dyDescent="0.3">
      <c r="A282" t="s">
        <v>4021</v>
      </c>
      <c r="B282" t="s">
        <v>4022</v>
      </c>
      <c r="C282">
        <v>525000</v>
      </c>
      <c r="D282">
        <v>2015</v>
      </c>
      <c r="E282">
        <v>80852</v>
      </c>
      <c r="F282" t="s">
        <v>10</v>
      </c>
      <c r="G282" t="s">
        <v>19</v>
      </c>
      <c r="H282" t="s">
        <v>4282</v>
      </c>
      <c r="I282" t="s">
        <v>3942</v>
      </c>
      <c r="J282" t="s">
        <v>3953</v>
      </c>
      <c r="K282" t="s">
        <v>25</v>
      </c>
      <c r="L282" t="s">
        <v>3945</v>
      </c>
      <c r="M282" t="s">
        <v>4023</v>
      </c>
      <c r="N282" t="s">
        <v>4024</v>
      </c>
      <c r="O282" t="s">
        <v>3948</v>
      </c>
      <c r="P282">
        <v>3970</v>
      </c>
      <c r="Q282">
        <v>1682</v>
      </c>
      <c r="R282">
        <v>1453</v>
      </c>
      <c r="S282">
        <v>5</v>
      </c>
      <c r="T282">
        <v>45</v>
      </c>
    </row>
    <row r="283" spans="1:20" x14ac:dyDescent="0.3">
      <c r="A283" t="s">
        <v>4574</v>
      </c>
      <c r="B283" t="s">
        <v>4575</v>
      </c>
      <c r="C283">
        <v>2100000</v>
      </c>
      <c r="D283">
        <v>2018</v>
      </c>
      <c r="E283">
        <v>75592</v>
      </c>
      <c r="F283" t="s">
        <v>14</v>
      </c>
      <c r="G283" t="s">
        <v>19</v>
      </c>
      <c r="H283" t="s">
        <v>4106</v>
      </c>
      <c r="I283" t="s">
        <v>3952</v>
      </c>
      <c r="J283" t="s">
        <v>3943</v>
      </c>
      <c r="K283" t="s">
        <v>25</v>
      </c>
      <c r="L283" t="s">
        <v>4576</v>
      </c>
      <c r="M283" t="s">
        <v>4577</v>
      </c>
      <c r="N283" t="s">
        <v>4578</v>
      </c>
      <c r="O283" t="s">
        <v>3975</v>
      </c>
      <c r="P283">
        <v>4825</v>
      </c>
      <c r="Q283">
        <v>1860</v>
      </c>
      <c r="R283">
        <v>1840</v>
      </c>
      <c r="S283">
        <v>7</v>
      </c>
      <c r="T283">
        <v>65</v>
      </c>
    </row>
    <row r="284" spans="1:20" x14ac:dyDescent="0.3">
      <c r="A284" t="s">
        <v>3949</v>
      </c>
      <c r="B284" t="s">
        <v>4579</v>
      </c>
      <c r="C284">
        <v>270000</v>
      </c>
      <c r="D284">
        <v>2014</v>
      </c>
      <c r="E284">
        <v>54420</v>
      </c>
      <c r="F284" t="s">
        <v>10</v>
      </c>
      <c r="G284" t="s">
        <v>12</v>
      </c>
      <c r="H284" t="s">
        <v>4388</v>
      </c>
      <c r="I284" t="s">
        <v>4037</v>
      </c>
      <c r="J284" t="s">
        <v>3943</v>
      </c>
      <c r="K284" t="s">
        <v>25</v>
      </c>
      <c r="L284" t="s">
        <v>4026</v>
      </c>
      <c r="M284" t="s">
        <v>4324</v>
      </c>
      <c r="N284" t="s">
        <v>4028</v>
      </c>
      <c r="O284" t="s">
        <v>3948</v>
      </c>
      <c r="P284">
        <v>3620</v>
      </c>
      <c r="Q284">
        <v>1475</v>
      </c>
      <c r="R284">
        <v>1460</v>
      </c>
      <c r="S284">
        <v>5</v>
      </c>
      <c r="T284">
        <v>35</v>
      </c>
    </row>
    <row r="285" spans="1:20" x14ac:dyDescent="0.3">
      <c r="A285" t="s">
        <v>3964</v>
      </c>
      <c r="B285" t="s">
        <v>4580</v>
      </c>
      <c r="C285">
        <v>894999</v>
      </c>
      <c r="D285">
        <v>2015</v>
      </c>
      <c r="E285">
        <v>39780</v>
      </c>
      <c r="F285" t="s">
        <v>10</v>
      </c>
      <c r="G285" t="s">
        <v>19</v>
      </c>
      <c r="H285" t="s">
        <v>3971</v>
      </c>
      <c r="I285" t="s">
        <v>3952</v>
      </c>
      <c r="J285" t="s">
        <v>3943</v>
      </c>
      <c r="K285" t="s">
        <v>25</v>
      </c>
      <c r="L285" t="s">
        <v>3994</v>
      </c>
      <c r="M285" t="s">
        <v>4102</v>
      </c>
      <c r="N285" t="s">
        <v>4103</v>
      </c>
      <c r="O285" t="s">
        <v>3948</v>
      </c>
      <c r="P285">
        <v>4620</v>
      </c>
      <c r="Q285">
        <v>1775</v>
      </c>
      <c r="R285">
        <v>1475</v>
      </c>
      <c r="S285">
        <v>5</v>
      </c>
      <c r="T285">
        <v>55</v>
      </c>
    </row>
    <row r="286" spans="1:20" x14ac:dyDescent="0.3">
      <c r="A286" t="s">
        <v>3957</v>
      </c>
      <c r="B286" t="s">
        <v>4581</v>
      </c>
      <c r="C286">
        <v>335000</v>
      </c>
      <c r="D286">
        <v>2013</v>
      </c>
      <c r="E286">
        <v>78301</v>
      </c>
      <c r="F286" t="s">
        <v>10</v>
      </c>
      <c r="G286" t="s">
        <v>19</v>
      </c>
      <c r="H286" t="s">
        <v>3941</v>
      </c>
      <c r="I286" t="s">
        <v>3942</v>
      </c>
      <c r="J286" t="s">
        <v>3953</v>
      </c>
      <c r="K286" t="s">
        <v>25</v>
      </c>
      <c r="L286" t="s">
        <v>3961</v>
      </c>
      <c r="M286" t="s">
        <v>3962</v>
      </c>
      <c r="N286" t="s">
        <v>3963</v>
      </c>
      <c r="O286" t="s">
        <v>3948</v>
      </c>
      <c r="P286">
        <v>3585</v>
      </c>
      <c r="Q286">
        <v>1595</v>
      </c>
      <c r="R286">
        <v>1550</v>
      </c>
      <c r="S286">
        <v>5</v>
      </c>
      <c r="T286">
        <v>35</v>
      </c>
    </row>
    <row r="287" spans="1:20" x14ac:dyDescent="0.3">
      <c r="A287" t="s">
        <v>4015</v>
      </c>
      <c r="B287" t="s">
        <v>4582</v>
      </c>
      <c r="C287">
        <v>1000000</v>
      </c>
      <c r="D287">
        <v>2018</v>
      </c>
      <c r="E287">
        <v>38000</v>
      </c>
      <c r="F287" t="s">
        <v>14</v>
      </c>
      <c r="G287" t="s">
        <v>12</v>
      </c>
      <c r="H287" t="s">
        <v>3971</v>
      </c>
      <c r="I287" t="s">
        <v>3952</v>
      </c>
      <c r="J287" t="s">
        <v>3943</v>
      </c>
      <c r="K287" t="s">
        <v>25</v>
      </c>
      <c r="L287" t="s">
        <v>4146</v>
      </c>
      <c r="M287" t="s">
        <v>4567</v>
      </c>
      <c r="N287" t="s">
        <v>4583</v>
      </c>
      <c r="O287" t="s">
        <v>3975</v>
      </c>
      <c r="P287">
        <v>4788</v>
      </c>
      <c r="Q287">
        <v>1903</v>
      </c>
      <c r="R287">
        <v>1791</v>
      </c>
      <c r="S287">
        <v>7</v>
      </c>
      <c r="T287">
        <v>60</v>
      </c>
    </row>
    <row r="288" spans="1:20" x14ac:dyDescent="0.3">
      <c r="A288" t="s">
        <v>3957</v>
      </c>
      <c r="B288" t="s">
        <v>4584</v>
      </c>
      <c r="C288">
        <v>220000</v>
      </c>
      <c r="D288">
        <v>2009</v>
      </c>
      <c r="E288">
        <v>126535</v>
      </c>
      <c r="F288" t="s">
        <v>10</v>
      </c>
      <c r="G288" t="s">
        <v>12</v>
      </c>
      <c r="H288" t="s">
        <v>4106</v>
      </c>
      <c r="I288" t="s">
        <v>4114</v>
      </c>
      <c r="J288" t="s">
        <v>3943</v>
      </c>
      <c r="K288" t="s">
        <v>25</v>
      </c>
      <c r="L288" t="s">
        <v>3961</v>
      </c>
      <c r="M288" t="s">
        <v>4585</v>
      </c>
      <c r="N288" t="s">
        <v>4586</v>
      </c>
      <c r="O288" t="s">
        <v>3948</v>
      </c>
      <c r="P288">
        <v>3565</v>
      </c>
      <c r="Q288">
        <v>1595</v>
      </c>
      <c r="R288">
        <v>1550</v>
      </c>
      <c r="S288">
        <v>5</v>
      </c>
      <c r="T288">
        <v>35</v>
      </c>
    </row>
    <row r="289" spans="1:20" x14ac:dyDescent="0.3">
      <c r="A289" t="s">
        <v>3957</v>
      </c>
      <c r="B289" t="s">
        <v>4573</v>
      </c>
      <c r="C289">
        <v>960000</v>
      </c>
      <c r="D289">
        <v>2016</v>
      </c>
      <c r="E289">
        <v>37079</v>
      </c>
      <c r="F289" t="s">
        <v>10</v>
      </c>
      <c r="G289" t="s">
        <v>19</v>
      </c>
      <c r="H289" t="s">
        <v>4267</v>
      </c>
      <c r="I289" t="s">
        <v>3967</v>
      </c>
      <c r="J289" t="s">
        <v>3943</v>
      </c>
      <c r="K289" t="s">
        <v>25</v>
      </c>
      <c r="L289" t="s">
        <v>4038</v>
      </c>
      <c r="M289" t="s">
        <v>4039</v>
      </c>
      <c r="N289" t="s">
        <v>4040</v>
      </c>
      <c r="O289" t="s">
        <v>3948</v>
      </c>
      <c r="P289">
        <v>4270</v>
      </c>
      <c r="Q289">
        <v>1780</v>
      </c>
      <c r="R289">
        <v>1630</v>
      </c>
      <c r="S289">
        <v>5</v>
      </c>
      <c r="T289">
        <v>60</v>
      </c>
    </row>
    <row r="290" spans="1:20" x14ac:dyDescent="0.3">
      <c r="A290" t="s">
        <v>3980</v>
      </c>
      <c r="B290" t="s">
        <v>4587</v>
      </c>
      <c r="C290">
        <v>7200000</v>
      </c>
      <c r="D290">
        <v>2018</v>
      </c>
      <c r="E290">
        <v>87200</v>
      </c>
      <c r="F290" t="s">
        <v>14</v>
      </c>
      <c r="G290" t="s">
        <v>19</v>
      </c>
      <c r="H290" t="s">
        <v>4006</v>
      </c>
      <c r="I290" t="s">
        <v>3952</v>
      </c>
      <c r="J290" t="s">
        <v>3943</v>
      </c>
      <c r="K290" t="s">
        <v>25</v>
      </c>
      <c r="L290" t="s">
        <v>4441</v>
      </c>
      <c r="M290" t="s">
        <v>4588</v>
      </c>
      <c r="N290" t="s">
        <v>4589</v>
      </c>
      <c r="O290" t="s">
        <v>3991</v>
      </c>
      <c r="P290">
        <v>5130</v>
      </c>
      <c r="Q290">
        <v>1934</v>
      </c>
      <c r="R290">
        <v>1850</v>
      </c>
      <c r="S290">
        <v>7</v>
      </c>
      <c r="T290">
        <v>100</v>
      </c>
    </row>
    <row r="291" spans="1:20" x14ac:dyDescent="0.3">
      <c r="A291" t="s">
        <v>4104</v>
      </c>
      <c r="B291" t="s">
        <v>4590</v>
      </c>
      <c r="C291">
        <v>1300000</v>
      </c>
      <c r="D291">
        <v>2014</v>
      </c>
      <c r="E291">
        <v>51000</v>
      </c>
      <c r="F291" t="s">
        <v>14</v>
      </c>
      <c r="G291" t="s">
        <v>19</v>
      </c>
      <c r="H291" t="s">
        <v>4067</v>
      </c>
      <c r="I291" t="s">
        <v>4114</v>
      </c>
      <c r="J291" t="s">
        <v>3953</v>
      </c>
      <c r="K291" t="s">
        <v>25</v>
      </c>
      <c r="L291" t="s">
        <v>4107</v>
      </c>
      <c r="M291" t="s">
        <v>4439</v>
      </c>
      <c r="N291" t="s">
        <v>4109</v>
      </c>
      <c r="O291" t="s">
        <v>3991</v>
      </c>
      <c r="P291">
        <v>4385</v>
      </c>
      <c r="Q291">
        <v>1831</v>
      </c>
      <c r="R291">
        <v>1608</v>
      </c>
      <c r="S291">
        <v>5</v>
      </c>
      <c r="T291">
        <v>64</v>
      </c>
    </row>
    <row r="292" spans="1:20" x14ac:dyDescent="0.3">
      <c r="A292" t="s">
        <v>4021</v>
      </c>
      <c r="B292" t="s">
        <v>4591</v>
      </c>
      <c r="C292">
        <v>375000</v>
      </c>
      <c r="D292">
        <v>2013</v>
      </c>
      <c r="E292">
        <v>39000</v>
      </c>
      <c r="F292" t="s">
        <v>10</v>
      </c>
      <c r="G292" t="s">
        <v>12</v>
      </c>
      <c r="H292" t="s">
        <v>4036</v>
      </c>
      <c r="I292" t="s">
        <v>3967</v>
      </c>
      <c r="J292" t="s">
        <v>3943</v>
      </c>
      <c r="K292" t="s">
        <v>25</v>
      </c>
      <c r="L292" t="s">
        <v>3945</v>
      </c>
      <c r="M292" t="s">
        <v>4200</v>
      </c>
      <c r="N292" t="s">
        <v>4201</v>
      </c>
      <c r="O292" t="s">
        <v>3948</v>
      </c>
      <c r="P292">
        <v>3970</v>
      </c>
      <c r="Q292">
        <v>1682</v>
      </c>
      <c r="R292">
        <v>1453</v>
      </c>
      <c r="S292">
        <v>5</v>
      </c>
      <c r="T292">
        <v>45</v>
      </c>
    </row>
    <row r="293" spans="1:20" x14ac:dyDescent="0.3">
      <c r="A293" t="s">
        <v>3949</v>
      </c>
      <c r="B293" t="s">
        <v>4331</v>
      </c>
      <c r="C293">
        <v>300000</v>
      </c>
      <c r="D293">
        <v>2011</v>
      </c>
      <c r="E293">
        <v>90000</v>
      </c>
      <c r="F293" t="s">
        <v>10</v>
      </c>
      <c r="G293" t="s">
        <v>12</v>
      </c>
      <c r="H293" t="s">
        <v>3941</v>
      </c>
      <c r="I293" t="s">
        <v>3952</v>
      </c>
      <c r="J293" t="s">
        <v>3953</v>
      </c>
      <c r="K293" t="s">
        <v>25</v>
      </c>
      <c r="L293" t="s">
        <v>1676</v>
      </c>
      <c r="M293" t="s">
        <v>1676</v>
      </c>
      <c r="N293" t="s">
        <v>1676</v>
      </c>
      <c r="O293" t="s">
        <v>1676</v>
      </c>
    </row>
    <row r="294" spans="1:20" x14ac:dyDescent="0.3">
      <c r="A294" t="s">
        <v>4542</v>
      </c>
      <c r="B294" t="s">
        <v>4592</v>
      </c>
      <c r="C294">
        <v>3299000</v>
      </c>
      <c r="D294">
        <v>2017</v>
      </c>
      <c r="E294">
        <v>29999</v>
      </c>
      <c r="F294" t="s">
        <v>14</v>
      </c>
      <c r="G294" t="s">
        <v>19</v>
      </c>
      <c r="H294" t="s">
        <v>4006</v>
      </c>
      <c r="I294" t="s">
        <v>4011</v>
      </c>
      <c r="J294" t="s">
        <v>3943</v>
      </c>
      <c r="K294" t="s">
        <v>25</v>
      </c>
      <c r="L294" t="s">
        <v>4365</v>
      </c>
      <c r="M294" t="s">
        <v>4366</v>
      </c>
      <c r="N294" t="s">
        <v>4367</v>
      </c>
      <c r="O294" t="s">
        <v>3975</v>
      </c>
      <c r="P294">
        <v>4795</v>
      </c>
      <c r="Q294">
        <v>1967</v>
      </c>
      <c r="R294">
        <v>1416</v>
      </c>
      <c r="S294">
        <v>5</v>
      </c>
      <c r="T294">
        <v>56</v>
      </c>
    </row>
    <row r="295" spans="1:20" x14ac:dyDescent="0.3">
      <c r="A295" t="s">
        <v>4015</v>
      </c>
      <c r="B295" t="s">
        <v>4593</v>
      </c>
      <c r="C295">
        <v>565000</v>
      </c>
      <c r="D295">
        <v>2014</v>
      </c>
      <c r="E295">
        <v>100472</v>
      </c>
      <c r="F295" t="s">
        <v>14</v>
      </c>
      <c r="G295" t="s">
        <v>12</v>
      </c>
      <c r="H295" t="s">
        <v>4287</v>
      </c>
      <c r="I295" t="s">
        <v>3952</v>
      </c>
      <c r="J295" t="s">
        <v>3943</v>
      </c>
      <c r="K295" t="s">
        <v>25</v>
      </c>
      <c r="L295" t="s">
        <v>4594</v>
      </c>
      <c r="M295" t="s">
        <v>4595</v>
      </c>
      <c r="N295" t="s">
        <v>4596</v>
      </c>
      <c r="O295" t="s">
        <v>1676</v>
      </c>
      <c r="P295">
        <v>4810</v>
      </c>
      <c r="Q295">
        <v>1918</v>
      </c>
      <c r="R295">
        <v>1925</v>
      </c>
      <c r="S295">
        <v>7</v>
      </c>
      <c r="T295">
        <v>65</v>
      </c>
    </row>
    <row r="296" spans="1:20" x14ac:dyDescent="0.3">
      <c r="A296" t="s">
        <v>4104</v>
      </c>
      <c r="B296" t="s">
        <v>4597</v>
      </c>
      <c r="C296">
        <v>1798999</v>
      </c>
      <c r="D296">
        <v>2016</v>
      </c>
      <c r="E296">
        <v>84700</v>
      </c>
      <c r="F296" t="s">
        <v>14</v>
      </c>
      <c r="G296" t="s">
        <v>19</v>
      </c>
      <c r="H296" t="s">
        <v>4598</v>
      </c>
      <c r="I296" t="s">
        <v>3952</v>
      </c>
      <c r="J296" t="s">
        <v>3943</v>
      </c>
      <c r="K296" t="s">
        <v>25</v>
      </c>
      <c r="L296" t="s">
        <v>4107</v>
      </c>
      <c r="M296" t="s">
        <v>4439</v>
      </c>
      <c r="N296" t="s">
        <v>4109</v>
      </c>
      <c r="O296" t="s">
        <v>3991</v>
      </c>
      <c r="P296">
        <v>4385</v>
      </c>
      <c r="Q296">
        <v>1831</v>
      </c>
      <c r="R296">
        <v>1608</v>
      </c>
      <c r="S296">
        <v>5</v>
      </c>
      <c r="T296">
        <v>64</v>
      </c>
    </row>
    <row r="297" spans="1:20" x14ac:dyDescent="0.3">
      <c r="A297" t="s">
        <v>3949</v>
      </c>
      <c r="B297" t="s">
        <v>4599</v>
      </c>
      <c r="C297">
        <v>189000</v>
      </c>
      <c r="D297">
        <v>2008</v>
      </c>
      <c r="E297">
        <v>19759</v>
      </c>
      <c r="F297" t="s">
        <v>10</v>
      </c>
      <c r="G297" t="s">
        <v>12</v>
      </c>
      <c r="H297" t="s">
        <v>4337</v>
      </c>
      <c r="I297" t="s">
        <v>4011</v>
      </c>
      <c r="J297" t="s">
        <v>3943</v>
      </c>
      <c r="K297" t="s">
        <v>25</v>
      </c>
      <c r="L297" t="s">
        <v>4030</v>
      </c>
      <c r="M297" t="s">
        <v>4600</v>
      </c>
      <c r="N297" t="s">
        <v>4601</v>
      </c>
      <c r="O297" t="s">
        <v>1676</v>
      </c>
      <c r="P297">
        <v>3495</v>
      </c>
      <c r="Q297">
        <v>1475</v>
      </c>
      <c r="R297">
        <v>1460</v>
      </c>
      <c r="S297">
        <v>5</v>
      </c>
      <c r="T297">
        <v>35</v>
      </c>
    </row>
    <row r="298" spans="1:20" x14ac:dyDescent="0.3">
      <c r="A298" t="s">
        <v>4542</v>
      </c>
      <c r="B298" t="s">
        <v>4602</v>
      </c>
      <c r="C298">
        <v>1875000</v>
      </c>
      <c r="D298">
        <v>2014</v>
      </c>
      <c r="E298">
        <v>66000</v>
      </c>
      <c r="F298" t="s">
        <v>14</v>
      </c>
      <c r="G298" t="s">
        <v>19</v>
      </c>
      <c r="H298" t="s">
        <v>3971</v>
      </c>
      <c r="I298" t="s">
        <v>4349</v>
      </c>
      <c r="J298" t="s">
        <v>3943</v>
      </c>
      <c r="K298" t="s">
        <v>25</v>
      </c>
      <c r="L298" t="s">
        <v>1676</v>
      </c>
      <c r="M298" t="s">
        <v>1676</v>
      </c>
      <c r="N298" t="s">
        <v>1676</v>
      </c>
      <c r="O298" t="s">
        <v>1676</v>
      </c>
    </row>
    <row r="299" spans="1:20" x14ac:dyDescent="0.3">
      <c r="A299" t="s">
        <v>3957</v>
      </c>
      <c r="B299" t="s">
        <v>4603</v>
      </c>
      <c r="C299">
        <v>545000</v>
      </c>
      <c r="D299">
        <v>2014</v>
      </c>
      <c r="E299">
        <v>56000</v>
      </c>
      <c r="F299" t="s">
        <v>10</v>
      </c>
      <c r="G299" t="s">
        <v>12</v>
      </c>
      <c r="H299" t="s">
        <v>4220</v>
      </c>
      <c r="I299" t="s">
        <v>3967</v>
      </c>
      <c r="J299" t="s">
        <v>3943</v>
      </c>
      <c r="K299" t="s">
        <v>25</v>
      </c>
      <c r="L299" t="s">
        <v>4038</v>
      </c>
      <c r="M299" t="s">
        <v>4260</v>
      </c>
      <c r="N299" t="s">
        <v>4261</v>
      </c>
      <c r="O299" t="s">
        <v>3948</v>
      </c>
      <c r="P299">
        <v>4370</v>
      </c>
      <c r="Q299">
        <v>1700</v>
      </c>
      <c r="R299">
        <v>1475</v>
      </c>
      <c r="S299">
        <v>5</v>
      </c>
      <c r="T299">
        <v>43</v>
      </c>
    </row>
    <row r="300" spans="1:20" x14ac:dyDescent="0.3">
      <c r="A300" t="s">
        <v>3957</v>
      </c>
      <c r="B300" t="s">
        <v>4065</v>
      </c>
      <c r="C300">
        <v>1085000</v>
      </c>
      <c r="D300">
        <v>2022</v>
      </c>
      <c r="E300">
        <v>3383</v>
      </c>
      <c r="F300" t="s">
        <v>10</v>
      </c>
      <c r="G300" t="s">
        <v>12</v>
      </c>
      <c r="H300" t="s">
        <v>3971</v>
      </c>
      <c r="I300" t="s">
        <v>4011</v>
      </c>
      <c r="J300" t="s">
        <v>3943</v>
      </c>
      <c r="K300" t="s">
        <v>25</v>
      </c>
      <c r="L300" t="s">
        <v>4026</v>
      </c>
      <c r="M300" t="s">
        <v>4050</v>
      </c>
      <c r="N300" t="s">
        <v>4051</v>
      </c>
      <c r="O300" t="s">
        <v>3948</v>
      </c>
      <c r="P300">
        <v>3995</v>
      </c>
      <c r="Q300">
        <v>1770</v>
      </c>
      <c r="R300">
        <v>1605</v>
      </c>
      <c r="S300">
        <v>5</v>
      </c>
      <c r="T300">
        <v>45</v>
      </c>
    </row>
    <row r="301" spans="1:20" x14ac:dyDescent="0.3">
      <c r="A301" t="s">
        <v>3949</v>
      </c>
      <c r="B301" t="s">
        <v>4604</v>
      </c>
      <c r="C301">
        <v>725000</v>
      </c>
      <c r="D301">
        <v>2018</v>
      </c>
      <c r="E301">
        <v>42000</v>
      </c>
      <c r="F301" t="s">
        <v>14</v>
      </c>
      <c r="G301" t="s">
        <v>12</v>
      </c>
      <c r="H301" t="s">
        <v>3959</v>
      </c>
      <c r="I301" t="s">
        <v>3952</v>
      </c>
      <c r="J301" t="s">
        <v>3943</v>
      </c>
      <c r="K301" t="s">
        <v>25</v>
      </c>
      <c r="L301" t="s">
        <v>3954</v>
      </c>
      <c r="M301" t="s">
        <v>4125</v>
      </c>
      <c r="N301" t="s">
        <v>4126</v>
      </c>
      <c r="O301" t="s">
        <v>3948</v>
      </c>
      <c r="P301">
        <v>3995</v>
      </c>
      <c r="Q301">
        <v>1790</v>
      </c>
      <c r="R301">
        <v>1640</v>
      </c>
      <c r="S301">
        <v>5</v>
      </c>
      <c r="T301">
        <v>48</v>
      </c>
    </row>
    <row r="302" spans="1:20" x14ac:dyDescent="0.3">
      <c r="A302" t="s">
        <v>3985</v>
      </c>
      <c r="B302" t="s">
        <v>4169</v>
      </c>
      <c r="C302">
        <v>1090000</v>
      </c>
      <c r="D302">
        <v>2012</v>
      </c>
      <c r="E302">
        <v>65000</v>
      </c>
      <c r="F302" t="s">
        <v>14</v>
      </c>
      <c r="G302" t="s">
        <v>19</v>
      </c>
      <c r="H302" t="s">
        <v>4036</v>
      </c>
      <c r="I302" t="s">
        <v>4037</v>
      </c>
      <c r="J302" t="s">
        <v>3953</v>
      </c>
      <c r="K302" t="s">
        <v>25</v>
      </c>
      <c r="L302" t="s">
        <v>3988</v>
      </c>
      <c r="M302" t="s">
        <v>4170</v>
      </c>
      <c r="N302" t="s">
        <v>4109</v>
      </c>
      <c r="O302" t="s">
        <v>3991</v>
      </c>
      <c r="P302">
        <v>4648</v>
      </c>
      <c r="Q302">
        <v>1881</v>
      </c>
      <c r="R302">
        <v>1661</v>
      </c>
      <c r="S302">
        <v>5</v>
      </c>
      <c r="T302">
        <v>67</v>
      </c>
    </row>
    <row r="303" spans="1:20" x14ac:dyDescent="0.3">
      <c r="A303" t="s">
        <v>3939</v>
      </c>
      <c r="B303" t="s">
        <v>4061</v>
      </c>
      <c r="C303">
        <v>900000</v>
      </c>
      <c r="D303">
        <v>2019</v>
      </c>
      <c r="E303">
        <v>17000</v>
      </c>
      <c r="F303" t="s">
        <v>10</v>
      </c>
      <c r="G303" t="s">
        <v>12</v>
      </c>
      <c r="H303" t="s">
        <v>4223</v>
      </c>
      <c r="I303" t="s">
        <v>3952</v>
      </c>
      <c r="J303" t="s">
        <v>3943</v>
      </c>
      <c r="K303" t="s">
        <v>25</v>
      </c>
      <c r="L303" t="s">
        <v>4062</v>
      </c>
      <c r="M303" t="s">
        <v>4063</v>
      </c>
      <c r="N303" t="s">
        <v>4064</v>
      </c>
      <c r="O303" t="s">
        <v>3948</v>
      </c>
      <c r="P303">
        <v>3999</v>
      </c>
      <c r="Q303">
        <v>1734</v>
      </c>
      <c r="R303">
        <v>1601</v>
      </c>
      <c r="S303">
        <v>5</v>
      </c>
      <c r="T303">
        <v>40</v>
      </c>
    </row>
    <row r="304" spans="1:20" x14ac:dyDescent="0.3">
      <c r="A304" t="s">
        <v>3985</v>
      </c>
      <c r="B304" t="s">
        <v>4605</v>
      </c>
      <c r="C304">
        <v>3400000</v>
      </c>
      <c r="D304">
        <v>2016</v>
      </c>
      <c r="E304">
        <v>38000</v>
      </c>
      <c r="F304" t="s">
        <v>14</v>
      </c>
      <c r="G304" t="s">
        <v>19</v>
      </c>
      <c r="H304" t="s">
        <v>3987</v>
      </c>
      <c r="I304" t="s">
        <v>3952</v>
      </c>
      <c r="J304" t="s">
        <v>3953</v>
      </c>
      <c r="K304" t="s">
        <v>25</v>
      </c>
      <c r="L304" t="s">
        <v>3988</v>
      </c>
      <c r="M304" t="s">
        <v>3989</v>
      </c>
      <c r="N304" t="s">
        <v>3990</v>
      </c>
      <c r="O304" t="s">
        <v>3975</v>
      </c>
      <c r="P304">
        <v>4936</v>
      </c>
      <c r="Q304">
        <v>1868</v>
      </c>
      <c r="R304">
        <v>1479</v>
      </c>
      <c r="S304">
        <v>5</v>
      </c>
      <c r="T304">
        <v>65</v>
      </c>
    </row>
    <row r="305" spans="1:20" x14ac:dyDescent="0.3">
      <c r="A305" t="s">
        <v>3939</v>
      </c>
      <c r="B305" t="s">
        <v>4606</v>
      </c>
      <c r="C305">
        <v>295000</v>
      </c>
      <c r="D305">
        <v>2014</v>
      </c>
      <c r="E305">
        <v>62500</v>
      </c>
      <c r="F305" t="s">
        <v>14</v>
      </c>
      <c r="G305" t="s">
        <v>12</v>
      </c>
      <c r="H305" t="s">
        <v>4432</v>
      </c>
      <c r="I305" t="s">
        <v>4090</v>
      </c>
      <c r="J305" t="s">
        <v>3943</v>
      </c>
      <c r="K305" t="s">
        <v>25</v>
      </c>
      <c r="L305" t="s">
        <v>4204</v>
      </c>
      <c r="M305" t="s">
        <v>4205</v>
      </c>
      <c r="N305" t="s">
        <v>4126</v>
      </c>
      <c r="O305" t="s">
        <v>3948</v>
      </c>
      <c r="P305">
        <v>3990</v>
      </c>
      <c r="Q305">
        <v>1680</v>
      </c>
      <c r="R305">
        <v>1505</v>
      </c>
      <c r="S305">
        <v>5</v>
      </c>
      <c r="T305">
        <v>35</v>
      </c>
    </row>
    <row r="306" spans="1:20" x14ac:dyDescent="0.3">
      <c r="A306" t="s">
        <v>4015</v>
      </c>
      <c r="B306" t="s">
        <v>4607</v>
      </c>
      <c r="C306">
        <v>2251000</v>
      </c>
      <c r="D306">
        <v>2021</v>
      </c>
      <c r="E306">
        <v>30229</v>
      </c>
      <c r="F306" t="s">
        <v>14</v>
      </c>
      <c r="G306" t="s">
        <v>19</v>
      </c>
      <c r="H306" t="s">
        <v>3971</v>
      </c>
      <c r="I306" t="s">
        <v>3952</v>
      </c>
      <c r="J306" t="s">
        <v>3943</v>
      </c>
      <c r="K306" t="s">
        <v>25</v>
      </c>
      <c r="L306" t="s">
        <v>4018</v>
      </c>
      <c r="M306" t="s">
        <v>4301</v>
      </c>
      <c r="N306" t="s">
        <v>4020</v>
      </c>
      <c r="O306" t="s">
        <v>3948</v>
      </c>
      <c r="P306">
        <v>4598</v>
      </c>
      <c r="Q306">
        <v>1894</v>
      </c>
      <c r="R306">
        <v>1706</v>
      </c>
      <c r="S306">
        <v>5</v>
      </c>
      <c r="T306">
        <v>50</v>
      </c>
    </row>
    <row r="307" spans="1:20" x14ac:dyDescent="0.3">
      <c r="A307" t="s">
        <v>4248</v>
      </c>
      <c r="B307" t="s">
        <v>4608</v>
      </c>
      <c r="C307">
        <v>9300000</v>
      </c>
      <c r="D307">
        <v>2019</v>
      </c>
      <c r="E307">
        <v>9000</v>
      </c>
      <c r="F307" t="s">
        <v>10</v>
      </c>
      <c r="G307" t="s">
        <v>19</v>
      </c>
      <c r="H307" t="s">
        <v>3941</v>
      </c>
      <c r="I307" t="s">
        <v>4011</v>
      </c>
      <c r="J307" t="s">
        <v>3943</v>
      </c>
      <c r="K307" t="s">
        <v>3944</v>
      </c>
      <c r="L307" t="s">
        <v>4609</v>
      </c>
      <c r="M307" t="s">
        <v>4610</v>
      </c>
      <c r="N307" t="s">
        <v>4611</v>
      </c>
      <c r="O307" t="s">
        <v>3991</v>
      </c>
      <c r="P307">
        <v>4491</v>
      </c>
      <c r="Q307">
        <v>1852</v>
      </c>
      <c r="R307">
        <v>1304</v>
      </c>
      <c r="S307">
        <v>4</v>
      </c>
      <c r="T307">
        <v>68</v>
      </c>
    </row>
    <row r="308" spans="1:20" x14ac:dyDescent="0.3">
      <c r="A308" t="s">
        <v>3949</v>
      </c>
      <c r="B308" t="s">
        <v>4612</v>
      </c>
      <c r="C308">
        <v>430000</v>
      </c>
      <c r="D308">
        <v>2016</v>
      </c>
      <c r="E308">
        <v>26600</v>
      </c>
      <c r="F308" t="s">
        <v>22</v>
      </c>
      <c r="G308" t="s">
        <v>12</v>
      </c>
      <c r="H308" t="s">
        <v>3941</v>
      </c>
      <c r="I308" t="s">
        <v>4043</v>
      </c>
      <c r="J308" t="s">
        <v>3943</v>
      </c>
      <c r="K308" t="s">
        <v>25</v>
      </c>
      <c r="L308" t="s">
        <v>4026</v>
      </c>
      <c r="M308" t="s">
        <v>4238</v>
      </c>
      <c r="N308" t="s">
        <v>4239</v>
      </c>
      <c r="O308" t="s">
        <v>3948</v>
      </c>
      <c r="P308">
        <v>3599</v>
      </c>
      <c r="Q308">
        <v>1495</v>
      </c>
      <c r="R308">
        <v>1700</v>
      </c>
      <c r="S308">
        <v>5</v>
      </c>
      <c r="T308">
        <v>35</v>
      </c>
    </row>
    <row r="309" spans="1:20" x14ac:dyDescent="0.3">
      <c r="A309" t="s">
        <v>3949</v>
      </c>
      <c r="B309" t="s">
        <v>4613</v>
      </c>
      <c r="C309">
        <v>600000</v>
      </c>
      <c r="D309">
        <v>2017</v>
      </c>
      <c r="E309">
        <v>86000</v>
      </c>
      <c r="F309" t="s">
        <v>14</v>
      </c>
      <c r="G309" t="s">
        <v>12</v>
      </c>
      <c r="H309" t="s">
        <v>4117</v>
      </c>
      <c r="I309" t="s">
        <v>4043</v>
      </c>
      <c r="J309" t="s">
        <v>3953</v>
      </c>
      <c r="K309" t="s">
        <v>25</v>
      </c>
      <c r="L309" t="s">
        <v>3954</v>
      </c>
      <c r="M309" t="s">
        <v>4125</v>
      </c>
      <c r="N309" t="s">
        <v>4126</v>
      </c>
      <c r="O309" t="s">
        <v>3948</v>
      </c>
      <c r="P309">
        <v>4490</v>
      </c>
      <c r="Q309">
        <v>1730</v>
      </c>
      <c r="R309">
        <v>1485</v>
      </c>
      <c r="S309">
        <v>5</v>
      </c>
      <c r="T309">
        <v>43</v>
      </c>
    </row>
    <row r="310" spans="1:20" x14ac:dyDescent="0.3">
      <c r="A310" t="s">
        <v>3957</v>
      </c>
      <c r="B310" t="s">
        <v>4614</v>
      </c>
      <c r="C310">
        <v>1595000</v>
      </c>
      <c r="D310">
        <v>2017</v>
      </c>
      <c r="E310">
        <v>86000</v>
      </c>
      <c r="F310" t="s">
        <v>10</v>
      </c>
      <c r="G310" t="s">
        <v>19</v>
      </c>
      <c r="H310" t="s">
        <v>4006</v>
      </c>
      <c r="I310" t="s">
        <v>4011</v>
      </c>
      <c r="J310" t="s">
        <v>3943</v>
      </c>
      <c r="K310" t="s">
        <v>25</v>
      </c>
      <c r="L310" t="s">
        <v>4365</v>
      </c>
      <c r="M310" t="s">
        <v>4615</v>
      </c>
      <c r="N310" t="s">
        <v>4616</v>
      </c>
      <c r="O310" t="s">
        <v>3948</v>
      </c>
      <c r="P310">
        <v>4475</v>
      </c>
      <c r="Q310">
        <v>1850</v>
      </c>
      <c r="R310">
        <v>1660</v>
      </c>
      <c r="S310">
        <v>5</v>
      </c>
      <c r="T310">
        <v>62</v>
      </c>
    </row>
    <row r="311" spans="1:20" x14ac:dyDescent="0.3">
      <c r="A311" t="s">
        <v>4021</v>
      </c>
      <c r="B311" t="s">
        <v>4617</v>
      </c>
      <c r="C311">
        <v>290000</v>
      </c>
      <c r="D311">
        <v>2014</v>
      </c>
      <c r="E311">
        <v>125000</v>
      </c>
      <c r="F311" t="s">
        <v>14</v>
      </c>
      <c r="G311" t="s">
        <v>12</v>
      </c>
      <c r="H311" t="s">
        <v>4388</v>
      </c>
      <c r="I311" t="s">
        <v>4037</v>
      </c>
      <c r="J311" t="s">
        <v>3943</v>
      </c>
      <c r="K311" t="s">
        <v>25</v>
      </c>
      <c r="L311" t="s">
        <v>1676</v>
      </c>
      <c r="M311" t="s">
        <v>1676</v>
      </c>
      <c r="N311" t="s">
        <v>1676</v>
      </c>
      <c r="O311" t="s">
        <v>1676</v>
      </c>
    </row>
    <row r="312" spans="1:20" x14ac:dyDescent="0.3">
      <c r="A312" t="s">
        <v>3957</v>
      </c>
      <c r="B312" t="s">
        <v>4618</v>
      </c>
      <c r="C312">
        <v>375000</v>
      </c>
      <c r="D312">
        <v>2013</v>
      </c>
      <c r="E312">
        <v>29135</v>
      </c>
      <c r="F312" t="s">
        <v>10</v>
      </c>
      <c r="G312" t="s">
        <v>12</v>
      </c>
      <c r="H312" t="s">
        <v>4619</v>
      </c>
      <c r="I312" t="s">
        <v>3952</v>
      </c>
      <c r="J312" t="s">
        <v>3943</v>
      </c>
      <c r="K312" t="s">
        <v>25</v>
      </c>
      <c r="L312" t="s">
        <v>3961</v>
      </c>
      <c r="M312" t="s">
        <v>4122</v>
      </c>
      <c r="N312" t="s">
        <v>4620</v>
      </c>
      <c r="O312" t="s">
        <v>3948</v>
      </c>
      <c r="P312">
        <v>3995</v>
      </c>
      <c r="Q312">
        <v>1710</v>
      </c>
      <c r="R312">
        <v>1505</v>
      </c>
      <c r="S312">
        <v>5</v>
      </c>
      <c r="T312">
        <v>45</v>
      </c>
    </row>
    <row r="313" spans="1:20" x14ac:dyDescent="0.3">
      <c r="A313" t="s">
        <v>4444</v>
      </c>
      <c r="B313" t="s">
        <v>4621</v>
      </c>
      <c r="C313">
        <v>1200000</v>
      </c>
      <c r="D313">
        <v>2015</v>
      </c>
      <c r="E313">
        <v>50965</v>
      </c>
      <c r="F313" t="s">
        <v>14</v>
      </c>
      <c r="G313" t="s">
        <v>19</v>
      </c>
      <c r="H313" t="s">
        <v>4259</v>
      </c>
      <c r="I313" t="s">
        <v>3952</v>
      </c>
      <c r="J313" t="s">
        <v>3943</v>
      </c>
      <c r="K313" t="s">
        <v>3944</v>
      </c>
      <c r="L313" t="s">
        <v>4313</v>
      </c>
      <c r="M313" t="s">
        <v>4446</v>
      </c>
      <c r="N313" t="s">
        <v>4447</v>
      </c>
      <c r="O313" t="s">
        <v>3948</v>
      </c>
      <c r="P313">
        <v>4370</v>
      </c>
      <c r="Q313">
        <v>1783</v>
      </c>
      <c r="R313">
        <v>1458</v>
      </c>
      <c r="S313">
        <v>5</v>
      </c>
      <c r="T313">
        <v>60</v>
      </c>
    </row>
    <row r="314" spans="1:20" x14ac:dyDescent="0.3">
      <c r="A314" t="s">
        <v>3964</v>
      </c>
      <c r="B314" t="s">
        <v>4281</v>
      </c>
      <c r="C314">
        <v>1525000</v>
      </c>
      <c r="D314">
        <v>2014</v>
      </c>
      <c r="E314">
        <v>72000</v>
      </c>
      <c r="F314" t="s">
        <v>14</v>
      </c>
      <c r="G314" t="s">
        <v>19</v>
      </c>
      <c r="H314" t="s">
        <v>4036</v>
      </c>
      <c r="I314" t="s">
        <v>3952</v>
      </c>
      <c r="J314" t="s">
        <v>3943</v>
      </c>
      <c r="K314" t="s">
        <v>25</v>
      </c>
      <c r="L314" t="s">
        <v>4283</v>
      </c>
      <c r="M314" t="s">
        <v>4284</v>
      </c>
      <c r="N314" t="s">
        <v>4285</v>
      </c>
      <c r="O314" t="s">
        <v>3975</v>
      </c>
      <c r="P314">
        <v>4705</v>
      </c>
      <c r="Q314">
        <v>1840</v>
      </c>
      <c r="R314">
        <v>1850</v>
      </c>
      <c r="S314">
        <v>7</v>
      </c>
      <c r="T314">
        <v>80</v>
      </c>
    </row>
    <row r="315" spans="1:20" x14ac:dyDescent="0.3">
      <c r="A315" t="s">
        <v>3980</v>
      </c>
      <c r="B315" t="s">
        <v>4392</v>
      </c>
      <c r="C315">
        <v>2675000</v>
      </c>
      <c r="D315">
        <v>2016</v>
      </c>
      <c r="E315">
        <v>28000</v>
      </c>
      <c r="F315" t="s">
        <v>10</v>
      </c>
      <c r="G315" t="s">
        <v>19</v>
      </c>
      <c r="H315" t="s">
        <v>4145</v>
      </c>
      <c r="I315" t="s">
        <v>4037</v>
      </c>
      <c r="J315" t="s">
        <v>3943</v>
      </c>
      <c r="K315" t="s">
        <v>25</v>
      </c>
      <c r="L315" t="s">
        <v>3982</v>
      </c>
      <c r="M315" t="s">
        <v>3983</v>
      </c>
      <c r="N315" t="s">
        <v>3984</v>
      </c>
      <c r="O315" t="s">
        <v>3975</v>
      </c>
      <c r="P315">
        <v>4686</v>
      </c>
      <c r="Q315">
        <v>1810</v>
      </c>
      <c r="R315">
        <v>1442</v>
      </c>
      <c r="S315">
        <v>5</v>
      </c>
      <c r="T315">
        <v>66</v>
      </c>
    </row>
    <row r="316" spans="1:20" x14ac:dyDescent="0.3">
      <c r="A316" t="s">
        <v>3939</v>
      </c>
      <c r="B316" t="s">
        <v>4622</v>
      </c>
      <c r="C316">
        <v>545000</v>
      </c>
      <c r="D316">
        <v>2015</v>
      </c>
      <c r="E316">
        <v>42000</v>
      </c>
      <c r="F316" t="s">
        <v>10</v>
      </c>
      <c r="G316" t="s">
        <v>19</v>
      </c>
      <c r="H316" t="s">
        <v>4036</v>
      </c>
      <c r="I316" t="s">
        <v>3952</v>
      </c>
      <c r="J316" t="s">
        <v>3943</v>
      </c>
      <c r="K316" t="s">
        <v>25</v>
      </c>
      <c r="L316" t="s">
        <v>4062</v>
      </c>
      <c r="M316" t="s">
        <v>4063</v>
      </c>
      <c r="N316" t="s">
        <v>4064</v>
      </c>
      <c r="O316" t="s">
        <v>3948</v>
      </c>
      <c r="P316">
        <v>3955</v>
      </c>
      <c r="Q316">
        <v>1694</v>
      </c>
      <c r="R316">
        <v>1544</v>
      </c>
      <c r="S316">
        <v>5</v>
      </c>
      <c r="T316">
        <v>40</v>
      </c>
    </row>
    <row r="317" spans="1:20" x14ac:dyDescent="0.3">
      <c r="A317" t="s">
        <v>3980</v>
      </c>
      <c r="B317" t="s">
        <v>4623</v>
      </c>
      <c r="C317">
        <v>7900000</v>
      </c>
      <c r="D317">
        <v>2017</v>
      </c>
      <c r="E317">
        <v>11850</v>
      </c>
      <c r="F317" t="s">
        <v>14</v>
      </c>
      <c r="G317" t="s">
        <v>19</v>
      </c>
      <c r="H317" t="s">
        <v>4098</v>
      </c>
      <c r="I317" t="s">
        <v>3952</v>
      </c>
      <c r="J317" t="s">
        <v>3943</v>
      </c>
      <c r="K317" t="s">
        <v>25</v>
      </c>
      <c r="L317" t="s">
        <v>4624</v>
      </c>
      <c r="M317" t="s">
        <v>4625</v>
      </c>
      <c r="N317" t="s">
        <v>4626</v>
      </c>
      <c r="O317" t="s">
        <v>3975</v>
      </c>
      <c r="P317">
        <v>5246</v>
      </c>
      <c r="Q317">
        <v>1899</v>
      </c>
      <c r="R317">
        <v>1494</v>
      </c>
      <c r="S317">
        <v>5</v>
      </c>
      <c r="T317">
        <v>70</v>
      </c>
    </row>
    <row r="318" spans="1:20" x14ac:dyDescent="0.3">
      <c r="A318" t="s">
        <v>3939</v>
      </c>
      <c r="B318" t="s">
        <v>4627</v>
      </c>
      <c r="C318">
        <v>195000</v>
      </c>
      <c r="D318">
        <v>2010</v>
      </c>
      <c r="E318">
        <v>32000</v>
      </c>
      <c r="F318" t="s">
        <v>10</v>
      </c>
      <c r="G318" t="s">
        <v>12</v>
      </c>
      <c r="H318" t="s">
        <v>4145</v>
      </c>
      <c r="I318" t="s">
        <v>4037</v>
      </c>
      <c r="J318" t="s">
        <v>3943</v>
      </c>
      <c r="K318" t="s">
        <v>25</v>
      </c>
      <c r="L318" t="s">
        <v>3945</v>
      </c>
      <c r="M318" t="s">
        <v>4628</v>
      </c>
      <c r="N318" t="s">
        <v>4064</v>
      </c>
      <c r="O318" t="s">
        <v>3948</v>
      </c>
      <c r="P318">
        <v>3900</v>
      </c>
      <c r="Q318">
        <v>1695</v>
      </c>
      <c r="R318">
        <v>1535</v>
      </c>
      <c r="S318">
        <v>5</v>
      </c>
      <c r="T318">
        <v>42</v>
      </c>
    </row>
    <row r="319" spans="1:20" x14ac:dyDescent="0.3">
      <c r="A319" t="s">
        <v>3985</v>
      </c>
      <c r="B319" t="s">
        <v>4629</v>
      </c>
      <c r="C319">
        <v>4550000</v>
      </c>
      <c r="D319">
        <v>2021</v>
      </c>
      <c r="E319">
        <v>24000</v>
      </c>
      <c r="F319" t="s">
        <v>14</v>
      </c>
      <c r="G319" t="s">
        <v>19</v>
      </c>
      <c r="H319" t="s">
        <v>4036</v>
      </c>
      <c r="I319" t="s">
        <v>3952</v>
      </c>
      <c r="J319" t="s">
        <v>3943</v>
      </c>
      <c r="K319" t="s">
        <v>25</v>
      </c>
      <c r="L319" t="s">
        <v>3988</v>
      </c>
      <c r="M319" t="s">
        <v>3989</v>
      </c>
      <c r="N319" t="s">
        <v>3990</v>
      </c>
      <c r="O319" t="s">
        <v>3975</v>
      </c>
      <c r="P319">
        <v>4709</v>
      </c>
      <c r="Q319">
        <v>1827</v>
      </c>
      <c r="R319">
        <v>1435</v>
      </c>
      <c r="S319">
        <v>5</v>
      </c>
      <c r="T319">
        <v>59</v>
      </c>
    </row>
    <row r="320" spans="1:20" x14ac:dyDescent="0.3">
      <c r="A320" t="s">
        <v>4363</v>
      </c>
      <c r="B320" t="s">
        <v>4630</v>
      </c>
      <c r="C320">
        <v>2499000</v>
      </c>
      <c r="D320">
        <v>2015</v>
      </c>
      <c r="E320">
        <v>50623</v>
      </c>
      <c r="F320" t="s">
        <v>14</v>
      </c>
      <c r="G320" t="s">
        <v>19</v>
      </c>
      <c r="H320" t="s">
        <v>4259</v>
      </c>
      <c r="I320" t="s">
        <v>4114</v>
      </c>
      <c r="J320" t="s">
        <v>3953</v>
      </c>
      <c r="K320" t="s">
        <v>25</v>
      </c>
      <c r="L320" t="s">
        <v>4146</v>
      </c>
      <c r="M320" t="s">
        <v>4631</v>
      </c>
      <c r="N320" t="s">
        <v>4632</v>
      </c>
      <c r="O320" t="s">
        <v>3991</v>
      </c>
      <c r="P320">
        <v>4465</v>
      </c>
      <c r="Q320">
        <v>1900</v>
      </c>
      <c r="R320">
        <v>1635</v>
      </c>
      <c r="S320">
        <v>5</v>
      </c>
      <c r="T320">
        <v>57</v>
      </c>
    </row>
    <row r="321" spans="1:20" x14ac:dyDescent="0.3">
      <c r="A321" t="s">
        <v>4115</v>
      </c>
      <c r="B321" t="s">
        <v>4633</v>
      </c>
      <c r="C321">
        <v>210000</v>
      </c>
      <c r="D321">
        <v>2012</v>
      </c>
      <c r="E321">
        <v>85000</v>
      </c>
      <c r="F321" t="s">
        <v>14</v>
      </c>
      <c r="G321" t="s">
        <v>12</v>
      </c>
      <c r="H321" t="s">
        <v>4078</v>
      </c>
      <c r="I321" t="s">
        <v>3952</v>
      </c>
      <c r="J321" t="s">
        <v>4296</v>
      </c>
      <c r="K321" t="s">
        <v>25</v>
      </c>
      <c r="L321" t="s">
        <v>4634</v>
      </c>
      <c r="M321" t="s">
        <v>4635</v>
      </c>
      <c r="N321" t="s">
        <v>4636</v>
      </c>
      <c r="O321" t="s">
        <v>1676</v>
      </c>
      <c r="P321">
        <v>4520</v>
      </c>
      <c r="Q321">
        <v>1850</v>
      </c>
      <c r="R321">
        <v>1895</v>
      </c>
      <c r="S321">
        <v>7</v>
      </c>
      <c r="T321">
        <v>55</v>
      </c>
    </row>
    <row r="322" spans="1:20" x14ac:dyDescent="0.3">
      <c r="A322" t="s">
        <v>3957</v>
      </c>
      <c r="B322" t="s">
        <v>4637</v>
      </c>
      <c r="C322">
        <v>1097000</v>
      </c>
      <c r="D322">
        <v>2022</v>
      </c>
      <c r="E322">
        <v>1700</v>
      </c>
      <c r="F322" t="s">
        <v>14</v>
      </c>
      <c r="G322" t="s">
        <v>12</v>
      </c>
      <c r="H322" t="s">
        <v>3971</v>
      </c>
      <c r="I322" t="s">
        <v>3952</v>
      </c>
      <c r="J322" t="s">
        <v>3943</v>
      </c>
      <c r="K322" t="s">
        <v>25</v>
      </c>
      <c r="L322" t="s">
        <v>4186</v>
      </c>
      <c r="M322" t="s">
        <v>4187</v>
      </c>
      <c r="N322" t="s">
        <v>4188</v>
      </c>
      <c r="O322" t="s">
        <v>3948</v>
      </c>
      <c r="P322">
        <v>3995</v>
      </c>
      <c r="Q322">
        <v>1770</v>
      </c>
      <c r="R322">
        <v>1605</v>
      </c>
      <c r="S322">
        <v>5</v>
      </c>
      <c r="T322">
        <v>45</v>
      </c>
    </row>
    <row r="323" spans="1:20" x14ac:dyDescent="0.3">
      <c r="A323" t="s">
        <v>4021</v>
      </c>
      <c r="B323" t="s">
        <v>4022</v>
      </c>
      <c r="C323">
        <v>1095000</v>
      </c>
      <c r="D323">
        <v>2020</v>
      </c>
      <c r="E323">
        <v>43260</v>
      </c>
      <c r="F323" t="s">
        <v>10</v>
      </c>
      <c r="G323" t="s">
        <v>19</v>
      </c>
      <c r="H323" t="s">
        <v>4006</v>
      </c>
      <c r="I323" t="s">
        <v>3967</v>
      </c>
      <c r="J323" t="s">
        <v>3943</v>
      </c>
      <c r="K323" t="s">
        <v>25</v>
      </c>
      <c r="L323" t="s">
        <v>3961</v>
      </c>
      <c r="M323" t="s">
        <v>4023</v>
      </c>
      <c r="N323" t="s">
        <v>4024</v>
      </c>
      <c r="O323" t="s">
        <v>3948</v>
      </c>
      <c r="P323">
        <v>3971</v>
      </c>
      <c r="Q323">
        <v>1682</v>
      </c>
      <c r="R323">
        <v>1469</v>
      </c>
      <c r="S323">
        <v>5</v>
      </c>
      <c r="T323">
        <v>45</v>
      </c>
    </row>
    <row r="324" spans="1:20" x14ac:dyDescent="0.3">
      <c r="A324" t="s">
        <v>3949</v>
      </c>
      <c r="B324" t="s">
        <v>4237</v>
      </c>
      <c r="C324">
        <v>325000</v>
      </c>
      <c r="D324">
        <v>2015</v>
      </c>
      <c r="E324">
        <v>67738</v>
      </c>
      <c r="F324" t="s">
        <v>22</v>
      </c>
      <c r="G324" t="s">
        <v>12</v>
      </c>
      <c r="H324" t="s">
        <v>4036</v>
      </c>
      <c r="I324" t="s">
        <v>3952</v>
      </c>
      <c r="J324" t="s">
        <v>3953</v>
      </c>
      <c r="K324" t="s">
        <v>25</v>
      </c>
      <c r="L324" t="s">
        <v>4026</v>
      </c>
      <c r="M324" t="s">
        <v>4238</v>
      </c>
      <c r="N324" t="s">
        <v>4239</v>
      </c>
      <c r="O324" t="s">
        <v>3948</v>
      </c>
      <c r="P324">
        <v>3599</v>
      </c>
      <c r="Q324">
        <v>1495</v>
      </c>
      <c r="R324">
        <v>1700</v>
      </c>
      <c r="S324">
        <v>5</v>
      </c>
      <c r="T324">
        <v>35</v>
      </c>
    </row>
    <row r="325" spans="1:20" x14ac:dyDescent="0.3">
      <c r="A325" t="s">
        <v>4115</v>
      </c>
      <c r="B325" t="s">
        <v>4638</v>
      </c>
      <c r="C325">
        <v>1375000</v>
      </c>
      <c r="D325">
        <v>2019</v>
      </c>
      <c r="E325">
        <v>69000</v>
      </c>
      <c r="F325" t="s">
        <v>14</v>
      </c>
      <c r="G325" t="s">
        <v>12</v>
      </c>
      <c r="H325" t="s">
        <v>3959</v>
      </c>
      <c r="I325" t="s">
        <v>4068</v>
      </c>
      <c r="J325" t="s">
        <v>3943</v>
      </c>
      <c r="K325" t="s">
        <v>25</v>
      </c>
      <c r="L325" t="s">
        <v>4146</v>
      </c>
      <c r="M325" t="s">
        <v>4500</v>
      </c>
      <c r="N325" t="s">
        <v>4213</v>
      </c>
      <c r="O325" t="s">
        <v>3991</v>
      </c>
      <c r="P325">
        <v>4456</v>
      </c>
      <c r="Q325">
        <v>1820</v>
      </c>
      <c r="R325">
        <v>1995</v>
      </c>
      <c r="S325">
        <v>7</v>
      </c>
      <c r="T325">
        <v>60</v>
      </c>
    </row>
    <row r="326" spans="1:20" x14ac:dyDescent="0.3">
      <c r="A326" t="s">
        <v>4104</v>
      </c>
      <c r="B326" t="s">
        <v>4181</v>
      </c>
      <c r="C326">
        <v>975000</v>
      </c>
      <c r="D326">
        <v>2012</v>
      </c>
      <c r="E326">
        <v>93417</v>
      </c>
      <c r="F326" t="s">
        <v>14</v>
      </c>
      <c r="G326" t="s">
        <v>19</v>
      </c>
      <c r="H326" t="s">
        <v>3959</v>
      </c>
      <c r="I326" t="s">
        <v>3952</v>
      </c>
      <c r="J326" t="s">
        <v>3943</v>
      </c>
      <c r="K326" t="s">
        <v>25</v>
      </c>
      <c r="L326" t="s">
        <v>1676</v>
      </c>
      <c r="M326" t="s">
        <v>1676</v>
      </c>
      <c r="N326" t="s">
        <v>1676</v>
      </c>
      <c r="O326" t="s">
        <v>1676</v>
      </c>
    </row>
    <row r="327" spans="1:20" x14ac:dyDescent="0.3">
      <c r="A327" t="s">
        <v>3949</v>
      </c>
      <c r="B327" t="s">
        <v>4639</v>
      </c>
      <c r="C327">
        <v>745000</v>
      </c>
      <c r="D327">
        <v>2021</v>
      </c>
      <c r="E327">
        <v>14722</v>
      </c>
      <c r="F327" t="s">
        <v>10</v>
      </c>
      <c r="G327" t="s">
        <v>12</v>
      </c>
      <c r="H327" t="s">
        <v>4006</v>
      </c>
      <c r="I327" t="s">
        <v>3952</v>
      </c>
      <c r="J327" t="s">
        <v>3943</v>
      </c>
      <c r="K327" t="s">
        <v>25</v>
      </c>
      <c r="L327" t="s">
        <v>3961</v>
      </c>
      <c r="M327" t="s">
        <v>4063</v>
      </c>
      <c r="N327" t="s">
        <v>4184</v>
      </c>
      <c r="O327" t="s">
        <v>3948</v>
      </c>
      <c r="P327">
        <v>3845</v>
      </c>
      <c r="Q327">
        <v>1735</v>
      </c>
      <c r="R327">
        <v>1530</v>
      </c>
      <c r="S327">
        <v>5</v>
      </c>
      <c r="T327">
        <v>37</v>
      </c>
    </row>
    <row r="328" spans="1:20" x14ac:dyDescent="0.3">
      <c r="A328" t="s">
        <v>3964</v>
      </c>
      <c r="B328" t="s">
        <v>3970</v>
      </c>
      <c r="C328">
        <v>2175000</v>
      </c>
      <c r="D328">
        <v>2017</v>
      </c>
      <c r="E328">
        <v>29000</v>
      </c>
      <c r="F328" t="s">
        <v>14</v>
      </c>
      <c r="G328" t="s">
        <v>12</v>
      </c>
      <c r="H328" t="s">
        <v>4640</v>
      </c>
      <c r="I328" t="s">
        <v>4090</v>
      </c>
      <c r="J328" t="s">
        <v>3943</v>
      </c>
      <c r="K328" t="s">
        <v>25</v>
      </c>
      <c r="L328" t="s">
        <v>3972</v>
      </c>
      <c r="M328" t="s">
        <v>3973</v>
      </c>
      <c r="N328" t="s">
        <v>3974</v>
      </c>
      <c r="O328" t="s">
        <v>3975</v>
      </c>
      <c r="P328">
        <v>4735</v>
      </c>
      <c r="Q328">
        <v>1830</v>
      </c>
      <c r="R328">
        <v>1795</v>
      </c>
      <c r="S328">
        <v>7</v>
      </c>
      <c r="T328">
        <v>55</v>
      </c>
    </row>
    <row r="329" spans="1:20" x14ac:dyDescent="0.3">
      <c r="A329" t="s">
        <v>4141</v>
      </c>
      <c r="B329" t="s">
        <v>4641</v>
      </c>
      <c r="C329">
        <v>1250000</v>
      </c>
      <c r="D329">
        <v>2017</v>
      </c>
      <c r="E329">
        <v>60200</v>
      </c>
      <c r="F329" t="s">
        <v>10</v>
      </c>
      <c r="G329" t="s">
        <v>19</v>
      </c>
      <c r="H329" t="s">
        <v>4267</v>
      </c>
      <c r="I329" t="s">
        <v>3952</v>
      </c>
      <c r="J329" t="s">
        <v>3943</v>
      </c>
      <c r="K329" t="s">
        <v>3944</v>
      </c>
      <c r="L329" t="s">
        <v>4642</v>
      </c>
      <c r="M329" t="s">
        <v>4643</v>
      </c>
      <c r="N329" t="s">
        <v>4644</v>
      </c>
      <c r="O329" t="s">
        <v>3948</v>
      </c>
      <c r="P329">
        <v>4395</v>
      </c>
      <c r="Q329">
        <v>1818</v>
      </c>
      <c r="R329">
        <v>1640</v>
      </c>
      <c r="S329">
        <v>5</v>
      </c>
      <c r="T329">
        <v>60</v>
      </c>
    </row>
    <row r="330" spans="1:20" x14ac:dyDescent="0.3">
      <c r="A330" t="s">
        <v>3949</v>
      </c>
      <c r="B330" t="s">
        <v>4645</v>
      </c>
      <c r="C330">
        <v>500000</v>
      </c>
      <c r="D330">
        <v>2017</v>
      </c>
      <c r="E330">
        <v>140000</v>
      </c>
      <c r="F330" t="s">
        <v>14</v>
      </c>
      <c r="G330" t="s">
        <v>12</v>
      </c>
      <c r="H330" t="s">
        <v>4203</v>
      </c>
      <c r="I330" t="s">
        <v>3942</v>
      </c>
      <c r="J330" t="s">
        <v>3943</v>
      </c>
      <c r="K330" t="s">
        <v>25</v>
      </c>
      <c r="L330" t="s">
        <v>3954</v>
      </c>
      <c r="M330" t="s">
        <v>3955</v>
      </c>
      <c r="N330" t="s">
        <v>3956</v>
      </c>
      <c r="O330" t="s">
        <v>3948</v>
      </c>
      <c r="P330">
        <v>3850</v>
      </c>
      <c r="Q330">
        <v>1695</v>
      </c>
      <c r="R330">
        <v>1530</v>
      </c>
      <c r="S330">
        <v>5</v>
      </c>
      <c r="T330">
        <v>42</v>
      </c>
    </row>
    <row r="331" spans="1:20" x14ac:dyDescent="0.3">
      <c r="A331" t="s">
        <v>3939</v>
      </c>
      <c r="B331" t="s">
        <v>4646</v>
      </c>
      <c r="C331">
        <v>625000</v>
      </c>
      <c r="D331">
        <v>2017</v>
      </c>
      <c r="E331">
        <v>23798</v>
      </c>
      <c r="F331" t="s">
        <v>10</v>
      </c>
      <c r="G331" t="s">
        <v>12</v>
      </c>
      <c r="H331" t="s">
        <v>4223</v>
      </c>
      <c r="I331" t="s">
        <v>4043</v>
      </c>
      <c r="J331" t="s">
        <v>3943</v>
      </c>
      <c r="K331" t="s">
        <v>25</v>
      </c>
      <c r="L331" t="s">
        <v>4062</v>
      </c>
      <c r="M331" t="s">
        <v>4063</v>
      </c>
      <c r="N331" t="s">
        <v>4064</v>
      </c>
      <c r="O331" t="s">
        <v>3948</v>
      </c>
      <c r="P331">
        <v>3999</v>
      </c>
      <c r="Q331">
        <v>1734</v>
      </c>
      <c r="R331">
        <v>1601</v>
      </c>
      <c r="S331">
        <v>5</v>
      </c>
      <c r="T331">
        <v>40</v>
      </c>
    </row>
    <row r="332" spans="1:20" x14ac:dyDescent="0.3">
      <c r="A332" t="s">
        <v>3939</v>
      </c>
      <c r="B332" t="s">
        <v>4276</v>
      </c>
      <c r="C332">
        <v>250000</v>
      </c>
      <c r="D332">
        <v>2011</v>
      </c>
      <c r="E332">
        <v>55000</v>
      </c>
      <c r="F332" t="s">
        <v>10</v>
      </c>
      <c r="G332" t="s">
        <v>12</v>
      </c>
      <c r="H332" t="s">
        <v>4259</v>
      </c>
      <c r="I332" t="s">
        <v>4037</v>
      </c>
      <c r="J332" t="s">
        <v>3943</v>
      </c>
      <c r="K332" t="s">
        <v>25</v>
      </c>
      <c r="L332" t="s">
        <v>4155</v>
      </c>
      <c r="M332" t="s">
        <v>4277</v>
      </c>
      <c r="N332" t="s">
        <v>4278</v>
      </c>
      <c r="O332" t="s">
        <v>3948</v>
      </c>
      <c r="P332">
        <v>4420</v>
      </c>
      <c r="Q332">
        <v>1695</v>
      </c>
      <c r="R332">
        <v>1480</v>
      </c>
      <c r="S332">
        <v>5</v>
      </c>
      <c r="T332">
        <v>42</v>
      </c>
    </row>
    <row r="333" spans="1:20" x14ac:dyDescent="0.3">
      <c r="A333" t="s">
        <v>4021</v>
      </c>
      <c r="B333" t="s">
        <v>4647</v>
      </c>
      <c r="C333">
        <v>650000</v>
      </c>
      <c r="D333">
        <v>2017</v>
      </c>
      <c r="E333">
        <v>51000</v>
      </c>
      <c r="F333" t="s">
        <v>10</v>
      </c>
      <c r="G333" t="s">
        <v>19</v>
      </c>
      <c r="H333" t="s">
        <v>4648</v>
      </c>
      <c r="I333" t="s">
        <v>3952</v>
      </c>
      <c r="J333" t="s">
        <v>3943</v>
      </c>
      <c r="K333" t="s">
        <v>25</v>
      </c>
      <c r="L333" t="s">
        <v>3961</v>
      </c>
      <c r="M333" t="s">
        <v>4023</v>
      </c>
      <c r="N333" t="s">
        <v>4024</v>
      </c>
      <c r="O333" t="s">
        <v>3948</v>
      </c>
      <c r="P333">
        <v>4384</v>
      </c>
      <c r="Q333">
        <v>1699</v>
      </c>
      <c r="R333">
        <v>1466</v>
      </c>
      <c r="S333">
        <v>5</v>
      </c>
      <c r="T333">
        <v>55</v>
      </c>
    </row>
    <row r="334" spans="1:20" x14ac:dyDescent="0.3">
      <c r="A334" t="s">
        <v>3939</v>
      </c>
      <c r="B334" t="s">
        <v>4149</v>
      </c>
      <c r="C334">
        <v>310000</v>
      </c>
      <c r="D334">
        <v>2014</v>
      </c>
      <c r="E334">
        <v>49000</v>
      </c>
      <c r="F334" t="s">
        <v>10</v>
      </c>
      <c r="G334" t="s">
        <v>12</v>
      </c>
      <c r="H334" t="s">
        <v>4036</v>
      </c>
      <c r="I334" t="s">
        <v>4043</v>
      </c>
      <c r="J334" t="s">
        <v>3953</v>
      </c>
      <c r="K334" t="s">
        <v>25</v>
      </c>
      <c r="L334" t="s">
        <v>3945</v>
      </c>
      <c r="M334" t="s">
        <v>3946</v>
      </c>
      <c r="N334" t="s">
        <v>3947</v>
      </c>
      <c r="O334" t="s">
        <v>3948</v>
      </c>
      <c r="P334">
        <v>3610</v>
      </c>
      <c r="Q334">
        <v>1680</v>
      </c>
      <c r="R334">
        <v>1500</v>
      </c>
      <c r="S334">
        <v>5</v>
      </c>
      <c r="T334">
        <v>35</v>
      </c>
    </row>
    <row r="335" spans="1:20" x14ac:dyDescent="0.3">
      <c r="A335" t="s">
        <v>4004</v>
      </c>
      <c r="B335" t="s">
        <v>4649</v>
      </c>
      <c r="C335">
        <v>600000</v>
      </c>
      <c r="D335">
        <v>2017</v>
      </c>
      <c r="E335">
        <v>48000</v>
      </c>
      <c r="F335" t="s">
        <v>10</v>
      </c>
      <c r="G335" t="s">
        <v>12</v>
      </c>
      <c r="H335" t="s">
        <v>3971</v>
      </c>
      <c r="I335" t="s">
        <v>4068</v>
      </c>
      <c r="J335" t="s">
        <v>3943</v>
      </c>
      <c r="K335" t="s">
        <v>25</v>
      </c>
      <c r="L335" t="s">
        <v>4204</v>
      </c>
      <c r="M335" t="s">
        <v>4338</v>
      </c>
      <c r="N335" t="s">
        <v>4339</v>
      </c>
      <c r="O335" t="s">
        <v>3948</v>
      </c>
      <c r="P335">
        <v>4315</v>
      </c>
      <c r="Q335">
        <v>1822</v>
      </c>
      <c r="R335">
        <v>1695</v>
      </c>
      <c r="S335">
        <v>5</v>
      </c>
      <c r="T335">
        <v>50</v>
      </c>
    </row>
    <row r="336" spans="1:20" x14ac:dyDescent="0.3">
      <c r="A336" t="s">
        <v>3985</v>
      </c>
      <c r="B336" t="s">
        <v>4325</v>
      </c>
      <c r="C336">
        <v>1400000</v>
      </c>
      <c r="D336">
        <v>2013</v>
      </c>
      <c r="E336">
        <v>121000</v>
      </c>
      <c r="F336" t="s">
        <v>14</v>
      </c>
      <c r="G336" t="s">
        <v>19</v>
      </c>
      <c r="H336" t="s">
        <v>4078</v>
      </c>
      <c r="I336" t="s">
        <v>4011</v>
      </c>
      <c r="J336" t="s">
        <v>3943</v>
      </c>
      <c r="K336" t="s">
        <v>25</v>
      </c>
      <c r="L336" t="s">
        <v>3988</v>
      </c>
      <c r="M336" t="s">
        <v>4170</v>
      </c>
      <c r="N336" t="s">
        <v>4109</v>
      </c>
      <c r="O336" t="s">
        <v>3975</v>
      </c>
      <c r="P336">
        <v>4899</v>
      </c>
      <c r="Q336">
        <v>2094</v>
      </c>
      <c r="R336">
        <v>1464</v>
      </c>
      <c r="S336">
        <v>5</v>
      </c>
    </row>
    <row r="337" spans="1:20" x14ac:dyDescent="0.3">
      <c r="A337" t="s">
        <v>4072</v>
      </c>
      <c r="B337" t="s">
        <v>4650</v>
      </c>
      <c r="C337">
        <v>295000</v>
      </c>
      <c r="D337">
        <v>2013</v>
      </c>
      <c r="E337">
        <v>74000</v>
      </c>
      <c r="F337" t="s">
        <v>14</v>
      </c>
      <c r="G337" t="s">
        <v>12</v>
      </c>
      <c r="H337" t="s">
        <v>4106</v>
      </c>
      <c r="I337" t="s">
        <v>3960</v>
      </c>
      <c r="J337" t="s">
        <v>3943</v>
      </c>
      <c r="K337" t="s">
        <v>25</v>
      </c>
      <c r="L337" t="s">
        <v>4204</v>
      </c>
      <c r="M337" t="s">
        <v>4651</v>
      </c>
      <c r="N337" t="s">
        <v>4652</v>
      </c>
      <c r="O337" t="s">
        <v>3948</v>
      </c>
      <c r="P337">
        <v>4291</v>
      </c>
      <c r="Q337">
        <v>1722</v>
      </c>
      <c r="R337">
        <v>1496</v>
      </c>
      <c r="S337">
        <v>5</v>
      </c>
      <c r="T337">
        <v>43</v>
      </c>
    </row>
    <row r="338" spans="1:20" x14ac:dyDescent="0.3">
      <c r="A338" t="s">
        <v>4115</v>
      </c>
      <c r="B338" t="s">
        <v>4534</v>
      </c>
      <c r="C338">
        <v>484999</v>
      </c>
      <c r="D338">
        <v>2012</v>
      </c>
      <c r="E338">
        <v>102000</v>
      </c>
      <c r="F338" t="s">
        <v>14</v>
      </c>
      <c r="G338" t="s">
        <v>12</v>
      </c>
      <c r="H338" t="s">
        <v>3971</v>
      </c>
      <c r="I338" t="s">
        <v>3942</v>
      </c>
      <c r="J338" t="s">
        <v>3953</v>
      </c>
      <c r="K338" t="s">
        <v>25</v>
      </c>
      <c r="L338" t="s">
        <v>4146</v>
      </c>
      <c r="M338" t="s">
        <v>4500</v>
      </c>
      <c r="N338" t="s">
        <v>4535</v>
      </c>
      <c r="O338" t="s">
        <v>3948</v>
      </c>
      <c r="P338">
        <v>4585</v>
      </c>
      <c r="Q338">
        <v>1890</v>
      </c>
      <c r="R338">
        <v>1785</v>
      </c>
      <c r="S338">
        <v>7</v>
      </c>
      <c r="T338">
        <v>70</v>
      </c>
    </row>
    <row r="339" spans="1:20" x14ac:dyDescent="0.3">
      <c r="A339" t="s">
        <v>3985</v>
      </c>
      <c r="B339" t="s">
        <v>4653</v>
      </c>
      <c r="C339">
        <v>4250000</v>
      </c>
      <c r="D339">
        <v>2018</v>
      </c>
      <c r="E339">
        <v>32000</v>
      </c>
      <c r="F339" t="s">
        <v>10</v>
      </c>
      <c r="G339" t="s">
        <v>19</v>
      </c>
      <c r="H339" t="s">
        <v>3971</v>
      </c>
      <c r="I339" t="s">
        <v>4011</v>
      </c>
      <c r="J339" t="s">
        <v>3943</v>
      </c>
      <c r="K339" t="s">
        <v>25</v>
      </c>
      <c r="L339" t="s">
        <v>4151</v>
      </c>
      <c r="M339" t="s">
        <v>4654</v>
      </c>
      <c r="N339" t="s">
        <v>4655</v>
      </c>
      <c r="O339" t="s">
        <v>3975</v>
      </c>
      <c r="P339">
        <v>4936</v>
      </c>
      <c r="Q339">
        <v>1868</v>
      </c>
      <c r="R339">
        <v>1479</v>
      </c>
      <c r="S339">
        <v>5</v>
      </c>
      <c r="T339">
        <v>57</v>
      </c>
    </row>
    <row r="340" spans="1:20" x14ac:dyDescent="0.3">
      <c r="A340" t="s">
        <v>4015</v>
      </c>
      <c r="B340" t="s">
        <v>4307</v>
      </c>
      <c r="C340">
        <v>1550000</v>
      </c>
      <c r="D340">
        <v>2020</v>
      </c>
      <c r="E340">
        <v>48400</v>
      </c>
      <c r="F340" t="s">
        <v>1586</v>
      </c>
      <c r="G340" t="s">
        <v>19</v>
      </c>
      <c r="H340" t="s">
        <v>4006</v>
      </c>
      <c r="I340" t="s">
        <v>3952</v>
      </c>
      <c r="J340" t="s">
        <v>3943</v>
      </c>
      <c r="K340" t="s">
        <v>25</v>
      </c>
      <c r="L340" t="s">
        <v>1676</v>
      </c>
      <c r="M340" t="s">
        <v>1676</v>
      </c>
      <c r="N340" t="s">
        <v>1676</v>
      </c>
      <c r="O340" t="s">
        <v>3948</v>
      </c>
      <c r="P340">
        <v>3993</v>
      </c>
      <c r="Q340">
        <v>1811</v>
      </c>
      <c r="R340">
        <v>1606</v>
      </c>
      <c r="S340">
        <v>5</v>
      </c>
    </row>
    <row r="341" spans="1:20" x14ac:dyDescent="0.3">
      <c r="A341" t="s">
        <v>4015</v>
      </c>
      <c r="B341" t="s">
        <v>4656</v>
      </c>
      <c r="C341">
        <v>375000</v>
      </c>
      <c r="D341">
        <v>2013</v>
      </c>
      <c r="E341">
        <v>97000</v>
      </c>
      <c r="F341" t="s">
        <v>14</v>
      </c>
      <c r="G341" t="s">
        <v>12</v>
      </c>
      <c r="H341" t="s">
        <v>4657</v>
      </c>
      <c r="I341" t="s">
        <v>4068</v>
      </c>
      <c r="J341" t="s">
        <v>3943</v>
      </c>
      <c r="K341" t="s">
        <v>25</v>
      </c>
      <c r="L341" t="s">
        <v>4146</v>
      </c>
      <c r="M341" t="s">
        <v>4658</v>
      </c>
      <c r="N341" t="s">
        <v>4583</v>
      </c>
      <c r="O341" t="s">
        <v>3975</v>
      </c>
      <c r="P341">
        <v>4655</v>
      </c>
      <c r="Q341">
        <v>1965</v>
      </c>
      <c r="R341">
        <v>1922</v>
      </c>
      <c r="S341">
        <v>7</v>
      </c>
      <c r="T341">
        <v>55</v>
      </c>
    </row>
    <row r="342" spans="1:20" x14ac:dyDescent="0.3">
      <c r="A342" t="s">
        <v>4352</v>
      </c>
      <c r="B342" t="s">
        <v>4659</v>
      </c>
      <c r="C342">
        <v>1625000</v>
      </c>
      <c r="D342">
        <v>2021</v>
      </c>
      <c r="E342">
        <v>16000</v>
      </c>
      <c r="F342" t="s">
        <v>10</v>
      </c>
      <c r="G342" t="s">
        <v>19</v>
      </c>
      <c r="H342" t="s">
        <v>4259</v>
      </c>
      <c r="I342" t="s">
        <v>3967</v>
      </c>
      <c r="J342" t="s">
        <v>3943</v>
      </c>
      <c r="K342" t="s">
        <v>25</v>
      </c>
      <c r="L342" t="s">
        <v>4309</v>
      </c>
      <c r="M342" t="s">
        <v>4310</v>
      </c>
      <c r="N342" t="s">
        <v>4311</v>
      </c>
      <c r="O342" t="s">
        <v>3948</v>
      </c>
      <c r="P342">
        <v>4315</v>
      </c>
      <c r="Q342">
        <v>1800</v>
      </c>
      <c r="R342">
        <v>1645</v>
      </c>
      <c r="S342">
        <v>5</v>
      </c>
      <c r="T342">
        <v>50</v>
      </c>
    </row>
    <row r="343" spans="1:20" x14ac:dyDescent="0.3">
      <c r="A343" t="s">
        <v>4248</v>
      </c>
      <c r="B343" t="s">
        <v>4660</v>
      </c>
      <c r="C343">
        <v>5350000</v>
      </c>
      <c r="D343">
        <v>2016</v>
      </c>
      <c r="E343">
        <v>55700</v>
      </c>
      <c r="F343" t="s">
        <v>14</v>
      </c>
      <c r="G343" t="s">
        <v>19</v>
      </c>
      <c r="H343" t="s">
        <v>4243</v>
      </c>
      <c r="I343" t="s">
        <v>4037</v>
      </c>
      <c r="J343" t="s">
        <v>3943</v>
      </c>
      <c r="K343" t="s">
        <v>3944</v>
      </c>
      <c r="L343" t="s">
        <v>4317</v>
      </c>
      <c r="M343" t="s">
        <v>4420</v>
      </c>
      <c r="N343" t="s">
        <v>4421</v>
      </c>
      <c r="O343" t="s">
        <v>3991</v>
      </c>
      <c r="P343">
        <v>4855</v>
      </c>
      <c r="Q343">
        <v>1939</v>
      </c>
      <c r="R343">
        <v>1705</v>
      </c>
      <c r="S343">
        <v>5</v>
      </c>
      <c r="T343">
        <v>85</v>
      </c>
    </row>
    <row r="344" spans="1:20" x14ac:dyDescent="0.3">
      <c r="A344" t="s">
        <v>3985</v>
      </c>
      <c r="B344" t="s">
        <v>4661</v>
      </c>
      <c r="C344">
        <v>4250000</v>
      </c>
      <c r="D344">
        <v>2017</v>
      </c>
      <c r="E344">
        <v>80000</v>
      </c>
      <c r="F344" t="s">
        <v>14</v>
      </c>
      <c r="G344" t="s">
        <v>19</v>
      </c>
      <c r="H344" t="s">
        <v>4267</v>
      </c>
      <c r="I344" t="s">
        <v>3952</v>
      </c>
      <c r="J344" t="s">
        <v>3943</v>
      </c>
      <c r="K344" t="s">
        <v>25</v>
      </c>
      <c r="L344" t="s">
        <v>4244</v>
      </c>
      <c r="M344" t="s">
        <v>4662</v>
      </c>
      <c r="N344" t="s">
        <v>4663</v>
      </c>
      <c r="O344" t="s">
        <v>3991</v>
      </c>
      <c r="P344">
        <v>4922</v>
      </c>
      <c r="Q344">
        <v>2004</v>
      </c>
      <c r="R344">
        <v>1745</v>
      </c>
      <c r="S344">
        <v>5</v>
      </c>
      <c r="T344">
        <v>80</v>
      </c>
    </row>
    <row r="345" spans="1:20" x14ac:dyDescent="0.3">
      <c r="A345" t="s">
        <v>4072</v>
      </c>
      <c r="B345" t="s">
        <v>4664</v>
      </c>
      <c r="C345">
        <v>480000</v>
      </c>
      <c r="D345">
        <v>2014</v>
      </c>
      <c r="E345">
        <v>115000</v>
      </c>
      <c r="F345" t="s">
        <v>14</v>
      </c>
      <c r="G345" t="s">
        <v>12</v>
      </c>
      <c r="H345" t="s">
        <v>3941</v>
      </c>
      <c r="I345" t="s">
        <v>3952</v>
      </c>
      <c r="J345" t="s">
        <v>3943</v>
      </c>
      <c r="K345" t="s">
        <v>25</v>
      </c>
      <c r="L345" t="s">
        <v>4204</v>
      </c>
      <c r="M345" t="s">
        <v>4651</v>
      </c>
      <c r="N345" t="s">
        <v>4652</v>
      </c>
      <c r="O345" t="s">
        <v>3948</v>
      </c>
      <c r="P345">
        <v>3999</v>
      </c>
      <c r="Q345">
        <v>1765</v>
      </c>
      <c r="R345">
        <v>1708</v>
      </c>
      <c r="S345">
        <v>5</v>
      </c>
      <c r="T345">
        <v>52</v>
      </c>
    </row>
    <row r="346" spans="1:20" x14ac:dyDescent="0.3">
      <c r="A346" t="s">
        <v>3957</v>
      </c>
      <c r="B346" t="s">
        <v>4665</v>
      </c>
      <c r="C346">
        <v>590000</v>
      </c>
      <c r="D346">
        <v>2020</v>
      </c>
      <c r="E346">
        <v>74000</v>
      </c>
      <c r="F346" t="s">
        <v>10</v>
      </c>
      <c r="G346" t="s">
        <v>12</v>
      </c>
      <c r="H346" t="s">
        <v>4223</v>
      </c>
      <c r="I346" t="s">
        <v>3952</v>
      </c>
      <c r="J346" t="s">
        <v>3943</v>
      </c>
      <c r="K346" t="s">
        <v>25</v>
      </c>
      <c r="L346" t="s">
        <v>3961</v>
      </c>
      <c r="M346" t="s">
        <v>3968</v>
      </c>
      <c r="N346" t="s">
        <v>4304</v>
      </c>
      <c r="O346" t="s">
        <v>3948</v>
      </c>
      <c r="P346">
        <v>3805</v>
      </c>
      <c r="Q346">
        <v>1680</v>
      </c>
      <c r="R346">
        <v>1520</v>
      </c>
      <c r="S346">
        <v>5</v>
      </c>
      <c r="T346">
        <v>37</v>
      </c>
    </row>
    <row r="347" spans="1:20" x14ac:dyDescent="0.3">
      <c r="A347" t="s">
        <v>3957</v>
      </c>
      <c r="B347" t="s">
        <v>4666</v>
      </c>
      <c r="C347">
        <v>561000</v>
      </c>
      <c r="D347">
        <v>2015</v>
      </c>
      <c r="E347">
        <v>61000</v>
      </c>
      <c r="F347" t="s">
        <v>14</v>
      </c>
      <c r="G347" t="s">
        <v>12</v>
      </c>
      <c r="H347" t="s">
        <v>4223</v>
      </c>
      <c r="I347" t="s">
        <v>4037</v>
      </c>
      <c r="J347" t="s">
        <v>3943</v>
      </c>
      <c r="K347" t="s">
        <v>25</v>
      </c>
      <c r="L347" t="s">
        <v>4394</v>
      </c>
      <c r="M347" t="s">
        <v>4125</v>
      </c>
      <c r="N347" t="s">
        <v>4395</v>
      </c>
      <c r="O347" t="s">
        <v>3948</v>
      </c>
      <c r="P347">
        <v>3985</v>
      </c>
      <c r="Q347">
        <v>1734</v>
      </c>
      <c r="R347">
        <v>1505</v>
      </c>
      <c r="S347">
        <v>5</v>
      </c>
      <c r="T347">
        <v>45</v>
      </c>
    </row>
    <row r="348" spans="1:20" x14ac:dyDescent="0.3">
      <c r="A348" t="s">
        <v>3964</v>
      </c>
      <c r="B348" t="s">
        <v>4263</v>
      </c>
      <c r="C348">
        <v>725000</v>
      </c>
      <c r="D348">
        <v>2014</v>
      </c>
      <c r="E348">
        <v>104814</v>
      </c>
      <c r="F348" t="s">
        <v>10</v>
      </c>
      <c r="G348" t="s">
        <v>12</v>
      </c>
      <c r="H348" t="s">
        <v>3971</v>
      </c>
      <c r="I348" t="s">
        <v>3942</v>
      </c>
      <c r="J348" t="s">
        <v>3943</v>
      </c>
      <c r="K348" t="s">
        <v>25</v>
      </c>
      <c r="L348" t="s">
        <v>3994</v>
      </c>
      <c r="M348" t="s">
        <v>4102</v>
      </c>
      <c r="N348" t="s">
        <v>4103</v>
      </c>
      <c r="O348" t="s">
        <v>3948</v>
      </c>
      <c r="P348">
        <v>4540</v>
      </c>
      <c r="Q348">
        <v>1760</v>
      </c>
      <c r="R348">
        <v>1480</v>
      </c>
      <c r="S348">
        <v>5</v>
      </c>
      <c r="T348">
        <v>55</v>
      </c>
    </row>
    <row r="349" spans="1:20" x14ac:dyDescent="0.3">
      <c r="A349" t="s">
        <v>3957</v>
      </c>
      <c r="B349" t="s">
        <v>4667</v>
      </c>
      <c r="C349">
        <v>645000</v>
      </c>
      <c r="D349">
        <v>2013</v>
      </c>
      <c r="E349">
        <v>17000</v>
      </c>
      <c r="F349" t="s">
        <v>10</v>
      </c>
      <c r="G349" t="s">
        <v>12</v>
      </c>
      <c r="H349" t="s">
        <v>3941</v>
      </c>
      <c r="I349" t="s">
        <v>3952</v>
      </c>
      <c r="J349" t="s">
        <v>3943</v>
      </c>
      <c r="K349" t="s">
        <v>25</v>
      </c>
      <c r="L349" t="s">
        <v>4668</v>
      </c>
      <c r="M349" t="s">
        <v>4669</v>
      </c>
      <c r="N349" t="s">
        <v>4670</v>
      </c>
      <c r="O349" t="s">
        <v>3948</v>
      </c>
      <c r="P349">
        <v>4530</v>
      </c>
      <c r="Q349">
        <v>1775</v>
      </c>
      <c r="R349">
        <v>1470</v>
      </c>
      <c r="S349">
        <v>5</v>
      </c>
      <c r="T349">
        <v>56</v>
      </c>
    </row>
    <row r="350" spans="1:20" x14ac:dyDescent="0.3">
      <c r="A350" t="s">
        <v>4104</v>
      </c>
      <c r="B350" t="s">
        <v>4597</v>
      </c>
      <c r="C350">
        <v>1695000</v>
      </c>
      <c r="D350">
        <v>2015</v>
      </c>
      <c r="E350">
        <v>60000</v>
      </c>
      <c r="F350" t="s">
        <v>14</v>
      </c>
      <c r="G350" t="s">
        <v>19</v>
      </c>
      <c r="H350" t="s">
        <v>4036</v>
      </c>
      <c r="I350" t="s">
        <v>3952</v>
      </c>
      <c r="J350" t="s">
        <v>3953</v>
      </c>
      <c r="K350" t="s">
        <v>25</v>
      </c>
      <c r="L350" t="s">
        <v>4107</v>
      </c>
      <c r="M350" t="s">
        <v>4439</v>
      </c>
      <c r="N350" t="s">
        <v>4109</v>
      </c>
      <c r="O350" t="s">
        <v>3991</v>
      </c>
      <c r="P350">
        <v>4385</v>
      </c>
      <c r="Q350">
        <v>1831</v>
      </c>
      <c r="R350">
        <v>1608</v>
      </c>
      <c r="S350">
        <v>5</v>
      </c>
      <c r="T350">
        <v>64</v>
      </c>
    </row>
    <row r="351" spans="1:20" x14ac:dyDescent="0.3">
      <c r="A351" t="s">
        <v>3949</v>
      </c>
      <c r="B351" t="s">
        <v>4671</v>
      </c>
      <c r="C351">
        <v>450000</v>
      </c>
      <c r="D351">
        <v>2016</v>
      </c>
      <c r="E351">
        <v>45000</v>
      </c>
      <c r="F351" t="s">
        <v>10</v>
      </c>
      <c r="G351" t="s">
        <v>12</v>
      </c>
      <c r="H351" t="s">
        <v>4036</v>
      </c>
      <c r="I351" t="s">
        <v>3952</v>
      </c>
      <c r="J351" t="s">
        <v>3943</v>
      </c>
      <c r="K351" t="s">
        <v>25</v>
      </c>
      <c r="L351" t="s">
        <v>3961</v>
      </c>
      <c r="M351" t="s">
        <v>4122</v>
      </c>
      <c r="N351" t="s">
        <v>4003</v>
      </c>
      <c r="O351" t="s">
        <v>3948</v>
      </c>
      <c r="P351">
        <v>3850</v>
      </c>
      <c r="Q351">
        <v>1695</v>
      </c>
      <c r="R351">
        <v>1530</v>
      </c>
      <c r="S351">
        <v>5</v>
      </c>
      <c r="T351">
        <v>42</v>
      </c>
    </row>
    <row r="352" spans="1:20" x14ac:dyDescent="0.3">
      <c r="A352" t="s">
        <v>4115</v>
      </c>
      <c r="B352" t="s">
        <v>4556</v>
      </c>
      <c r="C352">
        <v>1375000</v>
      </c>
      <c r="D352">
        <v>2016</v>
      </c>
      <c r="E352">
        <v>75811</v>
      </c>
      <c r="F352" t="s">
        <v>14</v>
      </c>
      <c r="G352" t="s">
        <v>12</v>
      </c>
      <c r="H352" t="s">
        <v>4006</v>
      </c>
      <c r="I352" t="s">
        <v>4068</v>
      </c>
      <c r="J352" t="s">
        <v>3943</v>
      </c>
      <c r="K352" t="s">
        <v>25</v>
      </c>
      <c r="L352" t="s">
        <v>4146</v>
      </c>
      <c r="M352" t="s">
        <v>4019</v>
      </c>
      <c r="N352" t="s">
        <v>4557</v>
      </c>
      <c r="O352" t="s">
        <v>3948</v>
      </c>
      <c r="P352">
        <v>4585</v>
      </c>
      <c r="Q352">
        <v>1890</v>
      </c>
      <c r="R352">
        <v>1785</v>
      </c>
      <c r="S352">
        <v>7</v>
      </c>
      <c r="T352">
        <v>70</v>
      </c>
    </row>
    <row r="353" spans="1:20" x14ac:dyDescent="0.3">
      <c r="A353" t="s">
        <v>4115</v>
      </c>
      <c r="B353" t="s">
        <v>4672</v>
      </c>
      <c r="C353">
        <v>1700000</v>
      </c>
      <c r="D353">
        <v>2021</v>
      </c>
      <c r="E353">
        <v>3813</v>
      </c>
      <c r="F353" t="s">
        <v>10</v>
      </c>
      <c r="G353" t="s">
        <v>12</v>
      </c>
      <c r="H353" t="s">
        <v>4337</v>
      </c>
      <c r="I353" t="s">
        <v>3967</v>
      </c>
      <c r="J353" t="s">
        <v>3943</v>
      </c>
      <c r="K353" t="s">
        <v>25</v>
      </c>
      <c r="L353" t="s">
        <v>4211</v>
      </c>
      <c r="M353" t="s">
        <v>4212</v>
      </c>
      <c r="N353" t="s">
        <v>4275</v>
      </c>
      <c r="O353" t="s">
        <v>3991</v>
      </c>
      <c r="P353">
        <v>3985</v>
      </c>
      <c r="Q353">
        <v>1820</v>
      </c>
      <c r="R353">
        <v>1855</v>
      </c>
      <c r="S353">
        <v>4</v>
      </c>
      <c r="T353">
        <v>57</v>
      </c>
    </row>
    <row r="354" spans="1:20" x14ac:dyDescent="0.3">
      <c r="A354" t="s">
        <v>3949</v>
      </c>
      <c r="B354" t="s">
        <v>4673</v>
      </c>
      <c r="C354">
        <v>525000</v>
      </c>
      <c r="D354">
        <v>2016</v>
      </c>
      <c r="E354">
        <v>64928</v>
      </c>
      <c r="F354" t="s">
        <v>10</v>
      </c>
      <c r="G354" t="s">
        <v>12</v>
      </c>
      <c r="H354" t="s">
        <v>3971</v>
      </c>
      <c r="I354" t="s">
        <v>3967</v>
      </c>
      <c r="J354" t="s">
        <v>3943</v>
      </c>
      <c r="K354" t="s">
        <v>25</v>
      </c>
      <c r="L354" t="s">
        <v>3961</v>
      </c>
      <c r="M354" t="s">
        <v>4122</v>
      </c>
      <c r="N354" t="s">
        <v>4003</v>
      </c>
      <c r="O354" t="s">
        <v>3948</v>
      </c>
      <c r="P354">
        <v>3850</v>
      </c>
      <c r="Q354">
        <v>1695</v>
      </c>
      <c r="R354">
        <v>1530</v>
      </c>
      <c r="S354">
        <v>5</v>
      </c>
      <c r="T354">
        <v>42</v>
      </c>
    </row>
    <row r="355" spans="1:20" x14ac:dyDescent="0.3">
      <c r="A355" t="s">
        <v>3949</v>
      </c>
      <c r="B355" t="s">
        <v>4674</v>
      </c>
      <c r="C355">
        <v>590000</v>
      </c>
      <c r="D355">
        <v>2018</v>
      </c>
      <c r="E355">
        <v>68500</v>
      </c>
      <c r="F355" t="s">
        <v>14</v>
      </c>
      <c r="G355" t="s">
        <v>12</v>
      </c>
      <c r="H355" t="s">
        <v>4432</v>
      </c>
      <c r="I355" t="s">
        <v>3942</v>
      </c>
      <c r="J355" t="s">
        <v>3943</v>
      </c>
      <c r="K355" t="s">
        <v>25</v>
      </c>
      <c r="L355" t="s">
        <v>3954</v>
      </c>
      <c r="M355" t="s">
        <v>3955</v>
      </c>
      <c r="N355" t="s">
        <v>3956</v>
      </c>
      <c r="O355" t="s">
        <v>3948</v>
      </c>
      <c r="P355">
        <v>3995</v>
      </c>
      <c r="Q355">
        <v>1735</v>
      </c>
      <c r="R355">
        <v>1515</v>
      </c>
      <c r="S355">
        <v>5</v>
      </c>
      <c r="T355">
        <v>37</v>
      </c>
    </row>
    <row r="356" spans="1:20" x14ac:dyDescent="0.3">
      <c r="A356" t="s">
        <v>3964</v>
      </c>
      <c r="B356" t="s">
        <v>4281</v>
      </c>
      <c r="C356">
        <v>1495000</v>
      </c>
      <c r="D356">
        <v>2014</v>
      </c>
      <c r="E356">
        <v>85000</v>
      </c>
      <c r="F356" t="s">
        <v>14</v>
      </c>
      <c r="G356" t="s">
        <v>19</v>
      </c>
      <c r="H356" t="s">
        <v>4036</v>
      </c>
      <c r="I356" t="s">
        <v>3952</v>
      </c>
      <c r="J356" t="s">
        <v>3943</v>
      </c>
      <c r="K356" t="s">
        <v>25</v>
      </c>
      <c r="L356" t="s">
        <v>4283</v>
      </c>
      <c r="M356" t="s">
        <v>4284</v>
      </c>
      <c r="N356" t="s">
        <v>4285</v>
      </c>
      <c r="O356" t="s">
        <v>3975</v>
      </c>
      <c r="P356">
        <v>4705</v>
      </c>
      <c r="Q356">
        <v>1840</v>
      </c>
      <c r="R356">
        <v>1850</v>
      </c>
      <c r="S356">
        <v>7</v>
      </c>
      <c r="T356">
        <v>80</v>
      </c>
    </row>
    <row r="357" spans="1:20" x14ac:dyDescent="0.3">
      <c r="A357" t="s">
        <v>3985</v>
      </c>
      <c r="B357" t="s">
        <v>4675</v>
      </c>
      <c r="C357">
        <v>3300000</v>
      </c>
      <c r="D357">
        <v>2017</v>
      </c>
      <c r="E357">
        <v>41296</v>
      </c>
      <c r="F357" t="s">
        <v>14</v>
      </c>
      <c r="G357" t="s">
        <v>19</v>
      </c>
      <c r="H357" t="s">
        <v>3971</v>
      </c>
      <c r="I357" t="s">
        <v>4011</v>
      </c>
      <c r="J357" t="s">
        <v>3943</v>
      </c>
      <c r="K357" t="s">
        <v>25</v>
      </c>
      <c r="L357" t="s">
        <v>3988</v>
      </c>
      <c r="M357" t="s">
        <v>4140</v>
      </c>
      <c r="N357" t="s">
        <v>3990</v>
      </c>
      <c r="O357" t="s">
        <v>3975</v>
      </c>
      <c r="P357">
        <v>4899</v>
      </c>
      <c r="Q357">
        <v>2094</v>
      </c>
      <c r="R357">
        <v>1464</v>
      </c>
      <c r="S357">
        <v>5</v>
      </c>
      <c r="T357">
        <v>65</v>
      </c>
    </row>
    <row r="358" spans="1:20" x14ac:dyDescent="0.3">
      <c r="A358" t="s">
        <v>3939</v>
      </c>
      <c r="B358" t="s">
        <v>4202</v>
      </c>
      <c r="C358">
        <v>385000</v>
      </c>
      <c r="D358">
        <v>2013</v>
      </c>
      <c r="E358">
        <v>72567</v>
      </c>
      <c r="F358" t="s">
        <v>14</v>
      </c>
      <c r="G358" t="s">
        <v>12</v>
      </c>
      <c r="H358" t="s">
        <v>4676</v>
      </c>
      <c r="I358" t="s">
        <v>3952</v>
      </c>
      <c r="J358" t="s">
        <v>3943</v>
      </c>
      <c r="K358" t="s">
        <v>25</v>
      </c>
      <c r="L358" t="s">
        <v>4204</v>
      </c>
      <c r="M358" t="s">
        <v>4205</v>
      </c>
      <c r="N358" t="s">
        <v>4126</v>
      </c>
      <c r="O358" t="s">
        <v>3948</v>
      </c>
      <c r="P358">
        <v>3990</v>
      </c>
      <c r="Q358">
        <v>1680</v>
      </c>
      <c r="R358">
        <v>1505</v>
      </c>
      <c r="S358">
        <v>5</v>
      </c>
      <c r="T358">
        <v>35</v>
      </c>
    </row>
    <row r="359" spans="1:20" x14ac:dyDescent="0.3">
      <c r="A359" t="s">
        <v>3949</v>
      </c>
      <c r="B359" t="s">
        <v>4677</v>
      </c>
      <c r="C359">
        <v>535000</v>
      </c>
      <c r="D359">
        <v>2020</v>
      </c>
      <c r="E359">
        <v>4295</v>
      </c>
      <c r="F359" t="s">
        <v>10</v>
      </c>
      <c r="G359" t="s">
        <v>12</v>
      </c>
      <c r="H359" t="s">
        <v>4676</v>
      </c>
      <c r="I359" t="s">
        <v>4037</v>
      </c>
      <c r="J359" t="s">
        <v>3943</v>
      </c>
      <c r="K359" t="s">
        <v>25</v>
      </c>
      <c r="L359" t="s">
        <v>4026</v>
      </c>
      <c r="M359" t="s">
        <v>4324</v>
      </c>
      <c r="N359" t="s">
        <v>4028</v>
      </c>
      <c r="O359" t="s">
        <v>3948</v>
      </c>
      <c r="P359">
        <v>3636</v>
      </c>
      <c r="Q359">
        <v>1475</v>
      </c>
      <c r="R359">
        <v>1670</v>
      </c>
      <c r="S359">
        <v>5</v>
      </c>
      <c r="T359">
        <v>35</v>
      </c>
    </row>
    <row r="360" spans="1:20" x14ac:dyDescent="0.3">
      <c r="A360" t="s">
        <v>3949</v>
      </c>
      <c r="B360" t="s">
        <v>4678</v>
      </c>
      <c r="C360">
        <v>875000</v>
      </c>
      <c r="D360">
        <v>2018</v>
      </c>
      <c r="E360">
        <v>82000</v>
      </c>
      <c r="F360" t="s">
        <v>14</v>
      </c>
      <c r="G360" t="s">
        <v>12</v>
      </c>
      <c r="H360" t="s">
        <v>4223</v>
      </c>
      <c r="I360" t="s">
        <v>3952</v>
      </c>
      <c r="J360" t="s">
        <v>3943</v>
      </c>
      <c r="K360" t="s">
        <v>25</v>
      </c>
      <c r="L360" t="s">
        <v>3954</v>
      </c>
      <c r="M360" t="s">
        <v>4125</v>
      </c>
      <c r="N360" t="s">
        <v>4126</v>
      </c>
      <c r="O360" t="s">
        <v>3948</v>
      </c>
      <c r="P360">
        <v>3995</v>
      </c>
      <c r="Q360">
        <v>1790</v>
      </c>
      <c r="R360">
        <v>1640</v>
      </c>
      <c r="S360">
        <v>5</v>
      </c>
      <c r="T360">
        <v>48</v>
      </c>
    </row>
    <row r="361" spans="1:20" x14ac:dyDescent="0.3">
      <c r="A361" t="s">
        <v>3949</v>
      </c>
      <c r="B361" t="s">
        <v>4679</v>
      </c>
      <c r="C361">
        <v>295000</v>
      </c>
      <c r="D361">
        <v>2010</v>
      </c>
      <c r="E361">
        <v>33000</v>
      </c>
      <c r="F361" t="s">
        <v>10</v>
      </c>
      <c r="G361" t="s">
        <v>12</v>
      </c>
      <c r="H361" t="s">
        <v>3971</v>
      </c>
      <c r="I361" t="s">
        <v>3942</v>
      </c>
      <c r="J361" t="s">
        <v>3943</v>
      </c>
      <c r="K361" t="s">
        <v>25</v>
      </c>
      <c r="L361" t="s">
        <v>4680</v>
      </c>
      <c r="M361" t="s">
        <v>4681</v>
      </c>
      <c r="N361" t="s">
        <v>4682</v>
      </c>
      <c r="O361" t="s">
        <v>3948</v>
      </c>
      <c r="P361">
        <v>4160</v>
      </c>
      <c r="Q361">
        <v>1690</v>
      </c>
      <c r="R361">
        <v>1530</v>
      </c>
      <c r="S361">
        <v>5</v>
      </c>
      <c r="T361">
        <v>43</v>
      </c>
    </row>
    <row r="362" spans="1:20" x14ac:dyDescent="0.3">
      <c r="A362" t="s">
        <v>4683</v>
      </c>
      <c r="B362" t="s">
        <v>4684</v>
      </c>
      <c r="C362">
        <v>235000</v>
      </c>
      <c r="D362">
        <v>2011</v>
      </c>
      <c r="E362">
        <v>54000</v>
      </c>
      <c r="F362" t="s">
        <v>10</v>
      </c>
      <c r="G362" t="s">
        <v>12</v>
      </c>
      <c r="H362" t="s">
        <v>4419</v>
      </c>
      <c r="I362" t="s">
        <v>4068</v>
      </c>
      <c r="J362" t="s">
        <v>3943</v>
      </c>
      <c r="K362" t="s">
        <v>25</v>
      </c>
      <c r="L362" t="s">
        <v>4642</v>
      </c>
      <c r="M362" t="s">
        <v>4685</v>
      </c>
      <c r="N362" t="s">
        <v>4686</v>
      </c>
      <c r="O362" t="s">
        <v>1676</v>
      </c>
      <c r="P362">
        <v>4560</v>
      </c>
      <c r="Q362">
        <v>1730</v>
      </c>
      <c r="R362">
        <v>1487</v>
      </c>
      <c r="S362">
        <v>5</v>
      </c>
      <c r="T362">
        <v>45</v>
      </c>
    </row>
    <row r="363" spans="1:20" x14ac:dyDescent="0.3">
      <c r="A363" t="s">
        <v>3957</v>
      </c>
      <c r="B363" t="s">
        <v>4095</v>
      </c>
      <c r="C363">
        <v>969999</v>
      </c>
      <c r="D363">
        <v>2018</v>
      </c>
      <c r="E363">
        <v>68000</v>
      </c>
      <c r="F363" t="s">
        <v>14</v>
      </c>
      <c r="G363" t="s">
        <v>12</v>
      </c>
      <c r="H363" t="s">
        <v>4078</v>
      </c>
      <c r="I363" t="s">
        <v>4068</v>
      </c>
      <c r="J363" t="s">
        <v>3943</v>
      </c>
      <c r="K363" t="s">
        <v>25</v>
      </c>
      <c r="L363" t="s">
        <v>4069</v>
      </c>
      <c r="M363" t="s">
        <v>4070</v>
      </c>
      <c r="N363" t="s">
        <v>4096</v>
      </c>
      <c r="O363" t="s">
        <v>3948</v>
      </c>
      <c r="P363">
        <v>4270</v>
      </c>
      <c r="Q363">
        <v>1780</v>
      </c>
      <c r="R363">
        <v>1665</v>
      </c>
      <c r="S363">
        <v>5</v>
      </c>
      <c r="T363">
        <v>55</v>
      </c>
    </row>
    <row r="364" spans="1:20" x14ac:dyDescent="0.3">
      <c r="A364" t="s">
        <v>3939</v>
      </c>
      <c r="B364" t="s">
        <v>4687</v>
      </c>
      <c r="C364">
        <v>1700000</v>
      </c>
      <c r="D364">
        <v>2022</v>
      </c>
      <c r="E364">
        <v>8530</v>
      </c>
      <c r="F364" t="s">
        <v>10</v>
      </c>
      <c r="G364" t="s">
        <v>19</v>
      </c>
      <c r="H364" t="s">
        <v>3941</v>
      </c>
      <c r="I364" t="s">
        <v>3952</v>
      </c>
      <c r="J364" t="s">
        <v>4333</v>
      </c>
      <c r="K364" t="s">
        <v>25</v>
      </c>
      <c r="L364" t="s">
        <v>4204</v>
      </c>
      <c r="M364" t="s">
        <v>4688</v>
      </c>
      <c r="N364" t="s">
        <v>4689</v>
      </c>
      <c r="O364" t="s">
        <v>3948</v>
      </c>
      <c r="P364">
        <v>4549</v>
      </c>
      <c r="Q364">
        <v>1748</v>
      </c>
      <c r="R364">
        <v>1489</v>
      </c>
      <c r="S364">
        <v>5</v>
      </c>
      <c r="T364">
        <v>40</v>
      </c>
    </row>
    <row r="365" spans="1:20" x14ac:dyDescent="0.3">
      <c r="A365" t="s">
        <v>3957</v>
      </c>
      <c r="B365" t="s">
        <v>4690</v>
      </c>
      <c r="C365">
        <v>1789999</v>
      </c>
      <c r="D365">
        <v>2018</v>
      </c>
      <c r="E365">
        <v>46000</v>
      </c>
      <c r="F365" t="s">
        <v>10</v>
      </c>
      <c r="G365" t="s">
        <v>19</v>
      </c>
      <c r="H365" t="s">
        <v>4036</v>
      </c>
      <c r="I365" t="s">
        <v>4068</v>
      </c>
      <c r="J365" t="s">
        <v>3943</v>
      </c>
      <c r="K365" t="s">
        <v>25</v>
      </c>
      <c r="L365" t="s">
        <v>4365</v>
      </c>
      <c r="M365" t="s">
        <v>4615</v>
      </c>
      <c r="N365" t="s">
        <v>4616</v>
      </c>
      <c r="O365" t="s">
        <v>3948</v>
      </c>
      <c r="P365">
        <v>4475</v>
      </c>
      <c r="Q365">
        <v>1850</v>
      </c>
      <c r="R365">
        <v>1660</v>
      </c>
      <c r="S365">
        <v>5</v>
      </c>
      <c r="T365">
        <v>62</v>
      </c>
    </row>
    <row r="366" spans="1:20" x14ac:dyDescent="0.3">
      <c r="A366" t="s">
        <v>3964</v>
      </c>
      <c r="B366" t="s">
        <v>4691</v>
      </c>
      <c r="C366">
        <v>1964999</v>
      </c>
      <c r="D366">
        <v>2020</v>
      </c>
      <c r="E366">
        <v>26000</v>
      </c>
      <c r="F366" t="s">
        <v>10</v>
      </c>
      <c r="G366" t="s">
        <v>12</v>
      </c>
      <c r="H366" t="s">
        <v>4036</v>
      </c>
      <c r="I366" t="s">
        <v>4037</v>
      </c>
      <c r="J366" t="s">
        <v>3943</v>
      </c>
      <c r="K366" t="s">
        <v>25</v>
      </c>
      <c r="L366" t="s">
        <v>4692</v>
      </c>
      <c r="M366" t="s">
        <v>4693</v>
      </c>
      <c r="N366" t="s">
        <v>4694</v>
      </c>
      <c r="O366" t="s">
        <v>3975</v>
      </c>
      <c r="P366">
        <v>4735</v>
      </c>
      <c r="Q366">
        <v>1830</v>
      </c>
      <c r="R366">
        <v>1795</v>
      </c>
      <c r="S366">
        <v>7</v>
      </c>
      <c r="T366">
        <v>65</v>
      </c>
    </row>
    <row r="367" spans="1:20" x14ac:dyDescent="0.3">
      <c r="A367" t="s">
        <v>4104</v>
      </c>
      <c r="B367" t="s">
        <v>4695</v>
      </c>
      <c r="C367">
        <v>4000000</v>
      </c>
      <c r="D367">
        <v>2014</v>
      </c>
      <c r="E367">
        <v>39394</v>
      </c>
      <c r="F367" t="s">
        <v>10</v>
      </c>
      <c r="G367" t="s">
        <v>19</v>
      </c>
      <c r="H367" t="s">
        <v>4159</v>
      </c>
      <c r="I367" t="s">
        <v>3952</v>
      </c>
      <c r="J367" t="s">
        <v>3953</v>
      </c>
      <c r="K367" t="s">
        <v>25</v>
      </c>
      <c r="L367" t="s">
        <v>4313</v>
      </c>
      <c r="M367" t="s">
        <v>4696</v>
      </c>
      <c r="N367" t="s">
        <v>4697</v>
      </c>
      <c r="O367" t="s">
        <v>3991</v>
      </c>
      <c r="P367">
        <v>4198</v>
      </c>
      <c r="Q367">
        <v>1842</v>
      </c>
      <c r="R367">
        <v>1353</v>
      </c>
      <c r="S367">
        <v>2</v>
      </c>
      <c r="T367">
        <v>60</v>
      </c>
    </row>
    <row r="368" spans="1:20" x14ac:dyDescent="0.3">
      <c r="A368" t="s">
        <v>4015</v>
      </c>
      <c r="B368" t="s">
        <v>4698</v>
      </c>
      <c r="C368">
        <v>484999</v>
      </c>
      <c r="D368">
        <v>2018</v>
      </c>
      <c r="E368">
        <v>35000</v>
      </c>
      <c r="F368" t="s">
        <v>10</v>
      </c>
      <c r="G368" t="s">
        <v>19</v>
      </c>
      <c r="H368" t="s">
        <v>4085</v>
      </c>
      <c r="I368" t="s">
        <v>4011</v>
      </c>
      <c r="J368" t="s">
        <v>3943</v>
      </c>
      <c r="K368" t="s">
        <v>25</v>
      </c>
      <c r="L368" t="s">
        <v>4062</v>
      </c>
      <c r="M368" t="s">
        <v>4082</v>
      </c>
      <c r="N368" t="s">
        <v>4083</v>
      </c>
      <c r="O368" t="s">
        <v>3948</v>
      </c>
      <c r="P368">
        <v>3746</v>
      </c>
      <c r="Q368">
        <v>1647</v>
      </c>
      <c r="R368">
        <v>1535</v>
      </c>
      <c r="S368">
        <v>5</v>
      </c>
      <c r="T368">
        <v>35</v>
      </c>
    </row>
    <row r="369" spans="1:20" x14ac:dyDescent="0.3">
      <c r="A369" t="s">
        <v>3949</v>
      </c>
      <c r="B369" t="s">
        <v>4673</v>
      </c>
      <c r="C369">
        <v>580000</v>
      </c>
      <c r="D369">
        <v>2019</v>
      </c>
      <c r="E369">
        <v>17881</v>
      </c>
      <c r="F369" t="s">
        <v>10</v>
      </c>
      <c r="G369" t="s">
        <v>12</v>
      </c>
      <c r="H369" t="s">
        <v>4287</v>
      </c>
      <c r="I369" t="s">
        <v>3942</v>
      </c>
      <c r="J369" t="s">
        <v>3943</v>
      </c>
      <c r="K369" t="s">
        <v>25</v>
      </c>
      <c r="L369" t="s">
        <v>3961</v>
      </c>
      <c r="M369" t="s">
        <v>4122</v>
      </c>
      <c r="N369" t="s">
        <v>4003</v>
      </c>
      <c r="O369" t="s">
        <v>3948</v>
      </c>
      <c r="P369">
        <v>3850</v>
      </c>
      <c r="Q369">
        <v>1695</v>
      </c>
      <c r="R369">
        <v>1530</v>
      </c>
      <c r="S369">
        <v>5</v>
      </c>
      <c r="T369">
        <v>42</v>
      </c>
    </row>
    <row r="370" spans="1:20" x14ac:dyDescent="0.3">
      <c r="A370" t="s">
        <v>3939</v>
      </c>
      <c r="B370" t="s">
        <v>4699</v>
      </c>
      <c r="C370">
        <v>450000</v>
      </c>
      <c r="D370">
        <v>2014</v>
      </c>
      <c r="E370">
        <v>48409</v>
      </c>
      <c r="F370" t="s">
        <v>10</v>
      </c>
      <c r="G370" t="s">
        <v>12</v>
      </c>
      <c r="H370" t="s">
        <v>4287</v>
      </c>
      <c r="I370" t="s">
        <v>3952</v>
      </c>
      <c r="J370" t="s">
        <v>3953</v>
      </c>
      <c r="K370" t="s">
        <v>25</v>
      </c>
      <c r="L370" t="s">
        <v>4155</v>
      </c>
      <c r="M370" t="s">
        <v>4156</v>
      </c>
      <c r="N370" t="s">
        <v>4157</v>
      </c>
      <c r="O370" t="s">
        <v>3948</v>
      </c>
      <c r="P370">
        <v>4440</v>
      </c>
      <c r="Q370">
        <v>1695</v>
      </c>
      <c r="R370">
        <v>1495</v>
      </c>
      <c r="S370">
        <v>5</v>
      </c>
      <c r="T370">
        <v>40</v>
      </c>
    </row>
    <row r="371" spans="1:20" x14ac:dyDescent="0.3">
      <c r="A371" t="s">
        <v>3949</v>
      </c>
      <c r="B371" t="s">
        <v>4700</v>
      </c>
      <c r="C371">
        <v>355000</v>
      </c>
      <c r="D371">
        <v>2020</v>
      </c>
      <c r="E371">
        <v>40000</v>
      </c>
      <c r="F371" t="s">
        <v>10</v>
      </c>
      <c r="G371" t="s">
        <v>12</v>
      </c>
      <c r="H371" t="s">
        <v>4176</v>
      </c>
      <c r="I371" t="s">
        <v>3952</v>
      </c>
      <c r="J371" t="s">
        <v>3943</v>
      </c>
      <c r="K371" t="s">
        <v>25</v>
      </c>
      <c r="L371" t="s">
        <v>4030</v>
      </c>
      <c r="M371" t="s">
        <v>4031</v>
      </c>
      <c r="N371" t="s">
        <v>4032</v>
      </c>
      <c r="O371" t="s">
        <v>3948</v>
      </c>
      <c r="P371">
        <v>3395</v>
      </c>
      <c r="Q371">
        <v>1490</v>
      </c>
      <c r="R371">
        <v>1475</v>
      </c>
      <c r="S371">
        <v>5</v>
      </c>
      <c r="T371">
        <v>35</v>
      </c>
    </row>
    <row r="372" spans="1:20" x14ac:dyDescent="0.3">
      <c r="A372" t="s">
        <v>4104</v>
      </c>
      <c r="B372" t="s">
        <v>4597</v>
      </c>
      <c r="C372">
        <v>2375000</v>
      </c>
      <c r="D372">
        <v>2017</v>
      </c>
      <c r="E372">
        <v>61643</v>
      </c>
      <c r="F372" t="s">
        <v>14</v>
      </c>
      <c r="G372" t="s">
        <v>19</v>
      </c>
      <c r="H372" t="s">
        <v>4456</v>
      </c>
      <c r="I372" t="s">
        <v>4011</v>
      </c>
      <c r="J372" t="s">
        <v>3943</v>
      </c>
      <c r="K372" t="s">
        <v>25</v>
      </c>
      <c r="L372" t="s">
        <v>4107</v>
      </c>
      <c r="M372" t="s">
        <v>4439</v>
      </c>
      <c r="N372" t="s">
        <v>4109</v>
      </c>
      <c r="O372" t="s">
        <v>3991</v>
      </c>
      <c r="P372">
        <v>4385</v>
      </c>
      <c r="Q372">
        <v>1831</v>
      </c>
      <c r="R372">
        <v>1608</v>
      </c>
      <c r="S372">
        <v>5</v>
      </c>
      <c r="T372">
        <v>64</v>
      </c>
    </row>
    <row r="373" spans="1:20" x14ac:dyDescent="0.3">
      <c r="A373" t="s">
        <v>3980</v>
      </c>
      <c r="B373" t="s">
        <v>4253</v>
      </c>
      <c r="C373">
        <v>6500000</v>
      </c>
      <c r="D373">
        <v>2020</v>
      </c>
      <c r="E373">
        <v>21000</v>
      </c>
      <c r="F373" t="s">
        <v>10</v>
      </c>
      <c r="G373" t="s">
        <v>19</v>
      </c>
      <c r="H373" t="s">
        <v>4145</v>
      </c>
      <c r="I373" t="s">
        <v>3952</v>
      </c>
      <c r="J373" t="s">
        <v>3953</v>
      </c>
      <c r="K373" t="s">
        <v>25</v>
      </c>
      <c r="L373" t="s">
        <v>3982</v>
      </c>
      <c r="M373" t="s">
        <v>4255</v>
      </c>
      <c r="N373" t="s">
        <v>4256</v>
      </c>
      <c r="O373" t="s">
        <v>3975</v>
      </c>
      <c r="P373">
        <v>4686</v>
      </c>
      <c r="Q373">
        <v>1810</v>
      </c>
      <c r="R373">
        <v>1409</v>
      </c>
      <c r="S373">
        <v>4</v>
      </c>
      <c r="T373">
        <v>59</v>
      </c>
    </row>
    <row r="374" spans="1:20" x14ac:dyDescent="0.3">
      <c r="A374" t="s">
        <v>4015</v>
      </c>
      <c r="B374" t="s">
        <v>4701</v>
      </c>
      <c r="C374">
        <v>1050000</v>
      </c>
      <c r="D374">
        <v>2022</v>
      </c>
      <c r="E374">
        <v>1500</v>
      </c>
      <c r="F374" t="s">
        <v>10</v>
      </c>
      <c r="G374" t="s">
        <v>12</v>
      </c>
      <c r="H374" t="s">
        <v>4259</v>
      </c>
      <c r="I374" t="s">
        <v>4068</v>
      </c>
      <c r="J374" t="s">
        <v>3943</v>
      </c>
      <c r="K374" t="s">
        <v>25</v>
      </c>
      <c r="L374" t="s">
        <v>4062</v>
      </c>
      <c r="M374" t="s">
        <v>4702</v>
      </c>
      <c r="N374" t="s">
        <v>4473</v>
      </c>
      <c r="O374" t="s">
        <v>3948</v>
      </c>
      <c r="P374">
        <v>3993</v>
      </c>
      <c r="Q374">
        <v>1811</v>
      </c>
      <c r="R374">
        <v>1606</v>
      </c>
      <c r="S374">
        <v>5</v>
      </c>
      <c r="T374">
        <v>44</v>
      </c>
    </row>
    <row r="375" spans="1:20" x14ac:dyDescent="0.3">
      <c r="A375" t="s">
        <v>4072</v>
      </c>
      <c r="B375" t="s">
        <v>4703</v>
      </c>
      <c r="C375">
        <v>445000</v>
      </c>
      <c r="D375">
        <v>2014</v>
      </c>
      <c r="E375">
        <v>38985</v>
      </c>
      <c r="F375" t="s">
        <v>14</v>
      </c>
      <c r="G375" t="s">
        <v>12</v>
      </c>
      <c r="H375" t="s">
        <v>4220</v>
      </c>
      <c r="I375" t="s">
        <v>4037</v>
      </c>
      <c r="J375" t="s">
        <v>3943</v>
      </c>
      <c r="K375" t="s">
        <v>25</v>
      </c>
      <c r="L375" t="s">
        <v>4204</v>
      </c>
      <c r="M375" t="s">
        <v>4416</v>
      </c>
      <c r="N375" t="s">
        <v>4417</v>
      </c>
      <c r="O375" t="s">
        <v>3948</v>
      </c>
      <c r="P375">
        <v>3998</v>
      </c>
      <c r="Q375">
        <v>1765</v>
      </c>
      <c r="R375">
        <v>1647</v>
      </c>
      <c r="S375">
        <v>5</v>
      </c>
      <c r="T375">
        <v>52</v>
      </c>
    </row>
    <row r="376" spans="1:20" x14ac:dyDescent="0.3">
      <c r="A376" t="s">
        <v>3939</v>
      </c>
      <c r="B376" t="s">
        <v>4704</v>
      </c>
      <c r="C376">
        <v>495000</v>
      </c>
      <c r="D376">
        <v>2015</v>
      </c>
      <c r="E376">
        <v>52000</v>
      </c>
      <c r="F376" t="s">
        <v>10</v>
      </c>
      <c r="G376" t="s">
        <v>12</v>
      </c>
      <c r="H376" t="s">
        <v>4220</v>
      </c>
      <c r="I376" t="s">
        <v>4043</v>
      </c>
      <c r="J376" t="s">
        <v>3943</v>
      </c>
      <c r="K376" t="s">
        <v>25</v>
      </c>
      <c r="L376" t="s">
        <v>4062</v>
      </c>
      <c r="M376" t="s">
        <v>4063</v>
      </c>
      <c r="N376" t="s">
        <v>4064</v>
      </c>
      <c r="O376" t="s">
        <v>3948</v>
      </c>
      <c r="P376">
        <v>3955</v>
      </c>
      <c r="Q376">
        <v>1694</v>
      </c>
      <c r="R376">
        <v>1544</v>
      </c>
      <c r="S376">
        <v>5</v>
      </c>
      <c r="T376">
        <v>40</v>
      </c>
    </row>
    <row r="377" spans="1:20" x14ac:dyDescent="0.3">
      <c r="A377" t="s">
        <v>3957</v>
      </c>
      <c r="B377" t="s">
        <v>4705</v>
      </c>
      <c r="C377">
        <v>275000</v>
      </c>
      <c r="D377">
        <v>2011</v>
      </c>
      <c r="E377">
        <v>42000</v>
      </c>
      <c r="F377" t="s">
        <v>10</v>
      </c>
      <c r="G377" t="s">
        <v>12</v>
      </c>
      <c r="H377" t="s">
        <v>3941</v>
      </c>
      <c r="I377" t="s">
        <v>3942</v>
      </c>
      <c r="J377" t="s">
        <v>3943</v>
      </c>
      <c r="K377" t="s">
        <v>25</v>
      </c>
      <c r="L377" t="s">
        <v>3961</v>
      </c>
      <c r="M377" t="s">
        <v>3962</v>
      </c>
      <c r="N377" t="s">
        <v>3963</v>
      </c>
      <c r="O377" t="s">
        <v>3948</v>
      </c>
      <c r="P377">
        <v>3585</v>
      </c>
      <c r="Q377">
        <v>1595</v>
      </c>
      <c r="R377">
        <v>1550</v>
      </c>
      <c r="S377">
        <v>5</v>
      </c>
      <c r="T377">
        <v>35</v>
      </c>
    </row>
    <row r="378" spans="1:20" x14ac:dyDescent="0.3">
      <c r="A378" t="s">
        <v>3939</v>
      </c>
      <c r="B378" t="s">
        <v>4706</v>
      </c>
      <c r="C378">
        <v>465000</v>
      </c>
      <c r="D378">
        <v>2014</v>
      </c>
      <c r="E378">
        <v>29442</v>
      </c>
      <c r="F378" t="s">
        <v>10</v>
      </c>
      <c r="G378" t="s">
        <v>19</v>
      </c>
      <c r="H378" t="s">
        <v>3971</v>
      </c>
      <c r="I378" t="s">
        <v>4037</v>
      </c>
      <c r="J378" t="s">
        <v>3943</v>
      </c>
      <c r="K378" t="s">
        <v>25</v>
      </c>
      <c r="L378" t="s">
        <v>3945</v>
      </c>
      <c r="M378" t="s">
        <v>3946</v>
      </c>
      <c r="N378" t="s">
        <v>3947</v>
      </c>
      <c r="O378" t="s">
        <v>3948</v>
      </c>
      <c r="P378">
        <v>3990</v>
      </c>
      <c r="Q378">
        <v>1680</v>
      </c>
      <c r="R378">
        <v>1505</v>
      </c>
      <c r="S378">
        <v>5</v>
      </c>
      <c r="T378">
        <v>35</v>
      </c>
    </row>
    <row r="379" spans="1:20" x14ac:dyDescent="0.3">
      <c r="A379" t="s">
        <v>4141</v>
      </c>
      <c r="B379" t="s">
        <v>4342</v>
      </c>
      <c r="C379">
        <v>1050000</v>
      </c>
      <c r="D379">
        <v>2017</v>
      </c>
      <c r="E379">
        <v>71800</v>
      </c>
      <c r="F379" t="s">
        <v>14</v>
      </c>
      <c r="G379" t="s">
        <v>12</v>
      </c>
      <c r="H379" t="s">
        <v>3959</v>
      </c>
      <c r="I379" t="s">
        <v>4068</v>
      </c>
      <c r="J379" t="s">
        <v>3943</v>
      </c>
      <c r="K379" t="s">
        <v>25</v>
      </c>
      <c r="L379" t="s">
        <v>4018</v>
      </c>
      <c r="M379" t="s">
        <v>4143</v>
      </c>
      <c r="N379" t="s">
        <v>4020</v>
      </c>
      <c r="O379" t="s">
        <v>3948</v>
      </c>
      <c r="P379">
        <v>4395</v>
      </c>
      <c r="Q379">
        <v>1818</v>
      </c>
      <c r="R379">
        <v>1640</v>
      </c>
      <c r="S379">
        <v>5</v>
      </c>
      <c r="T379">
        <v>60</v>
      </c>
    </row>
    <row r="380" spans="1:20" x14ac:dyDescent="0.3">
      <c r="A380" t="s">
        <v>3980</v>
      </c>
      <c r="B380" t="s">
        <v>4707</v>
      </c>
      <c r="C380">
        <v>4900000</v>
      </c>
      <c r="D380">
        <v>2022</v>
      </c>
      <c r="E380">
        <v>5000</v>
      </c>
      <c r="F380" t="s">
        <v>10</v>
      </c>
      <c r="G380" t="s">
        <v>19</v>
      </c>
      <c r="H380" t="s">
        <v>4036</v>
      </c>
      <c r="I380" t="s">
        <v>3952</v>
      </c>
      <c r="J380" t="s">
        <v>3943</v>
      </c>
      <c r="K380" t="s">
        <v>25</v>
      </c>
      <c r="L380" t="s">
        <v>4155</v>
      </c>
      <c r="M380" t="s">
        <v>4708</v>
      </c>
      <c r="N380" t="s">
        <v>4709</v>
      </c>
      <c r="O380" t="s">
        <v>3975</v>
      </c>
      <c r="P380">
        <v>4686</v>
      </c>
      <c r="Q380">
        <v>1810</v>
      </c>
      <c r="R380">
        <v>1442</v>
      </c>
      <c r="S380">
        <v>5</v>
      </c>
      <c r="T380">
        <v>66</v>
      </c>
    </row>
    <row r="381" spans="1:20" x14ac:dyDescent="0.3">
      <c r="A381" t="s">
        <v>3957</v>
      </c>
      <c r="B381" t="s">
        <v>4710</v>
      </c>
      <c r="C381">
        <v>695000</v>
      </c>
      <c r="D381">
        <v>2020</v>
      </c>
      <c r="E381">
        <v>18000</v>
      </c>
      <c r="F381" t="s">
        <v>22</v>
      </c>
      <c r="G381" t="s">
        <v>12</v>
      </c>
      <c r="H381" t="s">
        <v>4254</v>
      </c>
      <c r="I381" t="s">
        <v>4349</v>
      </c>
      <c r="J381" t="s">
        <v>3943</v>
      </c>
      <c r="K381" t="s">
        <v>25</v>
      </c>
      <c r="L381" t="s">
        <v>3961</v>
      </c>
      <c r="M381" t="s">
        <v>4711</v>
      </c>
      <c r="N381" t="s">
        <v>4712</v>
      </c>
      <c r="O381" t="s">
        <v>3948</v>
      </c>
      <c r="P381">
        <v>3805</v>
      </c>
      <c r="Q381">
        <v>1680</v>
      </c>
      <c r="R381">
        <v>1520</v>
      </c>
      <c r="S381">
        <v>5</v>
      </c>
      <c r="T381">
        <v>60</v>
      </c>
    </row>
    <row r="382" spans="1:20" x14ac:dyDescent="0.3">
      <c r="A382" t="s">
        <v>3964</v>
      </c>
      <c r="B382" t="s">
        <v>4171</v>
      </c>
      <c r="C382">
        <v>3210000</v>
      </c>
      <c r="D382">
        <v>2018</v>
      </c>
      <c r="E382">
        <v>37000</v>
      </c>
      <c r="F382" t="s">
        <v>14</v>
      </c>
      <c r="G382" t="s">
        <v>19</v>
      </c>
      <c r="H382" t="s">
        <v>4036</v>
      </c>
      <c r="I382" t="s">
        <v>3952</v>
      </c>
      <c r="J382" t="s">
        <v>3943</v>
      </c>
      <c r="K382" t="s">
        <v>25</v>
      </c>
      <c r="L382" t="s">
        <v>4172</v>
      </c>
      <c r="M382" t="s">
        <v>4173</v>
      </c>
      <c r="N382" t="s">
        <v>4174</v>
      </c>
      <c r="O382" t="s">
        <v>3975</v>
      </c>
      <c r="P382">
        <v>4795</v>
      </c>
      <c r="Q382">
        <v>1855</v>
      </c>
      <c r="R382">
        <v>1835</v>
      </c>
      <c r="S382">
        <v>7</v>
      </c>
      <c r="T382">
        <v>80</v>
      </c>
    </row>
    <row r="383" spans="1:20" x14ac:dyDescent="0.3">
      <c r="A383" t="s">
        <v>3939</v>
      </c>
      <c r="B383" t="s">
        <v>4276</v>
      </c>
      <c r="C383">
        <v>269000</v>
      </c>
      <c r="D383">
        <v>2009</v>
      </c>
      <c r="E383">
        <v>85000</v>
      </c>
      <c r="F383" t="s">
        <v>10</v>
      </c>
      <c r="G383" t="s">
        <v>12</v>
      </c>
      <c r="H383" t="s">
        <v>4241</v>
      </c>
      <c r="I383" t="s">
        <v>3952</v>
      </c>
      <c r="J383" t="s">
        <v>3953</v>
      </c>
      <c r="K383" t="s">
        <v>25</v>
      </c>
      <c r="L383" t="s">
        <v>4155</v>
      </c>
      <c r="M383" t="s">
        <v>4277</v>
      </c>
      <c r="N383" t="s">
        <v>4278</v>
      </c>
      <c r="O383" t="s">
        <v>3948</v>
      </c>
      <c r="P383">
        <v>4420</v>
      </c>
      <c r="Q383">
        <v>1695</v>
      </c>
      <c r="R383">
        <v>1480</v>
      </c>
      <c r="S383">
        <v>5</v>
      </c>
      <c r="T383">
        <v>42</v>
      </c>
    </row>
    <row r="384" spans="1:20" x14ac:dyDescent="0.3">
      <c r="A384" t="s">
        <v>3957</v>
      </c>
      <c r="B384" t="s">
        <v>4713</v>
      </c>
      <c r="C384">
        <v>445000</v>
      </c>
      <c r="D384">
        <v>2018</v>
      </c>
      <c r="E384">
        <v>65555</v>
      </c>
      <c r="F384" t="s">
        <v>14</v>
      </c>
      <c r="G384" t="s">
        <v>12</v>
      </c>
      <c r="H384" t="s">
        <v>4432</v>
      </c>
      <c r="I384" t="s">
        <v>3952</v>
      </c>
      <c r="J384" t="s">
        <v>3953</v>
      </c>
      <c r="K384" t="s">
        <v>25</v>
      </c>
      <c r="L384" t="s">
        <v>4714</v>
      </c>
      <c r="M384" t="s">
        <v>3955</v>
      </c>
      <c r="N384" t="s">
        <v>4289</v>
      </c>
      <c r="O384" t="s">
        <v>3948</v>
      </c>
      <c r="P384">
        <v>3995</v>
      </c>
      <c r="Q384">
        <v>1660</v>
      </c>
      <c r="R384">
        <v>1520</v>
      </c>
      <c r="S384">
        <v>5</v>
      </c>
      <c r="T384">
        <v>43</v>
      </c>
    </row>
    <row r="385" spans="1:20" x14ac:dyDescent="0.3">
      <c r="A385" t="s">
        <v>4363</v>
      </c>
      <c r="B385" t="s">
        <v>4715</v>
      </c>
      <c r="C385">
        <v>5950000</v>
      </c>
      <c r="D385">
        <v>2021</v>
      </c>
      <c r="E385">
        <v>35000</v>
      </c>
      <c r="F385" t="s">
        <v>14</v>
      </c>
      <c r="G385" t="s">
        <v>19</v>
      </c>
      <c r="H385" t="s">
        <v>4036</v>
      </c>
      <c r="I385" t="s">
        <v>4291</v>
      </c>
      <c r="J385" t="s">
        <v>3943</v>
      </c>
      <c r="K385" t="s">
        <v>25</v>
      </c>
      <c r="L385" t="s">
        <v>4365</v>
      </c>
      <c r="M385" t="s">
        <v>4366</v>
      </c>
      <c r="N385" t="s">
        <v>4367</v>
      </c>
      <c r="O385" t="s">
        <v>3991</v>
      </c>
      <c r="P385">
        <v>4371</v>
      </c>
      <c r="Q385">
        <v>1996</v>
      </c>
      <c r="R385">
        <v>1649</v>
      </c>
      <c r="S385">
        <v>5</v>
      </c>
      <c r="T385">
        <v>66</v>
      </c>
    </row>
    <row r="386" spans="1:20" x14ac:dyDescent="0.3">
      <c r="A386" t="s">
        <v>3985</v>
      </c>
      <c r="B386" t="s">
        <v>4139</v>
      </c>
      <c r="C386">
        <v>3800000</v>
      </c>
      <c r="D386">
        <v>2018</v>
      </c>
      <c r="E386">
        <v>87000</v>
      </c>
      <c r="F386" t="s">
        <v>14</v>
      </c>
      <c r="G386" t="s">
        <v>19</v>
      </c>
      <c r="H386" t="s">
        <v>4067</v>
      </c>
      <c r="I386" t="s">
        <v>4011</v>
      </c>
      <c r="J386" t="s">
        <v>3943</v>
      </c>
      <c r="K386" t="s">
        <v>25</v>
      </c>
      <c r="L386" t="s">
        <v>3988</v>
      </c>
      <c r="M386" t="s">
        <v>4140</v>
      </c>
      <c r="N386" t="s">
        <v>3990</v>
      </c>
      <c r="O386" t="s">
        <v>3991</v>
      </c>
      <c r="P386">
        <v>4657</v>
      </c>
      <c r="Q386">
        <v>1881</v>
      </c>
      <c r="R386">
        <v>1678</v>
      </c>
      <c r="S386">
        <v>5</v>
      </c>
      <c r="T386">
        <v>67</v>
      </c>
    </row>
    <row r="387" spans="1:20" x14ac:dyDescent="0.3">
      <c r="A387" t="s">
        <v>3957</v>
      </c>
      <c r="B387" t="s">
        <v>4573</v>
      </c>
      <c r="C387">
        <v>1000000</v>
      </c>
      <c r="D387">
        <v>2018</v>
      </c>
      <c r="E387">
        <v>42000</v>
      </c>
      <c r="F387" t="s">
        <v>10</v>
      </c>
      <c r="G387" t="s">
        <v>19</v>
      </c>
      <c r="H387" t="s">
        <v>4259</v>
      </c>
      <c r="I387" t="s">
        <v>3952</v>
      </c>
      <c r="J387" t="s">
        <v>3943</v>
      </c>
      <c r="K387" t="s">
        <v>25</v>
      </c>
      <c r="L387" t="s">
        <v>4038</v>
      </c>
      <c r="M387" t="s">
        <v>4039</v>
      </c>
      <c r="N387" t="s">
        <v>4040</v>
      </c>
      <c r="O387" t="s">
        <v>3948</v>
      </c>
      <c r="P387">
        <v>4270</v>
      </c>
      <c r="Q387">
        <v>1780</v>
      </c>
      <c r="R387">
        <v>1630</v>
      </c>
      <c r="S387">
        <v>5</v>
      </c>
      <c r="T387">
        <v>60</v>
      </c>
    </row>
    <row r="388" spans="1:20" x14ac:dyDescent="0.3">
      <c r="A388" t="s">
        <v>4115</v>
      </c>
      <c r="B388" t="s">
        <v>4638</v>
      </c>
      <c r="C388">
        <v>1490000</v>
      </c>
      <c r="D388">
        <v>2018</v>
      </c>
      <c r="E388">
        <v>68000</v>
      </c>
      <c r="F388" t="s">
        <v>14</v>
      </c>
      <c r="G388" t="s">
        <v>12</v>
      </c>
      <c r="H388" t="s">
        <v>3951</v>
      </c>
      <c r="I388" t="s">
        <v>3952</v>
      </c>
      <c r="J388" t="s">
        <v>3953</v>
      </c>
      <c r="K388" t="s">
        <v>25</v>
      </c>
      <c r="L388" t="s">
        <v>4146</v>
      </c>
      <c r="M388" t="s">
        <v>4500</v>
      </c>
      <c r="N388" t="s">
        <v>4213</v>
      </c>
      <c r="O388" t="s">
        <v>3991</v>
      </c>
      <c r="P388">
        <v>4456</v>
      </c>
      <c r="Q388">
        <v>1820</v>
      </c>
      <c r="R388">
        <v>1995</v>
      </c>
      <c r="S388">
        <v>7</v>
      </c>
      <c r="T388">
        <v>60</v>
      </c>
    </row>
    <row r="389" spans="1:20" x14ac:dyDescent="0.3">
      <c r="A389" t="s">
        <v>4131</v>
      </c>
      <c r="B389" t="s">
        <v>4716</v>
      </c>
      <c r="C389">
        <v>1550000</v>
      </c>
      <c r="D389">
        <v>2022</v>
      </c>
      <c r="E389">
        <v>600</v>
      </c>
      <c r="F389" t="s">
        <v>10</v>
      </c>
      <c r="G389" t="s">
        <v>12</v>
      </c>
      <c r="H389" t="s">
        <v>4259</v>
      </c>
      <c r="I389" t="s">
        <v>4017</v>
      </c>
      <c r="J389" t="s">
        <v>3943</v>
      </c>
      <c r="K389" t="s">
        <v>25</v>
      </c>
      <c r="L389" t="s">
        <v>4204</v>
      </c>
      <c r="M389" t="s">
        <v>4382</v>
      </c>
      <c r="N389" t="s">
        <v>4383</v>
      </c>
      <c r="O389" t="s">
        <v>3948</v>
      </c>
      <c r="P389">
        <v>4323</v>
      </c>
      <c r="Q389">
        <v>1809</v>
      </c>
      <c r="R389">
        <v>1650</v>
      </c>
      <c r="S389">
        <v>5</v>
      </c>
      <c r="T389">
        <v>48</v>
      </c>
    </row>
    <row r="390" spans="1:20" x14ac:dyDescent="0.3">
      <c r="A390" t="s">
        <v>4015</v>
      </c>
      <c r="B390" t="s">
        <v>4717</v>
      </c>
      <c r="C390">
        <v>199000</v>
      </c>
      <c r="D390">
        <v>2011</v>
      </c>
      <c r="E390">
        <v>192326</v>
      </c>
      <c r="F390" t="s">
        <v>14</v>
      </c>
      <c r="G390" t="s">
        <v>12</v>
      </c>
      <c r="H390" t="s">
        <v>4287</v>
      </c>
      <c r="I390" t="s">
        <v>3952</v>
      </c>
      <c r="J390" t="s">
        <v>4177</v>
      </c>
      <c r="K390" t="s">
        <v>25</v>
      </c>
      <c r="L390" t="s">
        <v>4146</v>
      </c>
      <c r="M390" t="s">
        <v>4718</v>
      </c>
      <c r="N390" t="s">
        <v>4719</v>
      </c>
      <c r="O390" t="s">
        <v>1676</v>
      </c>
      <c r="P390">
        <v>4421</v>
      </c>
      <c r="Q390">
        <v>1780</v>
      </c>
      <c r="R390">
        <v>1940</v>
      </c>
      <c r="S390">
        <v>7</v>
      </c>
      <c r="T390">
        <v>65</v>
      </c>
    </row>
    <row r="391" spans="1:20" x14ac:dyDescent="0.3">
      <c r="A391" t="s">
        <v>3964</v>
      </c>
      <c r="B391" t="s">
        <v>4720</v>
      </c>
      <c r="C391">
        <v>575000</v>
      </c>
      <c r="D391">
        <v>2013</v>
      </c>
      <c r="E391">
        <v>82000</v>
      </c>
      <c r="F391" t="s">
        <v>10</v>
      </c>
      <c r="G391" t="s">
        <v>12</v>
      </c>
      <c r="H391" t="s">
        <v>4432</v>
      </c>
      <c r="I391" t="s">
        <v>4114</v>
      </c>
      <c r="J391" t="s">
        <v>4333</v>
      </c>
      <c r="K391" t="s">
        <v>25</v>
      </c>
      <c r="L391" t="s">
        <v>4151</v>
      </c>
      <c r="M391" t="s">
        <v>4721</v>
      </c>
      <c r="N391" t="s">
        <v>4722</v>
      </c>
      <c r="O391" t="s">
        <v>1676</v>
      </c>
      <c r="P391">
        <v>4555</v>
      </c>
      <c r="Q391">
        <v>1770</v>
      </c>
      <c r="R391">
        <v>1755</v>
      </c>
      <c r="S391">
        <v>8</v>
      </c>
      <c r="T391">
        <v>55</v>
      </c>
    </row>
    <row r="392" spans="1:20" x14ac:dyDescent="0.3">
      <c r="A392" t="s">
        <v>3964</v>
      </c>
      <c r="B392" t="s">
        <v>4723</v>
      </c>
      <c r="C392">
        <v>484999</v>
      </c>
      <c r="D392">
        <v>2017</v>
      </c>
      <c r="E392">
        <v>86006</v>
      </c>
      <c r="F392" t="s">
        <v>14</v>
      </c>
      <c r="G392" t="s">
        <v>12</v>
      </c>
      <c r="H392" t="s">
        <v>4145</v>
      </c>
      <c r="I392" t="s">
        <v>3952</v>
      </c>
      <c r="J392" t="s">
        <v>3943</v>
      </c>
      <c r="K392" t="s">
        <v>25</v>
      </c>
      <c r="L392" t="s">
        <v>4724</v>
      </c>
      <c r="M392" t="s">
        <v>4725</v>
      </c>
      <c r="N392" t="s">
        <v>4726</v>
      </c>
      <c r="O392" t="s">
        <v>3948</v>
      </c>
      <c r="P392">
        <v>3884</v>
      </c>
      <c r="Q392">
        <v>1695</v>
      </c>
      <c r="R392">
        <v>1510</v>
      </c>
      <c r="S392">
        <v>5</v>
      </c>
      <c r="T392">
        <v>45</v>
      </c>
    </row>
    <row r="393" spans="1:20" x14ac:dyDescent="0.3">
      <c r="A393" t="s">
        <v>3939</v>
      </c>
      <c r="B393" t="s">
        <v>4727</v>
      </c>
      <c r="C393">
        <v>425000</v>
      </c>
      <c r="D393">
        <v>2014</v>
      </c>
      <c r="E393">
        <v>75000</v>
      </c>
      <c r="F393" t="s">
        <v>14</v>
      </c>
      <c r="G393" t="s">
        <v>12</v>
      </c>
      <c r="H393" t="s">
        <v>4078</v>
      </c>
      <c r="I393" t="s">
        <v>3952</v>
      </c>
      <c r="J393" t="s">
        <v>3943</v>
      </c>
      <c r="K393" t="s">
        <v>25</v>
      </c>
      <c r="L393" t="s">
        <v>4204</v>
      </c>
      <c r="M393" t="s">
        <v>4205</v>
      </c>
      <c r="N393" t="s">
        <v>4126</v>
      </c>
      <c r="O393" t="s">
        <v>3948</v>
      </c>
      <c r="P393">
        <v>4440</v>
      </c>
      <c r="Q393">
        <v>1695</v>
      </c>
      <c r="R393">
        <v>1495</v>
      </c>
      <c r="S393">
        <v>5</v>
      </c>
      <c r="T393">
        <v>40</v>
      </c>
    </row>
    <row r="394" spans="1:20" x14ac:dyDescent="0.3">
      <c r="A394" t="s">
        <v>4115</v>
      </c>
      <c r="B394" t="s">
        <v>4728</v>
      </c>
      <c r="C394">
        <v>1150000</v>
      </c>
      <c r="D394">
        <v>2014</v>
      </c>
      <c r="E394">
        <v>99000</v>
      </c>
      <c r="F394" t="s">
        <v>14</v>
      </c>
      <c r="G394" t="s">
        <v>12</v>
      </c>
      <c r="H394" t="s">
        <v>3951</v>
      </c>
      <c r="I394" t="s">
        <v>4037</v>
      </c>
      <c r="J394" t="s">
        <v>3943</v>
      </c>
      <c r="K394" t="s">
        <v>25</v>
      </c>
      <c r="L394" t="s">
        <v>4146</v>
      </c>
      <c r="M394" t="s">
        <v>4147</v>
      </c>
      <c r="N394" t="s">
        <v>4426</v>
      </c>
      <c r="O394" t="s">
        <v>3975</v>
      </c>
      <c r="P394">
        <v>4456</v>
      </c>
      <c r="Q394">
        <v>1820</v>
      </c>
      <c r="R394">
        <v>1995</v>
      </c>
      <c r="S394">
        <v>8</v>
      </c>
      <c r="T394">
        <v>60</v>
      </c>
    </row>
    <row r="395" spans="1:20" x14ac:dyDescent="0.3">
      <c r="A395" t="s">
        <v>3992</v>
      </c>
      <c r="B395" t="s">
        <v>4729</v>
      </c>
      <c r="C395">
        <v>3195000</v>
      </c>
      <c r="D395">
        <v>2021</v>
      </c>
      <c r="E395">
        <v>21651</v>
      </c>
      <c r="F395" t="s">
        <v>10</v>
      </c>
      <c r="G395" t="s">
        <v>19</v>
      </c>
      <c r="H395" t="s">
        <v>3971</v>
      </c>
      <c r="I395" t="s">
        <v>4011</v>
      </c>
      <c r="J395" t="s">
        <v>3943</v>
      </c>
      <c r="K395" t="s">
        <v>25</v>
      </c>
      <c r="L395" t="s">
        <v>3994</v>
      </c>
      <c r="M395" t="s">
        <v>3995</v>
      </c>
      <c r="N395" t="s">
        <v>3996</v>
      </c>
      <c r="O395" t="s">
        <v>3948</v>
      </c>
      <c r="P395">
        <v>4861</v>
      </c>
      <c r="Q395">
        <v>1864</v>
      </c>
      <c r="R395">
        <v>1483</v>
      </c>
      <c r="S395">
        <v>5</v>
      </c>
      <c r="T395">
        <v>66</v>
      </c>
    </row>
    <row r="396" spans="1:20" x14ac:dyDescent="0.3">
      <c r="A396" t="s">
        <v>3957</v>
      </c>
      <c r="B396" t="s">
        <v>4730</v>
      </c>
      <c r="C396">
        <v>725000</v>
      </c>
      <c r="D396">
        <v>2016</v>
      </c>
      <c r="E396">
        <v>84000</v>
      </c>
      <c r="F396" t="s">
        <v>14</v>
      </c>
      <c r="G396" t="s">
        <v>12</v>
      </c>
      <c r="H396" t="s">
        <v>4390</v>
      </c>
      <c r="I396" t="s">
        <v>3952</v>
      </c>
      <c r="J396" t="s">
        <v>3943</v>
      </c>
      <c r="K396" t="s">
        <v>25</v>
      </c>
      <c r="L396" t="s">
        <v>4394</v>
      </c>
      <c r="M396" t="s">
        <v>4125</v>
      </c>
      <c r="N396" t="s">
        <v>4395</v>
      </c>
      <c r="O396" t="s">
        <v>3948</v>
      </c>
      <c r="P396">
        <v>3995</v>
      </c>
      <c r="Q396">
        <v>1760</v>
      </c>
      <c r="R396">
        <v>1555</v>
      </c>
      <c r="S396">
        <v>5</v>
      </c>
      <c r="T396">
        <v>45</v>
      </c>
    </row>
    <row r="397" spans="1:20" x14ac:dyDescent="0.3">
      <c r="A397" t="s">
        <v>3980</v>
      </c>
      <c r="B397" t="s">
        <v>4460</v>
      </c>
      <c r="C397">
        <v>2450000</v>
      </c>
      <c r="D397">
        <v>2014</v>
      </c>
      <c r="E397">
        <v>65000</v>
      </c>
      <c r="F397" t="s">
        <v>14</v>
      </c>
      <c r="G397" t="s">
        <v>19</v>
      </c>
      <c r="H397" t="s">
        <v>4316</v>
      </c>
      <c r="I397" t="s">
        <v>3952</v>
      </c>
      <c r="J397" t="s">
        <v>3953</v>
      </c>
      <c r="K397" t="s">
        <v>25</v>
      </c>
      <c r="L397" t="s">
        <v>4461</v>
      </c>
      <c r="M397" t="s">
        <v>4462</v>
      </c>
      <c r="N397" t="s">
        <v>4463</v>
      </c>
      <c r="O397" t="s">
        <v>3991</v>
      </c>
      <c r="P397">
        <v>4804</v>
      </c>
      <c r="Q397">
        <v>2141</v>
      </c>
      <c r="R397">
        <v>1796</v>
      </c>
      <c r="S397">
        <v>5</v>
      </c>
      <c r="T397">
        <v>70</v>
      </c>
    </row>
    <row r="398" spans="1:20" x14ac:dyDescent="0.3">
      <c r="A398" t="s">
        <v>3949</v>
      </c>
      <c r="B398" t="s">
        <v>4731</v>
      </c>
      <c r="C398">
        <v>741000</v>
      </c>
      <c r="D398">
        <v>2017</v>
      </c>
      <c r="E398">
        <v>31000</v>
      </c>
      <c r="F398" t="s">
        <v>10</v>
      </c>
      <c r="G398" t="s">
        <v>19</v>
      </c>
      <c r="H398" t="s">
        <v>3971</v>
      </c>
      <c r="I398" t="s">
        <v>4011</v>
      </c>
      <c r="J398" t="s">
        <v>3943</v>
      </c>
      <c r="K398" t="s">
        <v>25</v>
      </c>
      <c r="L398" t="s">
        <v>3977</v>
      </c>
      <c r="M398" t="s">
        <v>3978</v>
      </c>
      <c r="N398" t="s">
        <v>3979</v>
      </c>
      <c r="O398" t="s">
        <v>3948</v>
      </c>
      <c r="P398">
        <v>4490</v>
      </c>
      <c r="Q398">
        <v>1730</v>
      </c>
      <c r="R398">
        <v>1485</v>
      </c>
      <c r="S398">
        <v>5</v>
      </c>
      <c r="T398">
        <v>43</v>
      </c>
    </row>
    <row r="399" spans="1:20" x14ac:dyDescent="0.3">
      <c r="A399" t="s">
        <v>3980</v>
      </c>
      <c r="B399" t="s">
        <v>4732</v>
      </c>
      <c r="C399">
        <v>7350000</v>
      </c>
      <c r="D399">
        <v>2022</v>
      </c>
      <c r="E399">
        <v>17000</v>
      </c>
      <c r="F399" t="s">
        <v>14</v>
      </c>
      <c r="G399" t="s">
        <v>19</v>
      </c>
      <c r="H399" t="s">
        <v>4541</v>
      </c>
      <c r="I399" t="s">
        <v>3942</v>
      </c>
      <c r="J399" t="s">
        <v>3943</v>
      </c>
      <c r="K399" t="s">
        <v>25</v>
      </c>
      <c r="L399" t="s">
        <v>4358</v>
      </c>
      <c r="M399" t="s">
        <v>4359</v>
      </c>
      <c r="N399" t="s">
        <v>4360</v>
      </c>
      <c r="O399" t="s">
        <v>3975</v>
      </c>
      <c r="P399">
        <v>5063</v>
      </c>
      <c r="Q399">
        <v>1860</v>
      </c>
      <c r="R399">
        <v>1494</v>
      </c>
      <c r="S399">
        <v>5</v>
      </c>
      <c r="T399">
        <v>80</v>
      </c>
    </row>
    <row r="400" spans="1:20" x14ac:dyDescent="0.3">
      <c r="A400" t="s">
        <v>4115</v>
      </c>
      <c r="B400" t="s">
        <v>4733</v>
      </c>
      <c r="C400">
        <v>1550000</v>
      </c>
      <c r="D400">
        <v>2020</v>
      </c>
      <c r="E400">
        <v>28000</v>
      </c>
      <c r="F400" t="s">
        <v>14</v>
      </c>
      <c r="G400" t="s">
        <v>12</v>
      </c>
      <c r="H400" t="s">
        <v>4036</v>
      </c>
      <c r="I400" t="s">
        <v>4068</v>
      </c>
      <c r="J400" t="s">
        <v>3943</v>
      </c>
      <c r="K400" t="s">
        <v>25</v>
      </c>
      <c r="L400" t="s">
        <v>4563</v>
      </c>
      <c r="M400" t="s">
        <v>4564</v>
      </c>
      <c r="N400" t="s">
        <v>4407</v>
      </c>
      <c r="O400" t="s">
        <v>3991</v>
      </c>
      <c r="P400">
        <v>3985</v>
      </c>
      <c r="Q400">
        <v>1820</v>
      </c>
      <c r="R400">
        <v>1920</v>
      </c>
      <c r="S400">
        <v>6</v>
      </c>
      <c r="T400">
        <v>57</v>
      </c>
    </row>
    <row r="401" spans="1:20" x14ac:dyDescent="0.3">
      <c r="A401" t="s">
        <v>3939</v>
      </c>
      <c r="B401" t="s">
        <v>4734</v>
      </c>
      <c r="C401">
        <v>645000</v>
      </c>
      <c r="D401">
        <v>2015</v>
      </c>
      <c r="E401">
        <v>64000</v>
      </c>
      <c r="F401" t="s">
        <v>14</v>
      </c>
      <c r="G401" t="s">
        <v>12</v>
      </c>
      <c r="H401" t="s">
        <v>4067</v>
      </c>
      <c r="I401" t="s">
        <v>3952</v>
      </c>
      <c r="J401" t="s">
        <v>3943</v>
      </c>
      <c r="K401" t="s">
        <v>25</v>
      </c>
      <c r="L401" t="s">
        <v>4204</v>
      </c>
      <c r="M401" t="s">
        <v>4205</v>
      </c>
      <c r="N401" t="s">
        <v>4126</v>
      </c>
      <c r="O401" t="s">
        <v>3948</v>
      </c>
      <c r="P401">
        <v>4440</v>
      </c>
      <c r="Q401">
        <v>1695</v>
      </c>
      <c r="R401">
        <v>1495</v>
      </c>
      <c r="S401">
        <v>5</v>
      </c>
      <c r="T401">
        <v>40</v>
      </c>
    </row>
    <row r="402" spans="1:20" x14ac:dyDescent="0.3">
      <c r="A402" t="s">
        <v>3939</v>
      </c>
      <c r="B402" t="s">
        <v>4727</v>
      </c>
      <c r="C402">
        <v>550000</v>
      </c>
      <c r="D402">
        <v>2014</v>
      </c>
      <c r="E402">
        <v>85000</v>
      </c>
      <c r="F402" t="s">
        <v>14</v>
      </c>
      <c r="G402" t="s">
        <v>12</v>
      </c>
      <c r="H402" t="s">
        <v>4159</v>
      </c>
      <c r="I402" t="s">
        <v>4037</v>
      </c>
      <c r="J402" t="s">
        <v>3943</v>
      </c>
      <c r="K402" t="s">
        <v>25</v>
      </c>
      <c r="L402" t="s">
        <v>4204</v>
      </c>
      <c r="M402" t="s">
        <v>4205</v>
      </c>
      <c r="N402" t="s">
        <v>4126</v>
      </c>
      <c r="O402" t="s">
        <v>3948</v>
      </c>
      <c r="P402">
        <v>4440</v>
      </c>
      <c r="Q402">
        <v>1695</v>
      </c>
      <c r="R402">
        <v>1495</v>
      </c>
      <c r="S402">
        <v>5</v>
      </c>
      <c r="T402">
        <v>40</v>
      </c>
    </row>
    <row r="403" spans="1:20" x14ac:dyDescent="0.3">
      <c r="A403" t="s">
        <v>3949</v>
      </c>
      <c r="B403" t="s">
        <v>4735</v>
      </c>
      <c r="C403">
        <v>595000</v>
      </c>
      <c r="D403">
        <v>2017</v>
      </c>
      <c r="E403">
        <v>35000</v>
      </c>
      <c r="F403" t="s">
        <v>10</v>
      </c>
      <c r="G403" t="s">
        <v>19</v>
      </c>
      <c r="H403" t="s">
        <v>3971</v>
      </c>
      <c r="I403" t="s">
        <v>4011</v>
      </c>
      <c r="J403" t="s">
        <v>4177</v>
      </c>
      <c r="K403" t="s">
        <v>25</v>
      </c>
      <c r="L403" t="s">
        <v>3961</v>
      </c>
      <c r="M403" t="s">
        <v>4122</v>
      </c>
      <c r="N403" t="s">
        <v>4003</v>
      </c>
      <c r="O403" t="s">
        <v>3948</v>
      </c>
      <c r="P403">
        <v>3995</v>
      </c>
      <c r="Q403">
        <v>1745</v>
      </c>
      <c r="R403">
        <v>1500</v>
      </c>
      <c r="S403">
        <v>5</v>
      </c>
      <c r="T403">
        <v>37</v>
      </c>
    </row>
    <row r="404" spans="1:20" x14ac:dyDescent="0.3">
      <c r="A404" t="s">
        <v>4444</v>
      </c>
      <c r="B404" t="s">
        <v>4445</v>
      </c>
      <c r="C404">
        <v>1595000</v>
      </c>
      <c r="D404">
        <v>2015</v>
      </c>
      <c r="E404">
        <v>44000</v>
      </c>
      <c r="F404" t="s">
        <v>14</v>
      </c>
      <c r="G404" t="s">
        <v>19</v>
      </c>
      <c r="H404" t="s">
        <v>3971</v>
      </c>
      <c r="I404" t="s">
        <v>4011</v>
      </c>
      <c r="J404" t="s">
        <v>3943</v>
      </c>
      <c r="K404" t="s">
        <v>25</v>
      </c>
      <c r="L404" t="s">
        <v>4313</v>
      </c>
      <c r="M404" t="s">
        <v>4446</v>
      </c>
      <c r="N404" t="s">
        <v>4447</v>
      </c>
      <c r="O404" t="s">
        <v>3948</v>
      </c>
      <c r="P404">
        <v>4370</v>
      </c>
      <c r="Q404">
        <v>1783</v>
      </c>
      <c r="R404">
        <v>1458</v>
      </c>
      <c r="S404">
        <v>5</v>
      </c>
      <c r="T404">
        <v>60</v>
      </c>
    </row>
    <row r="405" spans="1:20" x14ac:dyDescent="0.3">
      <c r="A405" t="s">
        <v>3949</v>
      </c>
      <c r="B405" t="s">
        <v>4736</v>
      </c>
      <c r="C405">
        <v>500000</v>
      </c>
      <c r="D405">
        <v>2017</v>
      </c>
      <c r="E405">
        <v>32000</v>
      </c>
      <c r="F405" t="s">
        <v>10</v>
      </c>
      <c r="G405" t="s">
        <v>19</v>
      </c>
      <c r="H405" t="s">
        <v>4337</v>
      </c>
      <c r="I405" t="s">
        <v>4017</v>
      </c>
      <c r="J405" t="s">
        <v>3953</v>
      </c>
      <c r="K405" t="s">
        <v>25</v>
      </c>
      <c r="L405" t="s">
        <v>4026</v>
      </c>
      <c r="M405" t="s">
        <v>4027</v>
      </c>
      <c r="N405" t="s">
        <v>4028</v>
      </c>
      <c r="O405" t="s">
        <v>3948</v>
      </c>
      <c r="P405">
        <v>3715</v>
      </c>
      <c r="Q405">
        <v>1635</v>
      </c>
      <c r="R405">
        <v>1565</v>
      </c>
      <c r="S405">
        <v>5</v>
      </c>
      <c r="T405">
        <v>35</v>
      </c>
    </row>
    <row r="406" spans="1:20" x14ac:dyDescent="0.3">
      <c r="A406" t="s">
        <v>3949</v>
      </c>
      <c r="B406" t="s">
        <v>4737</v>
      </c>
      <c r="C406">
        <v>345000</v>
      </c>
      <c r="D406">
        <v>2016</v>
      </c>
      <c r="E406">
        <v>49857</v>
      </c>
      <c r="F406" t="s">
        <v>10</v>
      </c>
      <c r="G406" t="s">
        <v>12</v>
      </c>
      <c r="H406" t="s">
        <v>4282</v>
      </c>
      <c r="I406" t="s">
        <v>3952</v>
      </c>
      <c r="J406" t="s">
        <v>3943</v>
      </c>
      <c r="K406" t="s">
        <v>25</v>
      </c>
      <c r="L406" t="s">
        <v>4026</v>
      </c>
      <c r="M406" t="s">
        <v>4324</v>
      </c>
      <c r="N406" t="s">
        <v>4028</v>
      </c>
      <c r="O406" t="s">
        <v>3948</v>
      </c>
      <c r="P406">
        <v>3599</v>
      </c>
      <c r="Q406">
        <v>1495</v>
      </c>
      <c r="R406">
        <v>1700</v>
      </c>
      <c r="S406">
        <v>5</v>
      </c>
      <c r="T406">
        <v>35</v>
      </c>
    </row>
    <row r="407" spans="1:20" x14ac:dyDescent="0.3">
      <c r="A407" t="s">
        <v>3949</v>
      </c>
      <c r="B407" t="s">
        <v>4677</v>
      </c>
      <c r="C407">
        <v>299000</v>
      </c>
      <c r="D407">
        <v>2013</v>
      </c>
      <c r="E407">
        <v>46000</v>
      </c>
      <c r="F407" t="s">
        <v>10</v>
      </c>
      <c r="G407" t="s">
        <v>12</v>
      </c>
      <c r="H407" t="s">
        <v>4432</v>
      </c>
      <c r="I407" t="s">
        <v>3952</v>
      </c>
      <c r="J407" t="s">
        <v>3943</v>
      </c>
      <c r="K407" t="s">
        <v>25</v>
      </c>
      <c r="L407" t="s">
        <v>4026</v>
      </c>
      <c r="M407" t="s">
        <v>4324</v>
      </c>
      <c r="N407" t="s">
        <v>4028</v>
      </c>
      <c r="O407" t="s">
        <v>3948</v>
      </c>
      <c r="P407">
        <v>3636</v>
      </c>
      <c r="Q407">
        <v>1475</v>
      </c>
      <c r="R407">
        <v>1670</v>
      </c>
      <c r="S407">
        <v>5</v>
      </c>
      <c r="T407">
        <v>35</v>
      </c>
    </row>
    <row r="408" spans="1:20" x14ac:dyDescent="0.3">
      <c r="A408" t="s">
        <v>3949</v>
      </c>
      <c r="B408" t="s">
        <v>4550</v>
      </c>
      <c r="C408">
        <v>160000</v>
      </c>
      <c r="D408">
        <v>2008</v>
      </c>
      <c r="E408">
        <v>50000</v>
      </c>
      <c r="F408" t="s">
        <v>10</v>
      </c>
      <c r="G408" t="s">
        <v>12</v>
      </c>
      <c r="H408" t="s">
        <v>4432</v>
      </c>
      <c r="I408" t="s">
        <v>4037</v>
      </c>
      <c r="J408" t="s">
        <v>3953</v>
      </c>
      <c r="K408" t="s">
        <v>25</v>
      </c>
      <c r="L408" t="s">
        <v>4551</v>
      </c>
      <c r="M408" t="s">
        <v>4552</v>
      </c>
      <c r="N408" t="s">
        <v>4553</v>
      </c>
      <c r="O408" t="s">
        <v>3948</v>
      </c>
      <c r="P408">
        <v>3520</v>
      </c>
      <c r="Q408">
        <v>1475</v>
      </c>
      <c r="R408">
        <v>1690</v>
      </c>
      <c r="S408">
        <v>5</v>
      </c>
      <c r="T408">
        <v>35</v>
      </c>
    </row>
    <row r="409" spans="1:20" x14ac:dyDescent="0.3">
      <c r="A409" t="s">
        <v>3949</v>
      </c>
      <c r="B409" t="s">
        <v>4738</v>
      </c>
      <c r="C409">
        <v>570000</v>
      </c>
      <c r="D409">
        <v>2017</v>
      </c>
      <c r="E409">
        <v>36000</v>
      </c>
      <c r="F409" t="s">
        <v>10</v>
      </c>
      <c r="G409" t="s">
        <v>19</v>
      </c>
      <c r="H409" t="s">
        <v>4264</v>
      </c>
      <c r="I409" t="s">
        <v>3952</v>
      </c>
      <c r="J409" t="s">
        <v>3943</v>
      </c>
      <c r="K409" t="s">
        <v>25</v>
      </c>
      <c r="L409" t="s">
        <v>3961</v>
      </c>
      <c r="M409" t="s">
        <v>4122</v>
      </c>
      <c r="N409" t="s">
        <v>4003</v>
      </c>
      <c r="O409" t="s">
        <v>3948</v>
      </c>
      <c r="P409">
        <v>3995</v>
      </c>
      <c r="Q409">
        <v>1745</v>
      </c>
      <c r="R409">
        <v>1500</v>
      </c>
      <c r="S409">
        <v>5</v>
      </c>
      <c r="T409">
        <v>37</v>
      </c>
    </row>
    <row r="410" spans="1:20" x14ac:dyDescent="0.3">
      <c r="A410" t="s">
        <v>4004</v>
      </c>
      <c r="B410" t="s">
        <v>4739</v>
      </c>
      <c r="C410">
        <v>800000</v>
      </c>
      <c r="D410">
        <v>2021</v>
      </c>
      <c r="E410">
        <v>13000</v>
      </c>
      <c r="F410" t="s">
        <v>10</v>
      </c>
      <c r="G410" t="s">
        <v>19</v>
      </c>
      <c r="H410" t="s">
        <v>4456</v>
      </c>
      <c r="I410" t="s">
        <v>3952</v>
      </c>
      <c r="J410" t="s">
        <v>3943</v>
      </c>
      <c r="K410" t="s">
        <v>25</v>
      </c>
      <c r="L410" t="s">
        <v>4007</v>
      </c>
      <c r="M410" t="s">
        <v>4740</v>
      </c>
      <c r="N410" t="s">
        <v>4741</v>
      </c>
      <c r="O410" t="s">
        <v>3948</v>
      </c>
      <c r="P410">
        <v>3991</v>
      </c>
      <c r="Q410">
        <v>1750</v>
      </c>
      <c r="R410">
        <v>1605</v>
      </c>
      <c r="S410">
        <v>5</v>
      </c>
      <c r="T410">
        <v>40</v>
      </c>
    </row>
    <row r="411" spans="1:20" x14ac:dyDescent="0.3">
      <c r="A411" t="s">
        <v>3949</v>
      </c>
      <c r="B411" t="s">
        <v>4742</v>
      </c>
      <c r="C411">
        <v>440000</v>
      </c>
      <c r="D411">
        <v>2018</v>
      </c>
      <c r="E411">
        <v>40000</v>
      </c>
      <c r="F411" t="s">
        <v>10</v>
      </c>
      <c r="G411" t="s">
        <v>12</v>
      </c>
      <c r="H411" t="s">
        <v>4078</v>
      </c>
      <c r="I411" t="s">
        <v>3952</v>
      </c>
      <c r="J411" t="s">
        <v>3943</v>
      </c>
      <c r="K411" t="s">
        <v>25</v>
      </c>
      <c r="L411" t="s">
        <v>1676</v>
      </c>
      <c r="M411" t="s">
        <v>1676</v>
      </c>
      <c r="N411" t="s">
        <v>1676</v>
      </c>
      <c r="O411" t="s">
        <v>1676</v>
      </c>
      <c r="P411">
        <v>3655</v>
      </c>
      <c r="Q411">
        <v>1620</v>
      </c>
      <c r="R411">
        <v>1675</v>
      </c>
      <c r="S411">
        <v>5</v>
      </c>
      <c r="T411">
        <v>32</v>
      </c>
    </row>
    <row r="412" spans="1:20" x14ac:dyDescent="0.3">
      <c r="A412" t="s">
        <v>3980</v>
      </c>
      <c r="B412" t="s">
        <v>4743</v>
      </c>
      <c r="C412">
        <v>509999</v>
      </c>
      <c r="D412">
        <v>2007</v>
      </c>
      <c r="E412">
        <v>39000</v>
      </c>
      <c r="F412" t="s">
        <v>10</v>
      </c>
      <c r="G412" t="s">
        <v>19</v>
      </c>
      <c r="H412" t="s">
        <v>3951</v>
      </c>
      <c r="I412" t="s">
        <v>4037</v>
      </c>
      <c r="J412" t="s">
        <v>4177</v>
      </c>
      <c r="K412" t="s">
        <v>25</v>
      </c>
      <c r="L412" t="s">
        <v>1676</v>
      </c>
      <c r="M412" t="s">
        <v>1676</v>
      </c>
      <c r="N412" t="s">
        <v>1676</v>
      </c>
      <c r="O412" t="s">
        <v>1676</v>
      </c>
    </row>
    <row r="413" spans="1:20" x14ac:dyDescent="0.3">
      <c r="A413" t="s">
        <v>3957</v>
      </c>
      <c r="B413" t="s">
        <v>4744</v>
      </c>
      <c r="C413">
        <v>315000</v>
      </c>
      <c r="D413">
        <v>2013</v>
      </c>
      <c r="E413">
        <v>45000</v>
      </c>
      <c r="F413" t="s">
        <v>10</v>
      </c>
      <c r="G413" t="s">
        <v>12</v>
      </c>
      <c r="H413" t="s">
        <v>4337</v>
      </c>
      <c r="I413" t="s">
        <v>3942</v>
      </c>
      <c r="J413" t="s">
        <v>3943</v>
      </c>
      <c r="K413" t="s">
        <v>25</v>
      </c>
      <c r="L413" t="s">
        <v>4026</v>
      </c>
      <c r="M413" t="s">
        <v>4745</v>
      </c>
      <c r="N413" t="s">
        <v>4746</v>
      </c>
      <c r="O413" t="s">
        <v>3948</v>
      </c>
      <c r="P413">
        <v>3515</v>
      </c>
      <c r="Q413">
        <v>1500</v>
      </c>
      <c r="R413">
        <v>1510</v>
      </c>
      <c r="S413">
        <v>5</v>
      </c>
      <c r="T413">
        <v>32</v>
      </c>
    </row>
    <row r="414" spans="1:20" x14ac:dyDescent="0.3">
      <c r="A414" t="s">
        <v>3949</v>
      </c>
      <c r="B414" t="s">
        <v>4599</v>
      </c>
      <c r="C414">
        <v>227000</v>
      </c>
      <c r="D414">
        <v>2011</v>
      </c>
      <c r="E414">
        <v>87513</v>
      </c>
      <c r="F414" t="s">
        <v>10</v>
      </c>
      <c r="G414" t="s">
        <v>12</v>
      </c>
      <c r="H414" t="s">
        <v>4449</v>
      </c>
      <c r="I414" t="s">
        <v>4011</v>
      </c>
      <c r="J414" t="s">
        <v>3953</v>
      </c>
      <c r="K414" t="s">
        <v>25</v>
      </c>
      <c r="L414" t="s">
        <v>4030</v>
      </c>
      <c r="M414" t="s">
        <v>4600</v>
      </c>
      <c r="N414" t="s">
        <v>4601</v>
      </c>
      <c r="O414" t="s">
        <v>1676</v>
      </c>
      <c r="P414">
        <v>3495</v>
      </c>
      <c r="Q414">
        <v>1475</v>
      </c>
      <c r="R414">
        <v>1460</v>
      </c>
      <c r="S414">
        <v>5</v>
      </c>
      <c r="T414">
        <v>35</v>
      </c>
    </row>
    <row r="415" spans="1:20" x14ac:dyDescent="0.3">
      <c r="A415" t="s">
        <v>3980</v>
      </c>
      <c r="B415" t="s">
        <v>4747</v>
      </c>
      <c r="C415">
        <v>1850000</v>
      </c>
      <c r="D415">
        <v>2011</v>
      </c>
      <c r="E415">
        <v>26000</v>
      </c>
      <c r="F415" t="s">
        <v>10</v>
      </c>
      <c r="G415" t="s">
        <v>19</v>
      </c>
      <c r="H415" t="s">
        <v>4036</v>
      </c>
      <c r="I415" t="s">
        <v>4068</v>
      </c>
      <c r="J415" t="s">
        <v>3943</v>
      </c>
      <c r="K415" t="s">
        <v>25</v>
      </c>
      <c r="L415" t="s">
        <v>4748</v>
      </c>
      <c r="M415" t="s">
        <v>4749</v>
      </c>
      <c r="N415" t="s">
        <v>4750</v>
      </c>
      <c r="O415" t="s">
        <v>3975</v>
      </c>
      <c r="P415">
        <v>5226</v>
      </c>
      <c r="Q415">
        <v>2120</v>
      </c>
      <c r="R415">
        <v>1479</v>
      </c>
      <c r="S415">
        <v>5</v>
      </c>
      <c r="T415">
        <v>90</v>
      </c>
    </row>
    <row r="416" spans="1:20" x14ac:dyDescent="0.3">
      <c r="A416" t="s">
        <v>3949</v>
      </c>
      <c r="B416" t="s">
        <v>4751</v>
      </c>
      <c r="C416">
        <v>610000</v>
      </c>
      <c r="D416">
        <v>2022</v>
      </c>
      <c r="E416">
        <v>3800</v>
      </c>
      <c r="F416" t="s">
        <v>22</v>
      </c>
      <c r="G416" t="s">
        <v>12</v>
      </c>
      <c r="H416" t="s">
        <v>4036</v>
      </c>
      <c r="I416" t="s">
        <v>3952</v>
      </c>
      <c r="J416" t="s">
        <v>3943</v>
      </c>
      <c r="K416" t="s">
        <v>25</v>
      </c>
      <c r="L416" t="s">
        <v>4026</v>
      </c>
      <c r="M416" t="s">
        <v>4522</v>
      </c>
      <c r="N416" t="s">
        <v>4054</v>
      </c>
      <c r="O416" t="s">
        <v>3948</v>
      </c>
      <c r="P416">
        <v>3565</v>
      </c>
      <c r="Q416">
        <v>1520</v>
      </c>
      <c r="R416">
        <v>1564</v>
      </c>
      <c r="S416">
        <v>4</v>
      </c>
      <c r="T416">
        <v>55</v>
      </c>
    </row>
    <row r="417" spans="1:20" x14ac:dyDescent="0.3">
      <c r="A417" t="s">
        <v>3964</v>
      </c>
      <c r="B417" t="s">
        <v>4752</v>
      </c>
      <c r="C417">
        <v>1995000</v>
      </c>
      <c r="D417">
        <v>2018</v>
      </c>
      <c r="E417">
        <v>35123</v>
      </c>
      <c r="F417" t="s">
        <v>14</v>
      </c>
      <c r="G417" t="s">
        <v>12</v>
      </c>
      <c r="H417" t="s">
        <v>4085</v>
      </c>
      <c r="I417" t="s">
        <v>3952</v>
      </c>
      <c r="J417" t="s">
        <v>3943</v>
      </c>
      <c r="K417" t="s">
        <v>25</v>
      </c>
      <c r="L417" t="s">
        <v>3972</v>
      </c>
      <c r="M417" t="s">
        <v>3973</v>
      </c>
      <c r="N417" t="s">
        <v>3974</v>
      </c>
      <c r="O417" t="s">
        <v>3975</v>
      </c>
      <c r="P417">
        <v>4735</v>
      </c>
      <c r="Q417">
        <v>1830</v>
      </c>
      <c r="R417">
        <v>1795</v>
      </c>
      <c r="S417">
        <v>8</v>
      </c>
      <c r="T417">
        <v>55</v>
      </c>
    </row>
    <row r="418" spans="1:20" x14ac:dyDescent="0.3">
      <c r="A418" t="s">
        <v>4352</v>
      </c>
      <c r="B418" t="s">
        <v>4753</v>
      </c>
      <c r="C418">
        <v>1875000</v>
      </c>
      <c r="D418">
        <v>2021</v>
      </c>
      <c r="E418">
        <v>21000</v>
      </c>
      <c r="F418" t="s">
        <v>14</v>
      </c>
      <c r="G418" t="s">
        <v>19</v>
      </c>
      <c r="H418" t="s">
        <v>4036</v>
      </c>
      <c r="I418" t="s">
        <v>3942</v>
      </c>
      <c r="J418" t="s">
        <v>3943</v>
      </c>
      <c r="K418" t="s">
        <v>25</v>
      </c>
      <c r="L418" t="s">
        <v>4186</v>
      </c>
      <c r="M418" t="s">
        <v>4754</v>
      </c>
      <c r="N418" t="s">
        <v>4355</v>
      </c>
      <c r="O418" t="s">
        <v>3948</v>
      </c>
      <c r="P418">
        <v>4315</v>
      </c>
      <c r="Q418">
        <v>1800</v>
      </c>
      <c r="R418">
        <v>1645</v>
      </c>
      <c r="S418">
        <v>5</v>
      </c>
      <c r="T418">
        <v>50</v>
      </c>
    </row>
    <row r="419" spans="1:20" x14ac:dyDescent="0.3">
      <c r="A419" t="s">
        <v>3957</v>
      </c>
      <c r="B419" t="s">
        <v>4755</v>
      </c>
      <c r="C419">
        <v>1748999</v>
      </c>
      <c r="D419">
        <v>2022</v>
      </c>
      <c r="E419">
        <v>2670</v>
      </c>
      <c r="F419" t="s">
        <v>10</v>
      </c>
      <c r="G419" t="s">
        <v>19</v>
      </c>
      <c r="H419" t="s">
        <v>4259</v>
      </c>
      <c r="I419" t="s">
        <v>3952</v>
      </c>
      <c r="J419" t="s">
        <v>3943</v>
      </c>
      <c r="K419" t="s">
        <v>25</v>
      </c>
      <c r="L419" t="s">
        <v>4155</v>
      </c>
      <c r="M419" t="s">
        <v>4756</v>
      </c>
      <c r="N419" t="s">
        <v>4757</v>
      </c>
      <c r="O419" t="s">
        <v>3948</v>
      </c>
      <c r="P419">
        <v>4300</v>
      </c>
      <c r="Q419">
        <v>1790</v>
      </c>
      <c r="R419">
        <v>1635</v>
      </c>
      <c r="S419">
        <v>5</v>
      </c>
      <c r="T419">
        <v>50</v>
      </c>
    </row>
    <row r="420" spans="1:20" x14ac:dyDescent="0.3">
      <c r="A420" t="s">
        <v>3992</v>
      </c>
      <c r="B420" t="s">
        <v>4758</v>
      </c>
      <c r="C420">
        <v>640000</v>
      </c>
      <c r="D420">
        <v>2016</v>
      </c>
      <c r="E420">
        <v>124000</v>
      </c>
      <c r="F420" t="s">
        <v>14</v>
      </c>
      <c r="G420" t="s">
        <v>12</v>
      </c>
      <c r="H420" t="s">
        <v>3987</v>
      </c>
      <c r="I420" t="s">
        <v>3942</v>
      </c>
      <c r="J420" t="s">
        <v>3943</v>
      </c>
      <c r="K420" t="s">
        <v>25</v>
      </c>
      <c r="L420" t="s">
        <v>4225</v>
      </c>
      <c r="M420" t="s">
        <v>4759</v>
      </c>
      <c r="N420" t="s">
        <v>4644</v>
      </c>
      <c r="O420" t="s">
        <v>3948</v>
      </c>
      <c r="P420">
        <v>4386</v>
      </c>
      <c r="Q420">
        <v>1699</v>
      </c>
      <c r="R420">
        <v>1466</v>
      </c>
      <c r="S420">
        <v>5</v>
      </c>
      <c r="T420">
        <v>55</v>
      </c>
    </row>
    <row r="421" spans="1:20" x14ac:dyDescent="0.3">
      <c r="A421" t="s">
        <v>3957</v>
      </c>
      <c r="B421" t="s">
        <v>4760</v>
      </c>
      <c r="C421">
        <v>779000</v>
      </c>
      <c r="D421">
        <v>2016</v>
      </c>
      <c r="E421">
        <v>9889</v>
      </c>
      <c r="F421" t="s">
        <v>10</v>
      </c>
      <c r="G421" t="s">
        <v>12</v>
      </c>
      <c r="H421" t="s">
        <v>4006</v>
      </c>
      <c r="I421" t="s">
        <v>4011</v>
      </c>
      <c r="J421" t="s">
        <v>3943</v>
      </c>
      <c r="K421" t="s">
        <v>25</v>
      </c>
      <c r="L421" t="s">
        <v>3961</v>
      </c>
      <c r="M421" t="s">
        <v>3968</v>
      </c>
      <c r="N421" t="s">
        <v>4003</v>
      </c>
      <c r="O421" t="s">
        <v>3948</v>
      </c>
      <c r="P421">
        <v>3985</v>
      </c>
      <c r="Q421">
        <v>1734</v>
      </c>
      <c r="R421">
        <v>1505</v>
      </c>
      <c r="S421">
        <v>5</v>
      </c>
      <c r="T421">
        <v>45</v>
      </c>
    </row>
    <row r="422" spans="1:20" x14ac:dyDescent="0.3">
      <c r="A422" t="s">
        <v>3939</v>
      </c>
      <c r="B422" t="s">
        <v>4687</v>
      </c>
      <c r="C422">
        <v>1450000</v>
      </c>
      <c r="D422">
        <v>2021</v>
      </c>
      <c r="E422">
        <v>13000</v>
      </c>
      <c r="F422" t="s">
        <v>10</v>
      </c>
      <c r="G422" t="s">
        <v>19</v>
      </c>
      <c r="H422" t="s">
        <v>4036</v>
      </c>
      <c r="I422" t="s">
        <v>4043</v>
      </c>
      <c r="J422" t="s">
        <v>3943</v>
      </c>
      <c r="K422" t="s">
        <v>25</v>
      </c>
      <c r="L422" t="s">
        <v>4155</v>
      </c>
      <c r="M422" t="s">
        <v>4761</v>
      </c>
      <c r="N422" t="s">
        <v>4157</v>
      </c>
      <c r="O422" t="s">
        <v>3948</v>
      </c>
      <c r="P422">
        <v>4440</v>
      </c>
      <c r="Q422">
        <v>1695</v>
      </c>
      <c r="R422">
        <v>1495</v>
      </c>
      <c r="S422">
        <v>5</v>
      </c>
      <c r="T422">
        <v>40</v>
      </c>
    </row>
    <row r="423" spans="1:20" x14ac:dyDescent="0.3">
      <c r="A423" t="s">
        <v>4015</v>
      </c>
      <c r="B423" t="s">
        <v>4531</v>
      </c>
      <c r="C423">
        <v>890000</v>
      </c>
      <c r="D423">
        <v>2018</v>
      </c>
      <c r="E423">
        <v>35000</v>
      </c>
      <c r="F423" t="s">
        <v>10</v>
      </c>
      <c r="G423" t="s">
        <v>19</v>
      </c>
      <c r="H423" t="s">
        <v>4337</v>
      </c>
      <c r="I423" t="s">
        <v>4017</v>
      </c>
      <c r="J423" t="s">
        <v>3943</v>
      </c>
      <c r="K423" t="s">
        <v>25</v>
      </c>
      <c r="L423" t="s">
        <v>3945</v>
      </c>
      <c r="M423" t="s">
        <v>4472</v>
      </c>
      <c r="N423" t="s">
        <v>4473</v>
      </c>
      <c r="O423" t="s">
        <v>3948</v>
      </c>
      <c r="P423">
        <v>3994</v>
      </c>
      <c r="Q423">
        <v>1811</v>
      </c>
      <c r="R423">
        <v>1607</v>
      </c>
      <c r="S423">
        <v>5</v>
      </c>
      <c r="T423">
        <v>44</v>
      </c>
    </row>
    <row r="424" spans="1:20" x14ac:dyDescent="0.3">
      <c r="A424" t="s">
        <v>3949</v>
      </c>
      <c r="B424" t="s">
        <v>4222</v>
      </c>
      <c r="C424">
        <v>625000</v>
      </c>
      <c r="D424">
        <v>2017</v>
      </c>
      <c r="E424">
        <v>51145</v>
      </c>
      <c r="F424" t="s">
        <v>10</v>
      </c>
      <c r="G424" t="s">
        <v>12</v>
      </c>
      <c r="H424" t="s">
        <v>4266</v>
      </c>
      <c r="I424" t="s">
        <v>3967</v>
      </c>
      <c r="J424" t="s">
        <v>3943</v>
      </c>
      <c r="K424" t="s">
        <v>25</v>
      </c>
      <c r="L424" t="s">
        <v>3961</v>
      </c>
      <c r="M424" t="s">
        <v>4122</v>
      </c>
      <c r="N424" t="s">
        <v>4003</v>
      </c>
      <c r="O424" t="s">
        <v>3948</v>
      </c>
      <c r="P424">
        <v>3995</v>
      </c>
      <c r="Q424">
        <v>1745</v>
      </c>
      <c r="R424">
        <v>1500</v>
      </c>
      <c r="S424">
        <v>5</v>
      </c>
      <c r="T424">
        <v>37</v>
      </c>
    </row>
    <row r="425" spans="1:20" x14ac:dyDescent="0.3">
      <c r="A425" t="s">
        <v>3980</v>
      </c>
      <c r="B425" t="s">
        <v>4587</v>
      </c>
      <c r="C425">
        <v>8500000</v>
      </c>
      <c r="D425">
        <v>2019</v>
      </c>
      <c r="E425">
        <v>13000</v>
      </c>
      <c r="F425" t="s">
        <v>14</v>
      </c>
      <c r="G425" t="s">
        <v>19</v>
      </c>
      <c r="H425" t="s">
        <v>3971</v>
      </c>
      <c r="I425" t="s">
        <v>3952</v>
      </c>
      <c r="J425" t="s">
        <v>3943</v>
      </c>
      <c r="K425" t="s">
        <v>25</v>
      </c>
      <c r="L425" t="s">
        <v>4441</v>
      </c>
      <c r="M425" t="s">
        <v>4588</v>
      </c>
      <c r="N425" t="s">
        <v>4589</v>
      </c>
      <c r="O425" t="s">
        <v>3991</v>
      </c>
      <c r="P425">
        <v>5130</v>
      </c>
      <c r="Q425">
        <v>1934</v>
      </c>
      <c r="R425">
        <v>1850</v>
      </c>
      <c r="S425">
        <v>7</v>
      </c>
      <c r="T425">
        <v>100</v>
      </c>
    </row>
    <row r="426" spans="1:20" x14ac:dyDescent="0.3">
      <c r="A426" t="s">
        <v>4104</v>
      </c>
      <c r="B426" t="s">
        <v>4479</v>
      </c>
      <c r="C426">
        <v>2900000</v>
      </c>
      <c r="D426">
        <v>2011</v>
      </c>
      <c r="E426">
        <v>56000</v>
      </c>
      <c r="F426" t="s">
        <v>10</v>
      </c>
      <c r="G426" t="s">
        <v>19</v>
      </c>
      <c r="H426" t="s">
        <v>3941</v>
      </c>
      <c r="I426" t="s">
        <v>3967</v>
      </c>
      <c r="J426" t="s">
        <v>4177</v>
      </c>
      <c r="K426" t="s">
        <v>25</v>
      </c>
      <c r="L426" t="s">
        <v>4480</v>
      </c>
      <c r="M426" t="s">
        <v>4481</v>
      </c>
      <c r="N426" t="s">
        <v>4482</v>
      </c>
      <c r="O426" t="s">
        <v>3991</v>
      </c>
      <c r="P426">
        <v>4649</v>
      </c>
      <c r="Q426">
        <v>1860</v>
      </c>
      <c r="R426">
        <v>1366</v>
      </c>
      <c r="S426">
        <v>5</v>
      </c>
      <c r="T426">
        <v>64</v>
      </c>
    </row>
    <row r="427" spans="1:20" x14ac:dyDescent="0.3">
      <c r="A427" t="s">
        <v>3964</v>
      </c>
      <c r="B427" t="s">
        <v>4762</v>
      </c>
      <c r="C427">
        <v>434999</v>
      </c>
      <c r="D427">
        <v>2010</v>
      </c>
      <c r="E427">
        <v>120000</v>
      </c>
      <c r="F427" t="s">
        <v>14</v>
      </c>
      <c r="G427" t="s">
        <v>12</v>
      </c>
      <c r="H427" t="s">
        <v>4287</v>
      </c>
      <c r="I427" t="s">
        <v>4037</v>
      </c>
      <c r="J427" t="s">
        <v>3943</v>
      </c>
      <c r="K427" t="s">
        <v>25</v>
      </c>
      <c r="L427" t="s">
        <v>1676</v>
      </c>
      <c r="M427" t="s">
        <v>1676</v>
      </c>
      <c r="N427" t="s">
        <v>1676</v>
      </c>
      <c r="O427" t="s">
        <v>1676</v>
      </c>
    </row>
    <row r="428" spans="1:20" x14ac:dyDescent="0.3">
      <c r="A428" t="s">
        <v>3980</v>
      </c>
      <c r="B428" t="s">
        <v>4091</v>
      </c>
      <c r="C428">
        <v>4550000</v>
      </c>
      <c r="D428">
        <v>2018</v>
      </c>
      <c r="E428">
        <v>45000</v>
      </c>
      <c r="F428" t="s">
        <v>14</v>
      </c>
      <c r="G428" t="s">
        <v>19</v>
      </c>
      <c r="H428" t="s">
        <v>3971</v>
      </c>
      <c r="I428" t="s">
        <v>3942</v>
      </c>
      <c r="J428" t="s">
        <v>3943</v>
      </c>
      <c r="K428" t="s">
        <v>25</v>
      </c>
      <c r="L428" t="s">
        <v>4092</v>
      </c>
      <c r="M428" t="s">
        <v>4093</v>
      </c>
      <c r="N428" t="s">
        <v>4094</v>
      </c>
      <c r="O428" t="s">
        <v>3991</v>
      </c>
      <c r="P428">
        <v>4656</v>
      </c>
      <c r="Q428">
        <v>1890</v>
      </c>
      <c r="R428">
        <v>1639</v>
      </c>
      <c r="S428">
        <v>5</v>
      </c>
      <c r="T428">
        <v>66</v>
      </c>
    </row>
    <row r="429" spans="1:20" x14ac:dyDescent="0.3">
      <c r="A429" t="s">
        <v>3992</v>
      </c>
      <c r="B429" t="s">
        <v>4763</v>
      </c>
      <c r="C429">
        <v>2500000</v>
      </c>
      <c r="D429">
        <v>2017</v>
      </c>
      <c r="E429">
        <v>82900</v>
      </c>
      <c r="F429" t="s">
        <v>14</v>
      </c>
      <c r="G429" t="s">
        <v>19</v>
      </c>
      <c r="H429" t="s">
        <v>3987</v>
      </c>
      <c r="I429" t="s">
        <v>4043</v>
      </c>
      <c r="J429" t="s">
        <v>3943</v>
      </c>
      <c r="K429" t="s">
        <v>25</v>
      </c>
      <c r="L429" t="s">
        <v>4107</v>
      </c>
      <c r="M429" t="s">
        <v>4577</v>
      </c>
      <c r="N429" t="s">
        <v>4447</v>
      </c>
      <c r="O429" t="s">
        <v>3948</v>
      </c>
      <c r="P429">
        <v>4861</v>
      </c>
      <c r="Q429">
        <v>1864</v>
      </c>
      <c r="R429">
        <v>1483</v>
      </c>
      <c r="S429">
        <v>5</v>
      </c>
      <c r="T429">
        <v>66</v>
      </c>
    </row>
    <row r="430" spans="1:20" x14ac:dyDescent="0.3">
      <c r="A430" t="s">
        <v>3949</v>
      </c>
      <c r="B430" t="s">
        <v>4764</v>
      </c>
      <c r="C430">
        <v>249000</v>
      </c>
      <c r="D430">
        <v>2014</v>
      </c>
      <c r="E430">
        <v>56843</v>
      </c>
      <c r="F430" t="s">
        <v>4765</v>
      </c>
      <c r="G430" t="s">
        <v>12</v>
      </c>
      <c r="H430" t="s">
        <v>4243</v>
      </c>
      <c r="I430" t="s">
        <v>3952</v>
      </c>
      <c r="J430" t="s">
        <v>3953</v>
      </c>
      <c r="K430" t="s">
        <v>25</v>
      </c>
      <c r="L430" t="s">
        <v>4030</v>
      </c>
      <c r="M430" t="s">
        <v>4031</v>
      </c>
      <c r="N430" t="s">
        <v>4032</v>
      </c>
      <c r="O430" t="s">
        <v>3948</v>
      </c>
      <c r="P430">
        <v>3395</v>
      </c>
      <c r="Q430">
        <v>1490</v>
      </c>
      <c r="R430">
        <v>1475</v>
      </c>
      <c r="S430">
        <v>5</v>
      </c>
      <c r="T430">
        <v>35</v>
      </c>
    </row>
    <row r="431" spans="1:20" x14ac:dyDescent="0.3">
      <c r="A431" t="s">
        <v>4072</v>
      </c>
      <c r="B431" t="s">
        <v>4766</v>
      </c>
      <c r="C431">
        <v>270000</v>
      </c>
      <c r="D431">
        <v>2015</v>
      </c>
      <c r="E431">
        <v>64000</v>
      </c>
      <c r="F431" t="s">
        <v>10</v>
      </c>
      <c r="G431" t="s">
        <v>12</v>
      </c>
      <c r="H431" t="s">
        <v>3941</v>
      </c>
      <c r="I431" t="s">
        <v>3942</v>
      </c>
      <c r="J431" t="s">
        <v>3943</v>
      </c>
      <c r="K431" t="s">
        <v>25</v>
      </c>
      <c r="L431" t="s">
        <v>4164</v>
      </c>
      <c r="M431" t="s">
        <v>4767</v>
      </c>
      <c r="N431" t="s">
        <v>4768</v>
      </c>
      <c r="O431" t="s">
        <v>3948</v>
      </c>
      <c r="P431">
        <v>3795</v>
      </c>
      <c r="Q431">
        <v>1680</v>
      </c>
      <c r="R431">
        <v>1427</v>
      </c>
      <c r="S431">
        <v>5</v>
      </c>
      <c r="T431">
        <v>45</v>
      </c>
    </row>
    <row r="432" spans="1:20" x14ac:dyDescent="0.3">
      <c r="A432" t="s">
        <v>3949</v>
      </c>
      <c r="B432" t="s">
        <v>4769</v>
      </c>
      <c r="C432">
        <v>825000</v>
      </c>
      <c r="D432">
        <v>2019</v>
      </c>
      <c r="E432">
        <v>9644</v>
      </c>
      <c r="F432" t="s">
        <v>10</v>
      </c>
      <c r="G432" t="s">
        <v>19</v>
      </c>
      <c r="H432" t="s">
        <v>3941</v>
      </c>
      <c r="I432" t="s">
        <v>4011</v>
      </c>
      <c r="J432" t="s">
        <v>3943</v>
      </c>
      <c r="K432" t="s">
        <v>25</v>
      </c>
      <c r="L432" t="s">
        <v>3961</v>
      </c>
      <c r="M432" t="s">
        <v>3968</v>
      </c>
      <c r="N432" t="s">
        <v>3969</v>
      </c>
      <c r="O432" t="s">
        <v>3948</v>
      </c>
      <c r="P432">
        <v>3995</v>
      </c>
      <c r="Q432">
        <v>1735</v>
      </c>
      <c r="R432">
        <v>1515</v>
      </c>
      <c r="S432">
        <v>5</v>
      </c>
      <c r="T432">
        <v>37</v>
      </c>
    </row>
    <row r="433" spans="1:20" x14ac:dyDescent="0.3">
      <c r="A433" t="s">
        <v>3949</v>
      </c>
      <c r="B433" t="s">
        <v>4770</v>
      </c>
      <c r="C433">
        <v>425000</v>
      </c>
      <c r="D433">
        <v>2017</v>
      </c>
      <c r="E433">
        <v>41624</v>
      </c>
      <c r="F433" t="s">
        <v>10</v>
      </c>
      <c r="G433" t="s">
        <v>19</v>
      </c>
      <c r="H433" t="s">
        <v>3941</v>
      </c>
      <c r="I433" t="s">
        <v>3952</v>
      </c>
      <c r="J433" t="s">
        <v>3953</v>
      </c>
      <c r="K433" t="s">
        <v>25</v>
      </c>
      <c r="L433" t="s">
        <v>4026</v>
      </c>
      <c r="M433" t="s">
        <v>4027</v>
      </c>
      <c r="N433" t="s">
        <v>4028</v>
      </c>
      <c r="O433" t="s">
        <v>3948</v>
      </c>
      <c r="P433">
        <v>3695</v>
      </c>
      <c r="Q433">
        <v>1600</v>
      </c>
      <c r="R433">
        <v>1560</v>
      </c>
      <c r="S433">
        <v>5</v>
      </c>
      <c r="T433">
        <v>35</v>
      </c>
    </row>
    <row r="434" spans="1:20" x14ac:dyDescent="0.3">
      <c r="A434" t="s">
        <v>3957</v>
      </c>
      <c r="B434" t="s">
        <v>4771</v>
      </c>
      <c r="C434">
        <v>459999</v>
      </c>
      <c r="D434">
        <v>2016</v>
      </c>
      <c r="E434">
        <v>82844</v>
      </c>
      <c r="F434" t="s">
        <v>14</v>
      </c>
      <c r="G434" t="s">
        <v>12</v>
      </c>
      <c r="H434" t="s">
        <v>4106</v>
      </c>
      <c r="I434" t="s">
        <v>3942</v>
      </c>
      <c r="J434" t="s">
        <v>3943</v>
      </c>
      <c r="K434" t="s">
        <v>25</v>
      </c>
      <c r="L434" t="s">
        <v>4714</v>
      </c>
      <c r="M434" t="s">
        <v>3955</v>
      </c>
      <c r="N434" t="s">
        <v>4289</v>
      </c>
      <c r="O434" t="s">
        <v>3948</v>
      </c>
      <c r="P434">
        <v>3765</v>
      </c>
      <c r="Q434">
        <v>1660</v>
      </c>
      <c r="R434">
        <v>1520</v>
      </c>
      <c r="S434">
        <v>5</v>
      </c>
      <c r="T434">
        <v>43</v>
      </c>
    </row>
    <row r="435" spans="1:20" x14ac:dyDescent="0.3">
      <c r="A435" t="s">
        <v>3980</v>
      </c>
      <c r="B435" t="s">
        <v>4772</v>
      </c>
      <c r="C435">
        <v>980000</v>
      </c>
      <c r="D435">
        <v>2011</v>
      </c>
      <c r="E435">
        <v>78000</v>
      </c>
      <c r="F435" t="s">
        <v>10</v>
      </c>
      <c r="G435" t="s">
        <v>19</v>
      </c>
      <c r="H435" t="s">
        <v>3951</v>
      </c>
      <c r="I435" t="s">
        <v>3952</v>
      </c>
      <c r="J435" t="s">
        <v>3953</v>
      </c>
      <c r="K435" t="s">
        <v>25</v>
      </c>
      <c r="L435" t="s">
        <v>4569</v>
      </c>
      <c r="M435" t="s">
        <v>4773</v>
      </c>
      <c r="N435" t="s">
        <v>4774</v>
      </c>
      <c r="O435" t="s">
        <v>3975</v>
      </c>
      <c r="P435">
        <v>4868</v>
      </c>
      <c r="Q435">
        <v>1854</v>
      </c>
      <c r="R435">
        <v>1471</v>
      </c>
      <c r="S435">
        <v>5</v>
      </c>
      <c r="T435">
        <v>80</v>
      </c>
    </row>
    <row r="436" spans="1:20" x14ac:dyDescent="0.3">
      <c r="A436" t="s">
        <v>4004</v>
      </c>
      <c r="B436" t="s">
        <v>4649</v>
      </c>
      <c r="C436">
        <v>789000</v>
      </c>
      <c r="D436">
        <v>2017</v>
      </c>
      <c r="E436">
        <v>60444</v>
      </c>
      <c r="F436" t="s">
        <v>10</v>
      </c>
      <c r="G436" t="s">
        <v>12</v>
      </c>
      <c r="H436" t="s">
        <v>4006</v>
      </c>
      <c r="I436" t="s">
        <v>3967</v>
      </c>
      <c r="J436" t="s">
        <v>3943</v>
      </c>
      <c r="K436" t="s">
        <v>25</v>
      </c>
      <c r="L436" t="s">
        <v>4204</v>
      </c>
      <c r="M436" t="s">
        <v>4338</v>
      </c>
      <c r="N436" t="s">
        <v>4339</v>
      </c>
      <c r="O436" t="s">
        <v>3948</v>
      </c>
      <c r="P436">
        <v>4315</v>
      </c>
      <c r="Q436">
        <v>1822</v>
      </c>
      <c r="R436">
        <v>1695</v>
      </c>
      <c r="S436">
        <v>5</v>
      </c>
      <c r="T436">
        <v>50</v>
      </c>
    </row>
    <row r="437" spans="1:20" x14ac:dyDescent="0.3">
      <c r="A437" t="s">
        <v>3985</v>
      </c>
      <c r="B437" t="s">
        <v>4775</v>
      </c>
      <c r="C437">
        <v>5100000</v>
      </c>
      <c r="D437">
        <v>2022</v>
      </c>
      <c r="E437">
        <v>6000</v>
      </c>
      <c r="F437" t="s">
        <v>10</v>
      </c>
      <c r="G437" t="s">
        <v>19</v>
      </c>
      <c r="H437" t="s">
        <v>4067</v>
      </c>
      <c r="I437" t="s">
        <v>3952</v>
      </c>
      <c r="J437" t="s">
        <v>3943</v>
      </c>
      <c r="K437" t="s">
        <v>25</v>
      </c>
      <c r="L437" t="s">
        <v>4151</v>
      </c>
      <c r="M437" t="s">
        <v>4654</v>
      </c>
      <c r="N437" t="s">
        <v>4655</v>
      </c>
      <c r="O437" t="s">
        <v>3975</v>
      </c>
      <c r="P437">
        <v>4633</v>
      </c>
      <c r="Q437">
        <v>1811</v>
      </c>
      <c r="R437">
        <v>1429</v>
      </c>
      <c r="S437">
        <v>5</v>
      </c>
      <c r="T437">
        <v>57</v>
      </c>
    </row>
    <row r="438" spans="1:20" x14ac:dyDescent="0.3">
      <c r="A438" t="s">
        <v>4115</v>
      </c>
      <c r="B438" t="s">
        <v>4728</v>
      </c>
      <c r="C438">
        <v>775000</v>
      </c>
      <c r="D438">
        <v>2014</v>
      </c>
      <c r="E438">
        <v>125000</v>
      </c>
      <c r="F438" t="s">
        <v>14</v>
      </c>
      <c r="G438" t="s">
        <v>12</v>
      </c>
      <c r="H438" t="s">
        <v>3959</v>
      </c>
      <c r="I438" t="s">
        <v>3952</v>
      </c>
      <c r="J438" t="s">
        <v>3943</v>
      </c>
      <c r="K438" t="s">
        <v>25</v>
      </c>
      <c r="L438" t="s">
        <v>4146</v>
      </c>
      <c r="M438" t="s">
        <v>4147</v>
      </c>
      <c r="N438" t="s">
        <v>4426</v>
      </c>
      <c r="O438" t="s">
        <v>3975</v>
      </c>
      <c r="P438">
        <v>4456</v>
      </c>
      <c r="Q438">
        <v>1820</v>
      </c>
      <c r="R438">
        <v>1995</v>
      </c>
      <c r="S438">
        <v>8</v>
      </c>
      <c r="T438">
        <v>60</v>
      </c>
    </row>
    <row r="439" spans="1:20" x14ac:dyDescent="0.3">
      <c r="A439" t="s">
        <v>3957</v>
      </c>
      <c r="B439" t="s">
        <v>4573</v>
      </c>
      <c r="C439">
        <v>1400000</v>
      </c>
      <c r="D439">
        <v>2019</v>
      </c>
      <c r="E439">
        <v>13000</v>
      </c>
      <c r="F439" t="s">
        <v>10</v>
      </c>
      <c r="G439" t="s">
        <v>19</v>
      </c>
      <c r="H439" t="s">
        <v>3971</v>
      </c>
      <c r="I439" t="s">
        <v>3952</v>
      </c>
      <c r="J439" t="s">
        <v>3943</v>
      </c>
      <c r="K439" t="s">
        <v>25</v>
      </c>
      <c r="L439" t="s">
        <v>4038</v>
      </c>
      <c r="M439" t="s">
        <v>4039</v>
      </c>
      <c r="N439" t="s">
        <v>4040</v>
      </c>
      <c r="O439" t="s">
        <v>3948</v>
      </c>
      <c r="P439">
        <v>4270</v>
      </c>
      <c r="Q439">
        <v>1780</v>
      </c>
      <c r="R439">
        <v>1630</v>
      </c>
      <c r="S439">
        <v>5</v>
      </c>
      <c r="T439">
        <v>60</v>
      </c>
    </row>
    <row r="440" spans="1:20" x14ac:dyDescent="0.3">
      <c r="A440" t="s">
        <v>3949</v>
      </c>
      <c r="B440" t="s">
        <v>4294</v>
      </c>
      <c r="C440">
        <v>770000</v>
      </c>
      <c r="D440">
        <v>2015</v>
      </c>
      <c r="E440">
        <v>112000</v>
      </c>
      <c r="F440" t="s">
        <v>14</v>
      </c>
      <c r="G440" t="s">
        <v>12</v>
      </c>
      <c r="H440" t="s">
        <v>4337</v>
      </c>
      <c r="I440" t="s">
        <v>4114</v>
      </c>
      <c r="J440" t="s">
        <v>3943</v>
      </c>
      <c r="K440" t="s">
        <v>25</v>
      </c>
      <c r="L440" t="s">
        <v>3954</v>
      </c>
      <c r="M440" t="s">
        <v>4125</v>
      </c>
      <c r="N440" t="s">
        <v>4126</v>
      </c>
      <c r="O440" t="s">
        <v>3948</v>
      </c>
      <c r="P440">
        <v>4265</v>
      </c>
      <c r="Q440">
        <v>1695</v>
      </c>
      <c r="R440">
        <v>1685</v>
      </c>
      <c r="S440">
        <v>7</v>
      </c>
      <c r="T440">
        <v>45</v>
      </c>
    </row>
    <row r="441" spans="1:20" x14ac:dyDescent="0.3">
      <c r="A441" t="s">
        <v>3949</v>
      </c>
      <c r="B441" t="s">
        <v>4496</v>
      </c>
      <c r="C441">
        <v>445000</v>
      </c>
      <c r="D441">
        <v>2012</v>
      </c>
      <c r="E441">
        <v>54948</v>
      </c>
      <c r="F441" t="s">
        <v>14</v>
      </c>
      <c r="G441" t="s">
        <v>12</v>
      </c>
      <c r="H441" t="s">
        <v>3966</v>
      </c>
      <c r="I441" t="s">
        <v>4037</v>
      </c>
      <c r="J441" t="s">
        <v>3943</v>
      </c>
      <c r="K441" t="s">
        <v>25</v>
      </c>
      <c r="L441" t="s">
        <v>3954</v>
      </c>
      <c r="M441" t="s">
        <v>4429</v>
      </c>
      <c r="N441" t="s">
        <v>4430</v>
      </c>
      <c r="O441" t="s">
        <v>1676</v>
      </c>
      <c r="P441">
        <v>3715</v>
      </c>
      <c r="Q441">
        <v>1680</v>
      </c>
      <c r="R441">
        <v>1620</v>
      </c>
      <c r="S441">
        <v>5</v>
      </c>
      <c r="T441">
        <v>43</v>
      </c>
    </row>
    <row r="442" spans="1:20" x14ac:dyDescent="0.3">
      <c r="A442" t="s">
        <v>3957</v>
      </c>
      <c r="B442" t="s">
        <v>4539</v>
      </c>
      <c r="C442">
        <v>450000</v>
      </c>
      <c r="D442">
        <v>2016</v>
      </c>
      <c r="E442">
        <v>53300</v>
      </c>
      <c r="F442" t="s">
        <v>10</v>
      </c>
      <c r="G442" t="s">
        <v>12</v>
      </c>
      <c r="H442" t="s">
        <v>3941</v>
      </c>
      <c r="I442" t="s">
        <v>3960</v>
      </c>
      <c r="J442" t="s">
        <v>3943</v>
      </c>
      <c r="K442" t="s">
        <v>25</v>
      </c>
      <c r="L442" t="s">
        <v>3961</v>
      </c>
      <c r="M442" t="s">
        <v>4306</v>
      </c>
      <c r="N442" t="s">
        <v>4304</v>
      </c>
      <c r="O442" t="s">
        <v>3948</v>
      </c>
      <c r="P442">
        <v>3765</v>
      </c>
      <c r="Q442">
        <v>1660</v>
      </c>
      <c r="R442">
        <v>1520</v>
      </c>
      <c r="S442">
        <v>5</v>
      </c>
      <c r="T442">
        <v>43</v>
      </c>
    </row>
    <row r="443" spans="1:20" x14ac:dyDescent="0.3">
      <c r="A443" t="s">
        <v>3939</v>
      </c>
      <c r="B443" t="s">
        <v>4776</v>
      </c>
      <c r="C443">
        <v>840000</v>
      </c>
      <c r="D443">
        <v>2019</v>
      </c>
      <c r="E443">
        <v>34000</v>
      </c>
      <c r="F443" t="s">
        <v>10</v>
      </c>
      <c r="G443" t="s">
        <v>12</v>
      </c>
      <c r="H443" t="s">
        <v>4036</v>
      </c>
      <c r="I443" t="s">
        <v>3952</v>
      </c>
      <c r="J443" t="s">
        <v>3943</v>
      </c>
      <c r="K443" t="s">
        <v>25</v>
      </c>
      <c r="L443" t="s">
        <v>4155</v>
      </c>
      <c r="M443" t="s">
        <v>4156</v>
      </c>
      <c r="N443" t="s">
        <v>4157</v>
      </c>
      <c r="O443" t="s">
        <v>3948</v>
      </c>
      <c r="P443">
        <v>4440</v>
      </c>
      <c r="Q443">
        <v>1695</v>
      </c>
      <c r="R443">
        <v>1495</v>
      </c>
      <c r="S443">
        <v>5</v>
      </c>
      <c r="T443">
        <v>40</v>
      </c>
    </row>
    <row r="444" spans="1:20" x14ac:dyDescent="0.3">
      <c r="A444" t="s">
        <v>3980</v>
      </c>
      <c r="B444" t="s">
        <v>4777</v>
      </c>
      <c r="C444">
        <v>18500000</v>
      </c>
      <c r="D444">
        <v>2021</v>
      </c>
      <c r="E444">
        <v>21000</v>
      </c>
      <c r="F444" t="s">
        <v>10</v>
      </c>
      <c r="G444" t="s">
        <v>19</v>
      </c>
      <c r="H444" t="s">
        <v>4145</v>
      </c>
      <c r="I444" t="s">
        <v>4068</v>
      </c>
      <c r="J444" t="s">
        <v>3943</v>
      </c>
      <c r="K444" t="s">
        <v>25</v>
      </c>
      <c r="L444" t="s">
        <v>4778</v>
      </c>
      <c r="M444" t="s">
        <v>4779</v>
      </c>
      <c r="N444" t="s">
        <v>4780</v>
      </c>
      <c r="O444" t="s">
        <v>3975</v>
      </c>
      <c r="P444">
        <v>5462</v>
      </c>
      <c r="Q444">
        <v>1899</v>
      </c>
      <c r="R444">
        <v>1498</v>
      </c>
      <c r="S444">
        <v>4</v>
      </c>
      <c r="T444">
        <v>70</v>
      </c>
    </row>
    <row r="445" spans="1:20" x14ac:dyDescent="0.3">
      <c r="A445" t="s">
        <v>4363</v>
      </c>
      <c r="B445" t="s">
        <v>4630</v>
      </c>
      <c r="C445">
        <v>4000000</v>
      </c>
      <c r="D445">
        <v>2017</v>
      </c>
      <c r="E445">
        <v>25500</v>
      </c>
      <c r="F445" t="s">
        <v>14</v>
      </c>
      <c r="G445" t="s">
        <v>19</v>
      </c>
      <c r="H445" t="s">
        <v>3941</v>
      </c>
      <c r="I445" t="s">
        <v>3952</v>
      </c>
      <c r="J445" t="s">
        <v>3953</v>
      </c>
      <c r="K445" t="s">
        <v>25</v>
      </c>
      <c r="L445" t="s">
        <v>4365</v>
      </c>
      <c r="M445" t="s">
        <v>4366</v>
      </c>
      <c r="N445" t="s">
        <v>4367</v>
      </c>
      <c r="O445" t="s">
        <v>3991</v>
      </c>
      <c r="P445">
        <v>4360</v>
      </c>
      <c r="Q445">
        <v>2120</v>
      </c>
      <c r="R445">
        <v>1635</v>
      </c>
      <c r="S445">
        <v>5</v>
      </c>
      <c r="T445">
        <v>57</v>
      </c>
    </row>
    <row r="446" spans="1:20" x14ac:dyDescent="0.3">
      <c r="A446" t="s">
        <v>4115</v>
      </c>
      <c r="B446" t="s">
        <v>4781</v>
      </c>
      <c r="C446">
        <v>690000</v>
      </c>
      <c r="D446">
        <v>2015</v>
      </c>
      <c r="E446">
        <v>157662</v>
      </c>
      <c r="F446" t="s">
        <v>14</v>
      </c>
      <c r="G446" t="s">
        <v>12</v>
      </c>
      <c r="H446" t="s">
        <v>4159</v>
      </c>
      <c r="I446" t="s">
        <v>4037</v>
      </c>
      <c r="J446" t="s">
        <v>3953</v>
      </c>
      <c r="K446" t="s">
        <v>25</v>
      </c>
      <c r="L446" t="s">
        <v>4211</v>
      </c>
      <c r="M446" t="s">
        <v>4019</v>
      </c>
      <c r="N446" t="s">
        <v>4782</v>
      </c>
      <c r="O446" t="s">
        <v>3948</v>
      </c>
      <c r="P446">
        <v>4585</v>
      </c>
      <c r="Q446">
        <v>1890</v>
      </c>
      <c r="R446">
        <v>1785</v>
      </c>
      <c r="S446">
        <v>7</v>
      </c>
      <c r="T446">
        <v>70</v>
      </c>
    </row>
    <row r="447" spans="1:20" x14ac:dyDescent="0.3">
      <c r="A447" t="s">
        <v>3980</v>
      </c>
      <c r="B447" t="s">
        <v>4783</v>
      </c>
      <c r="C447">
        <v>2800000</v>
      </c>
      <c r="D447">
        <v>2018</v>
      </c>
      <c r="E447">
        <v>20000</v>
      </c>
      <c r="F447" t="s">
        <v>14</v>
      </c>
      <c r="G447" t="s">
        <v>19</v>
      </c>
      <c r="H447" t="s">
        <v>3971</v>
      </c>
      <c r="I447" t="s">
        <v>3967</v>
      </c>
      <c r="J447" t="s">
        <v>3943</v>
      </c>
      <c r="K447" t="s">
        <v>25</v>
      </c>
      <c r="L447" t="s">
        <v>4092</v>
      </c>
      <c r="M447" t="s">
        <v>4784</v>
      </c>
      <c r="N447" t="s">
        <v>4785</v>
      </c>
      <c r="O447" t="s">
        <v>3948</v>
      </c>
      <c r="P447">
        <v>4630</v>
      </c>
      <c r="Q447">
        <v>1777</v>
      </c>
      <c r="R447">
        <v>1432</v>
      </c>
      <c r="S447">
        <v>5</v>
      </c>
      <c r="T447">
        <v>56</v>
      </c>
    </row>
    <row r="448" spans="1:20" x14ac:dyDescent="0.3">
      <c r="A448" t="s">
        <v>3957</v>
      </c>
      <c r="B448" t="s">
        <v>4786</v>
      </c>
      <c r="C448">
        <v>525000</v>
      </c>
      <c r="D448">
        <v>2018</v>
      </c>
      <c r="E448">
        <v>78900</v>
      </c>
      <c r="F448" t="s">
        <v>14</v>
      </c>
      <c r="G448" t="s">
        <v>12</v>
      </c>
      <c r="H448" t="s">
        <v>4098</v>
      </c>
      <c r="I448" t="s">
        <v>4037</v>
      </c>
      <c r="J448" t="s">
        <v>3943</v>
      </c>
      <c r="K448" t="s">
        <v>25</v>
      </c>
      <c r="L448" t="s">
        <v>4787</v>
      </c>
      <c r="M448" t="s">
        <v>4788</v>
      </c>
      <c r="N448" t="s">
        <v>4789</v>
      </c>
      <c r="O448" t="s">
        <v>3948</v>
      </c>
      <c r="P448">
        <v>3995</v>
      </c>
      <c r="Q448">
        <v>1660</v>
      </c>
      <c r="R448">
        <v>1520</v>
      </c>
      <c r="S448">
        <v>5</v>
      </c>
      <c r="T448">
        <v>43</v>
      </c>
    </row>
    <row r="449" spans="1:20" x14ac:dyDescent="0.3">
      <c r="A449" t="s">
        <v>3949</v>
      </c>
      <c r="B449" t="s">
        <v>4790</v>
      </c>
      <c r="C449">
        <v>285000</v>
      </c>
      <c r="D449">
        <v>2011</v>
      </c>
      <c r="E449">
        <v>52000</v>
      </c>
      <c r="F449" t="s">
        <v>22</v>
      </c>
      <c r="G449" t="s">
        <v>12</v>
      </c>
      <c r="H449" t="s">
        <v>3971</v>
      </c>
      <c r="I449" t="s">
        <v>4043</v>
      </c>
      <c r="J449" t="s">
        <v>3943</v>
      </c>
      <c r="K449" t="s">
        <v>25</v>
      </c>
      <c r="L449" t="s">
        <v>4026</v>
      </c>
      <c r="M449" t="s">
        <v>4791</v>
      </c>
      <c r="N449" t="s">
        <v>4792</v>
      </c>
      <c r="O449" t="s">
        <v>1676</v>
      </c>
      <c r="P449">
        <v>3539</v>
      </c>
      <c r="Q449">
        <v>1475</v>
      </c>
      <c r="R449">
        <v>1700</v>
      </c>
      <c r="S449">
        <v>5</v>
      </c>
      <c r="T449">
        <v>35</v>
      </c>
    </row>
    <row r="450" spans="1:20" x14ac:dyDescent="0.3">
      <c r="A450" t="s">
        <v>3980</v>
      </c>
      <c r="B450" t="s">
        <v>4732</v>
      </c>
      <c r="C450">
        <v>7780000</v>
      </c>
      <c r="D450">
        <v>2022</v>
      </c>
      <c r="E450">
        <v>11000</v>
      </c>
      <c r="F450" t="s">
        <v>14</v>
      </c>
      <c r="G450" t="s">
        <v>19</v>
      </c>
      <c r="H450" t="s">
        <v>4036</v>
      </c>
      <c r="I450" t="s">
        <v>4068</v>
      </c>
      <c r="J450" t="s">
        <v>3943</v>
      </c>
      <c r="K450" t="s">
        <v>25</v>
      </c>
      <c r="L450" t="s">
        <v>4358</v>
      </c>
      <c r="M450" t="s">
        <v>4359</v>
      </c>
      <c r="N450" t="s">
        <v>4360</v>
      </c>
      <c r="O450" t="s">
        <v>3975</v>
      </c>
      <c r="P450">
        <v>5063</v>
      </c>
      <c r="Q450">
        <v>1860</v>
      </c>
      <c r="R450">
        <v>1494</v>
      </c>
      <c r="S450">
        <v>5</v>
      </c>
      <c r="T450">
        <v>80</v>
      </c>
    </row>
    <row r="451" spans="1:20" x14ac:dyDescent="0.3">
      <c r="A451" t="s">
        <v>3992</v>
      </c>
      <c r="B451" t="s">
        <v>4793</v>
      </c>
      <c r="C451">
        <v>1989999</v>
      </c>
      <c r="D451">
        <v>2018</v>
      </c>
      <c r="E451">
        <v>103000</v>
      </c>
      <c r="F451" t="s">
        <v>14</v>
      </c>
      <c r="G451" t="s">
        <v>19</v>
      </c>
      <c r="H451" t="s">
        <v>4036</v>
      </c>
      <c r="I451" t="s">
        <v>3952</v>
      </c>
      <c r="J451" t="s">
        <v>3943</v>
      </c>
      <c r="K451" t="s">
        <v>25</v>
      </c>
      <c r="L451" t="s">
        <v>1676</v>
      </c>
      <c r="M451" t="s">
        <v>1676</v>
      </c>
      <c r="N451" t="s">
        <v>1676</v>
      </c>
      <c r="O451" t="s">
        <v>1676</v>
      </c>
      <c r="P451">
        <v>4697</v>
      </c>
      <c r="Q451">
        <v>1882</v>
      </c>
      <c r="R451">
        <v>1665</v>
      </c>
      <c r="S451">
        <v>7</v>
      </c>
      <c r="T451">
        <v>63</v>
      </c>
    </row>
    <row r="452" spans="1:20" x14ac:dyDescent="0.3">
      <c r="A452" t="s">
        <v>4015</v>
      </c>
      <c r="B452" t="s">
        <v>4794</v>
      </c>
      <c r="C452">
        <v>1200000</v>
      </c>
      <c r="D452">
        <v>2017</v>
      </c>
      <c r="E452">
        <v>95785</v>
      </c>
      <c r="F452" t="s">
        <v>14</v>
      </c>
      <c r="G452" t="s">
        <v>19</v>
      </c>
      <c r="H452" t="s">
        <v>4106</v>
      </c>
      <c r="I452" t="s">
        <v>4011</v>
      </c>
      <c r="J452" t="s">
        <v>3943</v>
      </c>
      <c r="K452" t="s">
        <v>25</v>
      </c>
      <c r="L452" t="s">
        <v>4146</v>
      </c>
      <c r="M452" t="s">
        <v>4795</v>
      </c>
      <c r="N452" t="s">
        <v>4796</v>
      </c>
      <c r="O452" t="s">
        <v>3975</v>
      </c>
      <c r="P452">
        <v>4788</v>
      </c>
      <c r="Q452">
        <v>1903</v>
      </c>
      <c r="R452">
        <v>1791</v>
      </c>
      <c r="S452">
        <v>7</v>
      </c>
      <c r="T452">
        <v>60</v>
      </c>
    </row>
    <row r="453" spans="1:20" x14ac:dyDescent="0.3">
      <c r="A453" t="s">
        <v>4072</v>
      </c>
      <c r="B453" t="s">
        <v>4797</v>
      </c>
      <c r="C453">
        <v>620000</v>
      </c>
      <c r="D453">
        <v>2017</v>
      </c>
      <c r="E453">
        <v>92000</v>
      </c>
      <c r="F453" t="s">
        <v>14</v>
      </c>
      <c r="G453" t="s">
        <v>12</v>
      </c>
      <c r="H453" t="s">
        <v>4183</v>
      </c>
      <c r="I453" t="s">
        <v>4043</v>
      </c>
      <c r="J453" t="s">
        <v>3943</v>
      </c>
      <c r="K453" t="s">
        <v>25</v>
      </c>
      <c r="L453" t="s">
        <v>4204</v>
      </c>
      <c r="M453" t="s">
        <v>4416</v>
      </c>
      <c r="N453" t="s">
        <v>4417</v>
      </c>
      <c r="O453" t="s">
        <v>3948</v>
      </c>
      <c r="P453">
        <v>3998</v>
      </c>
      <c r="Q453">
        <v>1765</v>
      </c>
      <c r="R453">
        <v>1647</v>
      </c>
      <c r="S453">
        <v>5</v>
      </c>
      <c r="T453">
        <v>52</v>
      </c>
    </row>
    <row r="454" spans="1:20" x14ac:dyDescent="0.3">
      <c r="A454" t="s">
        <v>4542</v>
      </c>
      <c r="B454" t="s">
        <v>4543</v>
      </c>
      <c r="C454">
        <v>5200000</v>
      </c>
      <c r="D454">
        <v>2019</v>
      </c>
      <c r="E454">
        <v>43000</v>
      </c>
      <c r="F454" t="s">
        <v>14</v>
      </c>
      <c r="G454" t="s">
        <v>19</v>
      </c>
      <c r="H454" t="s">
        <v>4036</v>
      </c>
      <c r="I454" t="s">
        <v>4068</v>
      </c>
      <c r="J454" t="s">
        <v>3943</v>
      </c>
      <c r="K454" t="s">
        <v>25</v>
      </c>
      <c r="L454" t="s">
        <v>4365</v>
      </c>
      <c r="M454" t="s">
        <v>4366</v>
      </c>
      <c r="N454" t="s">
        <v>4367</v>
      </c>
      <c r="O454" t="s">
        <v>3991</v>
      </c>
      <c r="P454">
        <v>4731</v>
      </c>
      <c r="Q454">
        <v>2071</v>
      </c>
      <c r="R454">
        <v>1651</v>
      </c>
      <c r="S454">
        <v>5</v>
      </c>
      <c r="T454">
        <v>82</v>
      </c>
    </row>
    <row r="455" spans="1:20" x14ac:dyDescent="0.3">
      <c r="A455" t="s">
        <v>3980</v>
      </c>
      <c r="B455" t="s">
        <v>4798</v>
      </c>
      <c r="C455">
        <v>1998999</v>
      </c>
      <c r="D455">
        <v>2017</v>
      </c>
      <c r="E455">
        <v>39328</v>
      </c>
      <c r="F455" t="s">
        <v>14</v>
      </c>
      <c r="G455" t="s">
        <v>19</v>
      </c>
      <c r="H455" t="s">
        <v>4259</v>
      </c>
      <c r="I455" t="s">
        <v>4037</v>
      </c>
      <c r="J455" t="s">
        <v>3943</v>
      </c>
      <c r="K455" t="s">
        <v>25</v>
      </c>
      <c r="L455" t="s">
        <v>4092</v>
      </c>
      <c r="M455" t="s">
        <v>4406</v>
      </c>
      <c r="N455" t="s">
        <v>4407</v>
      </c>
      <c r="O455" t="s">
        <v>3948</v>
      </c>
      <c r="P455">
        <v>4630</v>
      </c>
      <c r="Q455">
        <v>1777</v>
      </c>
      <c r="R455">
        <v>1432</v>
      </c>
      <c r="S455">
        <v>5</v>
      </c>
      <c r="T455">
        <v>56</v>
      </c>
    </row>
    <row r="456" spans="1:20" x14ac:dyDescent="0.3">
      <c r="A456" t="s">
        <v>3964</v>
      </c>
      <c r="B456" t="s">
        <v>4799</v>
      </c>
      <c r="C456">
        <v>2725000</v>
      </c>
      <c r="D456">
        <v>2020</v>
      </c>
      <c r="E456">
        <v>18625</v>
      </c>
      <c r="F456" t="s">
        <v>14</v>
      </c>
      <c r="G456" t="s">
        <v>19</v>
      </c>
      <c r="H456" t="s">
        <v>3971</v>
      </c>
      <c r="I456" t="s">
        <v>4090</v>
      </c>
      <c r="J456" t="s">
        <v>3943</v>
      </c>
      <c r="K456" t="s">
        <v>25</v>
      </c>
      <c r="L456" t="s">
        <v>3972</v>
      </c>
      <c r="M456" t="s">
        <v>3973</v>
      </c>
      <c r="N456" t="s">
        <v>4285</v>
      </c>
      <c r="O456" t="s">
        <v>3975</v>
      </c>
      <c r="P456">
        <v>4735</v>
      </c>
      <c r="Q456">
        <v>1830</v>
      </c>
      <c r="R456">
        <v>1795</v>
      </c>
      <c r="S456">
        <v>7</v>
      </c>
      <c r="T456">
        <v>55</v>
      </c>
    </row>
    <row r="457" spans="1:20" x14ac:dyDescent="0.3">
      <c r="A457" t="s">
        <v>3949</v>
      </c>
      <c r="B457" t="s">
        <v>4673</v>
      </c>
      <c r="C457">
        <v>590000</v>
      </c>
      <c r="D457">
        <v>2019</v>
      </c>
      <c r="E457">
        <v>26000</v>
      </c>
      <c r="F457" t="s">
        <v>10</v>
      </c>
      <c r="G457" t="s">
        <v>12</v>
      </c>
      <c r="H457" t="s">
        <v>3959</v>
      </c>
      <c r="I457" t="s">
        <v>4011</v>
      </c>
      <c r="J457" t="s">
        <v>3943</v>
      </c>
      <c r="K457" t="s">
        <v>25</v>
      </c>
      <c r="L457" t="s">
        <v>3961</v>
      </c>
      <c r="M457" t="s">
        <v>4122</v>
      </c>
      <c r="N457" t="s">
        <v>4003</v>
      </c>
      <c r="O457" t="s">
        <v>3948</v>
      </c>
      <c r="P457">
        <v>3850</v>
      </c>
      <c r="Q457">
        <v>1695</v>
      </c>
      <c r="R457">
        <v>1530</v>
      </c>
      <c r="S457">
        <v>5</v>
      </c>
      <c r="T457">
        <v>42</v>
      </c>
    </row>
    <row r="458" spans="1:20" x14ac:dyDescent="0.3">
      <c r="A458" t="s">
        <v>4800</v>
      </c>
      <c r="B458" t="s">
        <v>4801</v>
      </c>
      <c r="C458">
        <v>1489000</v>
      </c>
      <c r="D458">
        <v>2014</v>
      </c>
      <c r="E458">
        <v>81000</v>
      </c>
      <c r="F458" t="s">
        <v>14</v>
      </c>
      <c r="G458" t="s">
        <v>19</v>
      </c>
      <c r="H458" t="s">
        <v>4377</v>
      </c>
      <c r="I458" t="s">
        <v>4802</v>
      </c>
      <c r="J458" t="s">
        <v>3953</v>
      </c>
      <c r="K458" t="s">
        <v>25</v>
      </c>
      <c r="L458" t="s">
        <v>3988</v>
      </c>
      <c r="M458" t="s">
        <v>4803</v>
      </c>
      <c r="N458" t="s">
        <v>4804</v>
      </c>
      <c r="O458" t="s">
        <v>3948</v>
      </c>
      <c r="P458">
        <v>4097</v>
      </c>
      <c r="Q458">
        <v>1789</v>
      </c>
      <c r="R458">
        <v>1561</v>
      </c>
      <c r="S458">
        <v>5</v>
      </c>
      <c r="T458">
        <v>47</v>
      </c>
    </row>
    <row r="459" spans="1:20" x14ac:dyDescent="0.3">
      <c r="A459" t="s">
        <v>3949</v>
      </c>
      <c r="B459" t="s">
        <v>4805</v>
      </c>
      <c r="C459">
        <v>685000</v>
      </c>
      <c r="D459">
        <v>2018</v>
      </c>
      <c r="E459">
        <v>92000</v>
      </c>
      <c r="F459" t="s">
        <v>14</v>
      </c>
      <c r="G459" t="s">
        <v>19</v>
      </c>
      <c r="H459" t="s">
        <v>3951</v>
      </c>
      <c r="I459" t="s">
        <v>3952</v>
      </c>
      <c r="J459" t="s">
        <v>3943</v>
      </c>
      <c r="K459" t="s">
        <v>25</v>
      </c>
      <c r="L459" t="s">
        <v>3954</v>
      </c>
      <c r="M459" t="s">
        <v>3955</v>
      </c>
      <c r="N459" t="s">
        <v>3956</v>
      </c>
      <c r="O459" t="s">
        <v>3948</v>
      </c>
      <c r="P459">
        <v>3995</v>
      </c>
      <c r="Q459">
        <v>1735</v>
      </c>
      <c r="R459">
        <v>1515</v>
      </c>
      <c r="S459">
        <v>5</v>
      </c>
      <c r="T459">
        <v>37</v>
      </c>
    </row>
    <row r="460" spans="1:20" x14ac:dyDescent="0.3">
      <c r="A460" t="s">
        <v>4115</v>
      </c>
      <c r="B460" t="s">
        <v>4806</v>
      </c>
      <c r="C460">
        <v>1121000</v>
      </c>
      <c r="D460">
        <v>2019</v>
      </c>
      <c r="E460">
        <v>38000</v>
      </c>
      <c r="F460" t="s">
        <v>14</v>
      </c>
      <c r="G460" t="s">
        <v>12</v>
      </c>
      <c r="H460" t="s">
        <v>4085</v>
      </c>
      <c r="I460" t="s">
        <v>3952</v>
      </c>
      <c r="J460" t="s">
        <v>3943</v>
      </c>
      <c r="K460" t="s">
        <v>25</v>
      </c>
      <c r="L460" t="s">
        <v>4807</v>
      </c>
      <c r="M460" t="s">
        <v>4808</v>
      </c>
      <c r="N460" t="s">
        <v>4809</v>
      </c>
      <c r="O460" t="s">
        <v>3975</v>
      </c>
      <c r="P460">
        <v>4456</v>
      </c>
      <c r="Q460">
        <v>1820</v>
      </c>
      <c r="R460">
        <v>1930</v>
      </c>
      <c r="S460">
        <v>7</v>
      </c>
      <c r="T460">
        <v>60</v>
      </c>
    </row>
    <row r="461" spans="1:20" x14ac:dyDescent="0.3">
      <c r="A461" t="s">
        <v>4015</v>
      </c>
      <c r="B461" t="s">
        <v>4810</v>
      </c>
      <c r="C461">
        <v>114999</v>
      </c>
      <c r="D461">
        <v>2012</v>
      </c>
      <c r="E461">
        <v>93000</v>
      </c>
      <c r="F461" t="s">
        <v>10</v>
      </c>
      <c r="G461" t="s">
        <v>12</v>
      </c>
      <c r="H461" t="s">
        <v>4811</v>
      </c>
      <c r="I461" t="s">
        <v>4037</v>
      </c>
      <c r="J461" t="s">
        <v>3953</v>
      </c>
      <c r="K461" t="s">
        <v>25</v>
      </c>
      <c r="L461" t="s">
        <v>4642</v>
      </c>
      <c r="M461" t="s">
        <v>4685</v>
      </c>
      <c r="N461" t="s">
        <v>4812</v>
      </c>
      <c r="O461" t="s">
        <v>1676</v>
      </c>
      <c r="P461">
        <v>4413</v>
      </c>
      <c r="Q461">
        <v>1703</v>
      </c>
      <c r="R461">
        <v>1550</v>
      </c>
      <c r="S461">
        <v>5</v>
      </c>
      <c r="T461">
        <v>44</v>
      </c>
    </row>
    <row r="462" spans="1:20" x14ac:dyDescent="0.3">
      <c r="A462" t="s">
        <v>3949</v>
      </c>
      <c r="B462" t="s">
        <v>4323</v>
      </c>
      <c r="C462">
        <v>545000</v>
      </c>
      <c r="D462">
        <v>2019</v>
      </c>
      <c r="E462">
        <v>10340</v>
      </c>
      <c r="F462" t="s">
        <v>10</v>
      </c>
      <c r="G462" t="s">
        <v>12</v>
      </c>
      <c r="H462" t="s">
        <v>4036</v>
      </c>
      <c r="I462" t="s">
        <v>3952</v>
      </c>
      <c r="J462" t="s">
        <v>3943</v>
      </c>
      <c r="K462" t="s">
        <v>25</v>
      </c>
      <c r="L462" t="s">
        <v>4026</v>
      </c>
      <c r="M462" t="s">
        <v>4324</v>
      </c>
      <c r="N462" t="s">
        <v>4028</v>
      </c>
      <c r="O462" t="s">
        <v>3948</v>
      </c>
      <c r="P462">
        <v>3599</v>
      </c>
      <c r="Q462">
        <v>1495</v>
      </c>
      <c r="R462">
        <v>1700</v>
      </c>
      <c r="S462">
        <v>5</v>
      </c>
      <c r="T462">
        <v>35</v>
      </c>
    </row>
    <row r="463" spans="1:20" x14ac:dyDescent="0.3">
      <c r="A463" t="s">
        <v>4104</v>
      </c>
      <c r="B463" t="s">
        <v>4438</v>
      </c>
      <c r="C463">
        <v>1350000</v>
      </c>
      <c r="D463">
        <v>2015</v>
      </c>
      <c r="E463">
        <v>47706</v>
      </c>
      <c r="F463" t="s">
        <v>14</v>
      </c>
      <c r="G463" t="s">
        <v>19</v>
      </c>
      <c r="H463" t="s">
        <v>4287</v>
      </c>
      <c r="I463" t="s">
        <v>4068</v>
      </c>
      <c r="J463" t="s">
        <v>3943</v>
      </c>
      <c r="K463" t="s">
        <v>25</v>
      </c>
      <c r="L463" t="s">
        <v>4107</v>
      </c>
      <c r="M463" t="s">
        <v>4439</v>
      </c>
      <c r="N463" t="s">
        <v>4109</v>
      </c>
      <c r="O463" t="s">
        <v>3991</v>
      </c>
      <c r="P463">
        <v>4385</v>
      </c>
      <c r="Q463">
        <v>1831</v>
      </c>
      <c r="R463">
        <v>1608</v>
      </c>
      <c r="S463">
        <v>5</v>
      </c>
      <c r="T463">
        <v>64</v>
      </c>
    </row>
    <row r="464" spans="1:20" x14ac:dyDescent="0.3">
      <c r="A464" t="s">
        <v>3949</v>
      </c>
      <c r="B464" t="s">
        <v>4813</v>
      </c>
      <c r="C464">
        <v>1299000</v>
      </c>
      <c r="D464">
        <v>2021</v>
      </c>
      <c r="E464">
        <v>13400</v>
      </c>
      <c r="F464" t="s">
        <v>10</v>
      </c>
      <c r="G464" t="s">
        <v>12</v>
      </c>
      <c r="H464" t="s">
        <v>4640</v>
      </c>
      <c r="I464" t="s">
        <v>3952</v>
      </c>
      <c r="J464" t="s">
        <v>3943</v>
      </c>
      <c r="K464" t="s">
        <v>25</v>
      </c>
      <c r="L464" t="s">
        <v>4012</v>
      </c>
      <c r="M464" t="s">
        <v>4013</v>
      </c>
      <c r="N464" t="s">
        <v>4014</v>
      </c>
      <c r="O464" t="s">
        <v>3948</v>
      </c>
      <c r="P464">
        <v>4445</v>
      </c>
      <c r="Q464">
        <v>1775</v>
      </c>
      <c r="R464">
        <v>1700</v>
      </c>
      <c r="S464">
        <v>6</v>
      </c>
      <c r="T464">
        <v>45</v>
      </c>
    </row>
    <row r="465" spans="1:20" x14ac:dyDescent="0.3">
      <c r="A465" t="s">
        <v>4072</v>
      </c>
      <c r="B465" t="s">
        <v>4814</v>
      </c>
      <c r="C465">
        <v>450000</v>
      </c>
      <c r="D465">
        <v>2016</v>
      </c>
      <c r="E465">
        <v>44613</v>
      </c>
      <c r="F465" t="s">
        <v>14</v>
      </c>
      <c r="G465" t="s">
        <v>12</v>
      </c>
      <c r="H465" t="s">
        <v>4287</v>
      </c>
      <c r="I465" t="s">
        <v>4037</v>
      </c>
      <c r="J465" t="s">
        <v>3943</v>
      </c>
      <c r="K465" t="s">
        <v>25</v>
      </c>
      <c r="L465" t="s">
        <v>4204</v>
      </c>
      <c r="M465" t="s">
        <v>4416</v>
      </c>
      <c r="N465" t="s">
        <v>4815</v>
      </c>
      <c r="O465" t="s">
        <v>3948</v>
      </c>
      <c r="P465">
        <v>3995</v>
      </c>
      <c r="Q465">
        <v>1695</v>
      </c>
      <c r="R465">
        <v>1525</v>
      </c>
      <c r="S465">
        <v>5</v>
      </c>
      <c r="T465">
        <v>40</v>
      </c>
    </row>
    <row r="466" spans="1:20" x14ac:dyDescent="0.3">
      <c r="A466" t="s">
        <v>4248</v>
      </c>
      <c r="B466" t="s">
        <v>4816</v>
      </c>
      <c r="C466">
        <v>9000000</v>
      </c>
      <c r="D466">
        <v>2017</v>
      </c>
      <c r="E466">
        <v>7000</v>
      </c>
      <c r="F466" t="s">
        <v>10</v>
      </c>
      <c r="G466" t="s">
        <v>19</v>
      </c>
      <c r="H466" t="s">
        <v>4282</v>
      </c>
      <c r="I466" t="s">
        <v>3967</v>
      </c>
      <c r="J466" t="s">
        <v>3943</v>
      </c>
      <c r="K466" t="s">
        <v>25</v>
      </c>
      <c r="L466" t="s">
        <v>4817</v>
      </c>
      <c r="M466" t="s">
        <v>4818</v>
      </c>
      <c r="N466" t="s">
        <v>4819</v>
      </c>
      <c r="O466" t="s">
        <v>3975</v>
      </c>
      <c r="P466">
        <v>4379</v>
      </c>
      <c r="Q466">
        <v>1801</v>
      </c>
      <c r="R466">
        <v>1295</v>
      </c>
      <c r="S466">
        <v>2</v>
      </c>
      <c r="T466">
        <v>54</v>
      </c>
    </row>
    <row r="467" spans="1:20" x14ac:dyDescent="0.3">
      <c r="A467" t="s">
        <v>3949</v>
      </c>
      <c r="B467" t="s">
        <v>4673</v>
      </c>
      <c r="C467">
        <v>550000</v>
      </c>
      <c r="D467">
        <v>2019</v>
      </c>
      <c r="E467">
        <v>29000</v>
      </c>
      <c r="F467" t="s">
        <v>10</v>
      </c>
      <c r="G467" t="s">
        <v>12</v>
      </c>
      <c r="H467" t="s">
        <v>4259</v>
      </c>
      <c r="I467" t="s">
        <v>3942</v>
      </c>
      <c r="J467" t="s">
        <v>3943</v>
      </c>
      <c r="K467" t="s">
        <v>25</v>
      </c>
      <c r="L467" t="s">
        <v>3961</v>
      </c>
      <c r="M467" t="s">
        <v>4122</v>
      </c>
      <c r="N467" t="s">
        <v>4003</v>
      </c>
      <c r="O467" t="s">
        <v>3948</v>
      </c>
      <c r="P467">
        <v>3850</v>
      </c>
      <c r="Q467">
        <v>1695</v>
      </c>
      <c r="R467">
        <v>1530</v>
      </c>
      <c r="S467">
        <v>5</v>
      </c>
      <c r="T467">
        <v>42</v>
      </c>
    </row>
    <row r="468" spans="1:20" x14ac:dyDescent="0.3">
      <c r="A468" t="s">
        <v>3985</v>
      </c>
      <c r="B468" t="s">
        <v>4404</v>
      </c>
      <c r="C468">
        <v>4390000</v>
      </c>
      <c r="D468">
        <v>2020</v>
      </c>
      <c r="E468">
        <v>23000</v>
      </c>
      <c r="F468" t="s">
        <v>14</v>
      </c>
      <c r="G468" t="s">
        <v>19</v>
      </c>
      <c r="H468" t="s">
        <v>3971</v>
      </c>
      <c r="I468" t="s">
        <v>3952</v>
      </c>
      <c r="J468" t="s">
        <v>3943</v>
      </c>
      <c r="K468" t="s">
        <v>3944</v>
      </c>
      <c r="L468" t="s">
        <v>3988</v>
      </c>
      <c r="M468" t="s">
        <v>3989</v>
      </c>
      <c r="N468" t="s">
        <v>3990</v>
      </c>
      <c r="O468" t="s">
        <v>3975</v>
      </c>
      <c r="P468">
        <v>4633</v>
      </c>
      <c r="Q468">
        <v>1811</v>
      </c>
      <c r="R468">
        <v>1429</v>
      </c>
      <c r="S468">
        <v>5</v>
      </c>
      <c r="T468">
        <v>57</v>
      </c>
    </row>
    <row r="469" spans="1:20" x14ac:dyDescent="0.3">
      <c r="A469" t="s">
        <v>3949</v>
      </c>
      <c r="B469" t="s">
        <v>4612</v>
      </c>
      <c r="C469">
        <v>445000</v>
      </c>
      <c r="D469">
        <v>2015</v>
      </c>
      <c r="E469">
        <v>67580</v>
      </c>
      <c r="F469" t="s">
        <v>22</v>
      </c>
      <c r="G469" t="s">
        <v>12</v>
      </c>
      <c r="H469" t="s">
        <v>3941</v>
      </c>
      <c r="I469" t="s">
        <v>3952</v>
      </c>
      <c r="J469" t="s">
        <v>3943</v>
      </c>
      <c r="K469" t="s">
        <v>25</v>
      </c>
      <c r="L469" t="s">
        <v>4026</v>
      </c>
      <c r="M469" t="s">
        <v>4238</v>
      </c>
      <c r="N469" t="s">
        <v>4239</v>
      </c>
      <c r="O469" t="s">
        <v>3948</v>
      </c>
      <c r="P469">
        <v>3599</v>
      </c>
      <c r="Q469">
        <v>1495</v>
      </c>
      <c r="R469">
        <v>1700</v>
      </c>
      <c r="S469">
        <v>5</v>
      </c>
      <c r="T469">
        <v>35</v>
      </c>
    </row>
    <row r="470" spans="1:20" x14ac:dyDescent="0.3">
      <c r="A470" t="s">
        <v>3957</v>
      </c>
      <c r="B470" t="s">
        <v>4820</v>
      </c>
      <c r="C470">
        <v>495000</v>
      </c>
      <c r="D470">
        <v>2015</v>
      </c>
      <c r="E470">
        <v>42000</v>
      </c>
      <c r="F470" t="s">
        <v>10</v>
      </c>
      <c r="G470" t="s">
        <v>12</v>
      </c>
      <c r="H470" t="s">
        <v>4259</v>
      </c>
      <c r="I470" t="s">
        <v>3967</v>
      </c>
      <c r="J470" t="s">
        <v>3943</v>
      </c>
      <c r="K470" t="s">
        <v>25</v>
      </c>
      <c r="L470" t="s">
        <v>4038</v>
      </c>
      <c r="M470" t="s">
        <v>4260</v>
      </c>
      <c r="N470" t="s">
        <v>4821</v>
      </c>
      <c r="O470" t="s">
        <v>3948</v>
      </c>
      <c r="P470">
        <v>4375</v>
      </c>
      <c r="Q470">
        <v>1700</v>
      </c>
      <c r="R470">
        <v>1475</v>
      </c>
      <c r="S470">
        <v>5</v>
      </c>
      <c r="T470">
        <v>43</v>
      </c>
    </row>
    <row r="471" spans="1:20" x14ac:dyDescent="0.3">
      <c r="A471" t="s">
        <v>3957</v>
      </c>
      <c r="B471" t="s">
        <v>4822</v>
      </c>
      <c r="C471">
        <v>360000</v>
      </c>
      <c r="D471">
        <v>2015</v>
      </c>
      <c r="E471">
        <v>16205</v>
      </c>
      <c r="F471" t="s">
        <v>10</v>
      </c>
      <c r="G471" t="s">
        <v>12</v>
      </c>
      <c r="H471" t="s">
        <v>3941</v>
      </c>
      <c r="I471" t="s">
        <v>3952</v>
      </c>
      <c r="J471" t="s">
        <v>3943</v>
      </c>
      <c r="K471" t="s">
        <v>25</v>
      </c>
      <c r="L471" t="s">
        <v>4026</v>
      </c>
      <c r="M471" t="s">
        <v>4745</v>
      </c>
      <c r="N471" t="s">
        <v>4746</v>
      </c>
      <c r="O471" t="s">
        <v>3948</v>
      </c>
      <c r="P471">
        <v>3515</v>
      </c>
      <c r="Q471">
        <v>1550</v>
      </c>
      <c r="R471">
        <v>1510</v>
      </c>
      <c r="S471">
        <v>5</v>
      </c>
      <c r="T471">
        <v>32</v>
      </c>
    </row>
    <row r="472" spans="1:20" x14ac:dyDescent="0.3">
      <c r="A472" t="s">
        <v>3949</v>
      </c>
      <c r="B472" t="s">
        <v>4823</v>
      </c>
      <c r="C472">
        <v>345000</v>
      </c>
      <c r="D472">
        <v>2007</v>
      </c>
      <c r="E472">
        <v>92000</v>
      </c>
      <c r="F472" t="s">
        <v>10</v>
      </c>
      <c r="G472" t="s">
        <v>19</v>
      </c>
      <c r="H472" t="s">
        <v>4241</v>
      </c>
      <c r="I472" t="s">
        <v>4068</v>
      </c>
      <c r="J472" t="s">
        <v>4177</v>
      </c>
      <c r="K472" t="s">
        <v>25</v>
      </c>
      <c r="L472" t="s">
        <v>3988</v>
      </c>
      <c r="M472" t="s">
        <v>4824</v>
      </c>
      <c r="N472" t="s">
        <v>4825</v>
      </c>
      <c r="O472" t="s">
        <v>3991</v>
      </c>
      <c r="P472">
        <v>4470</v>
      </c>
      <c r="Q472">
        <v>1810</v>
      </c>
      <c r="R472">
        <v>1695</v>
      </c>
      <c r="S472">
        <v>5</v>
      </c>
      <c r="T472">
        <v>66</v>
      </c>
    </row>
    <row r="473" spans="1:20" x14ac:dyDescent="0.3">
      <c r="A473" t="s">
        <v>3957</v>
      </c>
      <c r="B473" t="s">
        <v>4167</v>
      </c>
      <c r="C473">
        <v>565000</v>
      </c>
      <c r="D473">
        <v>2016</v>
      </c>
      <c r="E473">
        <v>29000</v>
      </c>
      <c r="F473" t="s">
        <v>10</v>
      </c>
      <c r="G473" t="s">
        <v>19</v>
      </c>
      <c r="H473" t="s">
        <v>3971</v>
      </c>
      <c r="I473" t="s">
        <v>4037</v>
      </c>
      <c r="J473" t="s">
        <v>3943</v>
      </c>
      <c r="K473" t="s">
        <v>25</v>
      </c>
      <c r="L473" t="s">
        <v>3961</v>
      </c>
      <c r="M473" t="s">
        <v>3962</v>
      </c>
      <c r="N473" t="s">
        <v>4168</v>
      </c>
      <c r="O473" t="s">
        <v>3948</v>
      </c>
      <c r="P473">
        <v>3765</v>
      </c>
      <c r="Q473">
        <v>1660</v>
      </c>
      <c r="R473">
        <v>1520</v>
      </c>
      <c r="S473">
        <v>5</v>
      </c>
      <c r="T473">
        <v>43</v>
      </c>
    </row>
    <row r="474" spans="1:20" x14ac:dyDescent="0.3">
      <c r="A474" t="s">
        <v>3980</v>
      </c>
      <c r="B474" t="s">
        <v>4826</v>
      </c>
      <c r="C474">
        <v>9390000</v>
      </c>
      <c r="D474">
        <v>2022</v>
      </c>
      <c r="E474">
        <v>14000</v>
      </c>
      <c r="F474" t="s">
        <v>14</v>
      </c>
      <c r="G474" t="s">
        <v>19</v>
      </c>
      <c r="H474" t="s">
        <v>4036</v>
      </c>
      <c r="I474" t="s">
        <v>3952</v>
      </c>
      <c r="J474" t="s">
        <v>3943</v>
      </c>
      <c r="K474" t="s">
        <v>25</v>
      </c>
      <c r="L474" t="s">
        <v>4358</v>
      </c>
      <c r="M474" t="s">
        <v>4827</v>
      </c>
      <c r="N474" t="s">
        <v>4100</v>
      </c>
      <c r="O474" t="s">
        <v>3991</v>
      </c>
      <c r="P474">
        <v>4924</v>
      </c>
      <c r="Q474">
        <v>2157</v>
      </c>
      <c r="R474">
        <v>1772</v>
      </c>
      <c r="S474">
        <v>5</v>
      </c>
      <c r="T474">
        <v>93</v>
      </c>
    </row>
    <row r="475" spans="1:20" x14ac:dyDescent="0.3">
      <c r="A475" t="s">
        <v>4115</v>
      </c>
      <c r="B475" t="s">
        <v>4828</v>
      </c>
      <c r="C475">
        <v>615000</v>
      </c>
      <c r="D475">
        <v>2017</v>
      </c>
      <c r="E475">
        <v>69000</v>
      </c>
      <c r="F475" t="s">
        <v>14</v>
      </c>
      <c r="G475" t="s">
        <v>19</v>
      </c>
      <c r="H475" t="s">
        <v>4036</v>
      </c>
      <c r="I475" t="s">
        <v>4068</v>
      </c>
      <c r="J475" t="s">
        <v>3943</v>
      </c>
      <c r="K475" t="s">
        <v>25</v>
      </c>
      <c r="L475" t="s">
        <v>4186</v>
      </c>
      <c r="M475" t="s">
        <v>4829</v>
      </c>
      <c r="N475" t="s">
        <v>4830</v>
      </c>
      <c r="O475" t="s">
        <v>3975</v>
      </c>
      <c r="P475">
        <v>3995</v>
      </c>
      <c r="Q475">
        <v>1835</v>
      </c>
      <c r="R475">
        <v>1839</v>
      </c>
      <c r="S475">
        <v>7</v>
      </c>
      <c r="T475">
        <v>60</v>
      </c>
    </row>
    <row r="476" spans="1:20" x14ac:dyDescent="0.3">
      <c r="A476" t="s">
        <v>3939</v>
      </c>
      <c r="B476" t="s">
        <v>4831</v>
      </c>
      <c r="C476">
        <v>525000</v>
      </c>
      <c r="D476">
        <v>2015</v>
      </c>
      <c r="E476">
        <v>114635</v>
      </c>
      <c r="F476" t="s">
        <v>14</v>
      </c>
      <c r="G476" t="s">
        <v>12</v>
      </c>
      <c r="H476" t="s">
        <v>4259</v>
      </c>
      <c r="I476" t="s">
        <v>3942</v>
      </c>
      <c r="J476" t="s">
        <v>3943</v>
      </c>
      <c r="K476" t="s">
        <v>25</v>
      </c>
      <c r="L476" t="s">
        <v>4204</v>
      </c>
      <c r="M476" t="s">
        <v>4205</v>
      </c>
      <c r="N476" t="s">
        <v>4126</v>
      </c>
      <c r="O476" t="s">
        <v>3948</v>
      </c>
      <c r="P476">
        <v>4440</v>
      </c>
      <c r="Q476">
        <v>1695</v>
      </c>
      <c r="R476">
        <v>1495</v>
      </c>
      <c r="S476">
        <v>5</v>
      </c>
      <c r="T476">
        <v>40</v>
      </c>
    </row>
    <row r="477" spans="1:20" x14ac:dyDescent="0.3">
      <c r="A477" t="s">
        <v>3985</v>
      </c>
      <c r="B477" t="s">
        <v>4221</v>
      </c>
      <c r="C477">
        <v>2650000</v>
      </c>
      <c r="D477">
        <v>2018</v>
      </c>
      <c r="E477">
        <v>50000</v>
      </c>
      <c r="F477" t="s">
        <v>14</v>
      </c>
      <c r="G477" t="s">
        <v>19</v>
      </c>
      <c r="H477" t="s">
        <v>4036</v>
      </c>
      <c r="I477" t="s">
        <v>4011</v>
      </c>
      <c r="J477" t="s">
        <v>3953</v>
      </c>
      <c r="K477" t="s">
        <v>25</v>
      </c>
      <c r="L477" t="s">
        <v>3988</v>
      </c>
      <c r="M477" t="s">
        <v>4170</v>
      </c>
      <c r="N477" t="s">
        <v>4020</v>
      </c>
      <c r="O477" t="s">
        <v>3975</v>
      </c>
      <c r="P477">
        <v>4454</v>
      </c>
      <c r="Q477">
        <v>2044</v>
      </c>
      <c r="R477">
        <v>1545</v>
      </c>
      <c r="S477">
        <v>5</v>
      </c>
      <c r="T477">
        <v>63</v>
      </c>
    </row>
    <row r="478" spans="1:20" x14ac:dyDescent="0.3">
      <c r="A478" t="s">
        <v>3985</v>
      </c>
      <c r="B478" t="s">
        <v>4221</v>
      </c>
      <c r="C478">
        <v>3785000</v>
      </c>
      <c r="D478">
        <v>2019</v>
      </c>
      <c r="E478">
        <v>29221</v>
      </c>
      <c r="F478" t="s">
        <v>14</v>
      </c>
      <c r="G478" t="s">
        <v>19</v>
      </c>
      <c r="H478" t="s">
        <v>4006</v>
      </c>
      <c r="I478" t="s">
        <v>4011</v>
      </c>
      <c r="J478" t="s">
        <v>3943</v>
      </c>
      <c r="K478" t="s">
        <v>25</v>
      </c>
      <c r="L478" t="s">
        <v>3988</v>
      </c>
      <c r="M478" t="s">
        <v>4170</v>
      </c>
      <c r="N478" t="s">
        <v>4020</v>
      </c>
      <c r="O478" t="s">
        <v>3975</v>
      </c>
      <c r="P478">
        <v>4454</v>
      </c>
      <c r="Q478">
        <v>2044</v>
      </c>
      <c r="R478">
        <v>1545</v>
      </c>
      <c r="S478">
        <v>5</v>
      </c>
      <c r="T478">
        <v>63</v>
      </c>
    </row>
    <row r="479" spans="1:20" x14ac:dyDescent="0.3">
      <c r="A479" t="s">
        <v>3980</v>
      </c>
      <c r="B479" t="s">
        <v>4832</v>
      </c>
      <c r="C479">
        <v>1500000</v>
      </c>
      <c r="D479">
        <v>2012</v>
      </c>
      <c r="E479">
        <v>158000</v>
      </c>
      <c r="F479" t="s">
        <v>10</v>
      </c>
      <c r="G479" t="s">
        <v>19</v>
      </c>
      <c r="H479" t="s">
        <v>4337</v>
      </c>
      <c r="I479" t="s">
        <v>4043</v>
      </c>
      <c r="J479" t="s">
        <v>3943</v>
      </c>
      <c r="K479" t="s">
        <v>25</v>
      </c>
      <c r="L479" t="s">
        <v>1676</v>
      </c>
      <c r="M479" t="s">
        <v>1676</v>
      </c>
      <c r="N479" t="s">
        <v>1676</v>
      </c>
      <c r="O479" t="s">
        <v>1676</v>
      </c>
    </row>
    <row r="480" spans="1:20" x14ac:dyDescent="0.3">
      <c r="A480" t="s">
        <v>4104</v>
      </c>
      <c r="B480" t="s">
        <v>4268</v>
      </c>
      <c r="C480">
        <v>1175000</v>
      </c>
      <c r="D480">
        <v>2012</v>
      </c>
      <c r="E480">
        <v>77000</v>
      </c>
      <c r="F480" t="s">
        <v>14</v>
      </c>
      <c r="G480" t="s">
        <v>19</v>
      </c>
      <c r="H480" t="s">
        <v>3971</v>
      </c>
      <c r="I480" t="s">
        <v>4011</v>
      </c>
      <c r="J480" t="s">
        <v>3953</v>
      </c>
      <c r="K480" t="s">
        <v>25</v>
      </c>
      <c r="L480" t="s">
        <v>4107</v>
      </c>
      <c r="M480" t="s">
        <v>4269</v>
      </c>
      <c r="N480" t="s">
        <v>4109</v>
      </c>
      <c r="O480" t="s">
        <v>3948</v>
      </c>
      <c r="P480">
        <v>4915</v>
      </c>
      <c r="Q480">
        <v>1874</v>
      </c>
      <c r="R480">
        <v>1455</v>
      </c>
      <c r="S480">
        <v>5</v>
      </c>
      <c r="T480">
        <v>65</v>
      </c>
    </row>
    <row r="481" spans="1:20" x14ac:dyDescent="0.3">
      <c r="A481" t="s">
        <v>3980</v>
      </c>
      <c r="B481" t="s">
        <v>4833</v>
      </c>
      <c r="C481">
        <v>6400000</v>
      </c>
      <c r="D481">
        <v>2022</v>
      </c>
      <c r="E481">
        <v>5500</v>
      </c>
      <c r="F481" t="s">
        <v>14</v>
      </c>
      <c r="G481" t="s">
        <v>19</v>
      </c>
      <c r="H481" t="s">
        <v>4106</v>
      </c>
      <c r="I481" t="s">
        <v>3952</v>
      </c>
      <c r="J481" t="s">
        <v>4333</v>
      </c>
      <c r="K481" t="s">
        <v>25</v>
      </c>
      <c r="L481" t="s">
        <v>4358</v>
      </c>
      <c r="M481" t="s">
        <v>4359</v>
      </c>
      <c r="N481" t="s">
        <v>4360</v>
      </c>
      <c r="O481" t="s">
        <v>3991</v>
      </c>
      <c r="P481">
        <v>4658</v>
      </c>
      <c r="Q481">
        <v>1890</v>
      </c>
      <c r="R481">
        <v>1644</v>
      </c>
      <c r="S481">
        <v>5</v>
      </c>
      <c r="T481">
        <v>66</v>
      </c>
    </row>
    <row r="482" spans="1:20" x14ac:dyDescent="0.3">
      <c r="A482" t="s">
        <v>3985</v>
      </c>
      <c r="B482" t="s">
        <v>4834</v>
      </c>
      <c r="C482">
        <v>1450000</v>
      </c>
      <c r="D482">
        <v>2013</v>
      </c>
      <c r="E482">
        <v>70000</v>
      </c>
      <c r="F482" t="s">
        <v>14</v>
      </c>
      <c r="G482" t="s">
        <v>19</v>
      </c>
      <c r="H482" t="s">
        <v>3971</v>
      </c>
      <c r="I482" t="s">
        <v>4011</v>
      </c>
      <c r="J482" t="s">
        <v>3953</v>
      </c>
      <c r="K482" t="s">
        <v>25</v>
      </c>
      <c r="L482" t="s">
        <v>3988</v>
      </c>
      <c r="M482" t="s">
        <v>4170</v>
      </c>
      <c r="N482" t="s">
        <v>4109</v>
      </c>
      <c r="O482" t="s">
        <v>3975</v>
      </c>
      <c r="P482">
        <v>4624</v>
      </c>
      <c r="Q482">
        <v>2031</v>
      </c>
      <c r="R482">
        <v>1429</v>
      </c>
      <c r="S482">
        <v>5</v>
      </c>
      <c r="T482">
        <v>60</v>
      </c>
    </row>
    <row r="483" spans="1:20" x14ac:dyDescent="0.3">
      <c r="A483" t="s">
        <v>3985</v>
      </c>
      <c r="B483" t="s">
        <v>4450</v>
      </c>
      <c r="C483">
        <v>4900000</v>
      </c>
      <c r="D483">
        <v>2017</v>
      </c>
      <c r="E483">
        <v>65341</v>
      </c>
      <c r="F483" t="s">
        <v>14</v>
      </c>
      <c r="G483" t="s">
        <v>19</v>
      </c>
      <c r="H483" t="s">
        <v>3941</v>
      </c>
      <c r="I483" t="s">
        <v>3952</v>
      </c>
      <c r="J483" t="s">
        <v>3953</v>
      </c>
      <c r="K483" t="s">
        <v>25</v>
      </c>
      <c r="L483" t="s">
        <v>4244</v>
      </c>
      <c r="M483" t="s">
        <v>4245</v>
      </c>
      <c r="N483" t="s">
        <v>4246</v>
      </c>
      <c r="O483" t="s">
        <v>3991</v>
      </c>
      <c r="P483">
        <v>4886</v>
      </c>
      <c r="Q483">
        <v>1938</v>
      </c>
      <c r="R483">
        <v>1762</v>
      </c>
      <c r="S483">
        <v>5</v>
      </c>
    </row>
    <row r="484" spans="1:20" x14ac:dyDescent="0.3">
      <c r="A484" t="s">
        <v>3939</v>
      </c>
      <c r="B484" t="s">
        <v>4835</v>
      </c>
      <c r="C484">
        <v>1390000</v>
      </c>
      <c r="D484">
        <v>2022</v>
      </c>
      <c r="E484">
        <v>32000</v>
      </c>
      <c r="F484" t="s">
        <v>10</v>
      </c>
      <c r="G484" t="s">
        <v>19</v>
      </c>
      <c r="H484" t="s">
        <v>4036</v>
      </c>
      <c r="I484" t="s">
        <v>4043</v>
      </c>
      <c r="J484" t="s">
        <v>3943</v>
      </c>
      <c r="K484" t="s">
        <v>25</v>
      </c>
      <c r="L484" t="s">
        <v>4204</v>
      </c>
      <c r="M484" t="s">
        <v>4688</v>
      </c>
      <c r="N484" t="s">
        <v>4689</v>
      </c>
      <c r="O484" t="s">
        <v>3948</v>
      </c>
      <c r="P484">
        <v>4549</v>
      </c>
      <c r="Q484">
        <v>1748</v>
      </c>
      <c r="R484">
        <v>1489</v>
      </c>
      <c r="S484">
        <v>5</v>
      </c>
      <c r="T484">
        <v>40</v>
      </c>
    </row>
    <row r="485" spans="1:20" x14ac:dyDescent="0.3">
      <c r="A485" t="s">
        <v>4836</v>
      </c>
      <c r="B485" t="s">
        <v>4837</v>
      </c>
      <c r="C485">
        <v>35000000</v>
      </c>
      <c r="D485">
        <v>2018</v>
      </c>
      <c r="E485">
        <v>9500</v>
      </c>
      <c r="F485" t="s">
        <v>10</v>
      </c>
      <c r="G485" t="s">
        <v>19</v>
      </c>
      <c r="H485" t="s">
        <v>4036</v>
      </c>
      <c r="I485" t="s">
        <v>4068</v>
      </c>
      <c r="J485" t="s">
        <v>3943</v>
      </c>
      <c r="K485" t="s">
        <v>25</v>
      </c>
      <c r="L485" t="s">
        <v>4838</v>
      </c>
      <c r="M485" t="s">
        <v>4839</v>
      </c>
      <c r="N485" t="s">
        <v>4840</v>
      </c>
      <c r="O485" t="s">
        <v>3975</v>
      </c>
      <c r="P485">
        <v>4568</v>
      </c>
      <c r="Q485">
        <v>1952</v>
      </c>
      <c r="R485">
        <v>1213</v>
      </c>
      <c r="S485">
        <v>2</v>
      </c>
      <c r="T485">
        <v>78</v>
      </c>
    </row>
    <row r="486" spans="1:20" x14ac:dyDescent="0.3">
      <c r="A486" t="s">
        <v>4021</v>
      </c>
      <c r="B486" t="s">
        <v>4841</v>
      </c>
      <c r="C486">
        <v>2990000</v>
      </c>
      <c r="D486">
        <v>2020</v>
      </c>
      <c r="E486">
        <v>17904</v>
      </c>
      <c r="F486" t="s">
        <v>14</v>
      </c>
      <c r="G486" t="s">
        <v>19</v>
      </c>
      <c r="H486" t="s">
        <v>3971</v>
      </c>
      <c r="I486" t="s">
        <v>3952</v>
      </c>
      <c r="J486" t="s">
        <v>3943</v>
      </c>
      <c r="K486" t="s">
        <v>25</v>
      </c>
      <c r="L486" t="s">
        <v>4107</v>
      </c>
      <c r="M486" t="s">
        <v>4842</v>
      </c>
      <c r="N486" t="s">
        <v>4843</v>
      </c>
      <c r="O486" t="s">
        <v>3991</v>
      </c>
      <c r="P486">
        <v>4486</v>
      </c>
      <c r="Q486">
        <v>1839</v>
      </c>
      <c r="R486">
        <v>1672</v>
      </c>
      <c r="S486">
        <v>5</v>
      </c>
      <c r="T486">
        <v>71</v>
      </c>
    </row>
    <row r="487" spans="1:20" x14ac:dyDescent="0.3">
      <c r="A487" t="s">
        <v>4363</v>
      </c>
      <c r="B487" t="s">
        <v>4844</v>
      </c>
      <c r="C487">
        <v>2150000</v>
      </c>
      <c r="D487">
        <v>2012</v>
      </c>
      <c r="E487">
        <v>95000</v>
      </c>
      <c r="F487" t="s">
        <v>14</v>
      </c>
      <c r="G487" t="s">
        <v>19</v>
      </c>
      <c r="H487" t="s">
        <v>3987</v>
      </c>
      <c r="I487" t="s">
        <v>3952</v>
      </c>
      <c r="J487" t="s">
        <v>3943</v>
      </c>
      <c r="K487" t="s">
        <v>25</v>
      </c>
      <c r="L487" t="s">
        <v>4146</v>
      </c>
      <c r="M487" t="s">
        <v>4845</v>
      </c>
      <c r="N487" t="s">
        <v>4632</v>
      </c>
      <c r="O487" t="s">
        <v>3991</v>
      </c>
      <c r="P487">
        <v>4355</v>
      </c>
      <c r="Q487">
        <v>2120</v>
      </c>
      <c r="R487">
        <v>1635</v>
      </c>
      <c r="S487">
        <v>5</v>
      </c>
      <c r="T487">
        <v>57</v>
      </c>
    </row>
    <row r="488" spans="1:20" x14ac:dyDescent="0.3">
      <c r="A488" t="s">
        <v>3949</v>
      </c>
      <c r="B488" t="s">
        <v>4790</v>
      </c>
      <c r="C488">
        <v>315000</v>
      </c>
      <c r="D488">
        <v>2013</v>
      </c>
      <c r="E488">
        <v>72000</v>
      </c>
      <c r="F488" t="s">
        <v>22</v>
      </c>
      <c r="G488" t="s">
        <v>12</v>
      </c>
      <c r="H488" t="s">
        <v>3971</v>
      </c>
      <c r="I488" t="s">
        <v>4043</v>
      </c>
      <c r="J488" t="s">
        <v>3943</v>
      </c>
      <c r="K488" t="s">
        <v>25</v>
      </c>
      <c r="L488" t="s">
        <v>4026</v>
      </c>
      <c r="M488" t="s">
        <v>4791</v>
      </c>
      <c r="N488" t="s">
        <v>4792</v>
      </c>
      <c r="O488" t="s">
        <v>1676</v>
      </c>
      <c r="P488">
        <v>3539</v>
      </c>
      <c r="Q488">
        <v>1475</v>
      </c>
      <c r="R488">
        <v>1700</v>
      </c>
      <c r="S488">
        <v>5</v>
      </c>
      <c r="T488">
        <v>35</v>
      </c>
    </row>
    <row r="489" spans="1:20" x14ac:dyDescent="0.3">
      <c r="A489" t="s">
        <v>3949</v>
      </c>
      <c r="B489" t="s">
        <v>4846</v>
      </c>
      <c r="C489">
        <v>71001</v>
      </c>
      <c r="D489">
        <v>2004</v>
      </c>
      <c r="E489">
        <v>65082</v>
      </c>
      <c r="F489" t="s">
        <v>10</v>
      </c>
      <c r="G489" t="s">
        <v>12</v>
      </c>
      <c r="H489" t="s">
        <v>4259</v>
      </c>
      <c r="I489" t="s">
        <v>4451</v>
      </c>
      <c r="J489" t="s">
        <v>3943</v>
      </c>
      <c r="K489" t="s">
        <v>25</v>
      </c>
      <c r="L489" t="s">
        <v>1676</v>
      </c>
      <c r="M489" t="s">
        <v>1676</v>
      </c>
      <c r="N489" t="s">
        <v>1676</v>
      </c>
      <c r="O489" t="s">
        <v>1676</v>
      </c>
    </row>
    <row r="490" spans="1:20" x14ac:dyDescent="0.3">
      <c r="A490" t="s">
        <v>3939</v>
      </c>
      <c r="B490" t="s">
        <v>4149</v>
      </c>
      <c r="C490">
        <v>295000</v>
      </c>
      <c r="D490">
        <v>2012</v>
      </c>
      <c r="E490">
        <v>66240</v>
      </c>
      <c r="F490" t="s">
        <v>10</v>
      </c>
      <c r="G490" t="s">
        <v>12</v>
      </c>
      <c r="H490" t="s">
        <v>4159</v>
      </c>
      <c r="I490" t="s">
        <v>3942</v>
      </c>
      <c r="J490" t="s">
        <v>4177</v>
      </c>
      <c r="K490" t="s">
        <v>25</v>
      </c>
      <c r="L490" t="s">
        <v>1676</v>
      </c>
      <c r="M490" t="s">
        <v>1676</v>
      </c>
      <c r="N490" t="s">
        <v>1676</v>
      </c>
      <c r="O490" t="s">
        <v>1676</v>
      </c>
    </row>
    <row r="491" spans="1:20" x14ac:dyDescent="0.3">
      <c r="A491" t="s">
        <v>3980</v>
      </c>
      <c r="B491" t="s">
        <v>4847</v>
      </c>
      <c r="C491">
        <v>8500000</v>
      </c>
      <c r="D491">
        <v>2018</v>
      </c>
      <c r="E491">
        <v>25275</v>
      </c>
      <c r="F491" t="s">
        <v>10</v>
      </c>
      <c r="G491" t="s">
        <v>19</v>
      </c>
      <c r="H491" t="s">
        <v>4106</v>
      </c>
      <c r="I491" t="s">
        <v>4068</v>
      </c>
      <c r="J491" t="s">
        <v>3943</v>
      </c>
      <c r="K491" t="s">
        <v>25</v>
      </c>
      <c r="L491" t="s">
        <v>4527</v>
      </c>
      <c r="M491" t="s">
        <v>4528</v>
      </c>
      <c r="N491" t="s">
        <v>4529</v>
      </c>
      <c r="O491" t="s">
        <v>3991</v>
      </c>
      <c r="P491">
        <v>4891</v>
      </c>
      <c r="Q491">
        <v>2003</v>
      </c>
      <c r="R491">
        <v>1719</v>
      </c>
      <c r="S491">
        <v>5</v>
      </c>
      <c r="T491">
        <v>93</v>
      </c>
    </row>
    <row r="492" spans="1:20" x14ac:dyDescent="0.3">
      <c r="A492" t="s">
        <v>3949</v>
      </c>
      <c r="B492" t="s">
        <v>4237</v>
      </c>
      <c r="C492">
        <v>400000</v>
      </c>
      <c r="D492">
        <v>2016</v>
      </c>
      <c r="E492">
        <v>67850</v>
      </c>
      <c r="F492" t="s">
        <v>22</v>
      </c>
      <c r="G492" t="s">
        <v>12</v>
      </c>
      <c r="H492" t="s">
        <v>3971</v>
      </c>
      <c r="I492" t="s">
        <v>3967</v>
      </c>
      <c r="J492" t="s">
        <v>3943</v>
      </c>
      <c r="K492" t="s">
        <v>25</v>
      </c>
      <c r="L492" t="s">
        <v>4026</v>
      </c>
      <c r="M492" t="s">
        <v>4238</v>
      </c>
      <c r="N492" t="s">
        <v>4239</v>
      </c>
      <c r="O492" t="s">
        <v>3948</v>
      </c>
      <c r="P492">
        <v>3599</v>
      </c>
      <c r="Q492">
        <v>1495</v>
      </c>
      <c r="R492">
        <v>1700</v>
      </c>
      <c r="S492">
        <v>5</v>
      </c>
      <c r="T492">
        <v>35</v>
      </c>
    </row>
    <row r="493" spans="1:20" x14ac:dyDescent="0.3">
      <c r="A493" t="s">
        <v>4015</v>
      </c>
      <c r="B493" t="s">
        <v>4848</v>
      </c>
      <c r="C493">
        <v>49000</v>
      </c>
      <c r="D493">
        <v>2010</v>
      </c>
      <c r="E493">
        <v>60000</v>
      </c>
      <c r="F493" t="s">
        <v>10</v>
      </c>
      <c r="G493" t="s">
        <v>12</v>
      </c>
      <c r="H493" t="s">
        <v>4145</v>
      </c>
      <c r="I493" t="s">
        <v>3952</v>
      </c>
      <c r="J493" t="s">
        <v>3943</v>
      </c>
      <c r="K493" t="s">
        <v>25</v>
      </c>
      <c r="L493" t="s">
        <v>4849</v>
      </c>
      <c r="M493" t="s">
        <v>4850</v>
      </c>
      <c r="N493" t="s">
        <v>4851</v>
      </c>
      <c r="O493" t="s">
        <v>3975</v>
      </c>
      <c r="P493">
        <v>3099</v>
      </c>
      <c r="Q493">
        <v>1495</v>
      </c>
      <c r="R493">
        <v>1652</v>
      </c>
      <c r="S493">
        <v>4</v>
      </c>
      <c r="T493">
        <v>15</v>
      </c>
    </row>
    <row r="494" spans="1:20" x14ac:dyDescent="0.3">
      <c r="A494" t="s">
        <v>4115</v>
      </c>
      <c r="B494" t="s">
        <v>4852</v>
      </c>
      <c r="C494">
        <v>379000</v>
      </c>
      <c r="D494">
        <v>2012</v>
      </c>
      <c r="E494">
        <v>88500</v>
      </c>
      <c r="F494" t="s">
        <v>14</v>
      </c>
      <c r="G494" t="s">
        <v>12</v>
      </c>
      <c r="H494" t="s">
        <v>4619</v>
      </c>
      <c r="I494" t="s">
        <v>3952</v>
      </c>
      <c r="J494" t="s">
        <v>3953</v>
      </c>
      <c r="K494" t="s">
        <v>25</v>
      </c>
      <c r="L494" t="s">
        <v>1676</v>
      </c>
      <c r="M494" t="s">
        <v>1676</v>
      </c>
      <c r="N494" t="s">
        <v>1676</v>
      </c>
      <c r="O494" t="s">
        <v>1676</v>
      </c>
    </row>
    <row r="495" spans="1:20" x14ac:dyDescent="0.3">
      <c r="A495" t="s">
        <v>3949</v>
      </c>
      <c r="B495" t="s">
        <v>4645</v>
      </c>
      <c r="C495">
        <v>610000</v>
      </c>
      <c r="D495">
        <v>2017</v>
      </c>
      <c r="E495">
        <v>105000</v>
      </c>
      <c r="F495" t="s">
        <v>14</v>
      </c>
      <c r="G495" t="s">
        <v>12</v>
      </c>
      <c r="H495" t="s">
        <v>3941</v>
      </c>
      <c r="I495" t="s">
        <v>4037</v>
      </c>
      <c r="J495" t="s">
        <v>3943</v>
      </c>
      <c r="K495" t="s">
        <v>3944</v>
      </c>
      <c r="L495" t="s">
        <v>3954</v>
      </c>
      <c r="M495" t="s">
        <v>3955</v>
      </c>
      <c r="N495" t="s">
        <v>3956</v>
      </c>
      <c r="O495" t="s">
        <v>3948</v>
      </c>
      <c r="P495">
        <v>3850</v>
      </c>
      <c r="Q495">
        <v>1695</v>
      </c>
      <c r="R495">
        <v>1530</v>
      </c>
      <c r="S495">
        <v>5</v>
      </c>
      <c r="T495">
        <v>42</v>
      </c>
    </row>
    <row r="496" spans="1:20" x14ac:dyDescent="0.3">
      <c r="A496" t="s">
        <v>3957</v>
      </c>
      <c r="B496" t="s">
        <v>4340</v>
      </c>
      <c r="C496">
        <v>1075000</v>
      </c>
      <c r="D496">
        <v>2019</v>
      </c>
      <c r="E496">
        <v>45000</v>
      </c>
      <c r="F496" t="s">
        <v>10</v>
      </c>
      <c r="G496" t="s">
        <v>19</v>
      </c>
      <c r="H496" t="s">
        <v>4067</v>
      </c>
      <c r="I496" t="s">
        <v>3952</v>
      </c>
      <c r="J496" t="s">
        <v>3943</v>
      </c>
      <c r="K496" t="s">
        <v>25</v>
      </c>
      <c r="L496" t="s">
        <v>4038</v>
      </c>
      <c r="M496" t="s">
        <v>4039</v>
      </c>
      <c r="N496" t="s">
        <v>4341</v>
      </c>
      <c r="O496" t="s">
        <v>3948</v>
      </c>
      <c r="P496">
        <v>4270</v>
      </c>
      <c r="Q496">
        <v>1780</v>
      </c>
      <c r="R496">
        <v>1665</v>
      </c>
      <c r="S496">
        <v>5</v>
      </c>
      <c r="T496">
        <v>55</v>
      </c>
    </row>
    <row r="497" spans="1:20" x14ac:dyDescent="0.3">
      <c r="A497" t="s">
        <v>3980</v>
      </c>
      <c r="B497" t="s">
        <v>4853</v>
      </c>
      <c r="C497">
        <v>7500000</v>
      </c>
      <c r="D497">
        <v>2021</v>
      </c>
      <c r="E497">
        <v>8000</v>
      </c>
      <c r="F497" t="s">
        <v>14</v>
      </c>
      <c r="G497" t="s">
        <v>19</v>
      </c>
      <c r="H497" t="s">
        <v>4006</v>
      </c>
      <c r="I497" t="s">
        <v>3952</v>
      </c>
      <c r="J497" t="s">
        <v>3943</v>
      </c>
      <c r="K497" t="s">
        <v>25</v>
      </c>
      <c r="L497" t="s">
        <v>4358</v>
      </c>
      <c r="M497" t="s">
        <v>4359</v>
      </c>
      <c r="N497" t="s">
        <v>4360</v>
      </c>
      <c r="O497" t="s">
        <v>3975</v>
      </c>
      <c r="P497">
        <v>5063</v>
      </c>
      <c r="Q497">
        <v>1860</v>
      </c>
      <c r="R497">
        <v>1494</v>
      </c>
      <c r="S497">
        <v>5</v>
      </c>
      <c r="T497">
        <v>80</v>
      </c>
    </row>
    <row r="498" spans="1:20" x14ac:dyDescent="0.3">
      <c r="A498" t="s">
        <v>3964</v>
      </c>
      <c r="B498" t="s">
        <v>4580</v>
      </c>
      <c r="C498">
        <v>1321000</v>
      </c>
      <c r="D498">
        <v>2018</v>
      </c>
      <c r="E498">
        <v>38000</v>
      </c>
      <c r="F498" t="s">
        <v>10</v>
      </c>
      <c r="G498" t="s">
        <v>19</v>
      </c>
      <c r="H498" t="s">
        <v>3971</v>
      </c>
      <c r="I498" t="s">
        <v>4114</v>
      </c>
      <c r="J498" t="s">
        <v>3943</v>
      </c>
      <c r="K498" t="s">
        <v>3944</v>
      </c>
      <c r="L498" t="s">
        <v>3994</v>
      </c>
      <c r="M498" t="s">
        <v>4102</v>
      </c>
      <c r="N498" t="s">
        <v>4103</v>
      </c>
      <c r="O498" t="s">
        <v>3948</v>
      </c>
      <c r="P498">
        <v>4620</v>
      </c>
      <c r="Q498">
        <v>1775</v>
      </c>
      <c r="R498">
        <v>1475</v>
      </c>
      <c r="S498">
        <v>5</v>
      </c>
      <c r="T498">
        <v>55</v>
      </c>
    </row>
    <row r="499" spans="1:20" x14ac:dyDescent="0.3">
      <c r="A499" t="s">
        <v>3949</v>
      </c>
      <c r="B499" t="s">
        <v>4854</v>
      </c>
      <c r="C499">
        <v>950000</v>
      </c>
      <c r="D499">
        <v>2020</v>
      </c>
      <c r="E499">
        <v>55055</v>
      </c>
      <c r="F499" t="s">
        <v>14</v>
      </c>
      <c r="G499" t="s">
        <v>12</v>
      </c>
      <c r="H499" t="s">
        <v>3951</v>
      </c>
      <c r="I499" t="s">
        <v>3952</v>
      </c>
      <c r="J499" t="s">
        <v>3943</v>
      </c>
      <c r="K499" t="s">
        <v>25</v>
      </c>
      <c r="L499" t="s">
        <v>3954</v>
      </c>
      <c r="M499" t="s">
        <v>4125</v>
      </c>
      <c r="N499" t="s">
        <v>4126</v>
      </c>
      <c r="O499" t="s">
        <v>3948</v>
      </c>
      <c r="P499">
        <v>4300</v>
      </c>
      <c r="Q499">
        <v>1785</v>
      </c>
      <c r="R499">
        <v>1595</v>
      </c>
      <c r="S499">
        <v>5</v>
      </c>
      <c r="T499">
        <v>48</v>
      </c>
    </row>
    <row r="500" spans="1:20" x14ac:dyDescent="0.3">
      <c r="A500" t="s">
        <v>3949</v>
      </c>
      <c r="B500" t="s">
        <v>4222</v>
      </c>
      <c r="C500">
        <v>825000</v>
      </c>
      <c r="D500">
        <v>2021</v>
      </c>
      <c r="E500">
        <v>22000</v>
      </c>
      <c r="F500" t="s">
        <v>10</v>
      </c>
      <c r="G500" t="s">
        <v>12</v>
      </c>
      <c r="H500" t="s">
        <v>4067</v>
      </c>
      <c r="I500" t="s">
        <v>4011</v>
      </c>
      <c r="J500" t="s">
        <v>3943</v>
      </c>
      <c r="K500" t="s">
        <v>25</v>
      </c>
      <c r="L500" t="s">
        <v>3961</v>
      </c>
      <c r="M500" t="s">
        <v>4122</v>
      </c>
      <c r="N500" t="s">
        <v>4003</v>
      </c>
      <c r="O500" t="s">
        <v>3948</v>
      </c>
      <c r="P500">
        <v>3995</v>
      </c>
      <c r="Q500">
        <v>1745</v>
      </c>
      <c r="R500">
        <v>1500</v>
      </c>
      <c r="S500">
        <v>5</v>
      </c>
      <c r="T500">
        <v>37</v>
      </c>
    </row>
    <row r="501" spans="1:20" x14ac:dyDescent="0.3">
      <c r="A501" t="s">
        <v>4855</v>
      </c>
      <c r="B501" t="s">
        <v>4856</v>
      </c>
      <c r="C501">
        <v>1300000</v>
      </c>
      <c r="D501">
        <v>2013</v>
      </c>
      <c r="E501">
        <v>95000</v>
      </c>
      <c r="F501" t="s">
        <v>14</v>
      </c>
      <c r="G501" t="s">
        <v>12</v>
      </c>
      <c r="H501" t="s">
        <v>4006</v>
      </c>
      <c r="I501" t="s">
        <v>4011</v>
      </c>
      <c r="J501" t="s">
        <v>3953</v>
      </c>
      <c r="K501" t="s">
        <v>25</v>
      </c>
      <c r="L501" t="s">
        <v>4857</v>
      </c>
      <c r="M501" t="s">
        <v>4858</v>
      </c>
      <c r="N501" t="s">
        <v>4859</v>
      </c>
      <c r="O501" t="s">
        <v>3991</v>
      </c>
      <c r="P501">
        <v>4695</v>
      </c>
      <c r="Q501">
        <v>1815</v>
      </c>
      <c r="R501">
        <v>1840</v>
      </c>
      <c r="S501">
        <v>7</v>
      </c>
      <c r="T501">
        <v>70</v>
      </c>
    </row>
    <row r="502" spans="1:20" x14ac:dyDescent="0.3">
      <c r="A502" t="s">
        <v>3949</v>
      </c>
      <c r="B502" t="s">
        <v>4860</v>
      </c>
      <c r="C502">
        <v>465000</v>
      </c>
      <c r="D502">
        <v>2014</v>
      </c>
      <c r="E502">
        <v>25704</v>
      </c>
      <c r="F502" t="s">
        <v>10</v>
      </c>
      <c r="G502" t="s">
        <v>12</v>
      </c>
      <c r="H502" t="s">
        <v>3971</v>
      </c>
      <c r="I502" t="s">
        <v>3967</v>
      </c>
      <c r="J502" t="s">
        <v>3943</v>
      </c>
      <c r="K502" t="s">
        <v>25</v>
      </c>
      <c r="L502" t="s">
        <v>3961</v>
      </c>
      <c r="M502" t="s">
        <v>4056</v>
      </c>
      <c r="N502" t="s">
        <v>4304</v>
      </c>
      <c r="O502" t="s">
        <v>3948</v>
      </c>
      <c r="P502">
        <v>3850</v>
      </c>
      <c r="Q502">
        <v>1695</v>
      </c>
      <c r="R502">
        <v>1530</v>
      </c>
      <c r="S502">
        <v>5</v>
      </c>
      <c r="T502">
        <v>42</v>
      </c>
    </row>
    <row r="503" spans="1:20" x14ac:dyDescent="0.3">
      <c r="A503" t="s">
        <v>3949</v>
      </c>
      <c r="B503" t="s">
        <v>3950</v>
      </c>
      <c r="C503">
        <v>475000</v>
      </c>
      <c r="D503">
        <v>2016</v>
      </c>
      <c r="E503">
        <v>55353</v>
      </c>
      <c r="F503" t="s">
        <v>14</v>
      </c>
      <c r="G503" t="s">
        <v>12</v>
      </c>
      <c r="H503" t="s">
        <v>4078</v>
      </c>
      <c r="I503" t="s">
        <v>3942</v>
      </c>
      <c r="J503" t="s">
        <v>3953</v>
      </c>
      <c r="K503" t="s">
        <v>25</v>
      </c>
      <c r="L503" t="s">
        <v>3954</v>
      </c>
      <c r="M503" t="s">
        <v>3955</v>
      </c>
      <c r="N503" t="s">
        <v>3956</v>
      </c>
      <c r="O503" t="s">
        <v>3948</v>
      </c>
      <c r="P503">
        <v>3995</v>
      </c>
      <c r="Q503">
        <v>1695</v>
      </c>
      <c r="R503">
        <v>1555</v>
      </c>
      <c r="S503">
        <v>5</v>
      </c>
      <c r="T503">
        <v>42</v>
      </c>
    </row>
    <row r="504" spans="1:20" x14ac:dyDescent="0.3">
      <c r="A504" t="s">
        <v>4104</v>
      </c>
      <c r="B504" t="s">
        <v>4861</v>
      </c>
      <c r="C504">
        <v>1775000</v>
      </c>
      <c r="D504">
        <v>2015</v>
      </c>
      <c r="E504">
        <v>80000</v>
      </c>
      <c r="F504" t="s">
        <v>14</v>
      </c>
      <c r="G504" t="s">
        <v>19</v>
      </c>
      <c r="H504" t="s">
        <v>4337</v>
      </c>
      <c r="I504" t="s">
        <v>4037</v>
      </c>
      <c r="J504" t="s">
        <v>3943</v>
      </c>
      <c r="K504" t="s">
        <v>25</v>
      </c>
      <c r="L504" t="s">
        <v>4107</v>
      </c>
      <c r="M504" t="s">
        <v>4439</v>
      </c>
      <c r="N504" t="s">
        <v>4109</v>
      </c>
      <c r="O504" t="s">
        <v>3991</v>
      </c>
      <c r="P504">
        <v>4385</v>
      </c>
      <c r="Q504">
        <v>1831</v>
      </c>
      <c r="R504">
        <v>1608</v>
      </c>
      <c r="S504">
        <v>5</v>
      </c>
      <c r="T504">
        <v>64</v>
      </c>
    </row>
    <row r="505" spans="1:20" x14ac:dyDescent="0.3">
      <c r="A505" t="s">
        <v>4021</v>
      </c>
      <c r="B505" t="s">
        <v>4862</v>
      </c>
      <c r="C505">
        <v>825000</v>
      </c>
      <c r="D505">
        <v>2018</v>
      </c>
      <c r="E505">
        <v>62000</v>
      </c>
      <c r="F505" t="s">
        <v>10</v>
      </c>
      <c r="G505" t="s">
        <v>19</v>
      </c>
      <c r="H505" t="s">
        <v>4282</v>
      </c>
      <c r="I505" t="s">
        <v>4043</v>
      </c>
      <c r="J505" t="s">
        <v>3943</v>
      </c>
      <c r="K505" t="s">
        <v>3944</v>
      </c>
      <c r="L505" t="s">
        <v>3961</v>
      </c>
      <c r="M505" t="s">
        <v>4023</v>
      </c>
      <c r="N505" t="s">
        <v>4024</v>
      </c>
      <c r="O505" t="s">
        <v>3948</v>
      </c>
      <c r="P505">
        <v>4390</v>
      </c>
      <c r="Q505">
        <v>1699</v>
      </c>
      <c r="R505">
        <v>1467</v>
      </c>
      <c r="S505">
        <v>5</v>
      </c>
      <c r="T505">
        <v>55</v>
      </c>
    </row>
    <row r="506" spans="1:20" x14ac:dyDescent="0.3">
      <c r="A506" t="s">
        <v>4072</v>
      </c>
      <c r="B506" t="s">
        <v>4863</v>
      </c>
      <c r="C506">
        <v>3450000</v>
      </c>
      <c r="D506">
        <v>2019</v>
      </c>
      <c r="E506">
        <v>41526</v>
      </c>
      <c r="F506" t="s">
        <v>14</v>
      </c>
      <c r="G506" t="s">
        <v>19</v>
      </c>
      <c r="H506" t="s">
        <v>3987</v>
      </c>
      <c r="I506" t="s">
        <v>4037</v>
      </c>
      <c r="J506" t="s">
        <v>3943</v>
      </c>
      <c r="K506" t="s">
        <v>25</v>
      </c>
      <c r="L506" t="s">
        <v>4864</v>
      </c>
      <c r="M506" t="s">
        <v>4865</v>
      </c>
      <c r="N506" t="s">
        <v>4866</v>
      </c>
      <c r="O506" t="s">
        <v>3991</v>
      </c>
      <c r="P506">
        <v>4892</v>
      </c>
      <c r="Q506">
        <v>1860</v>
      </c>
      <c r="R506">
        <v>1837</v>
      </c>
      <c r="S506">
        <v>7</v>
      </c>
      <c r="T506">
        <v>80</v>
      </c>
    </row>
    <row r="507" spans="1:20" x14ac:dyDescent="0.3">
      <c r="A507" t="s">
        <v>4015</v>
      </c>
      <c r="B507" t="s">
        <v>4867</v>
      </c>
      <c r="C507">
        <v>379000</v>
      </c>
      <c r="D507">
        <v>2018</v>
      </c>
      <c r="E507">
        <v>29434</v>
      </c>
      <c r="F507" t="s">
        <v>10</v>
      </c>
      <c r="G507" t="s">
        <v>12</v>
      </c>
      <c r="H507" t="s">
        <v>4259</v>
      </c>
      <c r="I507" t="s">
        <v>4037</v>
      </c>
      <c r="J507" t="s">
        <v>3953</v>
      </c>
      <c r="K507" t="s">
        <v>25</v>
      </c>
      <c r="L507" t="s">
        <v>4086</v>
      </c>
      <c r="M507" t="s">
        <v>4087</v>
      </c>
      <c r="N507" t="s">
        <v>4088</v>
      </c>
      <c r="O507" t="s">
        <v>3948</v>
      </c>
      <c r="P507">
        <v>3746</v>
      </c>
      <c r="Q507">
        <v>1647</v>
      </c>
      <c r="R507">
        <v>1535</v>
      </c>
      <c r="S507">
        <v>5</v>
      </c>
      <c r="T507">
        <v>35</v>
      </c>
    </row>
    <row r="508" spans="1:20" x14ac:dyDescent="0.3">
      <c r="A508" t="s">
        <v>4868</v>
      </c>
      <c r="B508" t="s">
        <v>4869</v>
      </c>
      <c r="C508">
        <v>240000</v>
      </c>
      <c r="D508">
        <v>2017</v>
      </c>
      <c r="E508">
        <v>42000</v>
      </c>
      <c r="F508" t="s">
        <v>10</v>
      </c>
      <c r="G508" t="s">
        <v>12</v>
      </c>
      <c r="H508" t="s">
        <v>3959</v>
      </c>
      <c r="I508" t="s">
        <v>3952</v>
      </c>
      <c r="J508" t="s">
        <v>3943</v>
      </c>
      <c r="K508" t="s">
        <v>25</v>
      </c>
      <c r="L508" t="s">
        <v>3945</v>
      </c>
      <c r="M508" t="s">
        <v>4870</v>
      </c>
      <c r="N508" t="s">
        <v>4871</v>
      </c>
      <c r="O508" t="s">
        <v>3948</v>
      </c>
      <c r="P508">
        <v>3785</v>
      </c>
      <c r="Q508">
        <v>1635</v>
      </c>
      <c r="R508">
        <v>1485</v>
      </c>
      <c r="S508">
        <v>5</v>
      </c>
      <c r="T508">
        <v>35</v>
      </c>
    </row>
    <row r="509" spans="1:20" x14ac:dyDescent="0.3">
      <c r="A509" t="s">
        <v>4352</v>
      </c>
      <c r="B509" t="s">
        <v>4872</v>
      </c>
      <c r="C509">
        <v>1525000</v>
      </c>
      <c r="D509">
        <v>2021</v>
      </c>
      <c r="E509">
        <v>14000</v>
      </c>
      <c r="F509" t="s">
        <v>10</v>
      </c>
      <c r="G509" t="s">
        <v>12</v>
      </c>
      <c r="H509" t="s">
        <v>4036</v>
      </c>
      <c r="I509" t="s">
        <v>4068</v>
      </c>
      <c r="J509" t="s">
        <v>3943</v>
      </c>
      <c r="K509" t="s">
        <v>25</v>
      </c>
      <c r="L509" t="s">
        <v>4155</v>
      </c>
      <c r="M509" t="s">
        <v>4873</v>
      </c>
      <c r="N509" t="s">
        <v>4757</v>
      </c>
      <c r="O509" t="s">
        <v>3948</v>
      </c>
      <c r="P509">
        <v>4315</v>
      </c>
      <c r="Q509">
        <v>1800</v>
      </c>
      <c r="R509">
        <v>1645</v>
      </c>
      <c r="S509">
        <v>5</v>
      </c>
      <c r="T509">
        <v>50</v>
      </c>
    </row>
    <row r="510" spans="1:20" x14ac:dyDescent="0.3">
      <c r="A510" t="s">
        <v>3985</v>
      </c>
      <c r="B510" t="s">
        <v>4834</v>
      </c>
      <c r="C510">
        <v>1400000</v>
      </c>
      <c r="D510">
        <v>2014</v>
      </c>
      <c r="E510">
        <v>35000</v>
      </c>
      <c r="F510" t="s">
        <v>14</v>
      </c>
      <c r="G510" t="s">
        <v>19</v>
      </c>
      <c r="H510" t="s">
        <v>4259</v>
      </c>
      <c r="I510" t="s">
        <v>4043</v>
      </c>
      <c r="J510" t="s">
        <v>3943</v>
      </c>
      <c r="K510" t="s">
        <v>25</v>
      </c>
      <c r="L510" t="s">
        <v>3988</v>
      </c>
      <c r="M510" t="s">
        <v>4170</v>
      </c>
      <c r="N510" t="s">
        <v>4109</v>
      </c>
      <c r="O510" t="s">
        <v>3975</v>
      </c>
      <c r="P510">
        <v>4624</v>
      </c>
      <c r="Q510">
        <v>2031</v>
      </c>
      <c r="R510">
        <v>1429</v>
      </c>
      <c r="S510">
        <v>5</v>
      </c>
      <c r="T510">
        <v>60</v>
      </c>
    </row>
    <row r="511" spans="1:20" x14ac:dyDescent="0.3">
      <c r="A511" t="s">
        <v>3980</v>
      </c>
      <c r="B511" t="s">
        <v>4874</v>
      </c>
      <c r="C511">
        <v>1044999</v>
      </c>
      <c r="D511">
        <v>2012</v>
      </c>
      <c r="E511">
        <v>75000</v>
      </c>
      <c r="F511" t="s">
        <v>14</v>
      </c>
      <c r="G511" t="s">
        <v>19</v>
      </c>
      <c r="H511" t="s">
        <v>3971</v>
      </c>
      <c r="I511" t="s">
        <v>3952</v>
      </c>
      <c r="J511" t="s">
        <v>3953</v>
      </c>
      <c r="K511" t="s">
        <v>25</v>
      </c>
      <c r="L511" t="s">
        <v>1676</v>
      </c>
      <c r="M511" t="s">
        <v>1676</v>
      </c>
      <c r="N511" t="s">
        <v>1676</v>
      </c>
      <c r="O511" t="s">
        <v>1676</v>
      </c>
    </row>
    <row r="512" spans="1:20" x14ac:dyDescent="0.3">
      <c r="A512" t="s">
        <v>4875</v>
      </c>
      <c r="B512" t="s">
        <v>4876</v>
      </c>
      <c r="C512">
        <v>24000000</v>
      </c>
      <c r="D512">
        <v>2016</v>
      </c>
      <c r="E512">
        <v>6000</v>
      </c>
      <c r="F512" t="s">
        <v>10</v>
      </c>
      <c r="G512" t="s">
        <v>19</v>
      </c>
      <c r="H512" t="s">
        <v>4036</v>
      </c>
      <c r="I512" t="s">
        <v>4011</v>
      </c>
      <c r="J512" t="s">
        <v>3943</v>
      </c>
      <c r="K512" t="s">
        <v>25</v>
      </c>
      <c r="L512" t="s">
        <v>4877</v>
      </c>
      <c r="M512" t="s">
        <v>4878</v>
      </c>
      <c r="N512" t="s">
        <v>4879</v>
      </c>
      <c r="O512" t="s">
        <v>3991</v>
      </c>
      <c r="P512">
        <v>4459</v>
      </c>
      <c r="Q512">
        <v>1924</v>
      </c>
      <c r="R512">
        <v>1165</v>
      </c>
      <c r="S512">
        <v>2</v>
      </c>
    </row>
    <row r="513" spans="1:20" x14ac:dyDescent="0.3">
      <c r="A513" t="s">
        <v>3980</v>
      </c>
      <c r="B513" t="s">
        <v>4880</v>
      </c>
      <c r="C513">
        <v>2450000</v>
      </c>
      <c r="D513">
        <v>2018</v>
      </c>
      <c r="E513">
        <v>61000</v>
      </c>
      <c r="F513" t="s">
        <v>14</v>
      </c>
      <c r="G513" t="s">
        <v>19</v>
      </c>
      <c r="H513" t="s">
        <v>3971</v>
      </c>
      <c r="I513" t="s">
        <v>4114</v>
      </c>
      <c r="J513" t="s">
        <v>3953</v>
      </c>
      <c r="K513" t="s">
        <v>25</v>
      </c>
      <c r="L513" t="s">
        <v>4092</v>
      </c>
      <c r="M513" t="s">
        <v>4406</v>
      </c>
      <c r="N513" t="s">
        <v>4407</v>
      </c>
      <c r="O513" t="s">
        <v>3948</v>
      </c>
      <c r="P513">
        <v>4424</v>
      </c>
      <c r="Q513">
        <v>1804</v>
      </c>
      <c r="R513">
        <v>1494</v>
      </c>
      <c r="S513">
        <v>5</v>
      </c>
      <c r="T513">
        <v>50</v>
      </c>
    </row>
    <row r="514" spans="1:20" x14ac:dyDescent="0.3">
      <c r="A514" t="s">
        <v>3980</v>
      </c>
      <c r="B514" t="s">
        <v>4405</v>
      </c>
      <c r="C514">
        <v>1789999</v>
      </c>
      <c r="D514">
        <v>2015</v>
      </c>
      <c r="E514">
        <v>45000</v>
      </c>
      <c r="F514" t="s">
        <v>14</v>
      </c>
      <c r="G514" t="s">
        <v>19</v>
      </c>
      <c r="H514" t="s">
        <v>3959</v>
      </c>
      <c r="I514" t="s">
        <v>3952</v>
      </c>
      <c r="J514" t="s">
        <v>3943</v>
      </c>
      <c r="K514" t="s">
        <v>25</v>
      </c>
      <c r="L514" t="s">
        <v>4092</v>
      </c>
      <c r="M514" t="s">
        <v>4406</v>
      </c>
      <c r="N514" t="s">
        <v>4407</v>
      </c>
      <c r="O514" t="s">
        <v>3948</v>
      </c>
      <c r="P514">
        <v>4417</v>
      </c>
      <c r="Q514">
        <v>1804</v>
      </c>
      <c r="R514">
        <v>1494</v>
      </c>
      <c r="S514">
        <v>5</v>
      </c>
      <c r="T514">
        <v>50</v>
      </c>
    </row>
    <row r="515" spans="1:20" x14ac:dyDescent="0.3">
      <c r="A515" t="s">
        <v>3980</v>
      </c>
      <c r="B515" t="s">
        <v>4881</v>
      </c>
      <c r="C515">
        <v>4275000</v>
      </c>
      <c r="D515">
        <v>2019</v>
      </c>
      <c r="E515">
        <v>31000</v>
      </c>
      <c r="F515" t="s">
        <v>14</v>
      </c>
      <c r="G515" t="s">
        <v>19</v>
      </c>
      <c r="H515" t="s">
        <v>4036</v>
      </c>
      <c r="I515" t="s">
        <v>4011</v>
      </c>
      <c r="J515" t="s">
        <v>3943</v>
      </c>
      <c r="K515" t="s">
        <v>25</v>
      </c>
      <c r="L515" t="s">
        <v>4358</v>
      </c>
      <c r="M515" t="s">
        <v>4359</v>
      </c>
      <c r="N515" t="s">
        <v>4360</v>
      </c>
      <c r="O515" t="s">
        <v>3975</v>
      </c>
      <c r="P515">
        <v>4686</v>
      </c>
      <c r="Q515">
        <v>1810</v>
      </c>
      <c r="R515">
        <v>1442</v>
      </c>
      <c r="S515">
        <v>5</v>
      </c>
      <c r="T515">
        <v>66</v>
      </c>
    </row>
    <row r="516" spans="1:20" x14ac:dyDescent="0.3">
      <c r="A516" t="s">
        <v>3957</v>
      </c>
      <c r="B516" t="s">
        <v>4882</v>
      </c>
      <c r="C516">
        <v>775000</v>
      </c>
      <c r="D516">
        <v>2020</v>
      </c>
      <c r="E516">
        <v>39000</v>
      </c>
      <c r="F516" t="s">
        <v>10</v>
      </c>
      <c r="G516" t="s">
        <v>12</v>
      </c>
      <c r="H516" t="s">
        <v>3971</v>
      </c>
      <c r="I516" t="s">
        <v>3952</v>
      </c>
      <c r="J516" t="s">
        <v>3943</v>
      </c>
      <c r="K516" t="s">
        <v>25</v>
      </c>
      <c r="L516" t="s">
        <v>3961</v>
      </c>
      <c r="M516" t="s">
        <v>3968</v>
      </c>
      <c r="N516" t="s">
        <v>4883</v>
      </c>
      <c r="O516" t="s">
        <v>3948</v>
      </c>
      <c r="P516">
        <v>3995</v>
      </c>
      <c r="Q516">
        <v>1775</v>
      </c>
      <c r="R516">
        <v>1505</v>
      </c>
      <c r="S516">
        <v>5</v>
      </c>
      <c r="T516">
        <v>37</v>
      </c>
    </row>
    <row r="517" spans="1:20" x14ac:dyDescent="0.3">
      <c r="A517" t="s">
        <v>3949</v>
      </c>
      <c r="B517" t="s">
        <v>4884</v>
      </c>
      <c r="C517">
        <v>229999</v>
      </c>
      <c r="D517">
        <v>2012</v>
      </c>
      <c r="E517">
        <v>52000</v>
      </c>
      <c r="F517" t="s">
        <v>10</v>
      </c>
      <c r="G517" t="s">
        <v>12</v>
      </c>
      <c r="H517" t="s">
        <v>3941</v>
      </c>
      <c r="I517" t="s">
        <v>3952</v>
      </c>
      <c r="J517" t="s">
        <v>3943</v>
      </c>
      <c r="K517" t="s">
        <v>25</v>
      </c>
      <c r="L517" t="s">
        <v>4026</v>
      </c>
      <c r="M517" t="s">
        <v>4324</v>
      </c>
      <c r="N517" t="s">
        <v>4028</v>
      </c>
      <c r="O517" t="s">
        <v>3948</v>
      </c>
      <c r="P517">
        <v>3600</v>
      </c>
      <c r="Q517">
        <v>1495</v>
      </c>
      <c r="R517">
        <v>1595</v>
      </c>
      <c r="S517">
        <v>5</v>
      </c>
      <c r="T517">
        <v>35</v>
      </c>
    </row>
    <row r="518" spans="1:20" x14ac:dyDescent="0.3">
      <c r="A518" t="s">
        <v>3949</v>
      </c>
      <c r="B518" t="s">
        <v>4790</v>
      </c>
      <c r="C518">
        <v>280000</v>
      </c>
      <c r="D518">
        <v>2011</v>
      </c>
      <c r="E518">
        <v>54000</v>
      </c>
      <c r="F518" t="s">
        <v>22</v>
      </c>
      <c r="G518" t="s">
        <v>12</v>
      </c>
      <c r="H518" t="s">
        <v>3971</v>
      </c>
      <c r="I518" t="s">
        <v>4037</v>
      </c>
      <c r="J518" t="s">
        <v>3943</v>
      </c>
      <c r="K518" t="s">
        <v>25</v>
      </c>
      <c r="L518" t="s">
        <v>4026</v>
      </c>
      <c r="M518" t="s">
        <v>4791</v>
      </c>
      <c r="N518" t="s">
        <v>4792</v>
      </c>
      <c r="O518" t="s">
        <v>1676</v>
      </c>
      <c r="P518">
        <v>3539</v>
      </c>
      <c r="Q518">
        <v>1475</v>
      </c>
      <c r="R518">
        <v>1700</v>
      </c>
      <c r="S518">
        <v>5</v>
      </c>
      <c r="T518">
        <v>35</v>
      </c>
    </row>
    <row r="519" spans="1:20" x14ac:dyDescent="0.3">
      <c r="A519" t="s">
        <v>3957</v>
      </c>
      <c r="B519" t="s">
        <v>4885</v>
      </c>
      <c r="C519">
        <v>300000</v>
      </c>
      <c r="D519">
        <v>2018</v>
      </c>
      <c r="E519">
        <v>51000</v>
      </c>
      <c r="F519" t="s">
        <v>10</v>
      </c>
      <c r="G519" t="s">
        <v>12</v>
      </c>
      <c r="H519" t="s">
        <v>4078</v>
      </c>
      <c r="I519" t="s">
        <v>3952</v>
      </c>
      <c r="J519" t="s">
        <v>3943</v>
      </c>
      <c r="K519" t="s">
        <v>25</v>
      </c>
      <c r="L519" t="s">
        <v>4886</v>
      </c>
      <c r="M519" t="s">
        <v>4887</v>
      </c>
      <c r="N519" t="s">
        <v>4888</v>
      </c>
      <c r="O519" t="s">
        <v>3948</v>
      </c>
      <c r="P519">
        <v>3495</v>
      </c>
      <c r="Q519">
        <v>1550</v>
      </c>
      <c r="R519">
        <v>1500</v>
      </c>
      <c r="S519">
        <v>5</v>
      </c>
      <c r="T519">
        <v>32</v>
      </c>
    </row>
    <row r="520" spans="1:20" x14ac:dyDescent="0.3">
      <c r="A520" t="s">
        <v>3949</v>
      </c>
      <c r="B520" t="s">
        <v>4889</v>
      </c>
      <c r="C520">
        <v>160000</v>
      </c>
      <c r="D520">
        <v>2011</v>
      </c>
      <c r="E520">
        <v>72000</v>
      </c>
      <c r="F520" t="s">
        <v>10</v>
      </c>
      <c r="G520" t="s">
        <v>12</v>
      </c>
      <c r="H520" t="s">
        <v>4078</v>
      </c>
      <c r="I520" t="s">
        <v>4037</v>
      </c>
      <c r="J520" t="s">
        <v>3943</v>
      </c>
      <c r="K520" t="s">
        <v>25</v>
      </c>
      <c r="L520" t="s">
        <v>4026</v>
      </c>
      <c r="M520" t="s">
        <v>4027</v>
      </c>
      <c r="N520" t="s">
        <v>4028</v>
      </c>
      <c r="O520" t="s">
        <v>3948</v>
      </c>
      <c r="P520">
        <v>3545</v>
      </c>
      <c r="Q520">
        <v>1490</v>
      </c>
      <c r="R520">
        <v>1475</v>
      </c>
      <c r="S520">
        <v>5</v>
      </c>
      <c r="T520">
        <v>35</v>
      </c>
    </row>
    <row r="521" spans="1:20" x14ac:dyDescent="0.3">
      <c r="A521" t="s">
        <v>3949</v>
      </c>
      <c r="B521" t="s">
        <v>4599</v>
      </c>
      <c r="C521">
        <v>150000</v>
      </c>
      <c r="D521">
        <v>2011</v>
      </c>
      <c r="E521">
        <v>65000</v>
      </c>
      <c r="F521" t="s">
        <v>10</v>
      </c>
      <c r="G521" t="s">
        <v>12</v>
      </c>
      <c r="H521" t="s">
        <v>3959</v>
      </c>
      <c r="I521" t="s">
        <v>3952</v>
      </c>
      <c r="J521" t="s">
        <v>3943</v>
      </c>
      <c r="K521" t="s">
        <v>25</v>
      </c>
      <c r="L521" t="s">
        <v>4030</v>
      </c>
      <c r="M521" t="s">
        <v>4600</v>
      </c>
      <c r="N521" t="s">
        <v>4601</v>
      </c>
      <c r="O521" t="s">
        <v>1676</v>
      </c>
      <c r="P521">
        <v>3495</v>
      </c>
      <c r="Q521">
        <v>1475</v>
      </c>
      <c r="R521">
        <v>1460</v>
      </c>
      <c r="S521">
        <v>5</v>
      </c>
      <c r="T521">
        <v>35</v>
      </c>
    </row>
    <row r="522" spans="1:20" x14ac:dyDescent="0.3">
      <c r="A522" t="s">
        <v>3980</v>
      </c>
      <c r="B522" t="s">
        <v>4826</v>
      </c>
      <c r="C522">
        <v>8300000</v>
      </c>
      <c r="D522">
        <v>2020</v>
      </c>
      <c r="E522">
        <v>50000</v>
      </c>
      <c r="F522" t="s">
        <v>14</v>
      </c>
      <c r="G522" t="s">
        <v>19</v>
      </c>
      <c r="H522" t="s">
        <v>4243</v>
      </c>
      <c r="I522" t="s">
        <v>3952</v>
      </c>
      <c r="J522" t="s">
        <v>3943</v>
      </c>
      <c r="K522" t="s">
        <v>25</v>
      </c>
      <c r="L522" t="s">
        <v>4358</v>
      </c>
      <c r="M522" t="s">
        <v>4827</v>
      </c>
      <c r="N522" t="s">
        <v>4100</v>
      </c>
      <c r="O522" t="s">
        <v>3991</v>
      </c>
      <c r="P522">
        <v>4924</v>
      </c>
      <c r="Q522">
        <v>2157</v>
      </c>
      <c r="R522">
        <v>1772</v>
      </c>
      <c r="S522">
        <v>5</v>
      </c>
      <c r="T522">
        <v>93</v>
      </c>
    </row>
    <row r="523" spans="1:20" x14ac:dyDescent="0.3">
      <c r="A523" t="s">
        <v>4104</v>
      </c>
      <c r="B523" t="s">
        <v>4597</v>
      </c>
      <c r="C523">
        <v>1685000</v>
      </c>
      <c r="D523">
        <v>2016</v>
      </c>
      <c r="E523">
        <v>80251</v>
      </c>
      <c r="F523" t="s">
        <v>14</v>
      </c>
      <c r="G523" t="s">
        <v>19</v>
      </c>
      <c r="H523" t="s">
        <v>4036</v>
      </c>
      <c r="I523" t="s">
        <v>4011</v>
      </c>
      <c r="J523" t="s">
        <v>3953</v>
      </c>
      <c r="K523" t="s">
        <v>25</v>
      </c>
      <c r="L523" t="s">
        <v>4107</v>
      </c>
      <c r="M523" t="s">
        <v>4439</v>
      </c>
      <c r="N523" t="s">
        <v>4109</v>
      </c>
      <c r="O523" t="s">
        <v>3991</v>
      </c>
      <c r="P523">
        <v>4385</v>
      </c>
      <c r="Q523">
        <v>1831</v>
      </c>
      <c r="R523">
        <v>1608</v>
      </c>
      <c r="S523">
        <v>5</v>
      </c>
      <c r="T523">
        <v>64</v>
      </c>
    </row>
    <row r="524" spans="1:20" x14ac:dyDescent="0.3">
      <c r="A524" t="s">
        <v>3957</v>
      </c>
      <c r="B524" t="s">
        <v>4584</v>
      </c>
      <c r="C524">
        <v>270000</v>
      </c>
      <c r="D524">
        <v>2010</v>
      </c>
      <c r="E524">
        <v>86000</v>
      </c>
      <c r="F524" t="s">
        <v>10</v>
      </c>
      <c r="G524" t="s">
        <v>12</v>
      </c>
      <c r="H524" t="s">
        <v>4337</v>
      </c>
      <c r="I524" t="s">
        <v>3942</v>
      </c>
      <c r="J524" t="s">
        <v>3953</v>
      </c>
      <c r="K524" t="s">
        <v>25</v>
      </c>
      <c r="L524" t="s">
        <v>3961</v>
      </c>
      <c r="M524" t="s">
        <v>4585</v>
      </c>
      <c r="N524" t="s">
        <v>4586</v>
      </c>
      <c r="O524" t="s">
        <v>3948</v>
      </c>
      <c r="P524">
        <v>3565</v>
      </c>
      <c r="Q524">
        <v>1595</v>
      </c>
      <c r="R524">
        <v>1550</v>
      </c>
      <c r="S524">
        <v>5</v>
      </c>
      <c r="T524">
        <v>35</v>
      </c>
    </row>
    <row r="525" spans="1:20" x14ac:dyDescent="0.3">
      <c r="A525" t="s">
        <v>3949</v>
      </c>
      <c r="B525" t="s">
        <v>4293</v>
      </c>
      <c r="C525">
        <v>210000</v>
      </c>
      <c r="D525">
        <v>2014</v>
      </c>
      <c r="E525">
        <v>42505</v>
      </c>
      <c r="F525" t="s">
        <v>10</v>
      </c>
      <c r="G525" t="s">
        <v>12</v>
      </c>
      <c r="H525" t="s">
        <v>4890</v>
      </c>
      <c r="I525" t="s">
        <v>3967</v>
      </c>
      <c r="J525" t="s">
        <v>3943</v>
      </c>
      <c r="K525" t="s">
        <v>25</v>
      </c>
      <c r="L525" t="s">
        <v>4030</v>
      </c>
      <c r="M525" t="s">
        <v>4031</v>
      </c>
      <c r="N525" t="s">
        <v>4032</v>
      </c>
      <c r="O525" t="s">
        <v>3948</v>
      </c>
      <c r="P525">
        <v>3395</v>
      </c>
      <c r="Q525">
        <v>1490</v>
      </c>
      <c r="R525">
        <v>1475</v>
      </c>
      <c r="S525">
        <v>5</v>
      </c>
      <c r="T525">
        <v>35</v>
      </c>
    </row>
    <row r="526" spans="1:20" x14ac:dyDescent="0.3">
      <c r="A526" t="s">
        <v>3957</v>
      </c>
      <c r="B526" t="s">
        <v>4060</v>
      </c>
      <c r="C526">
        <v>625000</v>
      </c>
      <c r="D526">
        <v>2017</v>
      </c>
      <c r="E526">
        <v>42000</v>
      </c>
      <c r="F526" t="s">
        <v>10</v>
      </c>
      <c r="G526" t="s">
        <v>12</v>
      </c>
      <c r="H526" t="s">
        <v>4085</v>
      </c>
      <c r="I526" t="s">
        <v>4037</v>
      </c>
      <c r="J526" t="s">
        <v>3943</v>
      </c>
      <c r="K526" t="s">
        <v>25</v>
      </c>
      <c r="L526" t="s">
        <v>3961</v>
      </c>
      <c r="M526" t="s">
        <v>3968</v>
      </c>
      <c r="N526" t="s">
        <v>4003</v>
      </c>
      <c r="O526" t="s">
        <v>3948</v>
      </c>
      <c r="P526">
        <v>3985</v>
      </c>
      <c r="Q526">
        <v>1734</v>
      </c>
      <c r="R526">
        <v>1505</v>
      </c>
      <c r="S526">
        <v>5</v>
      </c>
      <c r="T526">
        <v>45</v>
      </c>
    </row>
    <row r="527" spans="1:20" x14ac:dyDescent="0.3">
      <c r="A527" t="s">
        <v>3985</v>
      </c>
      <c r="B527" t="s">
        <v>4891</v>
      </c>
      <c r="C527">
        <v>6900000</v>
      </c>
      <c r="D527">
        <v>2017</v>
      </c>
      <c r="E527">
        <v>42200</v>
      </c>
      <c r="F527" t="s">
        <v>14</v>
      </c>
      <c r="G527" t="s">
        <v>19</v>
      </c>
      <c r="H527" t="s">
        <v>3971</v>
      </c>
      <c r="I527" t="s">
        <v>4068</v>
      </c>
      <c r="J527" t="s">
        <v>3943</v>
      </c>
      <c r="K527" t="s">
        <v>25</v>
      </c>
      <c r="L527" t="s">
        <v>4244</v>
      </c>
      <c r="M527" t="s">
        <v>4662</v>
      </c>
      <c r="N527" t="s">
        <v>4892</v>
      </c>
      <c r="O527" t="s">
        <v>3975</v>
      </c>
      <c r="P527">
        <v>5219</v>
      </c>
      <c r="Q527">
        <v>1902</v>
      </c>
      <c r="R527">
        <v>1481</v>
      </c>
      <c r="S527">
        <v>4</v>
      </c>
      <c r="T527">
        <v>78</v>
      </c>
    </row>
    <row r="528" spans="1:20" x14ac:dyDescent="0.3">
      <c r="A528" t="s">
        <v>4352</v>
      </c>
      <c r="B528" t="s">
        <v>4659</v>
      </c>
      <c r="C528">
        <v>1490000</v>
      </c>
      <c r="D528">
        <v>2019</v>
      </c>
      <c r="E528">
        <v>57600</v>
      </c>
      <c r="F528" t="s">
        <v>10</v>
      </c>
      <c r="G528" t="s">
        <v>19</v>
      </c>
      <c r="H528" t="s">
        <v>4337</v>
      </c>
      <c r="I528" t="s">
        <v>3952</v>
      </c>
      <c r="J528" t="s">
        <v>3943</v>
      </c>
      <c r="K528" t="s">
        <v>25</v>
      </c>
      <c r="L528" t="s">
        <v>4309</v>
      </c>
      <c r="M528" t="s">
        <v>4310</v>
      </c>
      <c r="N528" t="s">
        <v>4311</v>
      </c>
      <c r="O528" t="s">
        <v>3948</v>
      </c>
      <c r="P528">
        <v>4315</v>
      </c>
      <c r="Q528">
        <v>1800</v>
      </c>
      <c r="R528">
        <v>1645</v>
      </c>
      <c r="S528">
        <v>5</v>
      </c>
      <c r="T528">
        <v>50</v>
      </c>
    </row>
    <row r="529" spans="1:20" x14ac:dyDescent="0.3">
      <c r="A529" t="s">
        <v>4115</v>
      </c>
      <c r="B529" t="s">
        <v>4893</v>
      </c>
      <c r="C529">
        <v>1095000</v>
      </c>
      <c r="D529">
        <v>2018</v>
      </c>
      <c r="E529">
        <v>57000</v>
      </c>
      <c r="F529" t="s">
        <v>14</v>
      </c>
      <c r="G529" t="s">
        <v>12</v>
      </c>
      <c r="H529" t="s">
        <v>3959</v>
      </c>
      <c r="I529" t="s">
        <v>4068</v>
      </c>
      <c r="J529" t="s">
        <v>3943</v>
      </c>
      <c r="K529" t="s">
        <v>25</v>
      </c>
      <c r="L529" t="s">
        <v>4146</v>
      </c>
      <c r="M529" t="s">
        <v>4402</v>
      </c>
      <c r="N529" t="s">
        <v>4403</v>
      </c>
      <c r="O529" t="s">
        <v>3948</v>
      </c>
      <c r="P529">
        <v>4585</v>
      </c>
      <c r="Q529">
        <v>1890</v>
      </c>
      <c r="R529">
        <v>1785</v>
      </c>
      <c r="S529">
        <v>7</v>
      </c>
      <c r="T529">
        <v>70</v>
      </c>
    </row>
    <row r="530" spans="1:20" x14ac:dyDescent="0.3">
      <c r="A530" t="s">
        <v>4072</v>
      </c>
      <c r="B530" t="s">
        <v>4894</v>
      </c>
      <c r="C530">
        <v>850000</v>
      </c>
      <c r="D530">
        <v>2014</v>
      </c>
      <c r="E530">
        <v>85000</v>
      </c>
      <c r="F530" t="s">
        <v>14</v>
      </c>
      <c r="G530" t="s">
        <v>19</v>
      </c>
      <c r="H530" t="s">
        <v>4264</v>
      </c>
      <c r="I530" t="s">
        <v>4068</v>
      </c>
      <c r="J530" t="s">
        <v>3943</v>
      </c>
      <c r="K530" t="s">
        <v>25</v>
      </c>
      <c r="L530" t="s">
        <v>4895</v>
      </c>
      <c r="M530" t="s">
        <v>4896</v>
      </c>
      <c r="N530" t="s">
        <v>4897</v>
      </c>
      <c r="O530" t="s">
        <v>3991</v>
      </c>
      <c r="P530">
        <v>5060</v>
      </c>
      <c r="Q530">
        <v>1788</v>
      </c>
      <c r="R530">
        <v>1826</v>
      </c>
      <c r="S530">
        <v>7</v>
      </c>
      <c r="T530">
        <v>71</v>
      </c>
    </row>
    <row r="531" spans="1:20" x14ac:dyDescent="0.3">
      <c r="A531" t="s">
        <v>3957</v>
      </c>
      <c r="B531" t="s">
        <v>4898</v>
      </c>
      <c r="C531">
        <v>1600000</v>
      </c>
      <c r="D531">
        <v>2016</v>
      </c>
      <c r="E531">
        <v>128000</v>
      </c>
      <c r="F531" t="s">
        <v>14</v>
      </c>
      <c r="G531" t="s">
        <v>19</v>
      </c>
      <c r="H531" t="s">
        <v>3941</v>
      </c>
      <c r="I531" t="s">
        <v>3952</v>
      </c>
      <c r="J531" t="s">
        <v>3953</v>
      </c>
      <c r="K531" t="s">
        <v>3944</v>
      </c>
      <c r="L531" t="s">
        <v>3988</v>
      </c>
      <c r="M531" t="s">
        <v>4899</v>
      </c>
      <c r="N531" t="s">
        <v>3990</v>
      </c>
      <c r="O531" t="s">
        <v>3948</v>
      </c>
      <c r="P531">
        <v>4475</v>
      </c>
      <c r="Q531">
        <v>1850</v>
      </c>
      <c r="R531">
        <v>1660</v>
      </c>
      <c r="S531">
        <v>5</v>
      </c>
      <c r="T531">
        <v>62</v>
      </c>
    </row>
    <row r="532" spans="1:20" x14ac:dyDescent="0.3">
      <c r="A532" t="s">
        <v>3964</v>
      </c>
      <c r="B532" t="s">
        <v>4900</v>
      </c>
      <c r="C532">
        <v>265000</v>
      </c>
      <c r="D532">
        <v>2011</v>
      </c>
      <c r="E532">
        <v>66000</v>
      </c>
      <c r="F532" t="s">
        <v>10</v>
      </c>
      <c r="G532" t="s">
        <v>12</v>
      </c>
      <c r="H532" t="s">
        <v>4036</v>
      </c>
      <c r="I532" t="s">
        <v>4068</v>
      </c>
      <c r="J532" t="s">
        <v>3943</v>
      </c>
      <c r="K532" t="s">
        <v>25</v>
      </c>
      <c r="L532" t="s">
        <v>4901</v>
      </c>
      <c r="M532" t="s">
        <v>4902</v>
      </c>
      <c r="N532" t="s">
        <v>4903</v>
      </c>
      <c r="O532" t="s">
        <v>3948</v>
      </c>
      <c r="P532">
        <v>4265</v>
      </c>
      <c r="Q532">
        <v>1695</v>
      </c>
      <c r="R532">
        <v>1510</v>
      </c>
      <c r="S532">
        <v>5</v>
      </c>
      <c r="T532">
        <v>45</v>
      </c>
    </row>
    <row r="533" spans="1:20" x14ac:dyDescent="0.3">
      <c r="A533" t="s">
        <v>4021</v>
      </c>
      <c r="B533" t="s">
        <v>4224</v>
      </c>
      <c r="C533">
        <v>360000</v>
      </c>
      <c r="D533">
        <v>2013</v>
      </c>
      <c r="E533">
        <v>58000</v>
      </c>
      <c r="F533" t="s">
        <v>10</v>
      </c>
      <c r="G533" t="s">
        <v>12</v>
      </c>
      <c r="H533" t="s">
        <v>4316</v>
      </c>
      <c r="I533" t="s">
        <v>4090</v>
      </c>
      <c r="J533" t="s">
        <v>3943</v>
      </c>
      <c r="K533" t="s">
        <v>25</v>
      </c>
      <c r="L533" t="s">
        <v>4225</v>
      </c>
      <c r="M533" t="s">
        <v>4226</v>
      </c>
      <c r="N533" t="s">
        <v>4044</v>
      </c>
      <c r="O533" t="s">
        <v>3948</v>
      </c>
      <c r="P533">
        <v>4384</v>
      </c>
      <c r="Q533">
        <v>1699</v>
      </c>
      <c r="R533">
        <v>1466</v>
      </c>
      <c r="S533">
        <v>5</v>
      </c>
      <c r="T533">
        <v>55</v>
      </c>
    </row>
    <row r="534" spans="1:20" x14ac:dyDescent="0.3">
      <c r="A534" t="s">
        <v>3949</v>
      </c>
      <c r="B534" t="s">
        <v>4496</v>
      </c>
      <c r="C534">
        <v>350000</v>
      </c>
      <c r="D534">
        <v>2012</v>
      </c>
      <c r="E534">
        <v>89445</v>
      </c>
      <c r="F534" t="s">
        <v>14</v>
      </c>
      <c r="G534" t="s">
        <v>12</v>
      </c>
      <c r="H534" t="s">
        <v>4106</v>
      </c>
      <c r="I534" t="s">
        <v>3942</v>
      </c>
      <c r="J534" t="s">
        <v>3943</v>
      </c>
      <c r="K534" t="s">
        <v>25</v>
      </c>
      <c r="L534" t="s">
        <v>3954</v>
      </c>
      <c r="M534" t="s">
        <v>4429</v>
      </c>
      <c r="N534" t="s">
        <v>4430</v>
      </c>
      <c r="O534" t="s">
        <v>1676</v>
      </c>
      <c r="P534">
        <v>3715</v>
      </c>
      <c r="Q534">
        <v>1680</v>
      </c>
      <c r="R534">
        <v>1620</v>
      </c>
      <c r="S534">
        <v>5</v>
      </c>
      <c r="T534">
        <v>43</v>
      </c>
    </row>
    <row r="535" spans="1:20" x14ac:dyDescent="0.3">
      <c r="A535" t="s">
        <v>3964</v>
      </c>
      <c r="B535" t="s">
        <v>4904</v>
      </c>
      <c r="C535">
        <v>1485000</v>
      </c>
      <c r="D535">
        <v>2015</v>
      </c>
      <c r="E535">
        <v>64120</v>
      </c>
      <c r="F535" t="s">
        <v>14</v>
      </c>
      <c r="G535" t="s">
        <v>12</v>
      </c>
      <c r="H535" t="s">
        <v>4036</v>
      </c>
      <c r="I535" t="s">
        <v>3952</v>
      </c>
      <c r="J535" t="s">
        <v>3953</v>
      </c>
      <c r="K535" t="s">
        <v>25</v>
      </c>
      <c r="L535" t="s">
        <v>4283</v>
      </c>
      <c r="M535" t="s">
        <v>4284</v>
      </c>
      <c r="N535" t="s">
        <v>3974</v>
      </c>
      <c r="O535" t="s">
        <v>3975</v>
      </c>
      <c r="P535">
        <v>4705</v>
      </c>
      <c r="Q535">
        <v>1840</v>
      </c>
      <c r="R535">
        <v>1850</v>
      </c>
      <c r="S535">
        <v>7</v>
      </c>
      <c r="T535">
        <v>80</v>
      </c>
    </row>
    <row r="536" spans="1:20" x14ac:dyDescent="0.3">
      <c r="A536" t="s">
        <v>3949</v>
      </c>
      <c r="B536" t="s">
        <v>4905</v>
      </c>
      <c r="C536">
        <v>800000</v>
      </c>
      <c r="D536">
        <v>2017</v>
      </c>
      <c r="E536">
        <v>82300</v>
      </c>
      <c r="F536" t="s">
        <v>10</v>
      </c>
      <c r="G536" t="s">
        <v>12</v>
      </c>
      <c r="H536" t="s">
        <v>3941</v>
      </c>
      <c r="I536" t="s">
        <v>3952</v>
      </c>
      <c r="J536" t="s">
        <v>3943</v>
      </c>
      <c r="K536" t="s">
        <v>25</v>
      </c>
      <c r="L536" t="s">
        <v>3977</v>
      </c>
      <c r="M536" t="s">
        <v>3978</v>
      </c>
      <c r="N536" t="s">
        <v>3979</v>
      </c>
      <c r="O536" t="s">
        <v>3948</v>
      </c>
      <c r="P536">
        <v>4490</v>
      </c>
      <c r="Q536">
        <v>1730</v>
      </c>
      <c r="R536">
        <v>1485</v>
      </c>
      <c r="S536">
        <v>5</v>
      </c>
      <c r="T536">
        <v>43</v>
      </c>
    </row>
    <row r="537" spans="1:20" x14ac:dyDescent="0.3">
      <c r="A537" t="s">
        <v>3949</v>
      </c>
      <c r="B537" t="s">
        <v>4604</v>
      </c>
      <c r="C537">
        <v>710000</v>
      </c>
      <c r="D537">
        <v>2017</v>
      </c>
      <c r="E537">
        <v>73000</v>
      </c>
      <c r="F537" t="s">
        <v>14</v>
      </c>
      <c r="G537" t="s">
        <v>12</v>
      </c>
      <c r="H537" t="s">
        <v>3959</v>
      </c>
      <c r="I537" t="s">
        <v>3952</v>
      </c>
      <c r="J537" t="s">
        <v>3943</v>
      </c>
      <c r="K537" t="s">
        <v>25</v>
      </c>
      <c r="L537" t="s">
        <v>3954</v>
      </c>
      <c r="M537" t="s">
        <v>4125</v>
      </c>
      <c r="N537" t="s">
        <v>4126</v>
      </c>
      <c r="O537" t="s">
        <v>3948</v>
      </c>
      <c r="P537">
        <v>3995</v>
      </c>
      <c r="Q537">
        <v>1790</v>
      </c>
      <c r="R537">
        <v>1640</v>
      </c>
      <c r="S537">
        <v>5</v>
      </c>
      <c r="T537">
        <v>48</v>
      </c>
    </row>
    <row r="538" spans="1:20" x14ac:dyDescent="0.3">
      <c r="A538" t="s">
        <v>3949</v>
      </c>
      <c r="B538" t="s">
        <v>4906</v>
      </c>
      <c r="C538">
        <v>710000</v>
      </c>
      <c r="D538">
        <v>2018</v>
      </c>
      <c r="E538">
        <v>72000</v>
      </c>
      <c r="F538" t="s">
        <v>14</v>
      </c>
      <c r="G538" t="s">
        <v>12</v>
      </c>
      <c r="H538" t="s">
        <v>3959</v>
      </c>
      <c r="I538" t="s">
        <v>4011</v>
      </c>
      <c r="J538" t="s">
        <v>3943</v>
      </c>
      <c r="K538" t="s">
        <v>25</v>
      </c>
      <c r="L538" t="s">
        <v>4225</v>
      </c>
      <c r="M538" t="s">
        <v>4907</v>
      </c>
      <c r="N538" t="s">
        <v>4192</v>
      </c>
      <c r="O538" t="s">
        <v>3948</v>
      </c>
      <c r="P538">
        <v>4300</v>
      </c>
      <c r="Q538">
        <v>1765</v>
      </c>
      <c r="R538">
        <v>1590</v>
      </c>
      <c r="S538">
        <v>5</v>
      </c>
      <c r="T538">
        <v>48</v>
      </c>
    </row>
    <row r="539" spans="1:20" x14ac:dyDescent="0.3">
      <c r="A539" t="s">
        <v>4021</v>
      </c>
      <c r="B539" t="s">
        <v>4908</v>
      </c>
      <c r="C539">
        <v>720000</v>
      </c>
      <c r="D539">
        <v>2018</v>
      </c>
      <c r="E539">
        <v>50197</v>
      </c>
      <c r="F539" t="s">
        <v>10</v>
      </c>
      <c r="G539" t="s">
        <v>12</v>
      </c>
      <c r="H539" t="s">
        <v>3941</v>
      </c>
      <c r="I539" t="s">
        <v>3942</v>
      </c>
      <c r="J539" t="s">
        <v>3943</v>
      </c>
      <c r="K539" t="s">
        <v>25</v>
      </c>
      <c r="L539" t="s">
        <v>4007</v>
      </c>
      <c r="M539" t="s">
        <v>4909</v>
      </c>
      <c r="N539" t="s">
        <v>4910</v>
      </c>
      <c r="O539" t="s">
        <v>3948</v>
      </c>
      <c r="P539">
        <v>3971</v>
      </c>
      <c r="Q539">
        <v>1682</v>
      </c>
      <c r="R539">
        <v>1469</v>
      </c>
      <c r="S539">
        <v>5</v>
      </c>
      <c r="T539">
        <v>45</v>
      </c>
    </row>
    <row r="540" spans="1:20" x14ac:dyDescent="0.3">
      <c r="A540" t="s">
        <v>3939</v>
      </c>
      <c r="B540" t="s">
        <v>4911</v>
      </c>
      <c r="C540">
        <v>395000</v>
      </c>
      <c r="D540">
        <v>2014</v>
      </c>
      <c r="E540">
        <v>44527</v>
      </c>
      <c r="F540" t="s">
        <v>10</v>
      </c>
      <c r="G540" t="s">
        <v>12</v>
      </c>
      <c r="H540" t="s">
        <v>3971</v>
      </c>
      <c r="I540" t="s">
        <v>4043</v>
      </c>
      <c r="J540" t="s">
        <v>3943</v>
      </c>
      <c r="K540" t="s">
        <v>25</v>
      </c>
      <c r="L540" t="s">
        <v>3945</v>
      </c>
      <c r="M540" t="s">
        <v>3946</v>
      </c>
      <c r="N540" t="s">
        <v>3947</v>
      </c>
      <c r="O540" t="s">
        <v>3948</v>
      </c>
      <c r="P540">
        <v>3990</v>
      </c>
      <c r="Q540">
        <v>1680</v>
      </c>
      <c r="R540">
        <v>1505</v>
      </c>
      <c r="S540">
        <v>5</v>
      </c>
      <c r="T540">
        <v>35</v>
      </c>
    </row>
    <row r="541" spans="1:20" x14ac:dyDescent="0.3">
      <c r="A541" t="s">
        <v>4104</v>
      </c>
      <c r="B541" t="s">
        <v>4912</v>
      </c>
      <c r="C541">
        <v>2799000</v>
      </c>
      <c r="D541">
        <v>2017</v>
      </c>
      <c r="E541">
        <v>72400</v>
      </c>
      <c r="F541" t="s">
        <v>14</v>
      </c>
      <c r="G541" t="s">
        <v>19</v>
      </c>
      <c r="H541" t="s">
        <v>4006</v>
      </c>
      <c r="I541" t="s">
        <v>3952</v>
      </c>
      <c r="J541" t="s">
        <v>3943</v>
      </c>
      <c r="K541" t="s">
        <v>25</v>
      </c>
      <c r="L541" t="s">
        <v>4107</v>
      </c>
      <c r="M541" t="s">
        <v>4314</v>
      </c>
      <c r="N541" t="s">
        <v>3990</v>
      </c>
      <c r="O541" t="s">
        <v>3948</v>
      </c>
      <c r="P541">
        <v>4726</v>
      </c>
      <c r="Q541">
        <v>1842</v>
      </c>
      <c r="R541">
        <v>1427</v>
      </c>
      <c r="S541">
        <v>5</v>
      </c>
      <c r="T541">
        <v>54</v>
      </c>
    </row>
    <row r="542" spans="1:20" x14ac:dyDescent="0.3">
      <c r="A542" t="s">
        <v>4072</v>
      </c>
      <c r="B542" t="s">
        <v>4913</v>
      </c>
      <c r="C542">
        <v>455000</v>
      </c>
      <c r="D542">
        <v>2014</v>
      </c>
      <c r="E542">
        <v>50000</v>
      </c>
      <c r="F542" t="s">
        <v>10</v>
      </c>
      <c r="G542" t="s">
        <v>12</v>
      </c>
      <c r="H542" t="s">
        <v>4036</v>
      </c>
      <c r="I542" t="s">
        <v>3952</v>
      </c>
      <c r="J542" t="s">
        <v>3953</v>
      </c>
      <c r="K542" t="s">
        <v>25</v>
      </c>
      <c r="L542" t="s">
        <v>4914</v>
      </c>
      <c r="M542" t="s">
        <v>4915</v>
      </c>
      <c r="N542" t="s">
        <v>4916</v>
      </c>
      <c r="O542" t="s">
        <v>3948</v>
      </c>
      <c r="P542">
        <v>3999</v>
      </c>
      <c r="Q542">
        <v>1765</v>
      </c>
      <c r="R542">
        <v>1708</v>
      </c>
      <c r="S542">
        <v>5</v>
      </c>
      <c r="T542">
        <v>52</v>
      </c>
    </row>
    <row r="543" spans="1:20" x14ac:dyDescent="0.3">
      <c r="A543" t="s">
        <v>3939</v>
      </c>
      <c r="B543" t="s">
        <v>4433</v>
      </c>
      <c r="C543">
        <v>690000</v>
      </c>
      <c r="D543">
        <v>2014</v>
      </c>
      <c r="E543">
        <v>37000</v>
      </c>
      <c r="F543" t="s">
        <v>10</v>
      </c>
      <c r="G543" t="s">
        <v>12</v>
      </c>
      <c r="H543" t="s">
        <v>4036</v>
      </c>
      <c r="I543" t="s">
        <v>3952</v>
      </c>
      <c r="J543" t="s">
        <v>3943</v>
      </c>
      <c r="K543" t="s">
        <v>25</v>
      </c>
      <c r="L543" t="s">
        <v>4155</v>
      </c>
      <c r="M543" t="s">
        <v>4156</v>
      </c>
      <c r="N543" t="s">
        <v>4157</v>
      </c>
      <c r="O543" t="s">
        <v>3948</v>
      </c>
      <c r="P543">
        <v>4440</v>
      </c>
      <c r="Q543">
        <v>1695</v>
      </c>
      <c r="R543">
        <v>1495</v>
      </c>
      <c r="S543">
        <v>5</v>
      </c>
      <c r="T543">
        <v>40</v>
      </c>
    </row>
    <row r="544" spans="1:20" x14ac:dyDescent="0.3">
      <c r="A544" t="s">
        <v>3980</v>
      </c>
      <c r="B544" t="s">
        <v>4917</v>
      </c>
      <c r="C544">
        <v>13000000</v>
      </c>
      <c r="D544">
        <v>2021</v>
      </c>
      <c r="E544">
        <v>20000</v>
      </c>
      <c r="F544" t="s">
        <v>14</v>
      </c>
      <c r="G544" t="s">
        <v>19</v>
      </c>
      <c r="H544" t="s">
        <v>4036</v>
      </c>
      <c r="I544" t="s">
        <v>4011</v>
      </c>
      <c r="J544" t="s">
        <v>3943</v>
      </c>
      <c r="K544" t="s">
        <v>25</v>
      </c>
      <c r="L544" t="s">
        <v>4624</v>
      </c>
      <c r="M544" t="s">
        <v>4918</v>
      </c>
      <c r="N544" t="s">
        <v>4919</v>
      </c>
      <c r="O544" t="s">
        <v>3991</v>
      </c>
      <c r="P544">
        <v>5207</v>
      </c>
      <c r="Q544">
        <v>2157</v>
      </c>
      <c r="R544">
        <v>1823</v>
      </c>
      <c r="S544">
        <v>7</v>
      </c>
      <c r="T544">
        <v>90</v>
      </c>
    </row>
    <row r="545" spans="1:20" x14ac:dyDescent="0.3">
      <c r="A545" t="s">
        <v>4015</v>
      </c>
      <c r="B545" t="s">
        <v>4920</v>
      </c>
      <c r="C545">
        <v>1995000</v>
      </c>
      <c r="D545">
        <v>2020</v>
      </c>
      <c r="E545">
        <v>8000</v>
      </c>
      <c r="F545" t="s">
        <v>14</v>
      </c>
      <c r="G545" t="s">
        <v>19</v>
      </c>
      <c r="H545" t="s">
        <v>4921</v>
      </c>
      <c r="I545" t="s">
        <v>4068</v>
      </c>
      <c r="J545" t="s">
        <v>3943</v>
      </c>
      <c r="K545" t="s">
        <v>25</v>
      </c>
      <c r="L545" t="s">
        <v>4018</v>
      </c>
      <c r="M545" t="s">
        <v>4301</v>
      </c>
      <c r="N545" t="s">
        <v>4020</v>
      </c>
      <c r="O545" t="s">
        <v>3948</v>
      </c>
      <c r="P545">
        <v>4598</v>
      </c>
      <c r="Q545">
        <v>1894</v>
      </c>
      <c r="R545">
        <v>1706</v>
      </c>
      <c r="S545">
        <v>5</v>
      </c>
      <c r="T545">
        <v>50</v>
      </c>
    </row>
    <row r="546" spans="1:20" x14ac:dyDescent="0.3">
      <c r="A546" t="s">
        <v>3985</v>
      </c>
      <c r="B546" t="s">
        <v>4922</v>
      </c>
      <c r="C546">
        <v>1750000</v>
      </c>
      <c r="D546">
        <v>2014</v>
      </c>
      <c r="E546">
        <v>69000</v>
      </c>
      <c r="F546" t="s">
        <v>14</v>
      </c>
      <c r="G546" t="s">
        <v>19</v>
      </c>
      <c r="H546" t="s">
        <v>4210</v>
      </c>
      <c r="I546" t="s">
        <v>3952</v>
      </c>
      <c r="J546" t="s">
        <v>3953</v>
      </c>
      <c r="K546" t="s">
        <v>25</v>
      </c>
      <c r="L546" t="s">
        <v>3988</v>
      </c>
      <c r="M546" t="s">
        <v>4140</v>
      </c>
      <c r="N546" t="s">
        <v>3990</v>
      </c>
      <c r="O546" t="s">
        <v>3975</v>
      </c>
      <c r="P546">
        <v>4899</v>
      </c>
      <c r="Q546">
        <v>2094</v>
      </c>
      <c r="R546">
        <v>1464</v>
      </c>
      <c r="S546">
        <v>5</v>
      </c>
      <c r="T546">
        <v>65</v>
      </c>
    </row>
    <row r="547" spans="1:20" x14ac:dyDescent="0.3">
      <c r="A547" t="s">
        <v>3985</v>
      </c>
      <c r="B547" t="s">
        <v>4221</v>
      </c>
      <c r="C547">
        <v>2900000</v>
      </c>
      <c r="D547">
        <v>2019</v>
      </c>
      <c r="E547">
        <v>25000</v>
      </c>
      <c r="F547" t="s">
        <v>14</v>
      </c>
      <c r="G547" t="s">
        <v>19</v>
      </c>
      <c r="H547" t="s">
        <v>4036</v>
      </c>
      <c r="I547" t="s">
        <v>3952</v>
      </c>
      <c r="J547" t="s">
        <v>3943</v>
      </c>
      <c r="K547" t="s">
        <v>25</v>
      </c>
      <c r="L547" t="s">
        <v>3988</v>
      </c>
      <c r="M547" t="s">
        <v>4170</v>
      </c>
      <c r="N547" t="s">
        <v>4020</v>
      </c>
      <c r="O547" t="s">
        <v>3975</v>
      </c>
      <c r="P547">
        <v>4454</v>
      </c>
      <c r="Q547">
        <v>2044</v>
      </c>
      <c r="R547">
        <v>1545</v>
      </c>
      <c r="S547">
        <v>5</v>
      </c>
      <c r="T547">
        <v>63</v>
      </c>
    </row>
    <row r="548" spans="1:20" x14ac:dyDescent="0.3">
      <c r="A548" t="s">
        <v>3985</v>
      </c>
      <c r="B548" t="s">
        <v>4221</v>
      </c>
      <c r="C548">
        <v>4500000</v>
      </c>
      <c r="D548">
        <v>2022</v>
      </c>
      <c r="E548">
        <v>17000</v>
      </c>
      <c r="F548" t="s">
        <v>14</v>
      </c>
      <c r="G548" t="s">
        <v>19</v>
      </c>
      <c r="H548" t="s">
        <v>3971</v>
      </c>
      <c r="I548" t="s">
        <v>3952</v>
      </c>
      <c r="J548" t="s">
        <v>3943</v>
      </c>
      <c r="K548" t="s">
        <v>25</v>
      </c>
      <c r="L548" t="s">
        <v>3988</v>
      </c>
      <c r="M548" t="s">
        <v>4170</v>
      </c>
      <c r="N548" t="s">
        <v>4020</v>
      </c>
      <c r="O548" t="s">
        <v>3975</v>
      </c>
      <c r="P548">
        <v>4454</v>
      </c>
      <c r="Q548">
        <v>2044</v>
      </c>
      <c r="R548">
        <v>1545</v>
      </c>
      <c r="S548">
        <v>5</v>
      </c>
      <c r="T548">
        <v>63</v>
      </c>
    </row>
    <row r="549" spans="1:20" x14ac:dyDescent="0.3">
      <c r="A549" t="s">
        <v>3939</v>
      </c>
      <c r="B549" t="s">
        <v>4276</v>
      </c>
      <c r="C549">
        <v>450000</v>
      </c>
      <c r="D549">
        <v>2013</v>
      </c>
      <c r="E549">
        <v>61000</v>
      </c>
      <c r="F549" t="s">
        <v>10</v>
      </c>
      <c r="G549" t="s">
        <v>12</v>
      </c>
      <c r="H549" t="s">
        <v>4036</v>
      </c>
      <c r="I549" t="s">
        <v>3960</v>
      </c>
      <c r="J549" t="s">
        <v>3943</v>
      </c>
      <c r="K549" t="s">
        <v>25</v>
      </c>
      <c r="L549" t="s">
        <v>4155</v>
      </c>
      <c r="M549" t="s">
        <v>4923</v>
      </c>
      <c r="N549" t="s">
        <v>4924</v>
      </c>
      <c r="O549" t="s">
        <v>3948</v>
      </c>
      <c r="P549">
        <v>4440</v>
      </c>
      <c r="Q549">
        <v>1695</v>
      </c>
      <c r="R549">
        <v>1485</v>
      </c>
      <c r="S549">
        <v>5</v>
      </c>
      <c r="T549">
        <v>42</v>
      </c>
    </row>
    <row r="550" spans="1:20" x14ac:dyDescent="0.3">
      <c r="A550" t="s">
        <v>3985</v>
      </c>
      <c r="B550" t="s">
        <v>4605</v>
      </c>
      <c r="C550">
        <v>2149000</v>
      </c>
      <c r="D550">
        <v>2015</v>
      </c>
      <c r="E550">
        <v>69000</v>
      </c>
      <c r="F550" t="s">
        <v>14</v>
      </c>
      <c r="G550" t="s">
        <v>19</v>
      </c>
      <c r="H550" t="s">
        <v>4036</v>
      </c>
      <c r="I550" t="s">
        <v>4037</v>
      </c>
      <c r="J550" t="s">
        <v>3943</v>
      </c>
      <c r="K550" t="s">
        <v>25</v>
      </c>
      <c r="L550" t="s">
        <v>3988</v>
      </c>
      <c r="M550" t="s">
        <v>3989</v>
      </c>
      <c r="N550" t="s">
        <v>3990</v>
      </c>
      <c r="O550" t="s">
        <v>3975</v>
      </c>
      <c r="P550">
        <v>4936</v>
      </c>
      <c r="Q550">
        <v>1868</v>
      </c>
      <c r="R550">
        <v>1479</v>
      </c>
      <c r="S550">
        <v>5</v>
      </c>
      <c r="T550">
        <v>65</v>
      </c>
    </row>
    <row r="551" spans="1:20" x14ac:dyDescent="0.3">
      <c r="A551" t="s">
        <v>3980</v>
      </c>
      <c r="B551" t="s">
        <v>4925</v>
      </c>
      <c r="C551">
        <v>4200000</v>
      </c>
      <c r="D551">
        <v>2015</v>
      </c>
      <c r="E551">
        <v>77000</v>
      </c>
      <c r="F551" t="s">
        <v>14</v>
      </c>
      <c r="G551" t="s">
        <v>19</v>
      </c>
      <c r="H551" t="s">
        <v>4337</v>
      </c>
      <c r="I551" t="s">
        <v>4068</v>
      </c>
      <c r="J551" t="s">
        <v>3953</v>
      </c>
      <c r="K551" t="s">
        <v>25</v>
      </c>
      <c r="L551" t="s">
        <v>4441</v>
      </c>
      <c r="M551" t="s">
        <v>4926</v>
      </c>
      <c r="N551" t="s">
        <v>4463</v>
      </c>
      <c r="O551" t="s">
        <v>3991</v>
      </c>
      <c r="P551">
        <v>5120</v>
      </c>
      <c r="Q551">
        <v>1934</v>
      </c>
      <c r="R551">
        <v>1850</v>
      </c>
      <c r="S551">
        <v>7</v>
      </c>
      <c r="T551">
        <v>100</v>
      </c>
    </row>
    <row r="552" spans="1:20" x14ac:dyDescent="0.3">
      <c r="A552" t="s">
        <v>4015</v>
      </c>
      <c r="B552" t="s">
        <v>4927</v>
      </c>
      <c r="C552">
        <v>860000</v>
      </c>
      <c r="D552">
        <v>2018</v>
      </c>
      <c r="E552">
        <v>82200</v>
      </c>
      <c r="F552" t="s">
        <v>14</v>
      </c>
      <c r="G552" t="s">
        <v>12</v>
      </c>
      <c r="H552" t="s">
        <v>3941</v>
      </c>
      <c r="I552" t="s">
        <v>3942</v>
      </c>
      <c r="J552" t="s">
        <v>3943</v>
      </c>
      <c r="K552" t="s">
        <v>25</v>
      </c>
      <c r="L552" t="s">
        <v>4155</v>
      </c>
      <c r="M552" t="s">
        <v>4928</v>
      </c>
      <c r="N552" t="s">
        <v>4096</v>
      </c>
      <c r="O552" t="s">
        <v>3948</v>
      </c>
      <c r="P552">
        <v>3994</v>
      </c>
      <c r="Q552">
        <v>1811</v>
      </c>
      <c r="R552">
        <v>1607</v>
      </c>
      <c r="S552">
        <v>5</v>
      </c>
      <c r="T552">
        <v>44</v>
      </c>
    </row>
    <row r="553" spans="1:20" x14ac:dyDescent="0.3">
      <c r="A553" t="s">
        <v>3939</v>
      </c>
      <c r="B553" t="s">
        <v>4391</v>
      </c>
      <c r="C553">
        <v>875000</v>
      </c>
      <c r="D553">
        <v>2018</v>
      </c>
      <c r="E553">
        <v>28000</v>
      </c>
      <c r="F553" t="s">
        <v>10</v>
      </c>
      <c r="G553" t="s">
        <v>12</v>
      </c>
      <c r="H553" t="s">
        <v>4036</v>
      </c>
      <c r="I553" t="s">
        <v>4037</v>
      </c>
      <c r="J553" t="s">
        <v>3943</v>
      </c>
      <c r="K553" t="s">
        <v>25</v>
      </c>
      <c r="L553" t="s">
        <v>4155</v>
      </c>
      <c r="M553" t="s">
        <v>4156</v>
      </c>
      <c r="N553" t="s">
        <v>4157</v>
      </c>
      <c r="O553" t="s">
        <v>3948</v>
      </c>
      <c r="P553">
        <v>4440</v>
      </c>
      <c r="Q553">
        <v>1695</v>
      </c>
      <c r="R553">
        <v>1495</v>
      </c>
      <c r="S553">
        <v>5</v>
      </c>
      <c r="T553">
        <v>40</v>
      </c>
    </row>
    <row r="554" spans="1:20" x14ac:dyDescent="0.3">
      <c r="A554" t="s">
        <v>4115</v>
      </c>
      <c r="B554" t="s">
        <v>4929</v>
      </c>
      <c r="C554">
        <v>580000</v>
      </c>
      <c r="D554">
        <v>2011</v>
      </c>
      <c r="E554">
        <v>117000</v>
      </c>
      <c r="F554" t="s">
        <v>14</v>
      </c>
      <c r="G554" t="s">
        <v>12</v>
      </c>
      <c r="H554" t="s">
        <v>4449</v>
      </c>
      <c r="I554" t="s">
        <v>3952</v>
      </c>
      <c r="J554" t="s">
        <v>3953</v>
      </c>
      <c r="K554" t="s">
        <v>25</v>
      </c>
      <c r="L554" t="s">
        <v>4146</v>
      </c>
      <c r="M554" t="s">
        <v>4930</v>
      </c>
      <c r="N554" t="s">
        <v>4931</v>
      </c>
      <c r="O554" t="s">
        <v>3991</v>
      </c>
      <c r="P554">
        <v>4430</v>
      </c>
      <c r="Q554">
        <v>1817</v>
      </c>
      <c r="R554">
        <v>1975</v>
      </c>
      <c r="S554">
        <v>7</v>
      </c>
      <c r="T554">
        <v>60</v>
      </c>
    </row>
    <row r="555" spans="1:20" x14ac:dyDescent="0.3">
      <c r="A555" t="s">
        <v>4131</v>
      </c>
      <c r="B555" t="s">
        <v>4932</v>
      </c>
      <c r="C555">
        <v>3500000</v>
      </c>
      <c r="D555">
        <v>2021</v>
      </c>
      <c r="E555">
        <v>7900</v>
      </c>
      <c r="F555" t="s">
        <v>14</v>
      </c>
      <c r="G555" t="s">
        <v>19</v>
      </c>
      <c r="H555" t="s">
        <v>4106</v>
      </c>
      <c r="I555" t="s">
        <v>4068</v>
      </c>
      <c r="J555" t="s">
        <v>3943</v>
      </c>
      <c r="K555" t="s">
        <v>25</v>
      </c>
      <c r="L555" t="s">
        <v>4933</v>
      </c>
      <c r="M555" t="s">
        <v>4934</v>
      </c>
      <c r="N555" t="s">
        <v>4935</v>
      </c>
      <c r="O555" t="s">
        <v>3991</v>
      </c>
      <c r="P555">
        <v>4985</v>
      </c>
      <c r="Q555">
        <v>1926</v>
      </c>
      <c r="R555">
        <v>1867</v>
      </c>
      <c r="S555">
        <v>6</v>
      </c>
      <c r="T555">
        <v>75</v>
      </c>
    </row>
    <row r="556" spans="1:20" x14ac:dyDescent="0.3">
      <c r="A556" t="s">
        <v>3949</v>
      </c>
      <c r="B556" t="s">
        <v>4936</v>
      </c>
      <c r="C556">
        <v>229999</v>
      </c>
      <c r="D556">
        <v>2010</v>
      </c>
      <c r="E556">
        <v>72000</v>
      </c>
      <c r="F556" t="s">
        <v>10</v>
      </c>
      <c r="G556" t="s">
        <v>12</v>
      </c>
      <c r="H556" t="s">
        <v>4078</v>
      </c>
      <c r="I556" t="s">
        <v>4037</v>
      </c>
      <c r="J556" t="s">
        <v>3943</v>
      </c>
      <c r="K556" t="s">
        <v>25</v>
      </c>
      <c r="L556" t="s">
        <v>4680</v>
      </c>
      <c r="M556" t="s">
        <v>4681</v>
      </c>
      <c r="N556" t="s">
        <v>4682</v>
      </c>
      <c r="O556" t="s">
        <v>3948</v>
      </c>
      <c r="P556">
        <v>4160</v>
      </c>
      <c r="Q556">
        <v>1690</v>
      </c>
      <c r="R556">
        <v>1530</v>
      </c>
      <c r="S556">
        <v>5</v>
      </c>
      <c r="T556">
        <v>43</v>
      </c>
    </row>
    <row r="557" spans="1:20" x14ac:dyDescent="0.3">
      <c r="A557" t="s">
        <v>4104</v>
      </c>
      <c r="B557" t="s">
        <v>4590</v>
      </c>
      <c r="C557">
        <v>1513000</v>
      </c>
      <c r="D557">
        <v>2015</v>
      </c>
      <c r="E557">
        <v>79000</v>
      </c>
      <c r="F557" t="s">
        <v>14</v>
      </c>
      <c r="G557" t="s">
        <v>19</v>
      </c>
      <c r="H557" t="s">
        <v>4223</v>
      </c>
      <c r="I557" t="s">
        <v>4011</v>
      </c>
      <c r="J557" t="s">
        <v>3953</v>
      </c>
      <c r="K557" t="s">
        <v>25</v>
      </c>
      <c r="L557" t="s">
        <v>4107</v>
      </c>
      <c r="M557" t="s">
        <v>4439</v>
      </c>
      <c r="N557" t="s">
        <v>4109</v>
      </c>
      <c r="O557" t="s">
        <v>3991</v>
      </c>
      <c r="P557">
        <v>4385</v>
      </c>
      <c r="Q557">
        <v>1831</v>
      </c>
      <c r="R557">
        <v>1608</v>
      </c>
      <c r="S557">
        <v>5</v>
      </c>
      <c r="T557">
        <v>64</v>
      </c>
    </row>
    <row r="558" spans="1:20" x14ac:dyDescent="0.3">
      <c r="A558" t="s">
        <v>3949</v>
      </c>
      <c r="B558" t="s">
        <v>4579</v>
      </c>
      <c r="C558">
        <v>234000</v>
      </c>
      <c r="D558">
        <v>2013</v>
      </c>
      <c r="E558">
        <v>72600</v>
      </c>
      <c r="F558" t="s">
        <v>10</v>
      </c>
      <c r="G558" t="s">
        <v>12</v>
      </c>
      <c r="H558" t="s">
        <v>4619</v>
      </c>
      <c r="I558" t="s">
        <v>3952</v>
      </c>
      <c r="J558" t="s">
        <v>3943</v>
      </c>
      <c r="K558" t="s">
        <v>25</v>
      </c>
      <c r="L558" t="s">
        <v>4026</v>
      </c>
      <c r="M558" t="s">
        <v>4324</v>
      </c>
      <c r="N558" t="s">
        <v>4028</v>
      </c>
      <c r="O558" t="s">
        <v>3948</v>
      </c>
      <c r="P558">
        <v>3620</v>
      </c>
      <c r="Q558">
        <v>1475</v>
      </c>
      <c r="R558">
        <v>1460</v>
      </c>
      <c r="S558">
        <v>5</v>
      </c>
      <c r="T558">
        <v>35</v>
      </c>
    </row>
    <row r="559" spans="1:20" x14ac:dyDescent="0.3">
      <c r="A559" t="s">
        <v>4868</v>
      </c>
      <c r="B559" t="s">
        <v>4937</v>
      </c>
      <c r="C559">
        <v>320000</v>
      </c>
      <c r="D559">
        <v>2018</v>
      </c>
      <c r="E559">
        <v>42313</v>
      </c>
      <c r="F559" t="s">
        <v>10</v>
      </c>
      <c r="G559" t="s">
        <v>19</v>
      </c>
      <c r="H559" t="s">
        <v>4006</v>
      </c>
      <c r="I559" t="s">
        <v>3942</v>
      </c>
      <c r="J559" t="s">
        <v>3953</v>
      </c>
      <c r="K559" t="s">
        <v>25</v>
      </c>
      <c r="L559" t="s">
        <v>4007</v>
      </c>
      <c r="M559" t="s">
        <v>4008</v>
      </c>
      <c r="N559" t="s">
        <v>4009</v>
      </c>
      <c r="O559" t="s">
        <v>3948</v>
      </c>
      <c r="P559">
        <v>3429</v>
      </c>
      <c r="Q559">
        <v>1560</v>
      </c>
      <c r="R559">
        <v>1541</v>
      </c>
      <c r="S559">
        <v>5</v>
      </c>
      <c r="T559">
        <v>28</v>
      </c>
    </row>
    <row r="560" spans="1:20" x14ac:dyDescent="0.3">
      <c r="A560" t="s">
        <v>3985</v>
      </c>
      <c r="B560" t="s">
        <v>4139</v>
      </c>
      <c r="C560">
        <v>5975000</v>
      </c>
      <c r="D560">
        <v>2021</v>
      </c>
      <c r="E560">
        <v>18000</v>
      </c>
      <c r="F560" t="s">
        <v>14</v>
      </c>
      <c r="G560" t="s">
        <v>19</v>
      </c>
      <c r="H560" t="s">
        <v>4036</v>
      </c>
      <c r="I560" t="s">
        <v>3952</v>
      </c>
      <c r="J560" t="s">
        <v>3943</v>
      </c>
      <c r="K560" t="s">
        <v>25</v>
      </c>
      <c r="L560" t="s">
        <v>3988</v>
      </c>
      <c r="M560" t="s">
        <v>4140</v>
      </c>
      <c r="N560" t="s">
        <v>3990</v>
      </c>
      <c r="O560" t="s">
        <v>3991</v>
      </c>
      <c r="P560">
        <v>4657</v>
      </c>
      <c r="Q560">
        <v>1881</v>
      </c>
      <c r="R560">
        <v>1678</v>
      </c>
      <c r="S560">
        <v>5</v>
      </c>
      <c r="T560">
        <v>67</v>
      </c>
    </row>
    <row r="561" spans="1:20" x14ac:dyDescent="0.3">
      <c r="A561" t="s">
        <v>3949</v>
      </c>
      <c r="B561" t="s">
        <v>4678</v>
      </c>
      <c r="C561">
        <v>1025000</v>
      </c>
      <c r="D561">
        <v>2019</v>
      </c>
      <c r="E561">
        <v>90000</v>
      </c>
      <c r="F561" t="s">
        <v>14</v>
      </c>
      <c r="G561" t="s">
        <v>12</v>
      </c>
      <c r="H561" t="s">
        <v>4106</v>
      </c>
      <c r="I561" t="s">
        <v>3952</v>
      </c>
      <c r="J561" t="s">
        <v>3943</v>
      </c>
      <c r="K561" t="s">
        <v>25</v>
      </c>
      <c r="L561" t="s">
        <v>3954</v>
      </c>
      <c r="M561" t="s">
        <v>4125</v>
      </c>
      <c r="N561" t="s">
        <v>4126</v>
      </c>
      <c r="O561" t="s">
        <v>3948</v>
      </c>
      <c r="P561">
        <v>3995</v>
      </c>
      <c r="Q561">
        <v>1790</v>
      </c>
      <c r="R561">
        <v>1640</v>
      </c>
      <c r="S561">
        <v>5</v>
      </c>
      <c r="T561">
        <v>48</v>
      </c>
    </row>
    <row r="562" spans="1:20" x14ac:dyDescent="0.3">
      <c r="A562" t="s">
        <v>3949</v>
      </c>
      <c r="B562" t="s">
        <v>4599</v>
      </c>
      <c r="C562">
        <v>169000</v>
      </c>
      <c r="D562">
        <v>2010</v>
      </c>
      <c r="E562">
        <v>18500</v>
      </c>
      <c r="F562" t="s">
        <v>10</v>
      </c>
      <c r="G562" t="s">
        <v>12</v>
      </c>
      <c r="H562" t="s">
        <v>3959</v>
      </c>
      <c r="I562" t="s">
        <v>4114</v>
      </c>
      <c r="J562" t="s">
        <v>3943</v>
      </c>
      <c r="K562" t="s">
        <v>25</v>
      </c>
      <c r="L562" t="s">
        <v>4030</v>
      </c>
      <c r="M562" t="s">
        <v>4600</v>
      </c>
      <c r="N562" t="s">
        <v>4601</v>
      </c>
      <c r="O562" t="s">
        <v>1676</v>
      </c>
      <c r="P562">
        <v>3495</v>
      </c>
      <c r="Q562">
        <v>1475</v>
      </c>
      <c r="R562">
        <v>1460</v>
      </c>
      <c r="S562">
        <v>5</v>
      </c>
      <c r="T562">
        <v>35</v>
      </c>
    </row>
    <row r="563" spans="1:20" x14ac:dyDescent="0.3">
      <c r="A563" t="s">
        <v>3949</v>
      </c>
      <c r="B563" t="s">
        <v>4674</v>
      </c>
      <c r="C563">
        <v>630000</v>
      </c>
      <c r="D563">
        <v>2017</v>
      </c>
      <c r="E563">
        <v>36000</v>
      </c>
      <c r="F563" t="s">
        <v>14</v>
      </c>
      <c r="G563" t="s">
        <v>12</v>
      </c>
      <c r="H563" t="s">
        <v>4085</v>
      </c>
      <c r="I563" t="s">
        <v>4011</v>
      </c>
      <c r="J563" t="s">
        <v>3943</v>
      </c>
      <c r="K563" t="s">
        <v>25</v>
      </c>
      <c r="L563" t="s">
        <v>3954</v>
      </c>
      <c r="M563" t="s">
        <v>3955</v>
      </c>
      <c r="N563" t="s">
        <v>3956</v>
      </c>
      <c r="O563" t="s">
        <v>3948</v>
      </c>
      <c r="P563">
        <v>3995</v>
      </c>
      <c r="Q563">
        <v>1735</v>
      </c>
      <c r="R563">
        <v>1515</v>
      </c>
      <c r="S563">
        <v>5</v>
      </c>
      <c r="T563">
        <v>37</v>
      </c>
    </row>
    <row r="564" spans="1:20" x14ac:dyDescent="0.3">
      <c r="A564" t="s">
        <v>3957</v>
      </c>
      <c r="B564" t="s">
        <v>4938</v>
      </c>
      <c r="C564">
        <v>1090000</v>
      </c>
      <c r="D564">
        <v>2020</v>
      </c>
      <c r="E564">
        <v>26200</v>
      </c>
      <c r="F564" t="s">
        <v>10</v>
      </c>
      <c r="G564" t="s">
        <v>19</v>
      </c>
      <c r="H564" t="s">
        <v>4036</v>
      </c>
      <c r="I564" t="s">
        <v>3952</v>
      </c>
      <c r="J564" t="s">
        <v>3943</v>
      </c>
      <c r="K564" t="s">
        <v>25</v>
      </c>
      <c r="L564" t="s">
        <v>4026</v>
      </c>
      <c r="M564" t="s">
        <v>4050</v>
      </c>
      <c r="N564" t="s">
        <v>4051</v>
      </c>
      <c r="O564" t="s">
        <v>3948</v>
      </c>
      <c r="P564">
        <v>3995</v>
      </c>
      <c r="Q564">
        <v>1770</v>
      </c>
      <c r="R564">
        <v>1605</v>
      </c>
      <c r="S564">
        <v>5</v>
      </c>
      <c r="T564">
        <v>45</v>
      </c>
    </row>
    <row r="565" spans="1:20" x14ac:dyDescent="0.3">
      <c r="A565" t="s">
        <v>3949</v>
      </c>
      <c r="B565" t="s">
        <v>4939</v>
      </c>
      <c r="C565">
        <v>700000</v>
      </c>
      <c r="D565">
        <v>2019</v>
      </c>
      <c r="E565">
        <v>11000</v>
      </c>
      <c r="F565" t="s">
        <v>10</v>
      </c>
      <c r="G565" t="s">
        <v>12</v>
      </c>
      <c r="H565" t="s">
        <v>4337</v>
      </c>
      <c r="I565" t="s">
        <v>4037</v>
      </c>
      <c r="J565" t="s">
        <v>3953</v>
      </c>
      <c r="K565" t="s">
        <v>25</v>
      </c>
      <c r="L565" t="s">
        <v>3961</v>
      </c>
      <c r="M565" t="s">
        <v>3968</v>
      </c>
      <c r="N565" t="s">
        <v>3969</v>
      </c>
      <c r="O565" t="s">
        <v>3948</v>
      </c>
      <c r="P565">
        <v>3840</v>
      </c>
      <c r="Q565">
        <v>1735</v>
      </c>
      <c r="R565">
        <v>1530</v>
      </c>
      <c r="S565">
        <v>5</v>
      </c>
      <c r="T565">
        <v>37</v>
      </c>
    </row>
    <row r="566" spans="1:20" x14ac:dyDescent="0.3">
      <c r="A566" t="s">
        <v>3949</v>
      </c>
      <c r="B566" t="s">
        <v>4639</v>
      </c>
      <c r="C566">
        <v>661000</v>
      </c>
      <c r="D566">
        <v>2021</v>
      </c>
      <c r="E566">
        <v>14366</v>
      </c>
      <c r="F566" t="s">
        <v>10</v>
      </c>
      <c r="G566" t="s">
        <v>12</v>
      </c>
      <c r="H566" t="s">
        <v>4223</v>
      </c>
      <c r="I566" t="s">
        <v>4940</v>
      </c>
      <c r="J566" t="s">
        <v>3943</v>
      </c>
      <c r="K566" t="s">
        <v>25</v>
      </c>
      <c r="L566" t="s">
        <v>3961</v>
      </c>
      <c r="M566" t="s">
        <v>4063</v>
      </c>
      <c r="N566" t="s">
        <v>4184</v>
      </c>
      <c r="O566" t="s">
        <v>3948</v>
      </c>
      <c r="P566">
        <v>3845</v>
      </c>
      <c r="Q566">
        <v>1735</v>
      </c>
      <c r="R566">
        <v>1530</v>
      </c>
      <c r="S566">
        <v>5</v>
      </c>
      <c r="T566">
        <v>37</v>
      </c>
    </row>
    <row r="567" spans="1:20" x14ac:dyDescent="0.3">
      <c r="A567" t="s">
        <v>4015</v>
      </c>
      <c r="B567" t="s">
        <v>4717</v>
      </c>
      <c r="C567">
        <v>250999</v>
      </c>
      <c r="D567">
        <v>2011</v>
      </c>
      <c r="E567">
        <v>98000</v>
      </c>
      <c r="F567" t="s">
        <v>14</v>
      </c>
      <c r="G567" t="s">
        <v>12</v>
      </c>
      <c r="H567" t="s">
        <v>3971</v>
      </c>
      <c r="I567" t="s">
        <v>4037</v>
      </c>
      <c r="J567" t="s">
        <v>3943</v>
      </c>
      <c r="K567" t="s">
        <v>25</v>
      </c>
      <c r="L567" t="s">
        <v>4146</v>
      </c>
      <c r="M567" t="s">
        <v>4718</v>
      </c>
      <c r="N567" t="s">
        <v>4719</v>
      </c>
      <c r="O567" t="s">
        <v>1676</v>
      </c>
      <c r="P567">
        <v>4421</v>
      </c>
      <c r="Q567">
        <v>1780</v>
      </c>
      <c r="R567">
        <v>1940</v>
      </c>
      <c r="S567">
        <v>7</v>
      </c>
      <c r="T567">
        <v>65</v>
      </c>
    </row>
    <row r="568" spans="1:20" x14ac:dyDescent="0.3">
      <c r="A568" t="s">
        <v>4115</v>
      </c>
      <c r="B568" t="s">
        <v>4941</v>
      </c>
      <c r="C568">
        <v>565000</v>
      </c>
      <c r="D568">
        <v>2017</v>
      </c>
      <c r="E568">
        <v>65000</v>
      </c>
      <c r="F568" t="s">
        <v>14</v>
      </c>
      <c r="G568" t="s">
        <v>12</v>
      </c>
      <c r="H568" t="s">
        <v>4036</v>
      </c>
      <c r="I568" t="s">
        <v>3967</v>
      </c>
      <c r="J568" t="s">
        <v>3953</v>
      </c>
      <c r="K568" t="s">
        <v>25</v>
      </c>
      <c r="L568" t="s">
        <v>4186</v>
      </c>
      <c r="M568" t="s">
        <v>4000</v>
      </c>
      <c r="N568" t="s">
        <v>4942</v>
      </c>
      <c r="O568" t="s">
        <v>3975</v>
      </c>
      <c r="P568">
        <v>3995</v>
      </c>
      <c r="Q568">
        <v>1835</v>
      </c>
      <c r="R568">
        <v>1839</v>
      </c>
      <c r="S568">
        <v>7</v>
      </c>
      <c r="T568">
        <v>60</v>
      </c>
    </row>
    <row r="569" spans="1:20" x14ac:dyDescent="0.3">
      <c r="A569" t="s">
        <v>3964</v>
      </c>
      <c r="B569" t="s">
        <v>4943</v>
      </c>
      <c r="C569">
        <v>750000</v>
      </c>
      <c r="D569">
        <v>2014</v>
      </c>
      <c r="E569">
        <v>126000</v>
      </c>
      <c r="F569" t="s">
        <v>14</v>
      </c>
      <c r="G569" t="s">
        <v>12</v>
      </c>
      <c r="H569" t="s">
        <v>4036</v>
      </c>
      <c r="I569" t="s">
        <v>4037</v>
      </c>
      <c r="J569" t="s">
        <v>3943</v>
      </c>
      <c r="K569" t="s">
        <v>25</v>
      </c>
      <c r="L569" t="s">
        <v>4136</v>
      </c>
      <c r="M569" t="s">
        <v>4944</v>
      </c>
      <c r="N569" t="s">
        <v>4809</v>
      </c>
      <c r="O569" t="s">
        <v>3975</v>
      </c>
      <c r="P569">
        <v>4585</v>
      </c>
      <c r="Q569">
        <v>1760</v>
      </c>
      <c r="R569">
        <v>1760</v>
      </c>
      <c r="S569">
        <v>7</v>
      </c>
      <c r="T569">
        <v>55</v>
      </c>
    </row>
    <row r="570" spans="1:20" x14ac:dyDescent="0.3">
      <c r="A570" t="s">
        <v>4104</v>
      </c>
      <c r="B570" t="s">
        <v>4597</v>
      </c>
      <c r="C570">
        <v>1850000</v>
      </c>
      <c r="D570">
        <v>2015</v>
      </c>
      <c r="E570">
        <v>71700</v>
      </c>
      <c r="F570" t="s">
        <v>14</v>
      </c>
      <c r="G570" t="s">
        <v>19</v>
      </c>
      <c r="H570" t="s">
        <v>4243</v>
      </c>
      <c r="I570" t="s">
        <v>3952</v>
      </c>
      <c r="J570" t="s">
        <v>3953</v>
      </c>
      <c r="K570" t="s">
        <v>25</v>
      </c>
      <c r="L570" t="s">
        <v>4107</v>
      </c>
      <c r="M570" t="s">
        <v>4439</v>
      </c>
      <c r="N570" t="s">
        <v>4109</v>
      </c>
      <c r="O570" t="s">
        <v>3991</v>
      </c>
      <c r="P570">
        <v>4385</v>
      </c>
      <c r="Q570">
        <v>1831</v>
      </c>
      <c r="R570">
        <v>1608</v>
      </c>
      <c r="S570">
        <v>5</v>
      </c>
      <c r="T570">
        <v>64</v>
      </c>
    </row>
    <row r="571" spans="1:20" x14ac:dyDescent="0.3">
      <c r="A571" t="s">
        <v>4115</v>
      </c>
      <c r="B571" t="s">
        <v>4945</v>
      </c>
      <c r="C571">
        <v>850000</v>
      </c>
      <c r="D571">
        <v>2016</v>
      </c>
      <c r="E571">
        <v>114000</v>
      </c>
      <c r="F571" t="s">
        <v>14</v>
      </c>
      <c r="G571" t="s">
        <v>12</v>
      </c>
      <c r="H571" t="s">
        <v>3959</v>
      </c>
      <c r="I571" t="s">
        <v>3952</v>
      </c>
      <c r="J571" t="s">
        <v>3943</v>
      </c>
      <c r="K571" t="s">
        <v>25</v>
      </c>
      <c r="L571" t="s">
        <v>4146</v>
      </c>
      <c r="M571" t="s">
        <v>4019</v>
      </c>
      <c r="N571" t="s">
        <v>4557</v>
      </c>
      <c r="O571" t="s">
        <v>3948</v>
      </c>
      <c r="P571">
        <v>4585</v>
      </c>
      <c r="Q571">
        <v>1890</v>
      </c>
      <c r="R571">
        <v>1785</v>
      </c>
      <c r="S571">
        <v>7</v>
      </c>
      <c r="T571">
        <v>70</v>
      </c>
    </row>
    <row r="572" spans="1:20" x14ac:dyDescent="0.3">
      <c r="A572" t="s">
        <v>3957</v>
      </c>
      <c r="B572" t="s">
        <v>4946</v>
      </c>
      <c r="C572">
        <v>535000</v>
      </c>
      <c r="D572">
        <v>2016</v>
      </c>
      <c r="E572">
        <v>58339</v>
      </c>
      <c r="F572" t="s">
        <v>14</v>
      </c>
      <c r="G572" t="s">
        <v>12</v>
      </c>
      <c r="H572" t="s">
        <v>4619</v>
      </c>
      <c r="I572" t="s">
        <v>3942</v>
      </c>
      <c r="J572" t="s">
        <v>3943</v>
      </c>
      <c r="K572" t="s">
        <v>25</v>
      </c>
      <c r="L572" t="s">
        <v>4394</v>
      </c>
      <c r="M572" t="s">
        <v>4125</v>
      </c>
      <c r="N572" t="s">
        <v>4395</v>
      </c>
      <c r="O572" t="s">
        <v>3948</v>
      </c>
      <c r="P572">
        <v>3985</v>
      </c>
      <c r="Q572">
        <v>1734</v>
      </c>
      <c r="R572">
        <v>1505</v>
      </c>
      <c r="S572">
        <v>5</v>
      </c>
      <c r="T572">
        <v>45</v>
      </c>
    </row>
    <row r="573" spans="1:20" x14ac:dyDescent="0.3">
      <c r="A573" t="s">
        <v>4021</v>
      </c>
      <c r="B573" t="s">
        <v>4947</v>
      </c>
      <c r="C573">
        <v>345000</v>
      </c>
      <c r="D573">
        <v>2011</v>
      </c>
      <c r="E573">
        <v>50667</v>
      </c>
      <c r="F573" t="s">
        <v>10</v>
      </c>
      <c r="G573" t="s">
        <v>19</v>
      </c>
      <c r="H573" t="s">
        <v>3971</v>
      </c>
      <c r="I573" t="s">
        <v>3952</v>
      </c>
      <c r="J573" t="s">
        <v>3953</v>
      </c>
      <c r="K573" t="s">
        <v>25</v>
      </c>
      <c r="L573" t="s">
        <v>1676</v>
      </c>
      <c r="M573" t="s">
        <v>1676</v>
      </c>
      <c r="N573" t="s">
        <v>1676</v>
      </c>
      <c r="O573" t="s">
        <v>1676</v>
      </c>
    </row>
    <row r="574" spans="1:20" x14ac:dyDescent="0.3">
      <c r="A574" t="s">
        <v>3949</v>
      </c>
      <c r="B574" t="s">
        <v>4948</v>
      </c>
      <c r="C574">
        <v>770000</v>
      </c>
      <c r="D574">
        <v>2019</v>
      </c>
      <c r="E574">
        <v>72040</v>
      </c>
      <c r="F574" t="s">
        <v>14</v>
      </c>
      <c r="G574" t="s">
        <v>19</v>
      </c>
      <c r="H574" t="s">
        <v>3941</v>
      </c>
      <c r="I574" t="s">
        <v>4037</v>
      </c>
      <c r="J574" t="s">
        <v>3943</v>
      </c>
      <c r="K574" t="s">
        <v>25</v>
      </c>
      <c r="L574" t="s">
        <v>3954</v>
      </c>
      <c r="M574" t="s">
        <v>3955</v>
      </c>
      <c r="N574" t="s">
        <v>3956</v>
      </c>
      <c r="O574" t="s">
        <v>3948</v>
      </c>
      <c r="P574">
        <v>3995</v>
      </c>
      <c r="Q574">
        <v>1735</v>
      </c>
      <c r="R574">
        <v>1515</v>
      </c>
      <c r="S574">
        <v>5</v>
      </c>
      <c r="T574">
        <v>37</v>
      </c>
    </row>
    <row r="575" spans="1:20" x14ac:dyDescent="0.3">
      <c r="A575" t="s">
        <v>3985</v>
      </c>
      <c r="B575" t="s">
        <v>4775</v>
      </c>
      <c r="C575">
        <v>3650000</v>
      </c>
      <c r="D575">
        <v>2019</v>
      </c>
      <c r="E575">
        <v>6000</v>
      </c>
      <c r="F575" t="s">
        <v>10</v>
      </c>
      <c r="G575" t="s">
        <v>19</v>
      </c>
      <c r="H575" t="s">
        <v>4036</v>
      </c>
      <c r="I575" t="s">
        <v>3952</v>
      </c>
      <c r="J575" t="s">
        <v>3943</v>
      </c>
      <c r="K575" t="s">
        <v>25</v>
      </c>
      <c r="L575" t="s">
        <v>4151</v>
      </c>
      <c r="M575" t="s">
        <v>4654</v>
      </c>
      <c r="N575" t="s">
        <v>4655</v>
      </c>
      <c r="O575" t="s">
        <v>3975</v>
      </c>
      <c r="P575">
        <v>4633</v>
      </c>
      <c r="Q575">
        <v>1811</v>
      </c>
      <c r="R575">
        <v>1429</v>
      </c>
      <c r="S575">
        <v>5</v>
      </c>
      <c r="T575">
        <v>57</v>
      </c>
    </row>
    <row r="576" spans="1:20" x14ac:dyDescent="0.3">
      <c r="A576" t="s">
        <v>4352</v>
      </c>
      <c r="B576" t="s">
        <v>4949</v>
      </c>
      <c r="C576">
        <v>1195000</v>
      </c>
      <c r="D576">
        <v>2022</v>
      </c>
      <c r="E576">
        <v>6200</v>
      </c>
      <c r="F576" t="s">
        <v>10</v>
      </c>
      <c r="G576" t="s">
        <v>12</v>
      </c>
      <c r="H576" t="s">
        <v>4259</v>
      </c>
      <c r="I576" t="s">
        <v>3967</v>
      </c>
      <c r="J576" t="s">
        <v>3943</v>
      </c>
      <c r="K576" t="s">
        <v>25</v>
      </c>
      <c r="L576" t="s">
        <v>4026</v>
      </c>
      <c r="M576" t="s">
        <v>4050</v>
      </c>
      <c r="N576" t="s">
        <v>4051</v>
      </c>
      <c r="O576" t="s">
        <v>3948</v>
      </c>
      <c r="P576">
        <v>3995</v>
      </c>
      <c r="Q576">
        <v>1790</v>
      </c>
      <c r="R576">
        <v>1647</v>
      </c>
      <c r="S576">
        <v>5</v>
      </c>
      <c r="T576">
        <v>45</v>
      </c>
    </row>
    <row r="577" spans="1:20" x14ac:dyDescent="0.3">
      <c r="A577" t="s">
        <v>3980</v>
      </c>
      <c r="B577" t="s">
        <v>4950</v>
      </c>
      <c r="C577">
        <v>1650000</v>
      </c>
      <c r="D577">
        <v>2012</v>
      </c>
      <c r="E577">
        <v>44000</v>
      </c>
      <c r="F577" t="s">
        <v>10</v>
      </c>
      <c r="G577" t="s">
        <v>19</v>
      </c>
      <c r="H577" t="s">
        <v>3971</v>
      </c>
      <c r="I577" t="s">
        <v>4037</v>
      </c>
      <c r="J577" t="s">
        <v>4177</v>
      </c>
      <c r="K577" t="s">
        <v>25</v>
      </c>
      <c r="L577" t="s">
        <v>4951</v>
      </c>
      <c r="M577" t="s">
        <v>4952</v>
      </c>
      <c r="N577" t="s">
        <v>4953</v>
      </c>
      <c r="O577" t="s">
        <v>3975</v>
      </c>
      <c r="P577">
        <v>5226</v>
      </c>
      <c r="Q577">
        <v>2120</v>
      </c>
      <c r="R577">
        <v>1479</v>
      </c>
      <c r="S577">
        <v>5</v>
      </c>
      <c r="T577">
        <v>90</v>
      </c>
    </row>
    <row r="578" spans="1:20" x14ac:dyDescent="0.3">
      <c r="A578" t="s">
        <v>3992</v>
      </c>
      <c r="B578" t="s">
        <v>4729</v>
      </c>
      <c r="C578">
        <v>3199000</v>
      </c>
      <c r="D578">
        <v>2021</v>
      </c>
      <c r="E578">
        <v>6900</v>
      </c>
      <c r="F578" t="s">
        <v>10</v>
      </c>
      <c r="G578" t="s">
        <v>19</v>
      </c>
      <c r="H578" t="s">
        <v>4259</v>
      </c>
      <c r="I578" t="s">
        <v>4043</v>
      </c>
      <c r="J578" t="s">
        <v>3943</v>
      </c>
      <c r="K578" t="s">
        <v>25</v>
      </c>
      <c r="L578" t="s">
        <v>3994</v>
      </c>
      <c r="M578" t="s">
        <v>3995</v>
      </c>
      <c r="N578" t="s">
        <v>3996</v>
      </c>
      <c r="O578" t="s">
        <v>3948</v>
      </c>
      <c r="P578">
        <v>4861</v>
      </c>
      <c r="Q578">
        <v>1864</v>
      </c>
      <c r="R578">
        <v>1483</v>
      </c>
      <c r="S578">
        <v>5</v>
      </c>
      <c r="T578">
        <v>66</v>
      </c>
    </row>
    <row r="579" spans="1:20" x14ac:dyDescent="0.3">
      <c r="A579" t="s">
        <v>3980</v>
      </c>
      <c r="B579" t="s">
        <v>4954</v>
      </c>
      <c r="C579">
        <v>7100000</v>
      </c>
      <c r="D579">
        <v>2022</v>
      </c>
      <c r="E579">
        <v>2500</v>
      </c>
      <c r="F579" t="s">
        <v>10</v>
      </c>
      <c r="G579" t="s">
        <v>19</v>
      </c>
      <c r="H579" t="s">
        <v>4220</v>
      </c>
      <c r="I579" t="s">
        <v>3942</v>
      </c>
      <c r="J579" t="s">
        <v>3943</v>
      </c>
      <c r="K579" t="s">
        <v>25</v>
      </c>
      <c r="L579" t="s">
        <v>3982</v>
      </c>
      <c r="M579" t="s">
        <v>4955</v>
      </c>
      <c r="N579" t="s">
        <v>4407</v>
      </c>
      <c r="O579" t="s">
        <v>3975</v>
      </c>
      <c r="P579">
        <v>5063</v>
      </c>
      <c r="Q579">
        <v>1860</v>
      </c>
      <c r="R579">
        <v>1494</v>
      </c>
      <c r="S579">
        <v>5</v>
      </c>
      <c r="T579">
        <v>80</v>
      </c>
    </row>
    <row r="580" spans="1:20" x14ac:dyDescent="0.3">
      <c r="A580" t="s">
        <v>4021</v>
      </c>
      <c r="B580" t="s">
        <v>4022</v>
      </c>
      <c r="C580">
        <v>625000</v>
      </c>
      <c r="D580">
        <v>2016</v>
      </c>
      <c r="E580">
        <v>68000</v>
      </c>
      <c r="F580" t="s">
        <v>10</v>
      </c>
      <c r="G580" t="s">
        <v>19</v>
      </c>
      <c r="H580" t="s">
        <v>4036</v>
      </c>
      <c r="I580" t="s">
        <v>3952</v>
      </c>
      <c r="J580" t="s">
        <v>3943</v>
      </c>
      <c r="K580" t="s">
        <v>25</v>
      </c>
      <c r="L580" t="s">
        <v>3961</v>
      </c>
      <c r="M580" t="s">
        <v>4023</v>
      </c>
      <c r="N580" t="s">
        <v>4024</v>
      </c>
      <c r="O580" t="s">
        <v>3948</v>
      </c>
      <c r="P580">
        <v>3971</v>
      </c>
      <c r="Q580">
        <v>1682</v>
      </c>
      <c r="R580">
        <v>1469</v>
      </c>
      <c r="S580">
        <v>5</v>
      </c>
      <c r="T580">
        <v>45</v>
      </c>
    </row>
    <row r="581" spans="1:20" x14ac:dyDescent="0.3">
      <c r="A581" t="s">
        <v>3949</v>
      </c>
      <c r="B581" t="s">
        <v>4604</v>
      </c>
      <c r="C581">
        <v>745000</v>
      </c>
      <c r="D581">
        <v>2018</v>
      </c>
      <c r="E581">
        <v>36000</v>
      </c>
      <c r="F581" t="s">
        <v>14</v>
      </c>
      <c r="G581" t="s">
        <v>12</v>
      </c>
      <c r="H581" t="s">
        <v>4085</v>
      </c>
      <c r="I581" t="s">
        <v>3952</v>
      </c>
      <c r="J581" t="s">
        <v>3943</v>
      </c>
      <c r="K581" t="s">
        <v>25</v>
      </c>
      <c r="L581" t="s">
        <v>3954</v>
      </c>
      <c r="M581" t="s">
        <v>4125</v>
      </c>
      <c r="N581" t="s">
        <v>4126</v>
      </c>
      <c r="O581" t="s">
        <v>3948</v>
      </c>
      <c r="P581">
        <v>3995</v>
      </c>
      <c r="Q581">
        <v>1790</v>
      </c>
      <c r="R581">
        <v>1640</v>
      </c>
      <c r="S581">
        <v>5</v>
      </c>
      <c r="T581">
        <v>48</v>
      </c>
    </row>
    <row r="582" spans="1:20" x14ac:dyDescent="0.3">
      <c r="A582" t="s">
        <v>3957</v>
      </c>
      <c r="B582" t="s">
        <v>4956</v>
      </c>
      <c r="C582">
        <v>551000</v>
      </c>
      <c r="D582">
        <v>2021</v>
      </c>
      <c r="E582">
        <v>19000</v>
      </c>
      <c r="F582" t="s">
        <v>10</v>
      </c>
      <c r="G582" t="s">
        <v>12</v>
      </c>
      <c r="H582" t="s">
        <v>4223</v>
      </c>
      <c r="I582" t="s">
        <v>3952</v>
      </c>
      <c r="J582" t="s">
        <v>3943</v>
      </c>
      <c r="K582" t="s">
        <v>25</v>
      </c>
      <c r="L582" t="s">
        <v>4046</v>
      </c>
      <c r="M582" t="s">
        <v>4047</v>
      </c>
      <c r="N582" t="s">
        <v>4048</v>
      </c>
      <c r="O582" t="s">
        <v>3948</v>
      </c>
      <c r="P582">
        <v>3610</v>
      </c>
      <c r="Q582">
        <v>1645</v>
      </c>
      <c r="R582">
        <v>1560</v>
      </c>
      <c r="S582">
        <v>5</v>
      </c>
      <c r="T582">
        <v>35</v>
      </c>
    </row>
    <row r="583" spans="1:20" x14ac:dyDescent="0.3">
      <c r="A583" t="s">
        <v>3980</v>
      </c>
      <c r="B583" t="s">
        <v>4853</v>
      </c>
      <c r="C583">
        <v>5950000</v>
      </c>
      <c r="D583">
        <v>2019</v>
      </c>
      <c r="E583">
        <v>10000</v>
      </c>
      <c r="F583" t="s">
        <v>14</v>
      </c>
      <c r="G583" t="s">
        <v>19</v>
      </c>
      <c r="H583" t="s">
        <v>4337</v>
      </c>
      <c r="I583" t="s">
        <v>3952</v>
      </c>
      <c r="J583" t="s">
        <v>3943</v>
      </c>
      <c r="K583" t="s">
        <v>25</v>
      </c>
      <c r="L583" t="s">
        <v>4358</v>
      </c>
      <c r="M583" t="s">
        <v>4359</v>
      </c>
      <c r="N583" t="s">
        <v>4360</v>
      </c>
      <c r="O583" t="s">
        <v>3975</v>
      </c>
      <c r="P583">
        <v>5063</v>
      </c>
      <c r="Q583">
        <v>1860</v>
      </c>
      <c r="R583">
        <v>1494</v>
      </c>
      <c r="S583">
        <v>5</v>
      </c>
      <c r="T583">
        <v>80</v>
      </c>
    </row>
    <row r="584" spans="1:20" x14ac:dyDescent="0.3">
      <c r="A584" t="s">
        <v>4363</v>
      </c>
      <c r="B584" t="s">
        <v>4957</v>
      </c>
      <c r="C584">
        <v>22000000</v>
      </c>
      <c r="D584">
        <v>2019</v>
      </c>
      <c r="E584">
        <v>35000</v>
      </c>
      <c r="F584" t="s">
        <v>14</v>
      </c>
      <c r="G584" t="s">
        <v>19</v>
      </c>
      <c r="H584" t="s">
        <v>3941</v>
      </c>
      <c r="I584" t="s">
        <v>4011</v>
      </c>
      <c r="J584" t="s">
        <v>3943</v>
      </c>
      <c r="K584" t="s">
        <v>25</v>
      </c>
      <c r="L584" t="s">
        <v>4244</v>
      </c>
      <c r="M584" t="s">
        <v>4958</v>
      </c>
      <c r="N584" t="s">
        <v>4510</v>
      </c>
      <c r="O584" t="s">
        <v>3991</v>
      </c>
      <c r="P584">
        <v>4999</v>
      </c>
      <c r="Q584">
        <v>2220</v>
      </c>
      <c r="R584">
        <v>1835</v>
      </c>
      <c r="S584">
        <v>5</v>
      </c>
      <c r="T584">
        <v>105</v>
      </c>
    </row>
    <row r="585" spans="1:20" x14ac:dyDescent="0.3">
      <c r="A585" t="s">
        <v>4800</v>
      </c>
      <c r="B585" t="s">
        <v>4959</v>
      </c>
      <c r="C585">
        <v>3300000</v>
      </c>
      <c r="D585">
        <v>2019</v>
      </c>
      <c r="E585">
        <v>6400</v>
      </c>
      <c r="F585" t="s">
        <v>14</v>
      </c>
      <c r="G585" t="s">
        <v>19</v>
      </c>
      <c r="H585" t="s">
        <v>4036</v>
      </c>
      <c r="I585" t="s">
        <v>3967</v>
      </c>
      <c r="J585" t="s">
        <v>3943</v>
      </c>
      <c r="K585" t="s">
        <v>25</v>
      </c>
      <c r="L585" t="s">
        <v>4901</v>
      </c>
      <c r="M585" t="s">
        <v>4754</v>
      </c>
      <c r="N585" t="s">
        <v>4804</v>
      </c>
      <c r="O585" t="s">
        <v>3948</v>
      </c>
      <c r="P585">
        <v>3821</v>
      </c>
      <c r="Q585">
        <v>1727</v>
      </c>
      <c r="R585">
        <v>1414</v>
      </c>
      <c r="S585">
        <v>5</v>
      </c>
      <c r="T585">
        <v>44</v>
      </c>
    </row>
    <row r="586" spans="1:20" x14ac:dyDescent="0.3">
      <c r="A586" t="s">
        <v>4072</v>
      </c>
      <c r="B586" t="s">
        <v>4960</v>
      </c>
      <c r="C586">
        <v>3250000</v>
      </c>
      <c r="D586">
        <v>2019</v>
      </c>
      <c r="E586">
        <v>34000</v>
      </c>
      <c r="F586" t="s">
        <v>14</v>
      </c>
      <c r="G586" t="s">
        <v>19</v>
      </c>
      <c r="H586" t="s">
        <v>4337</v>
      </c>
      <c r="I586" t="s">
        <v>3952</v>
      </c>
      <c r="J586" t="s">
        <v>3943</v>
      </c>
      <c r="K586" t="s">
        <v>25</v>
      </c>
      <c r="L586" t="s">
        <v>4864</v>
      </c>
      <c r="M586" t="s">
        <v>4865</v>
      </c>
      <c r="N586" t="s">
        <v>4866</v>
      </c>
      <c r="O586" t="s">
        <v>3991</v>
      </c>
      <c r="P586">
        <v>4903</v>
      </c>
      <c r="Q586">
        <v>1869</v>
      </c>
      <c r="R586">
        <v>1837</v>
      </c>
      <c r="S586">
        <v>7</v>
      </c>
      <c r="T586">
        <v>80</v>
      </c>
    </row>
    <row r="587" spans="1:20" x14ac:dyDescent="0.3">
      <c r="A587" t="s">
        <v>4004</v>
      </c>
      <c r="B587" t="s">
        <v>4961</v>
      </c>
      <c r="C587">
        <v>690000</v>
      </c>
      <c r="D587">
        <v>2016</v>
      </c>
      <c r="E587">
        <v>35000</v>
      </c>
      <c r="F587" t="s">
        <v>14</v>
      </c>
      <c r="G587" t="s">
        <v>19</v>
      </c>
      <c r="H587" t="s">
        <v>4036</v>
      </c>
      <c r="I587" t="s">
        <v>3942</v>
      </c>
      <c r="J587" t="s">
        <v>3953</v>
      </c>
      <c r="K587" t="s">
        <v>25</v>
      </c>
      <c r="L587" t="s">
        <v>3999</v>
      </c>
      <c r="M587" t="s">
        <v>4235</v>
      </c>
      <c r="N587" t="s">
        <v>4236</v>
      </c>
      <c r="O587" t="s">
        <v>3948</v>
      </c>
      <c r="P587">
        <v>4315</v>
      </c>
      <c r="Q587">
        <v>1822</v>
      </c>
      <c r="R587">
        <v>1695</v>
      </c>
      <c r="S587">
        <v>5</v>
      </c>
      <c r="T587">
        <v>50</v>
      </c>
    </row>
    <row r="588" spans="1:20" x14ac:dyDescent="0.3">
      <c r="A588" t="s">
        <v>3949</v>
      </c>
      <c r="B588" t="s">
        <v>4962</v>
      </c>
      <c r="C588">
        <v>894999</v>
      </c>
      <c r="D588">
        <v>2019</v>
      </c>
      <c r="E588">
        <v>46000</v>
      </c>
      <c r="F588" t="s">
        <v>14</v>
      </c>
      <c r="G588" t="s">
        <v>19</v>
      </c>
      <c r="H588" t="s">
        <v>3971</v>
      </c>
      <c r="I588" t="s">
        <v>3952</v>
      </c>
      <c r="J588" t="s">
        <v>3943</v>
      </c>
      <c r="K588" t="s">
        <v>25</v>
      </c>
      <c r="L588" t="s">
        <v>3954</v>
      </c>
      <c r="M588" t="s">
        <v>4125</v>
      </c>
      <c r="N588" t="s">
        <v>4126</v>
      </c>
      <c r="O588" t="s">
        <v>3948</v>
      </c>
      <c r="P588">
        <v>3995</v>
      </c>
      <c r="Q588">
        <v>1790</v>
      </c>
      <c r="R588">
        <v>1640</v>
      </c>
      <c r="S588">
        <v>5</v>
      </c>
      <c r="T588">
        <v>48</v>
      </c>
    </row>
    <row r="589" spans="1:20" x14ac:dyDescent="0.3">
      <c r="A589" t="s">
        <v>3992</v>
      </c>
      <c r="B589" t="s">
        <v>4758</v>
      </c>
      <c r="C589">
        <v>550000</v>
      </c>
      <c r="D589">
        <v>2016</v>
      </c>
      <c r="E589">
        <v>83000</v>
      </c>
      <c r="F589" t="s">
        <v>14</v>
      </c>
      <c r="G589" t="s">
        <v>12</v>
      </c>
      <c r="H589" t="s">
        <v>4316</v>
      </c>
      <c r="I589" t="s">
        <v>3952</v>
      </c>
      <c r="J589" t="s">
        <v>3943</v>
      </c>
      <c r="K589" t="s">
        <v>25</v>
      </c>
      <c r="L589" t="s">
        <v>4225</v>
      </c>
      <c r="M589" t="s">
        <v>4759</v>
      </c>
      <c r="N589" t="s">
        <v>4644</v>
      </c>
      <c r="O589" t="s">
        <v>3948</v>
      </c>
      <c r="P589">
        <v>4386</v>
      </c>
      <c r="Q589">
        <v>1699</v>
      </c>
      <c r="R589">
        <v>1466</v>
      </c>
      <c r="S589">
        <v>5</v>
      </c>
      <c r="T589">
        <v>55</v>
      </c>
    </row>
    <row r="590" spans="1:20" x14ac:dyDescent="0.3">
      <c r="A590" t="s">
        <v>4072</v>
      </c>
      <c r="B590" t="s">
        <v>4664</v>
      </c>
      <c r="C590">
        <v>399000</v>
      </c>
      <c r="D590">
        <v>2013</v>
      </c>
      <c r="E590">
        <v>54000</v>
      </c>
      <c r="F590" t="s">
        <v>14</v>
      </c>
      <c r="G590" t="s">
        <v>12</v>
      </c>
      <c r="H590" t="s">
        <v>3971</v>
      </c>
      <c r="I590" t="s">
        <v>4017</v>
      </c>
      <c r="J590" t="s">
        <v>4177</v>
      </c>
      <c r="K590" t="s">
        <v>25</v>
      </c>
      <c r="L590" t="s">
        <v>4204</v>
      </c>
      <c r="M590" t="s">
        <v>4651</v>
      </c>
      <c r="N590" t="s">
        <v>4652</v>
      </c>
      <c r="O590" t="s">
        <v>3948</v>
      </c>
      <c r="P590">
        <v>3999</v>
      </c>
      <c r="Q590">
        <v>1765</v>
      </c>
      <c r="R590">
        <v>1708</v>
      </c>
      <c r="S590">
        <v>5</v>
      </c>
      <c r="T590">
        <v>52</v>
      </c>
    </row>
    <row r="591" spans="1:20" x14ac:dyDescent="0.3">
      <c r="A591" t="s">
        <v>4352</v>
      </c>
      <c r="B591" t="s">
        <v>4963</v>
      </c>
      <c r="C591">
        <v>1275000</v>
      </c>
      <c r="D591">
        <v>2020</v>
      </c>
      <c r="E591">
        <v>42000</v>
      </c>
      <c r="F591" t="s">
        <v>10</v>
      </c>
      <c r="G591" t="s">
        <v>12</v>
      </c>
      <c r="H591" t="s">
        <v>4223</v>
      </c>
      <c r="I591" t="s">
        <v>4068</v>
      </c>
      <c r="J591" t="s">
        <v>3943</v>
      </c>
      <c r="K591" t="s">
        <v>25</v>
      </c>
      <c r="L591" t="s">
        <v>4155</v>
      </c>
      <c r="M591" t="s">
        <v>4756</v>
      </c>
      <c r="N591" t="s">
        <v>4757</v>
      </c>
      <c r="O591" t="s">
        <v>3948</v>
      </c>
      <c r="P591">
        <v>4315</v>
      </c>
      <c r="Q591">
        <v>1800</v>
      </c>
      <c r="R591">
        <v>1645</v>
      </c>
      <c r="S591">
        <v>5</v>
      </c>
      <c r="T591">
        <v>50</v>
      </c>
    </row>
    <row r="592" spans="1:20" x14ac:dyDescent="0.3">
      <c r="A592" t="s">
        <v>3949</v>
      </c>
      <c r="B592" t="s">
        <v>4964</v>
      </c>
      <c r="C592">
        <v>535000</v>
      </c>
      <c r="D592">
        <v>2020</v>
      </c>
      <c r="E592">
        <v>41441</v>
      </c>
      <c r="F592" t="s">
        <v>10</v>
      </c>
      <c r="G592" t="s">
        <v>12</v>
      </c>
      <c r="H592" t="s">
        <v>4006</v>
      </c>
      <c r="I592" t="s">
        <v>4037</v>
      </c>
      <c r="J592" t="s">
        <v>3943</v>
      </c>
      <c r="K592" t="s">
        <v>25</v>
      </c>
      <c r="L592" t="s">
        <v>4164</v>
      </c>
      <c r="M592" t="s">
        <v>4165</v>
      </c>
      <c r="N592" t="s">
        <v>4166</v>
      </c>
      <c r="O592" t="s">
        <v>3975</v>
      </c>
      <c r="P592">
        <v>3675</v>
      </c>
      <c r="Q592">
        <v>1475</v>
      </c>
      <c r="R592">
        <v>1800</v>
      </c>
      <c r="S592">
        <v>5</v>
      </c>
      <c r="T592">
        <v>40</v>
      </c>
    </row>
    <row r="593" spans="1:20" x14ac:dyDescent="0.3">
      <c r="A593" t="s">
        <v>3949</v>
      </c>
      <c r="B593" t="s">
        <v>4604</v>
      </c>
      <c r="C593">
        <v>825000</v>
      </c>
      <c r="D593">
        <v>2018</v>
      </c>
      <c r="E593">
        <v>48174</v>
      </c>
      <c r="F593" t="s">
        <v>14</v>
      </c>
      <c r="G593" t="s">
        <v>12</v>
      </c>
      <c r="H593" t="s">
        <v>4267</v>
      </c>
      <c r="I593" t="s">
        <v>3952</v>
      </c>
      <c r="J593" t="s">
        <v>3943</v>
      </c>
      <c r="K593" t="s">
        <v>25</v>
      </c>
      <c r="L593" t="s">
        <v>3954</v>
      </c>
      <c r="M593" t="s">
        <v>4125</v>
      </c>
      <c r="N593" t="s">
        <v>4126</v>
      </c>
      <c r="O593" t="s">
        <v>3948</v>
      </c>
      <c r="P593">
        <v>3995</v>
      </c>
      <c r="Q593">
        <v>1790</v>
      </c>
      <c r="R593">
        <v>1640</v>
      </c>
      <c r="S593">
        <v>5</v>
      </c>
      <c r="T593">
        <v>48</v>
      </c>
    </row>
    <row r="594" spans="1:20" x14ac:dyDescent="0.3">
      <c r="A594" t="s">
        <v>4072</v>
      </c>
      <c r="B594" t="s">
        <v>4703</v>
      </c>
      <c r="C594">
        <v>585000</v>
      </c>
      <c r="D594">
        <v>2016</v>
      </c>
      <c r="E594">
        <v>62591</v>
      </c>
      <c r="F594" t="s">
        <v>14</v>
      </c>
      <c r="G594" t="s">
        <v>12</v>
      </c>
      <c r="H594" t="s">
        <v>3971</v>
      </c>
      <c r="I594" t="s">
        <v>4037</v>
      </c>
      <c r="J594" t="s">
        <v>3943</v>
      </c>
      <c r="K594" t="s">
        <v>25</v>
      </c>
      <c r="L594" t="s">
        <v>4204</v>
      </c>
      <c r="M594" t="s">
        <v>4416</v>
      </c>
      <c r="N594" t="s">
        <v>4417</v>
      </c>
      <c r="O594" t="s">
        <v>3948</v>
      </c>
      <c r="P594">
        <v>3998</v>
      </c>
      <c r="Q594">
        <v>1765</v>
      </c>
      <c r="R594">
        <v>1647</v>
      </c>
      <c r="S594">
        <v>5</v>
      </c>
      <c r="T594">
        <v>52</v>
      </c>
    </row>
    <row r="595" spans="1:20" x14ac:dyDescent="0.3">
      <c r="A595" t="s">
        <v>3939</v>
      </c>
      <c r="B595" t="s">
        <v>4622</v>
      </c>
      <c r="C595">
        <v>675000</v>
      </c>
      <c r="D595">
        <v>2017</v>
      </c>
      <c r="E595">
        <v>48650</v>
      </c>
      <c r="F595" t="s">
        <v>10</v>
      </c>
      <c r="G595" t="s">
        <v>19</v>
      </c>
      <c r="H595" t="s">
        <v>3971</v>
      </c>
      <c r="I595" t="s">
        <v>4043</v>
      </c>
      <c r="J595" t="s">
        <v>3943</v>
      </c>
      <c r="K595" t="s">
        <v>25</v>
      </c>
      <c r="L595" t="s">
        <v>4062</v>
      </c>
      <c r="M595" t="s">
        <v>4063</v>
      </c>
      <c r="N595" t="s">
        <v>4064</v>
      </c>
      <c r="O595" t="s">
        <v>3948</v>
      </c>
      <c r="P595">
        <v>3955</v>
      </c>
      <c r="Q595">
        <v>1694</v>
      </c>
      <c r="R595">
        <v>1544</v>
      </c>
      <c r="S595">
        <v>5</v>
      </c>
      <c r="T595">
        <v>40</v>
      </c>
    </row>
    <row r="596" spans="1:20" x14ac:dyDescent="0.3">
      <c r="A596" t="s">
        <v>3949</v>
      </c>
      <c r="B596" t="s">
        <v>4965</v>
      </c>
      <c r="C596">
        <v>795000</v>
      </c>
      <c r="D596">
        <v>2017</v>
      </c>
      <c r="E596">
        <v>52245</v>
      </c>
      <c r="F596" t="s">
        <v>14</v>
      </c>
      <c r="G596" t="s">
        <v>12</v>
      </c>
      <c r="H596" t="s">
        <v>3941</v>
      </c>
      <c r="I596" t="s">
        <v>4043</v>
      </c>
      <c r="J596" t="s">
        <v>3943</v>
      </c>
      <c r="K596" t="s">
        <v>25</v>
      </c>
      <c r="L596" t="s">
        <v>3954</v>
      </c>
      <c r="M596" t="s">
        <v>4125</v>
      </c>
      <c r="N596" t="s">
        <v>4126</v>
      </c>
      <c r="O596" t="s">
        <v>3948</v>
      </c>
      <c r="P596">
        <v>4300</v>
      </c>
      <c r="Q596">
        <v>1785</v>
      </c>
      <c r="R596">
        <v>1595</v>
      </c>
      <c r="S596">
        <v>5</v>
      </c>
      <c r="T596">
        <v>48</v>
      </c>
    </row>
    <row r="597" spans="1:20" x14ac:dyDescent="0.3">
      <c r="A597" t="s">
        <v>3980</v>
      </c>
      <c r="B597" t="s">
        <v>4954</v>
      </c>
      <c r="C597">
        <v>6500000</v>
      </c>
      <c r="D597">
        <v>2021</v>
      </c>
      <c r="E597">
        <v>7500</v>
      </c>
      <c r="F597" t="s">
        <v>10</v>
      </c>
      <c r="G597" t="s">
        <v>19</v>
      </c>
      <c r="H597" t="s">
        <v>4036</v>
      </c>
      <c r="I597" t="s">
        <v>4068</v>
      </c>
      <c r="J597" t="s">
        <v>3943</v>
      </c>
      <c r="K597" t="s">
        <v>25</v>
      </c>
      <c r="L597" t="s">
        <v>3982</v>
      </c>
      <c r="M597" t="s">
        <v>4955</v>
      </c>
      <c r="N597" t="s">
        <v>4407</v>
      </c>
      <c r="O597" t="s">
        <v>3975</v>
      </c>
      <c r="P597">
        <v>5063</v>
      </c>
      <c r="Q597">
        <v>1860</v>
      </c>
      <c r="R597">
        <v>1494</v>
      </c>
      <c r="S597">
        <v>5</v>
      </c>
      <c r="T597">
        <v>80</v>
      </c>
    </row>
    <row r="598" spans="1:20" x14ac:dyDescent="0.3">
      <c r="A598" t="s">
        <v>3957</v>
      </c>
      <c r="B598" t="s">
        <v>4966</v>
      </c>
      <c r="C598">
        <v>611000</v>
      </c>
      <c r="D598">
        <v>2017</v>
      </c>
      <c r="E598">
        <v>65000</v>
      </c>
      <c r="F598" t="s">
        <v>14</v>
      </c>
      <c r="G598" t="s">
        <v>12</v>
      </c>
      <c r="H598" t="s">
        <v>4967</v>
      </c>
      <c r="I598" t="s">
        <v>3952</v>
      </c>
      <c r="J598" t="s">
        <v>3943</v>
      </c>
      <c r="K598" t="s">
        <v>25</v>
      </c>
      <c r="L598" t="s">
        <v>4394</v>
      </c>
      <c r="M598" t="s">
        <v>4125</v>
      </c>
      <c r="N598" t="s">
        <v>4395</v>
      </c>
      <c r="O598" t="s">
        <v>3948</v>
      </c>
      <c r="P598">
        <v>3985</v>
      </c>
      <c r="Q598">
        <v>1734</v>
      </c>
      <c r="R598">
        <v>1505</v>
      </c>
      <c r="S598">
        <v>5</v>
      </c>
      <c r="T598">
        <v>45</v>
      </c>
    </row>
    <row r="599" spans="1:20" x14ac:dyDescent="0.3">
      <c r="A599" t="s">
        <v>3949</v>
      </c>
      <c r="B599" t="s">
        <v>4323</v>
      </c>
      <c r="C599">
        <v>390000</v>
      </c>
      <c r="D599">
        <v>2015</v>
      </c>
      <c r="E599">
        <v>43297</v>
      </c>
      <c r="F599" t="s">
        <v>10</v>
      </c>
      <c r="G599" t="s">
        <v>12</v>
      </c>
      <c r="H599" t="s">
        <v>4968</v>
      </c>
      <c r="I599" t="s">
        <v>3967</v>
      </c>
      <c r="J599" t="s">
        <v>3943</v>
      </c>
      <c r="K599" t="s">
        <v>25</v>
      </c>
      <c r="L599" t="s">
        <v>4026</v>
      </c>
      <c r="M599" t="s">
        <v>4324</v>
      </c>
      <c r="N599" t="s">
        <v>4028</v>
      </c>
      <c r="O599" t="s">
        <v>3948</v>
      </c>
      <c r="P599">
        <v>3599</v>
      </c>
      <c r="Q599">
        <v>1495</v>
      </c>
      <c r="R599">
        <v>1700</v>
      </c>
      <c r="S599">
        <v>5</v>
      </c>
      <c r="T599">
        <v>35</v>
      </c>
    </row>
    <row r="600" spans="1:20" x14ac:dyDescent="0.3">
      <c r="A600" t="s">
        <v>3949</v>
      </c>
      <c r="B600" t="s">
        <v>4673</v>
      </c>
      <c r="C600">
        <v>650000</v>
      </c>
      <c r="D600">
        <v>2019</v>
      </c>
      <c r="E600">
        <v>44710</v>
      </c>
      <c r="F600" t="s">
        <v>10</v>
      </c>
      <c r="G600" t="s">
        <v>12</v>
      </c>
      <c r="H600" t="s">
        <v>3941</v>
      </c>
      <c r="I600" t="s">
        <v>3952</v>
      </c>
      <c r="J600" t="s">
        <v>3943</v>
      </c>
      <c r="K600" t="s">
        <v>25</v>
      </c>
      <c r="L600" t="s">
        <v>3961</v>
      </c>
      <c r="M600" t="s">
        <v>4122</v>
      </c>
      <c r="N600" t="s">
        <v>4003</v>
      </c>
      <c r="O600" t="s">
        <v>3948</v>
      </c>
      <c r="P600">
        <v>3850</v>
      </c>
      <c r="Q600">
        <v>1695</v>
      </c>
      <c r="R600">
        <v>1530</v>
      </c>
      <c r="S600">
        <v>5</v>
      </c>
      <c r="T600">
        <v>42</v>
      </c>
    </row>
    <row r="601" spans="1:20" x14ac:dyDescent="0.3">
      <c r="A601" t="s">
        <v>4004</v>
      </c>
      <c r="B601" t="s">
        <v>4969</v>
      </c>
      <c r="C601">
        <v>390000</v>
      </c>
      <c r="D601">
        <v>2013</v>
      </c>
      <c r="E601">
        <v>62000</v>
      </c>
      <c r="F601" t="s">
        <v>14</v>
      </c>
      <c r="G601" t="s">
        <v>12</v>
      </c>
      <c r="H601" t="s">
        <v>3959</v>
      </c>
      <c r="I601" t="s">
        <v>4037</v>
      </c>
      <c r="J601" t="s">
        <v>3943</v>
      </c>
      <c r="K601" t="s">
        <v>25</v>
      </c>
      <c r="L601" t="s">
        <v>3999</v>
      </c>
      <c r="M601" t="s">
        <v>4970</v>
      </c>
      <c r="N601" t="s">
        <v>4971</v>
      </c>
      <c r="O601" t="s">
        <v>3948</v>
      </c>
      <c r="P601">
        <v>4618</v>
      </c>
      <c r="Q601">
        <v>1813</v>
      </c>
      <c r="R601">
        <v>1488</v>
      </c>
      <c r="S601">
        <v>5</v>
      </c>
      <c r="T601">
        <v>67</v>
      </c>
    </row>
    <row r="602" spans="1:20" x14ac:dyDescent="0.3">
      <c r="A602" t="s">
        <v>4104</v>
      </c>
      <c r="B602" t="s">
        <v>4912</v>
      </c>
      <c r="C602">
        <v>2400000</v>
      </c>
      <c r="D602">
        <v>2017</v>
      </c>
      <c r="E602">
        <v>59267</v>
      </c>
      <c r="F602" t="s">
        <v>14</v>
      </c>
      <c r="G602" t="s">
        <v>19</v>
      </c>
      <c r="H602" t="s">
        <v>4259</v>
      </c>
      <c r="I602" t="s">
        <v>4037</v>
      </c>
      <c r="J602" t="s">
        <v>3943</v>
      </c>
      <c r="K602" t="s">
        <v>25</v>
      </c>
      <c r="L602" t="s">
        <v>4107</v>
      </c>
      <c r="M602" t="s">
        <v>4314</v>
      </c>
      <c r="N602" t="s">
        <v>3990</v>
      </c>
      <c r="O602" t="s">
        <v>3948</v>
      </c>
      <c r="P602">
        <v>4726</v>
      </c>
      <c r="Q602">
        <v>1842</v>
      </c>
      <c r="R602">
        <v>1427</v>
      </c>
      <c r="S602">
        <v>5</v>
      </c>
      <c r="T602">
        <v>54</v>
      </c>
    </row>
    <row r="603" spans="1:20" x14ac:dyDescent="0.3">
      <c r="A603" t="s">
        <v>3949</v>
      </c>
      <c r="B603" t="s">
        <v>4639</v>
      </c>
      <c r="C603">
        <v>385000</v>
      </c>
      <c r="D603">
        <v>2011</v>
      </c>
      <c r="E603">
        <v>69000</v>
      </c>
      <c r="F603" t="s">
        <v>10</v>
      </c>
      <c r="G603" t="s">
        <v>12</v>
      </c>
      <c r="H603" t="s">
        <v>4106</v>
      </c>
      <c r="I603" t="s">
        <v>4037</v>
      </c>
      <c r="J603" t="s">
        <v>3943</v>
      </c>
      <c r="K603" t="s">
        <v>25</v>
      </c>
      <c r="L603" t="s">
        <v>3961</v>
      </c>
      <c r="M603" t="s">
        <v>4056</v>
      </c>
      <c r="N603" t="s">
        <v>4304</v>
      </c>
      <c r="O603" t="s">
        <v>3948</v>
      </c>
      <c r="P603">
        <v>3850</v>
      </c>
      <c r="Q603">
        <v>1695</v>
      </c>
      <c r="R603">
        <v>1530</v>
      </c>
      <c r="S603">
        <v>5</v>
      </c>
      <c r="T603">
        <v>42</v>
      </c>
    </row>
    <row r="604" spans="1:20" x14ac:dyDescent="0.3">
      <c r="A604" t="s">
        <v>3949</v>
      </c>
      <c r="B604" t="s">
        <v>4303</v>
      </c>
      <c r="C604">
        <v>450000</v>
      </c>
      <c r="D604">
        <v>2017</v>
      </c>
      <c r="E604">
        <v>75000</v>
      </c>
      <c r="F604" t="s">
        <v>10</v>
      </c>
      <c r="G604" t="s">
        <v>12</v>
      </c>
      <c r="H604" t="s">
        <v>4078</v>
      </c>
      <c r="I604" t="s">
        <v>3952</v>
      </c>
      <c r="J604" t="s">
        <v>3943</v>
      </c>
      <c r="K604" t="s">
        <v>4288</v>
      </c>
      <c r="L604" t="s">
        <v>3961</v>
      </c>
      <c r="M604" t="s">
        <v>4122</v>
      </c>
      <c r="N604" t="s">
        <v>4003</v>
      </c>
      <c r="O604" t="s">
        <v>3948</v>
      </c>
      <c r="P604">
        <v>3995</v>
      </c>
      <c r="Q604">
        <v>1695</v>
      </c>
      <c r="R604">
        <v>1555</v>
      </c>
      <c r="S604">
        <v>5</v>
      </c>
      <c r="T604">
        <v>42</v>
      </c>
    </row>
    <row r="605" spans="1:20" x14ac:dyDescent="0.3">
      <c r="A605" t="s">
        <v>3957</v>
      </c>
      <c r="B605" t="s">
        <v>4972</v>
      </c>
      <c r="C605">
        <v>649000</v>
      </c>
      <c r="D605">
        <v>2020</v>
      </c>
      <c r="E605">
        <v>52236</v>
      </c>
      <c r="F605" t="s">
        <v>10</v>
      </c>
      <c r="G605" t="s">
        <v>12</v>
      </c>
      <c r="H605" t="s">
        <v>4371</v>
      </c>
      <c r="I605" t="s">
        <v>4037</v>
      </c>
      <c r="J605" t="s">
        <v>3943</v>
      </c>
      <c r="K605" t="s">
        <v>25</v>
      </c>
      <c r="L605" t="s">
        <v>3961</v>
      </c>
      <c r="M605" t="s">
        <v>4306</v>
      </c>
      <c r="N605" t="s">
        <v>4304</v>
      </c>
      <c r="O605" t="s">
        <v>3948</v>
      </c>
      <c r="P605">
        <v>3765</v>
      </c>
      <c r="Q605">
        <v>1660</v>
      </c>
      <c r="R605">
        <v>1520</v>
      </c>
      <c r="S605">
        <v>5</v>
      </c>
      <c r="T605">
        <v>43</v>
      </c>
    </row>
    <row r="606" spans="1:20" x14ac:dyDescent="0.3">
      <c r="A606" t="s">
        <v>3992</v>
      </c>
      <c r="B606" t="s">
        <v>4973</v>
      </c>
      <c r="C606">
        <v>3499000</v>
      </c>
      <c r="D606">
        <v>2020</v>
      </c>
      <c r="E606">
        <v>47000</v>
      </c>
      <c r="F606" t="s">
        <v>14</v>
      </c>
      <c r="G606" t="s">
        <v>19</v>
      </c>
      <c r="H606" t="s">
        <v>3971</v>
      </c>
      <c r="I606" t="s">
        <v>3952</v>
      </c>
      <c r="J606" t="s">
        <v>3943</v>
      </c>
      <c r="K606" t="s">
        <v>25</v>
      </c>
      <c r="L606" t="s">
        <v>1676</v>
      </c>
      <c r="M606" t="s">
        <v>1676</v>
      </c>
      <c r="N606" t="s">
        <v>1676</v>
      </c>
      <c r="O606" t="s">
        <v>1676</v>
      </c>
      <c r="P606">
        <v>4697</v>
      </c>
      <c r="Q606">
        <v>1882</v>
      </c>
      <c r="R606">
        <v>1665</v>
      </c>
      <c r="S606">
        <v>7</v>
      </c>
      <c r="T606">
        <v>63</v>
      </c>
    </row>
    <row r="607" spans="1:20" x14ac:dyDescent="0.3">
      <c r="A607" t="s">
        <v>4104</v>
      </c>
      <c r="B607" t="s">
        <v>4974</v>
      </c>
      <c r="C607">
        <v>2900000</v>
      </c>
      <c r="D607">
        <v>2019</v>
      </c>
      <c r="E607">
        <v>15530</v>
      </c>
      <c r="F607" t="s">
        <v>14</v>
      </c>
      <c r="G607" t="s">
        <v>19</v>
      </c>
      <c r="H607" t="s">
        <v>4190</v>
      </c>
      <c r="I607" t="s">
        <v>3952</v>
      </c>
      <c r="J607" t="s">
        <v>3943</v>
      </c>
      <c r="K607" t="s">
        <v>25</v>
      </c>
      <c r="L607" t="s">
        <v>4107</v>
      </c>
      <c r="M607" t="s">
        <v>4191</v>
      </c>
      <c r="N607" t="s">
        <v>4192</v>
      </c>
      <c r="O607" t="s">
        <v>3948</v>
      </c>
      <c r="P607">
        <v>4456</v>
      </c>
      <c r="Q607">
        <v>1796</v>
      </c>
      <c r="R607">
        <v>1416</v>
      </c>
      <c r="S607">
        <v>5</v>
      </c>
      <c r="T607">
        <v>50</v>
      </c>
    </row>
    <row r="608" spans="1:20" x14ac:dyDescent="0.3">
      <c r="A608" t="s">
        <v>3949</v>
      </c>
      <c r="B608" t="s">
        <v>3950</v>
      </c>
      <c r="C608">
        <v>400000</v>
      </c>
      <c r="D608">
        <v>2014</v>
      </c>
      <c r="E608">
        <v>64000</v>
      </c>
      <c r="F608" t="s">
        <v>14</v>
      </c>
      <c r="G608" t="s">
        <v>12</v>
      </c>
      <c r="H608" t="s">
        <v>4183</v>
      </c>
      <c r="I608" t="s">
        <v>3952</v>
      </c>
      <c r="J608" t="s">
        <v>3943</v>
      </c>
      <c r="K608" t="s">
        <v>25</v>
      </c>
      <c r="L608" t="s">
        <v>3954</v>
      </c>
      <c r="M608" t="s">
        <v>3955</v>
      </c>
      <c r="N608" t="s">
        <v>3956</v>
      </c>
      <c r="O608" t="s">
        <v>3948</v>
      </c>
      <c r="P608">
        <v>3995</v>
      </c>
      <c r="Q608">
        <v>1695</v>
      </c>
      <c r="R608">
        <v>1555</v>
      </c>
      <c r="S608">
        <v>5</v>
      </c>
      <c r="T608">
        <v>42</v>
      </c>
    </row>
    <row r="609" spans="1:20" x14ac:dyDescent="0.3">
      <c r="A609" t="s">
        <v>3957</v>
      </c>
      <c r="B609" t="s">
        <v>4975</v>
      </c>
      <c r="C609">
        <v>599000</v>
      </c>
      <c r="D609">
        <v>2020</v>
      </c>
      <c r="E609">
        <v>35000</v>
      </c>
      <c r="F609" t="s">
        <v>10</v>
      </c>
      <c r="G609" t="s">
        <v>19</v>
      </c>
      <c r="H609" t="s">
        <v>4259</v>
      </c>
      <c r="I609" t="s">
        <v>4037</v>
      </c>
      <c r="J609" t="s">
        <v>3943</v>
      </c>
      <c r="K609" t="s">
        <v>25</v>
      </c>
      <c r="L609" t="s">
        <v>3961</v>
      </c>
      <c r="M609" t="s">
        <v>3968</v>
      </c>
      <c r="N609" t="s">
        <v>4304</v>
      </c>
      <c r="O609" t="s">
        <v>3948</v>
      </c>
      <c r="P609">
        <v>3805</v>
      </c>
      <c r="Q609">
        <v>1680</v>
      </c>
      <c r="R609">
        <v>1520</v>
      </c>
      <c r="S609">
        <v>5</v>
      </c>
      <c r="T609">
        <v>37</v>
      </c>
    </row>
    <row r="610" spans="1:20" x14ac:dyDescent="0.3">
      <c r="A610" t="s">
        <v>3964</v>
      </c>
      <c r="B610" t="s">
        <v>4976</v>
      </c>
      <c r="C610">
        <v>2980000</v>
      </c>
      <c r="D610">
        <v>2019</v>
      </c>
      <c r="E610">
        <v>92000</v>
      </c>
      <c r="F610" t="s">
        <v>14</v>
      </c>
      <c r="G610" t="s">
        <v>12</v>
      </c>
      <c r="H610" t="s">
        <v>3959</v>
      </c>
      <c r="I610" t="s">
        <v>4068</v>
      </c>
      <c r="J610" t="s">
        <v>3943</v>
      </c>
      <c r="K610" t="s">
        <v>25</v>
      </c>
      <c r="L610" t="s">
        <v>4172</v>
      </c>
      <c r="M610" t="s">
        <v>4173</v>
      </c>
      <c r="N610" t="s">
        <v>4977</v>
      </c>
      <c r="O610" t="s">
        <v>3975</v>
      </c>
      <c r="P610">
        <v>4795</v>
      </c>
      <c r="Q610">
        <v>1855</v>
      </c>
      <c r="R610">
        <v>1835</v>
      </c>
      <c r="S610">
        <v>7</v>
      </c>
      <c r="T610">
        <v>80</v>
      </c>
    </row>
    <row r="611" spans="1:20" x14ac:dyDescent="0.3">
      <c r="A611" t="s">
        <v>4104</v>
      </c>
      <c r="B611" t="s">
        <v>4978</v>
      </c>
      <c r="C611">
        <v>3500000</v>
      </c>
      <c r="D611">
        <v>2018</v>
      </c>
      <c r="E611">
        <v>18000</v>
      </c>
      <c r="F611" t="s">
        <v>10</v>
      </c>
      <c r="G611" t="s">
        <v>19</v>
      </c>
      <c r="H611" t="s">
        <v>3971</v>
      </c>
      <c r="I611" t="s">
        <v>3952</v>
      </c>
      <c r="J611" t="s">
        <v>3943</v>
      </c>
      <c r="K611" t="s">
        <v>25</v>
      </c>
      <c r="L611" t="s">
        <v>4979</v>
      </c>
      <c r="M611" t="s">
        <v>4980</v>
      </c>
      <c r="N611" t="s">
        <v>4355</v>
      </c>
      <c r="O611" t="s">
        <v>3948</v>
      </c>
      <c r="P611">
        <v>4726</v>
      </c>
      <c r="Q611">
        <v>1842</v>
      </c>
      <c r="R611">
        <v>1427</v>
      </c>
      <c r="S611">
        <v>5</v>
      </c>
      <c r="T611">
        <v>54</v>
      </c>
    </row>
    <row r="612" spans="1:20" x14ac:dyDescent="0.3">
      <c r="A612" t="s">
        <v>3939</v>
      </c>
      <c r="B612" t="s">
        <v>4981</v>
      </c>
      <c r="C612">
        <v>400000</v>
      </c>
      <c r="D612">
        <v>2016</v>
      </c>
      <c r="E612">
        <v>50000</v>
      </c>
      <c r="F612" t="s">
        <v>10</v>
      </c>
      <c r="G612" t="s">
        <v>12</v>
      </c>
      <c r="H612" t="s">
        <v>4259</v>
      </c>
      <c r="I612" t="s">
        <v>3967</v>
      </c>
      <c r="J612" t="s">
        <v>3943</v>
      </c>
      <c r="K612" t="s">
        <v>25</v>
      </c>
      <c r="L612" t="s">
        <v>4062</v>
      </c>
      <c r="M612" t="s">
        <v>4063</v>
      </c>
      <c r="N612" t="s">
        <v>4064</v>
      </c>
      <c r="O612" t="s">
        <v>3948</v>
      </c>
      <c r="P612">
        <v>3955</v>
      </c>
      <c r="Q612">
        <v>1694</v>
      </c>
      <c r="R612">
        <v>1544</v>
      </c>
      <c r="S612">
        <v>5</v>
      </c>
      <c r="T612">
        <v>40</v>
      </c>
    </row>
    <row r="613" spans="1:20" x14ac:dyDescent="0.3">
      <c r="A613" t="s">
        <v>3980</v>
      </c>
      <c r="B613" t="s">
        <v>4982</v>
      </c>
      <c r="C613">
        <v>6975000</v>
      </c>
      <c r="D613">
        <v>2022</v>
      </c>
      <c r="E613">
        <v>2000</v>
      </c>
      <c r="F613" t="s">
        <v>10</v>
      </c>
      <c r="G613" t="s">
        <v>19</v>
      </c>
      <c r="H613" t="s">
        <v>4598</v>
      </c>
      <c r="I613" t="s">
        <v>3952</v>
      </c>
      <c r="J613" t="s">
        <v>3943</v>
      </c>
      <c r="K613" t="s">
        <v>25</v>
      </c>
      <c r="L613" t="s">
        <v>3982</v>
      </c>
      <c r="M613" t="s">
        <v>4983</v>
      </c>
      <c r="N613" t="s">
        <v>4984</v>
      </c>
      <c r="O613" t="s">
        <v>3975</v>
      </c>
      <c r="P613">
        <v>4658</v>
      </c>
      <c r="Q613">
        <v>1890</v>
      </c>
      <c r="R613">
        <v>1644</v>
      </c>
      <c r="S613">
        <v>5</v>
      </c>
      <c r="T613">
        <v>66</v>
      </c>
    </row>
    <row r="614" spans="1:20" x14ac:dyDescent="0.3">
      <c r="A614" t="s">
        <v>4104</v>
      </c>
      <c r="B614" t="s">
        <v>4985</v>
      </c>
      <c r="C614">
        <v>745000</v>
      </c>
      <c r="D614">
        <v>2013</v>
      </c>
      <c r="E614">
        <v>72000</v>
      </c>
      <c r="F614" t="s">
        <v>14</v>
      </c>
      <c r="G614" t="s">
        <v>19</v>
      </c>
      <c r="H614" t="s">
        <v>4145</v>
      </c>
      <c r="I614" t="s">
        <v>4068</v>
      </c>
      <c r="J614" t="s">
        <v>3943</v>
      </c>
      <c r="K614" t="s">
        <v>25</v>
      </c>
      <c r="L614" t="s">
        <v>1676</v>
      </c>
      <c r="M614" t="s">
        <v>1676</v>
      </c>
      <c r="N614" t="s">
        <v>1676</v>
      </c>
      <c r="O614" t="s">
        <v>1676</v>
      </c>
    </row>
    <row r="615" spans="1:20" x14ac:dyDescent="0.3">
      <c r="A615" t="s">
        <v>3980</v>
      </c>
      <c r="B615" t="s">
        <v>4368</v>
      </c>
      <c r="C615">
        <v>5400000</v>
      </c>
      <c r="D615">
        <v>2016</v>
      </c>
      <c r="E615">
        <v>16000</v>
      </c>
      <c r="F615" t="s">
        <v>14</v>
      </c>
      <c r="G615" t="s">
        <v>19</v>
      </c>
      <c r="H615" t="s">
        <v>4598</v>
      </c>
      <c r="I615" t="s">
        <v>3952</v>
      </c>
      <c r="J615" t="s">
        <v>3943</v>
      </c>
      <c r="K615" t="s">
        <v>25</v>
      </c>
      <c r="L615" t="s">
        <v>4092</v>
      </c>
      <c r="M615" t="s">
        <v>4369</v>
      </c>
      <c r="N615" t="s">
        <v>4100</v>
      </c>
      <c r="O615" t="s">
        <v>3991</v>
      </c>
      <c r="P615">
        <v>4819</v>
      </c>
      <c r="Q615">
        <v>2141</v>
      </c>
      <c r="R615">
        <v>1796</v>
      </c>
      <c r="S615">
        <v>5</v>
      </c>
      <c r="T615">
        <v>93</v>
      </c>
    </row>
    <row r="616" spans="1:20" x14ac:dyDescent="0.3">
      <c r="A616" t="s">
        <v>3980</v>
      </c>
      <c r="B616" t="s">
        <v>4925</v>
      </c>
      <c r="C616">
        <v>3700000</v>
      </c>
      <c r="D616">
        <v>2015</v>
      </c>
      <c r="E616">
        <v>103890</v>
      </c>
      <c r="F616" t="s">
        <v>14</v>
      </c>
      <c r="G616" t="s">
        <v>19</v>
      </c>
      <c r="H616" t="s">
        <v>3959</v>
      </c>
      <c r="I616" t="s">
        <v>4068</v>
      </c>
      <c r="J616" t="s">
        <v>3953</v>
      </c>
      <c r="K616" t="s">
        <v>25</v>
      </c>
      <c r="L616" t="s">
        <v>4441</v>
      </c>
      <c r="M616" t="s">
        <v>4926</v>
      </c>
      <c r="N616" t="s">
        <v>4463</v>
      </c>
      <c r="O616" t="s">
        <v>3991</v>
      </c>
      <c r="P616">
        <v>5120</v>
      </c>
      <c r="Q616">
        <v>1934</v>
      </c>
      <c r="R616">
        <v>1850</v>
      </c>
      <c r="S616">
        <v>7</v>
      </c>
      <c r="T616">
        <v>100</v>
      </c>
    </row>
    <row r="617" spans="1:20" x14ac:dyDescent="0.3">
      <c r="A617" t="s">
        <v>3949</v>
      </c>
      <c r="B617" t="s">
        <v>4986</v>
      </c>
      <c r="C617">
        <v>445000</v>
      </c>
      <c r="D617">
        <v>2018</v>
      </c>
      <c r="E617">
        <v>71000</v>
      </c>
      <c r="F617" t="s">
        <v>10</v>
      </c>
      <c r="G617" t="s">
        <v>12</v>
      </c>
      <c r="H617" t="s">
        <v>3951</v>
      </c>
      <c r="I617" t="s">
        <v>3952</v>
      </c>
      <c r="J617" t="s">
        <v>3943</v>
      </c>
      <c r="K617" t="s">
        <v>25</v>
      </c>
      <c r="L617" t="s">
        <v>4026</v>
      </c>
      <c r="M617" t="s">
        <v>4027</v>
      </c>
      <c r="N617" t="s">
        <v>4028</v>
      </c>
      <c r="O617" t="s">
        <v>3948</v>
      </c>
      <c r="P617">
        <v>3600</v>
      </c>
      <c r="Q617">
        <v>1600</v>
      </c>
      <c r="R617">
        <v>1560</v>
      </c>
      <c r="S617">
        <v>5</v>
      </c>
      <c r="T617">
        <v>35</v>
      </c>
    </row>
    <row r="618" spans="1:20" x14ac:dyDescent="0.3">
      <c r="A618" t="s">
        <v>4115</v>
      </c>
      <c r="B618" t="s">
        <v>4987</v>
      </c>
      <c r="C618">
        <v>1475000</v>
      </c>
      <c r="D618">
        <v>2021</v>
      </c>
      <c r="E618">
        <v>12000</v>
      </c>
      <c r="F618" t="s">
        <v>14</v>
      </c>
      <c r="G618" t="s">
        <v>12</v>
      </c>
      <c r="H618" t="s">
        <v>3951</v>
      </c>
      <c r="I618" t="s">
        <v>3967</v>
      </c>
      <c r="J618" t="s">
        <v>3943</v>
      </c>
      <c r="K618" t="s">
        <v>25</v>
      </c>
      <c r="L618" t="s">
        <v>4563</v>
      </c>
      <c r="M618" t="s">
        <v>4564</v>
      </c>
      <c r="N618" t="s">
        <v>4407</v>
      </c>
      <c r="O618" t="s">
        <v>3991</v>
      </c>
      <c r="P618">
        <v>3985</v>
      </c>
      <c r="Q618">
        <v>1820</v>
      </c>
      <c r="R618">
        <v>1844</v>
      </c>
      <c r="S618">
        <v>4</v>
      </c>
      <c r="T618">
        <v>57</v>
      </c>
    </row>
    <row r="619" spans="1:20" x14ac:dyDescent="0.3">
      <c r="A619" t="s">
        <v>3964</v>
      </c>
      <c r="B619" t="s">
        <v>4171</v>
      </c>
      <c r="C619">
        <v>2800000</v>
      </c>
      <c r="D619">
        <v>2016</v>
      </c>
      <c r="E619">
        <v>93000</v>
      </c>
      <c r="F619" t="s">
        <v>14</v>
      </c>
      <c r="G619" t="s">
        <v>19</v>
      </c>
      <c r="H619" t="s">
        <v>4241</v>
      </c>
      <c r="I619" t="s">
        <v>3952</v>
      </c>
      <c r="J619" t="s">
        <v>3943</v>
      </c>
      <c r="K619" t="s">
        <v>25</v>
      </c>
      <c r="L619" t="s">
        <v>4172</v>
      </c>
      <c r="M619" t="s">
        <v>4173</v>
      </c>
      <c r="N619" t="s">
        <v>4174</v>
      </c>
      <c r="O619" t="s">
        <v>3975</v>
      </c>
      <c r="P619">
        <v>4795</v>
      </c>
      <c r="Q619">
        <v>1855</v>
      </c>
      <c r="R619">
        <v>1835</v>
      </c>
      <c r="S619">
        <v>7</v>
      </c>
      <c r="T619">
        <v>80</v>
      </c>
    </row>
    <row r="620" spans="1:20" x14ac:dyDescent="0.3">
      <c r="A620" t="s">
        <v>3957</v>
      </c>
      <c r="B620" t="s">
        <v>4988</v>
      </c>
      <c r="C620">
        <v>190000</v>
      </c>
      <c r="D620">
        <v>2013</v>
      </c>
      <c r="E620">
        <v>63000</v>
      </c>
      <c r="F620" t="s">
        <v>10</v>
      </c>
      <c r="G620" t="s">
        <v>12</v>
      </c>
      <c r="H620" t="s">
        <v>3951</v>
      </c>
      <c r="I620" t="s">
        <v>3952</v>
      </c>
      <c r="J620" t="s">
        <v>3953</v>
      </c>
      <c r="K620" t="s">
        <v>25</v>
      </c>
      <c r="L620" t="s">
        <v>4886</v>
      </c>
      <c r="M620" t="s">
        <v>4989</v>
      </c>
      <c r="N620" t="s">
        <v>4429</v>
      </c>
      <c r="O620" t="s">
        <v>1676</v>
      </c>
      <c r="P620">
        <v>3495</v>
      </c>
      <c r="Q620">
        <v>1550</v>
      </c>
      <c r="R620">
        <v>1500</v>
      </c>
      <c r="S620">
        <v>5</v>
      </c>
      <c r="T620">
        <v>32</v>
      </c>
    </row>
    <row r="621" spans="1:20" x14ac:dyDescent="0.3">
      <c r="A621" t="s">
        <v>3949</v>
      </c>
      <c r="B621" t="s">
        <v>4673</v>
      </c>
      <c r="C621">
        <v>600000</v>
      </c>
      <c r="D621">
        <v>2020</v>
      </c>
      <c r="E621">
        <v>10000</v>
      </c>
      <c r="F621" t="s">
        <v>10</v>
      </c>
      <c r="G621" t="s">
        <v>12</v>
      </c>
      <c r="H621" t="s">
        <v>4990</v>
      </c>
      <c r="I621" t="s">
        <v>3952</v>
      </c>
      <c r="J621" t="s">
        <v>3943</v>
      </c>
      <c r="K621" t="s">
        <v>25</v>
      </c>
      <c r="L621" t="s">
        <v>3961</v>
      </c>
      <c r="M621" t="s">
        <v>4122</v>
      </c>
      <c r="N621" t="s">
        <v>4003</v>
      </c>
      <c r="O621" t="s">
        <v>3948</v>
      </c>
      <c r="P621">
        <v>3850</v>
      </c>
      <c r="Q621">
        <v>1695</v>
      </c>
      <c r="R621">
        <v>1530</v>
      </c>
      <c r="S621">
        <v>5</v>
      </c>
      <c r="T621">
        <v>42</v>
      </c>
    </row>
    <row r="622" spans="1:20" x14ac:dyDescent="0.3">
      <c r="A622" t="s">
        <v>4352</v>
      </c>
      <c r="B622" t="s">
        <v>4753</v>
      </c>
      <c r="C622">
        <v>1835000</v>
      </c>
      <c r="D622">
        <v>2020</v>
      </c>
      <c r="E622">
        <v>33828</v>
      </c>
      <c r="F622" t="s">
        <v>14</v>
      </c>
      <c r="G622" t="s">
        <v>19</v>
      </c>
      <c r="H622" t="s">
        <v>3971</v>
      </c>
      <c r="I622" t="s">
        <v>3952</v>
      </c>
      <c r="J622" t="s">
        <v>3943</v>
      </c>
      <c r="K622" t="s">
        <v>25</v>
      </c>
      <c r="L622" t="s">
        <v>4186</v>
      </c>
      <c r="M622" t="s">
        <v>4754</v>
      </c>
      <c r="N622" t="s">
        <v>4355</v>
      </c>
      <c r="O622" t="s">
        <v>3948</v>
      </c>
      <c r="P622">
        <v>4315</v>
      </c>
      <c r="Q622">
        <v>1800</v>
      </c>
      <c r="R622">
        <v>1645</v>
      </c>
      <c r="S622">
        <v>5</v>
      </c>
      <c r="T622">
        <v>50</v>
      </c>
    </row>
    <row r="623" spans="1:20" x14ac:dyDescent="0.3">
      <c r="A623" t="s">
        <v>3949</v>
      </c>
      <c r="B623" t="s">
        <v>4521</v>
      </c>
      <c r="C623">
        <v>550000</v>
      </c>
      <c r="D623">
        <v>2019</v>
      </c>
      <c r="E623">
        <v>48000</v>
      </c>
      <c r="F623" t="s">
        <v>22</v>
      </c>
      <c r="G623" t="s">
        <v>12</v>
      </c>
      <c r="H623" t="s">
        <v>3971</v>
      </c>
      <c r="I623" t="s">
        <v>4037</v>
      </c>
      <c r="J623" t="s">
        <v>3943</v>
      </c>
      <c r="K623" t="s">
        <v>25</v>
      </c>
      <c r="L623" t="s">
        <v>4026</v>
      </c>
      <c r="M623" t="s">
        <v>4522</v>
      </c>
      <c r="N623" t="s">
        <v>4054</v>
      </c>
      <c r="O623" t="s">
        <v>3948</v>
      </c>
      <c r="P623">
        <v>3655</v>
      </c>
      <c r="Q623">
        <v>1620</v>
      </c>
      <c r="R623">
        <v>1675</v>
      </c>
      <c r="S623">
        <v>5</v>
      </c>
      <c r="T623">
        <v>60</v>
      </c>
    </row>
    <row r="624" spans="1:20" x14ac:dyDescent="0.3">
      <c r="A624" t="s">
        <v>3949</v>
      </c>
      <c r="B624" t="s">
        <v>4991</v>
      </c>
      <c r="C624">
        <v>715000</v>
      </c>
      <c r="D624">
        <v>2017</v>
      </c>
      <c r="E624">
        <v>71000</v>
      </c>
      <c r="F624" t="s">
        <v>14</v>
      </c>
      <c r="G624" t="s">
        <v>12</v>
      </c>
      <c r="H624" t="s">
        <v>4036</v>
      </c>
      <c r="I624" t="s">
        <v>3967</v>
      </c>
      <c r="J624" t="s">
        <v>3943</v>
      </c>
      <c r="K624" t="s">
        <v>25</v>
      </c>
      <c r="L624" t="s">
        <v>3954</v>
      </c>
      <c r="M624" t="s">
        <v>4125</v>
      </c>
      <c r="N624" t="s">
        <v>4126</v>
      </c>
      <c r="O624" t="s">
        <v>3948</v>
      </c>
      <c r="P624">
        <v>3995</v>
      </c>
      <c r="Q624">
        <v>1790</v>
      </c>
      <c r="R624">
        <v>1640</v>
      </c>
      <c r="S624">
        <v>5</v>
      </c>
      <c r="T624">
        <v>48</v>
      </c>
    </row>
    <row r="625" spans="1:20" x14ac:dyDescent="0.3">
      <c r="A625" t="s">
        <v>4115</v>
      </c>
      <c r="B625" t="s">
        <v>4992</v>
      </c>
      <c r="C625">
        <v>2540000</v>
      </c>
      <c r="D625">
        <v>2022</v>
      </c>
      <c r="E625">
        <v>18000</v>
      </c>
      <c r="F625" t="s">
        <v>14</v>
      </c>
      <c r="G625" t="s">
        <v>19</v>
      </c>
      <c r="H625" t="s">
        <v>4036</v>
      </c>
      <c r="I625" t="s">
        <v>3952</v>
      </c>
      <c r="J625" t="s">
        <v>3943</v>
      </c>
      <c r="K625" t="s">
        <v>25</v>
      </c>
      <c r="L625" t="s">
        <v>4563</v>
      </c>
      <c r="M625" t="s">
        <v>4993</v>
      </c>
      <c r="N625" t="s">
        <v>4994</v>
      </c>
      <c r="O625" t="s">
        <v>3948</v>
      </c>
      <c r="P625">
        <v>4695</v>
      </c>
      <c r="Q625">
        <v>1890</v>
      </c>
      <c r="R625">
        <v>1755</v>
      </c>
      <c r="S625">
        <v>7</v>
      </c>
      <c r="T625">
        <v>60</v>
      </c>
    </row>
    <row r="626" spans="1:20" x14ac:dyDescent="0.3">
      <c r="A626" t="s">
        <v>3949</v>
      </c>
      <c r="B626" t="s">
        <v>4995</v>
      </c>
      <c r="C626">
        <v>525000</v>
      </c>
      <c r="D626">
        <v>2019</v>
      </c>
      <c r="E626">
        <v>50000</v>
      </c>
      <c r="F626" t="s">
        <v>22</v>
      </c>
      <c r="G626" t="s">
        <v>12</v>
      </c>
      <c r="H626" t="s">
        <v>4036</v>
      </c>
      <c r="I626" t="s">
        <v>3942</v>
      </c>
      <c r="J626" t="s">
        <v>3943</v>
      </c>
      <c r="K626" t="s">
        <v>25</v>
      </c>
      <c r="L626" t="s">
        <v>4026</v>
      </c>
      <c r="M626" t="s">
        <v>4522</v>
      </c>
      <c r="N626" t="s">
        <v>4054</v>
      </c>
      <c r="O626" t="s">
        <v>3948</v>
      </c>
      <c r="P626">
        <v>3655</v>
      </c>
      <c r="Q626">
        <v>1620</v>
      </c>
      <c r="R626">
        <v>1675</v>
      </c>
      <c r="S626">
        <v>5</v>
      </c>
      <c r="T626">
        <v>60</v>
      </c>
    </row>
    <row r="627" spans="1:20" x14ac:dyDescent="0.3">
      <c r="A627" t="s">
        <v>3957</v>
      </c>
      <c r="B627" t="s">
        <v>4389</v>
      </c>
      <c r="C627">
        <v>425000</v>
      </c>
      <c r="D627">
        <v>2015</v>
      </c>
      <c r="E627">
        <v>48000</v>
      </c>
      <c r="F627" t="s">
        <v>10</v>
      </c>
      <c r="G627" t="s">
        <v>12</v>
      </c>
      <c r="H627" t="s">
        <v>4036</v>
      </c>
      <c r="I627" t="s">
        <v>4037</v>
      </c>
      <c r="J627" t="s">
        <v>3943</v>
      </c>
      <c r="K627" t="s">
        <v>25</v>
      </c>
      <c r="L627" t="s">
        <v>3961</v>
      </c>
      <c r="M627" t="s">
        <v>4306</v>
      </c>
      <c r="N627" t="s">
        <v>4304</v>
      </c>
      <c r="O627" t="s">
        <v>3948</v>
      </c>
      <c r="P627">
        <v>3765</v>
      </c>
      <c r="Q627">
        <v>1660</v>
      </c>
      <c r="R627">
        <v>1520</v>
      </c>
      <c r="S627">
        <v>5</v>
      </c>
      <c r="T627">
        <v>43</v>
      </c>
    </row>
    <row r="628" spans="1:20" x14ac:dyDescent="0.3">
      <c r="A628" t="s">
        <v>3957</v>
      </c>
      <c r="B628" t="s">
        <v>4996</v>
      </c>
      <c r="C628">
        <v>795000</v>
      </c>
      <c r="D628">
        <v>2022</v>
      </c>
      <c r="E628">
        <v>4000</v>
      </c>
      <c r="F628" t="s">
        <v>10</v>
      </c>
      <c r="G628" t="s">
        <v>19</v>
      </c>
      <c r="H628" t="s">
        <v>4078</v>
      </c>
      <c r="I628" t="s">
        <v>3952</v>
      </c>
      <c r="J628" t="s">
        <v>3943</v>
      </c>
      <c r="K628" t="s">
        <v>25</v>
      </c>
      <c r="L628" t="s">
        <v>3961</v>
      </c>
      <c r="M628" t="s">
        <v>3946</v>
      </c>
      <c r="N628" t="s">
        <v>4997</v>
      </c>
      <c r="O628" t="s">
        <v>3948</v>
      </c>
      <c r="P628">
        <v>3995</v>
      </c>
      <c r="Q628">
        <v>1775</v>
      </c>
      <c r="R628">
        <v>1505</v>
      </c>
      <c r="S628">
        <v>5</v>
      </c>
      <c r="T628">
        <v>37</v>
      </c>
    </row>
    <row r="629" spans="1:20" x14ac:dyDescent="0.3">
      <c r="A629" t="s">
        <v>3939</v>
      </c>
      <c r="B629" t="s">
        <v>4998</v>
      </c>
      <c r="C629">
        <v>269000</v>
      </c>
      <c r="D629">
        <v>2010</v>
      </c>
      <c r="E629">
        <v>73000</v>
      </c>
      <c r="F629" t="s">
        <v>10</v>
      </c>
      <c r="G629" t="s">
        <v>12</v>
      </c>
      <c r="H629" t="s">
        <v>4036</v>
      </c>
      <c r="I629" t="s">
        <v>4037</v>
      </c>
      <c r="J629" t="s">
        <v>3953</v>
      </c>
      <c r="K629" t="s">
        <v>25</v>
      </c>
      <c r="L629" t="s">
        <v>4155</v>
      </c>
      <c r="M629" t="s">
        <v>4277</v>
      </c>
      <c r="N629" t="s">
        <v>4278</v>
      </c>
      <c r="O629" t="s">
        <v>3948</v>
      </c>
      <c r="P629">
        <v>4420</v>
      </c>
      <c r="Q629">
        <v>1695</v>
      </c>
      <c r="R629">
        <v>1480</v>
      </c>
      <c r="S629">
        <v>5</v>
      </c>
      <c r="T629">
        <v>42</v>
      </c>
    </row>
    <row r="630" spans="1:20" x14ac:dyDescent="0.3">
      <c r="A630" t="s">
        <v>3964</v>
      </c>
      <c r="B630" t="s">
        <v>4999</v>
      </c>
      <c r="C630">
        <v>1450000</v>
      </c>
      <c r="D630">
        <v>2013</v>
      </c>
      <c r="E630">
        <v>170669</v>
      </c>
      <c r="F630" t="s">
        <v>14</v>
      </c>
      <c r="G630" t="s">
        <v>19</v>
      </c>
      <c r="H630" t="s">
        <v>3971</v>
      </c>
      <c r="I630" t="s">
        <v>3952</v>
      </c>
      <c r="J630" t="s">
        <v>3943</v>
      </c>
      <c r="K630" t="s">
        <v>25</v>
      </c>
      <c r="L630" t="s">
        <v>4283</v>
      </c>
      <c r="M630" t="s">
        <v>5000</v>
      </c>
      <c r="N630" t="s">
        <v>5001</v>
      </c>
      <c r="O630" t="s">
        <v>1676</v>
      </c>
      <c r="P630">
        <v>4705</v>
      </c>
      <c r="Q630">
        <v>1840</v>
      </c>
      <c r="R630">
        <v>1850</v>
      </c>
      <c r="S630">
        <v>7</v>
      </c>
      <c r="T630">
        <v>80</v>
      </c>
    </row>
    <row r="631" spans="1:20" x14ac:dyDescent="0.3">
      <c r="A631" t="s">
        <v>3957</v>
      </c>
      <c r="B631" t="s">
        <v>5002</v>
      </c>
      <c r="C631">
        <v>565000</v>
      </c>
      <c r="D631">
        <v>2014</v>
      </c>
      <c r="E631">
        <v>68000</v>
      </c>
      <c r="F631" t="s">
        <v>14</v>
      </c>
      <c r="G631" t="s">
        <v>12</v>
      </c>
      <c r="H631" t="s">
        <v>3959</v>
      </c>
      <c r="I631" t="s">
        <v>3952</v>
      </c>
      <c r="J631" t="s">
        <v>3943</v>
      </c>
      <c r="K631" t="s">
        <v>25</v>
      </c>
      <c r="L631" t="s">
        <v>4069</v>
      </c>
      <c r="M631" t="s">
        <v>5003</v>
      </c>
      <c r="N631" t="s">
        <v>4322</v>
      </c>
      <c r="O631" t="s">
        <v>3948</v>
      </c>
      <c r="P631">
        <v>4370</v>
      </c>
      <c r="Q631">
        <v>1700</v>
      </c>
      <c r="R631">
        <v>1475</v>
      </c>
      <c r="S631">
        <v>5</v>
      </c>
      <c r="T631">
        <v>43</v>
      </c>
    </row>
    <row r="632" spans="1:20" x14ac:dyDescent="0.3">
      <c r="A632" t="s">
        <v>3985</v>
      </c>
      <c r="B632" t="s">
        <v>4922</v>
      </c>
      <c r="C632">
        <v>2550000</v>
      </c>
      <c r="D632">
        <v>2015</v>
      </c>
      <c r="E632">
        <v>70000</v>
      </c>
      <c r="F632" t="s">
        <v>14</v>
      </c>
      <c r="G632" t="s">
        <v>19</v>
      </c>
      <c r="H632" t="s">
        <v>3987</v>
      </c>
      <c r="I632" t="s">
        <v>4011</v>
      </c>
      <c r="J632" t="s">
        <v>3953</v>
      </c>
      <c r="K632" t="s">
        <v>25</v>
      </c>
      <c r="L632" t="s">
        <v>3988</v>
      </c>
      <c r="M632" t="s">
        <v>4140</v>
      </c>
      <c r="N632" t="s">
        <v>3990</v>
      </c>
      <c r="O632" t="s">
        <v>3975</v>
      </c>
      <c r="P632">
        <v>4899</v>
      </c>
      <c r="Q632">
        <v>2094</v>
      </c>
      <c r="R632">
        <v>1464</v>
      </c>
      <c r="S632">
        <v>5</v>
      </c>
      <c r="T632">
        <v>65</v>
      </c>
    </row>
    <row r="633" spans="1:20" x14ac:dyDescent="0.3">
      <c r="A633" t="s">
        <v>3957</v>
      </c>
      <c r="B633" t="s">
        <v>5004</v>
      </c>
      <c r="C633">
        <v>529000</v>
      </c>
      <c r="D633">
        <v>2015</v>
      </c>
      <c r="E633">
        <v>57654</v>
      </c>
      <c r="F633" t="s">
        <v>10</v>
      </c>
      <c r="G633" t="s">
        <v>12</v>
      </c>
      <c r="H633" t="s">
        <v>4264</v>
      </c>
      <c r="I633" t="s">
        <v>3952</v>
      </c>
      <c r="J633" t="s">
        <v>3943</v>
      </c>
      <c r="K633" t="s">
        <v>25</v>
      </c>
      <c r="L633" t="s">
        <v>3961</v>
      </c>
      <c r="M633" t="s">
        <v>3968</v>
      </c>
      <c r="N633" t="s">
        <v>4003</v>
      </c>
      <c r="O633" t="s">
        <v>3948</v>
      </c>
      <c r="P633">
        <v>3995</v>
      </c>
      <c r="Q633">
        <v>1760</v>
      </c>
      <c r="R633">
        <v>1555</v>
      </c>
      <c r="S633">
        <v>5</v>
      </c>
      <c r="T633">
        <v>45</v>
      </c>
    </row>
    <row r="634" spans="1:20" x14ac:dyDescent="0.3">
      <c r="A634" t="s">
        <v>3949</v>
      </c>
      <c r="B634" t="s">
        <v>4523</v>
      </c>
      <c r="C634">
        <v>400000</v>
      </c>
      <c r="D634">
        <v>2019</v>
      </c>
      <c r="E634">
        <v>22000</v>
      </c>
      <c r="F634" t="s">
        <v>10</v>
      </c>
      <c r="G634" t="s">
        <v>12</v>
      </c>
      <c r="H634" t="s">
        <v>3951</v>
      </c>
      <c r="I634" t="s">
        <v>3952</v>
      </c>
      <c r="J634" t="s">
        <v>3943</v>
      </c>
      <c r="K634" t="s">
        <v>25</v>
      </c>
      <c r="L634" t="s">
        <v>4026</v>
      </c>
      <c r="M634" t="s">
        <v>4027</v>
      </c>
      <c r="N634" t="s">
        <v>4028</v>
      </c>
      <c r="O634" t="s">
        <v>3948</v>
      </c>
      <c r="P634">
        <v>3545</v>
      </c>
      <c r="Q634">
        <v>1490</v>
      </c>
      <c r="R634">
        <v>1475</v>
      </c>
      <c r="S634">
        <v>5</v>
      </c>
      <c r="T634">
        <v>35</v>
      </c>
    </row>
    <row r="635" spans="1:20" x14ac:dyDescent="0.3">
      <c r="A635" t="s">
        <v>4021</v>
      </c>
      <c r="B635" t="s">
        <v>5005</v>
      </c>
      <c r="C635">
        <v>360000</v>
      </c>
      <c r="D635">
        <v>2012</v>
      </c>
      <c r="E635">
        <v>80000</v>
      </c>
      <c r="F635" t="s">
        <v>14</v>
      </c>
      <c r="G635" t="s">
        <v>12</v>
      </c>
      <c r="H635" t="s">
        <v>4316</v>
      </c>
      <c r="I635" t="s">
        <v>3952</v>
      </c>
      <c r="J635" t="s">
        <v>3953</v>
      </c>
      <c r="K635" t="s">
        <v>25</v>
      </c>
      <c r="L635" t="s">
        <v>1676</v>
      </c>
      <c r="M635" t="s">
        <v>1676</v>
      </c>
      <c r="N635" t="s">
        <v>1676</v>
      </c>
      <c r="O635" t="s">
        <v>1676</v>
      </c>
    </row>
    <row r="636" spans="1:20" x14ac:dyDescent="0.3">
      <c r="A636" t="s">
        <v>3949</v>
      </c>
      <c r="B636" t="s">
        <v>5006</v>
      </c>
      <c r="C636">
        <v>975000</v>
      </c>
      <c r="D636">
        <v>2019</v>
      </c>
      <c r="E636">
        <v>41792</v>
      </c>
      <c r="F636" t="s">
        <v>10</v>
      </c>
      <c r="G636" t="s">
        <v>12</v>
      </c>
      <c r="H636" t="s">
        <v>3941</v>
      </c>
      <c r="I636" t="s">
        <v>4011</v>
      </c>
      <c r="J636" t="s">
        <v>3943</v>
      </c>
      <c r="K636" t="s">
        <v>25</v>
      </c>
      <c r="L636" t="s">
        <v>4012</v>
      </c>
      <c r="M636" t="s">
        <v>4013</v>
      </c>
      <c r="N636" t="s">
        <v>4014</v>
      </c>
      <c r="O636" t="s">
        <v>3948</v>
      </c>
      <c r="P636">
        <v>4445</v>
      </c>
      <c r="Q636">
        <v>1775</v>
      </c>
      <c r="R636">
        <v>1700</v>
      </c>
      <c r="S636">
        <v>6</v>
      </c>
      <c r="T636">
        <v>45</v>
      </c>
    </row>
    <row r="637" spans="1:20" x14ac:dyDescent="0.3">
      <c r="A637" t="s">
        <v>3985</v>
      </c>
      <c r="B637" t="s">
        <v>4549</v>
      </c>
      <c r="C637">
        <v>2600000</v>
      </c>
      <c r="D637">
        <v>2017</v>
      </c>
      <c r="E637">
        <v>41000</v>
      </c>
      <c r="F637" t="s">
        <v>14</v>
      </c>
      <c r="G637" t="s">
        <v>19</v>
      </c>
      <c r="H637" t="s">
        <v>4106</v>
      </c>
      <c r="I637" t="s">
        <v>4011</v>
      </c>
      <c r="J637" t="s">
        <v>3943</v>
      </c>
      <c r="K637" t="s">
        <v>25</v>
      </c>
      <c r="L637" t="s">
        <v>3988</v>
      </c>
      <c r="M637" t="s">
        <v>3989</v>
      </c>
      <c r="N637" t="s">
        <v>3990</v>
      </c>
      <c r="O637" t="s">
        <v>3948</v>
      </c>
      <c r="P637">
        <v>4439</v>
      </c>
      <c r="Q637">
        <v>1821</v>
      </c>
      <c r="R637">
        <v>1612</v>
      </c>
      <c r="S637">
        <v>5</v>
      </c>
      <c r="T637">
        <v>51</v>
      </c>
    </row>
    <row r="638" spans="1:20" x14ac:dyDescent="0.3">
      <c r="A638" t="s">
        <v>3980</v>
      </c>
      <c r="B638" t="s">
        <v>4925</v>
      </c>
      <c r="C638">
        <v>2390000</v>
      </c>
      <c r="D638">
        <v>2013</v>
      </c>
      <c r="E638">
        <v>107021</v>
      </c>
      <c r="F638" t="s">
        <v>14</v>
      </c>
      <c r="G638" t="s">
        <v>19</v>
      </c>
      <c r="H638" t="s">
        <v>4036</v>
      </c>
      <c r="I638" t="s">
        <v>3952</v>
      </c>
      <c r="J638" t="s">
        <v>3953</v>
      </c>
      <c r="K638" t="s">
        <v>25</v>
      </c>
      <c r="L638" t="s">
        <v>4441</v>
      </c>
      <c r="M638" t="s">
        <v>4926</v>
      </c>
      <c r="N638" t="s">
        <v>4463</v>
      </c>
      <c r="O638" t="s">
        <v>3991</v>
      </c>
      <c r="P638">
        <v>5120</v>
      </c>
      <c r="Q638">
        <v>1934</v>
      </c>
      <c r="R638">
        <v>1850</v>
      </c>
      <c r="S638">
        <v>7</v>
      </c>
      <c r="T638">
        <v>100</v>
      </c>
    </row>
    <row r="639" spans="1:20" x14ac:dyDescent="0.3">
      <c r="A639" t="s">
        <v>4352</v>
      </c>
      <c r="B639" t="s">
        <v>5007</v>
      </c>
      <c r="C639">
        <v>1550000</v>
      </c>
      <c r="D639">
        <v>2019</v>
      </c>
      <c r="E639">
        <v>17000</v>
      </c>
      <c r="F639" t="s">
        <v>10</v>
      </c>
      <c r="G639" t="s">
        <v>12</v>
      </c>
      <c r="H639" t="s">
        <v>4006</v>
      </c>
      <c r="I639" t="s">
        <v>3952</v>
      </c>
      <c r="J639" t="s">
        <v>3943</v>
      </c>
      <c r="K639" t="s">
        <v>25</v>
      </c>
      <c r="L639" t="s">
        <v>4309</v>
      </c>
      <c r="M639" t="s">
        <v>4310</v>
      </c>
      <c r="N639" t="s">
        <v>4311</v>
      </c>
      <c r="O639" t="s">
        <v>3948</v>
      </c>
      <c r="P639">
        <v>4315</v>
      </c>
      <c r="Q639">
        <v>1800</v>
      </c>
      <c r="R639">
        <v>1645</v>
      </c>
      <c r="S639">
        <v>5</v>
      </c>
      <c r="T639">
        <v>50</v>
      </c>
    </row>
    <row r="640" spans="1:20" x14ac:dyDescent="0.3">
      <c r="A640" t="s">
        <v>3949</v>
      </c>
      <c r="B640" t="s">
        <v>5008</v>
      </c>
      <c r="C640">
        <v>430000</v>
      </c>
      <c r="D640">
        <v>2019</v>
      </c>
      <c r="E640">
        <v>57993</v>
      </c>
      <c r="F640" t="s">
        <v>10</v>
      </c>
      <c r="G640" t="s">
        <v>19</v>
      </c>
      <c r="H640" t="s">
        <v>4106</v>
      </c>
      <c r="I640" t="s">
        <v>3952</v>
      </c>
      <c r="J640" t="s">
        <v>3943</v>
      </c>
      <c r="K640" t="s">
        <v>25</v>
      </c>
      <c r="L640" t="s">
        <v>4026</v>
      </c>
      <c r="M640" t="s">
        <v>4027</v>
      </c>
      <c r="N640" t="s">
        <v>4028</v>
      </c>
      <c r="O640" t="s">
        <v>3948</v>
      </c>
      <c r="P640">
        <v>3545</v>
      </c>
      <c r="Q640">
        <v>1490</v>
      </c>
      <c r="R640">
        <v>1475</v>
      </c>
      <c r="S640">
        <v>5</v>
      </c>
      <c r="T640">
        <v>35</v>
      </c>
    </row>
    <row r="641" spans="1:20" x14ac:dyDescent="0.3">
      <c r="A641" t="s">
        <v>4015</v>
      </c>
      <c r="B641" t="s">
        <v>5009</v>
      </c>
      <c r="C641">
        <v>1275000</v>
      </c>
      <c r="D641">
        <v>2021</v>
      </c>
      <c r="E641">
        <v>18000</v>
      </c>
      <c r="F641" t="s">
        <v>1586</v>
      </c>
      <c r="G641" t="s">
        <v>19</v>
      </c>
      <c r="H641" t="s">
        <v>4106</v>
      </c>
      <c r="I641" t="s">
        <v>3942</v>
      </c>
      <c r="J641" t="s">
        <v>3943</v>
      </c>
      <c r="K641" t="s">
        <v>25</v>
      </c>
      <c r="L641" t="s">
        <v>1676</v>
      </c>
      <c r="M641" t="s">
        <v>1676</v>
      </c>
      <c r="N641" t="s">
        <v>1676</v>
      </c>
      <c r="O641" t="s">
        <v>3948</v>
      </c>
      <c r="P641">
        <v>3993</v>
      </c>
      <c r="Q641">
        <v>1677</v>
      </c>
      <c r="R641">
        <v>1532</v>
      </c>
      <c r="S641">
        <v>5</v>
      </c>
    </row>
    <row r="642" spans="1:20" x14ac:dyDescent="0.3">
      <c r="A642" t="s">
        <v>3949</v>
      </c>
      <c r="B642" t="s">
        <v>4121</v>
      </c>
      <c r="C642">
        <v>600000</v>
      </c>
      <c r="D642">
        <v>2018</v>
      </c>
      <c r="E642">
        <v>32000</v>
      </c>
      <c r="F642" t="s">
        <v>10</v>
      </c>
      <c r="G642" t="s">
        <v>12</v>
      </c>
      <c r="H642" t="s">
        <v>4241</v>
      </c>
      <c r="I642" t="s">
        <v>4037</v>
      </c>
      <c r="J642" t="s">
        <v>3943</v>
      </c>
      <c r="K642" t="s">
        <v>25</v>
      </c>
      <c r="L642" t="s">
        <v>3961</v>
      </c>
      <c r="M642" t="s">
        <v>4122</v>
      </c>
      <c r="N642" t="s">
        <v>4003</v>
      </c>
      <c r="O642" t="s">
        <v>3948</v>
      </c>
      <c r="P642">
        <v>3995</v>
      </c>
      <c r="Q642">
        <v>1745</v>
      </c>
      <c r="R642">
        <v>1500</v>
      </c>
      <c r="S642">
        <v>5</v>
      </c>
      <c r="T642">
        <v>37</v>
      </c>
    </row>
    <row r="643" spans="1:20" x14ac:dyDescent="0.3">
      <c r="A643" t="s">
        <v>3964</v>
      </c>
      <c r="B643" t="s">
        <v>4101</v>
      </c>
      <c r="C643">
        <v>1650000</v>
      </c>
      <c r="D643">
        <v>2018</v>
      </c>
      <c r="E643">
        <v>25914</v>
      </c>
      <c r="F643" t="s">
        <v>10</v>
      </c>
      <c r="G643" t="s">
        <v>19</v>
      </c>
      <c r="H643" t="s">
        <v>3941</v>
      </c>
      <c r="I643" t="s">
        <v>4043</v>
      </c>
      <c r="J643" t="s">
        <v>3943</v>
      </c>
      <c r="K643" t="s">
        <v>3944</v>
      </c>
      <c r="L643" t="s">
        <v>3994</v>
      </c>
      <c r="M643" t="s">
        <v>4102</v>
      </c>
      <c r="N643" t="s">
        <v>4103</v>
      </c>
      <c r="O643" t="s">
        <v>3948</v>
      </c>
      <c r="P643">
        <v>4620</v>
      </c>
      <c r="Q643">
        <v>1775</v>
      </c>
      <c r="R643">
        <v>1475</v>
      </c>
      <c r="S643">
        <v>5</v>
      </c>
      <c r="T643">
        <v>55</v>
      </c>
    </row>
    <row r="644" spans="1:20" x14ac:dyDescent="0.3">
      <c r="A644" t="s">
        <v>4542</v>
      </c>
      <c r="B644" t="s">
        <v>4602</v>
      </c>
      <c r="C644">
        <v>3350000</v>
      </c>
      <c r="D644">
        <v>2014</v>
      </c>
      <c r="E644">
        <v>49235</v>
      </c>
      <c r="F644" t="s">
        <v>14</v>
      </c>
      <c r="G644" t="s">
        <v>19</v>
      </c>
      <c r="H644" t="s">
        <v>4006</v>
      </c>
      <c r="I644" t="s">
        <v>4802</v>
      </c>
      <c r="J644" t="s">
        <v>3943</v>
      </c>
      <c r="K644" t="s">
        <v>25</v>
      </c>
      <c r="L644" t="s">
        <v>1676</v>
      </c>
      <c r="M644" t="s">
        <v>1676</v>
      </c>
      <c r="N644" t="s">
        <v>1676</v>
      </c>
      <c r="O644" t="s">
        <v>1676</v>
      </c>
    </row>
    <row r="645" spans="1:20" x14ac:dyDescent="0.3">
      <c r="A645" t="s">
        <v>4104</v>
      </c>
      <c r="B645" t="s">
        <v>5010</v>
      </c>
      <c r="C645">
        <v>9400000</v>
      </c>
      <c r="D645">
        <v>2022</v>
      </c>
      <c r="E645">
        <v>4500</v>
      </c>
      <c r="F645" t="s">
        <v>10</v>
      </c>
      <c r="G645" t="s">
        <v>19</v>
      </c>
      <c r="H645" t="s">
        <v>4036</v>
      </c>
      <c r="I645" t="s">
        <v>4068</v>
      </c>
      <c r="J645" t="s">
        <v>3943</v>
      </c>
      <c r="K645" t="s">
        <v>25</v>
      </c>
      <c r="L645" t="s">
        <v>4250</v>
      </c>
      <c r="M645" t="s">
        <v>5011</v>
      </c>
      <c r="N645" t="s">
        <v>5012</v>
      </c>
      <c r="O645" t="s">
        <v>3991</v>
      </c>
      <c r="P645">
        <v>5064</v>
      </c>
      <c r="Q645">
        <v>1970</v>
      </c>
      <c r="R645">
        <v>1703</v>
      </c>
      <c r="S645">
        <v>7</v>
      </c>
      <c r="T645">
        <v>85</v>
      </c>
    </row>
    <row r="646" spans="1:20" x14ac:dyDescent="0.3">
      <c r="A646" t="s">
        <v>3949</v>
      </c>
      <c r="B646" t="s">
        <v>4579</v>
      </c>
      <c r="C646">
        <v>250000</v>
      </c>
      <c r="D646">
        <v>2014</v>
      </c>
      <c r="E646">
        <v>114000</v>
      </c>
      <c r="F646" t="s">
        <v>10</v>
      </c>
      <c r="G646" t="s">
        <v>12</v>
      </c>
      <c r="H646" t="s">
        <v>4390</v>
      </c>
      <c r="I646" t="s">
        <v>3952</v>
      </c>
      <c r="J646" t="s">
        <v>3953</v>
      </c>
      <c r="K646" t="s">
        <v>25</v>
      </c>
      <c r="L646" t="s">
        <v>4026</v>
      </c>
      <c r="M646" t="s">
        <v>4324</v>
      </c>
      <c r="N646" t="s">
        <v>4028</v>
      </c>
      <c r="O646" t="s">
        <v>3948</v>
      </c>
      <c r="P646">
        <v>3620</v>
      </c>
      <c r="Q646">
        <v>1475</v>
      </c>
      <c r="R646">
        <v>1460</v>
      </c>
      <c r="S646">
        <v>5</v>
      </c>
      <c r="T646">
        <v>35</v>
      </c>
    </row>
    <row r="647" spans="1:20" x14ac:dyDescent="0.3">
      <c r="A647" t="s">
        <v>4115</v>
      </c>
      <c r="B647" t="s">
        <v>5013</v>
      </c>
      <c r="C647">
        <v>994999</v>
      </c>
      <c r="D647">
        <v>2016</v>
      </c>
      <c r="E647">
        <v>105000</v>
      </c>
      <c r="F647" t="s">
        <v>14</v>
      </c>
      <c r="G647" t="s">
        <v>19</v>
      </c>
      <c r="H647" t="s">
        <v>3971</v>
      </c>
      <c r="I647" t="s">
        <v>3942</v>
      </c>
      <c r="J647" t="s">
        <v>3953</v>
      </c>
      <c r="K647" t="s">
        <v>25</v>
      </c>
      <c r="L647" t="s">
        <v>4146</v>
      </c>
      <c r="M647" t="s">
        <v>4019</v>
      </c>
      <c r="N647" t="s">
        <v>4557</v>
      </c>
      <c r="O647" t="s">
        <v>3948</v>
      </c>
      <c r="P647">
        <v>4585</v>
      </c>
      <c r="Q647">
        <v>1890</v>
      </c>
      <c r="R647">
        <v>1785</v>
      </c>
      <c r="S647">
        <v>7</v>
      </c>
      <c r="T647">
        <v>70</v>
      </c>
    </row>
    <row r="648" spans="1:20" x14ac:dyDescent="0.3">
      <c r="A648" t="s">
        <v>3949</v>
      </c>
      <c r="B648" t="s">
        <v>4240</v>
      </c>
      <c r="C648">
        <v>675000</v>
      </c>
      <c r="D648">
        <v>2016</v>
      </c>
      <c r="E648">
        <v>45000</v>
      </c>
      <c r="F648" t="s">
        <v>14</v>
      </c>
      <c r="G648" t="s">
        <v>12</v>
      </c>
      <c r="H648" t="s">
        <v>4210</v>
      </c>
      <c r="I648" t="s">
        <v>3967</v>
      </c>
      <c r="J648" t="s">
        <v>3943</v>
      </c>
      <c r="K648" t="s">
        <v>25</v>
      </c>
      <c r="L648" t="s">
        <v>3954</v>
      </c>
      <c r="M648" t="s">
        <v>4125</v>
      </c>
      <c r="N648" t="s">
        <v>4126</v>
      </c>
      <c r="O648" t="s">
        <v>3948</v>
      </c>
      <c r="P648">
        <v>3995</v>
      </c>
      <c r="Q648">
        <v>1790</v>
      </c>
      <c r="R648">
        <v>1640</v>
      </c>
      <c r="S648">
        <v>5</v>
      </c>
      <c r="T648">
        <v>48</v>
      </c>
    </row>
    <row r="649" spans="1:20" x14ac:dyDescent="0.3">
      <c r="A649" t="s">
        <v>3949</v>
      </c>
      <c r="B649" t="s">
        <v>4303</v>
      </c>
      <c r="C649">
        <v>455000</v>
      </c>
      <c r="D649">
        <v>2014</v>
      </c>
      <c r="E649">
        <v>30183</v>
      </c>
      <c r="F649" t="s">
        <v>10</v>
      </c>
      <c r="G649" t="s">
        <v>12</v>
      </c>
      <c r="H649" t="s">
        <v>3971</v>
      </c>
      <c r="I649" t="s">
        <v>3942</v>
      </c>
      <c r="J649" t="s">
        <v>3943</v>
      </c>
      <c r="K649" t="s">
        <v>25</v>
      </c>
      <c r="L649" t="s">
        <v>3961</v>
      </c>
      <c r="M649" t="s">
        <v>4056</v>
      </c>
      <c r="N649" t="s">
        <v>4304</v>
      </c>
      <c r="O649" t="s">
        <v>3948</v>
      </c>
      <c r="P649">
        <v>3995</v>
      </c>
      <c r="Q649">
        <v>1695</v>
      </c>
      <c r="R649">
        <v>1555</v>
      </c>
      <c r="S649">
        <v>5</v>
      </c>
      <c r="T649">
        <v>42</v>
      </c>
    </row>
    <row r="650" spans="1:20" x14ac:dyDescent="0.3">
      <c r="A650" t="s">
        <v>4021</v>
      </c>
      <c r="B650" t="s">
        <v>5014</v>
      </c>
      <c r="C650">
        <v>375000</v>
      </c>
      <c r="D650">
        <v>2012</v>
      </c>
      <c r="E650">
        <v>78000</v>
      </c>
      <c r="F650" t="s">
        <v>14</v>
      </c>
      <c r="G650" t="s">
        <v>12</v>
      </c>
      <c r="H650" t="s">
        <v>4067</v>
      </c>
      <c r="I650" t="s">
        <v>3942</v>
      </c>
      <c r="J650" t="s">
        <v>4177</v>
      </c>
      <c r="K650" t="s">
        <v>25</v>
      </c>
      <c r="L650" t="s">
        <v>1676</v>
      </c>
      <c r="M650" t="s">
        <v>1676</v>
      </c>
      <c r="N650" t="s">
        <v>1676</v>
      </c>
      <c r="O650" t="s">
        <v>1676</v>
      </c>
    </row>
    <row r="651" spans="1:20" x14ac:dyDescent="0.3">
      <c r="A651" t="s">
        <v>3949</v>
      </c>
      <c r="B651" t="s">
        <v>4323</v>
      </c>
      <c r="C651">
        <v>345000</v>
      </c>
      <c r="D651">
        <v>2016</v>
      </c>
      <c r="E651">
        <v>73190</v>
      </c>
      <c r="F651" t="s">
        <v>10</v>
      </c>
      <c r="G651" t="s">
        <v>12</v>
      </c>
      <c r="H651" t="s">
        <v>4266</v>
      </c>
      <c r="I651" t="s">
        <v>3942</v>
      </c>
      <c r="J651" t="s">
        <v>3953</v>
      </c>
      <c r="K651" t="s">
        <v>25</v>
      </c>
      <c r="L651" t="s">
        <v>4026</v>
      </c>
      <c r="M651" t="s">
        <v>4324</v>
      </c>
      <c r="N651" t="s">
        <v>4028</v>
      </c>
      <c r="O651" t="s">
        <v>3948</v>
      </c>
      <c r="P651">
        <v>3599</v>
      </c>
      <c r="Q651">
        <v>1495</v>
      </c>
      <c r="R651">
        <v>1700</v>
      </c>
      <c r="S651">
        <v>5</v>
      </c>
      <c r="T651">
        <v>35</v>
      </c>
    </row>
    <row r="652" spans="1:20" x14ac:dyDescent="0.3">
      <c r="A652" t="s">
        <v>3985</v>
      </c>
      <c r="B652" t="s">
        <v>5015</v>
      </c>
      <c r="C652">
        <v>4700000</v>
      </c>
      <c r="D652">
        <v>2022</v>
      </c>
      <c r="E652">
        <v>13120</v>
      </c>
      <c r="F652" t="s">
        <v>10</v>
      </c>
      <c r="G652" t="s">
        <v>19</v>
      </c>
      <c r="H652" t="s">
        <v>3941</v>
      </c>
      <c r="I652" t="s">
        <v>3952</v>
      </c>
      <c r="J652" t="s">
        <v>3943</v>
      </c>
      <c r="K652" t="s">
        <v>25</v>
      </c>
      <c r="L652" t="s">
        <v>4151</v>
      </c>
      <c r="M652" t="s">
        <v>5016</v>
      </c>
      <c r="N652" t="s">
        <v>5017</v>
      </c>
      <c r="O652" t="s">
        <v>3948</v>
      </c>
      <c r="P652">
        <v>4447</v>
      </c>
      <c r="Q652">
        <v>1821</v>
      </c>
      <c r="R652">
        <v>1598</v>
      </c>
      <c r="S652">
        <v>5</v>
      </c>
      <c r="T652">
        <v>51</v>
      </c>
    </row>
    <row r="653" spans="1:20" x14ac:dyDescent="0.3">
      <c r="A653" t="s">
        <v>3957</v>
      </c>
      <c r="B653" t="s">
        <v>4667</v>
      </c>
      <c r="C653">
        <v>700000</v>
      </c>
      <c r="D653">
        <v>2014</v>
      </c>
      <c r="E653">
        <v>64000</v>
      </c>
      <c r="F653" t="s">
        <v>10</v>
      </c>
      <c r="G653" t="s">
        <v>12</v>
      </c>
      <c r="H653" t="s">
        <v>4456</v>
      </c>
      <c r="I653" t="s">
        <v>3952</v>
      </c>
      <c r="J653" t="s">
        <v>3943</v>
      </c>
      <c r="K653" t="s">
        <v>25</v>
      </c>
      <c r="L653" t="s">
        <v>4668</v>
      </c>
      <c r="M653" t="s">
        <v>4669</v>
      </c>
      <c r="N653" t="s">
        <v>4670</v>
      </c>
      <c r="O653" t="s">
        <v>3948</v>
      </c>
      <c r="P653">
        <v>4530</v>
      </c>
      <c r="Q653">
        <v>1775</v>
      </c>
      <c r="R653">
        <v>1470</v>
      </c>
      <c r="S653">
        <v>5</v>
      </c>
      <c r="T653">
        <v>56</v>
      </c>
    </row>
    <row r="654" spans="1:20" x14ac:dyDescent="0.3">
      <c r="A654" t="s">
        <v>3939</v>
      </c>
      <c r="B654" t="s">
        <v>5018</v>
      </c>
      <c r="C654">
        <v>499000</v>
      </c>
      <c r="D654">
        <v>2014</v>
      </c>
      <c r="E654">
        <v>140000</v>
      </c>
      <c r="F654" t="s">
        <v>14</v>
      </c>
      <c r="G654" t="s">
        <v>12</v>
      </c>
      <c r="H654" t="s">
        <v>4106</v>
      </c>
      <c r="I654" t="s">
        <v>3952</v>
      </c>
      <c r="J654" t="s">
        <v>3943</v>
      </c>
      <c r="K654" t="s">
        <v>25</v>
      </c>
      <c r="L654" t="s">
        <v>4204</v>
      </c>
      <c r="M654" t="s">
        <v>4205</v>
      </c>
      <c r="N654" t="s">
        <v>4126</v>
      </c>
      <c r="O654" t="s">
        <v>3948</v>
      </c>
      <c r="P654">
        <v>4440</v>
      </c>
      <c r="Q654">
        <v>1695</v>
      </c>
      <c r="R654">
        <v>1495</v>
      </c>
      <c r="S654">
        <v>5</v>
      </c>
      <c r="T654">
        <v>40</v>
      </c>
    </row>
    <row r="655" spans="1:20" x14ac:dyDescent="0.3">
      <c r="A655" t="s">
        <v>3949</v>
      </c>
      <c r="B655" t="s">
        <v>4127</v>
      </c>
      <c r="C655">
        <v>590000</v>
      </c>
      <c r="D655">
        <v>2015</v>
      </c>
      <c r="E655">
        <v>39000</v>
      </c>
      <c r="F655" t="s">
        <v>10</v>
      </c>
      <c r="G655" t="s">
        <v>12</v>
      </c>
      <c r="H655" t="s">
        <v>4036</v>
      </c>
      <c r="I655" t="s">
        <v>3952</v>
      </c>
      <c r="J655" t="s">
        <v>3943</v>
      </c>
      <c r="K655" t="s">
        <v>25</v>
      </c>
      <c r="L655" t="s">
        <v>3977</v>
      </c>
      <c r="M655" t="s">
        <v>3978</v>
      </c>
      <c r="N655" t="s">
        <v>3979</v>
      </c>
      <c r="O655" t="s">
        <v>3948</v>
      </c>
      <c r="P655">
        <v>4490</v>
      </c>
      <c r="Q655">
        <v>1730</v>
      </c>
      <c r="R655">
        <v>1485</v>
      </c>
      <c r="S655">
        <v>5</v>
      </c>
      <c r="T655">
        <v>43</v>
      </c>
    </row>
    <row r="656" spans="1:20" x14ac:dyDescent="0.3">
      <c r="A656" t="s">
        <v>3997</v>
      </c>
      <c r="B656" t="s">
        <v>5019</v>
      </c>
      <c r="C656">
        <v>490000</v>
      </c>
      <c r="D656">
        <v>2014</v>
      </c>
      <c r="E656">
        <v>56918</v>
      </c>
      <c r="F656" t="s">
        <v>10</v>
      </c>
      <c r="G656" t="s">
        <v>19</v>
      </c>
      <c r="H656" t="s">
        <v>3987</v>
      </c>
      <c r="I656" t="s">
        <v>4011</v>
      </c>
      <c r="J656" t="s">
        <v>3953</v>
      </c>
      <c r="K656" t="s">
        <v>25</v>
      </c>
      <c r="L656" t="s">
        <v>3945</v>
      </c>
      <c r="M656" t="s">
        <v>5020</v>
      </c>
      <c r="N656" t="s">
        <v>5021</v>
      </c>
      <c r="O656" t="s">
        <v>3948</v>
      </c>
      <c r="P656">
        <v>3825</v>
      </c>
      <c r="Q656">
        <v>1665</v>
      </c>
      <c r="R656">
        <v>1530</v>
      </c>
      <c r="S656">
        <v>5</v>
      </c>
      <c r="T656">
        <v>41</v>
      </c>
    </row>
    <row r="657" spans="1:20" x14ac:dyDescent="0.3">
      <c r="A657" t="s">
        <v>3949</v>
      </c>
      <c r="B657" t="s">
        <v>4948</v>
      </c>
      <c r="C657">
        <v>695000</v>
      </c>
      <c r="D657">
        <v>2018</v>
      </c>
      <c r="E657">
        <v>55000</v>
      </c>
      <c r="F657" t="s">
        <v>14</v>
      </c>
      <c r="G657" t="s">
        <v>19</v>
      </c>
      <c r="H657" t="s">
        <v>4036</v>
      </c>
      <c r="I657" t="s">
        <v>3942</v>
      </c>
      <c r="J657" t="s">
        <v>3943</v>
      </c>
      <c r="K657" t="s">
        <v>25</v>
      </c>
      <c r="L657" t="s">
        <v>3954</v>
      </c>
      <c r="M657" t="s">
        <v>3955</v>
      </c>
      <c r="N657" t="s">
        <v>3956</v>
      </c>
      <c r="O657" t="s">
        <v>3948</v>
      </c>
      <c r="P657">
        <v>3995</v>
      </c>
      <c r="Q657">
        <v>1735</v>
      </c>
      <c r="R657">
        <v>1515</v>
      </c>
      <c r="S657">
        <v>5</v>
      </c>
      <c r="T657">
        <v>37</v>
      </c>
    </row>
    <row r="658" spans="1:20" x14ac:dyDescent="0.3">
      <c r="A658" t="s">
        <v>3957</v>
      </c>
      <c r="B658" t="s">
        <v>5022</v>
      </c>
      <c r="C658">
        <v>1025000</v>
      </c>
      <c r="D658">
        <v>2019</v>
      </c>
      <c r="E658">
        <v>42000</v>
      </c>
      <c r="F658" t="s">
        <v>14</v>
      </c>
      <c r="G658" t="s">
        <v>12</v>
      </c>
      <c r="H658" t="s">
        <v>3971</v>
      </c>
      <c r="I658" t="s">
        <v>4037</v>
      </c>
      <c r="J658" t="s">
        <v>3943</v>
      </c>
      <c r="K658" t="s">
        <v>25</v>
      </c>
      <c r="L658" t="s">
        <v>4394</v>
      </c>
      <c r="M658" t="s">
        <v>4125</v>
      </c>
      <c r="N658" t="s">
        <v>4395</v>
      </c>
      <c r="O658" t="s">
        <v>3948</v>
      </c>
      <c r="P658">
        <v>3995</v>
      </c>
      <c r="Q658">
        <v>1770</v>
      </c>
      <c r="R658">
        <v>1605</v>
      </c>
      <c r="S658">
        <v>5</v>
      </c>
      <c r="T658">
        <v>45</v>
      </c>
    </row>
    <row r="659" spans="1:20" x14ac:dyDescent="0.3">
      <c r="A659" t="s">
        <v>4021</v>
      </c>
      <c r="B659" t="s">
        <v>5023</v>
      </c>
      <c r="C659">
        <v>3375000</v>
      </c>
      <c r="D659">
        <v>2021</v>
      </c>
      <c r="E659">
        <v>25000</v>
      </c>
      <c r="F659" t="s">
        <v>10</v>
      </c>
      <c r="G659" t="s">
        <v>19</v>
      </c>
      <c r="H659" t="s">
        <v>3971</v>
      </c>
      <c r="I659" t="s">
        <v>4037</v>
      </c>
      <c r="J659" t="s">
        <v>3943</v>
      </c>
      <c r="K659" t="s">
        <v>25</v>
      </c>
      <c r="L659" t="s">
        <v>4313</v>
      </c>
      <c r="M659" t="s">
        <v>4314</v>
      </c>
      <c r="N659" t="s">
        <v>4213</v>
      </c>
      <c r="O659" t="s">
        <v>3991</v>
      </c>
      <c r="P659">
        <v>4701</v>
      </c>
      <c r="Q659">
        <v>1839</v>
      </c>
      <c r="R659">
        <v>1674</v>
      </c>
      <c r="S659">
        <v>7</v>
      </c>
      <c r="T659">
        <v>60</v>
      </c>
    </row>
    <row r="660" spans="1:20" x14ac:dyDescent="0.3">
      <c r="A660" t="s">
        <v>3964</v>
      </c>
      <c r="B660" t="s">
        <v>4752</v>
      </c>
      <c r="C660">
        <v>2250000</v>
      </c>
      <c r="D660">
        <v>2019</v>
      </c>
      <c r="E660">
        <v>28000</v>
      </c>
      <c r="F660" t="s">
        <v>14</v>
      </c>
      <c r="G660" t="s">
        <v>12</v>
      </c>
      <c r="H660" t="s">
        <v>3941</v>
      </c>
      <c r="I660" t="s">
        <v>3960</v>
      </c>
      <c r="J660" t="s">
        <v>3943</v>
      </c>
      <c r="K660" t="s">
        <v>25</v>
      </c>
      <c r="L660" t="s">
        <v>3972</v>
      </c>
      <c r="M660" t="s">
        <v>3973</v>
      </c>
      <c r="N660" t="s">
        <v>3974</v>
      </c>
      <c r="O660" t="s">
        <v>3975</v>
      </c>
      <c r="P660">
        <v>4735</v>
      </c>
      <c r="Q660">
        <v>1830</v>
      </c>
      <c r="R660">
        <v>1795</v>
      </c>
      <c r="S660">
        <v>8</v>
      </c>
      <c r="T660">
        <v>55</v>
      </c>
    </row>
    <row r="661" spans="1:20" x14ac:dyDescent="0.3">
      <c r="A661" t="s">
        <v>3980</v>
      </c>
      <c r="B661" t="s">
        <v>4880</v>
      </c>
      <c r="C661">
        <v>2650000</v>
      </c>
      <c r="D661">
        <v>2018</v>
      </c>
      <c r="E661">
        <v>43000</v>
      </c>
      <c r="F661" t="s">
        <v>14</v>
      </c>
      <c r="G661" t="s">
        <v>19</v>
      </c>
      <c r="H661" t="s">
        <v>3971</v>
      </c>
      <c r="I661" t="s">
        <v>3942</v>
      </c>
      <c r="J661" t="s">
        <v>3953</v>
      </c>
      <c r="K661" t="s">
        <v>25</v>
      </c>
      <c r="L661" t="s">
        <v>4092</v>
      </c>
      <c r="M661" t="s">
        <v>4406</v>
      </c>
      <c r="N661" t="s">
        <v>4407</v>
      </c>
      <c r="O661" t="s">
        <v>3948</v>
      </c>
      <c r="P661">
        <v>4424</v>
      </c>
      <c r="Q661">
        <v>1804</v>
      </c>
      <c r="R661">
        <v>1494</v>
      </c>
      <c r="S661">
        <v>5</v>
      </c>
      <c r="T661">
        <v>50</v>
      </c>
    </row>
    <row r="662" spans="1:20" x14ac:dyDescent="0.3">
      <c r="A662" t="s">
        <v>3949</v>
      </c>
      <c r="B662" t="s">
        <v>4121</v>
      </c>
      <c r="C662">
        <v>715000</v>
      </c>
      <c r="D662">
        <v>2021</v>
      </c>
      <c r="E662">
        <v>16000</v>
      </c>
      <c r="F662" t="s">
        <v>10</v>
      </c>
      <c r="G662" t="s">
        <v>12</v>
      </c>
      <c r="H662" t="s">
        <v>4036</v>
      </c>
      <c r="I662" t="s">
        <v>3942</v>
      </c>
      <c r="J662" t="s">
        <v>3943</v>
      </c>
      <c r="K662" t="s">
        <v>25</v>
      </c>
      <c r="L662" t="s">
        <v>3961</v>
      </c>
      <c r="M662" t="s">
        <v>4122</v>
      </c>
      <c r="N662" t="s">
        <v>4003</v>
      </c>
      <c r="O662" t="s">
        <v>3948</v>
      </c>
      <c r="P662">
        <v>3995</v>
      </c>
      <c r="Q662">
        <v>1745</v>
      </c>
      <c r="R662">
        <v>1500</v>
      </c>
      <c r="S662">
        <v>5</v>
      </c>
      <c r="T662">
        <v>37</v>
      </c>
    </row>
    <row r="663" spans="1:20" x14ac:dyDescent="0.3">
      <c r="A663" t="s">
        <v>3957</v>
      </c>
      <c r="B663" t="s">
        <v>5024</v>
      </c>
      <c r="C663">
        <v>1200000</v>
      </c>
      <c r="D663">
        <v>2019</v>
      </c>
      <c r="E663">
        <v>27657</v>
      </c>
      <c r="F663" t="s">
        <v>14</v>
      </c>
      <c r="G663" t="s">
        <v>19</v>
      </c>
      <c r="H663" t="s">
        <v>4259</v>
      </c>
      <c r="I663" t="s">
        <v>3942</v>
      </c>
      <c r="J663" t="s">
        <v>3953</v>
      </c>
      <c r="K663" t="s">
        <v>25</v>
      </c>
      <c r="L663" t="s">
        <v>4069</v>
      </c>
      <c r="M663" t="s">
        <v>4070</v>
      </c>
      <c r="N663" t="s">
        <v>4096</v>
      </c>
      <c r="O663" t="s">
        <v>3948</v>
      </c>
      <c r="P663">
        <v>4270</v>
      </c>
      <c r="Q663">
        <v>1780</v>
      </c>
      <c r="R663">
        <v>1665</v>
      </c>
      <c r="S663">
        <v>5</v>
      </c>
      <c r="T663">
        <v>55</v>
      </c>
    </row>
    <row r="664" spans="1:20" x14ac:dyDescent="0.3">
      <c r="A664" t="s">
        <v>3957</v>
      </c>
      <c r="B664" t="s">
        <v>4744</v>
      </c>
      <c r="C664">
        <v>275000</v>
      </c>
      <c r="D664">
        <v>2012</v>
      </c>
      <c r="E664">
        <v>30000</v>
      </c>
      <c r="F664" t="s">
        <v>10</v>
      </c>
      <c r="G664" t="s">
        <v>12</v>
      </c>
      <c r="H664" t="s">
        <v>4566</v>
      </c>
      <c r="I664" t="s">
        <v>3952</v>
      </c>
      <c r="J664" t="s">
        <v>3943</v>
      </c>
      <c r="K664" t="s">
        <v>25</v>
      </c>
      <c r="L664" t="s">
        <v>4026</v>
      </c>
      <c r="M664" t="s">
        <v>4745</v>
      </c>
      <c r="N664" t="s">
        <v>4746</v>
      </c>
      <c r="O664" t="s">
        <v>3948</v>
      </c>
      <c r="P664">
        <v>3515</v>
      </c>
      <c r="Q664">
        <v>1500</v>
      </c>
      <c r="R664">
        <v>1510</v>
      </c>
      <c r="S664">
        <v>5</v>
      </c>
      <c r="T664">
        <v>32</v>
      </c>
    </row>
    <row r="665" spans="1:20" x14ac:dyDescent="0.3">
      <c r="A665" t="s">
        <v>3939</v>
      </c>
      <c r="B665" t="s">
        <v>4998</v>
      </c>
      <c r="C665">
        <v>445000</v>
      </c>
      <c r="D665">
        <v>2012</v>
      </c>
      <c r="E665">
        <v>111000</v>
      </c>
      <c r="F665" t="s">
        <v>10</v>
      </c>
      <c r="G665" t="s">
        <v>12</v>
      </c>
      <c r="H665" t="s">
        <v>5025</v>
      </c>
      <c r="I665" t="s">
        <v>3967</v>
      </c>
      <c r="J665" t="s">
        <v>3943</v>
      </c>
      <c r="K665" t="s">
        <v>25</v>
      </c>
      <c r="L665" t="s">
        <v>4155</v>
      </c>
      <c r="M665" t="s">
        <v>4923</v>
      </c>
      <c r="N665" t="s">
        <v>4924</v>
      </c>
      <c r="O665" t="s">
        <v>3948</v>
      </c>
      <c r="P665">
        <v>4440</v>
      </c>
      <c r="Q665">
        <v>1695</v>
      </c>
      <c r="R665">
        <v>1485</v>
      </c>
      <c r="S665">
        <v>5</v>
      </c>
      <c r="T665">
        <v>42</v>
      </c>
    </row>
    <row r="666" spans="1:20" x14ac:dyDescent="0.3">
      <c r="A666" t="s">
        <v>3980</v>
      </c>
      <c r="B666" t="s">
        <v>5026</v>
      </c>
      <c r="C666">
        <v>1850000</v>
      </c>
      <c r="D666">
        <v>2016</v>
      </c>
      <c r="E666">
        <v>37600</v>
      </c>
      <c r="F666" t="s">
        <v>14</v>
      </c>
      <c r="G666" t="s">
        <v>19</v>
      </c>
      <c r="H666" t="s">
        <v>3941</v>
      </c>
      <c r="I666" t="s">
        <v>3967</v>
      </c>
      <c r="J666" t="s">
        <v>3943</v>
      </c>
      <c r="K666" t="s">
        <v>25</v>
      </c>
      <c r="L666" t="s">
        <v>4092</v>
      </c>
      <c r="M666" t="s">
        <v>4406</v>
      </c>
      <c r="N666" t="s">
        <v>4785</v>
      </c>
      <c r="O666" t="s">
        <v>3948</v>
      </c>
      <c r="P666">
        <v>4299</v>
      </c>
      <c r="Q666">
        <v>1780</v>
      </c>
      <c r="R666">
        <v>1433</v>
      </c>
      <c r="S666">
        <v>4</v>
      </c>
      <c r="T666">
        <v>50</v>
      </c>
    </row>
    <row r="667" spans="1:20" x14ac:dyDescent="0.3">
      <c r="A667" t="s">
        <v>3949</v>
      </c>
      <c r="B667" t="s">
        <v>4540</v>
      </c>
      <c r="C667">
        <v>665000</v>
      </c>
      <c r="D667">
        <v>2017</v>
      </c>
      <c r="E667">
        <v>48000</v>
      </c>
      <c r="F667" t="s">
        <v>14</v>
      </c>
      <c r="G667" t="s">
        <v>12</v>
      </c>
      <c r="H667" t="s">
        <v>4036</v>
      </c>
      <c r="I667" t="s">
        <v>4011</v>
      </c>
      <c r="J667" t="s">
        <v>3943</v>
      </c>
      <c r="K667" t="s">
        <v>25</v>
      </c>
      <c r="L667" t="s">
        <v>3954</v>
      </c>
      <c r="M667" t="s">
        <v>3955</v>
      </c>
      <c r="N667" t="s">
        <v>3956</v>
      </c>
      <c r="O667" t="s">
        <v>3948</v>
      </c>
      <c r="P667">
        <v>3995</v>
      </c>
      <c r="Q667">
        <v>1745</v>
      </c>
      <c r="R667">
        <v>1500</v>
      </c>
      <c r="S667">
        <v>5</v>
      </c>
      <c r="T667">
        <v>37</v>
      </c>
    </row>
    <row r="668" spans="1:20" x14ac:dyDescent="0.3">
      <c r="A668" t="s">
        <v>3957</v>
      </c>
      <c r="B668" t="s">
        <v>5027</v>
      </c>
      <c r="C668">
        <v>1090000</v>
      </c>
      <c r="D668">
        <v>2019</v>
      </c>
      <c r="E668">
        <v>37000</v>
      </c>
      <c r="F668" t="s">
        <v>14</v>
      </c>
      <c r="G668" t="s">
        <v>12</v>
      </c>
      <c r="H668" t="s">
        <v>4106</v>
      </c>
      <c r="I668" t="s">
        <v>4011</v>
      </c>
      <c r="J668" t="s">
        <v>3943</v>
      </c>
      <c r="K668" t="s">
        <v>25</v>
      </c>
      <c r="L668" t="s">
        <v>4394</v>
      </c>
      <c r="M668" t="s">
        <v>4125</v>
      </c>
      <c r="N668" t="s">
        <v>4395</v>
      </c>
      <c r="O668" t="s">
        <v>3948</v>
      </c>
      <c r="P668">
        <v>4270</v>
      </c>
      <c r="Q668">
        <v>1780</v>
      </c>
      <c r="R668">
        <v>1665</v>
      </c>
      <c r="S668">
        <v>5</v>
      </c>
      <c r="T668">
        <v>55</v>
      </c>
    </row>
    <row r="669" spans="1:20" x14ac:dyDescent="0.3">
      <c r="A669" t="s">
        <v>3980</v>
      </c>
      <c r="B669" t="s">
        <v>5028</v>
      </c>
      <c r="C669">
        <v>5500000</v>
      </c>
      <c r="D669">
        <v>2015</v>
      </c>
      <c r="E669">
        <v>54000</v>
      </c>
      <c r="F669" t="s">
        <v>14</v>
      </c>
      <c r="G669" t="s">
        <v>19</v>
      </c>
      <c r="H669" t="s">
        <v>4282</v>
      </c>
      <c r="I669" t="s">
        <v>3952</v>
      </c>
      <c r="J669" t="s">
        <v>3943</v>
      </c>
      <c r="K669" t="s">
        <v>25</v>
      </c>
      <c r="L669" t="s">
        <v>4441</v>
      </c>
      <c r="M669" t="s">
        <v>5029</v>
      </c>
      <c r="N669" t="s">
        <v>4589</v>
      </c>
      <c r="O669" t="s">
        <v>3975</v>
      </c>
      <c r="P669">
        <v>5246</v>
      </c>
      <c r="Q669">
        <v>1899</v>
      </c>
      <c r="R669">
        <v>1494</v>
      </c>
      <c r="S669">
        <v>5</v>
      </c>
      <c r="T669">
        <v>70</v>
      </c>
    </row>
    <row r="670" spans="1:20" x14ac:dyDescent="0.3">
      <c r="A670" t="s">
        <v>4104</v>
      </c>
      <c r="B670" t="s">
        <v>4346</v>
      </c>
      <c r="C670">
        <v>2400000</v>
      </c>
      <c r="D670">
        <v>2017</v>
      </c>
      <c r="E670">
        <v>81802</v>
      </c>
      <c r="F670" t="s">
        <v>14</v>
      </c>
      <c r="G670" t="s">
        <v>19</v>
      </c>
      <c r="H670" t="s">
        <v>4419</v>
      </c>
      <c r="I670" t="s">
        <v>4011</v>
      </c>
      <c r="J670" t="s">
        <v>3953</v>
      </c>
      <c r="K670" t="s">
        <v>25</v>
      </c>
      <c r="L670" t="s">
        <v>4107</v>
      </c>
      <c r="M670" t="s">
        <v>4347</v>
      </c>
      <c r="N670" t="s">
        <v>3990</v>
      </c>
      <c r="O670" t="s">
        <v>3948</v>
      </c>
      <c r="P670">
        <v>4933</v>
      </c>
      <c r="Q670">
        <v>1874</v>
      </c>
      <c r="R670">
        <v>1455</v>
      </c>
      <c r="S670">
        <v>5</v>
      </c>
      <c r="T670">
        <v>75</v>
      </c>
    </row>
    <row r="671" spans="1:20" x14ac:dyDescent="0.3">
      <c r="A671" t="s">
        <v>3957</v>
      </c>
      <c r="B671" t="s">
        <v>5030</v>
      </c>
      <c r="C671">
        <v>1085000</v>
      </c>
      <c r="D671">
        <v>2018</v>
      </c>
      <c r="E671">
        <v>45915</v>
      </c>
      <c r="F671" t="s">
        <v>14</v>
      </c>
      <c r="G671" t="s">
        <v>19</v>
      </c>
      <c r="H671" t="s">
        <v>3971</v>
      </c>
      <c r="I671" t="s">
        <v>4068</v>
      </c>
      <c r="J671" t="s">
        <v>3943</v>
      </c>
      <c r="K671" t="s">
        <v>25</v>
      </c>
      <c r="L671" t="s">
        <v>4069</v>
      </c>
      <c r="M671" t="s">
        <v>4070</v>
      </c>
      <c r="N671" t="s">
        <v>4096</v>
      </c>
      <c r="O671" t="s">
        <v>3948</v>
      </c>
      <c r="P671">
        <v>4440</v>
      </c>
      <c r="Q671">
        <v>1729</v>
      </c>
      <c r="R671">
        <v>1475</v>
      </c>
      <c r="S671">
        <v>5</v>
      </c>
      <c r="T671">
        <v>45</v>
      </c>
    </row>
    <row r="672" spans="1:20" x14ac:dyDescent="0.3">
      <c r="A672" t="s">
        <v>3957</v>
      </c>
      <c r="B672" t="s">
        <v>5031</v>
      </c>
      <c r="C672">
        <v>2140000</v>
      </c>
      <c r="D672">
        <v>2021</v>
      </c>
      <c r="E672">
        <v>24000</v>
      </c>
      <c r="F672" t="s">
        <v>10</v>
      </c>
      <c r="G672" t="s">
        <v>19</v>
      </c>
      <c r="H672" t="s">
        <v>3971</v>
      </c>
      <c r="I672" t="s">
        <v>3942</v>
      </c>
      <c r="J672" t="s">
        <v>3943</v>
      </c>
      <c r="K672" t="s">
        <v>25</v>
      </c>
      <c r="L672" t="s">
        <v>4365</v>
      </c>
      <c r="M672" t="s">
        <v>5032</v>
      </c>
      <c r="N672" t="s">
        <v>5033</v>
      </c>
      <c r="O672" t="s">
        <v>3948</v>
      </c>
      <c r="P672">
        <v>4500</v>
      </c>
      <c r="Q672">
        <v>1790</v>
      </c>
      <c r="R672">
        <v>1675</v>
      </c>
      <c r="S672">
        <v>6</v>
      </c>
      <c r="T672">
        <v>50</v>
      </c>
    </row>
    <row r="673" spans="1:20" x14ac:dyDescent="0.3">
      <c r="A673" t="s">
        <v>3939</v>
      </c>
      <c r="B673" t="s">
        <v>5034</v>
      </c>
      <c r="C673">
        <v>795000</v>
      </c>
      <c r="D673">
        <v>2019</v>
      </c>
      <c r="E673">
        <v>22224</v>
      </c>
      <c r="F673" t="s">
        <v>10</v>
      </c>
      <c r="G673" t="s">
        <v>19</v>
      </c>
      <c r="H673" t="s">
        <v>3941</v>
      </c>
      <c r="I673" t="s">
        <v>3942</v>
      </c>
      <c r="J673" t="s">
        <v>3943</v>
      </c>
      <c r="K673" t="s">
        <v>25</v>
      </c>
      <c r="L673" t="s">
        <v>4062</v>
      </c>
      <c r="M673" t="s">
        <v>4063</v>
      </c>
      <c r="N673" t="s">
        <v>4064</v>
      </c>
      <c r="O673" t="s">
        <v>3948</v>
      </c>
      <c r="P673">
        <v>3995</v>
      </c>
      <c r="Q673">
        <v>1695</v>
      </c>
      <c r="R673">
        <v>1501</v>
      </c>
      <c r="S673">
        <v>5</v>
      </c>
      <c r="T673">
        <v>35</v>
      </c>
    </row>
    <row r="674" spans="1:20" x14ac:dyDescent="0.3">
      <c r="A674" t="s">
        <v>3949</v>
      </c>
      <c r="B674" t="s">
        <v>5035</v>
      </c>
      <c r="C674">
        <v>1080000</v>
      </c>
      <c r="D674">
        <v>2021</v>
      </c>
      <c r="E674">
        <v>38000</v>
      </c>
      <c r="F674" t="s">
        <v>22</v>
      </c>
      <c r="G674" t="s">
        <v>12</v>
      </c>
      <c r="H674" t="s">
        <v>4036</v>
      </c>
      <c r="I674" t="s">
        <v>3952</v>
      </c>
      <c r="J674" t="s">
        <v>3943</v>
      </c>
      <c r="K674" t="s">
        <v>25</v>
      </c>
      <c r="L674" t="s">
        <v>3977</v>
      </c>
      <c r="M674" t="s">
        <v>5036</v>
      </c>
      <c r="N674" t="s">
        <v>3979</v>
      </c>
      <c r="O674" t="s">
        <v>3948</v>
      </c>
      <c r="P674">
        <v>4296</v>
      </c>
      <c r="Q674">
        <v>1695</v>
      </c>
      <c r="R674">
        <v>1685</v>
      </c>
      <c r="S674">
        <v>7</v>
      </c>
      <c r="T674">
        <v>45</v>
      </c>
    </row>
    <row r="675" spans="1:20" x14ac:dyDescent="0.3">
      <c r="A675" t="s">
        <v>3939</v>
      </c>
      <c r="B675" t="s">
        <v>5037</v>
      </c>
      <c r="C675">
        <v>628000</v>
      </c>
      <c r="D675">
        <v>2018</v>
      </c>
      <c r="E675">
        <v>53848</v>
      </c>
      <c r="F675" t="s">
        <v>10</v>
      </c>
      <c r="G675" t="s">
        <v>12</v>
      </c>
      <c r="H675" t="s">
        <v>4036</v>
      </c>
      <c r="I675" t="s">
        <v>3960</v>
      </c>
      <c r="J675" t="s">
        <v>3943</v>
      </c>
      <c r="K675" t="s">
        <v>25</v>
      </c>
      <c r="L675" t="s">
        <v>4062</v>
      </c>
      <c r="M675" t="s">
        <v>4063</v>
      </c>
      <c r="N675" t="s">
        <v>4064</v>
      </c>
      <c r="O675" t="s">
        <v>3948</v>
      </c>
      <c r="P675">
        <v>3995</v>
      </c>
      <c r="Q675">
        <v>1695</v>
      </c>
      <c r="R675">
        <v>1501</v>
      </c>
      <c r="S675">
        <v>5</v>
      </c>
      <c r="T675">
        <v>35</v>
      </c>
    </row>
    <row r="676" spans="1:20" x14ac:dyDescent="0.3">
      <c r="A676" t="s">
        <v>3985</v>
      </c>
      <c r="B676" t="s">
        <v>4404</v>
      </c>
      <c r="C676">
        <v>1550000</v>
      </c>
      <c r="D676">
        <v>2013</v>
      </c>
      <c r="E676">
        <v>104264</v>
      </c>
      <c r="F676" t="s">
        <v>14</v>
      </c>
      <c r="G676" t="s">
        <v>19</v>
      </c>
      <c r="H676" t="s">
        <v>4106</v>
      </c>
      <c r="I676" t="s">
        <v>3967</v>
      </c>
      <c r="J676" t="s">
        <v>3953</v>
      </c>
      <c r="K676" t="s">
        <v>25</v>
      </c>
      <c r="L676" t="s">
        <v>3988</v>
      </c>
      <c r="M676" t="s">
        <v>3989</v>
      </c>
      <c r="N676" t="s">
        <v>3990</v>
      </c>
      <c r="O676" t="s">
        <v>3975</v>
      </c>
      <c r="P676">
        <v>4633</v>
      </c>
      <c r="Q676">
        <v>1811</v>
      </c>
      <c r="R676">
        <v>1429</v>
      </c>
      <c r="S676">
        <v>5</v>
      </c>
      <c r="T676">
        <v>57</v>
      </c>
    </row>
    <row r="677" spans="1:20" x14ac:dyDescent="0.3">
      <c r="A677" t="s">
        <v>3980</v>
      </c>
      <c r="B677" t="s">
        <v>5038</v>
      </c>
      <c r="C677">
        <v>2400000</v>
      </c>
      <c r="D677">
        <v>2016</v>
      </c>
      <c r="E677">
        <v>61159</v>
      </c>
      <c r="F677" t="s">
        <v>10</v>
      </c>
      <c r="G677" t="s">
        <v>19</v>
      </c>
      <c r="H677" t="s">
        <v>3971</v>
      </c>
      <c r="I677" t="s">
        <v>4068</v>
      </c>
      <c r="J677" t="s">
        <v>3953</v>
      </c>
      <c r="K677" t="s">
        <v>25</v>
      </c>
      <c r="L677" t="s">
        <v>3982</v>
      </c>
      <c r="M677" t="s">
        <v>5039</v>
      </c>
      <c r="N677" t="s">
        <v>3984</v>
      </c>
      <c r="O677" t="s">
        <v>3975</v>
      </c>
      <c r="P677">
        <v>4879</v>
      </c>
      <c r="Q677">
        <v>1854</v>
      </c>
      <c r="R677">
        <v>1474</v>
      </c>
      <c r="S677">
        <v>5</v>
      </c>
      <c r="T677">
        <v>80</v>
      </c>
    </row>
    <row r="678" spans="1:20" x14ac:dyDescent="0.3">
      <c r="A678" t="s">
        <v>3939</v>
      </c>
      <c r="B678" t="s">
        <v>4433</v>
      </c>
      <c r="C678">
        <v>595000</v>
      </c>
      <c r="D678">
        <v>2015</v>
      </c>
      <c r="E678">
        <v>72000</v>
      </c>
      <c r="F678" t="s">
        <v>10</v>
      </c>
      <c r="G678" t="s">
        <v>12</v>
      </c>
      <c r="H678" t="s">
        <v>4990</v>
      </c>
      <c r="I678" t="s">
        <v>4043</v>
      </c>
      <c r="J678" t="s">
        <v>3943</v>
      </c>
      <c r="K678" t="s">
        <v>25</v>
      </c>
      <c r="L678" t="s">
        <v>4155</v>
      </c>
      <c r="M678" t="s">
        <v>4156</v>
      </c>
      <c r="N678" t="s">
        <v>4157</v>
      </c>
      <c r="O678" t="s">
        <v>3948</v>
      </c>
      <c r="P678">
        <v>4440</v>
      </c>
      <c r="Q678">
        <v>1695</v>
      </c>
      <c r="R678">
        <v>1495</v>
      </c>
      <c r="S678">
        <v>5</v>
      </c>
      <c r="T678">
        <v>40</v>
      </c>
    </row>
    <row r="679" spans="1:20" x14ac:dyDescent="0.3">
      <c r="A679" t="s">
        <v>4363</v>
      </c>
      <c r="B679" t="s">
        <v>5040</v>
      </c>
      <c r="C679">
        <v>3450000</v>
      </c>
      <c r="D679">
        <v>2016</v>
      </c>
      <c r="E679">
        <v>29000</v>
      </c>
      <c r="F679" t="s">
        <v>14</v>
      </c>
      <c r="G679" t="s">
        <v>19</v>
      </c>
      <c r="H679" t="s">
        <v>4036</v>
      </c>
      <c r="I679" t="s">
        <v>4011</v>
      </c>
      <c r="J679" t="s">
        <v>3943</v>
      </c>
      <c r="K679" t="s">
        <v>25</v>
      </c>
      <c r="L679" t="s">
        <v>4146</v>
      </c>
      <c r="M679" t="s">
        <v>4631</v>
      </c>
      <c r="N679" t="s">
        <v>4632</v>
      </c>
      <c r="O679" t="s">
        <v>3991</v>
      </c>
      <c r="P679">
        <v>4465</v>
      </c>
      <c r="Q679">
        <v>1900</v>
      </c>
      <c r="R679">
        <v>1635</v>
      </c>
      <c r="S679">
        <v>5</v>
      </c>
      <c r="T679">
        <v>57</v>
      </c>
    </row>
    <row r="680" spans="1:20" x14ac:dyDescent="0.3">
      <c r="A680" t="s">
        <v>3939</v>
      </c>
      <c r="B680" t="s">
        <v>4061</v>
      </c>
      <c r="C680">
        <v>819999</v>
      </c>
      <c r="D680">
        <v>2018</v>
      </c>
      <c r="E680">
        <v>42000</v>
      </c>
      <c r="F680" t="s">
        <v>10</v>
      </c>
      <c r="G680" t="s">
        <v>12</v>
      </c>
      <c r="H680" t="s">
        <v>4337</v>
      </c>
      <c r="I680" t="s">
        <v>3960</v>
      </c>
      <c r="J680" t="s">
        <v>3943</v>
      </c>
      <c r="K680" t="s">
        <v>25</v>
      </c>
      <c r="L680" t="s">
        <v>4062</v>
      </c>
      <c r="M680" t="s">
        <v>4063</v>
      </c>
      <c r="N680" t="s">
        <v>4064</v>
      </c>
      <c r="O680" t="s">
        <v>3948</v>
      </c>
      <c r="P680">
        <v>3999</v>
      </c>
      <c r="Q680">
        <v>1734</v>
      </c>
      <c r="R680">
        <v>1601</v>
      </c>
      <c r="S680">
        <v>5</v>
      </c>
      <c r="T680">
        <v>40</v>
      </c>
    </row>
    <row r="681" spans="1:20" x14ac:dyDescent="0.3">
      <c r="A681" t="s">
        <v>4104</v>
      </c>
      <c r="B681" t="s">
        <v>5041</v>
      </c>
      <c r="C681">
        <v>1490000</v>
      </c>
      <c r="D681">
        <v>2012</v>
      </c>
      <c r="E681">
        <v>40000</v>
      </c>
      <c r="F681" t="s">
        <v>14</v>
      </c>
      <c r="G681" t="s">
        <v>19</v>
      </c>
      <c r="H681" t="s">
        <v>4067</v>
      </c>
      <c r="I681" t="s">
        <v>4068</v>
      </c>
      <c r="J681" t="s">
        <v>3943</v>
      </c>
      <c r="K681" t="s">
        <v>25</v>
      </c>
      <c r="L681" t="s">
        <v>4107</v>
      </c>
      <c r="M681" t="s">
        <v>4439</v>
      </c>
      <c r="N681" t="s">
        <v>4109</v>
      </c>
      <c r="O681" t="s">
        <v>3991</v>
      </c>
      <c r="P681">
        <v>4629</v>
      </c>
      <c r="Q681">
        <v>1898</v>
      </c>
      <c r="R681">
        <v>1653</v>
      </c>
      <c r="S681">
        <v>5</v>
      </c>
      <c r="T681">
        <v>75</v>
      </c>
    </row>
    <row r="682" spans="1:20" x14ac:dyDescent="0.3">
      <c r="A682" t="s">
        <v>4115</v>
      </c>
      <c r="B682" t="s">
        <v>5042</v>
      </c>
      <c r="C682">
        <v>950000</v>
      </c>
      <c r="D682">
        <v>2020</v>
      </c>
      <c r="E682">
        <v>57400</v>
      </c>
      <c r="F682" t="s">
        <v>14</v>
      </c>
      <c r="G682" t="s">
        <v>12</v>
      </c>
      <c r="H682" t="s">
        <v>4183</v>
      </c>
      <c r="I682" t="s">
        <v>3952</v>
      </c>
      <c r="J682" t="s">
        <v>3943</v>
      </c>
      <c r="K682" t="s">
        <v>25</v>
      </c>
      <c r="L682" t="s">
        <v>4155</v>
      </c>
      <c r="M682" t="s">
        <v>4271</v>
      </c>
      <c r="N682" t="s">
        <v>4272</v>
      </c>
      <c r="O682" t="s">
        <v>3948</v>
      </c>
      <c r="P682">
        <v>3995</v>
      </c>
      <c r="Q682">
        <v>1821</v>
      </c>
      <c r="R682">
        <v>1627</v>
      </c>
      <c r="S682">
        <v>5</v>
      </c>
      <c r="T682">
        <v>42</v>
      </c>
    </row>
    <row r="683" spans="1:20" x14ac:dyDescent="0.3">
      <c r="A683" t="s">
        <v>4542</v>
      </c>
      <c r="B683" t="s">
        <v>5043</v>
      </c>
      <c r="C683">
        <v>3750000</v>
      </c>
      <c r="D683">
        <v>2019</v>
      </c>
      <c r="E683">
        <v>13500</v>
      </c>
      <c r="F683" t="s">
        <v>14</v>
      </c>
      <c r="G683" t="s">
        <v>19</v>
      </c>
      <c r="H683" t="s">
        <v>4036</v>
      </c>
      <c r="I683" t="s">
        <v>4037</v>
      </c>
      <c r="J683" t="s">
        <v>3953</v>
      </c>
      <c r="K683" t="s">
        <v>25</v>
      </c>
      <c r="L683" t="s">
        <v>4365</v>
      </c>
      <c r="M683" t="s">
        <v>4366</v>
      </c>
      <c r="N683" t="s">
        <v>4367</v>
      </c>
      <c r="O683" t="s">
        <v>3975</v>
      </c>
      <c r="P683">
        <v>5067</v>
      </c>
      <c r="Q683">
        <v>2091</v>
      </c>
      <c r="R683">
        <v>1457</v>
      </c>
      <c r="S683">
        <v>5</v>
      </c>
      <c r="T683">
        <v>66</v>
      </c>
    </row>
    <row r="684" spans="1:20" x14ac:dyDescent="0.3">
      <c r="A684" t="s">
        <v>3980</v>
      </c>
      <c r="B684" t="s">
        <v>5044</v>
      </c>
      <c r="C684">
        <v>4950000</v>
      </c>
      <c r="D684">
        <v>2021</v>
      </c>
      <c r="E684">
        <v>12400</v>
      </c>
      <c r="F684" t="s">
        <v>10</v>
      </c>
      <c r="G684" t="s">
        <v>19</v>
      </c>
      <c r="H684" t="s">
        <v>3941</v>
      </c>
      <c r="I684" t="s">
        <v>4011</v>
      </c>
      <c r="J684" t="s">
        <v>3943</v>
      </c>
      <c r="K684" t="s">
        <v>25</v>
      </c>
      <c r="L684" t="s">
        <v>3982</v>
      </c>
      <c r="M684" t="s">
        <v>5045</v>
      </c>
      <c r="N684" t="s">
        <v>3984</v>
      </c>
      <c r="O684" t="s">
        <v>3975</v>
      </c>
      <c r="P684">
        <v>4686</v>
      </c>
      <c r="Q684">
        <v>1810</v>
      </c>
      <c r="R684">
        <v>1442</v>
      </c>
      <c r="S684">
        <v>5</v>
      </c>
      <c r="T684">
        <v>66</v>
      </c>
    </row>
    <row r="685" spans="1:20" x14ac:dyDescent="0.3">
      <c r="A685" t="s">
        <v>4141</v>
      </c>
      <c r="B685" t="s">
        <v>5046</v>
      </c>
      <c r="C685">
        <v>2950000</v>
      </c>
      <c r="D685">
        <v>2021</v>
      </c>
      <c r="E685">
        <v>38000</v>
      </c>
      <c r="F685" t="s">
        <v>14</v>
      </c>
      <c r="G685" t="s">
        <v>19</v>
      </c>
      <c r="H685" t="s">
        <v>3941</v>
      </c>
      <c r="I685" t="s">
        <v>3952</v>
      </c>
      <c r="J685" t="s">
        <v>3943</v>
      </c>
      <c r="K685" t="s">
        <v>25</v>
      </c>
      <c r="L685" t="s">
        <v>4018</v>
      </c>
      <c r="M685" t="s">
        <v>4301</v>
      </c>
      <c r="N685" t="s">
        <v>4020</v>
      </c>
      <c r="O685" t="s">
        <v>3991</v>
      </c>
      <c r="P685">
        <v>4405</v>
      </c>
      <c r="Q685">
        <v>1818</v>
      </c>
      <c r="R685">
        <v>1640</v>
      </c>
      <c r="S685">
        <v>5</v>
      </c>
      <c r="T685">
        <v>60</v>
      </c>
    </row>
    <row r="686" spans="1:20" x14ac:dyDescent="0.3">
      <c r="A686" t="s">
        <v>4131</v>
      </c>
      <c r="B686" t="s">
        <v>4376</v>
      </c>
      <c r="C686">
        <v>1625000</v>
      </c>
      <c r="D686">
        <v>2019</v>
      </c>
      <c r="E686">
        <v>7000</v>
      </c>
      <c r="F686" t="s">
        <v>10</v>
      </c>
      <c r="G686" t="s">
        <v>19</v>
      </c>
      <c r="H686" t="s">
        <v>3941</v>
      </c>
      <c r="I686" t="s">
        <v>3967</v>
      </c>
      <c r="J686" t="s">
        <v>3943</v>
      </c>
      <c r="K686" t="s">
        <v>25</v>
      </c>
      <c r="L686" t="s">
        <v>4378</v>
      </c>
      <c r="M686" t="s">
        <v>4379</v>
      </c>
      <c r="N686" t="s">
        <v>4380</v>
      </c>
      <c r="O686" t="s">
        <v>1676</v>
      </c>
      <c r="P686">
        <v>4655</v>
      </c>
      <c r="Q686">
        <v>1835</v>
      </c>
      <c r="R686">
        <v>1760</v>
      </c>
      <c r="S686">
        <v>5</v>
      </c>
      <c r="T686">
        <v>60</v>
      </c>
    </row>
    <row r="687" spans="1:20" x14ac:dyDescent="0.3">
      <c r="A687" t="s">
        <v>3964</v>
      </c>
      <c r="B687" t="s">
        <v>4414</v>
      </c>
      <c r="C687">
        <v>1290000</v>
      </c>
      <c r="D687">
        <v>2012</v>
      </c>
      <c r="E687">
        <v>121000</v>
      </c>
      <c r="F687" t="s">
        <v>14</v>
      </c>
      <c r="G687" t="s">
        <v>12</v>
      </c>
      <c r="H687" t="s">
        <v>3951</v>
      </c>
      <c r="I687" t="s">
        <v>4114</v>
      </c>
      <c r="J687" t="s">
        <v>3953</v>
      </c>
      <c r="K687" t="s">
        <v>25</v>
      </c>
      <c r="L687" t="s">
        <v>4283</v>
      </c>
      <c r="M687" t="s">
        <v>4284</v>
      </c>
      <c r="N687" t="s">
        <v>3974</v>
      </c>
      <c r="O687" t="s">
        <v>3991</v>
      </c>
      <c r="P687">
        <v>4705</v>
      </c>
      <c r="Q687">
        <v>1840</v>
      </c>
      <c r="R687">
        <v>1850</v>
      </c>
      <c r="S687">
        <v>7</v>
      </c>
      <c r="T687">
        <v>80</v>
      </c>
    </row>
    <row r="688" spans="1:20" x14ac:dyDescent="0.3">
      <c r="A688" t="s">
        <v>3964</v>
      </c>
      <c r="B688" t="s">
        <v>5047</v>
      </c>
      <c r="C688">
        <v>625000</v>
      </c>
      <c r="D688">
        <v>2015</v>
      </c>
      <c r="E688">
        <v>76000</v>
      </c>
      <c r="F688" t="s">
        <v>14</v>
      </c>
      <c r="G688" t="s">
        <v>12</v>
      </c>
      <c r="H688" t="s">
        <v>3941</v>
      </c>
      <c r="I688" t="s">
        <v>3952</v>
      </c>
      <c r="J688" t="s">
        <v>3943</v>
      </c>
      <c r="K688" t="s">
        <v>25</v>
      </c>
      <c r="L688" t="s">
        <v>4724</v>
      </c>
      <c r="M688" t="s">
        <v>4725</v>
      </c>
      <c r="N688" t="s">
        <v>4726</v>
      </c>
      <c r="O688" t="s">
        <v>3948</v>
      </c>
      <c r="P688">
        <v>3775</v>
      </c>
      <c r="Q688">
        <v>1695</v>
      </c>
      <c r="R688">
        <v>1510</v>
      </c>
      <c r="S688">
        <v>5</v>
      </c>
      <c r="T688">
        <v>45</v>
      </c>
    </row>
    <row r="689" spans="1:20" x14ac:dyDescent="0.3">
      <c r="A689" t="s">
        <v>4115</v>
      </c>
      <c r="B689" t="s">
        <v>4556</v>
      </c>
      <c r="C689">
        <v>1490000</v>
      </c>
      <c r="D689">
        <v>2018</v>
      </c>
      <c r="E689">
        <v>50000</v>
      </c>
      <c r="F689" t="s">
        <v>14</v>
      </c>
      <c r="G689" t="s">
        <v>12</v>
      </c>
      <c r="H689" t="s">
        <v>4337</v>
      </c>
      <c r="I689" t="s">
        <v>3960</v>
      </c>
      <c r="J689" t="s">
        <v>3943</v>
      </c>
      <c r="K689" t="s">
        <v>25</v>
      </c>
      <c r="L689" t="s">
        <v>4146</v>
      </c>
      <c r="M689" t="s">
        <v>4019</v>
      </c>
      <c r="N689" t="s">
        <v>4557</v>
      </c>
      <c r="O689" t="s">
        <v>3948</v>
      </c>
      <c r="P689">
        <v>4585</v>
      </c>
      <c r="Q689">
        <v>1890</v>
      </c>
      <c r="R689">
        <v>1785</v>
      </c>
      <c r="S689">
        <v>7</v>
      </c>
      <c r="T689">
        <v>70</v>
      </c>
    </row>
    <row r="690" spans="1:20" x14ac:dyDescent="0.3">
      <c r="A690" t="s">
        <v>3957</v>
      </c>
      <c r="B690" t="s">
        <v>5048</v>
      </c>
      <c r="C690">
        <v>325000</v>
      </c>
      <c r="D690">
        <v>2013</v>
      </c>
      <c r="E690">
        <v>46721</v>
      </c>
      <c r="F690" t="s">
        <v>10</v>
      </c>
      <c r="G690" t="s">
        <v>19</v>
      </c>
      <c r="H690" t="s">
        <v>4267</v>
      </c>
      <c r="I690" t="s">
        <v>4037</v>
      </c>
      <c r="J690" t="s">
        <v>3953</v>
      </c>
      <c r="K690" t="s">
        <v>25</v>
      </c>
      <c r="L690" t="s">
        <v>3961</v>
      </c>
      <c r="M690" t="s">
        <v>4585</v>
      </c>
      <c r="N690" t="s">
        <v>4586</v>
      </c>
      <c r="O690" t="s">
        <v>3948</v>
      </c>
      <c r="P690">
        <v>3565</v>
      </c>
      <c r="Q690">
        <v>1595</v>
      </c>
      <c r="R690">
        <v>1550</v>
      </c>
      <c r="S690">
        <v>5</v>
      </c>
      <c r="T690">
        <v>35</v>
      </c>
    </row>
    <row r="691" spans="1:20" x14ac:dyDescent="0.3">
      <c r="A691" t="s">
        <v>4115</v>
      </c>
      <c r="B691" t="s">
        <v>5013</v>
      </c>
      <c r="C691">
        <v>1190000</v>
      </c>
      <c r="D691">
        <v>2017</v>
      </c>
      <c r="E691">
        <v>41470</v>
      </c>
      <c r="F691" t="s">
        <v>14</v>
      </c>
      <c r="G691" t="s">
        <v>19</v>
      </c>
      <c r="H691" t="s">
        <v>4036</v>
      </c>
      <c r="I691" t="s">
        <v>4068</v>
      </c>
      <c r="J691" t="s">
        <v>3943</v>
      </c>
      <c r="K691" t="s">
        <v>25</v>
      </c>
      <c r="L691" t="s">
        <v>4146</v>
      </c>
      <c r="M691" t="s">
        <v>4019</v>
      </c>
      <c r="N691" t="s">
        <v>4557</v>
      </c>
      <c r="O691" t="s">
        <v>3948</v>
      </c>
      <c r="P691">
        <v>4585</v>
      </c>
      <c r="Q691">
        <v>1890</v>
      </c>
      <c r="R691">
        <v>1785</v>
      </c>
      <c r="S691">
        <v>7</v>
      </c>
      <c r="T691">
        <v>70</v>
      </c>
    </row>
    <row r="692" spans="1:20" x14ac:dyDescent="0.3">
      <c r="A692" t="s">
        <v>4115</v>
      </c>
      <c r="B692" t="s">
        <v>5049</v>
      </c>
      <c r="C692">
        <v>625000</v>
      </c>
      <c r="D692">
        <v>2013</v>
      </c>
      <c r="E692">
        <v>170000</v>
      </c>
      <c r="F692" t="s">
        <v>14</v>
      </c>
      <c r="G692" t="s">
        <v>12</v>
      </c>
      <c r="H692" t="s">
        <v>4449</v>
      </c>
      <c r="I692" t="s">
        <v>3952</v>
      </c>
      <c r="J692" t="s">
        <v>4177</v>
      </c>
      <c r="K692" t="s">
        <v>25</v>
      </c>
      <c r="L692" t="s">
        <v>4146</v>
      </c>
      <c r="M692" t="s">
        <v>4147</v>
      </c>
      <c r="N692" t="s">
        <v>4148</v>
      </c>
      <c r="O692" t="s">
        <v>3975</v>
      </c>
      <c r="P692">
        <v>4430</v>
      </c>
      <c r="Q692">
        <v>1817</v>
      </c>
      <c r="R692">
        <v>1975</v>
      </c>
      <c r="S692">
        <v>8</v>
      </c>
      <c r="T692">
        <v>60</v>
      </c>
    </row>
    <row r="693" spans="1:20" x14ac:dyDescent="0.3">
      <c r="A693" t="s">
        <v>4363</v>
      </c>
      <c r="B693" t="s">
        <v>5050</v>
      </c>
      <c r="C693">
        <v>5375000</v>
      </c>
      <c r="D693">
        <v>2014</v>
      </c>
      <c r="E693">
        <v>80000</v>
      </c>
      <c r="F693" t="s">
        <v>14</v>
      </c>
      <c r="G693" t="s">
        <v>19</v>
      </c>
      <c r="H693" t="s">
        <v>4036</v>
      </c>
      <c r="I693" t="s">
        <v>3952</v>
      </c>
      <c r="J693" t="s">
        <v>3953</v>
      </c>
      <c r="K693" t="s">
        <v>25</v>
      </c>
      <c r="L693" t="s">
        <v>4244</v>
      </c>
      <c r="M693" t="s">
        <v>5051</v>
      </c>
      <c r="N693" t="s">
        <v>4510</v>
      </c>
      <c r="O693" t="s">
        <v>3991</v>
      </c>
      <c r="P693">
        <v>4879</v>
      </c>
      <c r="Q693">
        <v>2073</v>
      </c>
      <c r="R693">
        <v>1780</v>
      </c>
      <c r="S693">
        <v>5</v>
      </c>
      <c r="T693">
        <v>77</v>
      </c>
    </row>
    <row r="694" spans="1:20" x14ac:dyDescent="0.3">
      <c r="A694" t="s">
        <v>3939</v>
      </c>
      <c r="B694" t="s">
        <v>5052</v>
      </c>
      <c r="C694">
        <v>1138000</v>
      </c>
      <c r="D694">
        <v>2018</v>
      </c>
      <c r="E694">
        <v>6000</v>
      </c>
      <c r="F694" t="s">
        <v>10</v>
      </c>
      <c r="G694" t="s">
        <v>19</v>
      </c>
      <c r="H694" t="s">
        <v>3971</v>
      </c>
      <c r="I694" t="s">
        <v>4037</v>
      </c>
      <c r="J694" t="s">
        <v>3943</v>
      </c>
      <c r="K694" t="s">
        <v>3944</v>
      </c>
      <c r="L694" t="s">
        <v>4155</v>
      </c>
      <c r="M694" t="s">
        <v>4156</v>
      </c>
      <c r="N694" t="s">
        <v>4157</v>
      </c>
      <c r="O694" t="s">
        <v>3948</v>
      </c>
      <c r="P694">
        <v>4440</v>
      </c>
      <c r="Q694">
        <v>1695</v>
      </c>
      <c r="R694">
        <v>1495</v>
      </c>
      <c r="S694">
        <v>5</v>
      </c>
      <c r="T694">
        <v>40</v>
      </c>
    </row>
    <row r="695" spans="1:20" x14ac:dyDescent="0.3">
      <c r="A695" t="s">
        <v>4104</v>
      </c>
      <c r="B695" t="s">
        <v>5053</v>
      </c>
      <c r="C695">
        <v>4250000</v>
      </c>
      <c r="D695">
        <v>2021</v>
      </c>
      <c r="E695">
        <v>17000</v>
      </c>
      <c r="F695" t="s">
        <v>10</v>
      </c>
      <c r="G695" t="s">
        <v>19</v>
      </c>
      <c r="H695" t="s">
        <v>3971</v>
      </c>
      <c r="I695" t="s">
        <v>3952</v>
      </c>
      <c r="J695" t="s">
        <v>3943</v>
      </c>
      <c r="K695" t="s">
        <v>25</v>
      </c>
      <c r="L695" t="s">
        <v>3994</v>
      </c>
      <c r="M695" t="s">
        <v>5054</v>
      </c>
      <c r="N695" t="s">
        <v>5055</v>
      </c>
      <c r="O695" t="s">
        <v>3948</v>
      </c>
      <c r="P695">
        <v>4701</v>
      </c>
      <c r="Q695">
        <v>1826</v>
      </c>
      <c r="R695">
        <v>1427</v>
      </c>
      <c r="S695">
        <v>5</v>
      </c>
      <c r="T695">
        <v>63</v>
      </c>
    </row>
    <row r="696" spans="1:20" x14ac:dyDescent="0.3">
      <c r="A696" t="s">
        <v>3939</v>
      </c>
      <c r="B696" t="s">
        <v>4149</v>
      </c>
      <c r="C696">
        <v>365000</v>
      </c>
      <c r="D696">
        <v>2014</v>
      </c>
      <c r="E696">
        <v>31000</v>
      </c>
      <c r="F696" t="s">
        <v>10</v>
      </c>
      <c r="G696" t="s">
        <v>12</v>
      </c>
      <c r="H696" t="s">
        <v>5056</v>
      </c>
      <c r="I696" t="s">
        <v>3952</v>
      </c>
      <c r="J696" t="s">
        <v>3943</v>
      </c>
      <c r="K696" t="s">
        <v>25</v>
      </c>
      <c r="L696" t="s">
        <v>3945</v>
      </c>
      <c r="M696" t="s">
        <v>3946</v>
      </c>
      <c r="N696" t="s">
        <v>3947</v>
      </c>
      <c r="O696" t="s">
        <v>3948</v>
      </c>
      <c r="P696">
        <v>3610</v>
      </c>
      <c r="Q696">
        <v>1680</v>
      </c>
      <c r="R696">
        <v>1500</v>
      </c>
      <c r="S696">
        <v>5</v>
      </c>
      <c r="T696">
        <v>35</v>
      </c>
    </row>
    <row r="697" spans="1:20" x14ac:dyDescent="0.3">
      <c r="A697" t="s">
        <v>5057</v>
      </c>
      <c r="B697" t="s">
        <v>5058</v>
      </c>
      <c r="C697">
        <v>475000</v>
      </c>
      <c r="D697">
        <v>2014</v>
      </c>
      <c r="E697">
        <v>73265</v>
      </c>
      <c r="F697" t="s">
        <v>14</v>
      </c>
      <c r="G697" t="s">
        <v>19</v>
      </c>
      <c r="H697" t="s">
        <v>4036</v>
      </c>
      <c r="I697" t="s">
        <v>3952</v>
      </c>
      <c r="J697" t="s">
        <v>3953</v>
      </c>
      <c r="K697" t="s">
        <v>25</v>
      </c>
      <c r="L697" t="s">
        <v>4151</v>
      </c>
      <c r="M697" t="s">
        <v>5059</v>
      </c>
      <c r="N697" t="s">
        <v>5060</v>
      </c>
      <c r="O697" t="s">
        <v>3948</v>
      </c>
      <c r="P697">
        <v>4597</v>
      </c>
      <c r="Q697">
        <v>1788</v>
      </c>
      <c r="R697">
        <v>1477</v>
      </c>
      <c r="S697">
        <v>5</v>
      </c>
      <c r="T697">
        <v>60</v>
      </c>
    </row>
    <row r="698" spans="1:20" x14ac:dyDescent="0.3">
      <c r="A698" t="s">
        <v>3957</v>
      </c>
      <c r="B698" t="s">
        <v>5061</v>
      </c>
      <c r="C698">
        <v>1225000</v>
      </c>
      <c r="D698">
        <v>2019</v>
      </c>
      <c r="E698">
        <v>47000</v>
      </c>
      <c r="F698" t="s">
        <v>14</v>
      </c>
      <c r="G698" t="s">
        <v>12</v>
      </c>
      <c r="H698" t="s">
        <v>4210</v>
      </c>
      <c r="I698" t="s">
        <v>3952</v>
      </c>
      <c r="J698" t="s">
        <v>3943</v>
      </c>
      <c r="K698" t="s">
        <v>25</v>
      </c>
      <c r="L698" t="s">
        <v>4069</v>
      </c>
      <c r="M698" t="s">
        <v>4070</v>
      </c>
      <c r="N698" t="s">
        <v>4096</v>
      </c>
      <c r="O698" t="s">
        <v>3948</v>
      </c>
      <c r="P698">
        <v>4270</v>
      </c>
      <c r="Q698">
        <v>1780</v>
      </c>
      <c r="R698">
        <v>1665</v>
      </c>
      <c r="S698">
        <v>5</v>
      </c>
      <c r="T698">
        <v>55</v>
      </c>
    </row>
    <row r="699" spans="1:20" x14ac:dyDescent="0.3">
      <c r="A699" t="s">
        <v>3949</v>
      </c>
      <c r="B699" t="s">
        <v>5062</v>
      </c>
      <c r="C699">
        <v>725000</v>
      </c>
      <c r="D699">
        <v>2017</v>
      </c>
      <c r="E699">
        <v>42000</v>
      </c>
      <c r="F699" t="s">
        <v>14</v>
      </c>
      <c r="G699" t="s">
        <v>12</v>
      </c>
      <c r="H699" t="s">
        <v>4036</v>
      </c>
      <c r="I699" t="s">
        <v>3952</v>
      </c>
      <c r="J699" t="s">
        <v>3943</v>
      </c>
      <c r="K699" t="s">
        <v>25</v>
      </c>
      <c r="L699" t="s">
        <v>3954</v>
      </c>
      <c r="M699" t="s">
        <v>4125</v>
      </c>
      <c r="N699" t="s">
        <v>4126</v>
      </c>
      <c r="O699" t="s">
        <v>3948</v>
      </c>
      <c r="P699">
        <v>4296</v>
      </c>
      <c r="Q699">
        <v>1695</v>
      </c>
      <c r="R699">
        <v>1685</v>
      </c>
      <c r="S699">
        <v>7</v>
      </c>
      <c r="T699">
        <v>45</v>
      </c>
    </row>
    <row r="700" spans="1:20" x14ac:dyDescent="0.3">
      <c r="A700" t="s">
        <v>3980</v>
      </c>
      <c r="B700" t="s">
        <v>4405</v>
      </c>
      <c r="C700">
        <v>2450000</v>
      </c>
      <c r="D700">
        <v>2017</v>
      </c>
      <c r="E700">
        <v>25000</v>
      </c>
      <c r="F700" t="s">
        <v>14</v>
      </c>
      <c r="G700" t="s">
        <v>19</v>
      </c>
      <c r="H700" t="s">
        <v>3971</v>
      </c>
      <c r="I700" t="s">
        <v>3952</v>
      </c>
      <c r="J700" t="s">
        <v>3953</v>
      </c>
      <c r="K700" t="s">
        <v>25</v>
      </c>
      <c r="L700" t="s">
        <v>4092</v>
      </c>
      <c r="M700" t="s">
        <v>4406</v>
      </c>
      <c r="N700" t="s">
        <v>4407</v>
      </c>
      <c r="O700" t="s">
        <v>3948</v>
      </c>
      <c r="P700">
        <v>4417</v>
      </c>
      <c r="Q700">
        <v>1804</v>
      </c>
      <c r="R700">
        <v>1494</v>
      </c>
      <c r="S700">
        <v>5</v>
      </c>
      <c r="T700">
        <v>50</v>
      </c>
    </row>
    <row r="701" spans="1:20" x14ac:dyDescent="0.3">
      <c r="A701" t="s">
        <v>3957</v>
      </c>
      <c r="B701" t="s">
        <v>5063</v>
      </c>
      <c r="C701">
        <v>225000</v>
      </c>
      <c r="D701">
        <v>2009</v>
      </c>
      <c r="E701">
        <v>140000</v>
      </c>
      <c r="F701" t="s">
        <v>14</v>
      </c>
      <c r="G701" t="s">
        <v>12</v>
      </c>
      <c r="H701" t="s">
        <v>4117</v>
      </c>
      <c r="I701" t="s">
        <v>4037</v>
      </c>
      <c r="J701" t="s">
        <v>4177</v>
      </c>
      <c r="K701" t="s">
        <v>25</v>
      </c>
      <c r="L701" t="s">
        <v>3982</v>
      </c>
      <c r="M701" t="s">
        <v>5064</v>
      </c>
      <c r="N701" t="s">
        <v>5065</v>
      </c>
      <c r="O701" t="s">
        <v>3948</v>
      </c>
      <c r="P701">
        <v>4800</v>
      </c>
      <c r="Q701">
        <v>1832</v>
      </c>
      <c r="R701">
        <v>1485</v>
      </c>
      <c r="S701">
        <v>5</v>
      </c>
      <c r="T701">
        <v>70</v>
      </c>
    </row>
    <row r="702" spans="1:20" x14ac:dyDescent="0.3">
      <c r="A702" t="s">
        <v>3949</v>
      </c>
      <c r="B702" t="s">
        <v>4769</v>
      </c>
      <c r="C702">
        <v>695000</v>
      </c>
      <c r="D702">
        <v>2018</v>
      </c>
      <c r="E702">
        <v>68818</v>
      </c>
      <c r="F702" t="s">
        <v>10</v>
      </c>
      <c r="G702" t="s">
        <v>19</v>
      </c>
      <c r="H702" t="s">
        <v>3971</v>
      </c>
      <c r="I702" t="s">
        <v>4037</v>
      </c>
      <c r="J702" t="s">
        <v>3943</v>
      </c>
      <c r="K702" t="s">
        <v>25</v>
      </c>
      <c r="L702" t="s">
        <v>3961</v>
      </c>
      <c r="M702" t="s">
        <v>3968</v>
      </c>
      <c r="N702" t="s">
        <v>3969</v>
      </c>
      <c r="O702" t="s">
        <v>3948</v>
      </c>
      <c r="P702">
        <v>3995</v>
      </c>
      <c r="Q702">
        <v>1735</v>
      </c>
      <c r="R702">
        <v>1515</v>
      </c>
      <c r="S702">
        <v>5</v>
      </c>
      <c r="T702">
        <v>37</v>
      </c>
    </row>
    <row r="703" spans="1:20" x14ac:dyDescent="0.3">
      <c r="A703" t="s">
        <v>3964</v>
      </c>
      <c r="B703" t="s">
        <v>5066</v>
      </c>
      <c r="C703">
        <v>2200000</v>
      </c>
      <c r="D703">
        <v>2018</v>
      </c>
      <c r="E703">
        <v>57000</v>
      </c>
      <c r="F703" t="s">
        <v>14</v>
      </c>
      <c r="G703" t="s">
        <v>19</v>
      </c>
      <c r="H703" t="s">
        <v>3941</v>
      </c>
      <c r="I703" t="s">
        <v>3942</v>
      </c>
      <c r="J703" t="s">
        <v>3943</v>
      </c>
      <c r="K703" t="s">
        <v>25</v>
      </c>
      <c r="L703" t="s">
        <v>4172</v>
      </c>
      <c r="M703" t="s">
        <v>4502</v>
      </c>
      <c r="N703" t="s">
        <v>4503</v>
      </c>
      <c r="O703" t="s">
        <v>3975</v>
      </c>
      <c r="P703">
        <v>4735</v>
      </c>
      <c r="Q703">
        <v>1830</v>
      </c>
      <c r="R703">
        <v>1795</v>
      </c>
      <c r="S703">
        <v>7</v>
      </c>
      <c r="T703">
        <v>55</v>
      </c>
    </row>
    <row r="704" spans="1:20" x14ac:dyDescent="0.3">
      <c r="A704" t="s">
        <v>3939</v>
      </c>
      <c r="B704" t="s">
        <v>5067</v>
      </c>
      <c r="C704">
        <v>950000</v>
      </c>
      <c r="D704">
        <v>2020</v>
      </c>
      <c r="E704">
        <v>39000</v>
      </c>
      <c r="F704" t="s">
        <v>14</v>
      </c>
      <c r="G704" t="s">
        <v>19</v>
      </c>
      <c r="H704" t="s">
        <v>3951</v>
      </c>
      <c r="I704" t="s">
        <v>3952</v>
      </c>
      <c r="J704" t="s">
        <v>3943</v>
      </c>
      <c r="K704" t="s">
        <v>25</v>
      </c>
      <c r="L704" t="s">
        <v>4204</v>
      </c>
      <c r="M704" t="s">
        <v>5068</v>
      </c>
      <c r="N704" t="s">
        <v>5069</v>
      </c>
      <c r="O704" t="s">
        <v>3948</v>
      </c>
      <c r="P704">
        <v>3995</v>
      </c>
      <c r="Q704">
        <v>1695</v>
      </c>
      <c r="R704">
        <v>1501</v>
      </c>
      <c r="S704">
        <v>5</v>
      </c>
      <c r="T704">
        <v>35</v>
      </c>
    </row>
    <row r="705" spans="1:20" x14ac:dyDescent="0.3">
      <c r="A705" t="s">
        <v>3964</v>
      </c>
      <c r="B705" t="s">
        <v>5070</v>
      </c>
      <c r="C705">
        <v>2598000</v>
      </c>
      <c r="D705">
        <v>2022</v>
      </c>
      <c r="E705">
        <v>12050</v>
      </c>
      <c r="F705" t="s">
        <v>10</v>
      </c>
      <c r="G705" t="s">
        <v>19</v>
      </c>
      <c r="H705" t="s">
        <v>4036</v>
      </c>
      <c r="I705" t="s">
        <v>4068</v>
      </c>
      <c r="J705" t="s">
        <v>3943</v>
      </c>
      <c r="K705" t="s">
        <v>25</v>
      </c>
      <c r="L705" t="s">
        <v>4692</v>
      </c>
      <c r="M705" t="s">
        <v>4693</v>
      </c>
      <c r="N705" t="s">
        <v>4694</v>
      </c>
      <c r="O705" t="s">
        <v>3975</v>
      </c>
      <c r="P705">
        <v>4735</v>
      </c>
      <c r="Q705">
        <v>1830</v>
      </c>
      <c r="R705">
        <v>1795</v>
      </c>
      <c r="S705">
        <v>7</v>
      </c>
      <c r="T705">
        <v>65</v>
      </c>
    </row>
    <row r="706" spans="1:20" x14ac:dyDescent="0.3">
      <c r="A706" t="s">
        <v>3939</v>
      </c>
      <c r="B706" t="s">
        <v>4198</v>
      </c>
      <c r="C706">
        <v>585000</v>
      </c>
      <c r="D706">
        <v>2017</v>
      </c>
      <c r="E706">
        <v>24100</v>
      </c>
      <c r="F706" t="s">
        <v>10</v>
      </c>
      <c r="G706" t="s">
        <v>12</v>
      </c>
      <c r="H706" t="s">
        <v>3971</v>
      </c>
      <c r="I706" t="s">
        <v>4037</v>
      </c>
      <c r="J706" t="s">
        <v>3943</v>
      </c>
      <c r="K706" t="s">
        <v>25</v>
      </c>
      <c r="L706" t="s">
        <v>4062</v>
      </c>
      <c r="M706" t="s">
        <v>4063</v>
      </c>
      <c r="N706" t="s">
        <v>4064</v>
      </c>
      <c r="O706" t="s">
        <v>3948</v>
      </c>
      <c r="P706">
        <v>3955</v>
      </c>
      <c r="Q706">
        <v>1694</v>
      </c>
      <c r="R706">
        <v>1544</v>
      </c>
      <c r="S706">
        <v>5</v>
      </c>
      <c r="T706">
        <v>40</v>
      </c>
    </row>
    <row r="707" spans="1:20" x14ac:dyDescent="0.3">
      <c r="A707" t="s">
        <v>4072</v>
      </c>
      <c r="B707" t="s">
        <v>5071</v>
      </c>
      <c r="C707">
        <v>434999</v>
      </c>
      <c r="D707">
        <v>2017</v>
      </c>
      <c r="E707">
        <v>23000</v>
      </c>
      <c r="F707" t="s">
        <v>10</v>
      </c>
      <c r="G707" t="s">
        <v>12</v>
      </c>
      <c r="H707" t="s">
        <v>4036</v>
      </c>
      <c r="I707" t="s">
        <v>3952</v>
      </c>
      <c r="J707" t="s">
        <v>3943</v>
      </c>
      <c r="K707" t="s">
        <v>25</v>
      </c>
      <c r="L707" t="s">
        <v>4164</v>
      </c>
      <c r="M707" t="s">
        <v>5072</v>
      </c>
      <c r="N707" t="s">
        <v>4168</v>
      </c>
      <c r="O707" t="s">
        <v>3948</v>
      </c>
      <c r="P707">
        <v>3995</v>
      </c>
      <c r="Q707">
        <v>1695</v>
      </c>
      <c r="R707">
        <v>1525</v>
      </c>
      <c r="S707">
        <v>5</v>
      </c>
      <c r="T707">
        <v>42</v>
      </c>
    </row>
    <row r="708" spans="1:20" x14ac:dyDescent="0.3">
      <c r="A708" t="s">
        <v>3949</v>
      </c>
      <c r="B708" t="s">
        <v>4645</v>
      </c>
      <c r="C708">
        <v>295000</v>
      </c>
      <c r="D708">
        <v>2009</v>
      </c>
      <c r="E708">
        <v>185000</v>
      </c>
      <c r="F708" t="s">
        <v>14</v>
      </c>
      <c r="G708" t="s">
        <v>12</v>
      </c>
      <c r="H708" t="s">
        <v>3987</v>
      </c>
      <c r="I708" t="s">
        <v>3942</v>
      </c>
      <c r="J708" t="s">
        <v>3943</v>
      </c>
      <c r="K708" t="s">
        <v>25</v>
      </c>
      <c r="L708" t="s">
        <v>3954</v>
      </c>
      <c r="M708" t="s">
        <v>4429</v>
      </c>
      <c r="N708" t="s">
        <v>4430</v>
      </c>
      <c r="O708" t="s">
        <v>3948</v>
      </c>
      <c r="P708">
        <v>3760</v>
      </c>
      <c r="Q708">
        <v>1690</v>
      </c>
      <c r="R708">
        <v>1530</v>
      </c>
      <c r="S708">
        <v>5</v>
      </c>
      <c r="T708">
        <v>43</v>
      </c>
    </row>
    <row r="709" spans="1:20" x14ac:dyDescent="0.3">
      <c r="A709" t="s">
        <v>3949</v>
      </c>
      <c r="B709" t="s">
        <v>5073</v>
      </c>
      <c r="C709">
        <v>910000</v>
      </c>
      <c r="D709">
        <v>2019</v>
      </c>
      <c r="E709">
        <v>76000</v>
      </c>
      <c r="F709" t="s">
        <v>14</v>
      </c>
      <c r="G709" t="s">
        <v>12</v>
      </c>
      <c r="H709" t="s">
        <v>4106</v>
      </c>
      <c r="I709" t="s">
        <v>3952</v>
      </c>
      <c r="J709" t="s">
        <v>3943</v>
      </c>
      <c r="K709" t="s">
        <v>25</v>
      </c>
      <c r="L709" t="s">
        <v>4204</v>
      </c>
      <c r="M709" t="s">
        <v>5074</v>
      </c>
      <c r="N709" t="s">
        <v>5075</v>
      </c>
      <c r="O709" t="s">
        <v>3948</v>
      </c>
      <c r="P709">
        <v>4490</v>
      </c>
      <c r="Q709">
        <v>1730</v>
      </c>
      <c r="R709">
        <v>1485</v>
      </c>
      <c r="S709">
        <v>5</v>
      </c>
      <c r="T709">
        <v>43</v>
      </c>
    </row>
    <row r="710" spans="1:20" x14ac:dyDescent="0.3">
      <c r="A710" t="s">
        <v>3949</v>
      </c>
      <c r="B710" t="s">
        <v>5076</v>
      </c>
      <c r="C710">
        <v>565000</v>
      </c>
      <c r="D710">
        <v>2020</v>
      </c>
      <c r="E710">
        <v>47000</v>
      </c>
      <c r="F710" t="s">
        <v>10</v>
      </c>
      <c r="G710" t="s">
        <v>12</v>
      </c>
      <c r="H710" t="s">
        <v>4106</v>
      </c>
      <c r="I710" t="s">
        <v>3952</v>
      </c>
      <c r="J710" t="s">
        <v>3943</v>
      </c>
      <c r="K710" t="s">
        <v>25</v>
      </c>
      <c r="L710" t="s">
        <v>4026</v>
      </c>
      <c r="M710" t="s">
        <v>4027</v>
      </c>
      <c r="N710" t="s">
        <v>4028</v>
      </c>
      <c r="O710" t="s">
        <v>3948</v>
      </c>
      <c r="P710">
        <v>3695</v>
      </c>
      <c r="Q710">
        <v>1600</v>
      </c>
      <c r="R710">
        <v>1560</v>
      </c>
      <c r="S710">
        <v>5</v>
      </c>
      <c r="T710">
        <v>35</v>
      </c>
    </row>
    <row r="711" spans="1:20" x14ac:dyDescent="0.3">
      <c r="A711" t="s">
        <v>3964</v>
      </c>
      <c r="B711" t="s">
        <v>5077</v>
      </c>
      <c r="C711">
        <v>1050000</v>
      </c>
      <c r="D711">
        <v>2021</v>
      </c>
      <c r="E711">
        <v>1910</v>
      </c>
      <c r="F711" t="s">
        <v>10</v>
      </c>
      <c r="G711" t="s">
        <v>19</v>
      </c>
      <c r="H711" t="s">
        <v>4432</v>
      </c>
      <c r="I711" t="s">
        <v>3952</v>
      </c>
      <c r="J711" t="s">
        <v>3943</v>
      </c>
      <c r="K711" t="s">
        <v>25</v>
      </c>
      <c r="L711" t="s">
        <v>4012</v>
      </c>
      <c r="M711" t="s">
        <v>4013</v>
      </c>
      <c r="N711" t="s">
        <v>4014</v>
      </c>
      <c r="O711" t="s">
        <v>3948</v>
      </c>
      <c r="P711">
        <v>3995</v>
      </c>
      <c r="Q711">
        <v>1790</v>
      </c>
      <c r="R711">
        <v>1640</v>
      </c>
      <c r="S711">
        <v>5</v>
      </c>
      <c r="T711">
        <v>48</v>
      </c>
    </row>
    <row r="712" spans="1:20" x14ac:dyDescent="0.3">
      <c r="A712" t="s">
        <v>3957</v>
      </c>
      <c r="B712" t="s">
        <v>5078</v>
      </c>
      <c r="C712">
        <v>990000</v>
      </c>
      <c r="D712">
        <v>2019</v>
      </c>
      <c r="E712">
        <v>23000</v>
      </c>
      <c r="F712" t="s">
        <v>14</v>
      </c>
      <c r="G712" t="s">
        <v>12</v>
      </c>
      <c r="H712" t="s">
        <v>4223</v>
      </c>
      <c r="I712" t="s">
        <v>4017</v>
      </c>
      <c r="J712" t="s">
        <v>3943</v>
      </c>
      <c r="K712" t="s">
        <v>25</v>
      </c>
      <c r="L712" t="s">
        <v>4394</v>
      </c>
      <c r="M712" t="s">
        <v>4125</v>
      </c>
      <c r="N712" t="s">
        <v>5079</v>
      </c>
      <c r="O712" t="s">
        <v>3948</v>
      </c>
      <c r="P712">
        <v>4270</v>
      </c>
      <c r="Q712">
        <v>1780</v>
      </c>
      <c r="R712">
        <v>1630</v>
      </c>
      <c r="S712">
        <v>5</v>
      </c>
      <c r="T712">
        <v>60</v>
      </c>
    </row>
    <row r="713" spans="1:20" x14ac:dyDescent="0.3">
      <c r="A713" t="s">
        <v>4104</v>
      </c>
      <c r="B713" t="s">
        <v>5080</v>
      </c>
      <c r="C713">
        <v>2590000</v>
      </c>
      <c r="D713">
        <v>2020</v>
      </c>
      <c r="E713">
        <v>36978</v>
      </c>
      <c r="F713" t="s">
        <v>14</v>
      </c>
      <c r="G713" t="s">
        <v>19</v>
      </c>
      <c r="H713" t="s">
        <v>4316</v>
      </c>
      <c r="I713" t="s">
        <v>4011</v>
      </c>
      <c r="J713" t="s">
        <v>3953</v>
      </c>
      <c r="K713" t="s">
        <v>25</v>
      </c>
      <c r="L713" t="s">
        <v>4107</v>
      </c>
      <c r="M713" t="s">
        <v>4191</v>
      </c>
      <c r="N713" t="s">
        <v>4192</v>
      </c>
      <c r="O713" t="s">
        <v>3948</v>
      </c>
      <c r="P713">
        <v>4456</v>
      </c>
      <c r="Q713">
        <v>1796</v>
      </c>
      <c r="R713">
        <v>1416</v>
      </c>
      <c r="S713">
        <v>5</v>
      </c>
      <c r="T713">
        <v>50</v>
      </c>
    </row>
    <row r="714" spans="1:20" x14ac:dyDescent="0.3">
      <c r="A714" t="s">
        <v>4115</v>
      </c>
      <c r="B714" t="s">
        <v>5081</v>
      </c>
      <c r="C714">
        <v>1000000</v>
      </c>
      <c r="D714">
        <v>2016</v>
      </c>
      <c r="E714">
        <v>33000</v>
      </c>
      <c r="F714" t="s">
        <v>14</v>
      </c>
      <c r="G714" t="s">
        <v>12</v>
      </c>
      <c r="H714" t="s">
        <v>4413</v>
      </c>
      <c r="I714" t="s">
        <v>3952</v>
      </c>
      <c r="J714" t="s">
        <v>3943</v>
      </c>
      <c r="K714" t="s">
        <v>25</v>
      </c>
      <c r="L714" t="s">
        <v>4146</v>
      </c>
      <c r="M714" t="s">
        <v>4019</v>
      </c>
      <c r="N714" t="s">
        <v>4557</v>
      </c>
      <c r="O714" t="s">
        <v>3991</v>
      </c>
      <c r="P714">
        <v>4585</v>
      </c>
      <c r="Q714">
        <v>1890</v>
      </c>
      <c r="R714">
        <v>1785</v>
      </c>
      <c r="S714">
        <v>7</v>
      </c>
      <c r="T714">
        <v>70</v>
      </c>
    </row>
    <row r="715" spans="1:20" x14ac:dyDescent="0.3">
      <c r="A715" t="s">
        <v>3957</v>
      </c>
      <c r="B715" t="s">
        <v>5082</v>
      </c>
      <c r="C715">
        <v>254999</v>
      </c>
      <c r="D715">
        <v>2012</v>
      </c>
      <c r="E715">
        <v>18954</v>
      </c>
      <c r="F715" t="s">
        <v>10</v>
      </c>
      <c r="G715" t="s">
        <v>12</v>
      </c>
      <c r="H715" t="s">
        <v>4085</v>
      </c>
      <c r="I715" t="s">
        <v>3952</v>
      </c>
      <c r="J715" t="s">
        <v>3943</v>
      </c>
      <c r="K715" t="s">
        <v>25</v>
      </c>
      <c r="L715" t="s">
        <v>4046</v>
      </c>
      <c r="M715" t="s">
        <v>4047</v>
      </c>
      <c r="N715" t="s">
        <v>5083</v>
      </c>
      <c r="O715" t="s">
        <v>3948</v>
      </c>
      <c r="P715">
        <v>3585</v>
      </c>
      <c r="Q715">
        <v>1595</v>
      </c>
      <c r="R715">
        <v>1550</v>
      </c>
      <c r="S715">
        <v>5</v>
      </c>
      <c r="T715">
        <v>35</v>
      </c>
    </row>
    <row r="716" spans="1:20" x14ac:dyDescent="0.3">
      <c r="A716" t="s">
        <v>3957</v>
      </c>
      <c r="B716" t="s">
        <v>5084</v>
      </c>
      <c r="C716">
        <v>598000</v>
      </c>
      <c r="D716">
        <v>2015</v>
      </c>
      <c r="E716">
        <v>58200</v>
      </c>
      <c r="F716" t="s">
        <v>10</v>
      </c>
      <c r="G716" t="s">
        <v>19</v>
      </c>
      <c r="H716" t="s">
        <v>4243</v>
      </c>
      <c r="I716" t="s">
        <v>4037</v>
      </c>
      <c r="J716" t="s">
        <v>3943</v>
      </c>
      <c r="K716" t="s">
        <v>25</v>
      </c>
      <c r="L716" t="s">
        <v>4038</v>
      </c>
      <c r="M716" t="s">
        <v>4260</v>
      </c>
      <c r="N716" t="s">
        <v>4261</v>
      </c>
      <c r="O716" t="s">
        <v>3948</v>
      </c>
      <c r="P716">
        <v>4370</v>
      </c>
      <c r="Q716">
        <v>1700</v>
      </c>
      <c r="R716">
        <v>1475</v>
      </c>
      <c r="S716">
        <v>5</v>
      </c>
      <c r="T716">
        <v>43</v>
      </c>
    </row>
    <row r="717" spans="1:20" x14ac:dyDescent="0.3">
      <c r="A717" t="s">
        <v>4115</v>
      </c>
      <c r="B717" t="s">
        <v>5085</v>
      </c>
      <c r="C717">
        <v>850000</v>
      </c>
      <c r="D717">
        <v>2018</v>
      </c>
      <c r="E717">
        <v>83000</v>
      </c>
      <c r="F717" t="s">
        <v>14</v>
      </c>
      <c r="G717" t="s">
        <v>12</v>
      </c>
      <c r="H717" t="s">
        <v>4210</v>
      </c>
      <c r="I717" t="s">
        <v>3952</v>
      </c>
      <c r="J717" t="s">
        <v>3943</v>
      </c>
      <c r="K717" t="s">
        <v>25</v>
      </c>
      <c r="L717" t="s">
        <v>4186</v>
      </c>
      <c r="M717" t="s">
        <v>5086</v>
      </c>
      <c r="N717" t="s">
        <v>5087</v>
      </c>
      <c r="O717" t="s">
        <v>3975</v>
      </c>
      <c r="P717">
        <v>3995</v>
      </c>
      <c r="Q717">
        <v>1745</v>
      </c>
      <c r="R717">
        <v>1880</v>
      </c>
      <c r="S717">
        <v>7</v>
      </c>
    </row>
    <row r="718" spans="1:20" x14ac:dyDescent="0.3">
      <c r="A718" t="s">
        <v>3957</v>
      </c>
      <c r="B718" t="s">
        <v>4393</v>
      </c>
      <c r="C718">
        <v>560000</v>
      </c>
      <c r="D718">
        <v>2016</v>
      </c>
      <c r="E718">
        <v>80000</v>
      </c>
      <c r="F718" t="s">
        <v>14</v>
      </c>
      <c r="G718" t="s">
        <v>12</v>
      </c>
      <c r="H718" t="s">
        <v>4657</v>
      </c>
      <c r="I718" t="s">
        <v>3952</v>
      </c>
      <c r="J718" t="s">
        <v>3953</v>
      </c>
      <c r="K718" t="s">
        <v>25</v>
      </c>
      <c r="L718" t="s">
        <v>4394</v>
      </c>
      <c r="M718" t="s">
        <v>4125</v>
      </c>
      <c r="N718" t="s">
        <v>4395</v>
      </c>
      <c r="O718" t="s">
        <v>3948</v>
      </c>
      <c r="P718">
        <v>3985</v>
      </c>
      <c r="Q718">
        <v>1734</v>
      </c>
      <c r="R718">
        <v>1505</v>
      </c>
      <c r="S718">
        <v>5</v>
      </c>
      <c r="T718">
        <v>40</v>
      </c>
    </row>
    <row r="719" spans="1:20" x14ac:dyDescent="0.3">
      <c r="A719" t="s">
        <v>4104</v>
      </c>
      <c r="B719" t="s">
        <v>5088</v>
      </c>
      <c r="C719">
        <v>975000</v>
      </c>
      <c r="D719">
        <v>2011</v>
      </c>
      <c r="E719">
        <v>75000</v>
      </c>
      <c r="F719" t="s">
        <v>14</v>
      </c>
      <c r="G719" t="s">
        <v>19</v>
      </c>
      <c r="H719" t="s">
        <v>3959</v>
      </c>
      <c r="I719" t="s">
        <v>4037</v>
      </c>
      <c r="J719" t="s">
        <v>3943</v>
      </c>
      <c r="K719" t="s">
        <v>25</v>
      </c>
      <c r="L719" t="s">
        <v>4107</v>
      </c>
      <c r="M719" t="s">
        <v>4108</v>
      </c>
      <c r="N719" t="s">
        <v>4109</v>
      </c>
      <c r="O719" t="s">
        <v>3948</v>
      </c>
      <c r="P719">
        <v>4701</v>
      </c>
      <c r="Q719">
        <v>1826</v>
      </c>
      <c r="R719">
        <v>1427</v>
      </c>
      <c r="S719">
        <v>5</v>
      </c>
      <c r="T719">
        <v>63</v>
      </c>
    </row>
    <row r="720" spans="1:20" x14ac:dyDescent="0.3">
      <c r="A720" t="s">
        <v>4104</v>
      </c>
      <c r="B720" t="s">
        <v>5089</v>
      </c>
      <c r="C720">
        <v>2600000</v>
      </c>
      <c r="D720">
        <v>2017</v>
      </c>
      <c r="E720">
        <v>64000</v>
      </c>
      <c r="F720" t="s">
        <v>14</v>
      </c>
      <c r="G720" t="s">
        <v>19</v>
      </c>
      <c r="H720" t="s">
        <v>4337</v>
      </c>
      <c r="I720" t="s">
        <v>4011</v>
      </c>
      <c r="J720" t="s">
        <v>3943</v>
      </c>
      <c r="K720" t="s">
        <v>25</v>
      </c>
      <c r="L720" t="s">
        <v>4107</v>
      </c>
      <c r="M720" t="s">
        <v>4191</v>
      </c>
      <c r="N720" t="s">
        <v>4192</v>
      </c>
      <c r="O720" t="s">
        <v>3948</v>
      </c>
      <c r="P720">
        <v>4456</v>
      </c>
      <c r="Q720">
        <v>1796</v>
      </c>
      <c r="R720">
        <v>1416</v>
      </c>
      <c r="S720">
        <v>5</v>
      </c>
      <c r="T720">
        <v>50</v>
      </c>
    </row>
    <row r="721" spans="1:20" x14ac:dyDescent="0.3">
      <c r="A721" t="s">
        <v>3992</v>
      </c>
      <c r="B721" t="s">
        <v>4758</v>
      </c>
      <c r="C721">
        <v>745000</v>
      </c>
      <c r="D721">
        <v>2016</v>
      </c>
      <c r="E721">
        <v>117048</v>
      </c>
      <c r="F721" t="s">
        <v>14</v>
      </c>
      <c r="G721" t="s">
        <v>12</v>
      </c>
      <c r="H721" t="s">
        <v>4106</v>
      </c>
      <c r="I721" t="s">
        <v>4037</v>
      </c>
      <c r="J721" t="s">
        <v>3943</v>
      </c>
      <c r="K721" t="s">
        <v>25</v>
      </c>
      <c r="L721" t="s">
        <v>4225</v>
      </c>
      <c r="M721" t="s">
        <v>4759</v>
      </c>
      <c r="N721" t="s">
        <v>4644</v>
      </c>
      <c r="O721" t="s">
        <v>3948</v>
      </c>
      <c r="P721">
        <v>4386</v>
      </c>
      <c r="Q721">
        <v>1699</v>
      </c>
      <c r="R721">
        <v>1466</v>
      </c>
      <c r="S721">
        <v>5</v>
      </c>
      <c r="T721">
        <v>55</v>
      </c>
    </row>
    <row r="722" spans="1:20" x14ac:dyDescent="0.3">
      <c r="A722" t="s">
        <v>3957</v>
      </c>
      <c r="B722" t="s">
        <v>5090</v>
      </c>
      <c r="C722">
        <v>495000</v>
      </c>
      <c r="D722">
        <v>2017</v>
      </c>
      <c r="E722">
        <v>47000</v>
      </c>
      <c r="F722" t="s">
        <v>10</v>
      </c>
      <c r="G722" t="s">
        <v>12</v>
      </c>
      <c r="H722" t="s">
        <v>4036</v>
      </c>
      <c r="I722" t="s">
        <v>4037</v>
      </c>
      <c r="J722" t="s">
        <v>3943</v>
      </c>
      <c r="K722" t="s">
        <v>25</v>
      </c>
      <c r="L722" t="s">
        <v>3961</v>
      </c>
      <c r="M722" t="s">
        <v>4306</v>
      </c>
      <c r="N722" t="s">
        <v>4304</v>
      </c>
      <c r="O722" t="s">
        <v>3948</v>
      </c>
      <c r="P722">
        <v>3765</v>
      </c>
      <c r="Q722">
        <v>1660</v>
      </c>
      <c r="R722">
        <v>1520</v>
      </c>
      <c r="S722">
        <v>5</v>
      </c>
      <c r="T722">
        <v>43</v>
      </c>
    </row>
    <row r="723" spans="1:20" x14ac:dyDescent="0.3">
      <c r="A723" t="s">
        <v>4104</v>
      </c>
      <c r="B723" t="s">
        <v>5091</v>
      </c>
      <c r="C723">
        <v>2450000</v>
      </c>
      <c r="D723">
        <v>2018</v>
      </c>
      <c r="E723">
        <v>43290</v>
      </c>
      <c r="F723" t="s">
        <v>10</v>
      </c>
      <c r="G723" t="s">
        <v>19</v>
      </c>
      <c r="H723" t="s">
        <v>3941</v>
      </c>
      <c r="I723" t="s">
        <v>4011</v>
      </c>
      <c r="J723" t="s">
        <v>3943</v>
      </c>
      <c r="K723" t="s">
        <v>25</v>
      </c>
      <c r="L723" t="s">
        <v>3994</v>
      </c>
      <c r="M723" t="s">
        <v>5092</v>
      </c>
      <c r="N723" t="s">
        <v>5093</v>
      </c>
      <c r="O723" t="s">
        <v>3948</v>
      </c>
      <c r="P723">
        <v>4456</v>
      </c>
      <c r="Q723">
        <v>1796</v>
      </c>
      <c r="R723">
        <v>1416</v>
      </c>
      <c r="S723">
        <v>5</v>
      </c>
      <c r="T723">
        <v>50</v>
      </c>
    </row>
    <row r="724" spans="1:20" x14ac:dyDescent="0.3">
      <c r="A724" t="s">
        <v>3939</v>
      </c>
      <c r="B724" t="s">
        <v>5094</v>
      </c>
      <c r="C724">
        <v>250000</v>
      </c>
      <c r="D724">
        <v>2013</v>
      </c>
      <c r="E724">
        <v>70000</v>
      </c>
      <c r="F724" t="s">
        <v>10</v>
      </c>
      <c r="G724" t="s">
        <v>12</v>
      </c>
      <c r="H724" t="s">
        <v>4456</v>
      </c>
      <c r="I724" t="s">
        <v>3942</v>
      </c>
      <c r="J724" t="s">
        <v>3943</v>
      </c>
      <c r="K724" t="s">
        <v>25</v>
      </c>
      <c r="L724" t="s">
        <v>1676</v>
      </c>
      <c r="M724" t="s">
        <v>1676</v>
      </c>
      <c r="N724" t="s">
        <v>1676</v>
      </c>
      <c r="O724" t="s">
        <v>1676</v>
      </c>
    </row>
    <row r="725" spans="1:20" x14ac:dyDescent="0.3">
      <c r="A725" t="s">
        <v>3980</v>
      </c>
      <c r="B725" t="s">
        <v>5095</v>
      </c>
      <c r="C725">
        <v>2850000</v>
      </c>
      <c r="D725">
        <v>2016</v>
      </c>
      <c r="E725">
        <v>7000</v>
      </c>
      <c r="F725" t="s">
        <v>14</v>
      </c>
      <c r="G725" t="s">
        <v>19</v>
      </c>
      <c r="H725" t="s">
        <v>4036</v>
      </c>
      <c r="I725" t="s">
        <v>3952</v>
      </c>
      <c r="J725" t="s">
        <v>3943</v>
      </c>
      <c r="K725" t="s">
        <v>25</v>
      </c>
      <c r="L725" t="s">
        <v>4092</v>
      </c>
      <c r="M725" t="s">
        <v>4093</v>
      </c>
      <c r="N725" t="s">
        <v>4094</v>
      </c>
      <c r="O725" t="s">
        <v>3975</v>
      </c>
      <c r="P725">
        <v>4686</v>
      </c>
      <c r="Q725">
        <v>1810</v>
      </c>
      <c r="R725">
        <v>1442</v>
      </c>
      <c r="S725">
        <v>5</v>
      </c>
      <c r="T725">
        <v>66</v>
      </c>
    </row>
    <row r="726" spans="1:20" x14ac:dyDescent="0.3">
      <c r="A726" t="s">
        <v>4115</v>
      </c>
      <c r="B726" t="s">
        <v>4728</v>
      </c>
      <c r="C726">
        <v>925000</v>
      </c>
      <c r="D726">
        <v>2016</v>
      </c>
      <c r="E726">
        <v>150000</v>
      </c>
      <c r="F726" t="s">
        <v>14</v>
      </c>
      <c r="G726" t="s">
        <v>12</v>
      </c>
      <c r="H726" t="s">
        <v>3959</v>
      </c>
      <c r="I726" t="s">
        <v>3952</v>
      </c>
      <c r="J726" t="s">
        <v>3943</v>
      </c>
      <c r="K726" t="s">
        <v>25</v>
      </c>
      <c r="L726" t="s">
        <v>4146</v>
      </c>
      <c r="M726" t="s">
        <v>4147</v>
      </c>
      <c r="N726" t="s">
        <v>4426</v>
      </c>
      <c r="O726" t="s">
        <v>3975</v>
      </c>
      <c r="P726">
        <v>4456</v>
      </c>
      <c r="Q726">
        <v>1820</v>
      </c>
      <c r="R726">
        <v>1995</v>
      </c>
      <c r="S726">
        <v>8</v>
      </c>
      <c r="T726">
        <v>60</v>
      </c>
    </row>
    <row r="727" spans="1:20" x14ac:dyDescent="0.3">
      <c r="A727" t="s">
        <v>3964</v>
      </c>
      <c r="B727" t="s">
        <v>4281</v>
      </c>
      <c r="C727">
        <v>1075000</v>
      </c>
      <c r="D727">
        <v>2013</v>
      </c>
      <c r="E727">
        <v>125000</v>
      </c>
      <c r="F727" t="s">
        <v>14</v>
      </c>
      <c r="G727" t="s">
        <v>19</v>
      </c>
      <c r="H727" t="s">
        <v>4036</v>
      </c>
      <c r="I727" t="s">
        <v>3952</v>
      </c>
      <c r="J727" t="s">
        <v>3943</v>
      </c>
      <c r="K727" t="s">
        <v>25</v>
      </c>
      <c r="L727" t="s">
        <v>4283</v>
      </c>
      <c r="M727" t="s">
        <v>4284</v>
      </c>
      <c r="N727" t="s">
        <v>4285</v>
      </c>
      <c r="O727" t="s">
        <v>3975</v>
      </c>
      <c r="P727">
        <v>4705</v>
      </c>
      <c r="Q727">
        <v>1840</v>
      </c>
      <c r="R727">
        <v>1850</v>
      </c>
      <c r="S727">
        <v>7</v>
      </c>
      <c r="T727">
        <v>80</v>
      </c>
    </row>
    <row r="728" spans="1:20" x14ac:dyDescent="0.3">
      <c r="A728" t="s">
        <v>3980</v>
      </c>
      <c r="B728" t="s">
        <v>5096</v>
      </c>
      <c r="C728">
        <v>6225000</v>
      </c>
      <c r="D728">
        <v>2019</v>
      </c>
      <c r="E728">
        <v>42079</v>
      </c>
      <c r="F728" t="s">
        <v>14</v>
      </c>
      <c r="G728" t="s">
        <v>19</v>
      </c>
      <c r="H728" t="s">
        <v>3941</v>
      </c>
      <c r="I728" t="s">
        <v>4037</v>
      </c>
      <c r="J728" t="s">
        <v>3943</v>
      </c>
      <c r="K728" t="s">
        <v>25</v>
      </c>
      <c r="L728" t="s">
        <v>4441</v>
      </c>
      <c r="M728" t="s">
        <v>4588</v>
      </c>
      <c r="N728" t="s">
        <v>4589</v>
      </c>
      <c r="O728" t="s">
        <v>3975</v>
      </c>
      <c r="P728">
        <v>5063</v>
      </c>
      <c r="Q728">
        <v>1860</v>
      </c>
      <c r="R728">
        <v>1494</v>
      </c>
      <c r="S728">
        <v>5</v>
      </c>
      <c r="T728">
        <v>80</v>
      </c>
    </row>
    <row r="729" spans="1:20" x14ac:dyDescent="0.3">
      <c r="A729" t="s">
        <v>4542</v>
      </c>
      <c r="B729" t="s">
        <v>4602</v>
      </c>
      <c r="C729">
        <v>2650000</v>
      </c>
      <c r="D729">
        <v>2015</v>
      </c>
      <c r="E729">
        <v>62645</v>
      </c>
      <c r="F729" t="s">
        <v>14</v>
      </c>
      <c r="G729" t="s">
        <v>19</v>
      </c>
      <c r="H729" t="s">
        <v>4106</v>
      </c>
      <c r="I729" t="s">
        <v>4090</v>
      </c>
      <c r="J729" t="s">
        <v>3943</v>
      </c>
      <c r="K729" t="s">
        <v>25</v>
      </c>
      <c r="L729" t="s">
        <v>1676</v>
      </c>
      <c r="M729" t="s">
        <v>1676</v>
      </c>
      <c r="N729" t="s">
        <v>1676</v>
      </c>
      <c r="O729" t="s">
        <v>1676</v>
      </c>
    </row>
    <row r="730" spans="1:20" x14ac:dyDescent="0.3">
      <c r="A730" t="s">
        <v>4104</v>
      </c>
      <c r="B730" t="s">
        <v>4268</v>
      </c>
      <c r="C730">
        <v>1500000</v>
      </c>
      <c r="D730">
        <v>2014</v>
      </c>
      <c r="E730">
        <v>69000</v>
      </c>
      <c r="F730" t="s">
        <v>14</v>
      </c>
      <c r="G730" t="s">
        <v>19</v>
      </c>
      <c r="H730" t="s">
        <v>4241</v>
      </c>
      <c r="I730" t="s">
        <v>4011</v>
      </c>
      <c r="J730" t="s">
        <v>3943</v>
      </c>
      <c r="K730" t="s">
        <v>25</v>
      </c>
      <c r="L730" t="s">
        <v>4107</v>
      </c>
      <c r="M730" t="s">
        <v>4269</v>
      </c>
      <c r="N730" t="s">
        <v>4109</v>
      </c>
      <c r="O730" t="s">
        <v>3948</v>
      </c>
      <c r="P730">
        <v>4915</v>
      </c>
      <c r="Q730">
        <v>1874</v>
      </c>
      <c r="R730">
        <v>1455</v>
      </c>
      <c r="S730">
        <v>5</v>
      </c>
      <c r="T730">
        <v>65</v>
      </c>
    </row>
    <row r="731" spans="1:20" x14ac:dyDescent="0.3">
      <c r="A731" t="s">
        <v>4542</v>
      </c>
      <c r="B731" t="s">
        <v>5097</v>
      </c>
      <c r="C731">
        <v>2800000</v>
      </c>
      <c r="D731">
        <v>2011</v>
      </c>
      <c r="E731">
        <v>70662</v>
      </c>
      <c r="F731" t="s">
        <v>10</v>
      </c>
      <c r="G731" t="s">
        <v>19</v>
      </c>
      <c r="H731" t="s">
        <v>3941</v>
      </c>
      <c r="I731" t="s">
        <v>3942</v>
      </c>
      <c r="J731" t="s">
        <v>3953</v>
      </c>
      <c r="K731" t="s">
        <v>25</v>
      </c>
      <c r="L731" t="s">
        <v>1676</v>
      </c>
      <c r="M731" t="s">
        <v>1676</v>
      </c>
      <c r="N731" t="s">
        <v>1676</v>
      </c>
      <c r="O731" t="s">
        <v>1676</v>
      </c>
    </row>
    <row r="732" spans="1:20" x14ac:dyDescent="0.3">
      <c r="A732" t="s">
        <v>4855</v>
      </c>
      <c r="B732" t="s">
        <v>5098</v>
      </c>
      <c r="C732">
        <v>625000</v>
      </c>
      <c r="D732">
        <v>2011</v>
      </c>
      <c r="E732">
        <v>40000</v>
      </c>
      <c r="F732" t="s">
        <v>14</v>
      </c>
      <c r="G732" t="s">
        <v>12</v>
      </c>
      <c r="H732" t="s">
        <v>5099</v>
      </c>
      <c r="I732" t="s">
        <v>3952</v>
      </c>
      <c r="J732" t="s">
        <v>3953</v>
      </c>
      <c r="K732" t="s">
        <v>25</v>
      </c>
      <c r="L732" t="s">
        <v>5100</v>
      </c>
      <c r="M732" t="s">
        <v>5101</v>
      </c>
      <c r="N732" t="s">
        <v>5102</v>
      </c>
      <c r="O732" t="s">
        <v>3991</v>
      </c>
      <c r="P732">
        <v>4755</v>
      </c>
      <c r="Q732">
        <v>1775</v>
      </c>
      <c r="R732">
        <v>1900</v>
      </c>
      <c r="S732">
        <v>5</v>
      </c>
      <c r="T732">
        <v>92</v>
      </c>
    </row>
    <row r="733" spans="1:20" x14ac:dyDescent="0.3">
      <c r="A733" t="s">
        <v>3964</v>
      </c>
      <c r="B733" t="s">
        <v>5103</v>
      </c>
      <c r="C733">
        <v>325000</v>
      </c>
      <c r="D733">
        <v>2011</v>
      </c>
      <c r="E733">
        <v>101347</v>
      </c>
      <c r="F733" t="s">
        <v>10</v>
      </c>
      <c r="G733" t="s">
        <v>12</v>
      </c>
      <c r="H733" t="s">
        <v>3941</v>
      </c>
      <c r="I733" t="s">
        <v>3967</v>
      </c>
      <c r="J733" t="s">
        <v>4177</v>
      </c>
      <c r="K733" t="s">
        <v>25</v>
      </c>
      <c r="L733" t="s">
        <v>4901</v>
      </c>
      <c r="M733" t="s">
        <v>5104</v>
      </c>
      <c r="N733" t="s">
        <v>4903</v>
      </c>
      <c r="O733" t="s">
        <v>3948</v>
      </c>
      <c r="P733">
        <v>4265</v>
      </c>
      <c r="Q733">
        <v>1695</v>
      </c>
      <c r="R733">
        <v>1510</v>
      </c>
      <c r="S733">
        <v>5</v>
      </c>
      <c r="T733">
        <v>45</v>
      </c>
    </row>
    <row r="734" spans="1:20" x14ac:dyDescent="0.3">
      <c r="A734" t="s">
        <v>4115</v>
      </c>
      <c r="B734" t="s">
        <v>5105</v>
      </c>
      <c r="C734">
        <v>1485000</v>
      </c>
      <c r="D734">
        <v>2021</v>
      </c>
      <c r="E734">
        <v>36700</v>
      </c>
      <c r="F734" t="s">
        <v>14</v>
      </c>
      <c r="G734" t="s">
        <v>12</v>
      </c>
      <c r="H734" t="s">
        <v>4337</v>
      </c>
      <c r="I734" t="s">
        <v>3952</v>
      </c>
      <c r="J734" t="s">
        <v>3943</v>
      </c>
      <c r="K734" t="s">
        <v>25</v>
      </c>
      <c r="L734" t="s">
        <v>4155</v>
      </c>
      <c r="M734" t="s">
        <v>4350</v>
      </c>
      <c r="N734" t="s">
        <v>4351</v>
      </c>
      <c r="O734" t="s">
        <v>3948</v>
      </c>
      <c r="P734">
        <v>4585</v>
      </c>
      <c r="Q734">
        <v>1866</v>
      </c>
      <c r="R734">
        <v>1774</v>
      </c>
      <c r="S734">
        <v>8</v>
      </c>
      <c r="T734">
        <v>45</v>
      </c>
    </row>
    <row r="735" spans="1:20" x14ac:dyDescent="0.3">
      <c r="A735" t="s">
        <v>4104</v>
      </c>
      <c r="B735" t="s">
        <v>5106</v>
      </c>
      <c r="C735">
        <v>1650000</v>
      </c>
      <c r="D735">
        <v>2012</v>
      </c>
      <c r="E735">
        <v>240000</v>
      </c>
      <c r="F735" t="s">
        <v>14</v>
      </c>
      <c r="G735" t="s">
        <v>19</v>
      </c>
      <c r="H735" t="s">
        <v>3959</v>
      </c>
      <c r="I735" t="s">
        <v>3952</v>
      </c>
      <c r="J735" t="s">
        <v>3943</v>
      </c>
      <c r="K735" t="s">
        <v>25</v>
      </c>
      <c r="L735" t="s">
        <v>4317</v>
      </c>
      <c r="M735" t="s">
        <v>5107</v>
      </c>
      <c r="N735" t="s">
        <v>5108</v>
      </c>
      <c r="O735" t="s">
        <v>3991</v>
      </c>
      <c r="P735">
        <v>4915</v>
      </c>
      <c r="Q735">
        <v>1874</v>
      </c>
      <c r="R735">
        <v>1455</v>
      </c>
      <c r="S735">
        <v>5</v>
      </c>
      <c r="T735">
        <v>75</v>
      </c>
    </row>
    <row r="736" spans="1:20" x14ac:dyDescent="0.3">
      <c r="A736" t="s">
        <v>4104</v>
      </c>
      <c r="B736" t="s">
        <v>5089</v>
      </c>
      <c r="C736">
        <v>1800000</v>
      </c>
      <c r="D736">
        <v>2014</v>
      </c>
      <c r="E736">
        <v>76529</v>
      </c>
      <c r="F736" t="s">
        <v>14</v>
      </c>
      <c r="G736" t="s">
        <v>19</v>
      </c>
      <c r="H736" t="s">
        <v>3941</v>
      </c>
      <c r="I736" t="s">
        <v>4011</v>
      </c>
      <c r="J736" t="s">
        <v>3943</v>
      </c>
      <c r="K736" t="s">
        <v>25</v>
      </c>
      <c r="L736" t="s">
        <v>4107</v>
      </c>
      <c r="M736" t="s">
        <v>4191</v>
      </c>
      <c r="N736" t="s">
        <v>4192</v>
      </c>
      <c r="O736" t="s">
        <v>3948</v>
      </c>
      <c r="P736">
        <v>4456</v>
      </c>
      <c r="Q736">
        <v>1796</v>
      </c>
      <c r="R736">
        <v>1416</v>
      </c>
      <c r="S736">
        <v>5</v>
      </c>
      <c r="T736">
        <v>50</v>
      </c>
    </row>
    <row r="737" spans="1:20" x14ac:dyDescent="0.3">
      <c r="A737" t="s">
        <v>3964</v>
      </c>
      <c r="B737" t="s">
        <v>5109</v>
      </c>
      <c r="C737">
        <v>1290000</v>
      </c>
      <c r="D737">
        <v>2014</v>
      </c>
      <c r="E737">
        <v>85000</v>
      </c>
      <c r="F737" t="s">
        <v>14</v>
      </c>
      <c r="G737" t="s">
        <v>12</v>
      </c>
      <c r="H737" t="s">
        <v>4006</v>
      </c>
      <c r="I737" t="s">
        <v>4037</v>
      </c>
      <c r="J737" t="s">
        <v>3953</v>
      </c>
      <c r="K737" t="s">
        <v>25</v>
      </c>
      <c r="L737" t="s">
        <v>4136</v>
      </c>
      <c r="M737" t="s">
        <v>4944</v>
      </c>
      <c r="N737" t="s">
        <v>4809</v>
      </c>
      <c r="O737" t="s">
        <v>3975</v>
      </c>
      <c r="P737">
        <v>4585</v>
      </c>
      <c r="Q737">
        <v>1760</v>
      </c>
      <c r="R737">
        <v>1760</v>
      </c>
      <c r="S737">
        <v>7</v>
      </c>
      <c r="T737">
        <v>55</v>
      </c>
    </row>
    <row r="738" spans="1:20" x14ac:dyDescent="0.3">
      <c r="A738" t="s">
        <v>3997</v>
      </c>
      <c r="B738" t="s">
        <v>4561</v>
      </c>
      <c r="C738">
        <v>600000</v>
      </c>
      <c r="D738">
        <v>2016</v>
      </c>
      <c r="E738">
        <v>99000</v>
      </c>
      <c r="F738" t="s">
        <v>14</v>
      </c>
      <c r="G738" t="s">
        <v>12</v>
      </c>
      <c r="H738" t="s">
        <v>4337</v>
      </c>
      <c r="I738" t="s">
        <v>3952</v>
      </c>
      <c r="J738" t="s">
        <v>3943</v>
      </c>
      <c r="K738" t="s">
        <v>25</v>
      </c>
      <c r="L738" t="s">
        <v>3999</v>
      </c>
      <c r="M738" t="s">
        <v>4000</v>
      </c>
      <c r="N738" t="s">
        <v>4001</v>
      </c>
      <c r="O738" t="s">
        <v>3948</v>
      </c>
      <c r="P738">
        <v>4331</v>
      </c>
      <c r="Q738">
        <v>1822</v>
      </c>
      <c r="R738">
        <v>1671</v>
      </c>
      <c r="S738">
        <v>5</v>
      </c>
      <c r="T738">
        <v>50</v>
      </c>
    </row>
    <row r="739" spans="1:20" x14ac:dyDescent="0.3">
      <c r="A739" t="s">
        <v>3957</v>
      </c>
      <c r="B739" t="s">
        <v>4167</v>
      </c>
      <c r="C739">
        <v>436000</v>
      </c>
      <c r="D739">
        <v>2014</v>
      </c>
      <c r="E739">
        <v>37959</v>
      </c>
      <c r="F739" t="s">
        <v>10</v>
      </c>
      <c r="G739" t="s">
        <v>19</v>
      </c>
      <c r="H739" t="s">
        <v>4036</v>
      </c>
      <c r="I739" t="s">
        <v>3952</v>
      </c>
      <c r="J739" t="s">
        <v>3953</v>
      </c>
      <c r="K739" t="s">
        <v>25</v>
      </c>
      <c r="L739" t="s">
        <v>3961</v>
      </c>
      <c r="M739" t="s">
        <v>3962</v>
      </c>
      <c r="N739" t="s">
        <v>4168</v>
      </c>
      <c r="O739" t="s">
        <v>3948</v>
      </c>
      <c r="P739">
        <v>3765</v>
      </c>
      <c r="Q739">
        <v>1660</v>
      </c>
      <c r="R739">
        <v>1520</v>
      </c>
      <c r="S739">
        <v>5</v>
      </c>
      <c r="T739">
        <v>43</v>
      </c>
    </row>
    <row r="740" spans="1:20" x14ac:dyDescent="0.3">
      <c r="A740" t="s">
        <v>3964</v>
      </c>
      <c r="B740" t="s">
        <v>5110</v>
      </c>
      <c r="C740">
        <v>4300000</v>
      </c>
      <c r="D740">
        <v>2021</v>
      </c>
      <c r="E740">
        <v>60000</v>
      </c>
      <c r="F740" t="s">
        <v>14</v>
      </c>
      <c r="G740" t="s">
        <v>19</v>
      </c>
      <c r="H740" t="s">
        <v>4316</v>
      </c>
      <c r="I740" t="s">
        <v>3952</v>
      </c>
      <c r="J740" t="s">
        <v>3943</v>
      </c>
      <c r="K740" t="s">
        <v>25</v>
      </c>
      <c r="L740" t="s">
        <v>4172</v>
      </c>
      <c r="M740" t="s">
        <v>4173</v>
      </c>
      <c r="N740" t="s">
        <v>4174</v>
      </c>
      <c r="O740" t="s">
        <v>3991</v>
      </c>
      <c r="P740">
        <v>4795</v>
      </c>
      <c r="Q740">
        <v>1855</v>
      </c>
      <c r="R740">
        <v>1835</v>
      </c>
      <c r="S740">
        <v>7</v>
      </c>
      <c r="T740">
        <v>80</v>
      </c>
    </row>
    <row r="741" spans="1:20" x14ac:dyDescent="0.3">
      <c r="A741" t="s">
        <v>4868</v>
      </c>
      <c r="B741" t="s">
        <v>5111</v>
      </c>
      <c r="C741">
        <v>270000</v>
      </c>
      <c r="D741">
        <v>2017</v>
      </c>
      <c r="E741">
        <v>27000</v>
      </c>
      <c r="F741" t="s">
        <v>10</v>
      </c>
      <c r="G741" t="s">
        <v>12</v>
      </c>
      <c r="H741" t="s">
        <v>3959</v>
      </c>
      <c r="I741" t="s">
        <v>4037</v>
      </c>
      <c r="J741" t="s">
        <v>3943</v>
      </c>
      <c r="K741" t="s">
        <v>25</v>
      </c>
      <c r="L741" t="s">
        <v>3945</v>
      </c>
      <c r="M741" t="s">
        <v>4870</v>
      </c>
      <c r="N741" t="s">
        <v>4871</v>
      </c>
      <c r="O741" t="s">
        <v>3948</v>
      </c>
      <c r="P741">
        <v>3785</v>
      </c>
      <c r="Q741">
        <v>1635</v>
      </c>
      <c r="R741">
        <v>1485</v>
      </c>
      <c r="S741">
        <v>5</v>
      </c>
      <c r="T741">
        <v>35</v>
      </c>
    </row>
    <row r="742" spans="1:20" x14ac:dyDescent="0.3">
      <c r="A742" t="s">
        <v>5057</v>
      </c>
      <c r="B742" t="s">
        <v>5112</v>
      </c>
      <c r="C742">
        <v>320000</v>
      </c>
      <c r="D742">
        <v>2011</v>
      </c>
      <c r="E742">
        <v>75000</v>
      </c>
      <c r="F742" t="s">
        <v>14</v>
      </c>
      <c r="G742" t="s">
        <v>12</v>
      </c>
      <c r="H742" t="s">
        <v>4078</v>
      </c>
      <c r="I742" t="s">
        <v>4802</v>
      </c>
      <c r="J742" t="s">
        <v>3953</v>
      </c>
      <c r="K742" t="s">
        <v>25</v>
      </c>
      <c r="L742" t="s">
        <v>3982</v>
      </c>
      <c r="M742" t="s">
        <v>5113</v>
      </c>
      <c r="N742" t="s">
        <v>5114</v>
      </c>
      <c r="O742" t="s">
        <v>1676</v>
      </c>
      <c r="P742">
        <v>4597</v>
      </c>
      <c r="Q742">
        <v>1788</v>
      </c>
      <c r="R742">
        <v>1477</v>
      </c>
      <c r="S742">
        <v>5</v>
      </c>
      <c r="T742">
        <v>60</v>
      </c>
    </row>
    <row r="743" spans="1:20" x14ac:dyDescent="0.3">
      <c r="A743" t="s">
        <v>3957</v>
      </c>
      <c r="B743" t="s">
        <v>5115</v>
      </c>
      <c r="C743">
        <v>1911000</v>
      </c>
      <c r="D743">
        <v>2022</v>
      </c>
      <c r="E743">
        <v>1300</v>
      </c>
      <c r="F743" t="s">
        <v>10</v>
      </c>
      <c r="G743" t="s">
        <v>19</v>
      </c>
      <c r="H743" t="s">
        <v>4036</v>
      </c>
      <c r="I743" t="s">
        <v>4068</v>
      </c>
      <c r="J743" t="s">
        <v>3943</v>
      </c>
      <c r="K743" t="s">
        <v>25</v>
      </c>
      <c r="L743" t="s">
        <v>4309</v>
      </c>
      <c r="M743" t="s">
        <v>4310</v>
      </c>
      <c r="N743" t="s">
        <v>4311</v>
      </c>
      <c r="O743" t="s">
        <v>3948</v>
      </c>
      <c r="P743">
        <v>4300</v>
      </c>
      <c r="Q743">
        <v>1790</v>
      </c>
      <c r="R743">
        <v>1635</v>
      </c>
      <c r="S743">
        <v>5</v>
      </c>
      <c r="T743">
        <v>50</v>
      </c>
    </row>
    <row r="744" spans="1:20" x14ac:dyDescent="0.3">
      <c r="A744" t="s">
        <v>3985</v>
      </c>
      <c r="B744" t="s">
        <v>4661</v>
      </c>
      <c r="C744">
        <v>8600000</v>
      </c>
      <c r="D744">
        <v>2020</v>
      </c>
      <c r="E744">
        <v>21696</v>
      </c>
      <c r="F744" t="s">
        <v>14</v>
      </c>
      <c r="G744" t="s">
        <v>19</v>
      </c>
      <c r="H744" t="s">
        <v>3971</v>
      </c>
      <c r="I744" t="s">
        <v>4011</v>
      </c>
      <c r="J744" t="s">
        <v>3943</v>
      </c>
      <c r="K744" t="s">
        <v>25</v>
      </c>
      <c r="L744" t="s">
        <v>4244</v>
      </c>
      <c r="M744" t="s">
        <v>4662</v>
      </c>
      <c r="N744" t="s">
        <v>4663</v>
      </c>
      <c r="O744" t="s">
        <v>3991</v>
      </c>
      <c r="P744">
        <v>4922</v>
      </c>
      <c r="Q744">
        <v>2004</v>
      </c>
      <c r="R744">
        <v>1745</v>
      </c>
      <c r="S744">
        <v>5</v>
      </c>
      <c r="T744">
        <v>80</v>
      </c>
    </row>
    <row r="745" spans="1:20" x14ac:dyDescent="0.3">
      <c r="A745" t="s">
        <v>3980</v>
      </c>
      <c r="B745" t="s">
        <v>4881</v>
      </c>
      <c r="C745">
        <v>3900000</v>
      </c>
      <c r="D745">
        <v>2019</v>
      </c>
      <c r="E745">
        <v>33000</v>
      </c>
      <c r="F745" t="s">
        <v>14</v>
      </c>
      <c r="G745" t="s">
        <v>19</v>
      </c>
      <c r="H745" t="s">
        <v>4036</v>
      </c>
      <c r="I745" t="s">
        <v>4291</v>
      </c>
      <c r="J745" t="s">
        <v>3943</v>
      </c>
      <c r="K745" t="s">
        <v>25</v>
      </c>
      <c r="L745" t="s">
        <v>4358</v>
      </c>
      <c r="M745" t="s">
        <v>4359</v>
      </c>
      <c r="N745" t="s">
        <v>4360</v>
      </c>
      <c r="O745" t="s">
        <v>3975</v>
      </c>
      <c r="P745">
        <v>4686</v>
      </c>
      <c r="Q745">
        <v>1810</v>
      </c>
      <c r="R745">
        <v>1442</v>
      </c>
      <c r="S745">
        <v>5</v>
      </c>
      <c r="T745">
        <v>66</v>
      </c>
    </row>
    <row r="746" spans="1:20" x14ac:dyDescent="0.3">
      <c r="A746" t="s">
        <v>4444</v>
      </c>
      <c r="B746" t="s">
        <v>5116</v>
      </c>
      <c r="C746">
        <v>2000000</v>
      </c>
      <c r="D746">
        <v>2016</v>
      </c>
      <c r="E746">
        <v>6000</v>
      </c>
      <c r="F746" t="s">
        <v>14</v>
      </c>
      <c r="G746" t="s">
        <v>19</v>
      </c>
      <c r="H746" t="s">
        <v>3971</v>
      </c>
      <c r="I746" t="s">
        <v>3967</v>
      </c>
      <c r="J746" t="s">
        <v>3943</v>
      </c>
      <c r="K746" t="s">
        <v>25</v>
      </c>
      <c r="L746" t="s">
        <v>4313</v>
      </c>
      <c r="M746" t="s">
        <v>4446</v>
      </c>
      <c r="N746" t="s">
        <v>4447</v>
      </c>
      <c r="O746" t="s">
        <v>3948</v>
      </c>
      <c r="P746">
        <v>4370</v>
      </c>
      <c r="Q746">
        <v>1783</v>
      </c>
      <c r="R746">
        <v>1458</v>
      </c>
      <c r="S746">
        <v>5</v>
      </c>
      <c r="T746">
        <v>60</v>
      </c>
    </row>
    <row r="747" spans="1:20" x14ac:dyDescent="0.3">
      <c r="A747" t="s">
        <v>3957</v>
      </c>
      <c r="B747" t="s">
        <v>4045</v>
      </c>
      <c r="C747">
        <v>465000</v>
      </c>
      <c r="D747">
        <v>2019</v>
      </c>
      <c r="E747">
        <v>19000</v>
      </c>
      <c r="F747" t="s">
        <v>10</v>
      </c>
      <c r="G747" t="s">
        <v>19</v>
      </c>
      <c r="H747" t="s">
        <v>4259</v>
      </c>
      <c r="I747" t="s">
        <v>4114</v>
      </c>
      <c r="J747" t="s">
        <v>3943</v>
      </c>
      <c r="K747" t="s">
        <v>25</v>
      </c>
      <c r="L747" t="s">
        <v>4046</v>
      </c>
      <c r="M747" t="s">
        <v>4047</v>
      </c>
      <c r="N747" t="s">
        <v>4048</v>
      </c>
      <c r="O747" t="s">
        <v>3948</v>
      </c>
      <c r="P747">
        <v>3610</v>
      </c>
      <c r="Q747">
        <v>1645</v>
      </c>
      <c r="R747">
        <v>1560</v>
      </c>
      <c r="S747">
        <v>5</v>
      </c>
      <c r="T747">
        <v>35</v>
      </c>
    </row>
    <row r="748" spans="1:20" x14ac:dyDescent="0.3">
      <c r="A748" t="s">
        <v>3939</v>
      </c>
      <c r="B748" t="s">
        <v>4391</v>
      </c>
      <c r="C748">
        <v>875000</v>
      </c>
      <c r="D748">
        <v>2019</v>
      </c>
      <c r="E748">
        <v>58618</v>
      </c>
      <c r="F748" t="s">
        <v>10</v>
      </c>
      <c r="G748" t="s">
        <v>12</v>
      </c>
      <c r="H748" t="s">
        <v>3941</v>
      </c>
      <c r="I748" t="s">
        <v>3942</v>
      </c>
      <c r="J748" t="s">
        <v>3943</v>
      </c>
      <c r="K748" t="s">
        <v>25</v>
      </c>
      <c r="L748" t="s">
        <v>4155</v>
      </c>
      <c r="M748" t="s">
        <v>4156</v>
      </c>
      <c r="N748" t="s">
        <v>4157</v>
      </c>
      <c r="O748" t="s">
        <v>3948</v>
      </c>
      <c r="P748">
        <v>4440</v>
      </c>
      <c r="Q748">
        <v>1695</v>
      </c>
      <c r="R748">
        <v>1495</v>
      </c>
      <c r="S748">
        <v>5</v>
      </c>
      <c r="T748">
        <v>40</v>
      </c>
    </row>
    <row r="749" spans="1:20" x14ac:dyDescent="0.3">
      <c r="A749" t="s">
        <v>4800</v>
      </c>
      <c r="B749" t="s">
        <v>5117</v>
      </c>
      <c r="C749">
        <v>3200000</v>
      </c>
      <c r="D749">
        <v>2017</v>
      </c>
      <c r="E749">
        <v>10500</v>
      </c>
      <c r="F749" t="s">
        <v>10</v>
      </c>
      <c r="G749" t="s">
        <v>19</v>
      </c>
      <c r="H749" t="s">
        <v>3971</v>
      </c>
      <c r="I749" t="s">
        <v>4068</v>
      </c>
      <c r="J749" t="s">
        <v>3943</v>
      </c>
      <c r="K749" t="s">
        <v>25</v>
      </c>
      <c r="L749" t="s">
        <v>4151</v>
      </c>
      <c r="M749" t="s">
        <v>5118</v>
      </c>
      <c r="N749" t="s">
        <v>5119</v>
      </c>
      <c r="O749" t="s">
        <v>1676</v>
      </c>
      <c r="P749">
        <v>3850</v>
      </c>
      <c r="Q749">
        <v>1727</v>
      </c>
      <c r="R749">
        <v>1414</v>
      </c>
      <c r="S749">
        <v>4</v>
      </c>
      <c r="T749">
        <v>44</v>
      </c>
    </row>
    <row r="750" spans="1:20" x14ac:dyDescent="0.3">
      <c r="A750" t="s">
        <v>4115</v>
      </c>
      <c r="B750" t="s">
        <v>5120</v>
      </c>
      <c r="C750">
        <v>850000</v>
      </c>
      <c r="D750">
        <v>2019</v>
      </c>
      <c r="E750">
        <v>85641</v>
      </c>
      <c r="F750" t="s">
        <v>14</v>
      </c>
      <c r="G750" t="s">
        <v>12</v>
      </c>
      <c r="H750" t="s">
        <v>5121</v>
      </c>
      <c r="I750" t="s">
        <v>3952</v>
      </c>
      <c r="J750" t="s">
        <v>3943</v>
      </c>
      <c r="K750" t="s">
        <v>4288</v>
      </c>
      <c r="L750" t="s">
        <v>4186</v>
      </c>
      <c r="M750" t="s">
        <v>4829</v>
      </c>
      <c r="N750" t="s">
        <v>4830</v>
      </c>
      <c r="O750" t="s">
        <v>3975</v>
      </c>
      <c r="P750">
        <v>3995</v>
      </c>
      <c r="Q750">
        <v>1835</v>
      </c>
      <c r="R750">
        <v>1839</v>
      </c>
      <c r="S750">
        <v>7</v>
      </c>
      <c r="T750">
        <v>60</v>
      </c>
    </row>
    <row r="751" spans="1:20" x14ac:dyDescent="0.3">
      <c r="A751" t="s">
        <v>4004</v>
      </c>
      <c r="B751" t="s">
        <v>4130</v>
      </c>
      <c r="C751">
        <v>426999</v>
      </c>
      <c r="D751">
        <v>2020</v>
      </c>
      <c r="E751">
        <v>41669</v>
      </c>
      <c r="F751" t="s">
        <v>10</v>
      </c>
      <c r="G751" t="s">
        <v>19</v>
      </c>
      <c r="H751" t="s">
        <v>4264</v>
      </c>
      <c r="I751" t="s">
        <v>4940</v>
      </c>
      <c r="J751" t="s">
        <v>3943</v>
      </c>
      <c r="K751" t="s">
        <v>25</v>
      </c>
      <c r="L751" t="s">
        <v>4007</v>
      </c>
      <c r="M751" t="s">
        <v>4008</v>
      </c>
      <c r="N751" t="s">
        <v>4009</v>
      </c>
      <c r="O751" t="s">
        <v>3948</v>
      </c>
      <c r="P751">
        <v>3679</v>
      </c>
      <c r="Q751">
        <v>1579</v>
      </c>
      <c r="R751">
        <v>1478</v>
      </c>
      <c r="S751">
        <v>5</v>
      </c>
      <c r="T751">
        <v>28</v>
      </c>
    </row>
    <row r="752" spans="1:20" x14ac:dyDescent="0.3">
      <c r="A752" t="s">
        <v>3980</v>
      </c>
      <c r="B752" t="s">
        <v>4826</v>
      </c>
      <c r="C752">
        <v>9200000</v>
      </c>
      <c r="D752">
        <v>2022</v>
      </c>
      <c r="E752">
        <v>10000</v>
      </c>
      <c r="F752" t="s">
        <v>14</v>
      </c>
      <c r="G752" t="s">
        <v>19</v>
      </c>
      <c r="H752" t="s">
        <v>4036</v>
      </c>
      <c r="I752" t="s">
        <v>4011</v>
      </c>
      <c r="J752" t="s">
        <v>3943</v>
      </c>
      <c r="K752" t="s">
        <v>25</v>
      </c>
      <c r="L752" t="s">
        <v>4358</v>
      </c>
      <c r="M752" t="s">
        <v>4827</v>
      </c>
      <c r="N752" t="s">
        <v>4100</v>
      </c>
      <c r="O752" t="s">
        <v>3991</v>
      </c>
      <c r="P752">
        <v>4924</v>
      </c>
      <c r="Q752">
        <v>2157</v>
      </c>
      <c r="R752">
        <v>1772</v>
      </c>
      <c r="S752">
        <v>5</v>
      </c>
      <c r="T752">
        <v>93</v>
      </c>
    </row>
    <row r="753" spans="1:20" x14ac:dyDescent="0.3">
      <c r="A753" t="s">
        <v>3957</v>
      </c>
      <c r="B753" t="s">
        <v>5122</v>
      </c>
      <c r="C753">
        <v>1035000</v>
      </c>
      <c r="D753">
        <v>2018</v>
      </c>
      <c r="E753">
        <v>36000</v>
      </c>
      <c r="F753" t="s">
        <v>14</v>
      </c>
      <c r="G753" t="s">
        <v>12</v>
      </c>
      <c r="H753" t="s">
        <v>4085</v>
      </c>
      <c r="I753" t="s">
        <v>3942</v>
      </c>
      <c r="J753" t="s">
        <v>3943</v>
      </c>
      <c r="K753" t="s">
        <v>25</v>
      </c>
      <c r="L753" t="s">
        <v>4069</v>
      </c>
      <c r="M753" t="s">
        <v>4070</v>
      </c>
      <c r="N753" t="s">
        <v>4071</v>
      </c>
      <c r="O753" t="s">
        <v>3948</v>
      </c>
      <c r="P753">
        <v>4270</v>
      </c>
      <c r="Q753">
        <v>1780</v>
      </c>
      <c r="R753">
        <v>1630</v>
      </c>
      <c r="S753">
        <v>5</v>
      </c>
      <c r="T753">
        <v>60</v>
      </c>
    </row>
    <row r="754" spans="1:20" x14ac:dyDescent="0.3">
      <c r="A754" t="s">
        <v>3949</v>
      </c>
      <c r="B754" t="s">
        <v>5123</v>
      </c>
      <c r="C754">
        <v>695000</v>
      </c>
      <c r="D754">
        <v>2018</v>
      </c>
      <c r="E754">
        <v>31000</v>
      </c>
      <c r="F754" t="s">
        <v>10</v>
      </c>
      <c r="G754" t="s">
        <v>12</v>
      </c>
      <c r="H754" t="s">
        <v>3971</v>
      </c>
      <c r="I754" t="s">
        <v>3942</v>
      </c>
      <c r="J754" t="s">
        <v>3943</v>
      </c>
      <c r="K754" t="s">
        <v>25</v>
      </c>
      <c r="L754" t="s">
        <v>3961</v>
      </c>
      <c r="M754" t="s">
        <v>4063</v>
      </c>
      <c r="N754" t="s">
        <v>4184</v>
      </c>
      <c r="O754" t="s">
        <v>3948</v>
      </c>
      <c r="P754">
        <v>3995</v>
      </c>
      <c r="Q754">
        <v>1735</v>
      </c>
      <c r="R754">
        <v>1515</v>
      </c>
      <c r="S754">
        <v>5</v>
      </c>
      <c r="T754">
        <v>37</v>
      </c>
    </row>
    <row r="755" spans="1:20" x14ac:dyDescent="0.3">
      <c r="A755" t="s">
        <v>3985</v>
      </c>
      <c r="B755" t="s">
        <v>4221</v>
      </c>
      <c r="C755">
        <v>3675000</v>
      </c>
      <c r="D755">
        <v>2020</v>
      </c>
      <c r="E755">
        <v>37180</v>
      </c>
      <c r="F755" t="s">
        <v>14</v>
      </c>
      <c r="G755" t="s">
        <v>19</v>
      </c>
      <c r="H755" t="s">
        <v>4006</v>
      </c>
      <c r="I755" t="s">
        <v>3952</v>
      </c>
      <c r="J755" t="s">
        <v>3943</v>
      </c>
      <c r="K755" t="s">
        <v>25</v>
      </c>
      <c r="L755" t="s">
        <v>3988</v>
      </c>
      <c r="M755" t="s">
        <v>4170</v>
      </c>
      <c r="N755" t="s">
        <v>4020</v>
      </c>
      <c r="O755" t="s">
        <v>3975</v>
      </c>
      <c r="P755">
        <v>4454</v>
      </c>
      <c r="Q755">
        <v>2044</v>
      </c>
      <c r="R755">
        <v>1545</v>
      </c>
      <c r="S755">
        <v>5</v>
      </c>
      <c r="T755">
        <v>63</v>
      </c>
    </row>
    <row r="756" spans="1:20" x14ac:dyDescent="0.3">
      <c r="A756" t="s">
        <v>4115</v>
      </c>
      <c r="B756" t="s">
        <v>4562</v>
      </c>
      <c r="C756">
        <v>1700000</v>
      </c>
      <c r="D756">
        <v>2021</v>
      </c>
      <c r="E756">
        <v>14000</v>
      </c>
      <c r="F756" t="s">
        <v>14</v>
      </c>
      <c r="G756" t="s">
        <v>19</v>
      </c>
      <c r="H756" t="s">
        <v>4117</v>
      </c>
      <c r="I756" t="s">
        <v>4068</v>
      </c>
      <c r="J756" t="s">
        <v>3943</v>
      </c>
      <c r="K756" t="s">
        <v>25</v>
      </c>
      <c r="L756" t="s">
        <v>4563</v>
      </c>
      <c r="M756" t="s">
        <v>4564</v>
      </c>
      <c r="N756" t="s">
        <v>4407</v>
      </c>
      <c r="O756" t="s">
        <v>3991</v>
      </c>
      <c r="P756">
        <v>3985</v>
      </c>
      <c r="Q756">
        <v>1820</v>
      </c>
      <c r="R756">
        <v>1844</v>
      </c>
      <c r="S756">
        <v>4</v>
      </c>
      <c r="T756">
        <v>57</v>
      </c>
    </row>
    <row r="757" spans="1:20" x14ac:dyDescent="0.3">
      <c r="A757" t="s">
        <v>4015</v>
      </c>
      <c r="B757" t="s">
        <v>5124</v>
      </c>
      <c r="C757">
        <v>449000</v>
      </c>
      <c r="D757">
        <v>2018</v>
      </c>
      <c r="E757">
        <v>53512</v>
      </c>
      <c r="F757" t="s">
        <v>10</v>
      </c>
      <c r="G757" t="s">
        <v>12</v>
      </c>
      <c r="H757" t="s">
        <v>4106</v>
      </c>
      <c r="I757" t="s">
        <v>4017</v>
      </c>
      <c r="J757" t="s">
        <v>3953</v>
      </c>
      <c r="K757" t="s">
        <v>25</v>
      </c>
      <c r="L757" t="s">
        <v>4062</v>
      </c>
      <c r="M757" t="s">
        <v>4082</v>
      </c>
      <c r="N757" t="s">
        <v>4083</v>
      </c>
      <c r="O757" t="s">
        <v>3948</v>
      </c>
      <c r="P757">
        <v>3746</v>
      </c>
      <c r="Q757">
        <v>1647</v>
      </c>
      <c r="R757">
        <v>1535</v>
      </c>
      <c r="S757">
        <v>5</v>
      </c>
      <c r="T757">
        <v>35</v>
      </c>
    </row>
    <row r="758" spans="1:20" x14ac:dyDescent="0.3">
      <c r="A758" t="s">
        <v>3980</v>
      </c>
      <c r="B758" t="s">
        <v>5125</v>
      </c>
      <c r="C758">
        <v>5400000</v>
      </c>
      <c r="D758">
        <v>2022</v>
      </c>
      <c r="E758">
        <v>4600</v>
      </c>
      <c r="F758" t="s">
        <v>14</v>
      </c>
      <c r="G758" t="s">
        <v>19</v>
      </c>
      <c r="H758" t="s">
        <v>4006</v>
      </c>
      <c r="I758" t="s">
        <v>3952</v>
      </c>
      <c r="J758" t="s">
        <v>4333</v>
      </c>
      <c r="K758" t="s">
        <v>25</v>
      </c>
      <c r="L758" t="s">
        <v>5126</v>
      </c>
      <c r="M758" t="s">
        <v>5127</v>
      </c>
      <c r="N758" t="s">
        <v>5128</v>
      </c>
      <c r="O758" t="s">
        <v>3975</v>
      </c>
      <c r="P758">
        <v>4596</v>
      </c>
      <c r="Q758">
        <v>1770</v>
      </c>
      <c r="R758">
        <v>1447</v>
      </c>
      <c r="S758">
        <v>5</v>
      </c>
      <c r="T758">
        <v>66</v>
      </c>
    </row>
    <row r="759" spans="1:20" x14ac:dyDescent="0.3">
      <c r="A759" t="s">
        <v>4131</v>
      </c>
      <c r="B759" t="s">
        <v>5129</v>
      </c>
      <c r="C759">
        <v>3950000</v>
      </c>
      <c r="D759">
        <v>2021</v>
      </c>
      <c r="E759">
        <v>40000</v>
      </c>
      <c r="F759" t="s">
        <v>14</v>
      </c>
      <c r="G759" t="s">
        <v>19</v>
      </c>
      <c r="H759" t="s">
        <v>4036</v>
      </c>
      <c r="I759" t="s">
        <v>4037</v>
      </c>
      <c r="J759" t="s">
        <v>3943</v>
      </c>
      <c r="K759" t="s">
        <v>25</v>
      </c>
      <c r="L759" t="s">
        <v>4933</v>
      </c>
      <c r="M759" t="s">
        <v>4934</v>
      </c>
      <c r="N759" t="s">
        <v>4935</v>
      </c>
      <c r="O759" t="s">
        <v>3991</v>
      </c>
      <c r="P759">
        <v>4985</v>
      </c>
      <c r="Q759">
        <v>1926</v>
      </c>
      <c r="R759">
        <v>1867</v>
      </c>
      <c r="S759">
        <v>6</v>
      </c>
      <c r="T759">
        <v>75</v>
      </c>
    </row>
    <row r="760" spans="1:20" x14ac:dyDescent="0.3">
      <c r="A760" t="s">
        <v>3957</v>
      </c>
      <c r="B760" t="s">
        <v>4666</v>
      </c>
      <c r="C760">
        <v>565000</v>
      </c>
      <c r="D760">
        <v>2015</v>
      </c>
      <c r="E760">
        <v>65000</v>
      </c>
      <c r="F760" t="s">
        <v>14</v>
      </c>
      <c r="G760" t="s">
        <v>12</v>
      </c>
      <c r="H760" t="s">
        <v>3951</v>
      </c>
      <c r="I760" t="s">
        <v>3952</v>
      </c>
      <c r="J760" t="s">
        <v>3953</v>
      </c>
      <c r="K760" t="s">
        <v>25</v>
      </c>
      <c r="L760" t="s">
        <v>4394</v>
      </c>
      <c r="M760" t="s">
        <v>4125</v>
      </c>
      <c r="N760" t="s">
        <v>4395</v>
      </c>
      <c r="O760" t="s">
        <v>3948</v>
      </c>
      <c r="P760">
        <v>3985</v>
      </c>
      <c r="Q760">
        <v>1734</v>
      </c>
      <c r="R760">
        <v>1505</v>
      </c>
      <c r="S760">
        <v>5</v>
      </c>
      <c r="T760">
        <v>45</v>
      </c>
    </row>
    <row r="761" spans="1:20" x14ac:dyDescent="0.3">
      <c r="A761" t="s">
        <v>3985</v>
      </c>
      <c r="B761" t="s">
        <v>4221</v>
      </c>
      <c r="C761">
        <v>3775000</v>
      </c>
      <c r="D761">
        <v>2019</v>
      </c>
      <c r="E761">
        <v>32963</v>
      </c>
      <c r="F761" t="s">
        <v>14</v>
      </c>
      <c r="G761" t="s">
        <v>19</v>
      </c>
      <c r="H761" t="s">
        <v>4006</v>
      </c>
      <c r="I761" t="s">
        <v>4068</v>
      </c>
      <c r="J761" t="s">
        <v>3943</v>
      </c>
      <c r="K761" t="s">
        <v>25</v>
      </c>
      <c r="L761" t="s">
        <v>3988</v>
      </c>
      <c r="M761" t="s">
        <v>4170</v>
      </c>
      <c r="N761" t="s">
        <v>4020</v>
      </c>
      <c r="O761" t="s">
        <v>3975</v>
      </c>
      <c r="P761">
        <v>4454</v>
      </c>
      <c r="Q761">
        <v>2044</v>
      </c>
      <c r="R761">
        <v>1545</v>
      </c>
      <c r="S761">
        <v>5</v>
      </c>
      <c r="T761">
        <v>63</v>
      </c>
    </row>
    <row r="762" spans="1:20" x14ac:dyDescent="0.3">
      <c r="A762" t="s">
        <v>3980</v>
      </c>
      <c r="B762" t="s">
        <v>5130</v>
      </c>
      <c r="C762">
        <v>1275000</v>
      </c>
      <c r="D762">
        <v>2012</v>
      </c>
      <c r="E762">
        <v>101000</v>
      </c>
      <c r="F762" t="s">
        <v>14</v>
      </c>
      <c r="G762" t="s">
        <v>19</v>
      </c>
      <c r="H762" t="s">
        <v>4541</v>
      </c>
      <c r="I762" t="s">
        <v>4043</v>
      </c>
      <c r="J762" t="s">
        <v>3953</v>
      </c>
      <c r="K762" t="s">
        <v>25</v>
      </c>
      <c r="L762" t="s">
        <v>4092</v>
      </c>
      <c r="M762" t="s">
        <v>5131</v>
      </c>
      <c r="N762" t="s">
        <v>4229</v>
      </c>
      <c r="O762" t="s">
        <v>3975</v>
      </c>
      <c r="P762">
        <v>4868</v>
      </c>
      <c r="Q762">
        <v>1854</v>
      </c>
      <c r="R762">
        <v>1470</v>
      </c>
      <c r="S762">
        <v>5</v>
      </c>
      <c r="T762">
        <v>80</v>
      </c>
    </row>
    <row r="763" spans="1:20" x14ac:dyDescent="0.3">
      <c r="A763" t="s">
        <v>4004</v>
      </c>
      <c r="B763" t="s">
        <v>4548</v>
      </c>
      <c r="C763">
        <v>375000</v>
      </c>
      <c r="D763">
        <v>2018</v>
      </c>
      <c r="E763">
        <v>14000</v>
      </c>
      <c r="F763" t="s">
        <v>10</v>
      </c>
      <c r="G763" t="s">
        <v>12</v>
      </c>
      <c r="H763" t="s">
        <v>3971</v>
      </c>
      <c r="I763" t="s">
        <v>4349</v>
      </c>
      <c r="J763" t="s">
        <v>3943</v>
      </c>
      <c r="K763" t="s">
        <v>25</v>
      </c>
      <c r="L763" t="s">
        <v>4007</v>
      </c>
      <c r="M763" t="s">
        <v>4008</v>
      </c>
      <c r="N763" t="s">
        <v>4009</v>
      </c>
      <c r="O763" t="s">
        <v>3948</v>
      </c>
      <c r="P763">
        <v>3679</v>
      </c>
      <c r="Q763">
        <v>1579</v>
      </c>
      <c r="R763">
        <v>1478</v>
      </c>
      <c r="S763">
        <v>5</v>
      </c>
      <c r="T763">
        <v>28</v>
      </c>
    </row>
    <row r="764" spans="1:20" x14ac:dyDescent="0.3">
      <c r="A764" t="s">
        <v>3949</v>
      </c>
      <c r="B764" t="s">
        <v>5132</v>
      </c>
      <c r="C764">
        <v>949000</v>
      </c>
      <c r="D764">
        <v>2018</v>
      </c>
      <c r="E764">
        <v>50500</v>
      </c>
      <c r="F764" t="s">
        <v>14</v>
      </c>
      <c r="G764" t="s">
        <v>12</v>
      </c>
      <c r="H764" t="s">
        <v>4533</v>
      </c>
      <c r="I764" t="s">
        <v>4011</v>
      </c>
      <c r="J764" t="s">
        <v>3943</v>
      </c>
      <c r="K764" t="s">
        <v>25</v>
      </c>
      <c r="L764" t="s">
        <v>3954</v>
      </c>
      <c r="M764" t="s">
        <v>4125</v>
      </c>
      <c r="N764" t="s">
        <v>4126</v>
      </c>
      <c r="O764" t="s">
        <v>3948</v>
      </c>
      <c r="P764">
        <v>3995</v>
      </c>
      <c r="Q764">
        <v>1790</v>
      </c>
      <c r="R764">
        <v>1640</v>
      </c>
      <c r="S764">
        <v>5</v>
      </c>
      <c r="T764">
        <v>48</v>
      </c>
    </row>
    <row r="765" spans="1:20" x14ac:dyDescent="0.3">
      <c r="A765" t="s">
        <v>3949</v>
      </c>
      <c r="B765" t="s">
        <v>4273</v>
      </c>
      <c r="C765">
        <v>775000</v>
      </c>
      <c r="D765">
        <v>2019</v>
      </c>
      <c r="E765">
        <v>80849</v>
      </c>
      <c r="F765" t="s">
        <v>14</v>
      </c>
      <c r="G765" t="s">
        <v>12</v>
      </c>
      <c r="H765" t="s">
        <v>4106</v>
      </c>
      <c r="I765" t="s">
        <v>3952</v>
      </c>
      <c r="J765" t="s">
        <v>3943</v>
      </c>
      <c r="K765" t="s">
        <v>25</v>
      </c>
      <c r="L765" t="s">
        <v>3954</v>
      </c>
      <c r="M765" t="s">
        <v>3955</v>
      </c>
      <c r="N765" t="s">
        <v>3956</v>
      </c>
      <c r="O765" t="s">
        <v>3948</v>
      </c>
      <c r="P765">
        <v>3840</v>
      </c>
      <c r="Q765">
        <v>1735</v>
      </c>
      <c r="R765">
        <v>1530</v>
      </c>
      <c r="S765">
        <v>5</v>
      </c>
      <c r="T765">
        <v>37</v>
      </c>
    </row>
    <row r="766" spans="1:20" x14ac:dyDescent="0.3">
      <c r="A766" t="s">
        <v>4104</v>
      </c>
      <c r="B766" t="s">
        <v>5133</v>
      </c>
      <c r="C766">
        <v>1800000</v>
      </c>
      <c r="D766">
        <v>2014</v>
      </c>
      <c r="E766">
        <v>19868</v>
      </c>
      <c r="F766" t="s">
        <v>14</v>
      </c>
      <c r="G766" t="s">
        <v>19</v>
      </c>
      <c r="H766" t="s">
        <v>4036</v>
      </c>
      <c r="I766" t="s">
        <v>3952</v>
      </c>
      <c r="J766" t="s">
        <v>3943</v>
      </c>
      <c r="K766" t="s">
        <v>25</v>
      </c>
      <c r="L766" t="s">
        <v>4107</v>
      </c>
      <c r="M766" t="s">
        <v>4269</v>
      </c>
      <c r="N766" t="s">
        <v>4109</v>
      </c>
      <c r="O766" t="s">
        <v>3948</v>
      </c>
      <c r="P766">
        <v>4915</v>
      </c>
      <c r="Q766">
        <v>1874</v>
      </c>
      <c r="R766">
        <v>1455</v>
      </c>
      <c r="S766">
        <v>5</v>
      </c>
      <c r="T766">
        <v>65</v>
      </c>
    </row>
    <row r="767" spans="1:20" x14ac:dyDescent="0.3">
      <c r="A767" t="s">
        <v>3939</v>
      </c>
      <c r="B767" t="s">
        <v>5134</v>
      </c>
      <c r="C767">
        <v>825000</v>
      </c>
      <c r="D767">
        <v>2016</v>
      </c>
      <c r="E767">
        <v>45000</v>
      </c>
      <c r="F767" t="s">
        <v>10</v>
      </c>
      <c r="G767" t="s">
        <v>19</v>
      </c>
      <c r="H767" t="s">
        <v>3971</v>
      </c>
      <c r="I767" t="s">
        <v>3952</v>
      </c>
      <c r="J767" t="s">
        <v>3943</v>
      </c>
      <c r="K767" t="s">
        <v>25</v>
      </c>
      <c r="L767" t="s">
        <v>4155</v>
      </c>
      <c r="M767" t="s">
        <v>4156</v>
      </c>
      <c r="N767" t="s">
        <v>4157</v>
      </c>
      <c r="O767" t="s">
        <v>3948</v>
      </c>
      <c r="P767">
        <v>4440</v>
      </c>
      <c r="Q767">
        <v>1695</v>
      </c>
      <c r="R767">
        <v>1495</v>
      </c>
      <c r="S767">
        <v>5</v>
      </c>
      <c r="T767">
        <v>40</v>
      </c>
    </row>
    <row r="768" spans="1:20" x14ac:dyDescent="0.3">
      <c r="A768" t="s">
        <v>3957</v>
      </c>
      <c r="B768" t="s">
        <v>5135</v>
      </c>
      <c r="C768">
        <v>509999</v>
      </c>
      <c r="D768">
        <v>2019</v>
      </c>
      <c r="E768">
        <v>30858</v>
      </c>
      <c r="F768" t="s">
        <v>10</v>
      </c>
      <c r="G768" t="s">
        <v>12</v>
      </c>
      <c r="H768" t="s">
        <v>4106</v>
      </c>
      <c r="I768" t="s">
        <v>4037</v>
      </c>
      <c r="J768" t="s">
        <v>3943</v>
      </c>
      <c r="K768" t="s">
        <v>25</v>
      </c>
      <c r="L768" t="s">
        <v>4046</v>
      </c>
      <c r="M768" t="s">
        <v>4047</v>
      </c>
      <c r="N768" t="s">
        <v>4048</v>
      </c>
      <c r="O768" t="s">
        <v>3948</v>
      </c>
      <c r="P768">
        <v>3610</v>
      </c>
      <c r="Q768">
        <v>1645</v>
      </c>
      <c r="R768">
        <v>1560</v>
      </c>
      <c r="S768">
        <v>5</v>
      </c>
      <c r="T768">
        <v>35</v>
      </c>
    </row>
    <row r="769" spans="1:20" x14ac:dyDescent="0.3">
      <c r="A769" t="s">
        <v>4115</v>
      </c>
      <c r="B769" t="s">
        <v>5136</v>
      </c>
      <c r="C769">
        <v>1350000</v>
      </c>
      <c r="D769">
        <v>2018</v>
      </c>
      <c r="E769">
        <v>56500</v>
      </c>
      <c r="F769" t="s">
        <v>14</v>
      </c>
      <c r="G769" t="s">
        <v>12</v>
      </c>
      <c r="H769" t="s">
        <v>3959</v>
      </c>
      <c r="I769" t="s">
        <v>4068</v>
      </c>
      <c r="J769" t="s">
        <v>3943</v>
      </c>
      <c r="K769" t="s">
        <v>25</v>
      </c>
      <c r="L769" t="s">
        <v>4146</v>
      </c>
      <c r="M769" t="s">
        <v>4500</v>
      </c>
      <c r="N769" t="s">
        <v>4213</v>
      </c>
      <c r="O769" t="s">
        <v>3975</v>
      </c>
      <c r="P769">
        <v>4456</v>
      </c>
      <c r="Q769">
        <v>1820</v>
      </c>
      <c r="R769">
        <v>1995</v>
      </c>
      <c r="S769">
        <v>7</v>
      </c>
      <c r="T769">
        <v>60</v>
      </c>
    </row>
    <row r="770" spans="1:20" x14ac:dyDescent="0.3">
      <c r="A770" t="s">
        <v>3957</v>
      </c>
      <c r="B770" t="s">
        <v>5137</v>
      </c>
      <c r="C770">
        <v>650000</v>
      </c>
      <c r="D770">
        <v>2020</v>
      </c>
      <c r="E770">
        <v>37003</v>
      </c>
      <c r="F770" t="s">
        <v>10</v>
      </c>
      <c r="G770" t="s">
        <v>12</v>
      </c>
      <c r="H770" t="s">
        <v>4006</v>
      </c>
      <c r="I770" t="s">
        <v>3942</v>
      </c>
      <c r="J770" t="s">
        <v>3943</v>
      </c>
      <c r="K770" t="s">
        <v>25</v>
      </c>
      <c r="L770" t="s">
        <v>3961</v>
      </c>
      <c r="M770" t="s">
        <v>4306</v>
      </c>
      <c r="N770" t="s">
        <v>4304</v>
      </c>
      <c r="O770" t="s">
        <v>3948</v>
      </c>
      <c r="P770">
        <v>3765</v>
      </c>
      <c r="Q770">
        <v>1660</v>
      </c>
      <c r="R770">
        <v>1520</v>
      </c>
      <c r="S770">
        <v>5</v>
      </c>
      <c r="T770">
        <v>43</v>
      </c>
    </row>
    <row r="771" spans="1:20" x14ac:dyDescent="0.3">
      <c r="A771" t="s">
        <v>3939</v>
      </c>
      <c r="B771" t="s">
        <v>5138</v>
      </c>
      <c r="C771">
        <v>1490000</v>
      </c>
      <c r="D771">
        <v>2021</v>
      </c>
      <c r="E771">
        <v>11000</v>
      </c>
      <c r="F771" t="s">
        <v>14</v>
      </c>
      <c r="G771" t="s">
        <v>12</v>
      </c>
      <c r="H771" t="s">
        <v>3959</v>
      </c>
      <c r="I771" t="s">
        <v>3952</v>
      </c>
      <c r="J771" t="s">
        <v>3943</v>
      </c>
      <c r="K771" t="s">
        <v>25</v>
      </c>
      <c r="L771" t="s">
        <v>4204</v>
      </c>
      <c r="M771" t="s">
        <v>4205</v>
      </c>
      <c r="N771" t="s">
        <v>4126</v>
      </c>
      <c r="O771" t="s">
        <v>3948</v>
      </c>
      <c r="P771">
        <v>4440</v>
      </c>
      <c r="Q771">
        <v>1695</v>
      </c>
      <c r="R771">
        <v>1495</v>
      </c>
      <c r="S771">
        <v>5</v>
      </c>
      <c r="T771">
        <v>40</v>
      </c>
    </row>
    <row r="772" spans="1:20" x14ac:dyDescent="0.3">
      <c r="A772" t="s">
        <v>3949</v>
      </c>
      <c r="B772" t="s">
        <v>4219</v>
      </c>
      <c r="C772">
        <v>545000</v>
      </c>
      <c r="D772">
        <v>2016</v>
      </c>
      <c r="E772">
        <v>53000</v>
      </c>
      <c r="F772" t="s">
        <v>10</v>
      </c>
      <c r="G772" t="s">
        <v>12</v>
      </c>
      <c r="H772" t="s">
        <v>4210</v>
      </c>
      <c r="I772" t="s">
        <v>3952</v>
      </c>
      <c r="J772" t="s">
        <v>3943</v>
      </c>
      <c r="K772" t="s">
        <v>25</v>
      </c>
      <c r="L772" t="s">
        <v>3961</v>
      </c>
      <c r="M772" t="s">
        <v>4122</v>
      </c>
      <c r="N772" t="s">
        <v>4003</v>
      </c>
      <c r="O772" t="s">
        <v>3948</v>
      </c>
      <c r="P772">
        <v>3995</v>
      </c>
      <c r="Q772">
        <v>1745</v>
      </c>
      <c r="R772">
        <v>1500</v>
      </c>
      <c r="S772">
        <v>5</v>
      </c>
      <c r="T772">
        <v>37</v>
      </c>
    </row>
    <row r="773" spans="1:20" x14ac:dyDescent="0.3">
      <c r="A773" t="s">
        <v>3985</v>
      </c>
      <c r="B773" t="s">
        <v>4404</v>
      </c>
      <c r="C773">
        <v>2950000</v>
      </c>
      <c r="D773">
        <v>2018</v>
      </c>
      <c r="E773">
        <v>75000</v>
      </c>
      <c r="F773" t="s">
        <v>14</v>
      </c>
      <c r="G773" t="s">
        <v>19</v>
      </c>
      <c r="H773" t="s">
        <v>3987</v>
      </c>
      <c r="I773" t="s">
        <v>3952</v>
      </c>
      <c r="J773" t="s">
        <v>3943</v>
      </c>
      <c r="K773" t="s">
        <v>25</v>
      </c>
      <c r="L773" t="s">
        <v>3988</v>
      </c>
      <c r="M773" t="s">
        <v>3989</v>
      </c>
      <c r="N773" t="s">
        <v>3990</v>
      </c>
      <c r="O773" t="s">
        <v>3975</v>
      </c>
      <c r="P773">
        <v>4633</v>
      </c>
      <c r="Q773">
        <v>1811</v>
      </c>
      <c r="R773">
        <v>1429</v>
      </c>
      <c r="S773">
        <v>5</v>
      </c>
      <c r="T773">
        <v>57</v>
      </c>
    </row>
    <row r="774" spans="1:20" x14ac:dyDescent="0.3">
      <c r="A774" t="s">
        <v>3980</v>
      </c>
      <c r="B774" t="s">
        <v>4457</v>
      </c>
      <c r="C774">
        <v>1150000</v>
      </c>
      <c r="D774">
        <v>2010</v>
      </c>
      <c r="E774">
        <v>120000</v>
      </c>
      <c r="F774" t="s">
        <v>14</v>
      </c>
      <c r="G774" t="s">
        <v>19</v>
      </c>
      <c r="H774" t="s">
        <v>3941</v>
      </c>
      <c r="I774" t="s">
        <v>4037</v>
      </c>
      <c r="J774" t="s">
        <v>3943</v>
      </c>
      <c r="K774" t="s">
        <v>25</v>
      </c>
      <c r="L774" t="s">
        <v>4441</v>
      </c>
      <c r="M774" t="s">
        <v>4458</v>
      </c>
      <c r="N774" t="s">
        <v>4459</v>
      </c>
      <c r="O774" t="s">
        <v>3975</v>
      </c>
      <c r="P774">
        <v>4868</v>
      </c>
      <c r="Q774">
        <v>1854</v>
      </c>
      <c r="R774">
        <v>1471</v>
      </c>
      <c r="S774">
        <v>5</v>
      </c>
      <c r="T774">
        <v>80</v>
      </c>
    </row>
    <row r="775" spans="1:20" x14ac:dyDescent="0.3">
      <c r="A775" t="s">
        <v>4104</v>
      </c>
      <c r="B775" t="s">
        <v>4438</v>
      </c>
      <c r="C775">
        <v>1850000</v>
      </c>
      <c r="D775">
        <v>2013</v>
      </c>
      <c r="E775">
        <v>44087</v>
      </c>
      <c r="F775" t="s">
        <v>14</v>
      </c>
      <c r="G775" t="s">
        <v>19</v>
      </c>
      <c r="H775" t="s">
        <v>3971</v>
      </c>
      <c r="I775" t="s">
        <v>3952</v>
      </c>
      <c r="J775" t="s">
        <v>3943</v>
      </c>
      <c r="K775" t="s">
        <v>25</v>
      </c>
      <c r="L775" t="s">
        <v>4107</v>
      </c>
      <c r="M775" t="s">
        <v>4439</v>
      </c>
      <c r="N775" t="s">
        <v>4109</v>
      </c>
      <c r="O775" t="s">
        <v>3991</v>
      </c>
      <c r="P775">
        <v>4385</v>
      </c>
      <c r="Q775">
        <v>1831</v>
      </c>
      <c r="R775">
        <v>1608</v>
      </c>
      <c r="S775">
        <v>5</v>
      </c>
      <c r="T775">
        <v>64</v>
      </c>
    </row>
    <row r="776" spans="1:20" x14ac:dyDescent="0.3">
      <c r="A776" t="s">
        <v>3985</v>
      </c>
      <c r="B776" t="s">
        <v>4516</v>
      </c>
      <c r="C776">
        <v>3995000</v>
      </c>
      <c r="D776">
        <v>2016</v>
      </c>
      <c r="E776">
        <v>39000</v>
      </c>
      <c r="F776" t="s">
        <v>14</v>
      </c>
      <c r="G776" t="s">
        <v>19</v>
      </c>
      <c r="H776" t="s">
        <v>3971</v>
      </c>
      <c r="I776" t="s">
        <v>3952</v>
      </c>
      <c r="J776" t="s">
        <v>3943</v>
      </c>
      <c r="K776" t="s">
        <v>25</v>
      </c>
      <c r="L776" t="s">
        <v>4244</v>
      </c>
      <c r="M776" t="s">
        <v>4245</v>
      </c>
      <c r="N776" t="s">
        <v>4246</v>
      </c>
      <c r="O776" t="s">
        <v>3991</v>
      </c>
      <c r="P776">
        <v>4886</v>
      </c>
      <c r="Q776">
        <v>1938</v>
      </c>
      <c r="R776">
        <v>1762</v>
      </c>
      <c r="S776">
        <v>7</v>
      </c>
    </row>
    <row r="777" spans="1:20" x14ac:dyDescent="0.3">
      <c r="A777" t="s">
        <v>3980</v>
      </c>
      <c r="B777" t="s">
        <v>5139</v>
      </c>
      <c r="C777">
        <v>1750000</v>
      </c>
      <c r="D777">
        <v>2014</v>
      </c>
      <c r="E777">
        <v>59000</v>
      </c>
      <c r="F777" t="s">
        <v>14</v>
      </c>
      <c r="G777" t="s">
        <v>19</v>
      </c>
      <c r="H777" t="s">
        <v>4036</v>
      </c>
      <c r="I777" t="s">
        <v>4043</v>
      </c>
      <c r="J777" t="s">
        <v>3943</v>
      </c>
      <c r="K777" t="s">
        <v>25</v>
      </c>
      <c r="L777" t="s">
        <v>4092</v>
      </c>
      <c r="M777" t="s">
        <v>4280</v>
      </c>
      <c r="N777" t="s">
        <v>4100</v>
      </c>
      <c r="O777" t="s">
        <v>3975</v>
      </c>
      <c r="P777">
        <v>4879</v>
      </c>
      <c r="Q777">
        <v>1854</v>
      </c>
      <c r="R777">
        <v>1474</v>
      </c>
      <c r="S777">
        <v>5</v>
      </c>
      <c r="T777">
        <v>80</v>
      </c>
    </row>
    <row r="778" spans="1:20" x14ac:dyDescent="0.3">
      <c r="A778" t="s">
        <v>4104</v>
      </c>
      <c r="B778" t="s">
        <v>4315</v>
      </c>
      <c r="C778">
        <v>5500000</v>
      </c>
      <c r="D778">
        <v>2017</v>
      </c>
      <c r="E778">
        <v>45000</v>
      </c>
      <c r="F778" t="s">
        <v>14</v>
      </c>
      <c r="G778" t="s">
        <v>19</v>
      </c>
      <c r="H778" t="s">
        <v>3971</v>
      </c>
      <c r="I778" t="s">
        <v>3952</v>
      </c>
      <c r="J778" t="s">
        <v>3943</v>
      </c>
      <c r="K778" t="s">
        <v>25</v>
      </c>
      <c r="L778" t="s">
        <v>4317</v>
      </c>
      <c r="M778" t="s">
        <v>4318</v>
      </c>
      <c r="N778" t="s">
        <v>4319</v>
      </c>
      <c r="O778" t="s">
        <v>3991</v>
      </c>
      <c r="P778">
        <v>5052</v>
      </c>
      <c r="Q778">
        <v>1968</v>
      </c>
      <c r="R778">
        <v>1740</v>
      </c>
      <c r="S778">
        <v>7</v>
      </c>
      <c r="T778">
        <v>75</v>
      </c>
    </row>
    <row r="779" spans="1:20" x14ac:dyDescent="0.3">
      <c r="A779" t="s">
        <v>3997</v>
      </c>
      <c r="B779" t="s">
        <v>5140</v>
      </c>
      <c r="C779">
        <v>360000</v>
      </c>
      <c r="D779">
        <v>2013</v>
      </c>
      <c r="E779">
        <v>92000</v>
      </c>
      <c r="F779" t="s">
        <v>14</v>
      </c>
      <c r="G779" t="s">
        <v>12</v>
      </c>
      <c r="H779" t="s">
        <v>3959</v>
      </c>
      <c r="I779" t="s">
        <v>3942</v>
      </c>
      <c r="J779" t="s">
        <v>3953</v>
      </c>
      <c r="K779" t="s">
        <v>25</v>
      </c>
      <c r="L779" t="s">
        <v>3999</v>
      </c>
      <c r="M779" t="s">
        <v>5141</v>
      </c>
      <c r="N779" t="s">
        <v>5142</v>
      </c>
      <c r="O779" t="s">
        <v>3948</v>
      </c>
      <c r="P779">
        <v>4425</v>
      </c>
      <c r="Q779">
        <v>1695</v>
      </c>
      <c r="R779">
        <v>1505</v>
      </c>
      <c r="S779">
        <v>5</v>
      </c>
      <c r="T779">
        <v>41</v>
      </c>
    </row>
    <row r="780" spans="1:20" x14ac:dyDescent="0.3">
      <c r="A780" t="s">
        <v>4072</v>
      </c>
      <c r="B780" t="s">
        <v>5143</v>
      </c>
      <c r="C780">
        <v>625000</v>
      </c>
      <c r="D780">
        <v>2019</v>
      </c>
      <c r="E780">
        <v>48422</v>
      </c>
      <c r="F780" t="s">
        <v>10</v>
      </c>
      <c r="G780" t="s">
        <v>12</v>
      </c>
      <c r="H780" t="s">
        <v>4259</v>
      </c>
      <c r="I780" t="s">
        <v>4011</v>
      </c>
      <c r="J780" t="s">
        <v>3943</v>
      </c>
      <c r="K780" t="s">
        <v>25</v>
      </c>
      <c r="L780" t="s">
        <v>4155</v>
      </c>
      <c r="M780" t="s">
        <v>5144</v>
      </c>
      <c r="N780" t="s">
        <v>5145</v>
      </c>
      <c r="O780" t="s">
        <v>3948</v>
      </c>
      <c r="P780">
        <v>3998</v>
      </c>
      <c r="Q780">
        <v>1765</v>
      </c>
      <c r="R780">
        <v>1647</v>
      </c>
      <c r="S780">
        <v>5</v>
      </c>
      <c r="T780">
        <v>52</v>
      </c>
    </row>
    <row r="781" spans="1:20" x14ac:dyDescent="0.3">
      <c r="A781" t="s">
        <v>3985</v>
      </c>
      <c r="B781" t="s">
        <v>4404</v>
      </c>
      <c r="C781">
        <v>4150000</v>
      </c>
      <c r="D781">
        <v>2019</v>
      </c>
      <c r="E781">
        <v>29000</v>
      </c>
      <c r="F781" t="s">
        <v>14</v>
      </c>
      <c r="G781" t="s">
        <v>19</v>
      </c>
      <c r="H781" t="s">
        <v>4036</v>
      </c>
      <c r="I781" t="s">
        <v>4011</v>
      </c>
      <c r="J781" t="s">
        <v>3943</v>
      </c>
      <c r="K781" t="s">
        <v>25</v>
      </c>
      <c r="L781" t="s">
        <v>3988</v>
      </c>
      <c r="M781" t="s">
        <v>3989</v>
      </c>
      <c r="N781" t="s">
        <v>3990</v>
      </c>
      <c r="O781" t="s">
        <v>3975</v>
      </c>
      <c r="P781">
        <v>4633</v>
      </c>
      <c r="Q781">
        <v>1811</v>
      </c>
      <c r="R781">
        <v>1429</v>
      </c>
      <c r="S781">
        <v>5</v>
      </c>
      <c r="T781">
        <v>57</v>
      </c>
    </row>
    <row r="782" spans="1:20" x14ac:dyDescent="0.3">
      <c r="A782" t="s">
        <v>4115</v>
      </c>
      <c r="B782" t="s">
        <v>4987</v>
      </c>
      <c r="C782">
        <v>1698999</v>
      </c>
      <c r="D782">
        <v>2021</v>
      </c>
      <c r="E782">
        <v>37500</v>
      </c>
      <c r="F782" t="s">
        <v>14</v>
      </c>
      <c r="G782" t="s">
        <v>12</v>
      </c>
      <c r="H782" t="s">
        <v>4456</v>
      </c>
      <c r="I782" t="s">
        <v>4043</v>
      </c>
      <c r="J782" t="s">
        <v>3943</v>
      </c>
      <c r="K782" t="s">
        <v>25</v>
      </c>
      <c r="L782" t="s">
        <v>4563</v>
      </c>
      <c r="M782" t="s">
        <v>4564</v>
      </c>
      <c r="N782" t="s">
        <v>4407</v>
      </c>
      <c r="O782" t="s">
        <v>3991</v>
      </c>
      <c r="P782">
        <v>3985</v>
      </c>
      <c r="Q782">
        <v>1820</v>
      </c>
      <c r="R782">
        <v>1844</v>
      </c>
      <c r="S782">
        <v>4</v>
      </c>
      <c r="T782">
        <v>57</v>
      </c>
    </row>
    <row r="783" spans="1:20" x14ac:dyDescent="0.3">
      <c r="A783" t="s">
        <v>3949</v>
      </c>
      <c r="B783" t="s">
        <v>4121</v>
      </c>
      <c r="C783">
        <v>484999</v>
      </c>
      <c r="D783">
        <v>2018</v>
      </c>
      <c r="E783">
        <v>62000</v>
      </c>
      <c r="F783" t="s">
        <v>10</v>
      </c>
      <c r="G783" t="s">
        <v>12</v>
      </c>
      <c r="H783" t="s">
        <v>4282</v>
      </c>
      <c r="I783" t="s">
        <v>4037</v>
      </c>
      <c r="J783" t="s">
        <v>3953</v>
      </c>
      <c r="K783" t="s">
        <v>25</v>
      </c>
      <c r="L783" t="s">
        <v>3961</v>
      </c>
      <c r="M783" t="s">
        <v>4122</v>
      </c>
      <c r="N783" t="s">
        <v>4003</v>
      </c>
      <c r="O783" t="s">
        <v>3948</v>
      </c>
      <c r="P783">
        <v>3995</v>
      </c>
      <c r="Q783">
        <v>1745</v>
      </c>
      <c r="R783">
        <v>1500</v>
      </c>
      <c r="S783">
        <v>5</v>
      </c>
      <c r="T783">
        <v>37</v>
      </c>
    </row>
    <row r="784" spans="1:20" x14ac:dyDescent="0.3">
      <c r="A784" t="s">
        <v>4104</v>
      </c>
      <c r="B784" t="s">
        <v>5146</v>
      </c>
      <c r="C784">
        <v>4250000</v>
      </c>
      <c r="D784">
        <v>2020</v>
      </c>
      <c r="E784">
        <v>17000</v>
      </c>
      <c r="F784" t="s">
        <v>10</v>
      </c>
      <c r="G784" t="s">
        <v>19</v>
      </c>
      <c r="H784" t="s">
        <v>3941</v>
      </c>
      <c r="I784" t="s">
        <v>3952</v>
      </c>
      <c r="J784" t="s">
        <v>3943</v>
      </c>
      <c r="K784" t="s">
        <v>25</v>
      </c>
      <c r="L784" t="s">
        <v>4979</v>
      </c>
      <c r="M784" t="s">
        <v>4980</v>
      </c>
      <c r="N784" t="s">
        <v>4355</v>
      </c>
      <c r="O784" t="s">
        <v>3948</v>
      </c>
      <c r="P784">
        <v>4726</v>
      </c>
      <c r="Q784">
        <v>1842</v>
      </c>
      <c r="R784">
        <v>1427</v>
      </c>
      <c r="S784">
        <v>5</v>
      </c>
      <c r="T784">
        <v>54</v>
      </c>
    </row>
    <row r="785" spans="1:20" x14ac:dyDescent="0.3">
      <c r="A785" t="s">
        <v>3949</v>
      </c>
      <c r="B785" t="s">
        <v>5035</v>
      </c>
      <c r="C785">
        <v>800000</v>
      </c>
      <c r="D785">
        <v>2017</v>
      </c>
      <c r="E785">
        <v>76642</v>
      </c>
      <c r="F785" t="s">
        <v>22</v>
      </c>
      <c r="G785" t="s">
        <v>12</v>
      </c>
      <c r="H785" t="s">
        <v>3971</v>
      </c>
      <c r="I785" t="s">
        <v>4037</v>
      </c>
      <c r="J785" t="s">
        <v>3943</v>
      </c>
      <c r="K785" t="s">
        <v>25</v>
      </c>
      <c r="L785" t="s">
        <v>3977</v>
      </c>
      <c r="M785" t="s">
        <v>5036</v>
      </c>
      <c r="N785" t="s">
        <v>3979</v>
      </c>
      <c r="O785" t="s">
        <v>3948</v>
      </c>
      <c r="P785">
        <v>4296</v>
      </c>
      <c r="Q785">
        <v>1695</v>
      </c>
      <c r="R785">
        <v>1685</v>
      </c>
      <c r="S785">
        <v>7</v>
      </c>
      <c r="T785">
        <v>45</v>
      </c>
    </row>
    <row r="786" spans="1:20" x14ac:dyDescent="0.3">
      <c r="A786" t="s">
        <v>3957</v>
      </c>
      <c r="B786" t="s">
        <v>5147</v>
      </c>
      <c r="C786">
        <v>1275000</v>
      </c>
      <c r="D786">
        <v>2019</v>
      </c>
      <c r="E786">
        <v>44000</v>
      </c>
      <c r="F786" t="s">
        <v>10</v>
      </c>
      <c r="G786" t="s">
        <v>12</v>
      </c>
      <c r="H786" t="s">
        <v>4036</v>
      </c>
      <c r="I786" t="s">
        <v>3942</v>
      </c>
      <c r="J786" t="s">
        <v>3943</v>
      </c>
      <c r="K786" t="s">
        <v>25</v>
      </c>
      <c r="L786" t="s">
        <v>4038</v>
      </c>
      <c r="M786" t="s">
        <v>4039</v>
      </c>
      <c r="N786" t="s">
        <v>4341</v>
      </c>
      <c r="O786" t="s">
        <v>3948</v>
      </c>
      <c r="P786">
        <v>4270</v>
      </c>
      <c r="Q786">
        <v>1780</v>
      </c>
      <c r="R786">
        <v>1665</v>
      </c>
      <c r="S786">
        <v>5</v>
      </c>
      <c r="T786">
        <v>55</v>
      </c>
    </row>
    <row r="787" spans="1:20" x14ac:dyDescent="0.3">
      <c r="A787" t="s">
        <v>4248</v>
      </c>
      <c r="B787" t="s">
        <v>5148</v>
      </c>
      <c r="C787">
        <v>9500000</v>
      </c>
      <c r="D787">
        <v>2018</v>
      </c>
      <c r="E787">
        <v>20000</v>
      </c>
      <c r="F787" t="s">
        <v>10</v>
      </c>
      <c r="G787" t="s">
        <v>19</v>
      </c>
      <c r="H787" t="s">
        <v>4036</v>
      </c>
      <c r="I787" t="s">
        <v>4451</v>
      </c>
      <c r="J787" t="s">
        <v>3943</v>
      </c>
      <c r="K787" t="s">
        <v>25</v>
      </c>
      <c r="L787" t="s">
        <v>4817</v>
      </c>
      <c r="M787" t="s">
        <v>4818</v>
      </c>
      <c r="N787" t="s">
        <v>5149</v>
      </c>
      <c r="O787" t="s">
        <v>3975</v>
      </c>
      <c r="P787">
        <v>4379</v>
      </c>
      <c r="Q787">
        <v>1801</v>
      </c>
      <c r="R787">
        <v>1281</v>
      </c>
      <c r="S787">
        <v>2</v>
      </c>
      <c r="T787">
        <v>54</v>
      </c>
    </row>
    <row r="788" spans="1:20" x14ac:dyDescent="0.3">
      <c r="A788" t="s">
        <v>3985</v>
      </c>
      <c r="B788" t="s">
        <v>4404</v>
      </c>
      <c r="C788">
        <v>1375000</v>
      </c>
      <c r="D788">
        <v>2013</v>
      </c>
      <c r="E788">
        <v>102000</v>
      </c>
      <c r="F788" t="s">
        <v>14</v>
      </c>
      <c r="G788" t="s">
        <v>19</v>
      </c>
      <c r="H788" t="s">
        <v>4006</v>
      </c>
      <c r="I788" t="s">
        <v>3952</v>
      </c>
      <c r="J788" t="s">
        <v>3953</v>
      </c>
      <c r="K788" t="s">
        <v>25</v>
      </c>
      <c r="L788" t="s">
        <v>3988</v>
      </c>
      <c r="M788" t="s">
        <v>3989</v>
      </c>
      <c r="N788" t="s">
        <v>3990</v>
      </c>
      <c r="O788" t="s">
        <v>3975</v>
      </c>
      <c r="P788">
        <v>4633</v>
      </c>
      <c r="Q788">
        <v>1811</v>
      </c>
      <c r="R788">
        <v>1429</v>
      </c>
      <c r="S788">
        <v>5</v>
      </c>
      <c r="T788">
        <v>57</v>
      </c>
    </row>
    <row r="789" spans="1:20" x14ac:dyDescent="0.3">
      <c r="A789" t="s">
        <v>3957</v>
      </c>
      <c r="B789" t="s">
        <v>5150</v>
      </c>
      <c r="C789">
        <v>1700000</v>
      </c>
      <c r="D789">
        <v>2022</v>
      </c>
      <c r="E789">
        <v>9000</v>
      </c>
      <c r="F789" t="s">
        <v>14</v>
      </c>
      <c r="G789" t="s">
        <v>12</v>
      </c>
      <c r="H789" t="s">
        <v>4067</v>
      </c>
      <c r="I789" t="s">
        <v>4068</v>
      </c>
      <c r="J789" t="s">
        <v>3943</v>
      </c>
      <c r="K789" t="s">
        <v>25</v>
      </c>
      <c r="L789" t="s">
        <v>4186</v>
      </c>
      <c r="M789" t="s">
        <v>4354</v>
      </c>
      <c r="N789" t="s">
        <v>4355</v>
      </c>
      <c r="O789" t="s">
        <v>3948</v>
      </c>
      <c r="P789">
        <v>4300</v>
      </c>
      <c r="Q789">
        <v>1790</v>
      </c>
      <c r="R789">
        <v>1635</v>
      </c>
      <c r="S789">
        <v>5</v>
      </c>
      <c r="T789">
        <v>50</v>
      </c>
    </row>
    <row r="790" spans="1:20" x14ac:dyDescent="0.3">
      <c r="A790" t="s">
        <v>4115</v>
      </c>
      <c r="B790" t="s">
        <v>5151</v>
      </c>
      <c r="C790">
        <v>500000</v>
      </c>
      <c r="D790">
        <v>2013</v>
      </c>
      <c r="E790">
        <v>135000</v>
      </c>
      <c r="F790" t="s">
        <v>14</v>
      </c>
      <c r="G790" t="s">
        <v>12</v>
      </c>
      <c r="H790" t="s">
        <v>4432</v>
      </c>
      <c r="I790" t="s">
        <v>4068</v>
      </c>
      <c r="J790" t="s">
        <v>3943</v>
      </c>
      <c r="K790" t="s">
        <v>25</v>
      </c>
      <c r="L790" t="s">
        <v>4146</v>
      </c>
      <c r="M790" t="s">
        <v>4500</v>
      </c>
      <c r="N790" t="s">
        <v>4535</v>
      </c>
      <c r="O790" t="s">
        <v>3948</v>
      </c>
      <c r="P790">
        <v>4585</v>
      </c>
      <c r="Q790">
        <v>1890</v>
      </c>
      <c r="R790">
        <v>1785</v>
      </c>
      <c r="S790">
        <v>7</v>
      </c>
      <c r="T790">
        <v>70</v>
      </c>
    </row>
    <row r="791" spans="1:20" x14ac:dyDescent="0.3">
      <c r="A791" t="s">
        <v>3980</v>
      </c>
      <c r="B791" t="s">
        <v>5152</v>
      </c>
      <c r="C791">
        <v>6800000</v>
      </c>
      <c r="D791">
        <v>2020</v>
      </c>
      <c r="E791">
        <v>14500</v>
      </c>
      <c r="F791" t="s">
        <v>14</v>
      </c>
      <c r="G791" t="s">
        <v>19</v>
      </c>
      <c r="H791" t="s">
        <v>3941</v>
      </c>
      <c r="I791" t="s">
        <v>4037</v>
      </c>
      <c r="J791" t="s">
        <v>3943</v>
      </c>
      <c r="K791" t="s">
        <v>25</v>
      </c>
      <c r="L791" t="s">
        <v>4358</v>
      </c>
      <c r="M791" t="s">
        <v>4359</v>
      </c>
      <c r="N791" t="s">
        <v>4360</v>
      </c>
      <c r="O791" t="s">
        <v>3991</v>
      </c>
      <c r="P791">
        <v>4658</v>
      </c>
      <c r="Q791">
        <v>1890</v>
      </c>
      <c r="R791">
        <v>1644</v>
      </c>
      <c r="S791">
        <v>5</v>
      </c>
      <c r="T791">
        <v>66</v>
      </c>
    </row>
    <row r="792" spans="1:20" x14ac:dyDescent="0.3">
      <c r="A792" t="s">
        <v>3949</v>
      </c>
      <c r="B792" t="s">
        <v>4769</v>
      </c>
      <c r="C792">
        <v>715000</v>
      </c>
      <c r="D792">
        <v>2019</v>
      </c>
      <c r="E792">
        <v>31552</v>
      </c>
      <c r="F792" t="s">
        <v>10</v>
      </c>
      <c r="G792" t="s">
        <v>19</v>
      </c>
      <c r="H792" t="s">
        <v>3971</v>
      </c>
      <c r="I792" t="s">
        <v>4043</v>
      </c>
      <c r="J792" t="s">
        <v>3943</v>
      </c>
      <c r="K792" t="s">
        <v>25</v>
      </c>
      <c r="L792" t="s">
        <v>3961</v>
      </c>
      <c r="M792" t="s">
        <v>3968</v>
      </c>
      <c r="N792" t="s">
        <v>3969</v>
      </c>
      <c r="O792" t="s">
        <v>3948</v>
      </c>
      <c r="P792">
        <v>3995</v>
      </c>
      <c r="Q792">
        <v>1735</v>
      </c>
      <c r="R792">
        <v>1515</v>
      </c>
      <c r="S792">
        <v>5</v>
      </c>
      <c r="T792">
        <v>37</v>
      </c>
    </row>
    <row r="793" spans="1:20" x14ac:dyDescent="0.3">
      <c r="A793" t="s">
        <v>3949</v>
      </c>
      <c r="B793" t="s">
        <v>5153</v>
      </c>
      <c r="C793">
        <v>380000</v>
      </c>
      <c r="D793">
        <v>2016</v>
      </c>
      <c r="E793">
        <v>70000</v>
      </c>
      <c r="F793" t="s">
        <v>10</v>
      </c>
      <c r="G793" t="s">
        <v>19</v>
      </c>
      <c r="H793" t="s">
        <v>4223</v>
      </c>
      <c r="I793" t="s">
        <v>3942</v>
      </c>
      <c r="J793" t="s">
        <v>3943</v>
      </c>
      <c r="K793" t="s">
        <v>25</v>
      </c>
      <c r="L793" t="s">
        <v>4026</v>
      </c>
      <c r="M793" t="s">
        <v>4324</v>
      </c>
      <c r="N793" t="s">
        <v>4028</v>
      </c>
      <c r="O793" t="s">
        <v>3948</v>
      </c>
      <c r="P793">
        <v>3636</v>
      </c>
      <c r="Q793">
        <v>1475</v>
      </c>
      <c r="R793">
        <v>1670</v>
      </c>
      <c r="S793">
        <v>5</v>
      </c>
      <c r="T793">
        <v>35</v>
      </c>
    </row>
    <row r="794" spans="1:20" x14ac:dyDescent="0.3">
      <c r="A794" t="s">
        <v>3939</v>
      </c>
      <c r="B794" t="s">
        <v>5094</v>
      </c>
      <c r="C794">
        <v>375000</v>
      </c>
      <c r="D794">
        <v>2016</v>
      </c>
      <c r="E794">
        <v>35134</v>
      </c>
      <c r="F794" t="s">
        <v>10</v>
      </c>
      <c r="G794" t="s">
        <v>12</v>
      </c>
      <c r="H794" t="s">
        <v>4036</v>
      </c>
      <c r="I794" t="s">
        <v>4037</v>
      </c>
      <c r="J794" t="s">
        <v>3943</v>
      </c>
      <c r="K794" t="s">
        <v>25</v>
      </c>
      <c r="L794" t="s">
        <v>3945</v>
      </c>
      <c r="M794" t="s">
        <v>3946</v>
      </c>
      <c r="N794" t="s">
        <v>3947</v>
      </c>
      <c r="O794" t="s">
        <v>3948</v>
      </c>
      <c r="P794">
        <v>3610</v>
      </c>
      <c r="Q794">
        <v>1680</v>
      </c>
      <c r="R794">
        <v>1500</v>
      </c>
      <c r="S794">
        <v>5</v>
      </c>
      <c r="T794">
        <v>35</v>
      </c>
    </row>
    <row r="795" spans="1:20" x14ac:dyDescent="0.3">
      <c r="A795" t="s">
        <v>4363</v>
      </c>
      <c r="B795" t="s">
        <v>5154</v>
      </c>
      <c r="C795">
        <v>7200000</v>
      </c>
      <c r="D795">
        <v>2016</v>
      </c>
      <c r="E795">
        <v>45000</v>
      </c>
      <c r="F795" t="s">
        <v>14</v>
      </c>
      <c r="G795" t="s">
        <v>19</v>
      </c>
      <c r="H795" t="s">
        <v>4006</v>
      </c>
      <c r="I795" t="s">
        <v>3952</v>
      </c>
      <c r="J795" t="s">
        <v>4177</v>
      </c>
      <c r="K795" t="s">
        <v>25</v>
      </c>
      <c r="L795" t="s">
        <v>4244</v>
      </c>
      <c r="M795" t="s">
        <v>5051</v>
      </c>
      <c r="N795" t="s">
        <v>4510</v>
      </c>
      <c r="O795" t="s">
        <v>3991</v>
      </c>
      <c r="P795">
        <v>4879</v>
      </c>
      <c r="Q795">
        <v>2073</v>
      </c>
      <c r="R795">
        <v>1780</v>
      </c>
      <c r="S795">
        <v>5</v>
      </c>
      <c r="T795">
        <v>77</v>
      </c>
    </row>
    <row r="796" spans="1:20" x14ac:dyDescent="0.3">
      <c r="A796" t="s">
        <v>3980</v>
      </c>
      <c r="B796" t="s">
        <v>4826</v>
      </c>
      <c r="C796">
        <v>8190000</v>
      </c>
      <c r="D796">
        <v>2020</v>
      </c>
      <c r="E796">
        <v>18000</v>
      </c>
      <c r="F796" t="s">
        <v>14</v>
      </c>
      <c r="G796" t="s">
        <v>19</v>
      </c>
      <c r="H796" t="s">
        <v>4036</v>
      </c>
      <c r="I796" t="s">
        <v>4090</v>
      </c>
      <c r="J796" t="s">
        <v>3943</v>
      </c>
      <c r="K796" t="s">
        <v>25</v>
      </c>
      <c r="L796" t="s">
        <v>4358</v>
      </c>
      <c r="M796" t="s">
        <v>4827</v>
      </c>
      <c r="N796" t="s">
        <v>4100</v>
      </c>
      <c r="O796" t="s">
        <v>3991</v>
      </c>
      <c r="P796">
        <v>4924</v>
      </c>
      <c r="Q796">
        <v>2157</v>
      </c>
      <c r="R796">
        <v>1772</v>
      </c>
      <c r="S796">
        <v>5</v>
      </c>
      <c r="T796">
        <v>93</v>
      </c>
    </row>
    <row r="797" spans="1:20" x14ac:dyDescent="0.3">
      <c r="A797" t="s">
        <v>3949</v>
      </c>
      <c r="B797" t="s">
        <v>5155</v>
      </c>
      <c r="C797">
        <v>695000</v>
      </c>
      <c r="D797">
        <v>2018</v>
      </c>
      <c r="E797">
        <v>8000</v>
      </c>
      <c r="F797" t="s">
        <v>10</v>
      </c>
      <c r="G797" t="s">
        <v>19</v>
      </c>
      <c r="H797" t="s">
        <v>3971</v>
      </c>
      <c r="I797" t="s">
        <v>4011</v>
      </c>
      <c r="J797" t="s">
        <v>3943</v>
      </c>
      <c r="K797" t="s">
        <v>25</v>
      </c>
      <c r="L797" t="s">
        <v>3961</v>
      </c>
      <c r="M797" t="s">
        <v>3968</v>
      </c>
      <c r="N797" t="s">
        <v>3969</v>
      </c>
      <c r="O797" t="s">
        <v>3948</v>
      </c>
      <c r="P797">
        <v>3840</v>
      </c>
      <c r="Q797">
        <v>1735</v>
      </c>
      <c r="R797">
        <v>1530</v>
      </c>
      <c r="S797">
        <v>5</v>
      </c>
      <c r="T797">
        <v>37</v>
      </c>
    </row>
    <row r="798" spans="1:20" x14ac:dyDescent="0.3">
      <c r="A798" t="s">
        <v>3957</v>
      </c>
      <c r="B798" t="s">
        <v>5156</v>
      </c>
      <c r="C798">
        <v>875000</v>
      </c>
      <c r="D798">
        <v>2016</v>
      </c>
      <c r="E798">
        <v>62125</v>
      </c>
      <c r="F798" t="s">
        <v>14</v>
      </c>
      <c r="G798" t="s">
        <v>12</v>
      </c>
      <c r="H798" t="s">
        <v>4085</v>
      </c>
      <c r="I798" t="s">
        <v>3952</v>
      </c>
      <c r="J798" t="s">
        <v>3943</v>
      </c>
      <c r="K798" t="s">
        <v>25</v>
      </c>
      <c r="L798" t="s">
        <v>4069</v>
      </c>
      <c r="M798" t="s">
        <v>4070</v>
      </c>
      <c r="N798" t="s">
        <v>4071</v>
      </c>
      <c r="O798" t="s">
        <v>3948</v>
      </c>
      <c r="P798">
        <v>4270</v>
      </c>
      <c r="Q798">
        <v>1780</v>
      </c>
      <c r="R798">
        <v>1630</v>
      </c>
      <c r="S798">
        <v>5</v>
      </c>
      <c r="T798">
        <v>60</v>
      </c>
    </row>
    <row r="799" spans="1:20" x14ac:dyDescent="0.3">
      <c r="A799" t="s">
        <v>4363</v>
      </c>
      <c r="B799" t="s">
        <v>5157</v>
      </c>
      <c r="C799">
        <v>3500000</v>
      </c>
      <c r="D799">
        <v>2016</v>
      </c>
      <c r="E799">
        <v>78000</v>
      </c>
      <c r="F799" t="s">
        <v>14</v>
      </c>
      <c r="G799" t="s">
        <v>19</v>
      </c>
      <c r="H799" t="s">
        <v>3941</v>
      </c>
      <c r="I799" t="s">
        <v>3967</v>
      </c>
      <c r="J799" t="s">
        <v>3943</v>
      </c>
      <c r="K799" t="s">
        <v>25</v>
      </c>
      <c r="L799" t="s">
        <v>4365</v>
      </c>
      <c r="M799" t="s">
        <v>4366</v>
      </c>
      <c r="N799" t="s">
        <v>4367</v>
      </c>
      <c r="O799" t="s">
        <v>3991</v>
      </c>
      <c r="P799">
        <v>4600</v>
      </c>
      <c r="Q799">
        <v>2069</v>
      </c>
      <c r="R799">
        <v>1690</v>
      </c>
      <c r="S799">
        <v>7</v>
      </c>
      <c r="T799">
        <v>65</v>
      </c>
    </row>
    <row r="800" spans="1:20" x14ac:dyDescent="0.3">
      <c r="A800" t="s">
        <v>3957</v>
      </c>
      <c r="B800" t="s">
        <v>5158</v>
      </c>
      <c r="C800">
        <v>685000</v>
      </c>
      <c r="D800">
        <v>2018</v>
      </c>
      <c r="E800">
        <v>64300</v>
      </c>
      <c r="F800" t="s">
        <v>10</v>
      </c>
      <c r="G800" t="s">
        <v>12</v>
      </c>
      <c r="H800" t="s">
        <v>3941</v>
      </c>
      <c r="I800" t="s">
        <v>4043</v>
      </c>
      <c r="J800" t="s">
        <v>3943</v>
      </c>
      <c r="K800" t="s">
        <v>25</v>
      </c>
      <c r="L800" t="s">
        <v>3961</v>
      </c>
      <c r="M800" t="s">
        <v>3968</v>
      </c>
      <c r="N800" t="s">
        <v>4003</v>
      </c>
      <c r="O800" t="s">
        <v>3948</v>
      </c>
      <c r="P800">
        <v>3995</v>
      </c>
      <c r="Q800">
        <v>1760</v>
      </c>
      <c r="R800">
        <v>1555</v>
      </c>
      <c r="S800">
        <v>5</v>
      </c>
      <c r="T800">
        <v>40</v>
      </c>
    </row>
    <row r="801" spans="1:20" x14ac:dyDescent="0.3">
      <c r="A801" t="s">
        <v>4015</v>
      </c>
      <c r="B801" t="s">
        <v>5159</v>
      </c>
      <c r="C801">
        <v>1875000</v>
      </c>
      <c r="D801">
        <v>2021</v>
      </c>
      <c r="E801">
        <v>28000</v>
      </c>
      <c r="F801" t="s">
        <v>14</v>
      </c>
      <c r="G801" t="s">
        <v>12</v>
      </c>
      <c r="H801" t="s">
        <v>5160</v>
      </c>
      <c r="I801" t="s">
        <v>3952</v>
      </c>
      <c r="J801" t="s">
        <v>3943</v>
      </c>
      <c r="K801" t="s">
        <v>25</v>
      </c>
      <c r="L801" t="s">
        <v>4018</v>
      </c>
      <c r="M801" t="s">
        <v>4301</v>
      </c>
      <c r="N801" t="s">
        <v>4020</v>
      </c>
      <c r="O801" t="s">
        <v>3948</v>
      </c>
      <c r="P801">
        <v>4661</v>
      </c>
      <c r="Q801">
        <v>1894</v>
      </c>
      <c r="R801">
        <v>1786</v>
      </c>
      <c r="S801">
        <v>7</v>
      </c>
      <c r="T801">
        <v>50</v>
      </c>
    </row>
    <row r="802" spans="1:20" x14ac:dyDescent="0.3">
      <c r="A802" t="s">
        <v>3992</v>
      </c>
      <c r="B802" t="s">
        <v>5161</v>
      </c>
      <c r="C802">
        <v>1685000</v>
      </c>
      <c r="D802">
        <v>2017</v>
      </c>
      <c r="E802">
        <v>28600</v>
      </c>
      <c r="F802" t="s">
        <v>10</v>
      </c>
      <c r="G802" t="s">
        <v>19</v>
      </c>
      <c r="H802" t="s">
        <v>3971</v>
      </c>
      <c r="I802" t="s">
        <v>3942</v>
      </c>
      <c r="J802" t="s">
        <v>3943</v>
      </c>
      <c r="K802" t="s">
        <v>25</v>
      </c>
      <c r="L802" t="s">
        <v>3994</v>
      </c>
      <c r="M802" t="s">
        <v>5162</v>
      </c>
      <c r="N802" t="s">
        <v>3996</v>
      </c>
      <c r="O802" t="s">
        <v>3948</v>
      </c>
      <c r="P802">
        <v>4659</v>
      </c>
      <c r="Q802">
        <v>1814</v>
      </c>
      <c r="R802">
        <v>1476</v>
      </c>
      <c r="S802">
        <v>5</v>
      </c>
      <c r="T802">
        <v>50</v>
      </c>
    </row>
    <row r="803" spans="1:20" x14ac:dyDescent="0.3">
      <c r="A803" t="s">
        <v>4104</v>
      </c>
      <c r="B803" t="s">
        <v>4346</v>
      </c>
      <c r="C803">
        <v>2550000</v>
      </c>
      <c r="D803">
        <v>2015</v>
      </c>
      <c r="E803">
        <v>69500</v>
      </c>
      <c r="F803" t="s">
        <v>14</v>
      </c>
      <c r="G803" t="s">
        <v>19</v>
      </c>
      <c r="H803" t="s">
        <v>4316</v>
      </c>
      <c r="I803" t="s">
        <v>3952</v>
      </c>
      <c r="J803" t="s">
        <v>3953</v>
      </c>
      <c r="K803" t="s">
        <v>25</v>
      </c>
      <c r="L803" t="s">
        <v>4107</v>
      </c>
      <c r="M803" t="s">
        <v>4347</v>
      </c>
      <c r="N803" t="s">
        <v>3990</v>
      </c>
      <c r="O803" t="s">
        <v>3948</v>
      </c>
      <c r="P803">
        <v>4933</v>
      </c>
      <c r="Q803">
        <v>1874</v>
      </c>
      <c r="R803">
        <v>1455</v>
      </c>
      <c r="S803">
        <v>5</v>
      </c>
      <c r="T803">
        <v>75</v>
      </c>
    </row>
    <row r="804" spans="1:20" x14ac:dyDescent="0.3">
      <c r="A804" t="s">
        <v>3957</v>
      </c>
      <c r="B804" t="s">
        <v>5163</v>
      </c>
      <c r="C804">
        <v>869999</v>
      </c>
      <c r="D804">
        <v>2017</v>
      </c>
      <c r="E804">
        <v>70000</v>
      </c>
      <c r="F804" t="s">
        <v>14</v>
      </c>
      <c r="G804" t="s">
        <v>12</v>
      </c>
      <c r="H804" t="s">
        <v>4078</v>
      </c>
      <c r="I804" t="s">
        <v>3952</v>
      </c>
      <c r="J804" t="s">
        <v>3943</v>
      </c>
      <c r="K804" t="s">
        <v>25</v>
      </c>
      <c r="L804" t="s">
        <v>4069</v>
      </c>
      <c r="M804" t="s">
        <v>4070</v>
      </c>
      <c r="N804" t="s">
        <v>4071</v>
      </c>
      <c r="O804" t="s">
        <v>3948</v>
      </c>
      <c r="P804">
        <v>4270</v>
      </c>
      <c r="Q804">
        <v>1780</v>
      </c>
      <c r="R804">
        <v>1630</v>
      </c>
      <c r="S804">
        <v>5</v>
      </c>
      <c r="T804">
        <v>60</v>
      </c>
    </row>
    <row r="805" spans="1:20" x14ac:dyDescent="0.3">
      <c r="A805" t="s">
        <v>4115</v>
      </c>
      <c r="B805" t="s">
        <v>4116</v>
      </c>
      <c r="C805">
        <v>875000</v>
      </c>
      <c r="D805">
        <v>2018</v>
      </c>
      <c r="E805">
        <v>24000</v>
      </c>
      <c r="F805" t="s">
        <v>14</v>
      </c>
      <c r="G805" t="s">
        <v>12</v>
      </c>
      <c r="H805" t="s">
        <v>3971</v>
      </c>
      <c r="I805" t="s">
        <v>3952</v>
      </c>
      <c r="J805" t="s">
        <v>3943</v>
      </c>
      <c r="K805" t="s">
        <v>25</v>
      </c>
      <c r="L805" t="s">
        <v>4118</v>
      </c>
      <c r="M805" t="s">
        <v>4119</v>
      </c>
      <c r="N805" t="s">
        <v>4120</v>
      </c>
      <c r="O805" t="s">
        <v>3991</v>
      </c>
      <c r="P805">
        <v>3920</v>
      </c>
      <c r="Q805">
        <v>1726</v>
      </c>
      <c r="R805">
        <v>1930</v>
      </c>
      <c r="S805">
        <v>6</v>
      </c>
      <c r="T805">
        <v>60</v>
      </c>
    </row>
    <row r="806" spans="1:20" x14ac:dyDescent="0.3">
      <c r="A806" t="s">
        <v>4104</v>
      </c>
      <c r="B806" t="s">
        <v>4438</v>
      </c>
      <c r="C806">
        <v>1390000</v>
      </c>
      <c r="D806">
        <v>2012</v>
      </c>
      <c r="E806">
        <v>69500</v>
      </c>
      <c r="F806" t="s">
        <v>14</v>
      </c>
      <c r="G806" t="s">
        <v>19</v>
      </c>
      <c r="H806" t="s">
        <v>4223</v>
      </c>
      <c r="I806" t="s">
        <v>4011</v>
      </c>
      <c r="J806" t="s">
        <v>3943</v>
      </c>
      <c r="K806" t="s">
        <v>25</v>
      </c>
      <c r="L806" t="s">
        <v>4107</v>
      </c>
      <c r="M806" t="s">
        <v>4439</v>
      </c>
      <c r="N806" t="s">
        <v>4109</v>
      </c>
      <c r="O806" t="s">
        <v>3991</v>
      </c>
      <c r="P806">
        <v>4385</v>
      </c>
      <c r="Q806">
        <v>1831</v>
      </c>
      <c r="R806">
        <v>1608</v>
      </c>
      <c r="S806">
        <v>5</v>
      </c>
      <c r="T806">
        <v>64</v>
      </c>
    </row>
    <row r="807" spans="1:20" x14ac:dyDescent="0.3">
      <c r="A807" t="s">
        <v>3949</v>
      </c>
      <c r="B807" t="s">
        <v>5164</v>
      </c>
      <c r="C807">
        <v>825000</v>
      </c>
      <c r="D807">
        <v>2019</v>
      </c>
      <c r="E807">
        <v>25500</v>
      </c>
      <c r="F807" t="s">
        <v>14</v>
      </c>
      <c r="G807" t="s">
        <v>12</v>
      </c>
      <c r="H807" t="s">
        <v>3959</v>
      </c>
      <c r="I807" t="s">
        <v>4037</v>
      </c>
      <c r="J807" t="s">
        <v>3943</v>
      </c>
      <c r="K807" t="s">
        <v>25</v>
      </c>
      <c r="L807" t="s">
        <v>3954</v>
      </c>
      <c r="M807" t="s">
        <v>4125</v>
      </c>
      <c r="N807" t="s">
        <v>4126</v>
      </c>
      <c r="O807" t="s">
        <v>3948</v>
      </c>
      <c r="P807">
        <v>3995</v>
      </c>
      <c r="Q807">
        <v>1790</v>
      </c>
      <c r="R807">
        <v>1640</v>
      </c>
      <c r="S807">
        <v>5</v>
      </c>
      <c r="T807">
        <v>48</v>
      </c>
    </row>
    <row r="808" spans="1:20" x14ac:dyDescent="0.3">
      <c r="A808" t="s">
        <v>3949</v>
      </c>
      <c r="B808" t="s">
        <v>4731</v>
      </c>
      <c r="C808">
        <v>785000</v>
      </c>
      <c r="D808">
        <v>2017</v>
      </c>
      <c r="E808">
        <v>20000</v>
      </c>
      <c r="F808" t="s">
        <v>10</v>
      </c>
      <c r="G808" t="s">
        <v>19</v>
      </c>
      <c r="H808" t="s">
        <v>3971</v>
      </c>
      <c r="I808" t="s">
        <v>4011</v>
      </c>
      <c r="J808" t="s">
        <v>3943</v>
      </c>
      <c r="K808" t="s">
        <v>25</v>
      </c>
      <c r="L808" t="s">
        <v>3977</v>
      </c>
      <c r="M808" t="s">
        <v>3978</v>
      </c>
      <c r="N808" t="s">
        <v>3979</v>
      </c>
      <c r="O808" t="s">
        <v>3948</v>
      </c>
      <c r="P808">
        <v>4490</v>
      </c>
      <c r="Q808">
        <v>1730</v>
      </c>
      <c r="R808">
        <v>1485</v>
      </c>
      <c r="S808">
        <v>5</v>
      </c>
      <c r="T808">
        <v>43</v>
      </c>
    </row>
    <row r="809" spans="1:20" x14ac:dyDescent="0.3">
      <c r="A809" t="s">
        <v>3980</v>
      </c>
      <c r="B809" t="s">
        <v>4405</v>
      </c>
      <c r="C809">
        <v>2145000</v>
      </c>
      <c r="D809">
        <v>2016</v>
      </c>
      <c r="E809">
        <v>55000</v>
      </c>
      <c r="F809" t="s">
        <v>14</v>
      </c>
      <c r="G809" t="s">
        <v>19</v>
      </c>
      <c r="H809" t="s">
        <v>3971</v>
      </c>
      <c r="I809" t="s">
        <v>3952</v>
      </c>
      <c r="J809" t="s">
        <v>3953</v>
      </c>
      <c r="K809" t="s">
        <v>25</v>
      </c>
      <c r="L809" t="s">
        <v>4092</v>
      </c>
      <c r="M809" t="s">
        <v>4406</v>
      </c>
      <c r="N809" t="s">
        <v>4407</v>
      </c>
      <c r="O809" t="s">
        <v>3948</v>
      </c>
      <c r="P809">
        <v>4417</v>
      </c>
      <c r="Q809">
        <v>1804</v>
      </c>
      <c r="R809">
        <v>1494</v>
      </c>
      <c r="S809">
        <v>5</v>
      </c>
      <c r="T809">
        <v>50</v>
      </c>
    </row>
    <row r="810" spans="1:20" x14ac:dyDescent="0.3">
      <c r="A810" t="s">
        <v>3949</v>
      </c>
      <c r="B810" t="s">
        <v>5165</v>
      </c>
      <c r="C810">
        <v>590000</v>
      </c>
      <c r="D810">
        <v>2021</v>
      </c>
      <c r="E810">
        <v>8640</v>
      </c>
      <c r="F810" t="s">
        <v>22</v>
      </c>
      <c r="G810" t="s">
        <v>12</v>
      </c>
      <c r="H810" t="s">
        <v>5121</v>
      </c>
      <c r="I810" t="s">
        <v>3952</v>
      </c>
      <c r="J810" t="s">
        <v>3943</v>
      </c>
      <c r="K810" t="s">
        <v>25</v>
      </c>
      <c r="L810" t="s">
        <v>4164</v>
      </c>
      <c r="M810" t="s">
        <v>4165</v>
      </c>
      <c r="N810" t="s">
        <v>4166</v>
      </c>
      <c r="O810" t="s">
        <v>3975</v>
      </c>
      <c r="P810">
        <v>3675</v>
      </c>
      <c r="Q810">
        <v>1475</v>
      </c>
      <c r="R810">
        <v>1800</v>
      </c>
      <c r="S810">
        <v>5</v>
      </c>
      <c r="T810">
        <v>40</v>
      </c>
    </row>
    <row r="811" spans="1:20" x14ac:dyDescent="0.3">
      <c r="A811" t="s">
        <v>3957</v>
      </c>
      <c r="B811" t="s">
        <v>5166</v>
      </c>
      <c r="C811">
        <v>335000</v>
      </c>
      <c r="D811">
        <v>2013</v>
      </c>
      <c r="E811">
        <v>80500</v>
      </c>
      <c r="F811" t="s">
        <v>10</v>
      </c>
      <c r="G811" t="s">
        <v>12</v>
      </c>
      <c r="H811" t="s">
        <v>4657</v>
      </c>
      <c r="I811" t="s">
        <v>3952</v>
      </c>
      <c r="J811" t="s">
        <v>3943</v>
      </c>
      <c r="K811" t="s">
        <v>25</v>
      </c>
      <c r="L811" t="s">
        <v>1676</v>
      </c>
      <c r="M811" t="s">
        <v>1676</v>
      </c>
      <c r="N811" t="s">
        <v>1676</v>
      </c>
      <c r="O811" t="s">
        <v>1676</v>
      </c>
    </row>
    <row r="812" spans="1:20" x14ac:dyDescent="0.3">
      <c r="A812" t="s">
        <v>4542</v>
      </c>
      <c r="B812" t="s">
        <v>5167</v>
      </c>
      <c r="C812">
        <v>2550000</v>
      </c>
      <c r="D812">
        <v>2013</v>
      </c>
      <c r="E812">
        <v>65000</v>
      </c>
      <c r="F812" t="s">
        <v>10</v>
      </c>
      <c r="G812" t="s">
        <v>19</v>
      </c>
      <c r="H812" t="s">
        <v>3971</v>
      </c>
      <c r="I812" t="s">
        <v>3952</v>
      </c>
      <c r="J812" t="s">
        <v>3953</v>
      </c>
      <c r="K812" t="s">
        <v>25</v>
      </c>
      <c r="L812" t="s">
        <v>4250</v>
      </c>
      <c r="M812" t="s">
        <v>5168</v>
      </c>
      <c r="N812" t="s">
        <v>5169</v>
      </c>
      <c r="O812" t="s">
        <v>3975</v>
      </c>
      <c r="P812">
        <v>5247</v>
      </c>
      <c r="Q812">
        <v>2110</v>
      </c>
      <c r="R812">
        <v>1448</v>
      </c>
      <c r="S812">
        <v>5</v>
      </c>
      <c r="T812">
        <v>83</v>
      </c>
    </row>
    <row r="813" spans="1:20" x14ac:dyDescent="0.3">
      <c r="A813" t="s">
        <v>3980</v>
      </c>
      <c r="B813" t="s">
        <v>4853</v>
      </c>
      <c r="C813">
        <v>6500000</v>
      </c>
      <c r="D813">
        <v>2019</v>
      </c>
      <c r="E813">
        <v>5750</v>
      </c>
      <c r="F813" t="s">
        <v>14</v>
      </c>
      <c r="G813" t="s">
        <v>19</v>
      </c>
      <c r="H813" t="s">
        <v>4006</v>
      </c>
      <c r="I813" t="s">
        <v>3952</v>
      </c>
      <c r="J813" t="s">
        <v>3943</v>
      </c>
      <c r="K813" t="s">
        <v>25</v>
      </c>
      <c r="L813" t="s">
        <v>4358</v>
      </c>
      <c r="M813" t="s">
        <v>4359</v>
      </c>
      <c r="N813" t="s">
        <v>4360</v>
      </c>
      <c r="O813" t="s">
        <v>3975</v>
      </c>
      <c r="P813">
        <v>5063</v>
      </c>
      <c r="Q813">
        <v>1860</v>
      </c>
      <c r="R813">
        <v>1494</v>
      </c>
      <c r="S813">
        <v>5</v>
      </c>
      <c r="T813">
        <v>80</v>
      </c>
    </row>
    <row r="814" spans="1:20" x14ac:dyDescent="0.3">
      <c r="A814" t="s">
        <v>4021</v>
      </c>
      <c r="B814" t="s">
        <v>4199</v>
      </c>
      <c r="C814">
        <v>490000</v>
      </c>
      <c r="D814">
        <v>2015</v>
      </c>
      <c r="E814">
        <v>50000</v>
      </c>
      <c r="F814" t="s">
        <v>10</v>
      </c>
      <c r="G814" t="s">
        <v>12</v>
      </c>
      <c r="H814" t="s">
        <v>4036</v>
      </c>
      <c r="I814" t="s">
        <v>3952</v>
      </c>
      <c r="J814" t="s">
        <v>3943</v>
      </c>
      <c r="K814" t="s">
        <v>25</v>
      </c>
      <c r="L814" t="s">
        <v>3945</v>
      </c>
      <c r="M814" t="s">
        <v>4200</v>
      </c>
      <c r="N814" t="s">
        <v>4201</v>
      </c>
      <c r="O814" t="s">
        <v>3948</v>
      </c>
      <c r="P814">
        <v>3971</v>
      </c>
      <c r="Q814">
        <v>1682</v>
      </c>
      <c r="R814">
        <v>1469</v>
      </c>
      <c r="S814">
        <v>5</v>
      </c>
      <c r="T814">
        <v>45</v>
      </c>
    </row>
    <row r="815" spans="1:20" x14ac:dyDescent="0.3">
      <c r="A815" t="s">
        <v>3985</v>
      </c>
      <c r="B815" t="s">
        <v>5170</v>
      </c>
      <c r="C815">
        <v>5950000</v>
      </c>
      <c r="D815">
        <v>2017</v>
      </c>
      <c r="E815">
        <v>28000</v>
      </c>
      <c r="F815" t="s">
        <v>14</v>
      </c>
      <c r="G815" t="s">
        <v>19</v>
      </c>
      <c r="H815" t="s">
        <v>4036</v>
      </c>
      <c r="I815" t="s">
        <v>3952</v>
      </c>
      <c r="J815" t="s">
        <v>3943</v>
      </c>
      <c r="K815" t="s">
        <v>25</v>
      </c>
      <c r="L815" t="s">
        <v>4244</v>
      </c>
      <c r="M815" t="s">
        <v>4662</v>
      </c>
      <c r="N815" t="s">
        <v>4892</v>
      </c>
      <c r="O815" t="s">
        <v>3975</v>
      </c>
      <c r="P815">
        <v>5219</v>
      </c>
      <c r="Q815">
        <v>1902</v>
      </c>
      <c r="R815">
        <v>1481</v>
      </c>
      <c r="S815">
        <v>4</v>
      </c>
      <c r="T815">
        <v>78</v>
      </c>
    </row>
    <row r="816" spans="1:20" x14ac:dyDescent="0.3">
      <c r="A816" t="s">
        <v>3957</v>
      </c>
      <c r="B816" t="s">
        <v>4344</v>
      </c>
      <c r="C816">
        <v>250000</v>
      </c>
      <c r="D816">
        <v>2011</v>
      </c>
      <c r="E816">
        <v>75431</v>
      </c>
      <c r="F816" t="s">
        <v>10</v>
      </c>
      <c r="G816" t="s">
        <v>12</v>
      </c>
      <c r="H816" t="s">
        <v>3971</v>
      </c>
      <c r="I816" t="s">
        <v>3942</v>
      </c>
      <c r="J816" t="s">
        <v>3943</v>
      </c>
      <c r="K816" t="s">
        <v>25</v>
      </c>
      <c r="L816" t="s">
        <v>1676</v>
      </c>
      <c r="M816" t="s">
        <v>1676</v>
      </c>
      <c r="N816" t="s">
        <v>1676</v>
      </c>
      <c r="O816" t="s">
        <v>1676</v>
      </c>
    </row>
    <row r="817" spans="1:20" x14ac:dyDescent="0.3">
      <c r="A817" t="s">
        <v>4004</v>
      </c>
      <c r="B817" t="s">
        <v>4005</v>
      </c>
      <c r="C817">
        <v>420000</v>
      </c>
      <c r="D817">
        <v>2017</v>
      </c>
      <c r="E817">
        <v>43000</v>
      </c>
      <c r="F817" t="s">
        <v>10</v>
      </c>
      <c r="G817" t="s">
        <v>12</v>
      </c>
      <c r="H817" t="s">
        <v>4106</v>
      </c>
      <c r="I817" t="s">
        <v>3942</v>
      </c>
      <c r="J817" t="s">
        <v>4333</v>
      </c>
      <c r="K817" t="s">
        <v>25</v>
      </c>
      <c r="L817" t="s">
        <v>4007</v>
      </c>
      <c r="M817" t="s">
        <v>4008</v>
      </c>
      <c r="N817" t="s">
        <v>4009</v>
      </c>
      <c r="O817" t="s">
        <v>3948</v>
      </c>
      <c r="P817">
        <v>3679</v>
      </c>
      <c r="Q817">
        <v>1579</v>
      </c>
      <c r="R817">
        <v>1478</v>
      </c>
      <c r="S817">
        <v>5</v>
      </c>
      <c r="T817">
        <v>28</v>
      </c>
    </row>
    <row r="818" spans="1:20" x14ac:dyDescent="0.3">
      <c r="A818" t="s">
        <v>3957</v>
      </c>
      <c r="B818" t="s">
        <v>5171</v>
      </c>
      <c r="C818">
        <v>2395000</v>
      </c>
      <c r="D818">
        <v>2019</v>
      </c>
      <c r="E818">
        <v>44876</v>
      </c>
      <c r="F818" t="s">
        <v>14</v>
      </c>
      <c r="G818" t="s">
        <v>19</v>
      </c>
      <c r="H818" t="s">
        <v>4006</v>
      </c>
      <c r="I818" t="s">
        <v>3952</v>
      </c>
      <c r="J818" t="s">
        <v>3943</v>
      </c>
      <c r="K818" t="s">
        <v>25</v>
      </c>
      <c r="L818" t="s">
        <v>3988</v>
      </c>
      <c r="M818" t="s">
        <v>4899</v>
      </c>
      <c r="N818" t="s">
        <v>3990</v>
      </c>
      <c r="O818" t="s">
        <v>3948</v>
      </c>
      <c r="P818">
        <v>4475</v>
      </c>
      <c r="Q818">
        <v>1850</v>
      </c>
      <c r="R818">
        <v>1660</v>
      </c>
      <c r="S818">
        <v>5</v>
      </c>
      <c r="T818">
        <v>62</v>
      </c>
    </row>
    <row r="819" spans="1:20" x14ac:dyDescent="0.3">
      <c r="A819" t="s">
        <v>3957</v>
      </c>
      <c r="B819" t="s">
        <v>5172</v>
      </c>
      <c r="C819">
        <v>360000</v>
      </c>
      <c r="D819">
        <v>2013</v>
      </c>
      <c r="E819">
        <v>95610</v>
      </c>
      <c r="F819" t="s">
        <v>14</v>
      </c>
      <c r="G819" t="s">
        <v>12</v>
      </c>
      <c r="H819" t="s">
        <v>4413</v>
      </c>
      <c r="I819" t="s">
        <v>3952</v>
      </c>
      <c r="J819" t="s">
        <v>3953</v>
      </c>
      <c r="K819" t="s">
        <v>25</v>
      </c>
      <c r="L819" t="s">
        <v>4465</v>
      </c>
      <c r="M819" t="s">
        <v>4125</v>
      </c>
      <c r="N819" t="s">
        <v>4466</v>
      </c>
      <c r="O819" t="s">
        <v>3948</v>
      </c>
      <c r="P819">
        <v>3995</v>
      </c>
      <c r="Q819">
        <v>1710</v>
      </c>
      <c r="R819">
        <v>1505</v>
      </c>
      <c r="S819">
        <v>5</v>
      </c>
      <c r="T819">
        <v>45</v>
      </c>
    </row>
    <row r="820" spans="1:20" x14ac:dyDescent="0.3">
      <c r="A820" t="s">
        <v>3997</v>
      </c>
      <c r="B820" t="s">
        <v>5140</v>
      </c>
      <c r="C820">
        <v>325000</v>
      </c>
      <c r="D820">
        <v>2013</v>
      </c>
      <c r="E820">
        <v>51000</v>
      </c>
      <c r="F820" t="s">
        <v>14</v>
      </c>
      <c r="G820" t="s">
        <v>12</v>
      </c>
      <c r="H820" t="s">
        <v>4264</v>
      </c>
      <c r="I820" t="s">
        <v>3942</v>
      </c>
      <c r="J820" t="s">
        <v>3943</v>
      </c>
      <c r="K820" t="s">
        <v>25</v>
      </c>
      <c r="L820" t="s">
        <v>3999</v>
      </c>
      <c r="M820" t="s">
        <v>5141</v>
      </c>
      <c r="N820" t="s">
        <v>5142</v>
      </c>
      <c r="O820" t="s">
        <v>3948</v>
      </c>
      <c r="P820">
        <v>4425</v>
      </c>
      <c r="Q820">
        <v>1695</v>
      </c>
      <c r="R820">
        <v>1505</v>
      </c>
      <c r="S820">
        <v>5</v>
      </c>
      <c r="T820">
        <v>41</v>
      </c>
    </row>
    <row r="821" spans="1:20" x14ac:dyDescent="0.3">
      <c r="A821" t="s">
        <v>4363</v>
      </c>
      <c r="B821" t="s">
        <v>5173</v>
      </c>
      <c r="C821">
        <v>2300000</v>
      </c>
      <c r="D821">
        <v>2013</v>
      </c>
      <c r="E821">
        <v>110000</v>
      </c>
      <c r="F821" t="s">
        <v>14</v>
      </c>
      <c r="G821" t="s">
        <v>19</v>
      </c>
      <c r="H821" t="s">
        <v>4337</v>
      </c>
      <c r="I821" t="s">
        <v>3967</v>
      </c>
      <c r="J821" t="s">
        <v>3953</v>
      </c>
      <c r="K821" t="s">
        <v>25</v>
      </c>
      <c r="L821" t="s">
        <v>4146</v>
      </c>
      <c r="M821" t="s">
        <v>4845</v>
      </c>
      <c r="N821" t="s">
        <v>4632</v>
      </c>
      <c r="O821" t="s">
        <v>3991</v>
      </c>
      <c r="P821">
        <v>4355</v>
      </c>
      <c r="Q821">
        <v>2120</v>
      </c>
      <c r="R821">
        <v>1635</v>
      </c>
      <c r="S821">
        <v>5</v>
      </c>
      <c r="T821">
        <v>57</v>
      </c>
    </row>
    <row r="822" spans="1:20" x14ac:dyDescent="0.3">
      <c r="A822" t="s">
        <v>3949</v>
      </c>
      <c r="B822" t="s">
        <v>5174</v>
      </c>
      <c r="C822">
        <v>642000</v>
      </c>
      <c r="D822">
        <v>2014</v>
      </c>
      <c r="E822">
        <v>53693</v>
      </c>
      <c r="F822" t="s">
        <v>22</v>
      </c>
      <c r="G822" t="s">
        <v>12</v>
      </c>
      <c r="H822" t="s">
        <v>3971</v>
      </c>
      <c r="I822" t="s">
        <v>4940</v>
      </c>
      <c r="J822" t="s">
        <v>3943</v>
      </c>
      <c r="K822" t="s">
        <v>25</v>
      </c>
      <c r="L822" t="s">
        <v>3977</v>
      </c>
      <c r="M822" t="s">
        <v>3968</v>
      </c>
      <c r="N822" t="s">
        <v>5175</v>
      </c>
      <c r="O822" t="s">
        <v>3948</v>
      </c>
      <c r="P822">
        <v>4265</v>
      </c>
      <c r="Q822">
        <v>1695</v>
      </c>
      <c r="R822">
        <v>1685</v>
      </c>
      <c r="S822">
        <v>7</v>
      </c>
      <c r="T822">
        <v>60</v>
      </c>
    </row>
    <row r="823" spans="1:20" x14ac:dyDescent="0.3">
      <c r="A823" t="s">
        <v>3957</v>
      </c>
      <c r="B823" t="s">
        <v>4885</v>
      </c>
      <c r="C823">
        <v>290000</v>
      </c>
      <c r="D823">
        <v>2018</v>
      </c>
      <c r="E823">
        <v>70000</v>
      </c>
      <c r="F823" t="s">
        <v>10</v>
      </c>
      <c r="G823" t="s">
        <v>12</v>
      </c>
      <c r="H823" t="s">
        <v>4967</v>
      </c>
      <c r="I823" t="s">
        <v>3952</v>
      </c>
      <c r="J823" t="s">
        <v>3943</v>
      </c>
      <c r="K823" t="s">
        <v>25</v>
      </c>
      <c r="L823" t="s">
        <v>4886</v>
      </c>
      <c r="M823" t="s">
        <v>4887</v>
      </c>
      <c r="N823" t="s">
        <v>4888</v>
      </c>
      <c r="O823" t="s">
        <v>3948</v>
      </c>
      <c r="P823">
        <v>3495</v>
      </c>
      <c r="Q823">
        <v>1550</v>
      </c>
      <c r="R823">
        <v>1500</v>
      </c>
      <c r="S823">
        <v>5</v>
      </c>
      <c r="T823">
        <v>32</v>
      </c>
    </row>
    <row r="824" spans="1:20" x14ac:dyDescent="0.3">
      <c r="A824" t="s">
        <v>3957</v>
      </c>
      <c r="B824" t="s">
        <v>5176</v>
      </c>
      <c r="C824">
        <v>390000</v>
      </c>
      <c r="D824">
        <v>2014</v>
      </c>
      <c r="E824">
        <v>57000</v>
      </c>
      <c r="F824" t="s">
        <v>10</v>
      </c>
      <c r="G824" t="s">
        <v>12</v>
      </c>
      <c r="H824" t="s">
        <v>4036</v>
      </c>
      <c r="I824" t="s">
        <v>3942</v>
      </c>
      <c r="J824" t="s">
        <v>3943</v>
      </c>
      <c r="K824" t="s">
        <v>25</v>
      </c>
      <c r="L824" t="s">
        <v>3961</v>
      </c>
      <c r="M824" t="s">
        <v>4306</v>
      </c>
      <c r="N824" t="s">
        <v>4304</v>
      </c>
      <c r="O824" t="s">
        <v>3948</v>
      </c>
      <c r="P824">
        <v>3765</v>
      </c>
      <c r="Q824">
        <v>1660</v>
      </c>
      <c r="R824">
        <v>1520</v>
      </c>
      <c r="S824">
        <v>5</v>
      </c>
      <c r="T824">
        <v>43</v>
      </c>
    </row>
    <row r="825" spans="1:20" x14ac:dyDescent="0.3">
      <c r="A825" t="s">
        <v>3964</v>
      </c>
      <c r="B825" t="s">
        <v>5177</v>
      </c>
      <c r="C825">
        <v>890000</v>
      </c>
      <c r="D825">
        <v>2014</v>
      </c>
      <c r="E825">
        <v>63000</v>
      </c>
      <c r="F825" t="s">
        <v>10</v>
      </c>
      <c r="G825" t="s">
        <v>19</v>
      </c>
      <c r="H825" t="s">
        <v>4036</v>
      </c>
      <c r="I825" t="s">
        <v>3942</v>
      </c>
      <c r="J825" t="s">
        <v>3943</v>
      </c>
      <c r="K825" t="s">
        <v>25</v>
      </c>
      <c r="L825" t="s">
        <v>3994</v>
      </c>
      <c r="M825" t="s">
        <v>4102</v>
      </c>
      <c r="N825" t="s">
        <v>4103</v>
      </c>
      <c r="O825" t="s">
        <v>3948</v>
      </c>
      <c r="P825">
        <v>4540</v>
      </c>
      <c r="Q825">
        <v>1760</v>
      </c>
      <c r="R825">
        <v>1480</v>
      </c>
      <c r="S825">
        <v>5</v>
      </c>
      <c r="T825">
        <v>55</v>
      </c>
    </row>
    <row r="826" spans="1:20" x14ac:dyDescent="0.3">
      <c r="A826" t="s">
        <v>3939</v>
      </c>
      <c r="B826" t="s">
        <v>5178</v>
      </c>
      <c r="C826">
        <v>100000</v>
      </c>
      <c r="D826">
        <v>2002</v>
      </c>
      <c r="E826">
        <v>65494</v>
      </c>
      <c r="F826" t="s">
        <v>10</v>
      </c>
      <c r="G826" t="s">
        <v>12</v>
      </c>
      <c r="H826" t="s">
        <v>4287</v>
      </c>
      <c r="I826" t="s">
        <v>4291</v>
      </c>
      <c r="J826" t="s">
        <v>3943</v>
      </c>
      <c r="K826" t="s">
        <v>25</v>
      </c>
      <c r="L826" t="s">
        <v>1676</v>
      </c>
      <c r="M826" t="s">
        <v>1676</v>
      </c>
      <c r="N826" t="s">
        <v>1676</v>
      </c>
      <c r="O826" t="s">
        <v>1676</v>
      </c>
    </row>
    <row r="827" spans="1:20" x14ac:dyDescent="0.3">
      <c r="A827" t="s">
        <v>3949</v>
      </c>
      <c r="B827" t="s">
        <v>5179</v>
      </c>
      <c r="C827">
        <v>440000</v>
      </c>
      <c r="D827">
        <v>2016</v>
      </c>
      <c r="E827">
        <v>53807</v>
      </c>
      <c r="F827" t="s">
        <v>10</v>
      </c>
      <c r="G827" t="s">
        <v>12</v>
      </c>
      <c r="H827" t="s">
        <v>4145</v>
      </c>
      <c r="I827" t="s">
        <v>3952</v>
      </c>
      <c r="J827" t="s">
        <v>3943</v>
      </c>
      <c r="K827" t="s">
        <v>25</v>
      </c>
      <c r="L827" t="s">
        <v>3961</v>
      </c>
      <c r="M827" t="s">
        <v>4122</v>
      </c>
      <c r="N827" t="s">
        <v>4003</v>
      </c>
      <c r="O827" t="s">
        <v>3948</v>
      </c>
      <c r="P827">
        <v>3850</v>
      </c>
      <c r="Q827">
        <v>1695</v>
      </c>
      <c r="R827">
        <v>1530</v>
      </c>
      <c r="S827">
        <v>5</v>
      </c>
      <c r="T827">
        <v>42</v>
      </c>
    </row>
    <row r="828" spans="1:20" x14ac:dyDescent="0.3">
      <c r="A828" t="s">
        <v>3949</v>
      </c>
      <c r="B828" t="s">
        <v>5180</v>
      </c>
      <c r="C828">
        <v>721000</v>
      </c>
      <c r="D828">
        <v>2018</v>
      </c>
      <c r="E828">
        <v>46000</v>
      </c>
      <c r="F828" t="s">
        <v>10</v>
      </c>
      <c r="G828" t="s">
        <v>12</v>
      </c>
      <c r="H828" t="s">
        <v>4220</v>
      </c>
      <c r="I828" t="s">
        <v>3952</v>
      </c>
      <c r="J828" t="s">
        <v>3943</v>
      </c>
      <c r="K828" t="s">
        <v>25</v>
      </c>
      <c r="L828" t="s">
        <v>3977</v>
      </c>
      <c r="M828" t="s">
        <v>3978</v>
      </c>
      <c r="N828" t="s">
        <v>3979</v>
      </c>
      <c r="O828" t="s">
        <v>3948</v>
      </c>
      <c r="P828">
        <v>4490</v>
      </c>
      <c r="Q828">
        <v>1730</v>
      </c>
      <c r="R828">
        <v>1485</v>
      </c>
      <c r="S828">
        <v>5</v>
      </c>
      <c r="T828">
        <v>43</v>
      </c>
    </row>
    <row r="829" spans="1:20" x14ac:dyDescent="0.3">
      <c r="A829" t="s">
        <v>3992</v>
      </c>
      <c r="B829" t="s">
        <v>5181</v>
      </c>
      <c r="C829">
        <v>1515000</v>
      </c>
      <c r="D829">
        <v>2018</v>
      </c>
      <c r="E829">
        <v>67546</v>
      </c>
      <c r="F829" t="s">
        <v>10</v>
      </c>
      <c r="G829" t="s">
        <v>19</v>
      </c>
      <c r="H829" t="s">
        <v>3951</v>
      </c>
      <c r="I829" t="s">
        <v>4940</v>
      </c>
      <c r="J829" t="s">
        <v>3953</v>
      </c>
      <c r="K829" t="s">
        <v>25</v>
      </c>
      <c r="L829" t="s">
        <v>3994</v>
      </c>
      <c r="M829" t="s">
        <v>3995</v>
      </c>
      <c r="N829" t="s">
        <v>3996</v>
      </c>
      <c r="O829" t="s">
        <v>3948</v>
      </c>
      <c r="P829">
        <v>4670</v>
      </c>
      <c r="Q829">
        <v>1814</v>
      </c>
      <c r="R829">
        <v>1476</v>
      </c>
      <c r="S829">
        <v>5</v>
      </c>
      <c r="T829">
        <v>50</v>
      </c>
    </row>
    <row r="830" spans="1:20" x14ac:dyDescent="0.3">
      <c r="A830" t="s">
        <v>4363</v>
      </c>
      <c r="B830" t="s">
        <v>5182</v>
      </c>
      <c r="C830">
        <v>7000000</v>
      </c>
      <c r="D830">
        <v>2021</v>
      </c>
      <c r="E830">
        <v>14500</v>
      </c>
      <c r="F830" t="s">
        <v>10</v>
      </c>
      <c r="G830" t="s">
        <v>19</v>
      </c>
      <c r="H830" t="s">
        <v>4036</v>
      </c>
      <c r="I830" t="s">
        <v>3952</v>
      </c>
      <c r="J830" t="s">
        <v>3943</v>
      </c>
      <c r="K830" t="s">
        <v>25</v>
      </c>
      <c r="L830" t="s">
        <v>4211</v>
      </c>
      <c r="M830" t="s">
        <v>5183</v>
      </c>
      <c r="N830" t="s">
        <v>5184</v>
      </c>
      <c r="O830" t="s">
        <v>3991</v>
      </c>
      <c r="P830">
        <v>4600</v>
      </c>
      <c r="Q830">
        <v>2069</v>
      </c>
      <c r="R830">
        <v>1724</v>
      </c>
      <c r="S830">
        <v>7</v>
      </c>
      <c r="T830">
        <v>70</v>
      </c>
    </row>
    <row r="831" spans="1:20" x14ac:dyDescent="0.3">
      <c r="A831" t="s">
        <v>3939</v>
      </c>
      <c r="B831" t="s">
        <v>4391</v>
      </c>
      <c r="C831">
        <v>949000</v>
      </c>
      <c r="D831">
        <v>2018</v>
      </c>
      <c r="E831">
        <v>37100</v>
      </c>
      <c r="F831" t="s">
        <v>10</v>
      </c>
      <c r="G831" t="s">
        <v>12</v>
      </c>
      <c r="H831" t="s">
        <v>4640</v>
      </c>
      <c r="I831" t="s">
        <v>3942</v>
      </c>
      <c r="J831" t="s">
        <v>3943</v>
      </c>
      <c r="K831" t="s">
        <v>25</v>
      </c>
      <c r="L831" t="s">
        <v>4155</v>
      </c>
      <c r="M831" t="s">
        <v>4156</v>
      </c>
      <c r="N831" t="s">
        <v>4157</v>
      </c>
      <c r="O831" t="s">
        <v>3948</v>
      </c>
      <c r="P831">
        <v>4440</v>
      </c>
      <c r="Q831">
        <v>1695</v>
      </c>
      <c r="R831">
        <v>1495</v>
      </c>
      <c r="S831">
        <v>5</v>
      </c>
      <c r="T831">
        <v>40</v>
      </c>
    </row>
    <row r="832" spans="1:20" x14ac:dyDescent="0.3">
      <c r="A832" t="s">
        <v>3980</v>
      </c>
      <c r="B832" t="s">
        <v>4732</v>
      </c>
      <c r="C832">
        <v>5500000</v>
      </c>
      <c r="D832">
        <v>2019</v>
      </c>
      <c r="E832">
        <v>30000</v>
      </c>
      <c r="F832" t="s">
        <v>14</v>
      </c>
      <c r="G832" t="s">
        <v>19</v>
      </c>
      <c r="H832" t="s">
        <v>4145</v>
      </c>
      <c r="I832" t="s">
        <v>3952</v>
      </c>
      <c r="J832" t="s">
        <v>3943</v>
      </c>
      <c r="K832" t="s">
        <v>25</v>
      </c>
      <c r="L832" t="s">
        <v>4358</v>
      </c>
      <c r="M832" t="s">
        <v>4359</v>
      </c>
      <c r="N832" t="s">
        <v>4360</v>
      </c>
      <c r="O832" t="s">
        <v>3975</v>
      </c>
      <c r="P832">
        <v>5063</v>
      </c>
      <c r="Q832">
        <v>1860</v>
      </c>
      <c r="R832">
        <v>1494</v>
      </c>
      <c r="S832">
        <v>5</v>
      </c>
      <c r="T832">
        <v>80</v>
      </c>
    </row>
    <row r="833" spans="1:20" x14ac:dyDescent="0.3">
      <c r="A833" t="s">
        <v>4004</v>
      </c>
      <c r="B833" t="s">
        <v>5185</v>
      </c>
      <c r="C833">
        <v>319000</v>
      </c>
      <c r="D833">
        <v>2018</v>
      </c>
      <c r="E833">
        <v>89059</v>
      </c>
      <c r="F833" t="s">
        <v>10</v>
      </c>
      <c r="G833" t="s">
        <v>12</v>
      </c>
      <c r="H833" t="s">
        <v>4264</v>
      </c>
      <c r="I833" t="s">
        <v>4940</v>
      </c>
      <c r="J833" t="s">
        <v>3943</v>
      </c>
      <c r="K833" t="s">
        <v>25</v>
      </c>
      <c r="L833" t="s">
        <v>4490</v>
      </c>
      <c r="M833" t="s">
        <v>4491</v>
      </c>
      <c r="N833" t="s">
        <v>4492</v>
      </c>
      <c r="O833" t="s">
        <v>3948</v>
      </c>
      <c r="P833">
        <v>3679</v>
      </c>
      <c r="Q833">
        <v>1579</v>
      </c>
      <c r="R833">
        <v>1478</v>
      </c>
      <c r="S833">
        <v>5</v>
      </c>
      <c r="T833">
        <v>28</v>
      </c>
    </row>
    <row r="834" spans="1:20" x14ac:dyDescent="0.3">
      <c r="A834" t="s">
        <v>3949</v>
      </c>
      <c r="B834" t="s">
        <v>4294</v>
      </c>
      <c r="C834">
        <v>459999</v>
      </c>
      <c r="D834">
        <v>2013</v>
      </c>
      <c r="E834">
        <v>77000</v>
      </c>
      <c r="F834" t="s">
        <v>14</v>
      </c>
      <c r="G834" t="s">
        <v>12</v>
      </c>
      <c r="H834" t="s">
        <v>3951</v>
      </c>
      <c r="I834" t="s">
        <v>3952</v>
      </c>
      <c r="J834" t="s">
        <v>3953</v>
      </c>
      <c r="K834" t="s">
        <v>25</v>
      </c>
      <c r="L834" t="s">
        <v>3954</v>
      </c>
      <c r="M834" t="s">
        <v>4125</v>
      </c>
      <c r="N834" t="s">
        <v>4126</v>
      </c>
      <c r="O834" t="s">
        <v>3948</v>
      </c>
      <c r="P834">
        <v>4265</v>
      </c>
      <c r="Q834">
        <v>1695</v>
      </c>
      <c r="R834">
        <v>1685</v>
      </c>
      <c r="S834">
        <v>7</v>
      </c>
      <c r="T834">
        <v>45</v>
      </c>
    </row>
    <row r="835" spans="1:20" x14ac:dyDescent="0.3">
      <c r="A835" t="s">
        <v>4444</v>
      </c>
      <c r="B835" t="s">
        <v>5116</v>
      </c>
      <c r="C835">
        <v>2100000</v>
      </c>
      <c r="D835">
        <v>2018</v>
      </c>
      <c r="E835">
        <v>42000</v>
      </c>
      <c r="F835" t="s">
        <v>14</v>
      </c>
      <c r="G835" t="s">
        <v>19</v>
      </c>
      <c r="H835" t="s">
        <v>4067</v>
      </c>
      <c r="I835" t="s">
        <v>3967</v>
      </c>
      <c r="J835" t="s">
        <v>3943</v>
      </c>
      <c r="K835" t="s">
        <v>25</v>
      </c>
      <c r="L835" t="s">
        <v>4313</v>
      </c>
      <c r="M835" t="s">
        <v>4446</v>
      </c>
      <c r="N835" t="s">
        <v>4447</v>
      </c>
      <c r="O835" t="s">
        <v>3948</v>
      </c>
      <c r="P835">
        <v>4370</v>
      </c>
      <c r="Q835">
        <v>1783</v>
      </c>
      <c r="R835">
        <v>1458</v>
      </c>
      <c r="S835">
        <v>5</v>
      </c>
      <c r="T835">
        <v>60</v>
      </c>
    </row>
    <row r="836" spans="1:20" x14ac:dyDescent="0.3">
      <c r="A836" t="s">
        <v>3949</v>
      </c>
      <c r="B836" t="s">
        <v>4121</v>
      </c>
      <c r="C836">
        <v>685000</v>
      </c>
      <c r="D836">
        <v>2017</v>
      </c>
      <c r="E836">
        <v>58146</v>
      </c>
      <c r="F836" t="s">
        <v>10</v>
      </c>
      <c r="G836" t="s">
        <v>12</v>
      </c>
      <c r="H836" t="s">
        <v>4006</v>
      </c>
      <c r="I836" t="s">
        <v>3967</v>
      </c>
      <c r="J836" t="s">
        <v>3943</v>
      </c>
      <c r="K836" t="s">
        <v>25</v>
      </c>
      <c r="L836" t="s">
        <v>3961</v>
      </c>
      <c r="M836" t="s">
        <v>4122</v>
      </c>
      <c r="N836" t="s">
        <v>4003</v>
      </c>
      <c r="O836" t="s">
        <v>3948</v>
      </c>
      <c r="P836">
        <v>3995</v>
      </c>
      <c r="Q836">
        <v>1745</v>
      </c>
      <c r="R836">
        <v>1500</v>
      </c>
      <c r="S836">
        <v>5</v>
      </c>
      <c r="T836">
        <v>37</v>
      </c>
    </row>
    <row r="837" spans="1:20" x14ac:dyDescent="0.3">
      <c r="A837" t="s">
        <v>4800</v>
      </c>
      <c r="B837" t="s">
        <v>5117</v>
      </c>
      <c r="C837">
        <v>3900000</v>
      </c>
      <c r="D837">
        <v>2020</v>
      </c>
      <c r="E837">
        <v>13000</v>
      </c>
      <c r="F837" t="s">
        <v>10</v>
      </c>
      <c r="G837" t="s">
        <v>19</v>
      </c>
      <c r="H837" t="s">
        <v>4036</v>
      </c>
      <c r="I837" t="s">
        <v>4068</v>
      </c>
      <c r="J837" t="s">
        <v>3943</v>
      </c>
      <c r="K837" t="s">
        <v>25</v>
      </c>
      <c r="L837" t="s">
        <v>4151</v>
      </c>
      <c r="M837" t="s">
        <v>5118</v>
      </c>
      <c r="N837" t="s">
        <v>5119</v>
      </c>
      <c r="O837" t="s">
        <v>1676</v>
      </c>
      <c r="P837">
        <v>3850</v>
      </c>
      <c r="Q837">
        <v>1727</v>
      </c>
      <c r="R837">
        <v>1414</v>
      </c>
      <c r="S837">
        <v>4</v>
      </c>
      <c r="T837">
        <v>44</v>
      </c>
    </row>
    <row r="838" spans="1:20" x14ac:dyDescent="0.3">
      <c r="A838" t="s">
        <v>3964</v>
      </c>
      <c r="B838" t="s">
        <v>5186</v>
      </c>
      <c r="C838">
        <v>300000</v>
      </c>
      <c r="D838">
        <v>2013</v>
      </c>
      <c r="E838">
        <v>75000</v>
      </c>
      <c r="F838" t="s">
        <v>14</v>
      </c>
      <c r="G838" t="s">
        <v>12</v>
      </c>
      <c r="H838" t="s">
        <v>4078</v>
      </c>
      <c r="I838" t="s">
        <v>4037</v>
      </c>
      <c r="J838" t="s">
        <v>3953</v>
      </c>
      <c r="K838" t="s">
        <v>25</v>
      </c>
      <c r="L838" t="s">
        <v>4724</v>
      </c>
      <c r="M838" t="s">
        <v>5187</v>
      </c>
      <c r="N838" t="s">
        <v>5188</v>
      </c>
      <c r="O838" t="s">
        <v>3948</v>
      </c>
      <c r="P838">
        <v>4265</v>
      </c>
      <c r="Q838">
        <v>1695</v>
      </c>
      <c r="R838">
        <v>1510</v>
      </c>
      <c r="S838">
        <v>5</v>
      </c>
      <c r="T838">
        <v>45</v>
      </c>
    </row>
    <row r="839" spans="1:20" x14ac:dyDescent="0.3">
      <c r="A839" t="s">
        <v>4248</v>
      </c>
      <c r="B839" t="s">
        <v>5189</v>
      </c>
      <c r="C839">
        <v>6350000</v>
      </c>
      <c r="D839">
        <v>2016</v>
      </c>
      <c r="E839">
        <v>20500</v>
      </c>
      <c r="F839" t="s">
        <v>14</v>
      </c>
      <c r="G839" t="s">
        <v>19</v>
      </c>
      <c r="H839" t="s">
        <v>4036</v>
      </c>
      <c r="I839" t="s">
        <v>3952</v>
      </c>
      <c r="J839" t="s">
        <v>3943</v>
      </c>
      <c r="K839" t="s">
        <v>3944</v>
      </c>
      <c r="L839" t="s">
        <v>1676</v>
      </c>
      <c r="M839" t="s">
        <v>1676</v>
      </c>
      <c r="N839" t="s">
        <v>1676</v>
      </c>
      <c r="O839" t="s">
        <v>1676</v>
      </c>
    </row>
    <row r="840" spans="1:20" x14ac:dyDescent="0.3">
      <c r="A840" t="s">
        <v>3980</v>
      </c>
      <c r="B840" t="s">
        <v>4368</v>
      </c>
      <c r="C840">
        <v>5400000</v>
      </c>
      <c r="D840">
        <v>2018</v>
      </c>
      <c r="E840">
        <v>50500</v>
      </c>
      <c r="F840" t="s">
        <v>14</v>
      </c>
      <c r="G840" t="s">
        <v>19</v>
      </c>
      <c r="H840" t="s">
        <v>4456</v>
      </c>
      <c r="I840" t="s">
        <v>3952</v>
      </c>
      <c r="J840" t="s">
        <v>4177</v>
      </c>
      <c r="K840" t="s">
        <v>25</v>
      </c>
      <c r="L840" t="s">
        <v>4092</v>
      </c>
      <c r="M840" t="s">
        <v>4369</v>
      </c>
      <c r="N840" t="s">
        <v>4100</v>
      </c>
      <c r="O840" t="s">
        <v>3991</v>
      </c>
      <c r="P840">
        <v>4819</v>
      </c>
      <c r="Q840">
        <v>2141</v>
      </c>
      <c r="R840">
        <v>1796</v>
      </c>
      <c r="S840">
        <v>5</v>
      </c>
      <c r="T840">
        <v>93</v>
      </c>
    </row>
    <row r="841" spans="1:20" x14ac:dyDescent="0.3">
      <c r="A841" t="s">
        <v>3980</v>
      </c>
      <c r="B841" t="s">
        <v>5190</v>
      </c>
      <c r="C841">
        <v>4100000</v>
      </c>
      <c r="D841">
        <v>2022</v>
      </c>
      <c r="E841">
        <v>3826</v>
      </c>
      <c r="F841" t="s">
        <v>14</v>
      </c>
      <c r="G841" t="s">
        <v>19</v>
      </c>
      <c r="H841" t="s">
        <v>4223</v>
      </c>
      <c r="I841" t="s">
        <v>3952</v>
      </c>
      <c r="J841" t="s">
        <v>4333</v>
      </c>
      <c r="K841" t="s">
        <v>25</v>
      </c>
      <c r="L841" t="s">
        <v>4358</v>
      </c>
      <c r="M841" t="s">
        <v>5191</v>
      </c>
      <c r="N841" t="s">
        <v>5055</v>
      </c>
      <c r="O841" t="s">
        <v>3948</v>
      </c>
      <c r="P841">
        <v>4549</v>
      </c>
      <c r="Q841">
        <v>1796</v>
      </c>
      <c r="R841">
        <v>1446</v>
      </c>
      <c r="S841">
        <v>5</v>
      </c>
      <c r="T841">
        <v>43</v>
      </c>
    </row>
    <row r="842" spans="1:20" x14ac:dyDescent="0.3">
      <c r="A842" t="s">
        <v>3980</v>
      </c>
      <c r="B842" t="s">
        <v>4587</v>
      </c>
      <c r="C842">
        <v>6875000</v>
      </c>
      <c r="D842">
        <v>2019</v>
      </c>
      <c r="E842">
        <v>53000</v>
      </c>
      <c r="F842" t="s">
        <v>14</v>
      </c>
      <c r="G842" t="s">
        <v>19</v>
      </c>
      <c r="H842" t="s">
        <v>4456</v>
      </c>
      <c r="I842" t="s">
        <v>3952</v>
      </c>
      <c r="J842" t="s">
        <v>3943</v>
      </c>
      <c r="K842" t="s">
        <v>25</v>
      </c>
      <c r="L842" t="s">
        <v>4441</v>
      </c>
      <c r="M842" t="s">
        <v>4588</v>
      </c>
      <c r="N842" t="s">
        <v>4589</v>
      </c>
      <c r="O842" t="s">
        <v>3991</v>
      </c>
      <c r="P842">
        <v>5130</v>
      </c>
      <c r="Q842">
        <v>1934</v>
      </c>
      <c r="R842">
        <v>1850</v>
      </c>
      <c r="S842">
        <v>7</v>
      </c>
      <c r="T842">
        <v>100</v>
      </c>
    </row>
    <row r="843" spans="1:20" x14ac:dyDescent="0.3">
      <c r="A843" t="s">
        <v>3957</v>
      </c>
      <c r="B843" t="s">
        <v>5147</v>
      </c>
      <c r="C843">
        <v>1115000</v>
      </c>
      <c r="D843">
        <v>2018</v>
      </c>
      <c r="E843">
        <v>37000</v>
      </c>
      <c r="F843" t="s">
        <v>10</v>
      </c>
      <c r="G843" t="s">
        <v>12</v>
      </c>
      <c r="H843" t="s">
        <v>4036</v>
      </c>
      <c r="I843" t="s">
        <v>4068</v>
      </c>
      <c r="J843" t="s">
        <v>3953</v>
      </c>
      <c r="K843" t="s">
        <v>25</v>
      </c>
      <c r="L843" t="s">
        <v>4038</v>
      </c>
      <c r="M843" t="s">
        <v>4039</v>
      </c>
      <c r="N843" t="s">
        <v>4341</v>
      </c>
      <c r="O843" t="s">
        <v>3948</v>
      </c>
      <c r="P843">
        <v>4270</v>
      </c>
      <c r="Q843">
        <v>1780</v>
      </c>
      <c r="R843">
        <v>1665</v>
      </c>
      <c r="S843">
        <v>5</v>
      </c>
      <c r="T843">
        <v>55</v>
      </c>
    </row>
    <row r="844" spans="1:20" x14ac:dyDescent="0.3">
      <c r="A844" t="s">
        <v>3939</v>
      </c>
      <c r="B844" t="s">
        <v>4193</v>
      </c>
      <c r="C844">
        <v>761000</v>
      </c>
      <c r="D844">
        <v>2017</v>
      </c>
      <c r="E844">
        <v>38000</v>
      </c>
      <c r="F844" t="s">
        <v>10</v>
      </c>
      <c r="G844" t="s">
        <v>19</v>
      </c>
      <c r="H844" t="s">
        <v>4223</v>
      </c>
      <c r="I844" t="s">
        <v>3942</v>
      </c>
      <c r="J844" t="s">
        <v>3953</v>
      </c>
      <c r="K844" t="s">
        <v>25</v>
      </c>
      <c r="L844" t="s">
        <v>4155</v>
      </c>
      <c r="M844" t="s">
        <v>4156</v>
      </c>
      <c r="N844" t="s">
        <v>4157</v>
      </c>
      <c r="O844" t="s">
        <v>3948</v>
      </c>
      <c r="P844">
        <v>4440</v>
      </c>
      <c r="Q844">
        <v>1695</v>
      </c>
      <c r="R844">
        <v>1495</v>
      </c>
      <c r="S844">
        <v>5</v>
      </c>
      <c r="T844">
        <v>40</v>
      </c>
    </row>
    <row r="845" spans="1:20" x14ac:dyDescent="0.3">
      <c r="A845" t="s">
        <v>3949</v>
      </c>
      <c r="B845" t="s">
        <v>4222</v>
      </c>
      <c r="C845">
        <v>825000</v>
      </c>
      <c r="D845">
        <v>2021</v>
      </c>
      <c r="E845">
        <v>8499</v>
      </c>
      <c r="F845" t="s">
        <v>10</v>
      </c>
      <c r="G845" t="s">
        <v>12</v>
      </c>
      <c r="H845" t="s">
        <v>4267</v>
      </c>
      <c r="I845" t="s">
        <v>4451</v>
      </c>
      <c r="J845" t="s">
        <v>3943</v>
      </c>
      <c r="K845" t="s">
        <v>25</v>
      </c>
      <c r="L845" t="s">
        <v>3961</v>
      </c>
      <c r="M845" t="s">
        <v>4122</v>
      </c>
      <c r="N845" t="s">
        <v>4003</v>
      </c>
      <c r="O845" t="s">
        <v>3948</v>
      </c>
      <c r="P845">
        <v>3995</v>
      </c>
      <c r="Q845">
        <v>1745</v>
      </c>
      <c r="R845">
        <v>1500</v>
      </c>
      <c r="S845">
        <v>5</v>
      </c>
      <c r="T845">
        <v>37</v>
      </c>
    </row>
    <row r="846" spans="1:20" x14ac:dyDescent="0.3">
      <c r="A846" t="s">
        <v>3957</v>
      </c>
      <c r="B846" t="s">
        <v>5192</v>
      </c>
      <c r="C846">
        <v>650000</v>
      </c>
      <c r="D846">
        <v>2016</v>
      </c>
      <c r="E846">
        <v>61181</v>
      </c>
      <c r="F846" t="s">
        <v>14</v>
      </c>
      <c r="G846" t="s">
        <v>12</v>
      </c>
      <c r="H846" t="s">
        <v>4159</v>
      </c>
      <c r="I846" t="s">
        <v>3952</v>
      </c>
      <c r="J846" t="s">
        <v>3943</v>
      </c>
      <c r="K846" t="s">
        <v>25</v>
      </c>
      <c r="L846" t="s">
        <v>4394</v>
      </c>
      <c r="M846" t="s">
        <v>4125</v>
      </c>
      <c r="N846" t="s">
        <v>4395</v>
      </c>
      <c r="O846" t="s">
        <v>3948</v>
      </c>
      <c r="P846">
        <v>3985</v>
      </c>
      <c r="Q846">
        <v>1734</v>
      </c>
      <c r="R846">
        <v>1505</v>
      </c>
      <c r="S846">
        <v>5</v>
      </c>
      <c r="T846">
        <v>45</v>
      </c>
    </row>
    <row r="847" spans="1:20" x14ac:dyDescent="0.3">
      <c r="A847" t="s">
        <v>3939</v>
      </c>
      <c r="B847" t="s">
        <v>4981</v>
      </c>
      <c r="C847">
        <v>565000</v>
      </c>
      <c r="D847">
        <v>2017</v>
      </c>
      <c r="E847">
        <v>45000</v>
      </c>
      <c r="F847" t="s">
        <v>10</v>
      </c>
      <c r="G847" t="s">
        <v>12</v>
      </c>
      <c r="H847" t="s">
        <v>4036</v>
      </c>
      <c r="I847" t="s">
        <v>3942</v>
      </c>
      <c r="J847" t="s">
        <v>3943</v>
      </c>
      <c r="K847" t="s">
        <v>25</v>
      </c>
      <c r="L847" t="s">
        <v>4062</v>
      </c>
      <c r="M847" t="s">
        <v>4063</v>
      </c>
      <c r="N847" t="s">
        <v>4064</v>
      </c>
      <c r="O847" t="s">
        <v>3948</v>
      </c>
      <c r="P847">
        <v>3955</v>
      </c>
      <c r="Q847">
        <v>1694</v>
      </c>
      <c r="R847">
        <v>1544</v>
      </c>
      <c r="S847">
        <v>5</v>
      </c>
      <c r="T847">
        <v>40</v>
      </c>
    </row>
    <row r="848" spans="1:20" x14ac:dyDescent="0.3">
      <c r="A848" t="s">
        <v>3980</v>
      </c>
      <c r="B848" t="s">
        <v>5193</v>
      </c>
      <c r="C848">
        <v>750000</v>
      </c>
      <c r="D848">
        <v>2007</v>
      </c>
      <c r="E848">
        <v>102000</v>
      </c>
      <c r="F848" t="s">
        <v>10</v>
      </c>
      <c r="G848" t="s">
        <v>19</v>
      </c>
      <c r="H848" t="s">
        <v>3941</v>
      </c>
      <c r="I848" t="s">
        <v>4037</v>
      </c>
      <c r="J848" t="s">
        <v>3943</v>
      </c>
      <c r="K848" t="s">
        <v>25</v>
      </c>
      <c r="L848" t="s">
        <v>4748</v>
      </c>
      <c r="M848" t="s">
        <v>5194</v>
      </c>
      <c r="N848" t="s">
        <v>5195</v>
      </c>
      <c r="O848" t="s">
        <v>3975</v>
      </c>
      <c r="P848">
        <v>5076</v>
      </c>
      <c r="Q848">
        <v>1871</v>
      </c>
      <c r="R848">
        <v>1473</v>
      </c>
      <c r="S848">
        <v>5</v>
      </c>
      <c r="T848">
        <v>90</v>
      </c>
    </row>
    <row r="849" spans="1:20" x14ac:dyDescent="0.3">
      <c r="A849" t="s">
        <v>3957</v>
      </c>
      <c r="B849" t="s">
        <v>4975</v>
      </c>
      <c r="C849">
        <v>685000</v>
      </c>
      <c r="D849">
        <v>2021</v>
      </c>
      <c r="E849">
        <v>9232</v>
      </c>
      <c r="F849" t="s">
        <v>10</v>
      </c>
      <c r="G849" t="s">
        <v>19</v>
      </c>
      <c r="H849" t="s">
        <v>3971</v>
      </c>
      <c r="I849" t="s">
        <v>4011</v>
      </c>
      <c r="J849" t="s">
        <v>3943</v>
      </c>
      <c r="K849" t="s">
        <v>25</v>
      </c>
      <c r="L849" t="s">
        <v>3961</v>
      </c>
      <c r="M849" t="s">
        <v>3968</v>
      </c>
      <c r="N849" t="s">
        <v>4304</v>
      </c>
      <c r="O849" t="s">
        <v>3948</v>
      </c>
      <c r="P849">
        <v>3805</v>
      </c>
      <c r="Q849">
        <v>1680</v>
      </c>
      <c r="R849">
        <v>1520</v>
      </c>
      <c r="S849">
        <v>5</v>
      </c>
      <c r="T849">
        <v>37</v>
      </c>
    </row>
    <row r="850" spans="1:20" x14ac:dyDescent="0.3">
      <c r="A850" t="s">
        <v>3949</v>
      </c>
      <c r="B850" t="s">
        <v>5196</v>
      </c>
      <c r="C850">
        <v>135000</v>
      </c>
      <c r="D850">
        <v>2008</v>
      </c>
      <c r="E850">
        <v>72542</v>
      </c>
      <c r="F850" t="s">
        <v>10</v>
      </c>
      <c r="G850" t="s">
        <v>12</v>
      </c>
      <c r="H850" t="s">
        <v>5099</v>
      </c>
      <c r="I850" t="s">
        <v>5197</v>
      </c>
      <c r="J850" t="s">
        <v>3943</v>
      </c>
      <c r="K850" t="s">
        <v>25</v>
      </c>
      <c r="L850" t="s">
        <v>4551</v>
      </c>
      <c r="M850" t="s">
        <v>5198</v>
      </c>
      <c r="N850" t="s">
        <v>4553</v>
      </c>
      <c r="O850" t="s">
        <v>1676</v>
      </c>
      <c r="P850">
        <v>3495</v>
      </c>
      <c r="Q850">
        <v>1495</v>
      </c>
      <c r="R850">
        <v>1595</v>
      </c>
      <c r="S850">
        <v>5</v>
      </c>
      <c r="T850">
        <v>35</v>
      </c>
    </row>
    <row r="851" spans="1:20" x14ac:dyDescent="0.3">
      <c r="A851" t="s">
        <v>3957</v>
      </c>
      <c r="B851" t="s">
        <v>5199</v>
      </c>
      <c r="C851">
        <v>609000</v>
      </c>
      <c r="D851">
        <v>2018</v>
      </c>
      <c r="E851">
        <v>42601</v>
      </c>
      <c r="F851" t="s">
        <v>10</v>
      </c>
      <c r="G851" t="s">
        <v>12</v>
      </c>
      <c r="H851" t="s">
        <v>4371</v>
      </c>
      <c r="I851" t="s">
        <v>4011</v>
      </c>
      <c r="J851" t="s">
        <v>3943</v>
      </c>
      <c r="K851" t="s">
        <v>25</v>
      </c>
      <c r="L851" t="s">
        <v>3961</v>
      </c>
      <c r="M851" t="s">
        <v>3968</v>
      </c>
      <c r="N851" t="s">
        <v>4003</v>
      </c>
      <c r="O851" t="s">
        <v>3948</v>
      </c>
      <c r="P851">
        <v>3985</v>
      </c>
      <c r="Q851">
        <v>1734</v>
      </c>
      <c r="R851">
        <v>1505</v>
      </c>
      <c r="S851">
        <v>5</v>
      </c>
      <c r="T851">
        <v>45</v>
      </c>
    </row>
    <row r="852" spans="1:20" x14ac:dyDescent="0.3">
      <c r="A852" t="s">
        <v>4115</v>
      </c>
      <c r="B852" t="s">
        <v>5200</v>
      </c>
      <c r="C852">
        <v>365000</v>
      </c>
      <c r="D852">
        <v>2009</v>
      </c>
      <c r="E852">
        <v>90000</v>
      </c>
      <c r="F852" t="s">
        <v>14</v>
      </c>
      <c r="G852" t="s">
        <v>12</v>
      </c>
      <c r="H852" t="s">
        <v>3959</v>
      </c>
      <c r="I852" t="s">
        <v>4349</v>
      </c>
      <c r="J852" t="s">
        <v>3953</v>
      </c>
      <c r="K852" t="s">
        <v>25</v>
      </c>
      <c r="L852" t="s">
        <v>4146</v>
      </c>
      <c r="M852" t="s">
        <v>4147</v>
      </c>
      <c r="N852" t="s">
        <v>4148</v>
      </c>
      <c r="O852" t="s">
        <v>3975</v>
      </c>
      <c r="P852">
        <v>4430</v>
      </c>
      <c r="Q852">
        <v>1817</v>
      </c>
      <c r="R852">
        <v>1975</v>
      </c>
      <c r="S852">
        <v>8</v>
      </c>
      <c r="T852">
        <v>60</v>
      </c>
    </row>
    <row r="853" spans="1:20" x14ac:dyDescent="0.3">
      <c r="A853" t="s">
        <v>4104</v>
      </c>
      <c r="B853" t="s">
        <v>4315</v>
      </c>
      <c r="C853">
        <v>5175000</v>
      </c>
      <c r="D853">
        <v>2016</v>
      </c>
      <c r="E853">
        <v>65000</v>
      </c>
      <c r="F853" t="s">
        <v>14</v>
      </c>
      <c r="G853" t="s">
        <v>19</v>
      </c>
      <c r="H853" t="s">
        <v>3941</v>
      </c>
      <c r="I853" t="s">
        <v>4011</v>
      </c>
      <c r="J853" t="s">
        <v>3943</v>
      </c>
      <c r="K853" t="s">
        <v>25</v>
      </c>
      <c r="L853" t="s">
        <v>4317</v>
      </c>
      <c r="M853" t="s">
        <v>4318</v>
      </c>
      <c r="N853" t="s">
        <v>4319</v>
      </c>
      <c r="O853" t="s">
        <v>3991</v>
      </c>
      <c r="P853">
        <v>5052</v>
      </c>
      <c r="Q853">
        <v>1968</v>
      </c>
      <c r="R853">
        <v>1740</v>
      </c>
      <c r="S853">
        <v>7</v>
      </c>
      <c r="T853">
        <v>75</v>
      </c>
    </row>
    <row r="854" spans="1:20" x14ac:dyDescent="0.3">
      <c r="A854" t="s">
        <v>3964</v>
      </c>
      <c r="B854" t="s">
        <v>5066</v>
      </c>
      <c r="C854">
        <v>2175000</v>
      </c>
      <c r="D854">
        <v>2018</v>
      </c>
      <c r="E854">
        <v>40000</v>
      </c>
      <c r="F854" t="s">
        <v>14</v>
      </c>
      <c r="G854" t="s">
        <v>19</v>
      </c>
      <c r="H854" t="s">
        <v>3951</v>
      </c>
      <c r="I854" t="s">
        <v>4090</v>
      </c>
      <c r="J854" t="s">
        <v>3943</v>
      </c>
      <c r="K854" t="s">
        <v>25</v>
      </c>
      <c r="L854" t="s">
        <v>4172</v>
      </c>
      <c r="M854" t="s">
        <v>4502</v>
      </c>
      <c r="N854" t="s">
        <v>4503</v>
      </c>
      <c r="O854" t="s">
        <v>3975</v>
      </c>
      <c r="P854">
        <v>4735</v>
      </c>
      <c r="Q854">
        <v>1830</v>
      </c>
      <c r="R854">
        <v>1795</v>
      </c>
      <c r="S854">
        <v>7</v>
      </c>
      <c r="T854">
        <v>55</v>
      </c>
    </row>
    <row r="855" spans="1:20" x14ac:dyDescent="0.3">
      <c r="A855" t="s">
        <v>5201</v>
      </c>
      <c r="B855" t="s">
        <v>5202</v>
      </c>
      <c r="C855">
        <v>675000</v>
      </c>
      <c r="D855">
        <v>2013</v>
      </c>
      <c r="E855">
        <v>106223</v>
      </c>
      <c r="F855" t="s">
        <v>14</v>
      </c>
      <c r="G855" t="s">
        <v>19</v>
      </c>
      <c r="H855" t="s">
        <v>4223</v>
      </c>
      <c r="I855" t="s">
        <v>3952</v>
      </c>
      <c r="J855" t="s">
        <v>3953</v>
      </c>
      <c r="K855" t="s">
        <v>25</v>
      </c>
      <c r="L855" t="s">
        <v>5203</v>
      </c>
      <c r="M855" t="s">
        <v>4170</v>
      </c>
      <c r="N855" t="s">
        <v>5204</v>
      </c>
      <c r="O855" t="s">
        <v>3991</v>
      </c>
      <c r="P855">
        <v>4755</v>
      </c>
      <c r="Q855">
        <v>1900</v>
      </c>
      <c r="R855">
        <v>1785</v>
      </c>
      <c r="S855">
        <v>7</v>
      </c>
      <c r="T855">
        <v>78</v>
      </c>
    </row>
    <row r="856" spans="1:20" x14ac:dyDescent="0.3">
      <c r="A856" t="s">
        <v>3985</v>
      </c>
      <c r="B856" t="s">
        <v>5205</v>
      </c>
      <c r="C856">
        <v>1400000</v>
      </c>
      <c r="D856">
        <v>2009</v>
      </c>
      <c r="E856">
        <v>115000</v>
      </c>
      <c r="F856" t="s">
        <v>14</v>
      </c>
      <c r="G856" t="s">
        <v>19</v>
      </c>
      <c r="H856" t="s">
        <v>3987</v>
      </c>
      <c r="I856" t="s">
        <v>4349</v>
      </c>
      <c r="J856" t="s">
        <v>3953</v>
      </c>
      <c r="K856" t="s">
        <v>25</v>
      </c>
      <c r="L856" t="s">
        <v>4244</v>
      </c>
      <c r="M856" t="s">
        <v>5206</v>
      </c>
      <c r="N856" t="s">
        <v>5207</v>
      </c>
      <c r="O856" t="s">
        <v>3991</v>
      </c>
      <c r="P856">
        <v>4854</v>
      </c>
      <c r="Q856">
        <v>1933</v>
      </c>
      <c r="R856">
        <v>1776</v>
      </c>
      <c r="S856">
        <v>5</v>
      </c>
      <c r="T856">
        <v>85</v>
      </c>
    </row>
    <row r="857" spans="1:20" x14ac:dyDescent="0.3">
      <c r="A857" t="s">
        <v>3939</v>
      </c>
      <c r="B857" t="s">
        <v>5208</v>
      </c>
      <c r="C857">
        <v>480000</v>
      </c>
      <c r="D857">
        <v>2016</v>
      </c>
      <c r="E857">
        <v>50000</v>
      </c>
      <c r="F857" t="s">
        <v>10</v>
      </c>
      <c r="G857" t="s">
        <v>12</v>
      </c>
      <c r="H857" t="s">
        <v>5209</v>
      </c>
      <c r="I857" t="s">
        <v>3952</v>
      </c>
      <c r="J857" t="s">
        <v>3943</v>
      </c>
      <c r="K857" t="s">
        <v>25</v>
      </c>
      <c r="L857" t="s">
        <v>3945</v>
      </c>
      <c r="M857" t="s">
        <v>3946</v>
      </c>
      <c r="N857" t="s">
        <v>3947</v>
      </c>
      <c r="O857" t="s">
        <v>3948</v>
      </c>
      <c r="P857">
        <v>3990</v>
      </c>
      <c r="Q857">
        <v>1680</v>
      </c>
      <c r="R857">
        <v>1505</v>
      </c>
      <c r="S857">
        <v>5</v>
      </c>
      <c r="T857">
        <v>35</v>
      </c>
    </row>
    <row r="858" spans="1:20" x14ac:dyDescent="0.3">
      <c r="A858" t="s">
        <v>3985</v>
      </c>
      <c r="B858" t="s">
        <v>4605</v>
      </c>
      <c r="C858">
        <v>5800000</v>
      </c>
      <c r="D858">
        <v>2020</v>
      </c>
      <c r="E858">
        <v>30000</v>
      </c>
      <c r="F858" t="s">
        <v>14</v>
      </c>
      <c r="G858" t="s">
        <v>19</v>
      </c>
      <c r="H858" t="s">
        <v>3971</v>
      </c>
      <c r="I858" t="s">
        <v>4068</v>
      </c>
      <c r="J858" t="s">
        <v>3943</v>
      </c>
      <c r="K858" t="s">
        <v>25</v>
      </c>
      <c r="L858" t="s">
        <v>3988</v>
      </c>
      <c r="M858" t="s">
        <v>3989</v>
      </c>
      <c r="N858" t="s">
        <v>3990</v>
      </c>
      <c r="O858" t="s">
        <v>3975</v>
      </c>
      <c r="P858">
        <v>4936</v>
      </c>
      <c r="Q858">
        <v>1868</v>
      </c>
      <c r="R858">
        <v>1479</v>
      </c>
      <c r="S858">
        <v>5</v>
      </c>
      <c r="T858">
        <v>65</v>
      </c>
    </row>
    <row r="859" spans="1:20" x14ac:dyDescent="0.3">
      <c r="A859" t="s">
        <v>4104</v>
      </c>
      <c r="B859" t="s">
        <v>5210</v>
      </c>
      <c r="C859">
        <v>6700000</v>
      </c>
      <c r="D859">
        <v>2018</v>
      </c>
      <c r="E859">
        <v>39850</v>
      </c>
      <c r="F859" t="s">
        <v>14</v>
      </c>
      <c r="G859" t="s">
        <v>19</v>
      </c>
      <c r="H859" t="s">
        <v>4541</v>
      </c>
      <c r="I859" t="s">
        <v>4011</v>
      </c>
      <c r="J859" t="s">
        <v>3943</v>
      </c>
      <c r="K859" t="s">
        <v>25</v>
      </c>
      <c r="L859" t="s">
        <v>4317</v>
      </c>
      <c r="M859" t="s">
        <v>4318</v>
      </c>
      <c r="N859" t="s">
        <v>4319</v>
      </c>
      <c r="O859" t="s">
        <v>3991</v>
      </c>
      <c r="P859">
        <v>5052</v>
      </c>
      <c r="Q859">
        <v>1968</v>
      </c>
      <c r="R859">
        <v>1740</v>
      </c>
      <c r="S859">
        <v>7</v>
      </c>
      <c r="T859">
        <v>75</v>
      </c>
    </row>
    <row r="860" spans="1:20" x14ac:dyDescent="0.3">
      <c r="A860" t="s">
        <v>3957</v>
      </c>
      <c r="B860" t="s">
        <v>5211</v>
      </c>
      <c r="C860">
        <v>625000</v>
      </c>
      <c r="D860">
        <v>2014</v>
      </c>
      <c r="E860">
        <v>80000</v>
      </c>
      <c r="F860" t="s">
        <v>14</v>
      </c>
      <c r="G860" t="s">
        <v>19</v>
      </c>
      <c r="H860" t="s">
        <v>4036</v>
      </c>
      <c r="I860" t="s">
        <v>3952</v>
      </c>
      <c r="J860" t="s">
        <v>3943</v>
      </c>
      <c r="K860" t="s">
        <v>25</v>
      </c>
      <c r="L860" t="s">
        <v>4069</v>
      </c>
      <c r="M860" t="s">
        <v>4070</v>
      </c>
      <c r="N860" t="s">
        <v>5212</v>
      </c>
      <c r="O860" t="s">
        <v>3948</v>
      </c>
      <c r="P860">
        <v>4530</v>
      </c>
      <c r="Q860">
        <v>1775</v>
      </c>
      <c r="R860">
        <v>1470</v>
      </c>
      <c r="S860">
        <v>5</v>
      </c>
      <c r="T860">
        <v>56</v>
      </c>
    </row>
    <row r="861" spans="1:20" x14ac:dyDescent="0.3">
      <c r="A861" t="s">
        <v>4574</v>
      </c>
      <c r="B861" t="s">
        <v>4575</v>
      </c>
      <c r="C861">
        <v>1791000</v>
      </c>
      <c r="D861">
        <v>2017</v>
      </c>
      <c r="E861">
        <v>96095</v>
      </c>
      <c r="F861" t="s">
        <v>14</v>
      </c>
      <c r="G861" t="s">
        <v>19</v>
      </c>
      <c r="H861" t="s">
        <v>4267</v>
      </c>
      <c r="I861" t="s">
        <v>4037</v>
      </c>
      <c r="J861" t="s">
        <v>3943</v>
      </c>
      <c r="K861" t="s">
        <v>25</v>
      </c>
      <c r="L861" t="s">
        <v>4576</v>
      </c>
      <c r="M861" t="s">
        <v>4577</v>
      </c>
      <c r="N861" t="s">
        <v>4578</v>
      </c>
      <c r="O861" t="s">
        <v>3975</v>
      </c>
      <c r="P861">
        <v>4825</v>
      </c>
      <c r="Q861">
        <v>1860</v>
      </c>
      <c r="R861">
        <v>1840</v>
      </c>
      <c r="S861">
        <v>7</v>
      </c>
      <c r="T861">
        <v>65</v>
      </c>
    </row>
    <row r="862" spans="1:20" x14ac:dyDescent="0.3">
      <c r="A862" t="s">
        <v>3949</v>
      </c>
      <c r="B862" t="s">
        <v>4964</v>
      </c>
      <c r="C862">
        <v>422000</v>
      </c>
      <c r="D862">
        <v>2018</v>
      </c>
      <c r="E862">
        <v>12768</v>
      </c>
      <c r="F862" t="s">
        <v>10</v>
      </c>
      <c r="G862" t="s">
        <v>12</v>
      </c>
      <c r="H862" t="s">
        <v>4223</v>
      </c>
      <c r="I862" t="s">
        <v>3952</v>
      </c>
      <c r="J862" t="s">
        <v>3943</v>
      </c>
      <c r="K862" t="s">
        <v>25</v>
      </c>
      <c r="L862" t="s">
        <v>4164</v>
      </c>
      <c r="M862" t="s">
        <v>4165</v>
      </c>
      <c r="N862" t="s">
        <v>4166</v>
      </c>
      <c r="O862" t="s">
        <v>3975</v>
      </c>
      <c r="P862">
        <v>3675</v>
      </c>
      <c r="Q862">
        <v>1475</v>
      </c>
      <c r="R862">
        <v>1800</v>
      </c>
      <c r="S862">
        <v>5</v>
      </c>
      <c r="T862">
        <v>40</v>
      </c>
    </row>
    <row r="863" spans="1:20" x14ac:dyDescent="0.3">
      <c r="A863" t="s">
        <v>4104</v>
      </c>
      <c r="B863" t="s">
        <v>5213</v>
      </c>
      <c r="C863">
        <v>4200000</v>
      </c>
      <c r="D863">
        <v>2021</v>
      </c>
      <c r="E863">
        <v>12321</v>
      </c>
      <c r="F863" t="s">
        <v>10</v>
      </c>
      <c r="G863" t="s">
        <v>19</v>
      </c>
      <c r="H863" t="s">
        <v>4036</v>
      </c>
      <c r="I863" t="s">
        <v>4068</v>
      </c>
      <c r="J863" t="s">
        <v>4333</v>
      </c>
      <c r="K863" t="s">
        <v>25</v>
      </c>
      <c r="L863" t="s">
        <v>4313</v>
      </c>
      <c r="M863" t="s">
        <v>4314</v>
      </c>
      <c r="N863" t="s">
        <v>5214</v>
      </c>
      <c r="O863" t="s">
        <v>3948</v>
      </c>
      <c r="P863">
        <v>4762</v>
      </c>
      <c r="Q863">
        <v>1847</v>
      </c>
      <c r="R863">
        <v>1433</v>
      </c>
      <c r="S863">
        <v>5</v>
      </c>
      <c r="T863">
        <v>54</v>
      </c>
    </row>
    <row r="864" spans="1:20" x14ac:dyDescent="0.3">
      <c r="A864" t="s">
        <v>3964</v>
      </c>
      <c r="B864" t="s">
        <v>4101</v>
      </c>
      <c r="C864">
        <v>1295000</v>
      </c>
      <c r="D864">
        <v>2018</v>
      </c>
      <c r="E864">
        <v>65100</v>
      </c>
      <c r="F864" t="s">
        <v>10</v>
      </c>
      <c r="G864" t="s">
        <v>19</v>
      </c>
      <c r="H864" t="s">
        <v>4267</v>
      </c>
      <c r="I864" t="s">
        <v>4291</v>
      </c>
      <c r="J864" t="s">
        <v>3943</v>
      </c>
      <c r="K864" t="s">
        <v>3944</v>
      </c>
      <c r="L864" t="s">
        <v>3994</v>
      </c>
      <c r="M864" t="s">
        <v>4102</v>
      </c>
      <c r="N864" t="s">
        <v>4103</v>
      </c>
      <c r="O864" t="s">
        <v>3948</v>
      </c>
      <c r="P864">
        <v>4620</v>
      </c>
      <c r="Q864">
        <v>1775</v>
      </c>
      <c r="R864">
        <v>1475</v>
      </c>
      <c r="S864">
        <v>5</v>
      </c>
      <c r="T864">
        <v>55</v>
      </c>
    </row>
    <row r="865" spans="1:20" x14ac:dyDescent="0.3">
      <c r="A865" t="s">
        <v>3957</v>
      </c>
      <c r="B865" t="s">
        <v>5215</v>
      </c>
      <c r="C865">
        <v>495000</v>
      </c>
      <c r="D865">
        <v>2017</v>
      </c>
      <c r="E865">
        <v>30000</v>
      </c>
      <c r="F865" t="s">
        <v>10</v>
      </c>
      <c r="G865" t="s">
        <v>12</v>
      </c>
      <c r="H865" t="s">
        <v>4036</v>
      </c>
      <c r="I865" t="s">
        <v>4017</v>
      </c>
      <c r="J865" t="s">
        <v>3943</v>
      </c>
      <c r="K865" t="s">
        <v>25</v>
      </c>
      <c r="L865" t="s">
        <v>3961</v>
      </c>
      <c r="M865" t="s">
        <v>4306</v>
      </c>
      <c r="N865" t="s">
        <v>4304</v>
      </c>
      <c r="O865" t="s">
        <v>3948</v>
      </c>
      <c r="P865">
        <v>3765</v>
      </c>
      <c r="Q865">
        <v>1660</v>
      </c>
      <c r="R865">
        <v>1520</v>
      </c>
      <c r="S865">
        <v>5</v>
      </c>
      <c r="T865">
        <v>43</v>
      </c>
    </row>
    <row r="866" spans="1:20" x14ac:dyDescent="0.3">
      <c r="A866" t="s">
        <v>4015</v>
      </c>
      <c r="B866" t="s">
        <v>4698</v>
      </c>
      <c r="C866">
        <v>585000</v>
      </c>
      <c r="D866">
        <v>2019</v>
      </c>
      <c r="E866">
        <v>12000</v>
      </c>
      <c r="F866" t="s">
        <v>10</v>
      </c>
      <c r="G866" t="s">
        <v>19</v>
      </c>
      <c r="H866" t="s">
        <v>3971</v>
      </c>
      <c r="I866" t="s">
        <v>4037</v>
      </c>
      <c r="J866" t="s">
        <v>3943</v>
      </c>
      <c r="K866" t="s">
        <v>25</v>
      </c>
      <c r="L866" t="s">
        <v>4062</v>
      </c>
      <c r="M866" t="s">
        <v>4082</v>
      </c>
      <c r="N866" t="s">
        <v>4083</v>
      </c>
      <c r="O866" t="s">
        <v>3948</v>
      </c>
      <c r="P866">
        <v>3746</v>
      </c>
      <c r="Q866">
        <v>1647</v>
      </c>
      <c r="R866">
        <v>1535</v>
      </c>
      <c r="S866">
        <v>5</v>
      </c>
      <c r="T866">
        <v>35</v>
      </c>
    </row>
    <row r="867" spans="1:20" x14ac:dyDescent="0.3">
      <c r="A867" t="s">
        <v>3980</v>
      </c>
      <c r="B867" t="s">
        <v>4881</v>
      </c>
      <c r="C867">
        <v>3950000</v>
      </c>
      <c r="D867">
        <v>2019</v>
      </c>
      <c r="E867">
        <v>33000</v>
      </c>
      <c r="F867" t="s">
        <v>14</v>
      </c>
      <c r="G867" t="s">
        <v>19</v>
      </c>
      <c r="H867" t="s">
        <v>3971</v>
      </c>
      <c r="I867" t="s">
        <v>3952</v>
      </c>
      <c r="J867" t="s">
        <v>3943</v>
      </c>
      <c r="K867" t="s">
        <v>25</v>
      </c>
      <c r="L867" t="s">
        <v>4358</v>
      </c>
      <c r="M867" t="s">
        <v>4359</v>
      </c>
      <c r="N867" t="s">
        <v>4360</v>
      </c>
      <c r="O867" t="s">
        <v>3975</v>
      </c>
      <c r="P867">
        <v>4686</v>
      </c>
      <c r="Q867">
        <v>1810</v>
      </c>
      <c r="R867">
        <v>1442</v>
      </c>
      <c r="S867">
        <v>5</v>
      </c>
      <c r="T867">
        <v>66</v>
      </c>
    </row>
    <row r="868" spans="1:20" x14ac:dyDescent="0.3">
      <c r="A868" t="s">
        <v>3980</v>
      </c>
      <c r="B868" t="s">
        <v>4732</v>
      </c>
      <c r="C868">
        <v>7475000</v>
      </c>
      <c r="D868">
        <v>2021</v>
      </c>
      <c r="E868">
        <v>13000</v>
      </c>
      <c r="F868" t="s">
        <v>14</v>
      </c>
      <c r="G868" t="s">
        <v>19</v>
      </c>
      <c r="H868" t="s">
        <v>4036</v>
      </c>
      <c r="I868" t="s">
        <v>4068</v>
      </c>
      <c r="J868" t="s">
        <v>3943</v>
      </c>
      <c r="K868" t="s">
        <v>25</v>
      </c>
      <c r="L868" t="s">
        <v>4358</v>
      </c>
      <c r="M868" t="s">
        <v>4359</v>
      </c>
      <c r="N868" t="s">
        <v>4360</v>
      </c>
      <c r="O868" t="s">
        <v>3975</v>
      </c>
      <c r="P868">
        <v>5063</v>
      </c>
      <c r="Q868">
        <v>1860</v>
      </c>
      <c r="R868">
        <v>1494</v>
      </c>
      <c r="S868">
        <v>5</v>
      </c>
      <c r="T868">
        <v>80</v>
      </c>
    </row>
    <row r="869" spans="1:20" x14ac:dyDescent="0.3">
      <c r="A869" t="s">
        <v>3992</v>
      </c>
      <c r="B869" t="s">
        <v>5216</v>
      </c>
      <c r="C869">
        <v>425000</v>
      </c>
      <c r="D869">
        <v>2013</v>
      </c>
      <c r="E869">
        <v>57000</v>
      </c>
      <c r="F869" t="s">
        <v>10</v>
      </c>
      <c r="G869" t="s">
        <v>19</v>
      </c>
      <c r="H869" t="s">
        <v>4036</v>
      </c>
      <c r="I869" t="s">
        <v>3952</v>
      </c>
      <c r="J869" t="s">
        <v>3953</v>
      </c>
      <c r="K869" t="s">
        <v>25</v>
      </c>
      <c r="L869" t="s">
        <v>4225</v>
      </c>
      <c r="M869" t="s">
        <v>4226</v>
      </c>
      <c r="N869" t="s">
        <v>4044</v>
      </c>
      <c r="O869" t="s">
        <v>3948</v>
      </c>
      <c r="P869">
        <v>4386</v>
      </c>
      <c r="Q869">
        <v>1699</v>
      </c>
      <c r="R869">
        <v>1466</v>
      </c>
      <c r="S869">
        <v>5</v>
      </c>
      <c r="T869">
        <v>55</v>
      </c>
    </row>
    <row r="870" spans="1:20" x14ac:dyDescent="0.3">
      <c r="A870" t="s">
        <v>3985</v>
      </c>
      <c r="B870" t="s">
        <v>4568</v>
      </c>
      <c r="C870">
        <v>975000</v>
      </c>
      <c r="D870">
        <v>2011</v>
      </c>
      <c r="E870">
        <v>61000</v>
      </c>
      <c r="F870" t="s">
        <v>14</v>
      </c>
      <c r="G870" t="s">
        <v>19</v>
      </c>
      <c r="H870" t="s">
        <v>4241</v>
      </c>
      <c r="I870" t="s">
        <v>4037</v>
      </c>
      <c r="J870" t="s">
        <v>4177</v>
      </c>
      <c r="K870" t="s">
        <v>25</v>
      </c>
      <c r="L870" t="s">
        <v>3988</v>
      </c>
      <c r="M870" t="s">
        <v>5217</v>
      </c>
      <c r="N870" t="s">
        <v>5218</v>
      </c>
      <c r="O870" t="s">
        <v>3975</v>
      </c>
      <c r="P870">
        <v>4899</v>
      </c>
      <c r="Q870">
        <v>2094</v>
      </c>
      <c r="R870">
        <v>1464</v>
      </c>
      <c r="S870">
        <v>5</v>
      </c>
    </row>
    <row r="871" spans="1:20" x14ac:dyDescent="0.3">
      <c r="A871" t="s">
        <v>3980</v>
      </c>
      <c r="B871" t="s">
        <v>4357</v>
      </c>
      <c r="C871">
        <v>4150000</v>
      </c>
      <c r="D871">
        <v>2017</v>
      </c>
      <c r="E871">
        <v>48000</v>
      </c>
      <c r="F871" t="s">
        <v>14</v>
      </c>
      <c r="G871" t="s">
        <v>19</v>
      </c>
      <c r="H871" t="s">
        <v>4337</v>
      </c>
      <c r="I871" t="s">
        <v>4068</v>
      </c>
      <c r="J871" t="s">
        <v>3953</v>
      </c>
      <c r="K871" t="s">
        <v>25</v>
      </c>
      <c r="L871" t="s">
        <v>4358</v>
      </c>
      <c r="M871" t="s">
        <v>4359</v>
      </c>
      <c r="N871" t="s">
        <v>4360</v>
      </c>
      <c r="O871" t="s">
        <v>3975</v>
      </c>
      <c r="P871">
        <v>5063</v>
      </c>
      <c r="Q871">
        <v>1860</v>
      </c>
      <c r="R871">
        <v>1494</v>
      </c>
      <c r="S871">
        <v>5</v>
      </c>
      <c r="T871">
        <v>80</v>
      </c>
    </row>
    <row r="872" spans="1:20" x14ac:dyDescent="0.3">
      <c r="A872" t="s">
        <v>4104</v>
      </c>
      <c r="B872" t="s">
        <v>5219</v>
      </c>
      <c r="C872">
        <v>2475000</v>
      </c>
      <c r="D872">
        <v>2012</v>
      </c>
      <c r="E872">
        <v>118000</v>
      </c>
      <c r="F872" t="s">
        <v>14</v>
      </c>
      <c r="G872" t="s">
        <v>19</v>
      </c>
      <c r="H872" t="s">
        <v>4006</v>
      </c>
      <c r="I872" t="s">
        <v>4068</v>
      </c>
      <c r="J872" t="s">
        <v>3943</v>
      </c>
      <c r="K872" t="s">
        <v>25</v>
      </c>
      <c r="L872" t="s">
        <v>4317</v>
      </c>
      <c r="M872" t="s">
        <v>4420</v>
      </c>
      <c r="N872" t="s">
        <v>4421</v>
      </c>
      <c r="O872" t="s">
        <v>3991</v>
      </c>
      <c r="P872">
        <v>5089</v>
      </c>
      <c r="Q872">
        <v>1983</v>
      </c>
      <c r="R872">
        <v>1737</v>
      </c>
      <c r="S872">
        <v>7</v>
      </c>
      <c r="T872">
        <v>100</v>
      </c>
    </row>
    <row r="873" spans="1:20" x14ac:dyDescent="0.3">
      <c r="A873" t="s">
        <v>3985</v>
      </c>
      <c r="B873" t="s">
        <v>5220</v>
      </c>
      <c r="C873">
        <v>2990000</v>
      </c>
      <c r="D873">
        <v>2017</v>
      </c>
      <c r="E873">
        <v>44000</v>
      </c>
      <c r="F873" t="s">
        <v>14</v>
      </c>
      <c r="G873" t="s">
        <v>19</v>
      </c>
      <c r="H873" t="s">
        <v>3971</v>
      </c>
      <c r="I873" t="s">
        <v>3952</v>
      </c>
      <c r="J873" t="s">
        <v>3953</v>
      </c>
      <c r="K873" t="s">
        <v>25</v>
      </c>
      <c r="L873" t="s">
        <v>3988</v>
      </c>
      <c r="M873" t="s">
        <v>3989</v>
      </c>
      <c r="N873" t="s">
        <v>3990</v>
      </c>
      <c r="O873" t="s">
        <v>3975</v>
      </c>
      <c r="P873">
        <v>4936</v>
      </c>
      <c r="Q873">
        <v>1868</v>
      </c>
      <c r="R873">
        <v>1479</v>
      </c>
      <c r="S873">
        <v>5</v>
      </c>
      <c r="T873">
        <v>57</v>
      </c>
    </row>
    <row r="874" spans="1:20" x14ac:dyDescent="0.3">
      <c r="A874" t="s">
        <v>3985</v>
      </c>
      <c r="B874" t="s">
        <v>4516</v>
      </c>
      <c r="C874">
        <v>3550000</v>
      </c>
      <c r="D874">
        <v>2015</v>
      </c>
      <c r="E874">
        <v>59000</v>
      </c>
      <c r="F874" t="s">
        <v>14</v>
      </c>
      <c r="G874" t="s">
        <v>19</v>
      </c>
      <c r="H874" t="s">
        <v>4316</v>
      </c>
      <c r="I874" t="s">
        <v>4090</v>
      </c>
      <c r="J874" t="s">
        <v>3943</v>
      </c>
      <c r="K874" t="s">
        <v>25</v>
      </c>
      <c r="L874" t="s">
        <v>4244</v>
      </c>
      <c r="M874" t="s">
        <v>4245</v>
      </c>
      <c r="N874" t="s">
        <v>4246</v>
      </c>
      <c r="O874" t="s">
        <v>3991</v>
      </c>
      <c r="P874">
        <v>4886</v>
      </c>
      <c r="Q874">
        <v>1938</v>
      </c>
      <c r="R874">
        <v>1762</v>
      </c>
      <c r="S874">
        <v>7</v>
      </c>
    </row>
    <row r="875" spans="1:20" x14ac:dyDescent="0.3">
      <c r="A875" t="s">
        <v>4004</v>
      </c>
      <c r="B875" t="s">
        <v>5221</v>
      </c>
      <c r="C875">
        <v>280000</v>
      </c>
      <c r="D875">
        <v>2013</v>
      </c>
      <c r="E875">
        <v>99000</v>
      </c>
      <c r="F875" t="s">
        <v>14</v>
      </c>
      <c r="G875" t="s">
        <v>12</v>
      </c>
      <c r="H875" t="s">
        <v>4282</v>
      </c>
      <c r="I875" t="s">
        <v>3952</v>
      </c>
      <c r="J875" t="s">
        <v>3953</v>
      </c>
      <c r="K875" t="s">
        <v>25</v>
      </c>
      <c r="L875" t="s">
        <v>3999</v>
      </c>
      <c r="M875" t="s">
        <v>4000</v>
      </c>
      <c r="N875" t="s">
        <v>4001</v>
      </c>
      <c r="O875" t="s">
        <v>3948</v>
      </c>
      <c r="P875">
        <v>4315</v>
      </c>
      <c r="Q875">
        <v>1822</v>
      </c>
      <c r="R875">
        <v>1695</v>
      </c>
      <c r="S875">
        <v>5</v>
      </c>
      <c r="T875">
        <v>50</v>
      </c>
    </row>
    <row r="876" spans="1:20" x14ac:dyDescent="0.3">
      <c r="A876" t="s">
        <v>3980</v>
      </c>
      <c r="B876" t="s">
        <v>5193</v>
      </c>
      <c r="C876">
        <v>1500000</v>
      </c>
      <c r="D876">
        <v>2009</v>
      </c>
      <c r="E876">
        <v>75000</v>
      </c>
      <c r="F876" t="s">
        <v>10</v>
      </c>
      <c r="G876" t="s">
        <v>19</v>
      </c>
      <c r="H876" t="s">
        <v>4337</v>
      </c>
      <c r="I876" t="s">
        <v>3967</v>
      </c>
      <c r="J876" t="s">
        <v>3953</v>
      </c>
      <c r="K876" t="s">
        <v>25</v>
      </c>
      <c r="L876" t="s">
        <v>4748</v>
      </c>
      <c r="M876" t="s">
        <v>5194</v>
      </c>
      <c r="N876" t="s">
        <v>5195</v>
      </c>
      <c r="O876" t="s">
        <v>3975</v>
      </c>
      <c r="P876">
        <v>5076</v>
      </c>
      <c r="Q876">
        <v>1871</v>
      </c>
      <c r="R876">
        <v>1473</v>
      </c>
      <c r="S876">
        <v>5</v>
      </c>
      <c r="T876">
        <v>90</v>
      </c>
    </row>
    <row r="877" spans="1:20" x14ac:dyDescent="0.3">
      <c r="A877" t="s">
        <v>3985</v>
      </c>
      <c r="B877" t="s">
        <v>5222</v>
      </c>
      <c r="C877">
        <v>5100000</v>
      </c>
      <c r="D877">
        <v>2019</v>
      </c>
      <c r="E877">
        <v>79000</v>
      </c>
      <c r="F877" t="s">
        <v>14</v>
      </c>
      <c r="G877" t="s">
        <v>19</v>
      </c>
      <c r="H877" t="s">
        <v>3941</v>
      </c>
      <c r="I877" t="s">
        <v>4011</v>
      </c>
      <c r="J877" t="s">
        <v>3943</v>
      </c>
      <c r="K877" t="s">
        <v>25</v>
      </c>
      <c r="L877" t="s">
        <v>4244</v>
      </c>
      <c r="M877" t="s">
        <v>5223</v>
      </c>
      <c r="N877" t="s">
        <v>4892</v>
      </c>
      <c r="O877" t="s">
        <v>3975</v>
      </c>
      <c r="P877">
        <v>5091</v>
      </c>
      <c r="Q877">
        <v>1902</v>
      </c>
      <c r="R877">
        <v>1538</v>
      </c>
      <c r="S877">
        <v>5</v>
      </c>
      <c r="T877">
        <v>68</v>
      </c>
    </row>
    <row r="878" spans="1:20" x14ac:dyDescent="0.3">
      <c r="A878" t="s">
        <v>3964</v>
      </c>
      <c r="B878" t="s">
        <v>4517</v>
      </c>
      <c r="C878">
        <v>825000</v>
      </c>
      <c r="D878">
        <v>2010</v>
      </c>
      <c r="E878">
        <v>114000</v>
      </c>
      <c r="F878" t="s">
        <v>14</v>
      </c>
      <c r="G878" t="s">
        <v>12</v>
      </c>
      <c r="H878" t="s">
        <v>3959</v>
      </c>
      <c r="I878" t="s">
        <v>4068</v>
      </c>
      <c r="J878" t="s">
        <v>3953</v>
      </c>
      <c r="K878" t="s">
        <v>25</v>
      </c>
      <c r="L878" t="s">
        <v>4283</v>
      </c>
      <c r="M878" t="s">
        <v>4518</v>
      </c>
      <c r="N878" t="s">
        <v>4519</v>
      </c>
      <c r="O878" t="s">
        <v>3991</v>
      </c>
      <c r="P878">
        <v>4695</v>
      </c>
      <c r="Q878">
        <v>1840</v>
      </c>
      <c r="R878">
        <v>1850</v>
      </c>
      <c r="S878">
        <v>7</v>
      </c>
      <c r="T878">
        <v>80</v>
      </c>
    </row>
    <row r="879" spans="1:20" x14ac:dyDescent="0.3">
      <c r="A879" t="s">
        <v>3949</v>
      </c>
      <c r="B879" t="s">
        <v>4612</v>
      </c>
      <c r="C879">
        <v>310000</v>
      </c>
      <c r="D879">
        <v>2014</v>
      </c>
      <c r="E879">
        <v>82000</v>
      </c>
      <c r="F879" t="s">
        <v>22</v>
      </c>
      <c r="G879" t="s">
        <v>12</v>
      </c>
      <c r="H879" t="s">
        <v>3959</v>
      </c>
      <c r="I879" t="s">
        <v>3952</v>
      </c>
      <c r="J879" t="s">
        <v>3943</v>
      </c>
      <c r="K879" t="s">
        <v>25</v>
      </c>
      <c r="L879" t="s">
        <v>4026</v>
      </c>
      <c r="M879" t="s">
        <v>4238</v>
      </c>
      <c r="N879" t="s">
        <v>4239</v>
      </c>
      <c r="O879" t="s">
        <v>3948</v>
      </c>
      <c r="P879">
        <v>3599</v>
      </c>
      <c r="Q879">
        <v>1495</v>
      </c>
      <c r="R879">
        <v>1700</v>
      </c>
      <c r="S879">
        <v>5</v>
      </c>
      <c r="T879">
        <v>35</v>
      </c>
    </row>
    <row r="880" spans="1:20" x14ac:dyDescent="0.3">
      <c r="A880" t="s">
        <v>3939</v>
      </c>
      <c r="B880" t="s">
        <v>4622</v>
      </c>
      <c r="C880">
        <v>595000</v>
      </c>
      <c r="D880">
        <v>2016</v>
      </c>
      <c r="E880">
        <v>80000</v>
      </c>
      <c r="F880" t="s">
        <v>10</v>
      </c>
      <c r="G880" t="s">
        <v>19</v>
      </c>
      <c r="H880" t="s">
        <v>4036</v>
      </c>
      <c r="I880" t="s">
        <v>3942</v>
      </c>
      <c r="J880" t="s">
        <v>3943</v>
      </c>
      <c r="K880" t="s">
        <v>25</v>
      </c>
      <c r="L880" t="s">
        <v>4062</v>
      </c>
      <c r="M880" t="s">
        <v>4063</v>
      </c>
      <c r="N880" t="s">
        <v>4064</v>
      </c>
      <c r="O880" t="s">
        <v>3948</v>
      </c>
      <c r="P880">
        <v>3955</v>
      </c>
      <c r="Q880">
        <v>1694</v>
      </c>
      <c r="R880">
        <v>1544</v>
      </c>
      <c r="S880">
        <v>5</v>
      </c>
      <c r="T880">
        <v>40</v>
      </c>
    </row>
    <row r="881" spans="1:20" x14ac:dyDescent="0.3">
      <c r="A881" t="s">
        <v>3964</v>
      </c>
      <c r="B881" t="s">
        <v>5224</v>
      </c>
      <c r="C881">
        <v>3100000</v>
      </c>
      <c r="D881">
        <v>2014</v>
      </c>
      <c r="E881">
        <v>65000</v>
      </c>
      <c r="F881" t="s">
        <v>14</v>
      </c>
      <c r="G881" t="s">
        <v>19</v>
      </c>
      <c r="H881" t="s">
        <v>3951</v>
      </c>
      <c r="I881" t="s">
        <v>3952</v>
      </c>
      <c r="J881" t="s">
        <v>3943</v>
      </c>
      <c r="K881" t="s">
        <v>25</v>
      </c>
      <c r="L881" t="s">
        <v>1676</v>
      </c>
      <c r="M881" t="s">
        <v>1676</v>
      </c>
      <c r="N881" t="s">
        <v>1676</v>
      </c>
      <c r="O881" t="s">
        <v>1676</v>
      </c>
    </row>
    <row r="882" spans="1:20" x14ac:dyDescent="0.3">
      <c r="A882" t="s">
        <v>4141</v>
      </c>
      <c r="B882" t="s">
        <v>5225</v>
      </c>
      <c r="C882">
        <v>1240000</v>
      </c>
      <c r="D882">
        <v>2017</v>
      </c>
      <c r="E882">
        <v>57000</v>
      </c>
      <c r="F882" t="s">
        <v>14</v>
      </c>
      <c r="G882" t="s">
        <v>12</v>
      </c>
      <c r="H882" t="s">
        <v>3971</v>
      </c>
      <c r="I882" t="s">
        <v>3952</v>
      </c>
      <c r="J882" t="s">
        <v>3943</v>
      </c>
      <c r="K882" t="s">
        <v>25</v>
      </c>
      <c r="L882" t="s">
        <v>4018</v>
      </c>
      <c r="M882" t="s">
        <v>4143</v>
      </c>
      <c r="N882" t="s">
        <v>4020</v>
      </c>
      <c r="O882" t="s">
        <v>3948</v>
      </c>
      <c r="P882">
        <v>4395</v>
      </c>
      <c r="Q882">
        <v>1818</v>
      </c>
      <c r="R882">
        <v>1640</v>
      </c>
      <c r="S882">
        <v>5</v>
      </c>
      <c r="T882">
        <v>60</v>
      </c>
    </row>
    <row r="883" spans="1:20" x14ac:dyDescent="0.3">
      <c r="A883" t="s">
        <v>3949</v>
      </c>
      <c r="B883" t="s">
        <v>4964</v>
      </c>
      <c r="C883">
        <v>328000</v>
      </c>
      <c r="D883">
        <v>2018</v>
      </c>
      <c r="E883">
        <v>26807</v>
      </c>
      <c r="F883" t="s">
        <v>10</v>
      </c>
      <c r="G883" t="s">
        <v>12</v>
      </c>
      <c r="H883" t="s">
        <v>3971</v>
      </c>
      <c r="I883" t="s">
        <v>4068</v>
      </c>
      <c r="J883" t="s">
        <v>3953</v>
      </c>
      <c r="K883" t="s">
        <v>25</v>
      </c>
      <c r="L883" t="s">
        <v>4164</v>
      </c>
      <c r="M883" t="s">
        <v>4165</v>
      </c>
      <c r="N883" t="s">
        <v>4166</v>
      </c>
      <c r="O883" t="s">
        <v>3975</v>
      </c>
      <c r="P883">
        <v>3675</v>
      </c>
      <c r="Q883">
        <v>1475</v>
      </c>
      <c r="R883">
        <v>1800</v>
      </c>
      <c r="S883">
        <v>5</v>
      </c>
      <c r="T883">
        <v>40</v>
      </c>
    </row>
    <row r="884" spans="1:20" x14ac:dyDescent="0.3">
      <c r="A884" t="s">
        <v>3957</v>
      </c>
      <c r="B884" t="s">
        <v>4002</v>
      </c>
      <c r="C884">
        <v>625000</v>
      </c>
      <c r="D884">
        <v>2018</v>
      </c>
      <c r="E884">
        <v>23000</v>
      </c>
      <c r="F884" t="s">
        <v>10</v>
      </c>
      <c r="G884" t="s">
        <v>12</v>
      </c>
      <c r="H884" t="s">
        <v>4036</v>
      </c>
      <c r="I884" t="s">
        <v>3967</v>
      </c>
      <c r="J884" t="s">
        <v>3943</v>
      </c>
      <c r="K884" t="s">
        <v>25</v>
      </c>
      <c r="L884" t="s">
        <v>3961</v>
      </c>
      <c r="M884" t="s">
        <v>3968</v>
      </c>
      <c r="N884" t="s">
        <v>4003</v>
      </c>
      <c r="O884" t="s">
        <v>3948</v>
      </c>
      <c r="P884">
        <v>3985</v>
      </c>
      <c r="Q884">
        <v>1734</v>
      </c>
      <c r="R884">
        <v>1505</v>
      </c>
      <c r="S884">
        <v>5</v>
      </c>
      <c r="T884">
        <v>40</v>
      </c>
    </row>
    <row r="885" spans="1:20" x14ac:dyDescent="0.3">
      <c r="A885" t="s">
        <v>3949</v>
      </c>
      <c r="B885" t="s">
        <v>4645</v>
      </c>
      <c r="C885">
        <v>409999</v>
      </c>
      <c r="D885">
        <v>2015</v>
      </c>
      <c r="E885">
        <v>112000</v>
      </c>
      <c r="F885" t="s">
        <v>14</v>
      </c>
      <c r="G885" t="s">
        <v>12</v>
      </c>
      <c r="H885" t="s">
        <v>4145</v>
      </c>
      <c r="I885" t="s">
        <v>3952</v>
      </c>
      <c r="J885" t="s">
        <v>3943</v>
      </c>
      <c r="K885" t="s">
        <v>25</v>
      </c>
      <c r="L885" t="s">
        <v>3954</v>
      </c>
      <c r="M885" t="s">
        <v>3955</v>
      </c>
      <c r="N885" t="s">
        <v>3956</v>
      </c>
      <c r="O885" t="s">
        <v>3948</v>
      </c>
      <c r="P885">
        <v>3850</v>
      </c>
      <c r="Q885">
        <v>1695</v>
      </c>
      <c r="R885">
        <v>1530</v>
      </c>
      <c r="S885">
        <v>5</v>
      </c>
      <c r="T885">
        <v>42</v>
      </c>
    </row>
    <row r="886" spans="1:20" x14ac:dyDescent="0.3">
      <c r="A886" t="s">
        <v>3949</v>
      </c>
      <c r="B886" t="s">
        <v>5226</v>
      </c>
      <c r="C886">
        <v>975000</v>
      </c>
      <c r="D886">
        <v>2022</v>
      </c>
      <c r="E886">
        <v>5000</v>
      </c>
      <c r="F886" t="s">
        <v>10</v>
      </c>
      <c r="G886" t="s">
        <v>12</v>
      </c>
      <c r="H886" t="s">
        <v>4036</v>
      </c>
      <c r="I886" t="s">
        <v>3952</v>
      </c>
      <c r="J886" t="s">
        <v>3943</v>
      </c>
      <c r="K886" t="s">
        <v>25</v>
      </c>
      <c r="L886" t="s">
        <v>1676</v>
      </c>
      <c r="M886" t="s">
        <v>1676</v>
      </c>
      <c r="N886" t="s">
        <v>1676</v>
      </c>
      <c r="O886" t="s">
        <v>1676</v>
      </c>
    </row>
    <row r="887" spans="1:20" x14ac:dyDescent="0.3">
      <c r="A887" t="s">
        <v>3949</v>
      </c>
      <c r="B887" t="s">
        <v>5227</v>
      </c>
      <c r="C887">
        <v>545000</v>
      </c>
      <c r="D887">
        <v>2015</v>
      </c>
      <c r="E887">
        <v>70000</v>
      </c>
      <c r="F887" t="s">
        <v>10</v>
      </c>
      <c r="G887" t="s">
        <v>12</v>
      </c>
      <c r="H887" t="s">
        <v>4241</v>
      </c>
      <c r="I887" t="s">
        <v>4037</v>
      </c>
      <c r="J887" t="s">
        <v>3943</v>
      </c>
      <c r="K887" t="s">
        <v>25</v>
      </c>
      <c r="L887" t="s">
        <v>3961</v>
      </c>
      <c r="M887" t="s">
        <v>4056</v>
      </c>
      <c r="N887" t="s">
        <v>4304</v>
      </c>
      <c r="O887" t="s">
        <v>3948</v>
      </c>
      <c r="P887">
        <v>3995</v>
      </c>
      <c r="Q887">
        <v>1695</v>
      </c>
      <c r="R887">
        <v>1555</v>
      </c>
      <c r="S887">
        <v>5</v>
      </c>
      <c r="T887">
        <v>42</v>
      </c>
    </row>
    <row r="888" spans="1:20" x14ac:dyDescent="0.3">
      <c r="A888" t="s">
        <v>4021</v>
      </c>
      <c r="B888" t="s">
        <v>5228</v>
      </c>
      <c r="C888">
        <v>699000</v>
      </c>
      <c r="D888">
        <v>2019</v>
      </c>
      <c r="E888">
        <v>53929</v>
      </c>
      <c r="F888" t="s">
        <v>10</v>
      </c>
      <c r="G888" t="s">
        <v>12</v>
      </c>
      <c r="H888" t="s">
        <v>4006</v>
      </c>
      <c r="I888" t="s">
        <v>3967</v>
      </c>
      <c r="J888" t="s">
        <v>3943</v>
      </c>
      <c r="K888" t="s">
        <v>25</v>
      </c>
      <c r="L888" t="s">
        <v>4007</v>
      </c>
      <c r="M888" t="s">
        <v>4909</v>
      </c>
      <c r="N888" t="s">
        <v>4910</v>
      </c>
      <c r="O888" t="s">
        <v>3948</v>
      </c>
      <c r="P888">
        <v>3971</v>
      </c>
      <c r="Q888">
        <v>1682</v>
      </c>
      <c r="R888">
        <v>1469</v>
      </c>
      <c r="S888">
        <v>5</v>
      </c>
      <c r="T888">
        <v>45</v>
      </c>
    </row>
    <row r="889" spans="1:20" x14ac:dyDescent="0.3">
      <c r="A889" t="s">
        <v>3949</v>
      </c>
      <c r="B889" t="s">
        <v>5229</v>
      </c>
      <c r="C889">
        <v>390000</v>
      </c>
      <c r="D889">
        <v>2014</v>
      </c>
      <c r="E889">
        <v>49580</v>
      </c>
      <c r="F889" t="s">
        <v>10</v>
      </c>
      <c r="G889" t="s">
        <v>12</v>
      </c>
      <c r="H889" t="s">
        <v>3987</v>
      </c>
      <c r="I889" t="s">
        <v>3952</v>
      </c>
      <c r="J889" t="s">
        <v>3943</v>
      </c>
      <c r="K889" t="s">
        <v>25</v>
      </c>
      <c r="L889" t="s">
        <v>4026</v>
      </c>
      <c r="M889" t="s">
        <v>4027</v>
      </c>
      <c r="N889" t="s">
        <v>4028</v>
      </c>
      <c r="O889" t="s">
        <v>3948</v>
      </c>
      <c r="P889">
        <v>3600</v>
      </c>
      <c r="Q889">
        <v>1600</v>
      </c>
      <c r="R889">
        <v>1560</v>
      </c>
      <c r="S889">
        <v>5</v>
      </c>
      <c r="T889">
        <v>35</v>
      </c>
    </row>
    <row r="890" spans="1:20" x14ac:dyDescent="0.3">
      <c r="A890" t="s">
        <v>3964</v>
      </c>
      <c r="B890" t="s">
        <v>5230</v>
      </c>
      <c r="C890">
        <v>680000</v>
      </c>
      <c r="D890">
        <v>2014</v>
      </c>
      <c r="E890">
        <v>85000</v>
      </c>
      <c r="F890" t="s">
        <v>14</v>
      </c>
      <c r="G890" t="s">
        <v>12</v>
      </c>
      <c r="H890" t="s">
        <v>4078</v>
      </c>
      <c r="I890" t="s">
        <v>3952</v>
      </c>
      <c r="J890" t="s">
        <v>3953</v>
      </c>
      <c r="K890" t="s">
        <v>25</v>
      </c>
      <c r="L890" t="s">
        <v>4724</v>
      </c>
      <c r="M890" t="s">
        <v>5231</v>
      </c>
      <c r="N890" t="s">
        <v>5232</v>
      </c>
      <c r="O890" t="s">
        <v>3948</v>
      </c>
      <c r="P890">
        <v>4620</v>
      </c>
      <c r="Q890">
        <v>1775</v>
      </c>
      <c r="R890">
        <v>1475</v>
      </c>
      <c r="S890">
        <v>5</v>
      </c>
      <c r="T890">
        <v>50</v>
      </c>
    </row>
    <row r="891" spans="1:20" x14ac:dyDescent="0.3">
      <c r="A891" t="s">
        <v>3949</v>
      </c>
      <c r="B891" t="s">
        <v>5233</v>
      </c>
      <c r="C891">
        <v>625000</v>
      </c>
      <c r="D891">
        <v>2015</v>
      </c>
      <c r="E891">
        <v>61000</v>
      </c>
      <c r="F891" t="s">
        <v>14</v>
      </c>
      <c r="G891" t="s">
        <v>12</v>
      </c>
      <c r="H891" t="s">
        <v>5234</v>
      </c>
      <c r="I891" t="s">
        <v>3952</v>
      </c>
      <c r="J891" t="s">
        <v>3943</v>
      </c>
      <c r="K891" t="s">
        <v>25</v>
      </c>
      <c r="L891" t="s">
        <v>3954</v>
      </c>
      <c r="M891" t="s">
        <v>4125</v>
      </c>
      <c r="N891" t="s">
        <v>4126</v>
      </c>
      <c r="O891" t="s">
        <v>3948</v>
      </c>
      <c r="P891">
        <v>4490</v>
      </c>
      <c r="Q891">
        <v>1730</v>
      </c>
      <c r="R891">
        <v>1485</v>
      </c>
      <c r="S891">
        <v>5</v>
      </c>
      <c r="T891">
        <v>43</v>
      </c>
    </row>
    <row r="892" spans="1:20" x14ac:dyDescent="0.3">
      <c r="A892" t="s">
        <v>3949</v>
      </c>
      <c r="B892" t="s">
        <v>5235</v>
      </c>
      <c r="C892">
        <v>235000</v>
      </c>
      <c r="D892">
        <v>2012</v>
      </c>
      <c r="E892">
        <v>35000</v>
      </c>
      <c r="F892" t="s">
        <v>257</v>
      </c>
      <c r="G892" t="s">
        <v>12</v>
      </c>
      <c r="H892" t="s">
        <v>4432</v>
      </c>
      <c r="I892" t="s">
        <v>4349</v>
      </c>
      <c r="J892" t="s">
        <v>3953</v>
      </c>
      <c r="K892" t="s">
        <v>25</v>
      </c>
      <c r="L892" t="s">
        <v>4026</v>
      </c>
      <c r="M892" t="s">
        <v>5236</v>
      </c>
      <c r="N892" t="s">
        <v>5237</v>
      </c>
      <c r="O892" t="s">
        <v>3948</v>
      </c>
      <c r="P892">
        <v>3595</v>
      </c>
      <c r="Q892">
        <v>1475</v>
      </c>
      <c r="R892">
        <v>1700</v>
      </c>
      <c r="S892">
        <v>5</v>
      </c>
      <c r="T892">
        <v>28</v>
      </c>
    </row>
    <row r="893" spans="1:20" x14ac:dyDescent="0.3">
      <c r="A893" t="s">
        <v>4115</v>
      </c>
      <c r="B893" t="s">
        <v>5238</v>
      </c>
      <c r="C893">
        <v>951000</v>
      </c>
      <c r="D893">
        <v>2016</v>
      </c>
      <c r="E893">
        <v>42000</v>
      </c>
      <c r="F893" t="s">
        <v>14</v>
      </c>
      <c r="G893" t="s">
        <v>12</v>
      </c>
      <c r="H893" t="s">
        <v>4085</v>
      </c>
      <c r="I893" t="s">
        <v>3952</v>
      </c>
      <c r="J893" t="s">
        <v>3943</v>
      </c>
      <c r="K893" t="s">
        <v>25</v>
      </c>
      <c r="L893" t="s">
        <v>4807</v>
      </c>
      <c r="M893" t="s">
        <v>4808</v>
      </c>
      <c r="N893" t="s">
        <v>4809</v>
      </c>
      <c r="O893" t="s">
        <v>3975</v>
      </c>
      <c r="P893">
        <v>4456</v>
      </c>
      <c r="Q893">
        <v>1820</v>
      </c>
      <c r="R893">
        <v>1930</v>
      </c>
      <c r="S893">
        <v>8</v>
      </c>
      <c r="T893">
        <v>60</v>
      </c>
    </row>
    <row r="894" spans="1:20" x14ac:dyDescent="0.3">
      <c r="A894" t="s">
        <v>3939</v>
      </c>
      <c r="B894" t="s">
        <v>5239</v>
      </c>
      <c r="C894">
        <v>550000</v>
      </c>
      <c r="D894">
        <v>2011</v>
      </c>
      <c r="E894">
        <v>69000</v>
      </c>
      <c r="F894" t="s">
        <v>10</v>
      </c>
      <c r="G894" t="s">
        <v>19</v>
      </c>
      <c r="H894" t="s">
        <v>4006</v>
      </c>
      <c r="I894" t="s">
        <v>4068</v>
      </c>
      <c r="J894" t="s">
        <v>3953</v>
      </c>
      <c r="K894" t="s">
        <v>25</v>
      </c>
      <c r="L894" t="s">
        <v>4155</v>
      </c>
      <c r="M894" t="s">
        <v>4277</v>
      </c>
      <c r="N894" t="s">
        <v>4278</v>
      </c>
      <c r="O894" t="s">
        <v>3948</v>
      </c>
      <c r="P894">
        <v>4420</v>
      </c>
      <c r="Q894">
        <v>1695</v>
      </c>
      <c r="R894">
        <v>1480</v>
      </c>
      <c r="S894">
        <v>5</v>
      </c>
      <c r="T894">
        <v>42</v>
      </c>
    </row>
    <row r="895" spans="1:20" x14ac:dyDescent="0.3">
      <c r="A895" t="s">
        <v>4141</v>
      </c>
      <c r="B895" t="s">
        <v>5240</v>
      </c>
      <c r="C895">
        <v>1350000</v>
      </c>
      <c r="D895">
        <v>2017</v>
      </c>
      <c r="E895">
        <v>70000</v>
      </c>
      <c r="F895" t="s">
        <v>10</v>
      </c>
      <c r="G895" t="s">
        <v>19</v>
      </c>
      <c r="H895" t="s">
        <v>4337</v>
      </c>
      <c r="I895" t="s">
        <v>4011</v>
      </c>
      <c r="J895" t="s">
        <v>3943</v>
      </c>
      <c r="K895" t="s">
        <v>25</v>
      </c>
      <c r="L895" t="s">
        <v>4642</v>
      </c>
      <c r="M895" t="s">
        <v>4643</v>
      </c>
      <c r="N895" t="s">
        <v>4644</v>
      </c>
      <c r="O895" t="s">
        <v>3948</v>
      </c>
      <c r="P895">
        <v>4395</v>
      </c>
      <c r="Q895">
        <v>1818</v>
      </c>
      <c r="R895">
        <v>1640</v>
      </c>
      <c r="S895">
        <v>5</v>
      </c>
      <c r="T895">
        <v>60</v>
      </c>
    </row>
    <row r="896" spans="1:20" x14ac:dyDescent="0.3">
      <c r="A896" t="s">
        <v>3957</v>
      </c>
      <c r="B896" t="s">
        <v>3958</v>
      </c>
      <c r="C896">
        <v>325000</v>
      </c>
      <c r="D896">
        <v>2013</v>
      </c>
      <c r="E896">
        <v>15780</v>
      </c>
      <c r="F896" t="s">
        <v>10</v>
      </c>
      <c r="G896" t="s">
        <v>12</v>
      </c>
      <c r="H896" t="s">
        <v>4267</v>
      </c>
      <c r="I896" t="s">
        <v>3967</v>
      </c>
      <c r="J896" t="s">
        <v>3943</v>
      </c>
      <c r="K896" t="s">
        <v>25</v>
      </c>
      <c r="L896" t="s">
        <v>3961</v>
      </c>
      <c r="M896" t="s">
        <v>3962</v>
      </c>
      <c r="N896" t="s">
        <v>3963</v>
      </c>
      <c r="O896" t="s">
        <v>3948</v>
      </c>
      <c r="P896">
        <v>3585</v>
      </c>
      <c r="Q896">
        <v>1595</v>
      </c>
      <c r="R896">
        <v>1550</v>
      </c>
      <c r="S896">
        <v>5</v>
      </c>
      <c r="T896">
        <v>35</v>
      </c>
    </row>
    <row r="897" spans="1:20" x14ac:dyDescent="0.3">
      <c r="A897" t="s">
        <v>4104</v>
      </c>
      <c r="B897" t="s">
        <v>4181</v>
      </c>
      <c r="C897">
        <v>1150000</v>
      </c>
      <c r="D897">
        <v>2012</v>
      </c>
      <c r="E897">
        <v>40031</v>
      </c>
      <c r="F897" t="s">
        <v>14</v>
      </c>
      <c r="G897" t="s">
        <v>19</v>
      </c>
      <c r="H897" t="s">
        <v>3941</v>
      </c>
      <c r="I897" t="s">
        <v>4011</v>
      </c>
      <c r="J897" t="s">
        <v>3953</v>
      </c>
      <c r="K897" t="s">
        <v>25</v>
      </c>
      <c r="L897" t="s">
        <v>1676</v>
      </c>
      <c r="M897" t="s">
        <v>1676</v>
      </c>
      <c r="N897" t="s">
        <v>1676</v>
      </c>
      <c r="O897" t="s">
        <v>1676</v>
      </c>
    </row>
    <row r="898" spans="1:20" x14ac:dyDescent="0.3">
      <c r="A898" t="s">
        <v>4104</v>
      </c>
      <c r="B898" t="s">
        <v>4520</v>
      </c>
      <c r="C898">
        <v>2600000</v>
      </c>
      <c r="D898">
        <v>2015</v>
      </c>
      <c r="E898">
        <v>46000</v>
      </c>
      <c r="F898" t="s">
        <v>14</v>
      </c>
      <c r="G898" t="s">
        <v>19</v>
      </c>
      <c r="H898" t="s">
        <v>4036</v>
      </c>
      <c r="I898" t="s">
        <v>4068</v>
      </c>
      <c r="J898" t="s">
        <v>3943</v>
      </c>
      <c r="K898" t="s">
        <v>25</v>
      </c>
      <c r="L898" t="s">
        <v>4317</v>
      </c>
      <c r="M898" t="s">
        <v>4420</v>
      </c>
      <c r="N898" t="s">
        <v>4421</v>
      </c>
      <c r="O898" t="s">
        <v>3991</v>
      </c>
      <c r="P898">
        <v>5089</v>
      </c>
      <c r="Q898">
        <v>1983</v>
      </c>
      <c r="R898">
        <v>1737</v>
      </c>
      <c r="S898">
        <v>7</v>
      </c>
      <c r="T898">
        <v>100</v>
      </c>
    </row>
    <row r="899" spans="1:20" x14ac:dyDescent="0.3">
      <c r="A899" t="s">
        <v>3949</v>
      </c>
      <c r="B899" t="s">
        <v>5241</v>
      </c>
      <c r="C899">
        <v>640000</v>
      </c>
      <c r="D899">
        <v>2016</v>
      </c>
      <c r="E899">
        <v>50800</v>
      </c>
      <c r="F899" t="s">
        <v>10</v>
      </c>
      <c r="G899" t="s">
        <v>12</v>
      </c>
      <c r="H899" t="s">
        <v>3959</v>
      </c>
      <c r="I899" t="s">
        <v>3952</v>
      </c>
      <c r="J899" t="s">
        <v>3943</v>
      </c>
      <c r="K899" t="s">
        <v>25</v>
      </c>
      <c r="L899" t="s">
        <v>3977</v>
      </c>
      <c r="M899" t="s">
        <v>3978</v>
      </c>
      <c r="N899" t="s">
        <v>3979</v>
      </c>
      <c r="O899" t="s">
        <v>3948</v>
      </c>
      <c r="P899">
        <v>4490</v>
      </c>
      <c r="Q899">
        <v>1730</v>
      </c>
      <c r="R899">
        <v>1485</v>
      </c>
      <c r="S899">
        <v>5</v>
      </c>
      <c r="T899">
        <v>43</v>
      </c>
    </row>
    <row r="900" spans="1:20" x14ac:dyDescent="0.3">
      <c r="A900" t="s">
        <v>4015</v>
      </c>
      <c r="B900" t="s">
        <v>5009</v>
      </c>
      <c r="C900">
        <v>1250000</v>
      </c>
      <c r="D900">
        <v>2021</v>
      </c>
      <c r="E900">
        <v>3000</v>
      </c>
      <c r="F900" t="s">
        <v>1586</v>
      </c>
      <c r="G900" t="s">
        <v>19</v>
      </c>
      <c r="H900" t="s">
        <v>4106</v>
      </c>
      <c r="I900" t="s">
        <v>4349</v>
      </c>
      <c r="J900" t="s">
        <v>3943</v>
      </c>
      <c r="K900" t="s">
        <v>25</v>
      </c>
      <c r="L900" t="s">
        <v>1676</v>
      </c>
      <c r="M900" t="s">
        <v>1676</v>
      </c>
      <c r="N900" t="s">
        <v>1676</v>
      </c>
      <c r="O900" t="s">
        <v>3948</v>
      </c>
      <c r="P900">
        <v>3993</v>
      </c>
      <c r="Q900">
        <v>1677</v>
      </c>
      <c r="R900">
        <v>1532</v>
      </c>
      <c r="S900">
        <v>5</v>
      </c>
    </row>
    <row r="901" spans="1:20" x14ac:dyDescent="0.3">
      <c r="A901" t="s">
        <v>3964</v>
      </c>
      <c r="B901" t="s">
        <v>5242</v>
      </c>
      <c r="C901">
        <v>450000</v>
      </c>
      <c r="D901">
        <v>2011</v>
      </c>
      <c r="E901">
        <v>95000</v>
      </c>
      <c r="F901" t="s">
        <v>10</v>
      </c>
      <c r="G901" t="s">
        <v>19</v>
      </c>
      <c r="H901" t="s">
        <v>3971</v>
      </c>
      <c r="I901" t="s">
        <v>3952</v>
      </c>
      <c r="J901" t="s">
        <v>3943</v>
      </c>
      <c r="K901" t="s">
        <v>25</v>
      </c>
      <c r="L901" t="s">
        <v>5243</v>
      </c>
      <c r="M901" t="s">
        <v>5244</v>
      </c>
      <c r="N901" t="s">
        <v>5245</v>
      </c>
      <c r="O901" t="s">
        <v>3948</v>
      </c>
      <c r="P901">
        <v>4540</v>
      </c>
      <c r="Q901">
        <v>1760</v>
      </c>
      <c r="R901">
        <v>1480</v>
      </c>
      <c r="S901">
        <v>5</v>
      </c>
      <c r="T901">
        <v>55</v>
      </c>
    </row>
    <row r="902" spans="1:20" x14ac:dyDescent="0.3">
      <c r="A902" t="s">
        <v>3985</v>
      </c>
      <c r="B902" t="s">
        <v>4325</v>
      </c>
      <c r="C902">
        <v>750000</v>
      </c>
      <c r="D902">
        <v>2010</v>
      </c>
      <c r="E902">
        <v>112000</v>
      </c>
      <c r="F902" t="s">
        <v>14</v>
      </c>
      <c r="G902" t="s">
        <v>19</v>
      </c>
      <c r="H902" t="s">
        <v>3941</v>
      </c>
      <c r="I902" t="s">
        <v>4011</v>
      </c>
      <c r="J902" t="s">
        <v>3953</v>
      </c>
      <c r="K902" t="s">
        <v>25</v>
      </c>
      <c r="L902" t="s">
        <v>3988</v>
      </c>
      <c r="M902" t="s">
        <v>4570</v>
      </c>
      <c r="N902" t="s">
        <v>5246</v>
      </c>
      <c r="O902" t="s">
        <v>3975</v>
      </c>
      <c r="P902">
        <v>4841</v>
      </c>
      <c r="Q902">
        <v>1846</v>
      </c>
      <c r="R902">
        <v>1468</v>
      </c>
      <c r="S902">
        <v>5</v>
      </c>
      <c r="T902">
        <v>70</v>
      </c>
    </row>
    <row r="903" spans="1:20" x14ac:dyDescent="0.3">
      <c r="A903" t="s">
        <v>4104</v>
      </c>
      <c r="B903" t="s">
        <v>5247</v>
      </c>
      <c r="C903">
        <v>5300000</v>
      </c>
      <c r="D903">
        <v>2020</v>
      </c>
      <c r="E903">
        <v>36000</v>
      </c>
      <c r="F903" t="s">
        <v>10</v>
      </c>
      <c r="G903" t="s">
        <v>19</v>
      </c>
      <c r="H903" t="s">
        <v>4337</v>
      </c>
      <c r="I903" t="s">
        <v>3942</v>
      </c>
      <c r="J903" t="s">
        <v>3943</v>
      </c>
      <c r="K903" t="s">
        <v>25</v>
      </c>
      <c r="L903" t="s">
        <v>4313</v>
      </c>
      <c r="M903" t="s">
        <v>5248</v>
      </c>
      <c r="N903" t="s">
        <v>4335</v>
      </c>
      <c r="O903" t="s">
        <v>3948</v>
      </c>
      <c r="P903">
        <v>4939</v>
      </c>
      <c r="Q903">
        <v>1886</v>
      </c>
      <c r="R903">
        <v>1457</v>
      </c>
      <c r="S903">
        <v>5</v>
      </c>
      <c r="T903">
        <v>73</v>
      </c>
    </row>
    <row r="904" spans="1:20" x14ac:dyDescent="0.3">
      <c r="A904" t="s">
        <v>4444</v>
      </c>
      <c r="B904" t="s">
        <v>5249</v>
      </c>
      <c r="C904">
        <v>5800000</v>
      </c>
      <c r="D904">
        <v>2019</v>
      </c>
      <c r="E904">
        <v>3500</v>
      </c>
      <c r="F904" t="s">
        <v>14</v>
      </c>
      <c r="G904" t="s">
        <v>19</v>
      </c>
      <c r="H904" t="s">
        <v>3951</v>
      </c>
      <c r="I904" t="s">
        <v>3952</v>
      </c>
      <c r="J904" t="s">
        <v>3943</v>
      </c>
      <c r="K904" t="s">
        <v>25</v>
      </c>
      <c r="L904" t="s">
        <v>5250</v>
      </c>
      <c r="M904" t="s">
        <v>5251</v>
      </c>
      <c r="N904" t="s">
        <v>5252</v>
      </c>
      <c r="O904" t="s">
        <v>3991</v>
      </c>
      <c r="P904">
        <v>4688</v>
      </c>
      <c r="Q904">
        <v>1902</v>
      </c>
      <c r="R904">
        <v>1658</v>
      </c>
      <c r="S904">
        <v>5</v>
      </c>
      <c r="T904">
        <v>71</v>
      </c>
    </row>
    <row r="905" spans="1:20" x14ac:dyDescent="0.3">
      <c r="A905" t="s">
        <v>3949</v>
      </c>
      <c r="B905" t="s">
        <v>5132</v>
      </c>
      <c r="C905">
        <v>801000</v>
      </c>
      <c r="D905">
        <v>2018</v>
      </c>
      <c r="E905">
        <v>30000</v>
      </c>
      <c r="F905" t="s">
        <v>14</v>
      </c>
      <c r="G905" t="s">
        <v>12</v>
      </c>
      <c r="H905" t="s">
        <v>4085</v>
      </c>
      <c r="I905" t="s">
        <v>4037</v>
      </c>
      <c r="J905" t="s">
        <v>3943</v>
      </c>
      <c r="K905" t="s">
        <v>25</v>
      </c>
      <c r="L905" t="s">
        <v>3954</v>
      </c>
      <c r="M905" t="s">
        <v>4125</v>
      </c>
      <c r="N905" t="s">
        <v>4126</v>
      </c>
      <c r="O905" t="s">
        <v>3948</v>
      </c>
      <c r="P905">
        <v>3995</v>
      </c>
      <c r="Q905">
        <v>1790</v>
      </c>
      <c r="R905">
        <v>1640</v>
      </c>
      <c r="S905">
        <v>5</v>
      </c>
      <c r="T905">
        <v>48</v>
      </c>
    </row>
    <row r="906" spans="1:20" x14ac:dyDescent="0.3">
      <c r="A906" t="s">
        <v>4021</v>
      </c>
      <c r="B906" t="s">
        <v>5253</v>
      </c>
      <c r="C906">
        <v>310000</v>
      </c>
      <c r="D906">
        <v>2009</v>
      </c>
      <c r="E906">
        <v>107879</v>
      </c>
      <c r="F906" t="s">
        <v>14</v>
      </c>
      <c r="G906" t="s">
        <v>12</v>
      </c>
      <c r="H906" t="s">
        <v>3941</v>
      </c>
      <c r="I906" t="s">
        <v>3952</v>
      </c>
      <c r="J906" t="s">
        <v>3953</v>
      </c>
      <c r="K906" t="s">
        <v>25</v>
      </c>
      <c r="L906" t="s">
        <v>1676</v>
      </c>
      <c r="M906" t="s">
        <v>1676</v>
      </c>
      <c r="N906" t="s">
        <v>1676</v>
      </c>
      <c r="O906" t="s">
        <v>1676</v>
      </c>
    </row>
    <row r="907" spans="1:20" x14ac:dyDescent="0.3">
      <c r="A907" t="s">
        <v>4115</v>
      </c>
      <c r="B907" t="s">
        <v>5254</v>
      </c>
      <c r="C907">
        <v>1090000</v>
      </c>
      <c r="D907">
        <v>2017</v>
      </c>
      <c r="E907">
        <v>19000</v>
      </c>
      <c r="F907" t="s">
        <v>14</v>
      </c>
      <c r="G907" t="s">
        <v>12</v>
      </c>
      <c r="H907" t="s">
        <v>4036</v>
      </c>
      <c r="I907" t="s">
        <v>3952</v>
      </c>
      <c r="J907" t="s">
        <v>3943</v>
      </c>
      <c r="K907" t="s">
        <v>25</v>
      </c>
      <c r="L907" t="s">
        <v>4211</v>
      </c>
      <c r="M907" t="s">
        <v>4147</v>
      </c>
      <c r="N907" t="s">
        <v>4426</v>
      </c>
      <c r="O907" t="s">
        <v>3975</v>
      </c>
      <c r="P907">
        <v>4456</v>
      </c>
      <c r="Q907">
        <v>1820</v>
      </c>
      <c r="R907">
        <v>1995</v>
      </c>
      <c r="S907">
        <v>8</v>
      </c>
      <c r="T907">
        <v>60</v>
      </c>
    </row>
    <row r="908" spans="1:20" x14ac:dyDescent="0.3">
      <c r="A908" t="s">
        <v>3949</v>
      </c>
      <c r="B908" t="s">
        <v>4579</v>
      </c>
      <c r="C908">
        <v>245000</v>
      </c>
      <c r="D908">
        <v>2014</v>
      </c>
      <c r="E908">
        <v>31100</v>
      </c>
      <c r="F908" t="s">
        <v>10</v>
      </c>
      <c r="G908" t="s">
        <v>12</v>
      </c>
      <c r="H908" t="s">
        <v>4388</v>
      </c>
      <c r="I908" t="s">
        <v>3960</v>
      </c>
      <c r="J908" t="s">
        <v>3953</v>
      </c>
      <c r="K908" t="s">
        <v>25</v>
      </c>
      <c r="L908" t="s">
        <v>4026</v>
      </c>
      <c r="M908" t="s">
        <v>4324</v>
      </c>
      <c r="N908" t="s">
        <v>4028</v>
      </c>
      <c r="O908" t="s">
        <v>3948</v>
      </c>
      <c r="P908">
        <v>3620</v>
      </c>
      <c r="Q908">
        <v>1475</v>
      </c>
      <c r="R908">
        <v>1460</v>
      </c>
      <c r="S908">
        <v>5</v>
      </c>
      <c r="T908">
        <v>35</v>
      </c>
    </row>
    <row r="909" spans="1:20" x14ac:dyDescent="0.3">
      <c r="A909" t="s">
        <v>3939</v>
      </c>
      <c r="B909" t="s">
        <v>4911</v>
      </c>
      <c r="C909">
        <v>475000</v>
      </c>
      <c r="D909">
        <v>2014</v>
      </c>
      <c r="E909">
        <v>65000</v>
      </c>
      <c r="F909" t="s">
        <v>10</v>
      </c>
      <c r="G909" t="s">
        <v>12</v>
      </c>
      <c r="H909" t="s">
        <v>3987</v>
      </c>
      <c r="I909" t="s">
        <v>4037</v>
      </c>
      <c r="J909" t="s">
        <v>3953</v>
      </c>
      <c r="K909" t="s">
        <v>25</v>
      </c>
      <c r="L909" t="s">
        <v>3945</v>
      </c>
      <c r="M909" t="s">
        <v>3946</v>
      </c>
      <c r="N909" t="s">
        <v>3947</v>
      </c>
      <c r="O909" t="s">
        <v>3948</v>
      </c>
      <c r="P909">
        <v>3990</v>
      </c>
      <c r="Q909">
        <v>1680</v>
      </c>
      <c r="R909">
        <v>1505</v>
      </c>
      <c r="S909">
        <v>5</v>
      </c>
      <c r="T909">
        <v>35</v>
      </c>
    </row>
    <row r="910" spans="1:20" x14ac:dyDescent="0.3">
      <c r="A910" t="s">
        <v>3964</v>
      </c>
      <c r="B910" t="s">
        <v>5110</v>
      </c>
      <c r="C910">
        <v>2800000</v>
      </c>
      <c r="D910">
        <v>2017</v>
      </c>
      <c r="E910">
        <v>49000</v>
      </c>
      <c r="F910" t="s">
        <v>14</v>
      </c>
      <c r="G910" t="s">
        <v>19</v>
      </c>
      <c r="H910" t="s">
        <v>4036</v>
      </c>
      <c r="I910" t="s">
        <v>3952</v>
      </c>
      <c r="J910" t="s">
        <v>3953</v>
      </c>
      <c r="K910" t="s">
        <v>25</v>
      </c>
      <c r="L910" t="s">
        <v>4172</v>
      </c>
      <c r="M910" t="s">
        <v>4173</v>
      </c>
      <c r="N910" t="s">
        <v>4174</v>
      </c>
      <c r="O910" t="s">
        <v>3991</v>
      </c>
      <c r="P910">
        <v>4795</v>
      </c>
      <c r="Q910">
        <v>1855</v>
      </c>
      <c r="R910">
        <v>1835</v>
      </c>
      <c r="S910">
        <v>7</v>
      </c>
      <c r="T910">
        <v>80</v>
      </c>
    </row>
    <row r="911" spans="1:20" x14ac:dyDescent="0.3">
      <c r="A911" t="s">
        <v>4015</v>
      </c>
      <c r="B911" t="s">
        <v>4307</v>
      </c>
      <c r="C911">
        <v>1450000</v>
      </c>
      <c r="D911">
        <v>2022</v>
      </c>
      <c r="E911">
        <v>5000</v>
      </c>
      <c r="F911" t="s">
        <v>1586</v>
      </c>
      <c r="G911" t="s">
        <v>19</v>
      </c>
      <c r="H911" t="s">
        <v>3971</v>
      </c>
      <c r="I911" t="s">
        <v>4011</v>
      </c>
      <c r="J911" t="s">
        <v>3943</v>
      </c>
      <c r="K911" t="s">
        <v>25</v>
      </c>
      <c r="L911" t="s">
        <v>1676</v>
      </c>
      <c r="M911" t="s">
        <v>1676</v>
      </c>
      <c r="N911" t="s">
        <v>1676</v>
      </c>
      <c r="O911" t="s">
        <v>3948</v>
      </c>
      <c r="P911">
        <v>3993</v>
      </c>
      <c r="Q911">
        <v>1811</v>
      </c>
      <c r="R911">
        <v>1606</v>
      </c>
      <c r="S911">
        <v>5</v>
      </c>
    </row>
    <row r="912" spans="1:20" x14ac:dyDescent="0.3">
      <c r="A912" t="s">
        <v>4104</v>
      </c>
      <c r="B912" t="s">
        <v>5089</v>
      </c>
      <c r="C912">
        <v>2950000</v>
      </c>
      <c r="D912">
        <v>2020</v>
      </c>
      <c r="E912">
        <v>11000</v>
      </c>
      <c r="F912" t="s">
        <v>14</v>
      </c>
      <c r="G912" t="s">
        <v>19</v>
      </c>
      <c r="H912" t="s">
        <v>3941</v>
      </c>
      <c r="I912" t="s">
        <v>3952</v>
      </c>
      <c r="J912" t="s">
        <v>3943</v>
      </c>
      <c r="K912" t="s">
        <v>25</v>
      </c>
      <c r="L912" t="s">
        <v>4107</v>
      </c>
      <c r="M912" t="s">
        <v>4191</v>
      </c>
      <c r="N912" t="s">
        <v>4192</v>
      </c>
      <c r="O912" t="s">
        <v>3948</v>
      </c>
      <c r="P912">
        <v>4456</v>
      </c>
      <c r="Q912">
        <v>1796</v>
      </c>
      <c r="R912">
        <v>1416</v>
      </c>
      <c r="S912">
        <v>5</v>
      </c>
      <c r="T912">
        <v>50</v>
      </c>
    </row>
    <row r="913" spans="1:20" x14ac:dyDescent="0.3">
      <c r="A913" t="s">
        <v>3957</v>
      </c>
      <c r="B913" t="s">
        <v>4330</v>
      </c>
      <c r="C913">
        <v>545000</v>
      </c>
      <c r="D913">
        <v>2019</v>
      </c>
      <c r="E913">
        <v>28000</v>
      </c>
      <c r="F913" t="s">
        <v>10</v>
      </c>
      <c r="G913" t="s">
        <v>12</v>
      </c>
      <c r="H913" t="s">
        <v>5056</v>
      </c>
      <c r="I913" t="s">
        <v>3952</v>
      </c>
      <c r="J913" t="s">
        <v>3943</v>
      </c>
      <c r="K913" t="s">
        <v>25</v>
      </c>
      <c r="L913" t="s">
        <v>3961</v>
      </c>
      <c r="M913" t="s">
        <v>4306</v>
      </c>
      <c r="N913" t="s">
        <v>4304</v>
      </c>
      <c r="O913" t="s">
        <v>3948</v>
      </c>
      <c r="P913">
        <v>3765</v>
      </c>
      <c r="Q913">
        <v>1660</v>
      </c>
      <c r="R913">
        <v>1520</v>
      </c>
      <c r="S913">
        <v>5</v>
      </c>
      <c r="T913">
        <v>43</v>
      </c>
    </row>
    <row r="914" spans="1:20" x14ac:dyDescent="0.3">
      <c r="A914" t="s">
        <v>4072</v>
      </c>
      <c r="B914" t="s">
        <v>5255</v>
      </c>
      <c r="C914">
        <v>3975000</v>
      </c>
      <c r="D914">
        <v>2021</v>
      </c>
      <c r="E914">
        <v>9400</v>
      </c>
      <c r="F914" t="s">
        <v>14</v>
      </c>
      <c r="G914" t="s">
        <v>19</v>
      </c>
      <c r="H914" t="s">
        <v>4036</v>
      </c>
      <c r="I914" t="s">
        <v>4068</v>
      </c>
      <c r="J914" t="s">
        <v>3943</v>
      </c>
      <c r="K914" t="s">
        <v>25</v>
      </c>
      <c r="L914" t="s">
        <v>4933</v>
      </c>
      <c r="M914" t="s">
        <v>5256</v>
      </c>
      <c r="N914" t="s">
        <v>5257</v>
      </c>
      <c r="O914" t="s">
        <v>3975</v>
      </c>
      <c r="P914">
        <v>4903</v>
      </c>
      <c r="Q914">
        <v>1869</v>
      </c>
      <c r="R914">
        <v>1837</v>
      </c>
      <c r="S914">
        <v>7</v>
      </c>
      <c r="T914">
        <v>80</v>
      </c>
    </row>
    <row r="915" spans="1:20" x14ac:dyDescent="0.3">
      <c r="A915" t="s">
        <v>3980</v>
      </c>
      <c r="B915" t="s">
        <v>4091</v>
      </c>
      <c r="C915">
        <v>4200000</v>
      </c>
      <c r="D915">
        <v>2017</v>
      </c>
      <c r="E915">
        <v>77000</v>
      </c>
      <c r="F915" t="s">
        <v>14</v>
      </c>
      <c r="G915" t="s">
        <v>19</v>
      </c>
      <c r="H915" t="s">
        <v>3941</v>
      </c>
      <c r="I915" t="s">
        <v>3952</v>
      </c>
      <c r="J915" t="s">
        <v>3943</v>
      </c>
      <c r="K915" t="s">
        <v>25</v>
      </c>
      <c r="L915" t="s">
        <v>4092</v>
      </c>
      <c r="M915" t="s">
        <v>4093</v>
      </c>
      <c r="N915" t="s">
        <v>4094</v>
      </c>
      <c r="O915" t="s">
        <v>3991</v>
      </c>
      <c r="P915">
        <v>4656</v>
      </c>
      <c r="Q915">
        <v>1890</v>
      </c>
      <c r="R915">
        <v>1639</v>
      </c>
      <c r="S915">
        <v>5</v>
      </c>
      <c r="T915">
        <v>66</v>
      </c>
    </row>
    <row r="916" spans="1:20" x14ac:dyDescent="0.3">
      <c r="A916" t="s">
        <v>3957</v>
      </c>
      <c r="B916" t="s">
        <v>5258</v>
      </c>
      <c r="C916">
        <v>434999</v>
      </c>
      <c r="D916">
        <v>2017</v>
      </c>
      <c r="E916">
        <v>27000</v>
      </c>
      <c r="F916" t="s">
        <v>14</v>
      </c>
      <c r="G916" t="s">
        <v>12</v>
      </c>
      <c r="H916" t="s">
        <v>4259</v>
      </c>
      <c r="I916" t="s">
        <v>3952</v>
      </c>
      <c r="J916" t="s">
        <v>3953</v>
      </c>
      <c r="K916" t="s">
        <v>25</v>
      </c>
      <c r="L916" t="s">
        <v>4714</v>
      </c>
      <c r="M916" t="s">
        <v>3955</v>
      </c>
      <c r="N916" t="s">
        <v>4289</v>
      </c>
      <c r="O916" t="s">
        <v>3948</v>
      </c>
      <c r="P916">
        <v>3995</v>
      </c>
      <c r="Q916">
        <v>1660</v>
      </c>
      <c r="R916">
        <v>1520</v>
      </c>
      <c r="S916">
        <v>5</v>
      </c>
      <c r="T916">
        <v>43</v>
      </c>
    </row>
    <row r="917" spans="1:20" x14ac:dyDescent="0.3">
      <c r="A917" t="s">
        <v>4004</v>
      </c>
      <c r="B917" t="s">
        <v>5185</v>
      </c>
      <c r="C917">
        <v>315000</v>
      </c>
      <c r="D917">
        <v>2017</v>
      </c>
      <c r="E917">
        <v>15507</v>
      </c>
      <c r="F917" t="s">
        <v>10</v>
      </c>
      <c r="G917" t="s">
        <v>12</v>
      </c>
      <c r="H917" t="s">
        <v>3941</v>
      </c>
      <c r="I917" t="s">
        <v>4090</v>
      </c>
      <c r="J917" t="s">
        <v>3943</v>
      </c>
      <c r="K917" t="s">
        <v>25</v>
      </c>
      <c r="L917" t="s">
        <v>4490</v>
      </c>
      <c r="M917" t="s">
        <v>4491</v>
      </c>
      <c r="N917" t="s">
        <v>4492</v>
      </c>
      <c r="O917" t="s">
        <v>3948</v>
      </c>
      <c r="P917">
        <v>3679</v>
      </c>
      <c r="Q917">
        <v>1579</v>
      </c>
      <c r="R917">
        <v>1478</v>
      </c>
      <c r="S917">
        <v>5</v>
      </c>
      <c r="T917">
        <v>28</v>
      </c>
    </row>
    <row r="918" spans="1:20" x14ac:dyDescent="0.3">
      <c r="A918" t="s">
        <v>5201</v>
      </c>
      <c r="B918" t="s">
        <v>5259</v>
      </c>
      <c r="C918">
        <v>900000</v>
      </c>
      <c r="D918">
        <v>2016</v>
      </c>
      <c r="E918">
        <v>70000</v>
      </c>
      <c r="F918" t="s">
        <v>14</v>
      </c>
      <c r="G918" t="s">
        <v>12</v>
      </c>
      <c r="H918" t="s">
        <v>5099</v>
      </c>
      <c r="I918" t="s">
        <v>4068</v>
      </c>
      <c r="J918" t="s">
        <v>3953</v>
      </c>
      <c r="K918" t="s">
        <v>25</v>
      </c>
      <c r="L918" t="s">
        <v>5203</v>
      </c>
      <c r="M918" t="s">
        <v>5260</v>
      </c>
      <c r="N918" t="s">
        <v>5261</v>
      </c>
      <c r="O918" t="s">
        <v>3991</v>
      </c>
      <c r="P918">
        <v>4755</v>
      </c>
      <c r="Q918">
        <v>1900</v>
      </c>
      <c r="R918">
        <v>1785</v>
      </c>
      <c r="S918">
        <v>7</v>
      </c>
      <c r="T918">
        <v>78</v>
      </c>
    </row>
    <row r="919" spans="1:20" x14ac:dyDescent="0.3">
      <c r="A919" t="s">
        <v>3939</v>
      </c>
      <c r="B919" t="s">
        <v>5262</v>
      </c>
      <c r="C919">
        <v>550000</v>
      </c>
      <c r="D919">
        <v>2015</v>
      </c>
      <c r="E919">
        <v>44000</v>
      </c>
      <c r="F919" t="s">
        <v>10</v>
      </c>
      <c r="G919" t="s">
        <v>12</v>
      </c>
      <c r="H919" t="s">
        <v>4259</v>
      </c>
      <c r="I919" t="s">
        <v>3942</v>
      </c>
      <c r="J919" t="s">
        <v>3943</v>
      </c>
      <c r="K919" t="s">
        <v>25</v>
      </c>
      <c r="L919" t="s">
        <v>4155</v>
      </c>
      <c r="M919" t="s">
        <v>4156</v>
      </c>
      <c r="N919" t="s">
        <v>4157</v>
      </c>
      <c r="O919" t="s">
        <v>3948</v>
      </c>
      <c r="P919">
        <v>4440</v>
      </c>
      <c r="Q919">
        <v>1695</v>
      </c>
      <c r="R919">
        <v>1495</v>
      </c>
      <c r="S919">
        <v>5</v>
      </c>
      <c r="T919">
        <v>40</v>
      </c>
    </row>
    <row r="920" spans="1:20" x14ac:dyDescent="0.3">
      <c r="A920" t="s">
        <v>3985</v>
      </c>
      <c r="B920" t="s">
        <v>5263</v>
      </c>
      <c r="C920">
        <v>4400000</v>
      </c>
      <c r="D920">
        <v>2018</v>
      </c>
      <c r="E920">
        <v>70000</v>
      </c>
      <c r="F920" t="s">
        <v>14</v>
      </c>
      <c r="G920" t="s">
        <v>19</v>
      </c>
      <c r="H920" t="s">
        <v>3971</v>
      </c>
      <c r="I920" t="s">
        <v>3952</v>
      </c>
      <c r="J920" t="s">
        <v>3943</v>
      </c>
      <c r="K920" t="s">
        <v>25</v>
      </c>
      <c r="L920" t="s">
        <v>3988</v>
      </c>
      <c r="M920" t="s">
        <v>4140</v>
      </c>
      <c r="N920" t="s">
        <v>3990</v>
      </c>
      <c r="O920" t="s">
        <v>3991</v>
      </c>
      <c r="P920">
        <v>4657</v>
      </c>
      <c r="Q920">
        <v>1881</v>
      </c>
      <c r="R920">
        <v>1678</v>
      </c>
      <c r="S920">
        <v>5</v>
      </c>
      <c r="T920">
        <v>67</v>
      </c>
    </row>
    <row r="921" spans="1:20" x14ac:dyDescent="0.3">
      <c r="A921" t="s">
        <v>3964</v>
      </c>
      <c r="B921" t="s">
        <v>4281</v>
      </c>
      <c r="C921">
        <v>1600000</v>
      </c>
      <c r="D921">
        <v>2015</v>
      </c>
      <c r="E921">
        <v>145000</v>
      </c>
      <c r="F921" t="s">
        <v>14</v>
      </c>
      <c r="G921" t="s">
        <v>19</v>
      </c>
      <c r="H921" t="s">
        <v>4241</v>
      </c>
      <c r="I921" t="s">
        <v>4114</v>
      </c>
      <c r="J921" t="s">
        <v>3953</v>
      </c>
      <c r="K921" t="s">
        <v>25</v>
      </c>
      <c r="L921" t="s">
        <v>4283</v>
      </c>
      <c r="M921" t="s">
        <v>4284</v>
      </c>
      <c r="N921" t="s">
        <v>4285</v>
      </c>
      <c r="O921" t="s">
        <v>3975</v>
      </c>
      <c r="P921">
        <v>4705</v>
      </c>
      <c r="Q921">
        <v>1840</v>
      </c>
      <c r="R921">
        <v>1850</v>
      </c>
      <c r="S921">
        <v>7</v>
      </c>
      <c r="T921">
        <v>80</v>
      </c>
    </row>
    <row r="922" spans="1:20" x14ac:dyDescent="0.3">
      <c r="A922" t="s">
        <v>4868</v>
      </c>
      <c r="B922" t="s">
        <v>5264</v>
      </c>
      <c r="C922">
        <v>198000</v>
      </c>
      <c r="D922">
        <v>2017</v>
      </c>
      <c r="E922">
        <v>24000</v>
      </c>
      <c r="F922" t="s">
        <v>10</v>
      </c>
      <c r="G922" t="s">
        <v>12</v>
      </c>
      <c r="H922" t="s">
        <v>4282</v>
      </c>
      <c r="I922" t="s">
        <v>3967</v>
      </c>
      <c r="J922" t="s">
        <v>3943</v>
      </c>
      <c r="K922" t="s">
        <v>25</v>
      </c>
      <c r="L922" t="s">
        <v>4007</v>
      </c>
      <c r="M922" t="s">
        <v>4008</v>
      </c>
      <c r="N922" t="s">
        <v>4009</v>
      </c>
      <c r="O922" t="s">
        <v>3948</v>
      </c>
      <c r="P922">
        <v>3429</v>
      </c>
      <c r="Q922">
        <v>1560</v>
      </c>
      <c r="R922">
        <v>1541</v>
      </c>
      <c r="S922">
        <v>5</v>
      </c>
      <c r="T922">
        <v>28</v>
      </c>
    </row>
    <row r="923" spans="1:20" x14ac:dyDescent="0.3">
      <c r="A923" t="s">
        <v>3957</v>
      </c>
      <c r="B923" t="s">
        <v>5265</v>
      </c>
      <c r="C923">
        <v>225000</v>
      </c>
      <c r="D923">
        <v>2014</v>
      </c>
      <c r="E923">
        <v>47721</v>
      </c>
      <c r="F923" t="s">
        <v>257</v>
      </c>
      <c r="G923" t="s">
        <v>12</v>
      </c>
      <c r="H923" t="s">
        <v>4085</v>
      </c>
      <c r="I923" t="s">
        <v>3967</v>
      </c>
      <c r="J923" t="s">
        <v>3943</v>
      </c>
      <c r="K923" t="s">
        <v>25</v>
      </c>
      <c r="L923" t="s">
        <v>4046</v>
      </c>
      <c r="M923" t="s">
        <v>4047</v>
      </c>
      <c r="N923" t="s">
        <v>5266</v>
      </c>
      <c r="O923" t="s">
        <v>3948</v>
      </c>
      <c r="P923">
        <v>3585</v>
      </c>
      <c r="Q923">
        <v>1595</v>
      </c>
      <c r="R923">
        <v>1550</v>
      </c>
      <c r="S923">
        <v>5</v>
      </c>
      <c r="T923">
        <v>35</v>
      </c>
    </row>
    <row r="924" spans="1:20" x14ac:dyDescent="0.3">
      <c r="A924" t="s">
        <v>3957</v>
      </c>
      <c r="B924" t="s">
        <v>5267</v>
      </c>
      <c r="C924">
        <v>310000</v>
      </c>
      <c r="D924">
        <v>2011</v>
      </c>
      <c r="E924">
        <v>26000</v>
      </c>
      <c r="F924" t="s">
        <v>10</v>
      </c>
      <c r="G924" t="s">
        <v>19</v>
      </c>
      <c r="H924" t="s">
        <v>3971</v>
      </c>
      <c r="I924" t="s">
        <v>4037</v>
      </c>
      <c r="J924" t="s">
        <v>3943</v>
      </c>
      <c r="K924" t="s">
        <v>25</v>
      </c>
      <c r="L924" t="s">
        <v>4394</v>
      </c>
      <c r="M924" t="s">
        <v>5268</v>
      </c>
      <c r="N924" t="s">
        <v>5269</v>
      </c>
      <c r="O924" t="s">
        <v>1676</v>
      </c>
      <c r="P924">
        <v>3940</v>
      </c>
      <c r="Q924">
        <v>1710</v>
      </c>
      <c r="R924">
        <v>1505</v>
      </c>
      <c r="S924">
        <v>5</v>
      </c>
      <c r="T924">
        <v>45</v>
      </c>
    </row>
    <row r="925" spans="1:20" x14ac:dyDescent="0.3">
      <c r="A925" t="s">
        <v>4004</v>
      </c>
      <c r="B925" t="s">
        <v>5185</v>
      </c>
      <c r="C925">
        <v>315000</v>
      </c>
      <c r="D925">
        <v>2017</v>
      </c>
      <c r="E925">
        <v>15507</v>
      </c>
      <c r="F925" t="s">
        <v>10</v>
      </c>
      <c r="G925" t="s">
        <v>12</v>
      </c>
      <c r="H925" t="s">
        <v>4267</v>
      </c>
      <c r="I925" t="s">
        <v>4090</v>
      </c>
      <c r="J925" t="s">
        <v>3943</v>
      </c>
      <c r="K925" t="s">
        <v>25</v>
      </c>
      <c r="L925" t="s">
        <v>4490</v>
      </c>
      <c r="M925" t="s">
        <v>4491</v>
      </c>
      <c r="N925" t="s">
        <v>4492</v>
      </c>
      <c r="O925" t="s">
        <v>3948</v>
      </c>
      <c r="P925">
        <v>3679</v>
      </c>
      <c r="Q925">
        <v>1579</v>
      </c>
      <c r="R925">
        <v>1478</v>
      </c>
      <c r="S925">
        <v>5</v>
      </c>
      <c r="T925">
        <v>28</v>
      </c>
    </row>
    <row r="926" spans="1:20" x14ac:dyDescent="0.3">
      <c r="A926" t="s">
        <v>3939</v>
      </c>
      <c r="B926" t="s">
        <v>4391</v>
      </c>
      <c r="C926">
        <v>775000</v>
      </c>
      <c r="D926">
        <v>2018</v>
      </c>
      <c r="E926">
        <v>39000</v>
      </c>
      <c r="F926" t="s">
        <v>10</v>
      </c>
      <c r="G926" t="s">
        <v>12</v>
      </c>
      <c r="H926" t="s">
        <v>4220</v>
      </c>
      <c r="I926" t="s">
        <v>3960</v>
      </c>
      <c r="J926" t="s">
        <v>3953</v>
      </c>
      <c r="K926" t="s">
        <v>25</v>
      </c>
      <c r="L926" t="s">
        <v>4155</v>
      </c>
      <c r="M926" t="s">
        <v>4156</v>
      </c>
      <c r="N926" t="s">
        <v>4157</v>
      </c>
      <c r="O926" t="s">
        <v>3948</v>
      </c>
      <c r="P926">
        <v>4440</v>
      </c>
      <c r="Q926">
        <v>1695</v>
      </c>
      <c r="R926">
        <v>1495</v>
      </c>
      <c r="S926">
        <v>5</v>
      </c>
      <c r="T926">
        <v>40</v>
      </c>
    </row>
    <row r="927" spans="1:20" x14ac:dyDescent="0.3">
      <c r="A927" t="s">
        <v>3949</v>
      </c>
      <c r="B927" t="s">
        <v>4769</v>
      </c>
      <c r="C927">
        <v>625000</v>
      </c>
      <c r="D927">
        <v>2017</v>
      </c>
      <c r="E927">
        <v>58000</v>
      </c>
      <c r="F927" t="s">
        <v>10</v>
      </c>
      <c r="G927" t="s">
        <v>19</v>
      </c>
      <c r="H927" t="s">
        <v>4337</v>
      </c>
      <c r="I927" t="s">
        <v>4037</v>
      </c>
      <c r="J927" t="s">
        <v>3943</v>
      </c>
      <c r="K927" t="s">
        <v>25</v>
      </c>
      <c r="L927" t="s">
        <v>3961</v>
      </c>
      <c r="M927" t="s">
        <v>3968</v>
      </c>
      <c r="N927" t="s">
        <v>3969</v>
      </c>
      <c r="O927" t="s">
        <v>3948</v>
      </c>
      <c r="P927">
        <v>3995</v>
      </c>
      <c r="Q927">
        <v>1735</v>
      </c>
      <c r="R927">
        <v>1515</v>
      </c>
      <c r="S927">
        <v>5</v>
      </c>
      <c r="T927">
        <v>37</v>
      </c>
    </row>
    <row r="928" spans="1:20" x14ac:dyDescent="0.3">
      <c r="A928" t="s">
        <v>3957</v>
      </c>
      <c r="B928" t="s">
        <v>5270</v>
      </c>
      <c r="C928">
        <v>775000</v>
      </c>
      <c r="D928">
        <v>2015</v>
      </c>
      <c r="E928">
        <v>82000</v>
      </c>
      <c r="F928" t="s">
        <v>14</v>
      </c>
      <c r="G928" t="s">
        <v>12</v>
      </c>
      <c r="H928" t="s">
        <v>4067</v>
      </c>
      <c r="I928" t="s">
        <v>3967</v>
      </c>
      <c r="J928" t="s">
        <v>3953</v>
      </c>
      <c r="K928" t="s">
        <v>25</v>
      </c>
      <c r="L928" t="s">
        <v>4069</v>
      </c>
      <c r="M928" t="s">
        <v>4070</v>
      </c>
      <c r="N928" t="s">
        <v>4071</v>
      </c>
      <c r="O928" t="s">
        <v>3948</v>
      </c>
      <c r="P928">
        <v>4270</v>
      </c>
      <c r="Q928">
        <v>1780</v>
      </c>
      <c r="R928">
        <v>1630</v>
      </c>
      <c r="S928">
        <v>5</v>
      </c>
      <c r="T928">
        <v>60</v>
      </c>
    </row>
    <row r="929" spans="1:20" x14ac:dyDescent="0.3">
      <c r="A929" t="s">
        <v>3964</v>
      </c>
      <c r="B929" t="s">
        <v>4488</v>
      </c>
      <c r="C929">
        <v>1549000</v>
      </c>
      <c r="D929">
        <v>2018</v>
      </c>
      <c r="E929">
        <v>95315</v>
      </c>
      <c r="F929" t="s">
        <v>14</v>
      </c>
      <c r="G929" t="s">
        <v>12</v>
      </c>
      <c r="H929" t="s">
        <v>4598</v>
      </c>
      <c r="I929" t="s">
        <v>4043</v>
      </c>
      <c r="J929" t="s">
        <v>3953</v>
      </c>
      <c r="K929" t="s">
        <v>25</v>
      </c>
      <c r="L929" t="s">
        <v>3972</v>
      </c>
      <c r="M929" t="s">
        <v>3973</v>
      </c>
      <c r="N929" t="s">
        <v>3974</v>
      </c>
      <c r="O929" t="s">
        <v>3975</v>
      </c>
      <c r="P929">
        <v>4735</v>
      </c>
      <c r="Q929">
        <v>1830</v>
      </c>
      <c r="R929">
        <v>1795</v>
      </c>
      <c r="S929">
        <v>7</v>
      </c>
      <c r="T929">
        <v>55</v>
      </c>
    </row>
    <row r="930" spans="1:20" x14ac:dyDescent="0.3">
      <c r="A930" t="s">
        <v>3985</v>
      </c>
      <c r="B930" t="s">
        <v>5271</v>
      </c>
      <c r="C930">
        <v>1679000</v>
      </c>
      <c r="D930">
        <v>2016</v>
      </c>
      <c r="E930">
        <v>46000</v>
      </c>
      <c r="F930" t="s">
        <v>14</v>
      </c>
      <c r="G930" t="s">
        <v>19</v>
      </c>
      <c r="H930" t="s">
        <v>4036</v>
      </c>
      <c r="I930" t="s">
        <v>4011</v>
      </c>
      <c r="J930" t="s">
        <v>3953</v>
      </c>
      <c r="K930" t="s">
        <v>25</v>
      </c>
      <c r="L930" t="s">
        <v>3988</v>
      </c>
      <c r="M930" t="s">
        <v>3989</v>
      </c>
      <c r="N930" t="s">
        <v>3990</v>
      </c>
      <c r="O930" t="s">
        <v>3975</v>
      </c>
      <c r="P930">
        <v>4633</v>
      </c>
      <c r="Q930">
        <v>1811</v>
      </c>
      <c r="R930">
        <v>1429</v>
      </c>
      <c r="S930">
        <v>5</v>
      </c>
      <c r="T930">
        <v>57</v>
      </c>
    </row>
    <row r="931" spans="1:20" x14ac:dyDescent="0.3">
      <c r="A931" t="s">
        <v>3949</v>
      </c>
      <c r="B931" t="s">
        <v>5155</v>
      </c>
      <c r="C931">
        <v>725000</v>
      </c>
      <c r="D931">
        <v>2019</v>
      </c>
      <c r="E931">
        <v>11874</v>
      </c>
      <c r="F931" t="s">
        <v>10</v>
      </c>
      <c r="G931" t="s">
        <v>19</v>
      </c>
      <c r="H931" t="s">
        <v>3971</v>
      </c>
      <c r="I931" t="s">
        <v>3952</v>
      </c>
      <c r="J931" t="s">
        <v>3943</v>
      </c>
      <c r="K931" t="s">
        <v>25</v>
      </c>
      <c r="L931" t="s">
        <v>3961</v>
      </c>
      <c r="M931" t="s">
        <v>3968</v>
      </c>
      <c r="N931" t="s">
        <v>3969</v>
      </c>
      <c r="O931" t="s">
        <v>3948</v>
      </c>
      <c r="P931">
        <v>3840</v>
      </c>
      <c r="Q931">
        <v>1735</v>
      </c>
      <c r="R931">
        <v>1530</v>
      </c>
      <c r="S931">
        <v>5</v>
      </c>
      <c r="T931">
        <v>37</v>
      </c>
    </row>
    <row r="932" spans="1:20" x14ac:dyDescent="0.3">
      <c r="A932" t="s">
        <v>3957</v>
      </c>
      <c r="B932" t="s">
        <v>4320</v>
      </c>
      <c r="C932">
        <v>540000</v>
      </c>
      <c r="D932">
        <v>2014</v>
      </c>
      <c r="E932">
        <v>86000</v>
      </c>
      <c r="F932" t="s">
        <v>14</v>
      </c>
      <c r="G932" t="s">
        <v>12</v>
      </c>
      <c r="H932" t="s">
        <v>3959</v>
      </c>
      <c r="I932" t="s">
        <v>4037</v>
      </c>
      <c r="J932" t="s">
        <v>3943</v>
      </c>
      <c r="K932" t="s">
        <v>25</v>
      </c>
      <c r="L932" t="s">
        <v>4069</v>
      </c>
      <c r="M932" t="s">
        <v>4070</v>
      </c>
      <c r="N932" t="s">
        <v>4322</v>
      </c>
      <c r="O932" t="s">
        <v>3948</v>
      </c>
      <c r="P932">
        <v>4370</v>
      </c>
      <c r="Q932">
        <v>1700</v>
      </c>
      <c r="R932">
        <v>1475</v>
      </c>
      <c r="S932">
        <v>5</v>
      </c>
      <c r="T932">
        <v>43</v>
      </c>
    </row>
    <row r="933" spans="1:20" x14ac:dyDescent="0.3">
      <c r="A933" t="s">
        <v>4021</v>
      </c>
      <c r="B933" t="s">
        <v>4158</v>
      </c>
      <c r="C933">
        <v>350000</v>
      </c>
      <c r="D933">
        <v>2014</v>
      </c>
      <c r="E933">
        <v>111000</v>
      </c>
      <c r="F933" t="s">
        <v>14</v>
      </c>
      <c r="G933" t="s">
        <v>12</v>
      </c>
      <c r="H933" t="s">
        <v>4657</v>
      </c>
      <c r="I933" t="s">
        <v>4011</v>
      </c>
      <c r="J933" t="s">
        <v>3953</v>
      </c>
      <c r="K933" t="s">
        <v>25</v>
      </c>
      <c r="L933" t="s">
        <v>4062</v>
      </c>
      <c r="M933" t="s">
        <v>4160</v>
      </c>
      <c r="N933" t="s">
        <v>4161</v>
      </c>
      <c r="O933" t="s">
        <v>3948</v>
      </c>
      <c r="P933">
        <v>3970</v>
      </c>
      <c r="Q933">
        <v>1682</v>
      </c>
      <c r="R933">
        <v>1453</v>
      </c>
      <c r="S933">
        <v>5</v>
      </c>
      <c r="T933">
        <v>45</v>
      </c>
    </row>
    <row r="934" spans="1:20" x14ac:dyDescent="0.3">
      <c r="A934" t="s">
        <v>4444</v>
      </c>
      <c r="B934" t="s">
        <v>5116</v>
      </c>
      <c r="C934">
        <v>1689999</v>
      </c>
      <c r="D934">
        <v>2015</v>
      </c>
      <c r="E934">
        <v>50000</v>
      </c>
      <c r="F934" t="s">
        <v>14</v>
      </c>
      <c r="G934" t="s">
        <v>19</v>
      </c>
      <c r="H934" t="s">
        <v>3987</v>
      </c>
      <c r="I934" t="s">
        <v>3952</v>
      </c>
      <c r="J934" t="s">
        <v>3953</v>
      </c>
      <c r="K934" t="s">
        <v>25</v>
      </c>
      <c r="L934" t="s">
        <v>4313</v>
      </c>
      <c r="M934" t="s">
        <v>4446</v>
      </c>
      <c r="N934" t="s">
        <v>4447</v>
      </c>
      <c r="O934" t="s">
        <v>3948</v>
      </c>
      <c r="P934">
        <v>4370</v>
      </c>
      <c r="Q934">
        <v>1783</v>
      </c>
      <c r="R934">
        <v>1458</v>
      </c>
      <c r="S934">
        <v>5</v>
      </c>
      <c r="T934">
        <v>60</v>
      </c>
    </row>
    <row r="935" spans="1:20" x14ac:dyDescent="0.3">
      <c r="A935" t="s">
        <v>3997</v>
      </c>
      <c r="B935" t="s">
        <v>5272</v>
      </c>
      <c r="C935">
        <v>625000</v>
      </c>
      <c r="D935">
        <v>2021</v>
      </c>
      <c r="E935">
        <v>28000</v>
      </c>
      <c r="F935" t="s">
        <v>10</v>
      </c>
      <c r="G935" t="s">
        <v>12</v>
      </c>
      <c r="H935" t="s">
        <v>4264</v>
      </c>
      <c r="I935" t="s">
        <v>3952</v>
      </c>
      <c r="J935" t="s">
        <v>3943</v>
      </c>
      <c r="K935" t="s">
        <v>3944</v>
      </c>
      <c r="L935" t="s">
        <v>4007</v>
      </c>
      <c r="M935" t="s">
        <v>5273</v>
      </c>
      <c r="N935" t="s">
        <v>5274</v>
      </c>
      <c r="O935" t="s">
        <v>3948</v>
      </c>
      <c r="P935">
        <v>3994</v>
      </c>
      <c r="Q935">
        <v>1758</v>
      </c>
      <c r="R935">
        <v>1572</v>
      </c>
      <c r="S935">
        <v>5</v>
      </c>
      <c r="T935">
        <v>40</v>
      </c>
    </row>
    <row r="936" spans="1:20" x14ac:dyDescent="0.3">
      <c r="A936" t="s">
        <v>3949</v>
      </c>
      <c r="B936" t="s">
        <v>5275</v>
      </c>
      <c r="C936">
        <v>475000</v>
      </c>
      <c r="D936">
        <v>2019</v>
      </c>
      <c r="E936">
        <v>25000</v>
      </c>
      <c r="F936" t="s">
        <v>10</v>
      </c>
      <c r="G936" t="s">
        <v>12</v>
      </c>
      <c r="H936" t="s">
        <v>5276</v>
      </c>
      <c r="I936" t="s">
        <v>3942</v>
      </c>
      <c r="J936" t="s">
        <v>3943</v>
      </c>
      <c r="K936" t="s">
        <v>25</v>
      </c>
      <c r="L936" t="s">
        <v>4026</v>
      </c>
      <c r="M936" t="s">
        <v>4027</v>
      </c>
      <c r="N936" t="s">
        <v>4028</v>
      </c>
      <c r="O936" t="s">
        <v>3948</v>
      </c>
      <c r="P936">
        <v>3695</v>
      </c>
      <c r="Q936">
        <v>1600</v>
      </c>
      <c r="R936">
        <v>1560</v>
      </c>
      <c r="S936">
        <v>5</v>
      </c>
      <c r="T936">
        <v>35</v>
      </c>
    </row>
    <row r="937" spans="1:20" x14ac:dyDescent="0.3">
      <c r="A937" t="s">
        <v>4352</v>
      </c>
      <c r="B937" t="s">
        <v>5277</v>
      </c>
      <c r="C937">
        <v>1650000</v>
      </c>
      <c r="D937">
        <v>2021</v>
      </c>
      <c r="E937">
        <v>12000</v>
      </c>
      <c r="F937" t="s">
        <v>14</v>
      </c>
      <c r="G937" t="s">
        <v>12</v>
      </c>
      <c r="H937" t="s">
        <v>4067</v>
      </c>
      <c r="I937" t="s">
        <v>3952</v>
      </c>
      <c r="J937" t="s">
        <v>3943</v>
      </c>
      <c r="K937" t="s">
        <v>25</v>
      </c>
      <c r="L937" t="s">
        <v>4186</v>
      </c>
      <c r="M937" t="s">
        <v>4354</v>
      </c>
      <c r="N937" t="s">
        <v>4355</v>
      </c>
      <c r="O937" t="s">
        <v>3948</v>
      </c>
      <c r="P937">
        <v>4315</v>
      </c>
      <c r="Q937">
        <v>1800</v>
      </c>
      <c r="R937">
        <v>1637</v>
      </c>
      <c r="S937">
        <v>5</v>
      </c>
      <c r="T937">
        <v>50</v>
      </c>
    </row>
    <row r="938" spans="1:20" x14ac:dyDescent="0.3">
      <c r="A938" t="s">
        <v>3957</v>
      </c>
      <c r="B938" t="s">
        <v>5278</v>
      </c>
      <c r="C938">
        <v>409999</v>
      </c>
      <c r="D938">
        <v>2019</v>
      </c>
      <c r="E938">
        <v>32000</v>
      </c>
      <c r="F938" t="s">
        <v>10</v>
      </c>
      <c r="G938" t="s">
        <v>12</v>
      </c>
      <c r="H938" t="s">
        <v>4264</v>
      </c>
      <c r="I938" t="s">
        <v>4037</v>
      </c>
      <c r="J938" t="s">
        <v>3943</v>
      </c>
      <c r="K938" t="s">
        <v>25</v>
      </c>
      <c r="L938" t="s">
        <v>4046</v>
      </c>
      <c r="M938" t="s">
        <v>4047</v>
      </c>
      <c r="N938" t="s">
        <v>4048</v>
      </c>
      <c r="O938" t="s">
        <v>3948</v>
      </c>
      <c r="P938">
        <v>3610</v>
      </c>
      <c r="Q938">
        <v>1645</v>
      </c>
      <c r="R938">
        <v>1560</v>
      </c>
      <c r="S938">
        <v>5</v>
      </c>
      <c r="T938">
        <v>35</v>
      </c>
    </row>
    <row r="939" spans="1:20" x14ac:dyDescent="0.3">
      <c r="A939" t="s">
        <v>3957</v>
      </c>
      <c r="B939" t="s">
        <v>5166</v>
      </c>
      <c r="C939">
        <v>275000</v>
      </c>
      <c r="D939">
        <v>2011</v>
      </c>
      <c r="E939">
        <v>45000</v>
      </c>
      <c r="F939" t="s">
        <v>10</v>
      </c>
      <c r="G939" t="s">
        <v>12</v>
      </c>
      <c r="H939" t="s">
        <v>4036</v>
      </c>
      <c r="I939" t="s">
        <v>3952</v>
      </c>
      <c r="J939" t="s">
        <v>3943</v>
      </c>
      <c r="K939" t="s">
        <v>25</v>
      </c>
      <c r="L939" t="s">
        <v>1676</v>
      </c>
      <c r="M939" t="s">
        <v>1676</v>
      </c>
      <c r="N939" t="s">
        <v>1676</v>
      </c>
      <c r="O939" t="s">
        <v>1676</v>
      </c>
    </row>
    <row r="940" spans="1:20" x14ac:dyDescent="0.3">
      <c r="A940" t="s">
        <v>4363</v>
      </c>
      <c r="B940" t="s">
        <v>5279</v>
      </c>
      <c r="C940">
        <v>5900000</v>
      </c>
      <c r="D940">
        <v>2014</v>
      </c>
      <c r="E940">
        <v>70000</v>
      </c>
      <c r="F940" t="s">
        <v>14</v>
      </c>
      <c r="G940" t="s">
        <v>19</v>
      </c>
      <c r="H940" t="s">
        <v>3971</v>
      </c>
      <c r="I940" t="s">
        <v>3942</v>
      </c>
      <c r="J940" t="s">
        <v>3943</v>
      </c>
      <c r="K940" t="s">
        <v>3944</v>
      </c>
      <c r="L940" t="s">
        <v>4244</v>
      </c>
      <c r="M940" t="s">
        <v>5051</v>
      </c>
      <c r="N940" t="s">
        <v>4510</v>
      </c>
      <c r="O940" t="s">
        <v>3991</v>
      </c>
      <c r="P940">
        <v>4879</v>
      </c>
      <c r="Q940">
        <v>2073</v>
      </c>
      <c r="R940">
        <v>1780</v>
      </c>
      <c r="S940">
        <v>5</v>
      </c>
      <c r="T940">
        <v>77</v>
      </c>
    </row>
    <row r="941" spans="1:20" x14ac:dyDescent="0.3">
      <c r="A941" t="s">
        <v>3964</v>
      </c>
      <c r="B941" t="s">
        <v>3970</v>
      </c>
      <c r="C941">
        <v>2100000</v>
      </c>
      <c r="D941">
        <v>2017</v>
      </c>
      <c r="E941">
        <v>112000</v>
      </c>
      <c r="F941" t="s">
        <v>14</v>
      </c>
      <c r="G941" t="s">
        <v>12</v>
      </c>
      <c r="H941" t="s">
        <v>4106</v>
      </c>
      <c r="I941" t="s">
        <v>4090</v>
      </c>
      <c r="J941" t="s">
        <v>3943</v>
      </c>
      <c r="K941" t="s">
        <v>25</v>
      </c>
      <c r="L941" t="s">
        <v>3972</v>
      </c>
      <c r="M941" t="s">
        <v>3973</v>
      </c>
      <c r="N941" t="s">
        <v>3974</v>
      </c>
      <c r="O941" t="s">
        <v>3975</v>
      </c>
      <c r="P941">
        <v>4735</v>
      </c>
      <c r="Q941">
        <v>1830</v>
      </c>
      <c r="R941">
        <v>1795</v>
      </c>
      <c r="S941">
        <v>7</v>
      </c>
      <c r="T941">
        <v>55</v>
      </c>
    </row>
    <row r="942" spans="1:20" x14ac:dyDescent="0.3">
      <c r="A942" t="s">
        <v>3985</v>
      </c>
      <c r="B942" t="s">
        <v>4605</v>
      </c>
      <c r="C942">
        <v>2750000</v>
      </c>
      <c r="D942">
        <v>2017</v>
      </c>
      <c r="E942">
        <v>51800</v>
      </c>
      <c r="F942" t="s">
        <v>14</v>
      </c>
      <c r="G942" t="s">
        <v>19</v>
      </c>
      <c r="H942" t="s">
        <v>4243</v>
      </c>
      <c r="I942" t="s">
        <v>4068</v>
      </c>
      <c r="J942" t="s">
        <v>3953</v>
      </c>
      <c r="K942" t="s">
        <v>25</v>
      </c>
      <c r="L942" t="s">
        <v>3988</v>
      </c>
      <c r="M942" t="s">
        <v>3989</v>
      </c>
      <c r="N942" t="s">
        <v>3990</v>
      </c>
      <c r="O942" t="s">
        <v>3975</v>
      </c>
      <c r="P942">
        <v>4936</v>
      </c>
      <c r="Q942">
        <v>1868</v>
      </c>
      <c r="R942">
        <v>1479</v>
      </c>
      <c r="S942">
        <v>5</v>
      </c>
      <c r="T942">
        <v>65</v>
      </c>
    </row>
    <row r="943" spans="1:20" x14ac:dyDescent="0.3">
      <c r="A943" t="s">
        <v>3949</v>
      </c>
      <c r="B943" t="s">
        <v>5280</v>
      </c>
      <c r="C943">
        <v>545000</v>
      </c>
      <c r="D943">
        <v>2017</v>
      </c>
      <c r="E943">
        <v>22000</v>
      </c>
      <c r="F943" t="s">
        <v>10</v>
      </c>
      <c r="G943" t="s">
        <v>19</v>
      </c>
      <c r="H943" t="s">
        <v>4036</v>
      </c>
      <c r="I943" t="s">
        <v>4011</v>
      </c>
      <c r="J943" t="s">
        <v>3943</v>
      </c>
      <c r="K943" t="s">
        <v>25</v>
      </c>
      <c r="L943" t="s">
        <v>3961</v>
      </c>
      <c r="M943" t="s">
        <v>3968</v>
      </c>
      <c r="N943" t="s">
        <v>3969</v>
      </c>
      <c r="O943" t="s">
        <v>3948</v>
      </c>
      <c r="P943">
        <v>3700</v>
      </c>
      <c r="Q943">
        <v>1690</v>
      </c>
      <c r="R943">
        <v>1595</v>
      </c>
      <c r="S943">
        <v>5</v>
      </c>
      <c r="T943">
        <v>32</v>
      </c>
    </row>
    <row r="944" spans="1:20" x14ac:dyDescent="0.3">
      <c r="A944" t="s">
        <v>4015</v>
      </c>
      <c r="B944" t="s">
        <v>5281</v>
      </c>
      <c r="C944">
        <v>740000</v>
      </c>
      <c r="D944">
        <v>2015</v>
      </c>
      <c r="E944">
        <v>155000</v>
      </c>
      <c r="F944" t="s">
        <v>14</v>
      </c>
      <c r="G944" t="s">
        <v>12</v>
      </c>
      <c r="H944" t="s">
        <v>4106</v>
      </c>
      <c r="I944" t="s">
        <v>4068</v>
      </c>
      <c r="J944" t="s">
        <v>3943</v>
      </c>
      <c r="K944" t="s">
        <v>25</v>
      </c>
      <c r="L944" t="s">
        <v>4146</v>
      </c>
      <c r="M944" t="s">
        <v>4658</v>
      </c>
      <c r="N944" t="s">
        <v>4583</v>
      </c>
      <c r="O944" t="s">
        <v>3975</v>
      </c>
      <c r="P944">
        <v>4655</v>
      </c>
      <c r="Q944">
        <v>1965</v>
      </c>
      <c r="R944">
        <v>1922</v>
      </c>
      <c r="S944">
        <v>7</v>
      </c>
      <c r="T944">
        <v>55</v>
      </c>
    </row>
    <row r="945" spans="1:20" x14ac:dyDescent="0.3">
      <c r="A945" t="s">
        <v>3980</v>
      </c>
      <c r="B945" t="s">
        <v>5038</v>
      </c>
      <c r="C945">
        <v>2400000</v>
      </c>
      <c r="D945">
        <v>2016</v>
      </c>
      <c r="E945">
        <v>60000</v>
      </c>
      <c r="F945" t="s">
        <v>10</v>
      </c>
      <c r="G945" t="s">
        <v>19</v>
      </c>
      <c r="H945" t="s">
        <v>4419</v>
      </c>
      <c r="I945" t="s">
        <v>4068</v>
      </c>
      <c r="J945" t="s">
        <v>3953</v>
      </c>
      <c r="K945" t="s">
        <v>25</v>
      </c>
      <c r="L945" t="s">
        <v>3982</v>
      </c>
      <c r="M945" t="s">
        <v>5039</v>
      </c>
      <c r="N945" t="s">
        <v>3984</v>
      </c>
      <c r="O945" t="s">
        <v>3975</v>
      </c>
      <c r="P945">
        <v>4879</v>
      </c>
      <c r="Q945">
        <v>1854</v>
      </c>
      <c r="R945">
        <v>1474</v>
      </c>
      <c r="S945">
        <v>5</v>
      </c>
      <c r="T945">
        <v>80</v>
      </c>
    </row>
    <row r="946" spans="1:20" x14ac:dyDescent="0.3">
      <c r="A946" t="s">
        <v>3985</v>
      </c>
      <c r="B946" t="s">
        <v>4605</v>
      </c>
      <c r="C946">
        <v>4500000</v>
      </c>
      <c r="D946">
        <v>2018</v>
      </c>
      <c r="E946">
        <v>23000</v>
      </c>
      <c r="F946" t="s">
        <v>14</v>
      </c>
      <c r="G946" t="s">
        <v>19</v>
      </c>
      <c r="H946" t="s">
        <v>3941</v>
      </c>
      <c r="I946" t="s">
        <v>3942</v>
      </c>
      <c r="J946" t="s">
        <v>3943</v>
      </c>
      <c r="K946" t="s">
        <v>25</v>
      </c>
      <c r="L946" t="s">
        <v>3988</v>
      </c>
      <c r="M946" t="s">
        <v>3989</v>
      </c>
      <c r="N946" t="s">
        <v>3990</v>
      </c>
      <c r="O946" t="s">
        <v>3975</v>
      </c>
      <c r="P946">
        <v>4936</v>
      </c>
      <c r="Q946">
        <v>1868</v>
      </c>
      <c r="R946">
        <v>1479</v>
      </c>
      <c r="S946">
        <v>5</v>
      </c>
      <c r="T946">
        <v>65</v>
      </c>
    </row>
    <row r="947" spans="1:20" x14ac:dyDescent="0.3">
      <c r="A947" t="s">
        <v>3949</v>
      </c>
      <c r="B947" t="s">
        <v>4639</v>
      </c>
      <c r="C947">
        <v>465000</v>
      </c>
      <c r="D947">
        <v>2014</v>
      </c>
      <c r="E947">
        <v>75000</v>
      </c>
      <c r="F947" t="s">
        <v>10</v>
      </c>
      <c r="G947" t="s">
        <v>12</v>
      </c>
      <c r="H947" t="s">
        <v>4241</v>
      </c>
      <c r="I947" t="s">
        <v>3952</v>
      </c>
      <c r="J947" t="s">
        <v>3943</v>
      </c>
      <c r="K947" t="s">
        <v>25</v>
      </c>
      <c r="L947" t="s">
        <v>3961</v>
      </c>
      <c r="M947" t="s">
        <v>4056</v>
      </c>
      <c r="N947" t="s">
        <v>4304</v>
      </c>
      <c r="O947" t="s">
        <v>3948</v>
      </c>
      <c r="P947">
        <v>3850</v>
      </c>
      <c r="Q947">
        <v>1695</v>
      </c>
      <c r="R947">
        <v>1530</v>
      </c>
      <c r="S947">
        <v>5</v>
      </c>
      <c r="T947">
        <v>42</v>
      </c>
    </row>
    <row r="948" spans="1:20" x14ac:dyDescent="0.3">
      <c r="A948" t="s">
        <v>4683</v>
      </c>
      <c r="B948" t="s">
        <v>5282</v>
      </c>
      <c r="C948">
        <v>375000</v>
      </c>
      <c r="D948">
        <v>2014</v>
      </c>
      <c r="E948">
        <v>71000</v>
      </c>
      <c r="F948" t="s">
        <v>14</v>
      </c>
      <c r="G948" t="s">
        <v>12</v>
      </c>
      <c r="H948" t="s">
        <v>4106</v>
      </c>
      <c r="I948" t="s">
        <v>3960</v>
      </c>
      <c r="J948" t="s">
        <v>3943</v>
      </c>
      <c r="K948" t="s">
        <v>25</v>
      </c>
      <c r="L948" t="s">
        <v>3954</v>
      </c>
      <c r="M948" t="s">
        <v>5283</v>
      </c>
      <c r="N948" t="s">
        <v>5284</v>
      </c>
      <c r="O948" t="s">
        <v>3948</v>
      </c>
      <c r="P948">
        <v>3987</v>
      </c>
      <c r="Q948">
        <v>1687</v>
      </c>
      <c r="R948">
        <v>1495</v>
      </c>
      <c r="S948">
        <v>5</v>
      </c>
      <c r="T948">
        <v>45</v>
      </c>
    </row>
    <row r="949" spans="1:20" x14ac:dyDescent="0.3">
      <c r="A949" t="s">
        <v>4104</v>
      </c>
      <c r="B949" t="s">
        <v>5285</v>
      </c>
      <c r="C949">
        <v>2900000</v>
      </c>
      <c r="D949">
        <v>2017</v>
      </c>
      <c r="E949">
        <v>64000</v>
      </c>
      <c r="F949" t="s">
        <v>14</v>
      </c>
      <c r="G949" t="s">
        <v>19</v>
      </c>
      <c r="H949" t="s">
        <v>4337</v>
      </c>
      <c r="I949" t="s">
        <v>3952</v>
      </c>
      <c r="J949" t="s">
        <v>3943</v>
      </c>
      <c r="K949" t="s">
        <v>25</v>
      </c>
      <c r="L949" t="s">
        <v>4107</v>
      </c>
      <c r="M949" t="s">
        <v>4446</v>
      </c>
      <c r="N949" t="s">
        <v>4843</v>
      </c>
      <c r="O949" t="s">
        <v>3948</v>
      </c>
      <c r="P949">
        <v>4385</v>
      </c>
      <c r="Q949">
        <v>1831</v>
      </c>
      <c r="R949">
        <v>1608</v>
      </c>
      <c r="S949">
        <v>5</v>
      </c>
      <c r="T949">
        <v>64</v>
      </c>
    </row>
    <row r="950" spans="1:20" x14ac:dyDescent="0.3">
      <c r="A950" t="s">
        <v>3939</v>
      </c>
      <c r="B950" t="s">
        <v>4061</v>
      </c>
      <c r="C950">
        <v>795000</v>
      </c>
      <c r="D950">
        <v>2018</v>
      </c>
      <c r="E950">
        <v>45326</v>
      </c>
      <c r="F950" t="s">
        <v>10</v>
      </c>
      <c r="G950" t="s">
        <v>12</v>
      </c>
      <c r="H950" t="s">
        <v>3971</v>
      </c>
      <c r="I950" t="s">
        <v>3952</v>
      </c>
      <c r="J950" t="s">
        <v>3943</v>
      </c>
      <c r="K950" t="s">
        <v>25</v>
      </c>
      <c r="L950" t="s">
        <v>4062</v>
      </c>
      <c r="M950" t="s">
        <v>4063</v>
      </c>
      <c r="N950" t="s">
        <v>4064</v>
      </c>
      <c r="O950" t="s">
        <v>3948</v>
      </c>
      <c r="P950">
        <v>3999</v>
      </c>
      <c r="Q950">
        <v>1734</v>
      </c>
      <c r="R950">
        <v>1601</v>
      </c>
      <c r="S950">
        <v>5</v>
      </c>
      <c r="T950">
        <v>40</v>
      </c>
    </row>
    <row r="951" spans="1:20" x14ac:dyDescent="0.3">
      <c r="A951" t="s">
        <v>3980</v>
      </c>
      <c r="B951" t="s">
        <v>5286</v>
      </c>
      <c r="C951">
        <v>5250000</v>
      </c>
      <c r="D951">
        <v>2020</v>
      </c>
      <c r="E951">
        <v>28079</v>
      </c>
      <c r="F951" t="s">
        <v>14</v>
      </c>
      <c r="G951" t="s">
        <v>19</v>
      </c>
      <c r="H951" t="s">
        <v>3971</v>
      </c>
      <c r="I951" t="s">
        <v>4011</v>
      </c>
      <c r="J951" t="s">
        <v>3943</v>
      </c>
      <c r="K951" t="s">
        <v>25</v>
      </c>
      <c r="L951" t="s">
        <v>4358</v>
      </c>
      <c r="M951" t="s">
        <v>4827</v>
      </c>
      <c r="N951" t="s">
        <v>4100</v>
      </c>
      <c r="O951" t="s">
        <v>3975</v>
      </c>
      <c r="P951">
        <v>4686</v>
      </c>
      <c r="Q951">
        <v>1810</v>
      </c>
      <c r="R951">
        <v>1442</v>
      </c>
      <c r="S951">
        <v>5</v>
      </c>
      <c r="T951">
        <v>66</v>
      </c>
    </row>
    <row r="952" spans="1:20" x14ac:dyDescent="0.3">
      <c r="A952" t="s">
        <v>4104</v>
      </c>
      <c r="B952" t="s">
        <v>5089</v>
      </c>
      <c r="C952">
        <v>2900000</v>
      </c>
      <c r="D952">
        <v>2019</v>
      </c>
      <c r="E952">
        <v>15529</v>
      </c>
      <c r="F952" t="s">
        <v>14</v>
      </c>
      <c r="G952" t="s">
        <v>19</v>
      </c>
      <c r="H952" t="s">
        <v>3971</v>
      </c>
      <c r="I952" t="s">
        <v>3952</v>
      </c>
      <c r="J952" t="s">
        <v>3943</v>
      </c>
      <c r="K952" t="s">
        <v>25</v>
      </c>
      <c r="L952" t="s">
        <v>4107</v>
      </c>
      <c r="M952" t="s">
        <v>4191</v>
      </c>
      <c r="N952" t="s">
        <v>4192</v>
      </c>
      <c r="O952" t="s">
        <v>3948</v>
      </c>
      <c r="P952">
        <v>4456</v>
      </c>
      <c r="Q952">
        <v>1796</v>
      </c>
      <c r="R952">
        <v>1416</v>
      </c>
      <c r="S952">
        <v>5</v>
      </c>
      <c r="T952">
        <v>50</v>
      </c>
    </row>
    <row r="953" spans="1:20" x14ac:dyDescent="0.3">
      <c r="A953" t="s">
        <v>3980</v>
      </c>
      <c r="B953" t="s">
        <v>5287</v>
      </c>
      <c r="C953">
        <v>2250000</v>
      </c>
      <c r="D953">
        <v>2015</v>
      </c>
      <c r="E953">
        <v>43200</v>
      </c>
      <c r="F953" t="s">
        <v>10</v>
      </c>
      <c r="G953" t="s">
        <v>19</v>
      </c>
      <c r="H953" t="s">
        <v>3941</v>
      </c>
      <c r="I953" t="s">
        <v>4037</v>
      </c>
      <c r="J953" t="s">
        <v>3943</v>
      </c>
      <c r="K953" t="s">
        <v>3944</v>
      </c>
      <c r="L953" t="s">
        <v>3982</v>
      </c>
      <c r="M953" t="s">
        <v>3983</v>
      </c>
      <c r="N953" t="s">
        <v>3984</v>
      </c>
      <c r="O953" t="s">
        <v>3948</v>
      </c>
      <c r="P953">
        <v>4424</v>
      </c>
      <c r="Q953">
        <v>1804</v>
      </c>
      <c r="R953">
        <v>1494</v>
      </c>
      <c r="S953">
        <v>5</v>
      </c>
      <c r="T953">
        <v>50</v>
      </c>
    </row>
    <row r="954" spans="1:20" x14ac:dyDescent="0.3">
      <c r="A954" t="s">
        <v>3939</v>
      </c>
      <c r="B954" t="s">
        <v>5288</v>
      </c>
      <c r="C954">
        <v>1050000</v>
      </c>
      <c r="D954">
        <v>2017</v>
      </c>
      <c r="E954">
        <v>29386</v>
      </c>
      <c r="F954" t="s">
        <v>10</v>
      </c>
      <c r="G954" t="s">
        <v>19</v>
      </c>
      <c r="H954" t="s">
        <v>4006</v>
      </c>
      <c r="I954" t="s">
        <v>4037</v>
      </c>
      <c r="J954" t="s">
        <v>3953</v>
      </c>
      <c r="K954" t="s">
        <v>25</v>
      </c>
      <c r="L954" t="s">
        <v>4155</v>
      </c>
      <c r="M954" t="s">
        <v>4156</v>
      </c>
      <c r="N954" t="s">
        <v>4157</v>
      </c>
      <c r="O954" t="s">
        <v>3948</v>
      </c>
      <c r="P954">
        <v>4440</v>
      </c>
      <c r="Q954">
        <v>1695</v>
      </c>
      <c r="R954">
        <v>1495</v>
      </c>
      <c r="S954">
        <v>5</v>
      </c>
      <c r="T954">
        <v>40</v>
      </c>
    </row>
    <row r="955" spans="1:20" x14ac:dyDescent="0.3">
      <c r="A955" t="s">
        <v>3957</v>
      </c>
      <c r="B955" t="s">
        <v>5176</v>
      </c>
      <c r="C955">
        <v>765000</v>
      </c>
      <c r="D955">
        <v>2021</v>
      </c>
      <c r="E955">
        <v>18105</v>
      </c>
      <c r="F955" t="s">
        <v>10</v>
      </c>
      <c r="G955" t="s">
        <v>12</v>
      </c>
      <c r="H955" t="s">
        <v>4006</v>
      </c>
      <c r="I955" t="s">
        <v>4037</v>
      </c>
      <c r="J955" t="s">
        <v>3943</v>
      </c>
      <c r="K955" t="s">
        <v>25</v>
      </c>
      <c r="L955" t="s">
        <v>3961</v>
      </c>
      <c r="M955" t="s">
        <v>4306</v>
      </c>
      <c r="N955" t="s">
        <v>4304</v>
      </c>
      <c r="O955" t="s">
        <v>3948</v>
      </c>
      <c r="P955">
        <v>3765</v>
      </c>
      <c r="Q955">
        <v>1660</v>
      </c>
      <c r="R955">
        <v>1520</v>
      </c>
      <c r="S955">
        <v>5</v>
      </c>
      <c r="T955">
        <v>43</v>
      </c>
    </row>
    <row r="956" spans="1:20" x14ac:dyDescent="0.3">
      <c r="A956" t="s">
        <v>3949</v>
      </c>
      <c r="B956" t="s">
        <v>5289</v>
      </c>
      <c r="C956">
        <v>675000</v>
      </c>
      <c r="D956">
        <v>2017</v>
      </c>
      <c r="E956">
        <v>125372</v>
      </c>
      <c r="F956" t="s">
        <v>14</v>
      </c>
      <c r="G956" t="s">
        <v>12</v>
      </c>
      <c r="H956" t="s">
        <v>3987</v>
      </c>
      <c r="I956" t="s">
        <v>4043</v>
      </c>
      <c r="J956" t="s">
        <v>3943</v>
      </c>
      <c r="K956" t="s">
        <v>25</v>
      </c>
      <c r="L956" t="s">
        <v>3954</v>
      </c>
      <c r="M956" t="s">
        <v>4125</v>
      </c>
      <c r="N956" t="s">
        <v>4126</v>
      </c>
      <c r="O956" t="s">
        <v>3948</v>
      </c>
      <c r="P956">
        <v>4300</v>
      </c>
      <c r="Q956">
        <v>1765</v>
      </c>
      <c r="R956">
        <v>1590</v>
      </c>
      <c r="S956">
        <v>5</v>
      </c>
      <c r="T956">
        <v>48</v>
      </c>
    </row>
    <row r="957" spans="1:20" x14ac:dyDescent="0.3">
      <c r="A957" t="s">
        <v>4104</v>
      </c>
      <c r="B957" t="s">
        <v>4346</v>
      </c>
      <c r="C957">
        <v>2400000</v>
      </c>
      <c r="D957">
        <v>2015</v>
      </c>
      <c r="E957">
        <v>100000</v>
      </c>
      <c r="F957" t="s">
        <v>14</v>
      </c>
      <c r="G957" t="s">
        <v>19</v>
      </c>
      <c r="H957" t="s">
        <v>4159</v>
      </c>
      <c r="I957" t="s">
        <v>4011</v>
      </c>
      <c r="J957" t="s">
        <v>3943</v>
      </c>
      <c r="K957" t="s">
        <v>25</v>
      </c>
      <c r="L957" t="s">
        <v>4107</v>
      </c>
      <c r="M957" t="s">
        <v>4347</v>
      </c>
      <c r="N957" t="s">
        <v>3990</v>
      </c>
      <c r="O957" t="s">
        <v>3948</v>
      </c>
      <c r="P957">
        <v>4933</v>
      </c>
      <c r="Q957">
        <v>1874</v>
      </c>
      <c r="R957">
        <v>1455</v>
      </c>
      <c r="S957">
        <v>5</v>
      </c>
      <c r="T957">
        <v>75</v>
      </c>
    </row>
    <row r="958" spans="1:20" x14ac:dyDescent="0.3">
      <c r="A958" t="s">
        <v>3949</v>
      </c>
      <c r="B958" t="s">
        <v>4163</v>
      </c>
      <c r="C958">
        <v>509999</v>
      </c>
      <c r="D958">
        <v>2019</v>
      </c>
      <c r="E958">
        <v>40000</v>
      </c>
      <c r="F958" t="s">
        <v>10</v>
      </c>
      <c r="G958" t="s">
        <v>12</v>
      </c>
      <c r="H958" t="s">
        <v>4267</v>
      </c>
      <c r="I958" t="s">
        <v>4037</v>
      </c>
      <c r="J958" t="s">
        <v>3943</v>
      </c>
      <c r="K958" t="s">
        <v>25</v>
      </c>
      <c r="L958" t="s">
        <v>4164</v>
      </c>
      <c r="M958" t="s">
        <v>4165</v>
      </c>
      <c r="N958" t="s">
        <v>4166</v>
      </c>
      <c r="O958" t="s">
        <v>3975</v>
      </c>
      <c r="P958">
        <v>3675</v>
      </c>
      <c r="Q958">
        <v>1475</v>
      </c>
      <c r="R958">
        <v>1800</v>
      </c>
      <c r="S958">
        <v>7</v>
      </c>
      <c r="T958">
        <v>40</v>
      </c>
    </row>
    <row r="959" spans="1:20" x14ac:dyDescent="0.3">
      <c r="A959" t="s">
        <v>4115</v>
      </c>
      <c r="B959" t="s">
        <v>5290</v>
      </c>
      <c r="C959">
        <v>2750000</v>
      </c>
      <c r="D959">
        <v>2022</v>
      </c>
      <c r="E959">
        <v>31000</v>
      </c>
      <c r="F959" t="s">
        <v>14</v>
      </c>
      <c r="G959" t="s">
        <v>19</v>
      </c>
      <c r="H959" t="s">
        <v>4159</v>
      </c>
      <c r="I959" t="s">
        <v>4068</v>
      </c>
      <c r="J959" t="s">
        <v>3943</v>
      </c>
      <c r="K959" t="s">
        <v>25</v>
      </c>
      <c r="L959" t="s">
        <v>4563</v>
      </c>
      <c r="M959" t="s">
        <v>4993</v>
      </c>
      <c r="N959" t="s">
        <v>4994</v>
      </c>
      <c r="O959" t="s">
        <v>3991</v>
      </c>
      <c r="P959">
        <v>4695</v>
      </c>
      <c r="Q959">
        <v>1890</v>
      </c>
      <c r="R959">
        <v>1755</v>
      </c>
      <c r="S959">
        <v>7</v>
      </c>
      <c r="T959">
        <v>60</v>
      </c>
    </row>
    <row r="960" spans="1:20" x14ac:dyDescent="0.3">
      <c r="A960" t="s">
        <v>4104</v>
      </c>
      <c r="B960" t="s">
        <v>5291</v>
      </c>
      <c r="C960">
        <v>2600000</v>
      </c>
      <c r="D960">
        <v>2012</v>
      </c>
      <c r="E960">
        <v>42000</v>
      </c>
      <c r="F960" t="s">
        <v>14</v>
      </c>
      <c r="G960" t="s">
        <v>19</v>
      </c>
      <c r="H960" t="s">
        <v>3959</v>
      </c>
      <c r="I960" t="s">
        <v>3952</v>
      </c>
      <c r="J960" t="s">
        <v>3943</v>
      </c>
      <c r="K960" t="s">
        <v>25</v>
      </c>
      <c r="L960" t="s">
        <v>4317</v>
      </c>
      <c r="M960" t="s">
        <v>5292</v>
      </c>
      <c r="N960" t="s">
        <v>5108</v>
      </c>
      <c r="O960" t="s">
        <v>3991</v>
      </c>
      <c r="P960">
        <v>4969</v>
      </c>
      <c r="Q960">
        <v>2139</v>
      </c>
      <c r="R960">
        <v>1420</v>
      </c>
      <c r="S960">
        <v>5</v>
      </c>
      <c r="T960">
        <v>65</v>
      </c>
    </row>
    <row r="961" spans="1:20" x14ac:dyDescent="0.3">
      <c r="A961" t="s">
        <v>3939</v>
      </c>
      <c r="B961" t="s">
        <v>5239</v>
      </c>
      <c r="C961">
        <v>495000</v>
      </c>
      <c r="D961">
        <v>2012</v>
      </c>
      <c r="E961">
        <v>65001</v>
      </c>
      <c r="F961" t="s">
        <v>10</v>
      </c>
      <c r="G961" t="s">
        <v>19</v>
      </c>
      <c r="H961" t="s">
        <v>3941</v>
      </c>
      <c r="I961" t="s">
        <v>3967</v>
      </c>
      <c r="J961" t="s">
        <v>3943</v>
      </c>
      <c r="K961" t="s">
        <v>25</v>
      </c>
      <c r="L961" t="s">
        <v>4155</v>
      </c>
      <c r="M961" t="s">
        <v>4923</v>
      </c>
      <c r="N961" t="s">
        <v>4924</v>
      </c>
      <c r="O961" t="s">
        <v>3948</v>
      </c>
      <c r="P961">
        <v>4440</v>
      </c>
      <c r="Q961">
        <v>1695</v>
      </c>
      <c r="R961">
        <v>1485</v>
      </c>
      <c r="S961">
        <v>5</v>
      </c>
      <c r="T961">
        <v>42</v>
      </c>
    </row>
    <row r="962" spans="1:20" x14ac:dyDescent="0.3">
      <c r="A962" t="s">
        <v>4104</v>
      </c>
      <c r="B962" t="s">
        <v>4520</v>
      </c>
      <c r="C962">
        <v>2400000</v>
      </c>
      <c r="D962">
        <v>2014</v>
      </c>
      <c r="E962">
        <v>42533</v>
      </c>
      <c r="F962" t="s">
        <v>14</v>
      </c>
      <c r="G962" t="s">
        <v>19</v>
      </c>
      <c r="H962" t="s">
        <v>3971</v>
      </c>
      <c r="I962" t="s">
        <v>4011</v>
      </c>
      <c r="J962" t="s">
        <v>3943</v>
      </c>
      <c r="K962" t="s">
        <v>25</v>
      </c>
      <c r="L962" t="s">
        <v>4317</v>
      </c>
      <c r="M962" t="s">
        <v>4420</v>
      </c>
      <c r="N962" t="s">
        <v>4421</v>
      </c>
      <c r="O962" t="s">
        <v>3991</v>
      </c>
      <c r="P962">
        <v>5089</v>
      </c>
      <c r="Q962">
        <v>1983</v>
      </c>
      <c r="R962">
        <v>1737</v>
      </c>
      <c r="S962">
        <v>7</v>
      </c>
      <c r="T962">
        <v>100</v>
      </c>
    </row>
    <row r="963" spans="1:20" x14ac:dyDescent="0.3">
      <c r="A963" t="s">
        <v>3957</v>
      </c>
      <c r="B963" t="s">
        <v>4330</v>
      </c>
      <c r="C963">
        <v>495000</v>
      </c>
      <c r="D963">
        <v>2018</v>
      </c>
      <c r="E963">
        <v>45000</v>
      </c>
      <c r="F963" t="s">
        <v>10</v>
      </c>
      <c r="G963" t="s">
        <v>12</v>
      </c>
      <c r="H963" t="s">
        <v>3971</v>
      </c>
      <c r="I963" t="s">
        <v>3952</v>
      </c>
      <c r="J963" t="s">
        <v>3943</v>
      </c>
      <c r="K963" t="s">
        <v>25</v>
      </c>
      <c r="L963" t="s">
        <v>3961</v>
      </c>
      <c r="M963" t="s">
        <v>4306</v>
      </c>
      <c r="N963" t="s">
        <v>4304</v>
      </c>
      <c r="O963" t="s">
        <v>3948</v>
      </c>
      <c r="P963">
        <v>3765</v>
      </c>
      <c r="Q963">
        <v>1660</v>
      </c>
      <c r="R963">
        <v>1520</v>
      </c>
      <c r="S963">
        <v>5</v>
      </c>
      <c r="T963">
        <v>43</v>
      </c>
    </row>
    <row r="964" spans="1:20" x14ac:dyDescent="0.3">
      <c r="A964" t="s">
        <v>4363</v>
      </c>
      <c r="B964" t="s">
        <v>4565</v>
      </c>
      <c r="C964">
        <v>4200000</v>
      </c>
      <c r="D964">
        <v>2018</v>
      </c>
      <c r="E964">
        <v>36000</v>
      </c>
      <c r="F964" t="s">
        <v>14</v>
      </c>
      <c r="G964" t="s">
        <v>19</v>
      </c>
      <c r="H964" t="s">
        <v>4067</v>
      </c>
      <c r="I964" t="s">
        <v>3952</v>
      </c>
      <c r="J964" t="s">
        <v>3953</v>
      </c>
      <c r="K964" t="s">
        <v>25</v>
      </c>
      <c r="L964" t="s">
        <v>4146</v>
      </c>
      <c r="M964" t="s">
        <v>4567</v>
      </c>
      <c r="N964" t="s">
        <v>3990</v>
      </c>
      <c r="O964" t="s">
        <v>3991</v>
      </c>
      <c r="P964">
        <v>4600</v>
      </c>
      <c r="Q964">
        <v>2069</v>
      </c>
      <c r="R964">
        <v>1724</v>
      </c>
      <c r="S964">
        <v>7</v>
      </c>
      <c r="T964">
        <v>65</v>
      </c>
    </row>
    <row r="965" spans="1:20" x14ac:dyDescent="0.3">
      <c r="A965" t="s">
        <v>3964</v>
      </c>
      <c r="B965" t="s">
        <v>4171</v>
      </c>
      <c r="C965">
        <v>2550000</v>
      </c>
      <c r="D965">
        <v>2017</v>
      </c>
      <c r="E965">
        <v>44000</v>
      </c>
      <c r="F965" t="s">
        <v>14</v>
      </c>
      <c r="G965" t="s">
        <v>19</v>
      </c>
      <c r="H965" t="s">
        <v>4036</v>
      </c>
      <c r="I965" t="s">
        <v>4068</v>
      </c>
      <c r="J965" t="s">
        <v>3953</v>
      </c>
      <c r="K965" t="s">
        <v>25</v>
      </c>
      <c r="L965" t="s">
        <v>4172</v>
      </c>
      <c r="M965" t="s">
        <v>4173</v>
      </c>
      <c r="N965" t="s">
        <v>4174</v>
      </c>
      <c r="O965" t="s">
        <v>3975</v>
      </c>
      <c r="P965">
        <v>4795</v>
      </c>
      <c r="Q965">
        <v>1855</v>
      </c>
      <c r="R965">
        <v>1835</v>
      </c>
      <c r="S965">
        <v>7</v>
      </c>
      <c r="T965">
        <v>80</v>
      </c>
    </row>
    <row r="966" spans="1:20" x14ac:dyDescent="0.3">
      <c r="A966" t="s">
        <v>3949</v>
      </c>
      <c r="B966" t="s">
        <v>5293</v>
      </c>
      <c r="C966">
        <v>480000</v>
      </c>
      <c r="D966">
        <v>2016</v>
      </c>
      <c r="E966">
        <v>85000</v>
      </c>
      <c r="F966" t="s">
        <v>14</v>
      </c>
      <c r="G966" t="s">
        <v>12</v>
      </c>
      <c r="H966" t="s">
        <v>3959</v>
      </c>
      <c r="I966" t="s">
        <v>3952</v>
      </c>
      <c r="J966" t="s">
        <v>3943</v>
      </c>
      <c r="K966" t="s">
        <v>25</v>
      </c>
      <c r="L966" t="s">
        <v>3954</v>
      </c>
      <c r="M966" t="s">
        <v>3955</v>
      </c>
      <c r="N966" t="s">
        <v>3956</v>
      </c>
      <c r="O966" t="s">
        <v>3948</v>
      </c>
      <c r="P966">
        <v>3995</v>
      </c>
      <c r="Q966">
        <v>1695</v>
      </c>
      <c r="R966">
        <v>1555</v>
      </c>
      <c r="S966">
        <v>5</v>
      </c>
      <c r="T966">
        <v>42</v>
      </c>
    </row>
    <row r="967" spans="1:20" x14ac:dyDescent="0.3">
      <c r="A967" t="s">
        <v>3957</v>
      </c>
      <c r="B967" t="s">
        <v>5156</v>
      </c>
      <c r="C967">
        <v>1750000</v>
      </c>
      <c r="D967">
        <v>2021</v>
      </c>
      <c r="E967">
        <v>17000</v>
      </c>
      <c r="F967" t="s">
        <v>14</v>
      </c>
      <c r="G967" t="s">
        <v>12</v>
      </c>
      <c r="H967" t="s">
        <v>4078</v>
      </c>
      <c r="I967" t="s">
        <v>4068</v>
      </c>
      <c r="J967" t="s">
        <v>3943</v>
      </c>
      <c r="K967" t="s">
        <v>25</v>
      </c>
      <c r="L967" t="s">
        <v>4069</v>
      </c>
      <c r="M967" t="s">
        <v>4070</v>
      </c>
      <c r="N967" t="s">
        <v>4071</v>
      </c>
      <c r="O967" t="s">
        <v>3948</v>
      </c>
      <c r="P967">
        <v>4270</v>
      </c>
      <c r="Q967">
        <v>1780</v>
      </c>
      <c r="R967">
        <v>1630</v>
      </c>
      <c r="S967">
        <v>5</v>
      </c>
      <c r="T967">
        <v>60</v>
      </c>
    </row>
    <row r="968" spans="1:20" x14ac:dyDescent="0.3">
      <c r="A968" t="s">
        <v>3949</v>
      </c>
      <c r="B968" t="s">
        <v>4361</v>
      </c>
      <c r="C968">
        <v>850000</v>
      </c>
      <c r="D968">
        <v>2019</v>
      </c>
      <c r="E968">
        <v>72000</v>
      </c>
      <c r="F968" t="s">
        <v>14</v>
      </c>
      <c r="G968" t="s">
        <v>12</v>
      </c>
      <c r="H968" t="s">
        <v>3959</v>
      </c>
      <c r="I968" t="s">
        <v>4037</v>
      </c>
      <c r="J968" t="s">
        <v>3943</v>
      </c>
      <c r="K968" t="s">
        <v>25</v>
      </c>
      <c r="L968" t="s">
        <v>3954</v>
      </c>
      <c r="M968" t="s">
        <v>4125</v>
      </c>
      <c r="N968" t="s">
        <v>4126</v>
      </c>
      <c r="O968" t="s">
        <v>3948</v>
      </c>
      <c r="P968">
        <v>4296</v>
      </c>
      <c r="Q968">
        <v>1695</v>
      </c>
      <c r="R968">
        <v>1685</v>
      </c>
      <c r="S968">
        <v>7</v>
      </c>
      <c r="T968">
        <v>45</v>
      </c>
    </row>
    <row r="969" spans="1:20" x14ac:dyDescent="0.3">
      <c r="A969" t="s">
        <v>3957</v>
      </c>
      <c r="B969" t="s">
        <v>4045</v>
      </c>
      <c r="C969">
        <v>434999</v>
      </c>
      <c r="D969">
        <v>2019</v>
      </c>
      <c r="E969">
        <v>34400</v>
      </c>
      <c r="F969" t="s">
        <v>10</v>
      </c>
      <c r="G969" t="s">
        <v>19</v>
      </c>
      <c r="H969" t="s">
        <v>4287</v>
      </c>
      <c r="I969" t="s">
        <v>4037</v>
      </c>
      <c r="J969" t="s">
        <v>3943</v>
      </c>
      <c r="K969" t="s">
        <v>25</v>
      </c>
      <c r="L969" t="s">
        <v>4046</v>
      </c>
      <c r="M969" t="s">
        <v>4047</v>
      </c>
      <c r="N969" t="s">
        <v>4048</v>
      </c>
      <c r="O969" t="s">
        <v>3948</v>
      </c>
      <c r="P969">
        <v>3610</v>
      </c>
      <c r="Q969">
        <v>1645</v>
      </c>
      <c r="R969">
        <v>1560</v>
      </c>
      <c r="S969">
        <v>5</v>
      </c>
      <c r="T969">
        <v>35</v>
      </c>
    </row>
    <row r="970" spans="1:20" x14ac:dyDescent="0.3">
      <c r="A970" t="s">
        <v>3957</v>
      </c>
      <c r="B970" t="s">
        <v>5294</v>
      </c>
      <c r="C970">
        <v>1070000</v>
      </c>
      <c r="D970">
        <v>2021</v>
      </c>
      <c r="E970">
        <v>8800</v>
      </c>
      <c r="F970" t="s">
        <v>10</v>
      </c>
      <c r="G970" t="s">
        <v>12</v>
      </c>
      <c r="H970" t="s">
        <v>4036</v>
      </c>
      <c r="I970" t="s">
        <v>3952</v>
      </c>
      <c r="J970" t="s">
        <v>3943</v>
      </c>
      <c r="K970" t="s">
        <v>25</v>
      </c>
      <c r="L970" t="s">
        <v>4026</v>
      </c>
      <c r="M970" t="s">
        <v>4050</v>
      </c>
      <c r="N970" t="s">
        <v>4051</v>
      </c>
      <c r="O970" t="s">
        <v>3948</v>
      </c>
      <c r="P970">
        <v>3995</v>
      </c>
      <c r="Q970">
        <v>1770</v>
      </c>
      <c r="R970">
        <v>1605</v>
      </c>
      <c r="S970">
        <v>5</v>
      </c>
      <c r="T970">
        <v>45</v>
      </c>
    </row>
    <row r="971" spans="1:20" x14ac:dyDescent="0.3">
      <c r="A971" t="s">
        <v>3939</v>
      </c>
      <c r="B971" t="s">
        <v>4687</v>
      </c>
      <c r="C971">
        <v>1530000</v>
      </c>
      <c r="D971">
        <v>2022</v>
      </c>
      <c r="E971">
        <v>2000</v>
      </c>
      <c r="F971" t="s">
        <v>10</v>
      </c>
      <c r="G971" t="s">
        <v>19</v>
      </c>
      <c r="H971" t="s">
        <v>4036</v>
      </c>
      <c r="I971" t="s">
        <v>3942</v>
      </c>
      <c r="J971" t="s">
        <v>3943</v>
      </c>
      <c r="K971" t="s">
        <v>25</v>
      </c>
      <c r="L971" t="s">
        <v>4204</v>
      </c>
      <c r="M971" t="s">
        <v>4688</v>
      </c>
      <c r="N971" t="s">
        <v>4689</v>
      </c>
      <c r="O971" t="s">
        <v>3948</v>
      </c>
      <c r="P971">
        <v>4549</v>
      </c>
      <c r="Q971">
        <v>1748</v>
      </c>
      <c r="R971">
        <v>1489</v>
      </c>
      <c r="S971">
        <v>5</v>
      </c>
      <c r="T971">
        <v>40</v>
      </c>
    </row>
    <row r="972" spans="1:20" x14ac:dyDescent="0.3">
      <c r="A972" t="s">
        <v>3957</v>
      </c>
      <c r="B972" t="s">
        <v>5150</v>
      </c>
      <c r="C972">
        <v>1598000</v>
      </c>
      <c r="D972">
        <v>2020</v>
      </c>
      <c r="E972">
        <v>19700</v>
      </c>
      <c r="F972" t="s">
        <v>14</v>
      </c>
      <c r="G972" t="s">
        <v>12</v>
      </c>
      <c r="H972" t="s">
        <v>3971</v>
      </c>
      <c r="I972" t="s">
        <v>3960</v>
      </c>
      <c r="J972" t="s">
        <v>3943</v>
      </c>
      <c r="K972" t="s">
        <v>25</v>
      </c>
      <c r="L972" t="s">
        <v>4186</v>
      </c>
      <c r="M972" t="s">
        <v>4354</v>
      </c>
      <c r="N972" t="s">
        <v>4355</v>
      </c>
      <c r="O972" t="s">
        <v>3948</v>
      </c>
      <c r="P972">
        <v>4300</v>
      </c>
      <c r="Q972">
        <v>1790</v>
      </c>
      <c r="R972">
        <v>1635</v>
      </c>
      <c r="S972">
        <v>5</v>
      </c>
      <c r="T972">
        <v>50</v>
      </c>
    </row>
    <row r="973" spans="1:20" x14ac:dyDescent="0.3">
      <c r="A973" t="s">
        <v>3957</v>
      </c>
      <c r="B973" t="s">
        <v>4258</v>
      </c>
      <c r="C973">
        <v>645000</v>
      </c>
      <c r="D973">
        <v>2016</v>
      </c>
      <c r="E973">
        <v>45000</v>
      </c>
      <c r="F973" t="s">
        <v>10</v>
      </c>
      <c r="G973" t="s">
        <v>12</v>
      </c>
      <c r="H973" t="s">
        <v>4036</v>
      </c>
      <c r="I973" t="s">
        <v>3952</v>
      </c>
      <c r="J973" t="s">
        <v>3943</v>
      </c>
      <c r="K973" t="s">
        <v>25</v>
      </c>
      <c r="L973" t="s">
        <v>4038</v>
      </c>
      <c r="M973" t="s">
        <v>4260</v>
      </c>
      <c r="N973" t="s">
        <v>4261</v>
      </c>
      <c r="O973" t="s">
        <v>3948</v>
      </c>
      <c r="P973">
        <v>4375</v>
      </c>
      <c r="Q973">
        <v>1700</v>
      </c>
      <c r="R973">
        <v>1475</v>
      </c>
      <c r="S973">
        <v>5</v>
      </c>
      <c r="T973">
        <v>43</v>
      </c>
    </row>
    <row r="974" spans="1:20" x14ac:dyDescent="0.3">
      <c r="A974" t="s">
        <v>3980</v>
      </c>
      <c r="B974" t="s">
        <v>5295</v>
      </c>
      <c r="C974">
        <v>1100000</v>
      </c>
      <c r="D974">
        <v>2012</v>
      </c>
      <c r="E974">
        <v>73000</v>
      </c>
      <c r="F974" t="s">
        <v>14</v>
      </c>
      <c r="G974" t="s">
        <v>19</v>
      </c>
      <c r="H974" t="s">
        <v>4078</v>
      </c>
      <c r="I974" t="s">
        <v>3952</v>
      </c>
      <c r="J974" t="s">
        <v>3943</v>
      </c>
      <c r="K974" t="s">
        <v>25</v>
      </c>
      <c r="L974" t="s">
        <v>1676</v>
      </c>
      <c r="M974" t="s">
        <v>1676</v>
      </c>
      <c r="N974" t="s">
        <v>1676</v>
      </c>
      <c r="O974" t="s">
        <v>1676</v>
      </c>
    </row>
    <row r="975" spans="1:20" x14ac:dyDescent="0.3">
      <c r="A975" t="s">
        <v>3949</v>
      </c>
      <c r="B975" t="s">
        <v>5296</v>
      </c>
      <c r="C975">
        <v>650000</v>
      </c>
      <c r="D975">
        <v>2017</v>
      </c>
      <c r="E975">
        <v>76000</v>
      </c>
      <c r="F975" t="s">
        <v>14</v>
      </c>
      <c r="G975" t="s">
        <v>19</v>
      </c>
      <c r="H975" t="s">
        <v>4243</v>
      </c>
      <c r="I975" t="s">
        <v>4037</v>
      </c>
      <c r="J975" t="s">
        <v>3943</v>
      </c>
      <c r="K975" t="s">
        <v>25</v>
      </c>
      <c r="L975" t="s">
        <v>3954</v>
      </c>
      <c r="M975" t="s">
        <v>3955</v>
      </c>
      <c r="N975" t="s">
        <v>3956</v>
      </c>
      <c r="O975" t="s">
        <v>3948</v>
      </c>
      <c r="P975">
        <v>3995</v>
      </c>
      <c r="Q975">
        <v>1695</v>
      </c>
      <c r="R975">
        <v>1555</v>
      </c>
      <c r="S975">
        <v>5</v>
      </c>
      <c r="T975">
        <v>42</v>
      </c>
    </row>
    <row r="976" spans="1:20" x14ac:dyDescent="0.3">
      <c r="A976" t="s">
        <v>4021</v>
      </c>
      <c r="B976" t="s">
        <v>5297</v>
      </c>
      <c r="C976">
        <v>545000</v>
      </c>
      <c r="D976">
        <v>2013</v>
      </c>
      <c r="E976">
        <v>110000</v>
      </c>
      <c r="F976" t="s">
        <v>14</v>
      </c>
      <c r="G976" t="s">
        <v>12</v>
      </c>
      <c r="H976" t="s">
        <v>4006</v>
      </c>
      <c r="I976" t="s">
        <v>4037</v>
      </c>
      <c r="J976" t="s">
        <v>3943</v>
      </c>
      <c r="K976" t="s">
        <v>25</v>
      </c>
      <c r="L976" t="s">
        <v>4225</v>
      </c>
      <c r="M976" t="s">
        <v>4399</v>
      </c>
      <c r="N976" t="s">
        <v>4355</v>
      </c>
      <c r="O976" t="s">
        <v>3948</v>
      </c>
      <c r="P976">
        <v>4384</v>
      </c>
      <c r="Q976">
        <v>1699</v>
      </c>
      <c r="R976">
        <v>1466</v>
      </c>
      <c r="S976">
        <v>5</v>
      </c>
      <c r="T976">
        <v>55</v>
      </c>
    </row>
    <row r="977" spans="1:20" x14ac:dyDescent="0.3">
      <c r="A977" t="s">
        <v>3939</v>
      </c>
      <c r="B977" t="s">
        <v>5298</v>
      </c>
      <c r="C977">
        <v>1095000</v>
      </c>
      <c r="D977">
        <v>2022</v>
      </c>
      <c r="E977">
        <v>2700</v>
      </c>
      <c r="F977" t="s">
        <v>10</v>
      </c>
      <c r="G977" t="s">
        <v>12</v>
      </c>
      <c r="H977" t="s">
        <v>4036</v>
      </c>
      <c r="I977" t="s">
        <v>4037</v>
      </c>
      <c r="J977" t="s">
        <v>3943</v>
      </c>
      <c r="K977" t="s">
        <v>25</v>
      </c>
      <c r="L977" t="s">
        <v>4155</v>
      </c>
      <c r="M977" t="s">
        <v>4761</v>
      </c>
      <c r="N977" t="s">
        <v>4157</v>
      </c>
      <c r="O977" t="s">
        <v>3948</v>
      </c>
      <c r="P977">
        <v>4440</v>
      </c>
      <c r="Q977">
        <v>1695</v>
      </c>
      <c r="R977">
        <v>1495</v>
      </c>
      <c r="S977">
        <v>5</v>
      </c>
      <c r="T977">
        <v>40</v>
      </c>
    </row>
    <row r="978" spans="1:20" x14ac:dyDescent="0.3">
      <c r="A978" t="s">
        <v>3964</v>
      </c>
      <c r="B978" t="s">
        <v>5066</v>
      </c>
      <c r="C978">
        <v>1975000</v>
      </c>
      <c r="D978">
        <v>2018</v>
      </c>
      <c r="E978">
        <v>75000</v>
      </c>
      <c r="F978" t="s">
        <v>14</v>
      </c>
      <c r="G978" t="s">
        <v>19</v>
      </c>
      <c r="H978" t="s">
        <v>4223</v>
      </c>
      <c r="I978" t="s">
        <v>3942</v>
      </c>
      <c r="J978" t="s">
        <v>3943</v>
      </c>
      <c r="K978" t="s">
        <v>25</v>
      </c>
      <c r="L978" t="s">
        <v>4172</v>
      </c>
      <c r="M978" t="s">
        <v>4502</v>
      </c>
      <c r="N978" t="s">
        <v>4503</v>
      </c>
      <c r="O978" t="s">
        <v>3975</v>
      </c>
      <c r="P978">
        <v>4735</v>
      </c>
      <c r="Q978">
        <v>1830</v>
      </c>
      <c r="R978">
        <v>1795</v>
      </c>
      <c r="S978">
        <v>7</v>
      </c>
      <c r="T978">
        <v>55</v>
      </c>
    </row>
    <row r="979" spans="1:20" x14ac:dyDescent="0.3">
      <c r="A979" t="s">
        <v>5299</v>
      </c>
      <c r="B979" t="s">
        <v>5300</v>
      </c>
      <c r="C979">
        <v>18000000</v>
      </c>
      <c r="D979">
        <v>2011</v>
      </c>
      <c r="E979">
        <v>60000</v>
      </c>
      <c r="F979" t="s">
        <v>10</v>
      </c>
      <c r="G979" t="s">
        <v>19</v>
      </c>
      <c r="H979" t="s">
        <v>3971</v>
      </c>
      <c r="I979" t="s">
        <v>3960</v>
      </c>
      <c r="J979" t="s">
        <v>3953</v>
      </c>
      <c r="K979" t="s">
        <v>3944</v>
      </c>
      <c r="L979" t="s">
        <v>5301</v>
      </c>
      <c r="M979" t="s">
        <v>5302</v>
      </c>
      <c r="N979" t="s">
        <v>5303</v>
      </c>
      <c r="O979" t="s">
        <v>3975</v>
      </c>
      <c r="P979">
        <v>5399</v>
      </c>
      <c r="Q979">
        <v>1948</v>
      </c>
      <c r="R979">
        <v>1550</v>
      </c>
      <c r="S979">
        <v>5</v>
      </c>
      <c r="T979">
        <v>82</v>
      </c>
    </row>
    <row r="980" spans="1:20" x14ac:dyDescent="0.3">
      <c r="A980" t="s">
        <v>4104</v>
      </c>
      <c r="B980" t="s">
        <v>5304</v>
      </c>
      <c r="C980">
        <v>1839000</v>
      </c>
      <c r="D980">
        <v>2017</v>
      </c>
      <c r="E980">
        <v>110000</v>
      </c>
      <c r="F980" t="s">
        <v>14</v>
      </c>
      <c r="G980" t="s">
        <v>19</v>
      </c>
      <c r="H980" t="s">
        <v>3971</v>
      </c>
      <c r="I980" t="s">
        <v>4011</v>
      </c>
      <c r="J980" t="s">
        <v>3943</v>
      </c>
      <c r="K980" t="s">
        <v>25</v>
      </c>
      <c r="L980" t="s">
        <v>4107</v>
      </c>
      <c r="M980" t="s">
        <v>4439</v>
      </c>
      <c r="N980" t="s">
        <v>4109</v>
      </c>
      <c r="O980" t="s">
        <v>3991</v>
      </c>
      <c r="P980">
        <v>4385</v>
      </c>
      <c r="Q980">
        <v>1831</v>
      </c>
      <c r="R980">
        <v>1608</v>
      </c>
      <c r="S980">
        <v>5</v>
      </c>
      <c r="T980">
        <v>64</v>
      </c>
    </row>
    <row r="981" spans="1:20" x14ac:dyDescent="0.3">
      <c r="A981" t="s">
        <v>3992</v>
      </c>
      <c r="B981" t="s">
        <v>4729</v>
      </c>
      <c r="C981">
        <v>1500000</v>
      </c>
      <c r="D981">
        <v>2016</v>
      </c>
      <c r="E981">
        <v>70000</v>
      </c>
      <c r="F981" t="s">
        <v>10</v>
      </c>
      <c r="G981" t="s">
        <v>19</v>
      </c>
      <c r="H981" t="s">
        <v>4067</v>
      </c>
      <c r="I981" t="s">
        <v>3952</v>
      </c>
      <c r="J981" t="s">
        <v>3953</v>
      </c>
      <c r="K981" t="s">
        <v>25</v>
      </c>
      <c r="L981" t="s">
        <v>3994</v>
      </c>
      <c r="M981" t="s">
        <v>3995</v>
      </c>
      <c r="N981" t="s">
        <v>3996</v>
      </c>
      <c r="O981" t="s">
        <v>3948</v>
      </c>
      <c r="P981">
        <v>4861</v>
      </c>
      <c r="Q981">
        <v>1864</v>
      </c>
      <c r="R981">
        <v>1483</v>
      </c>
      <c r="S981">
        <v>5</v>
      </c>
      <c r="T981">
        <v>66</v>
      </c>
    </row>
    <row r="982" spans="1:20" x14ac:dyDescent="0.3">
      <c r="A982" t="s">
        <v>4104</v>
      </c>
      <c r="B982" t="s">
        <v>4217</v>
      </c>
      <c r="C982">
        <v>2100000</v>
      </c>
      <c r="D982">
        <v>2017</v>
      </c>
      <c r="E982">
        <v>42000</v>
      </c>
      <c r="F982" t="s">
        <v>14</v>
      </c>
      <c r="G982" t="s">
        <v>19</v>
      </c>
      <c r="H982" t="s">
        <v>4145</v>
      </c>
      <c r="I982" t="s">
        <v>4037</v>
      </c>
      <c r="J982" t="s">
        <v>3943</v>
      </c>
      <c r="K982" t="s">
        <v>25</v>
      </c>
      <c r="L982" t="s">
        <v>4107</v>
      </c>
      <c r="M982" t="s">
        <v>4218</v>
      </c>
      <c r="N982" t="s">
        <v>4109</v>
      </c>
      <c r="O982" t="s">
        <v>3991</v>
      </c>
      <c r="P982">
        <v>4385</v>
      </c>
      <c r="Q982">
        <v>1831</v>
      </c>
      <c r="R982">
        <v>1608</v>
      </c>
      <c r="S982">
        <v>5</v>
      </c>
      <c r="T982">
        <v>64</v>
      </c>
    </row>
    <row r="983" spans="1:20" x14ac:dyDescent="0.3">
      <c r="A983" t="s">
        <v>4021</v>
      </c>
      <c r="B983" t="s">
        <v>5305</v>
      </c>
      <c r="C983">
        <v>345000</v>
      </c>
      <c r="D983">
        <v>2015</v>
      </c>
      <c r="E983">
        <v>70000</v>
      </c>
      <c r="F983" t="s">
        <v>14</v>
      </c>
      <c r="G983" t="s">
        <v>12</v>
      </c>
      <c r="H983" t="s">
        <v>4282</v>
      </c>
      <c r="I983" t="s">
        <v>3967</v>
      </c>
      <c r="J983" t="s">
        <v>3943</v>
      </c>
      <c r="K983" t="s">
        <v>25</v>
      </c>
      <c r="L983" t="s">
        <v>4204</v>
      </c>
      <c r="M983" t="s">
        <v>5306</v>
      </c>
      <c r="N983" t="s">
        <v>4942</v>
      </c>
      <c r="O983" t="s">
        <v>3948</v>
      </c>
      <c r="P983">
        <v>3971</v>
      </c>
      <c r="Q983">
        <v>1682</v>
      </c>
      <c r="R983">
        <v>1469</v>
      </c>
      <c r="S983">
        <v>5</v>
      </c>
      <c r="T983">
        <v>45</v>
      </c>
    </row>
    <row r="984" spans="1:20" x14ac:dyDescent="0.3">
      <c r="A984" t="s">
        <v>3939</v>
      </c>
      <c r="B984" t="s">
        <v>4391</v>
      </c>
      <c r="C984">
        <v>850000</v>
      </c>
      <c r="D984">
        <v>2018</v>
      </c>
      <c r="E984">
        <v>52890</v>
      </c>
      <c r="F984" t="s">
        <v>10</v>
      </c>
      <c r="G984" t="s">
        <v>12</v>
      </c>
      <c r="H984" t="s">
        <v>4145</v>
      </c>
      <c r="I984" t="s">
        <v>4037</v>
      </c>
      <c r="J984" t="s">
        <v>3943</v>
      </c>
      <c r="K984" t="s">
        <v>25</v>
      </c>
      <c r="L984" t="s">
        <v>4155</v>
      </c>
      <c r="M984" t="s">
        <v>4156</v>
      </c>
      <c r="N984" t="s">
        <v>4157</v>
      </c>
      <c r="O984" t="s">
        <v>3948</v>
      </c>
      <c r="P984">
        <v>4440</v>
      </c>
      <c r="Q984">
        <v>1695</v>
      </c>
      <c r="R984">
        <v>1495</v>
      </c>
      <c r="S984">
        <v>5</v>
      </c>
      <c r="T984">
        <v>40</v>
      </c>
    </row>
    <row r="985" spans="1:20" x14ac:dyDescent="0.3">
      <c r="A985" t="s">
        <v>3957</v>
      </c>
      <c r="B985" t="s">
        <v>5024</v>
      </c>
      <c r="C985">
        <v>1425000</v>
      </c>
      <c r="D985">
        <v>2018</v>
      </c>
      <c r="E985">
        <v>72870</v>
      </c>
      <c r="F985" t="s">
        <v>14</v>
      </c>
      <c r="G985" t="s">
        <v>19</v>
      </c>
      <c r="H985" t="s">
        <v>3971</v>
      </c>
      <c r="I985" t="s">
        <v>3952</v>
      </c>
      <c r="J985" t="s">
        <v>3943</v>
      </c>
      <c r="K985" t="s">
        <v>3944</v>
      </c>
      <c r="L985" t="s">
        <v>4069</v>
      </c>
      <c r="M985" t="s">
        <v>4070</v>
      </c>
      <c r="N985" t="s">
        <v>4096</v>
      </c>
      <c r="O985" t="s">
        <v>3948</v>
      </c>
      <c r="P985">
        <v>4270</v>
      </c>
      <c r="Q985">
        <v>1780</v>
      </c>
      <c r="R985">
        <v>1665</v>
      </c>
      <c r="S985">
        <v>5</v>
      </c>
      <c r="T985">
        <v>55</v>
      </c>
    </row>
    <row r="986" spans="1:20" x14ac:dyDescent="0.3">
      <c r="A986" t="s">
        <v>3957</v>
      </c>
      <c r="B986" t="s">
        <v>4060</v>
      </c>
      <c r="C986">
        <v>675000</v>
      </c>
      <c r="D986">
        <v>2017</v>
      </c>
      <c r="E986">
        <v>48591</v>
      </c>
      <c r="F986" t="s">
        <v>10</v>
      </c>
      <c r="G986" t="s">
        <v>12</v>
      </c>
      <c r="H986" t="s">
        <v>4106</v>
      </c>
      <c r="I986" t="s">
        <v>3952</v>
      </c>
      <c r="J986" t="s">
        <v>3943</v>
      </c>
      <c r="K986" t="s">
        <v>25</v>
      </c>
      <c r="L986" t="s">
        <v>3961</v>
      </c>
      <c r="M986" t="s">
        <v>3968</v>
      </c>
      <c r="N986" t="s">
        <v>4003</v>
      </c>
      <c r="O986" t="s">
        <v>3948</v>
      </c>
      <c r="P986">
        <v>3985</v>
      </c>
      <c r="Q986">
        <v>1734</v>
      </c>
      <c r="R986">
        <v>1505</v>
      </c>
      <c r="S986">
        <v>5</v>
      </c>
      <c r="T986">
        <v>45</v>
      </c>
    </row>
    <row r="987" spans="1:20" x14ac:dyDescent="0.3">
      <c r="A987" t="s">
        <v>4115</v>
      </c>
      <c r="B987" t="s">
        <v>5042</v>
      </c>
      <c r="C987">
        <v>925000</v>
      </c>
      <c r="D987">
        <v>2019</v>
      </c>
      <c r="E987">
        <v>60888</v>
      </c>
      <c r="F987" t="s">
        <v>14</v>
      </c>
      <c r="G987" t="s">
        <v>12</v>
      </c>
      <c r="H987" t="s">
        <v>4210</v>
      </c>
      <c r="I987" t="s">
        <v>4037</v>
      </c>
      <c r="J987" t="s">
        <v>3943</v>
      </c>
      <c r="K987" t="s">
        <v>25</v>
      </c>
      <c r="L987" t="s">
        <v>4155</v>
      </c>
      <c r="M987" t="s">
        <v>4271</v>
      </c>
      <c r="N987" t="s">
        <v>4272</v>
      </c>
      <c r="O987" t="s">
        <v>3948</v>
      </c>
      <c r="P987">
        <v>3995</v>
      </c>
      <c r="Q987">
        <v>1821</v>
      </c>
      <c r="R987">
        <v>1627</v>
      </c>
      <c r="S987">
        <v>5</v>
      </c>
      <c r="T987">
        <v>42</v>
      </c>
    </row>
    <row r="988" spans="1:20" x14ac:dyDescent="0.3">
      <c r="A988" t="s">
        <v>3957</v>
      </c>
      <c r="B988" t="s">
        <v>4885</v>
      </c>
      <c r="C988">
        <v>210000</v>
      </c>
      <c r="D988">
        <v>2014</v>
      </c>
      <c r="E988">
        <v>48000</v>
      </c>
      <c r="F988" t="s">
        <v>10</v>
      </c>
      <c r="G988" t="s">
        <v>12</v>
      </c>
      <c r="H988" t="s">
        <v>3959</v>
      </c>
      <c r="I988" t="s">
        <v>3967</v>
      </c>
      <c r="J988" t="s">
        <v>3943</v>
      </c>
      <c r="K988" t="s">
        <v>25</v>
      </c>
      <c r="L988" t="s">
        <v>4886</v>
      </c>
      <c r="M988" t="s">
        <v>4887</v>
      </c>
      <c r="N988" t="s">
        <v>4888</v>
      </c>
      <c r="O988" t="s">
        <v>3948</v>
      </c>
      <c r="P988">
        <v>3495</v>
      </c>
      <c r="Q988">
        <v>1550</v>
      </c>
      <c r="R988">
        <v>1500</v>
      </c>
      <c r="S988">
        <v>5</v>
      </c>
      <c r="T988">
        <v>32</v>
      </c>
    </row>
    <row r="989" spans="1:20" x14ac:dyDescent="0.3">
      <c r="A989" t="s">
        <v>4015</v>
      </c>
      <c r="B989" t="s">
        <v>5307</v>
      </c>
      <c r="C989">
        <v>760000</v>
      </c>
      <c r="D989">
        <v>2018</v>
      </c>
      <c r="E989">
        <v>20251</v>
      </c>
      <c r="F989" t="s">
        <v>10</v>
      </c>
      <c r="G989" t="s">
        <v>12</v>
      </c>
      <c r="H989" t="s">
        <v>3941</v>
      </c>
      <c r="I989" t="s">
        <v>3942</v>
      </c>
      <c r="J989" t="s">
        <v>3943</v>
      </c>
      <c r="K989" t="s">
        <v>25</v>
      </c>
      <c r="L989" t="s">
        <v>3945</v>
      </c>
      <c r="M989" t="s">
        <v>4472</v>
      </c>
      <c r="N989" t="s">
        <v>4473</v>
      </c>
      <c r="O989" t="s">
        <v>3948</v>
      </c>
      <c r="P989">
        <v>3994</v>
      </c>
      <c r="Q989">
        <v>1811</v>
      </c>
      <c r="R989">
        <v>1607</v>
      </c>
      <c r="S989">
        <v>5</v>
      </c>
      <c r="T989">
        <v>44</v>
      </c>
    </row>
    <row r="990" spans="1:20" x14ac:dyDescent="0.3">
      <c r="A990" t="s">
        <v>3957</v>
      </c>
      <c r="B990" t="s">
        <v>5308</v>
      </c>
      <c r="C990">
        <v>640000</v>
      </c>
      <c r="D990">
        <v>2015</v>
      </c>
      <c r="E990">
        <v>49000</v>
      </c>
      <c r="F990" t="s">
        <v>14</v>
      </c>
      <c r="G990" t="s">
        <v>12</v>
      </c>
      <c r="H990" t="s">
        <v>3971</v>
      </c>
      <c r="I990" t="s">
        <v>3952</v>
      </c>
      <c r="J990" t="s">
        <v>3943</v>
      </c>
      <c r="K990" t="s">
        <v>25</v>
      </c>
      <c r="L990" t="s">
        <v>4069</v>
      </c>
      <c r="M990" t="s">
        <v>4070</v>
      </c>
      <c r="N990" t="s">
        <v>4322</v>
      </c>
      <c r="O990" t="s">
        <v>3948</v>
      </c>
      <c r="P990">
        <v>4375</v>
      </c>
      <c r="Q990">
        <v>1700</v>
      </c>
      <c r="R990">
        <v>1475</v>
      </c>
      <c r="S990">
        <v>5</v>
      </c>
      <c r="T990">
        <v>43</v>
      </c>
    </row>
    <row r="991" spans="1:20" x14ac:dyDescent="0.3">
      <c r="A991" t="s">
        <v>3949</v>
      </c>
      <c r="B991" t="s">
        <v>4639</v>
      </c>
      <c r="C991">
        <v>340000</v>
      </c>
      <c r="D991">
        <v>2013</v>
      </c>
      <c r="E991">
        <v>66000</v>
      </c>
      <c r="F991" t="s">
        <v>10</v>
      </c>
      <c r="G991" t="s">
        <v>12</v>
      </c>
      <c r="H991" t="s">
        <v>4990</v>
      </c>
      <c r="I991" t="s">
        <v>3952</v>
      </c>
      <c r="J991" t="s">
        <v>3943</v>
      </c>
      <c r="K991" t="s">
        <v>25</v>
      </c>
      <c r="L991" t="s">
        <v>3961</v>
      </c>
      <c r="M991" t="s">
        <v>4056</v>
      </c>
      <c r="N991" t="s">
        <v>4304</v>
      </c>
      <c r="O991" t="s">
        <v>3948</v>
      </c>
      <c r="P991">
        <v>3850</v>
      </c>
      <c r="Q991">
        <v>1695</v>
      </c>
      <c r="R991">
        <v>1530</v>
      </c>
      <c r="S991">
        <v>5</v>
      </c>
      <c r="T991">
        <v>42</v>
      </c>
    </row>
    <row r="992" spans="1:20" x14ac:dyDescent="0.3">
      <c r="A992" t="s">
        <v>4363</v>
      </c>
      <c r="B992" t="s">
        <v>5309</v>
      </c>
      <c r="C992">
        <v>5995000</v>
      </c>
      <c r="D992">
        <v>2020</v>
      </c>
      <c r="E992">
        <v>54200</v>
      </c>
      <c r="F992" t="s">
        <v>14</v>
      </c>
      <c r="G992" t="s">
        <v>19</v>
      </c>
      <c r="H992" t="s">
        <v>4566</v>
      </c>
      <c r="I992" t="s">
        <v>3952</v>
      </c>
      <c r="J992" t="s">
        <v>3943</v>
      </c>
      <c r="K992" t="s">
        <v>25</v>
      </c>
      <c r="L992" t="s">
        <v>4365</v>
      </c>
      <c r="M992" t="s">
        <v>4366</v>
      </c>
      <c r="N992" t="s">
        <v>4367</v>
      </c>
      <c r="O992" t="s">
        <v>3991</v>
      </c>
      <c r="P992">
        <v>4600</v>
      </c>
      <c r="Q992">
        <v>2069</v>
      </c>
      <c r="R992">
        <v>1724</v>
      </c>
      <c r="S992">
        <v>7</v>
      </c>
      <c r="T992">
        <v>70</v>
      </c>
    </row>
    <row r="993" spans="1:20" x14ac:dyDescent="0.3">
      <c r="A993" t="s">
        <v>3997</v>
      </c>
      <c r="B993" t="s">
        <v>5310</v>
      </c>
      <c r="C993">
        <v>550000</v>
      </c>
      <c r="D993">
        <v>2013</v>
      </c>
      <c r="E993">
        <v>33000</v>
      </c>
      <c r="F993" t="s">
        <v>10</v>
      </c>
      <c r="G993" t="s">
        <v>19</v>
      </c>
      <c r="H993" t="s">
        <v>3941</v>
      </c>
      <c r="I993" t="s">
        <v>3967</v>
      </c>
      <c r="J993" t="s">
        <v>3943</v>
      </c>
      <c r="K993" t="s">
        <v>25</v>
      </c>
      <c r="L993" t="s">
        <v>1676</v>
      </c>
      <c r="M993" t="s">
        <v>1676</v>
      </c>
      <c r="N993" t="s">
        <v>1676</v>
      </c>
      <c r="O993" t="s">
        <v>1676</v>
      </c>
    </row>
    <row r="994" spans="1:20" x14ac:dyDescent="0.3">
      <c r="A994" t="s">
        <v>3939</v>
      </c>
      <c r="B994" t="s">
        <v>5311</v>
      </c>
      <c r="C994">
        <v>695000</v>
      </c>
      <c r="D994">
        <v>2017</v>
      </c>
      <c r="E994">
        <v>51292</v>
      </c>
      <c r="F994" t="s">
        <v>10</v>
      </c>
      <c r="G994" t="s">
        <v>12</v>
      </c>
      <c r="H994" t="s">
        <v>4267</v>
      </c>
      <c r="I994" t="s">
        <v>3952</v>
      </c>
      <c r="J994" t="s">
        <v>3943</v>
      </c>
      <c r="K994" t="s">
        <v>25</v>
      </c>
      <c r="L994" t="s">
        <v>4155</v>
      </c>
      <c r="M994" t="s">
        <v>4156</v>
      </c>
      <c r="N994" t="s">
        <v>4157</v>
      </c>
      <c r="O994" t="s">
        <v>3948</v>
      </c>
      <c r="P994">
        <v>4440</v>
      </c>
      <c r="Q994">
        <v>1695</v>
      </c>
      <c r="R994">
        <v>1495</v>
      </c>
      <c r="S994">
        <v>5</v>
      </c>
      <c r="T994">
        <v>40</v>
      </c>
    </row>
    <row r="995" spans="1:20" x14ac:dyDescent="0.3">
      <c r="A995" t="s">
        <v>4072</v>
      </c>
      <c r="B995" t="s">
        <v>5312</v>
      </c>
      <c r="C995">
        <v>465000</v>
      </c>
      <c r="D995">
        <v>2015</v>
      </c>
      <c r="E995">
        <v>89000</v>
      </c>
      <c r="F995" t="s">
        <v>14</v>
      </c>
      <c r="G995" t="s">
        <v>12</v>
      </c>
      <c r="H995" t="s">
        <v>4159</v>
      </c>
      <c r="I995" t="s">
        <v>4017</v>
      </c>
      <c r="J995" t="s">
        <v>3953</v>
      </c>
      <c r="K995" t="s">
        <v>25</v>
      </c>
      <c r="L995" t="s">
        <v>4204</v>
      </c>
      <c r="M995" t="s">
        <v>4416</v>
      </c>
      <c r="N995" t="s">
        <v>4815</v>
      </c>
      <c r="O995" t="s">
        <v>3948</v>
      </c>
      <c r="P995">
        <v>3886</v>
      </c>
      <c r="Q995">
        <v>1695</v>
      </c>
      <c r="R995">
        <v>1525</v>
      </c>
      <c r="S995">
        <v>5</v>
      </c>
      <c r="T995">
        <v>40</v>
      </c>
    </row>
    <row r="996" spans="1:20" x14ac:dyDescent="0.3">
      <c r="A996" t="s">
        <v>3964</v>
      </c>
      <c r="B996" t="s">
        <v>5313</v>
      </c>
      <c r="C996">
        <v>735000</v>
      </c>
      <c r="D996">
        <v>2019</v>
      </c>
      <c r="E996">
        <v>55000</v>
      </c>
      <c r="F996" t="s">
        <v>10</v>
      </c>
      <c r="G996" t="s">
        <v>12</v>
      </c>
      <c r="H996" t="s">
        <v>4159</v>
      </c>
      <c r="I996" t="s">
        <v>4037</v>
      </c>
      <c r="J996" t="s">
        <v>3943</v>
      </c>
      <c r="K996" t="s">
        <v>25</v>
      </c>
      <c r="L996" t="s">
        <v>3961</v>
      </c>
      <c r="M996" t="s">
        <v>3968</v>
      </c>
      <c r="N996" t="s">
        <v>3969</v>
      </c>
      <c r="O996" t="s">
        <v>3948</v>
      </c>
      <c r="P996">
        <v>3995</v>
      </c>
      <c r="Q996">
        <v>1745</v>
      </c>
      <c r="R996">
        <v>1510</v>
      </c>
      <c r="S996">
        <v>5</v>
      </c>
      <c r="T996">
        <v>37</v>
      </c>
    </row>
    <row r="997" spans="1:20" x14ac:dyDescent="0.3">
      <c r="A997" t="s">
        <v>3980</v>
      </c>
      <c r="B997" t="s">
        <v>5314</v>
      </c>
      <c r="C997">
        <v>1300000</v>
      </c>
      <c r="D997">
        <v>1988</v>
      </c>
      <c r="E997">
        <v>71000</v>
      </c>
      <c r="F997" t="s">
        <v>10</v>
      </c>
      <c r="G997" t="s">
        <v>19</v>
      </c>
      <c r="H997" t="s">
        <v>4456</v>
      </c>
      <c r="I997" t="s">
        <v>3967</v>
      </c>
      <c r="J997" t="s">
        <v>4177</v>
      </c>
      <c r="K997" t="s">
        <v>25</v>
      </c>
      <c r="L997" t="s">
        <v>3982</v>
      </c>
      <c r="M997" t="s">
        <v>3983</v>
      </c>
      <c r="N997" t="s">
        <v>3984</v>
      </c>
      <c r="O997" t="s">
        <v>3975</v>
      </c>
      <c r="P997">
        <v>5063</v>
      </c>
      <c r="Q997">
        <v>1860</v>
      </c>
      <c r="R997">
        <v>1494</v>
      </c>
      <c r="S997">
        <v>5</v>
      </c>
      <c r="T997">
        <v>80</v>
      </c>
    </row>
    <row r="998" spans="1:20" x14ac:dyDescent="0.3">
      <c r="A998" t="s">
        <v>3957</v>
      </c>
      <c r="B998" t="s">
        <v>5315</v>
      </c>
      <c r="C998">
        <v>1848999</v>
      </c>
      <c r="D998">
        <v>2021</v>
      </c>
      <c r="E998">
        <v>20000</v>
      </c>
      <c r="F998" t="s">
        <v>14</v>
      </c>
      <c r="G998" t="s">
        <v>12</v>
      </c>
      <c r="H998" t="s">
        <v>4598</v>
      </c>
      <c r="I998" t="s">
        <v>3952</v>
      </c>
      <c r="J998" t="s">
        <v>3943</v>
      </c>
      <c r="K998" t="s">
        <v>25</v>
      </c>
      <c r="L998" t="s">
        <v>4186</v>
      </c>
      <c r="M998" t="s">
        <v>4354</v>
      </c>
      <c r="N998" t="s">
        <v>4355</v>
      </c>
      <c r="O998" t="s">
        <v>3948</v>
      </c>
      <c r="P998">
        <v>4500</v>
      </c>
      <c r="Q998">
        <v>1790</v>
      </c>
      <c r="R998">
        <v>1675</v>
      </c>
      <c r="S998">
        <v>7</v>
      </c>
      <c r="T998">
        <v>50</v>
      </c>
    </row>
    <row r="999" spans="1:20" x14ac:dyDescent="0.3">
      <c r="A999" t="s">
        <v>3939</v>
      </c>
      <c r="B999" t="s">
        <v>4391</v>
      </c>
      <c r="C999">
        <v>685000</v>
      </c>
      <c r="D999">
        <v>2016</v>
      </c>
      <c r="E999">
        <v>68500</v>
      </c>
      <c r="F999" t="s">
        <v>10</v>
      </c>
      <c r="G999" t="s">
        <v>12</v>
      </c>
      <c r="H999" t="s">
        <v>4223</v>
      </c>
      <c r="I999" t="s">
        <v>4090</v>
      </c>
      <c r="J999" t="s">
        <v>3943</v>
      </c>
      <c r="K999" t="s">
        <v>25</v>
      </c>
      <c r="L999" t="s">
        <v>4155</v>
      </c>
      <c r="M999" t="s">
        <v>4156</v>
      </c>
      <c r="N999" t="s">
        <v>4157</v>
      </c>
      <c r="O999" t="s">
        <v>3948</v>
      </c>
      <c r="P999">
        <v>4440</v>
      </c>
      <c r="Q999">
        <v>1695</v>
      </c>
      <c r="R999">
        <v>1495</v>
      </c>
      <c r="S999">
        <v>5</v>
      </c>
      <c r="T999">
        <v>40</v>
      </c>
    </row>
    <row r="1000" spans="1:20" x14ac:dyDescent="0.3">
      <c r="A1000" t="s">
        <v>3957</v>
      </c>
      <c r="B1000" t="s">
        <v>5316</v>
      </c>
      <c r="C1000">
        <v>875000</v>
      </c>
      <c r="D1000">
        <v>2014</v>
      </c>
      <c r="E1000">
        <v>99000</v>
      </c>
      <c r="F1000" t="s">
        <v>14</v>
      </c>
      <c r="G1000" t="s">
        <v>19</v>
      </c>
      <c r="H1000" t="s">
        <v>4036</v>
      </c>
      <c r="I1000" t="s">
        <v>3952</v>
      </c>
      <c r="J1000" t="s">
        <v>3943</v>
      </c>
      <c r="K1000" t="s">
        <v>3944</v>
      </c>
      <c r="L1000" t="s">
        <v>5317</v>
      </c>
      <c r="M1000" t="s">
        <v>5318</v>
      </c>
      <c r="N1000" t="s">
        <v>5319</v>
      </c>
      <c r="O1000" t="s">
        <v>3991</v>
      </c>
      <c r="P1000">
        <v>4690</v>
      </c>
      <c r="Q1000">
        <v>1880</v>
      </c>
      <c r="R1000">
        <v>1690</v>
      </c>
      <c r="S1000">
        <v>7</v>
      </c>
      <c r="T1000">
        <v>64</v>
      </c>
    </row>
    <row r="1001" spans="1:20" x14ac:dyDescent="0.3">
      <c r="A1001" t="s">
        <v>3964</v>
      </c>
      <c r="B1001" t="s">
        <v>5066</v>
      </c>
      <c r="C1001">
        <v>2039999</v>
      </c>
      <c r="D1001">
        <v>2018</v>
      </c>
      <c r="E1001">
        <v>110000</v>
      </c>
      <c r="F1001" t="s">
        <v>14</v>
      </c>
      <c r="G1001" t="s">
        <v>19</v>
      </c>
      <c r="H1001" t="s">
        <v>4036</v>
      </c>
      <c r="I1001" t="s">
        <v>4090</v>
      </c>
      <c r="J1001" t="s">
        <v>3943</v>
      </c>
      <c r="K1001" t="s">
        <v>3944</v>
      </c>
      <c r="L1001" t="s">
        <v>4172</v>
      </c>
      <c r="M1001" t="s">
        <v>4502</v>
      </c>
      <c r="N1001" t="s">
        <v>4503</v>
      </c>
      <c r="O1001" t="s">
        <v>3975</v>
      </c>
      <c r="P1001">
        <v>4735</v>
      </c>
      <c r="Q1001">
        <v>1830</v>
      </c>
      <c r="R1001">
        <v>1795</v>
      </c>
      <c r="S1001">
        <v>7</v>
      </c>
      <c r="T1001">
        <v>55</v>
      </c>
    </row>
    <row r="1002" spans="1:20" x14ac:dyDescent="0.3">
      <c r="A1002" t="s">
        <v>3964</v>
      </c>
      <c r="B1002" t="s">
        <v>3965</v>
      </c>
      <c r="C1002">
        <v>700000</v>
      </c>
      <c r="D1002">
        <v>2019</v>
      </c>
      <c r="E1002">
        <v>19244</v>
      </c>
      <c r="F1002" t="s">
        <v>10</v>
      </c>
      <c r="G1002" t="s">
        <v>12</v>
      </c>
      <c r="H1002" t="s">
        <v>4264</v>
      </c>
      <c r="I1002" t="s">
        <v>3967</v>
      </c>
      <c r="J1002" t="s">
        <v>3943</v>
      </c>
      <c r="K1002" t="s">
        <v>25</v>
      </c>
      <c r="L1002" t="s">
        <v>3961</v>
      </c>
      <c r="M1002" t="s">
        <v>3968</v>
      </c>
      <c r="N1002" t="s">
        <v>3969</v>
      </c>
      <c r="O1002" t="s">
        <v>3948</v>
      </c>
      <c r="P1002">
        <v>3995</v>
      </c>
      <c r="Q1002">
        <v>1745</v>
      </c>
      <c r="R1002">
        <v>1510</v>
      </c>
      <c r="S1002">
        <v>5</v>
      </c>
      <c r="T1002">
        <v>37</v>
      </c>
    </row>
    <row r="1003" spans="1:20" x14ac:dyDescent="0.3">
      <c r="A1003" t="s">
        <v>3949</v>
      </c>
      <c r="B1003" t="s">
        <v>5320</v>
      </c>
      <c r="C1003">
        <v>550000</v>
      </c>
      <c r="D1003">
        <v>2020</v>
      </c>
      <c r="E1003">
        <v>19000</v>
      </c>
      <c r="F1003" t="s">
        <v>10</v>
      </c>
      <c r="G1003" t="s">
        <v>12</v>
      </c>
      <c r="H1003" t="s">
        <v>4432</v>
      </c>
      <c r="I1003" t="s">
        <v>4011</v>
      </c>
      <c r="J1003" t="s">
        <v>3943</v>
      </c>
      <c r="K1003" t="s">
        <v>25</v>
      </c>
      <c r="L1003" t="s">
        <v>3961</v>
      </c>
      <c r="M1003" t="s">
        <v>3968</v>
      </c>
      <c r="N1003" t="s">
        <v>3969</v>
      </c>
      <c r="O1003" t="s">
        <v>3948</v>
      </c>
      <c r="P1003">
        <v>3655</v>
      </c>
      <c r="Q1003">
        <v>1620</v>
      </c>
      <c r="R1003">
        <v>1675</v>
      </c>
      <c r="S1003">
        <v>5</v>
      </c>
      <c r="T1003">
        <v>32</v>
      </c>
    </row>
    <row r="1004" spans="1:20" x14ac:dyDescent="0.3">
      <c r="A1004" t="s">
        <v>3957</v>
      </c>
      <c r="B1004" t="s">
        <v>5316</v>
      </c>
      <c r="C1004">
        <v>825000</v>
      </c>
      <c r="D1004">
        <v>2015</v>
      </c>
      <c r="E1004">
        <v>75000</v>
      </c>
      <c r="F1004" t="s">
        <v>14</v>
      </c>
      <c r="G1004" t="s">
        <v>19</v>
      </c>
      <c r="H1004" t="s">
        <v>4036</v>
      </c>
      <c r="I1004" t="s">
        <v>4037</v>
      </c>
      <c r="J1004" t="s">
        <v>3953</v>
      </c>
      <c r="K1004" t="s">
        <v>25</v>
      </c>
      <c r="L1004" t="s">
        <v>5317</v>
      </c>
      <c r="M1004" t="s">
        <v>5318</v>
      </c>
      <c r="N1004" t="s">
        <v>5319</v>
      </c>
      <c r="O1004" t="s">
        <v>3991</v>
      </c>
      <c r="P1004">
        <v>4690</v>
      </c>
      <c r="Q1004">
        <v>1880</v>
      </c>
      <c r="R1004">
        <v>1690</v>
      </c>
      <c r="S1004">
        <v>7</v>
      </c>
      <c r="T1004">
        <v>64</v>
      </c>
    </row>
    <row r="1005" spans="1:20" x14ac:dyDescent="0.3">
      <c r="A1005" t="s">
        <v>3964</v>
      </c>
      <c r="B1005" t="s">
        <v>5321</v>
      </c>
      <c r="C1005">
        <v>3100000</v>
      </c>
      <c r="D1005">
        <v>2021</v>
      </c>
      <c r="E1005">
        <v>29000</v>
      </c>
      <c r="F1005" t="s">
        <v>14</v>
      </c>
      <c r="G1005" t="s">
        <v>12</v>
      </c>
      <c r="H1005" t="s">
        <v>4006</v>
      </c>
      <c r="I1005" t="s">
        <v>3952</v>
      </c>
      <c r="J1005" t="s">
        <v>3943</v>
      </c>
      <c r="K1005" t="s">
        <v>25</v>
      </c>
      <c r="L1005" t="s">
        <v>3972</v>
      </c>
      <c r="M1005" t="s">
        <v>3973</v>
      </c>
      <c r="N1005" t="s">
        <v>3974</v>
      </c>
      <c r="O1005" t="s">
        <v>3975</v>
      </c>
      <c r="P1005">
        <v>4735</v>
      </c>
      <c r="Q1005">
        <v>1830</v>
      </c>
      <c r="R1005">
        <v>1795</v>
      </c>
      <c r="S1005">
        <v>7</v>
      </c>
      <c r="T1005">
        <v>55</v>
      </c>
    </row>
    <row r="1006" spans="1:20" x14ac:dyDescent="0.3">
      <c r="A1006" t="s">
        <v>4104</v>
      </c>
      <c r="B1006" t="s">
        <v>4268</v>
      </c>
      <c r="C1006">
        <v>1400000</v>
      </c>
      <c r="D1006">
        <v>2013</v>
      </c>
      <c r="E1006">
        <v>60000</v>
      </c>
      <c r="F1006" t="s">
        <v>14</v>
      </c>
      <c r="G1006" t="s">
        <v>19</v>
      </c>
      <c r="H1006" t="s">
        <v>3941</v>
      </c>
      <c r="I1006" t="s">
        <v>3942</v>
      </c>
      <c r="J1006" t="s">
        <v>3953</v>
      </c>
      <c r="K1006" t="s">
        <v>25</v>
      </c>
      <c r="L1006" t="s">
        <v>4107</v>
      </c>
      <c r="M1006" t="s">
        <v>4269</v>
      </c>
      <c r="N1006" t="s">
        <v>4109</v>
      </c>
      <c r="O1006" t="s">
        <v>3948</v>
      </c>
      <c r="P1006">
        <v>4915</v>
      </c>
      <c r="Q1006">
        <v>1874</v>
      </c>
      <c r="R1006">
        <v>1455</v>
      </c>
      <c r="S1006">
        <v>5</v>
      </c>
      <c r="T1006">
        <v>65</v>
      </c>
    </row>
    <row r="1007" spans="1:20" x14ac:dyDescent="0.3">
      <c r="A1007" t="s">
        <v>3949</v>
      </c>
      <c r="B1007" t="s">
        <v>4639</v>
      </c>
      <c r="C1007">
        <v>425000</v>
      </c>
      <c r="D1007">
        <v>2015</v>
      </c>
      <c r="E1007">
        <v>80000</v>
      </c>
      <c r="F1007" t="s">
        <v>10</v>
      </c>
      <c r="G1007" t="s">
        <v>12</v>
      </c>
      <c r="H1007" t="s">
        <v>4220</v>
      </c>
      <c r="I1007" t="s">
        <v>3952</v>
      </c>
      <c r="J1007" t="s">
        <v>3953</v>
      </c>
      <c r="K1007" t="s">
        <v>25</v>
      </c>
      <c r="L1007" t="s">
        <v>3961</v>
      </c>
      <c r="M1007" t="s">
        <v>4056</v>
      </c>
      <c r="N1007" t="s">
        <v>4304</v>
      </c>
      <c r="O1007" t="s">
        <v>3948</v>
      </c>
      <c r="P1007">
        <v>3850</v>
      </c>
      <c r="Q1007">
        <v>1695</v>
      </c>
      <c r="R1007">
        <v>1530</v>
      </c>
      <c r="S1007">
        <v>5</v>
      </c>
      <c r="T1007">
        <v>42</v>
      </c>
    </row>
    <row r="1008" spans="1:20" x14ac:dyDescent="0.3">
      <c r="A1008" t="s">
        <v>5322</v>
      </c>
      <c r="B1008" t="s">
        <v>5323</v>
      </c>
      <c r="C1008">
        <v>4375000</v>
      </c>
      <c r="D1008">
        <v>2018</v>
      </c>
      <c r="E1008">
        <v>54500</v>
      </c>
      <c r="F1008" t="s">
        <v>10</v>
      </c>
      <c r="G1008" t="s">
        <v>19</v>
      </c>
      <c r="H1008" t="s">
        <v>4036</v>
      </c>
      <c r="I1008" t="s">
        <v>4068</v>
      </c>
      <c r="J1008" t="s">
        <v>3953</v>
      </c>
      <c r="K1008" t="s">
        <v>25</v>
      </c>
      <c r="L1008" t="s">
        <v>4136</v>
      </c>
      <c r="M1008" t="s">
        <v>5324</v>
      </c>
      <c r="N1008" t="s">
        <v>5325</v>
      </c>
      <c r="O1008" t="s">
        <v>3991</v>
      </c>
      <c r="P1008">
        <v>4640</v>
      </c>
      <c r="Q1008">
        <v>1845</v>
      </c>
      <c r="R1008">
        <v>1645</v>
      </c>
      <c r="S1008">
        <v>5</v>
      </c>
      <c r="T1008">
        <v>56</v>
      </c>
    </row>
    <row r="1009" spans="1:20" x14ac:dyDescent="0.3">
      <c r="A1009" t="s">
        <v>3964</v>
      </c>
      <c r="B1009" t="s">
        <v>5326</v>
      </c>
      <c r="C1009">
        <v>3000000</v>
      </c>
      <c r="D1009">
        <v>2021</v>
      </c>
      <c r="E1009">
        <v>38000</v>
      </c>
      <c r="F1009" t="s">
        <v>14</v>
      </c>
      <c r="G1009" t="s">
        <v>19</v>
      </c>
      <c r="H1009" t="s">
        <v>3971</v>
      </c>
      <c r="I1009" t="s">
        <v>4802</v>
      </c>
      <c r="J1009" t="s">
        <v>3943</v>
      </c>
      <c r="K1009" t="s">
        <v>25</v>
      </c>
      <c r="L1009" t="s">
        <v>3972</v>
      </c>
      <c r="M1009" t="s">
        <v>3973</v>
      </c>
      <c r="N1009" t="s">
        <v>4285</v>
      </c>
      <c r="O1009" t="s">
        <v>3975</v>
      </c>
      <c r="P1009">
        <v>4735</v>
      </c>
      <c r="Q1009">
        <v>1830</v>
      </c>
      <c r="R1009">
        <v>1795</v>
      </c>
      <c r="S1009">
        <v>7</v>
      </c>
      <c r="T1009">
        <v>55</v>
      </c>
    </row>
    <row r="1010" spans="1:20" x14ac:dyDescent="0.3">
      <c r="A1010" t="s">
        <v>3980</v>
      </c>
      <c r="B1010" t="s">
        <v>4982</v>
      </c>
      <c r="C1010">
        <v>6600000</v>
      </c>
      <c r="D1010">
        <v>2021</v>
      </c>
      <c r="E1010">
        <v>16785</v>
      </c>
      <c r="F1010" t="s">
        <v>10</v>
      </c>
      <c r="G1010" t="s">
        <v>19</v>
      </c>
      <c r="H1010" t="s">
        <v>4006</v>
      </c>
      <c r="I1010" t="s">
        <v>3952</v>
      </c>
      <c r="J1010" t="s">
        <v>3943</v>
      </c>
      <c r="K1010" t="s">
        <v>25</v>
      </c>
      <c r="L1010" t="s">
        <v>3982</v>
      </c>
      <c r="M1010" t="s">
        <v>4983</v>
      </c>
      <c r="N1010" t="s">
        <v>4984</v>
      </c>
      <c r="O1010" t="s">
        <v>3975</v>
      </c>
      <c r="P1010">
        <v>4658</v>
      </c>
      <c r="Q1010">
        <v>1890</v>
      </c>
      <c r="R1010">
        <v>1644</v>
      </c>
      <c r="S1010">
        <v>5</v>
      </c>
      <c r="T1010">
        <v>66</v>
      </c>
    </row>
    <row r="1011" spans="1:20" x14ac:dyDescent="0.3">
      <c r="A1011" t="s">
        <v>3949</v>
      </c>
      <c r="B1011" t="s">
        <v>4991</v>
      </c>
      <c r="C1011">
        <v>640000</v>
      </c>
      <c r="D1011">
        <v>2016</v>
      </c>
      <c r="E1011">
        <v>52000</v>
      </c>
      <c r="F1011" t="s">
        <v>14</v>
      </c>
      <c r="G1011" t="s">
        <v>12</v>
      </c>
      <c r="H1011" t="s">
        <v>4036</v>
      </c>
      <c r="I1011" t="s">
        <v>4011</v>
      </c>
      <c r="J1011" t="s">
        <v>3953</v>
      </c>
      <c r="K1011" t="s">
        <v>25</v>
      </c>
      <c r="L1011" t="s">
        <v>3954</v>
      </c>
      <c r="M1011" t="s">
        <v>4125</v>
      </c>
      <c r="N1011" t="s">
        <v>4126</v>
      </c>
      <c r="O1011" t="s">
        <v>3948</v>
      </c>
      <c r="P1011">
        <v>3995</v>
      </c>
      <c r="Q1011">
        <v>1790</v>
      </c>
      <c r="R1011">
        <v>1640</v>
      </c>
      <c r="S1011">
        <v>5</v>
      </c>
      <c r="T1011">
        <v>48</v>
      </c>
    </row>
    <row r="1012" spans="1:20" x14ac:dyDescent="0.3">
      <c r="A1012" t="s">
        <v>3957</v>
      </c>
      <c r="B1012" t="s">
        <v>4077</v>
      </c>
      <c r="C1012">
        <v>275000</v>
      </c>
      <c r="D1012">
        <v>2013</v>
      </c>
      <c r="E1012">
        <v>76000</v>
      </c>
      <c r="F1012" t="s">
        <v>22</v>
      </c>
      <c r="G1012" t="s">
        <v>12</v>
      </c>
      <c r="H1012" t="s">
        <v>4036</v>
      </c>
      <c r="I1012" t="s">
        <v>3952</v>
      </c>
      <c r="J1012" t="s">
        <v>3943</v>
      </c>
      <c r="K1012" t="s">
        <v>25</v>
      </c>
      <c r="L1012" t="s">
        <v>4046</v>
      </c>
      <c r="M1012" t="s">
        <v>4079</v>
      </c>
      <c r="N1012" t="s">
        <v>4080</v>
      </c>
      <c r="O1012" t="s">
        <v>3948</v>
      </c>
      <c r="P1012">
        <v>3565</v>
      </c>
      <c r="Q1012">
        <v>1525</v>
      </c>
      <c r="R1012">
        <v>1590</v>
      </c>
      <c r="S1012">
        <v>5</v>
      </c>
      <c r="T1012">
        <v>35</v>
      </c>
    </row>
    <row r="1013" spans="1:20" x14ac:dyDescent="0.3">
      <c r="A1013" t="s">
        <v>3957</v>
      </c>
      <c r="B1013" t="s">
        <v>5327</v>
      </c>
      <c r="C1013">
        <v>695000</v>
      </c>
      <c r="D1013">
        <v>2019</v>
      </c>
      <c r="E1013">
        <v>42678</v>
      </c>
      <c r="F1013" t="s">
        <v>10</v>
      </c>
      <c r="G1013" t="s">
        <v>12</v>
      </c>
      <c r="H1013" t="s">
        <v>3971</v>
      </c>
      <c r="I1013" t="s">
        <v>4011</v>
      </c>
      <c r="J1013" t="s">
        <v>3943</v>
      </c>
      <c r="K1013" t="s">
        <v>25</v>
      </c>
      <c r="L1013" t="s">
        <v>3961</v>
      </c>
      <c r="M1013" t="s">
        <v>3968</v>
      </c>
      <c r="N1013" t="s">
        <v>4003</v>
      </c>
      <c r="O1013" t="s">
        <v>3948</v>
      </c>
      <c r="P1013">
        <v>3985</v>
      </c>
      <c r="Q1013">
        <v>1734</v>
      </c>
      <c r="R1013">
        <v>1505</v>
      </c>
      <c r="S1013">
        <v>5</v>
      </c>
      <c r="T1013">
        <v>45</v>
      </c>
    </row>
    <row r="1014" spans="1:20" x14ac:dyDescent="0.3">
      <c r="A1014" t="s">
        <v>3939</v>
      </c>
      <c r="B1014" t="s">
        <v>5239</v>
      </c>
      <c r="C1014">
        <v>245000</v>
      </c>
      <c r="D1014">
        <v>2010</v>
      </c>
      <c r="E1014">
        <v>95000</v>
      </c>
      <c r="F1014" t="s">
        <v>10</v>
      </c>
      <c r="G1014" t="s">
        <v>19</v>
      </c>
      <c r="H1014" t="s">
        <v>4145</v>
      </c>
      <c r="I1014" t="s">
        <v>3942</v>
      </c>
      <c r="J1014" t="s">
        <v>3953</v>
      </c>
      <c r="K1014" t="s">
        <v>25</v>
      </c>
      <c r="L1014" t="s">
        <v>4155</v>
      </c>
      <c r="M1014" t="s">
        <v>4277</v>
      </c>
      <c r="N1014" t="s">
        <v>4278</v>
      </c>
      <c r="O1014" t="s">
        <v>3948</v>
      </c>
      <c r="P1014">
        <v>4420</v>
      </c>
      <c r="Q1014">
        <v>1695</v>
      </c>
      <c r="R1014">
        <v>1480</v>
      </c>
      <c r="S1014">
        <v>5</v>
      </c>
      <c r="T1014">
        <v>42</v>
      </c>
    </row>
    <row r="1015" spans="1:20" x14ac:dyDescent="0.3">
      <c r="A1015" t="s">
        <v>4004</v>
      </c>
      <c r="B1015" t="s">
        <v>5328</v>
      </c>
      <c r="C1015">
        <v>690000</v>
      </c>
      <c r="D1015">
        <v>2016</v>
      </c>
      <c r="E1015">
        <v>65000</v>
      </c>
      <c r="F1015" t="s">
        <v>14</v>
      </c>
      <c r="G1015" t="s">
        <v>12</v>
      </c>
      <c r="H1015" t="s">
        <v>4036</v>
      </c>
      <c r="I1015" t="s">
        <v>3942</v>
      </c>
      <c r="J1015" t="s">
        <v>3953</v>
      </c>
      <c r="K1015" t="s">
        <v>25</v>
      </c>
      <c r="L1015" t="s">
        <v>3999</v>
      </c>
      <c r="M1015" t="s">
        <v>4235</v>
      </c>
      <c r="N1015" t="s">
        <v>4236</v>
      </c>
      <c r="O1015" t="s">
        <v>3948</v>
      </c>
      <c r="P1015">
        <v>4315</v>
      </c>
      <c r="Q1015">
        <v>1822</v>
      </c>
      <c r="R1015">
        <v>1695</v>
      </c>
      <c r="S1015">
        <v>5</v>
      </c>
      <c r="T1015">
        <v>50</v>
      </c>
    </row>
    <row r="1016" spans="1:20" x14ac:dyDescent="0.3">
      <c r="A1016" t="s">
        <v>4021</v>
      </c>
      <c r="B1016" t="s">
        <v>5329</v>
      </c>
      <c r="C1016">
        <v>1500000</v>
      </c>
      <c r="D1016">
        <v>2021</v>
      </c>
      <c r="E1016">
        <v>31000</v>
      </c>
      <c r="F1016" t="s">
        <v>10</v>
      </c>
      <c r="G1016" t="s">
        <v>19</v>
      </c>
      <c r="H1016" t="s">
        <v>4106</v>
      </c>
      <c r="I1016" t="s">
        <v>4037</v>
      </c>
      <c r="J1016" t="s">
        <v>3943</v>
      </c>
      <c r="K1016" t="s">
        <v>25</v>
      </c>
      <c r="L1016" t="s">
        <v>4007</v>
      </c>
      <c r="M1016" t="s">
        <v>5330</v>
      </c>
      <c r="N1016" t="s">
        <v>5331</v>
      </c>
      <c r="O1016" t="s">
        <v>3948</v>
      </c>
      <c r="P1016">
        <v>4221</v>
      </c>
      <c r="Q1016">
        <v>1760</v>
      </c>
      <c r="R1016">
        <v>1612</v>
      </c>
      <c r="S1016">
        <v>5</v>
      </c>
      <c r="T1016">
        <v>50</v>
      </c>
    </row>
    <row r="1017" spans="1:20" x14ac:dyDescent="0.3">
      <c r="A1017" t="s">
        <v>3949</v>
      </c>
      <c r="B1017" t="s">
        <v>4579</v>
      </c>
      <c r="C1017">
        <v>270000</v>
      </c>
      <c r="D1017">
        <v>2014</v>
      </c>
      <c r="E1017">
        <v>82682</v>
      </c>
      <c r="F1017" t="s">
        <v>10</v>
      </c>
      <c r="G1017" t="s">
        <v>12</v>
      </c>
      <c r="H1017" t="s">
        <v>3941</v>
      </c>
      <c r="I1017" t="s">
        <v>3952</v>
      </c>
      <c r="J1017" t="s">
        <v>3943</v>
      </c>
      <c r="K1017" t="s">
        <v>25</v>
      </c>
      <c r="L1017" t="s">
        <v>4026</v>
      </c>
      <c r="M1017" t="s">
        <v>4324</v>
      </c>
      <c r="N1017" t="s">
        <v>4028</v>
      </c>
      <c r="O1017" t="s">
        <v>3948</v>
      </c>
      <c r="P1017">
        <v>3620</v>
      </c>
      <c r="Q1017">
        <v>1475</v>
      </c>
      <c r="R1017">
        <v>1460</v>
      </c>
      <c r="S1017">
        <v>5</v>
      </c>
      <c r="T1017">
        <v>35</v>
      </c>
    </row>
    <row r="1018" spans="1:20" x14ac:dyDescent="0.3">
      <c r="A1018" t="s">
        <v>3957</v>
      </c>
      <c r="B1018" t="s">
        <v>5332</v>
      </c>
      <c r="C1018">
        <v>545000</v>
      </c>
      <c r="D1018">
        <v>2016</v>
      </c>
      <c r="E1018">
        <v>70500</v>
      </c>
      <c r="F1018" t="s">
        <v>14</v>
      </c>
      <c r="G1018" t="s">
        <v>12</v>
      </c>
      <c r="H1018" t="s">
        <v>4388</v>
      </c>
      <c r="I1018" t="s">
        <v>3952</v>
      </c>
      <c r="J1018" t="s">
        <v>3943</v>
      </c>
      <c r="K1018" t="s">
        <v>25</v>
      </c>
      <c r="L1018" t="s">
        <v>4394</v>
      </c>
      <c r="M1018" t="s">
        <v>4125</v>
      </c>
      <c r="N1018" t="s">
        <v>4395</v>
      </c>
      <c r="O1018" t="s">
        <v>3948</v>
      </c>
      <c r="P1018">
        <v>3995</v>
      </c>
      <c r="Q1018">
        <v>1760</v>
      </c>
      <c r="R1018">
        <v>1555</v>
      </c>
      <c r="S1018">
        <v>5</v>
      </c>
      <c r="T1018">
        <v>45</v>
      </c>
    </row>
    <row r="1019" spans="1:20" x14ac:dyDescent="0.3">
      <c r="A1019" t="s">
        <v>4131</v>
      </c>
      <c r="B1019" t="s">
        <v>5333</v>
      </c>
      <c r="C1019">
        <v>1875000</v>
      </c>
      <c r="D1019">
        <v>2021</v>
      </c>
      <c r="E1019">
        <v>10000</v>
      </c>
      <c r="F1019" t="s">
        <v>10</v>
      </c>
      <c r="G1019" t="s">
        <v>19</v>
      </c>
      <c r="H1019" t="s">
        <v>4282</v>
      </c>
      <c r="I1019" t="s">
        <v>3967</v>
      </c>
      <c r="J1019" t="s">
        <v>3943</v>
      </c>
      <c r="K1019" t="s">
        <v>25</v>
      </c>
      <c r="L1019" t="s">
        <v>4378</v>
      </c>
      <c r="M1019" t="s">
        <v>4379</v>
      </c>
      <c r="N1019" t="s">
        <v>4380</v>
      </c>
      <c r="O1019" t="s">
        <v>3948</v>
      </c>
      <c r="P1019">
        <v>4720</v>
      </c>
      <c r="Q1019">
        <v>1835</v>
      </c>
      <c r="R1019">
        <v>1760</v>
      </c>
      <c r="S1019">
        <v>6</v>
      </c>
      <c r="T1019">
        <v>60</v>
      </c>
    </row>
    <row r="1020" spans="1:20" x14ac:dyDescent="0.3">
      <c r="A1020" t="s">
        <v>4004</v>
      </c>
      <c r="B1020" t="s">
        <v>5185</v>
      </c>
      <c r="C1020">
        <v>254999</v>
      </c>
      <c r="D1020">
        <v>2016</v>
      </c>
      <c r="E1020">
        <v>57159</v>
      </c>
      <c r="F1020" t="s">
        <v>10</v>
      </c>
      <c r="G1020" t="s">
        <v>12</v>
      </c>
      <c r="H1020" t="s">
        <v>4432</v>
      </c>
      <c r="I1020" t="s">
        <v>4037</v>
      </c>
      <c r="J1020" t="s">
        <v>3943</v>
      </c>
      <c r="K1020" t="s">
        <v>25</v>
      </c>
      <c r="L1020" t="s">
        <v>4490</v>
      </c>
      <c r="M1020" t="s">
        <v>4491</v>
      </c>
      <c r="N1020" t="s">
        <v>4492</v>
      </c>
      <c r="O1020" t="s">
        <v>3948</v>
      </c>
      <c r="P1020">
        <v>3679</v>
      </c>
      <c r="Q1020">
        <v>1579</v>
      </c>
      <c r="R1020">
        <v>1478</v>
      </c>
      <c r="S1020">
        <v>5</v>
      </c>
      <c r="T1020">
        <v>28</v>
      </c>
    </row>
    <row r="1021" spans="1:20" x14ac:dyDescent="0.3">
      <c r="A1021" t="s">
        <v>3985</v>
      </c>
      <c r="B1021" t="s">
        <v>5334</v>
      </c>
      <c r="C1021">
        <v>2000000</v>
      </c>
      <c r="D1021">
        <v>2014</v>
      </c>
      <c r="E1021">
        <v>82000</v>
      </c>
      <c r="F1021" t="s">
        <v>14</v>
      </c>
      <c r="G1021" t="s">
        <v>19</v>
      </c>
      <c r="H1021" t="s">
        <v>4241</v>
      </c>
      <c r="I1021" t="s">
        <v>3952</v>
      </c>
      <c r="J1021" t="s">
        <v>3943</v>
      </c>
      <c r="K1021" t="s">
        <v>25</v>
      </c>
      <c r="L1021" t="s">
        <v>3988</v>
      </c>
      <c r="M1021" t="s">
        <v>4170</v>
      </c>
      <c r="N1021" t="s">
        <v>4109</v>
      </c>
      <c r="O1021" t="s">
        <v>3975</v>
      </c>
      <c r="P1021">
        <v>4624</v>
      </c>
      <c r="Q1021">
        <v>2031</v>
      </c>
      <c r="R1021">
        <v>1429</v>
      </c>
      <c r="S1021">
        <v>5</v>
      </c>
    </row>
    <row r="1022" spans="1:20" x14ac:dyDescent="0.3">
      <c r="A1022" t="s">
        <v>4363</v>
      </c>
      <c r="B1022" t="s">
        <v>5335</v>
      </c>
      <c r="C1022">
        <v>2785000</v>
      </c>
      <c r="D1022">
        <v>2016</v>
      </c>
      <c r="E1022">
        <v>120000</v>
      </c>
      <c r="F1022" t="s">
        <v>14</v>
      </c>
      <c r="G1022" t="s">
        <v>19</v>
      </c>
      <c r="H1022" t="s">
        <v>4036</v>
      </c>
      <c r="I1022" t="s">
        <v>4011</v>
      </c>
      <c r="J1022" t="s">
        <v>3943</v>
      </c>
      <c r="K1022" t="s">
        <v>25</v>
      </c>
      <c r="L1022" t="s">
        <v>4244</v>
      </c>
      <c r="M1022" t="s">
        <v>5107</v>
      </c>
      <c r="N1022" t="s">
        <v>4510</v>
      </c>
      <c r="O1022" t="s">
        <v>3991</v>
      </c>
      <c r="P1022">
        <v>4838</v>
      </c>
      <c r="Q1022">
        <v>1915</v>
      </c>
      <c r="R1022">
        <v>1837</v>
      </c>
      <c r="S1022">
        <v>7</v>
      </c>
      <c r="T1022">
        <v>82</v>
      </c>
    </row>
    <row r="1023" spans="1:20" x14ac:dyDescent="0.3">
      <c r="A1023" t="s">
        <v>4115</v>
      </c>
      <c r="B1023" t="s">
        <v>4987</v>
      </c>
      <c r="C1023">
        <v>1800000</v>
      </c>
      <c r="D1023">
        <v>2021</v>
      </c>
      <c r="E1023">
        <v>17000</v>
      </c>
      <c r="F1023" t="s">
        <v>14</v>
      </c>
      <c r="G1023" t="s">
        <v>12</v>
      </c>
      <c r="H1023" t="s">
        <v>3941</v>
      </c>
      <c r="I1023" t="s">
        <v>4068</v>
      </c>
      <c r="J1023" t="s">
        <v>3943</v>
      </c>
      <c r="K1023" t="s">
        <v>25</v>
      </c>
      <c r="L1023" t="s">
        <v>4563</v>
      </c>
      <c r="M1023" t="s">
        <v>4564</v>
      </c>
      <c r="N1023" t="s">
        <v>4407</v>
      </c>
      <c r="O1023" t="s">
        <v>3991</v>
      </c>
      <c r="P1023">
        <v>3985</v>
      </c>
      <c r="Q1023">
        <v>1820</v>
      </c>
      <c r="R1023">
        <v>1844</v>
      </c>
      <c r="S1023">
        <v>4</v>
      </c>
      <c r="T1023">
        <v>57</v>
      </c>
    </row>
    <row r="1024" spans="1:20" x14ac:dyDescent="0.3">
      <c r="A1024" t="s">
        <v>3939</v>
      </c>
      <c r="B1024" t="s">
        <v>5239</v>
      </c>
      <c r="C1024">
        <v>475000</v>
      </c>
      <c r="D1024">
        <v>2012</v>
      </c>
      <c r="E1024">
        <v>40000</v>
      </c>
      <c r="F1024" t="s">
        <v>10</v>
      </c>
      <c r="G1024" t="s">
        <v>19</v>
      </c>
      <c r="H1024" t="s">
        <v>3941</v>
      </c>
      <c r="I1024" t="s">
        <v>3967</v>
      </c>
      <c r="J1024" t="s">
        <v>3953</v>
      </c>
      <c r="K1024" t="s">
        <v>25</v>
      </c>
      <c r="L1024" t="s">
        <v>4155</v>
      </c>
      <c r="M1024" t="s">
        <v>4923</v>
      </c>
      <c r="N1024" t="s">
        <v>4924</v>
      </c>
      <c r="O1024" t="s">
        <v>3948</v>
      </c>
      <c r="P1024">
        <v>4440</v>
      </c>
      <c r="Q1024">
        <v>1695</v>
      </c>
      <c r="R1024">
        <v>1485</v>
      </c>
      <c r="S1024">
        <v>5</v>
      </c>
      <c r="T1024">
        <v>42</v>
      </c>
    </row>
    <row r="1025" spans="1:20" x14ac:dyDescent="0.3">
      <c r="A1025" t="s">
        <v>3957</v>
      </c>
      <c r="B1025" t="s">
        <v>4265</v>
      </c>
      <c r="C1025">
        <v>650000</v>
      </c>
      <c r="D1025">
        <v>2020</v>
      </c>
      <c r="E1025">
        <v>58100</v>
      </c>
      <c r="F1025" t="s">
        <v>10</v>
      </c>
      <c r="G1025" t="s">
        <v>12</v>
      </c>
      <c r="H1025" t="s">
        <v>3959</v>
      </c>
      <c r="I1025" t="s">
        <v>3952</v>
      </c>
      <c r="J1025" t="s">
        <v>3943</v>
      </c>
      <c r="K1025" t="s">
        <v>25</v>
      </c>
      <c r="L1025" t="s">
        <v>3961</v>
      </c>
      <c r="M1025" t="s">
        <v>3968</v>
      </c>
      <c r="N1025" t="s">
        <v>4003</v>
      </c>
      <c r="O1025" t="s">
        <v>3948</v>
      </c>
      <c r="P1025">
        <v>3985</v>
      </c>
      <c r="Q1025">
        <v>1734</v>
      </c>
      <c r="R1025">
        <v>1505</v>
      </c>
      <c r="S1025">
        <v>5</v>
      </c>
      <c r="T1025">
        <v>45</v>
      </c>
    </row>
    <row r="1026" spans="1:20" x14ac:dyDescent="0.3">
      <c r="A1026" t="s">
        <v>3964</v>
      </c>
      <c r="B1026" t="s">
        <v>4414</v>
      </c>
      <c r="C1026">
        <v>1199000</v>
      </c>
      <c r="D1026">
        <v>2012</v>
      </c>
      <c r="E1026">
        <v>12749</v>
      </c>
      <c r="F1026" t="s">
        <v>14</v>
      </c>
      <c r="G1026" t="s">
        <v>12</v>
      </c>
      <c r="H1026" t="s">
        <v>4259</v>
      </c>
      <c r="I1026" t="s">
        <v>3942</v>
      </c>
      <c r="J1026" t="s">
        <v>3943</v>
      </c>
      <c r="K1026" t="s">
        <v>25</v>
      </c>
      <c r="L1026" t="s">
        <v>4283</v>
      </c>
      <c r="M1026" t="s">
        <v>4284</v>
      </c>
      <c r="N1026" t="s">
        <v>3974</v>
      </c>
      <c r="O1026" t="s">
        <v>3991</v>
      </c>
      <c r="P1026">
        <v>4705</v>
      </c>
      <c r="Q1026">
        <v>1840</v>
      </c>
      <c r="R1026">
        <v>1850</v>
      </c>
      <c r="S1026">
        <v>7</v>
      </c>
      <c r="T1026">
        <v>80</v>
      </c>
    </row>
    <row r="1027" spans="1:20" x14ac:dyDescent="0.3">
      <c r="A1027" t="s">
        <v>3957</v>
      </c>
      <c r="B1027" t="s">
        <v>5336</v>
      </c>
      <c r="C1027">
        <v>650000</v>
      </c>
      <c r="D1027">
        <v>2013</v>
      </c>
      <c r="E1027">
        <v>83466</v>
      </c>
      <c r="F1027" t="s">
        <v>14</v>
      </c>
      <c r="G1027" t="s">
        <v>19</v>
      </c>
      <c r="H1027" t="s">
        <v>4159</v>
      </c>
      <c r="I1027" t="s">
        <v>3952</v>
      </c>
      <c r="J1027" t="s">
        <v>3943</v>
      </c>
      <c r="K1027" t="s">
        <v>25</v>
      </c>
      <c r="L1027" t="s">
        <v>5317</v>
      </c>
      <c r="M1027" t="s">
        <v>5337</v>
      </c>
      <c r="N1027" t="s">
        <v>5338</v>
      </c>
      <c r="O1027" t="s">
        <v>3991</v>
      </c>
      <c r="P1027">
        <v>4660</v>
      </c>
      <c r="Q1027">
        <v>1890</v>
      </c>
      <c r="R1027">
        <v>1760</v>
      </c>
      <c r="S1027">
        <v>7</v>
      </c>
      <c r="T1027">
        <v>70</v>
      </c>
    </row>
    <row r="1028" spans="1:20" x14ac:dyDescent="0.3">
      <c r="A1028" t="s">
        <v>4115</v>
      </c>
      <c r="B1028" t="s">
        <v>5238</v>
      </c>
      <c r="C1028">
        <v>795000</v>
      </c>
      <c r="D1028">
        <v>2015</v>
      </c>
      <c r="E1028">
        <v>86000</v>
      </c>
      <c r="F1028" t="s">
        <v>14</v>
      </c>
      <c r="G1028" t="s">
        <v>12</v>
      </c>
      <c r="H1028" t="s">
        <v>4890</v>
      </c>
      <c r="I1028" t="s">
        <v>3952</v>
      </c>
      <c r="J1028" t="s">
        <v>3953</v>
      </c>
      <c r="K1028" t="s">
        <v>25</v>
      </c>
      <c r="L1028" t="s">
        <v>4807</v>
      </c>
      <c r="M1028" t="s">
        <v>4808</v>
      </c>
      <c r="N1028" t="s">
        <v>4809</v>
      </c>
      <c r="O1028" t="s">
        <v>3975</v>
      </c>
      <c r="P1028">
        <v>4456</v>
      </c>
      <c r="Q1028">
        <v>1820</v>
      </c>
      <c r="R1028">
        <v>1930</v>
      </c>
      <c r="S1028">
        <v>8</v>
      </c>
      <c r="T1028">
        <v>60</v>
      </c>
    </row>
    <row r="1029" spans="1:20" x14ac:dyDescent="0.3">
      <c r="A1029" t="s">
        <v>3980</v>
      </c>
      <c r="B1029" t="s">
        <v>4392</v>
      </c>
      <c r="C1029">
        <v>2385000</v>
      </c>
      <c r="D1029">
        <v>2015</v>
      </c>
      <c r="E1029">
        <v>60921</v>
      </c>
      <c r="F1029" t="s">
        <v>10</v>
      </c>
      <c r="G1029" t="s">
        <v>19</v>
      </c>
      <c r="H1029" t="s">
        <v>3941</v>
      </c>
      <c r="I1029" t="s">
        <v>4068</v>
      </c>
      <c r="J1029" t="s">
        <v>3953</v>
      </c>
      <c r="K1029" t="s">
        <v>25</v>
      </c>
      <c r="L1029" t="s">
        <v>3982</v>
      </c>
      <c r="M1029" t="s">
        <v>3983</v>
      </c>
      <c r="N1029" t="s">
        <v>3984</v>
      </c>
      <c r="O1029" t="s">
        <v>3975</v>
      </c>
      <c r="P1029">
        <v>4686</v>
      </c>
      <c r="Q1029">
        <v>1810</v>
      </c>
      <c r="R1029">
        <v>1442</v>
      </c>
      <c r="S1029">
        <v>5</v>
      </c>
      <c r="T1029">
        <v>66</v>
      </c>
    </row>
    <row r="1030" spans="1:20" x14ac:dyDescent="0.3">
      <c r="A1030" t="s">
        <v>4104</v>
      </c>
      <c r="B1030" t="s">
        <v>5339</v>
      </c>
      <c r="C1030">
        <v>1700000</v>
      </c>
      <c r="D1030">
        <v>2014</v>
      </c>
      <c r="E1030">
        <v>78000</v>
      </c>
      <c r="F1030" t="s">
        <v>14</v>
      </c>
      <c r="G1030" t="s">
        <v>19</v>
      </c>
      <c r="H1030" t="s">
        <v>4223</v>
      </c>
      <c r="I1030" t="s">
        <v>4043</v>
      </c>
      <c r="J1030" t="s">
        <v>3943</v>
      </c>
      <c r="K1030" t="s">
        <v>25</v>
      </c>
      <c r="L1030" t="s">
        <v>4107</v>
      </c>
      <c r="M1030" t="s">
        <v>4439</v>
      </c>
      <c r="N1030" t="s">
        <v>4109</v>
      </c>
      <c r="O1030" t="s">
        <v>3991</v>
      </c>
      <c r="P1030">
        <v>4629</v>
      </c>
      <c r="Q1030">
        <v>1898</v>
      </c>
      <c r="R1030">
        <v>1653</v>
      </c>
      <c r="S1030">
        <v>5</v>
      </c>
      <c r="T1030">
        <v>75</v>
      </c>
    </row>
    <row r="1031" spans="1:20" x14ac:dyDescent="0.3">
      <c r="A1031" t="s">
        <v>3957</v>
      </c>
      <c r="B1031" t="s">
        <v>4603</v>
      </c>
      <c r="C1031">
        <v>380000</v>
      </c>
      <c r="D1031">
        <v>2012</v>
      </c>
      <c r="E1031">
        <v>53000</v>
      </c>
      <c r="F1031" t="s">
        <v>10</v>
      </c>
      <c r="G1031" t="s">
        <v>12</v>
      </c>
      <c r="H1031" t="s">
        <v>3971</v>
      </c>
      <c r="I1031" t="s">
        <v>3942</v>
      </c>
      <c r="J1031" t="s">
        <v>3943</v>
      </c>
      <c r="K1031" t="s">
        <v>3944</v>
      </c>
      <c r="L1031" t="s">
        <v>4038</v>
      </c>
      <c r="M1031" t="s">
        <v>4260</v>
      </c>
      <c r="N1031" t="s">
        <v>4261</v>
      </c>
      <c r="O1031" t="s">
        <v>3948</v>
      </c>
      <c r="P1031">
        <v>4370</v>
      </c>
      <c r="Q1031">
        <v>1700</v>
      </c>
      <c r="R1031">
        <v>1475</v>
      </c>
      <c r="S1031">
        <v>5</v>
      </c>
      <c r="T1031">
        <v>43</v>
      </c>
    </row>
    <row r="1032" spans="1:20" x14ac:dyDescent="0.3">
      <c r="A1032" t="s">
        <v>4004</v>
      </c>
      <c r="B1032" t="s">
        <v>4005</v>
      </c>
      <c r="C1032">
        <v>295000</v>
      </c>
      <c r="D1032">
        <v>2016</v>
      </c>
      <c r="E1032">
        <v>34736</v>
      </c>
      <c r="F1032" t="s">
        <v>10</v>
      </c>
      <c r="G1032" t="s">
        <v>12</v>
      </c>
      <c r="H1032" t="s">
        <v>4106</v>
      </c>
      <c r="I1032" t="s">
        <v>3967</v>
      </c>
      <c r="J1032" t="s">
        <v>3943</v>
      </c>
      <c r="K1032" t="s">
        <v>25</v>
      </c>
      <c r="L1032" t="s">
        <v>4007</v>
      </c>
      <c r="M1032" t="s">
        <v>4008</v>
      </c>
      <c r="N1032" t="s">
        <v>4009</v>
      </c>
      <c r="O1032" t="s">
        <v>3948</v>
      </c>
      <c r="P1032">
        <v>3679</v>
      </c>
      <c r="Q1032">
        <v>1579</v>
      </c>
      <c r="R1032">
        <v>1478</v>
      </c>
      <c r="S1032">
        <v>5</v>
      </c>
      <c r="T1032">
        <v>28</v>
      </c>
    </row>
    <row r="1033" spans="1:20" x14ac:dyDescent="0.3">
      <c r="A1033" t="s">
        <v>4015</v>
      </c>
      <c r="B1033" t="s">
        <v>5340</v>
      </c>
      <c r="C1033">
        <v>1750000</v>
      </c>
      <c r="D1033">
        <v>2020</v>
      </c>
      <c r="E1033">
        <v>14400</v>
      </c>
      <c r="F1033" t="s">
        <v>14</v>
      </c>
      <c r="G1033" t="s">
        <v>12</v>
      </c>
      <c r="H1033" t="s">
        <v>4223</v>
      </c>
      <c r="I1033" t="s">
        <v>4037</v>
      </c>
      <c r="J1033" t="s">
        <v>3943</v>
      </c>
      <c r="K1033" t="s">
        <v>25</v>
      </c>
      <c r="L1033" t="s">
        <v>4018</v>
      </c>
      <c r="M1033" t="s">
        <v>4301</v>
      </c>
      <c r="N1033" t="s">
        <v>4020</v>
      </c>
      <c r="O1033" t="s">
        <v>3948</v>
      </c>
      <c r="P1033">
        <v>4598</v>
      </c>
      <c r="Q1033">
        <v>1894</v>
      </c>
      <c r="R1033">
        <v>1706</v>
      </c>
      <c r="S1033">
        <v>5</v>
      </c>
      <c r="T1033">
        <v>50</v>
      </c>
    </row>
    <row r="1034" spans="1:20" x14ac:dyDescent="0.3">
      <c r="A1034" t="s">
        <v>4115</v>
      </c>
      <c r="B1034" t="s">
        <v>5341</v>
      </c>
      <c r="C1034">
        <v>525000</v>
      </c>
      <c r="D1034">
        <v>2015</v>
      </c>
      <c r="E1034">
        <v>85000</v>
      </c>
      <c r="F1034" t="s">
        <v>14</v>
      </c>
      <c r="G1034" t="s">
        <v>12</v>
      </c>
      <c r="H1034" t="s">
        <v>4657</v>
      </c>
      <c r="I1034" t="s">
        <v>4349</v>
      </c>
      <c r="J1034" t="s">
        <v>3953</v>
      </c>
      <c r="K1034" t="s">
        <v>25</v>
      </c>
      <c r="L1034" t="s">
        <v>4118</v>
      </c>
      <c r="M1034" t="s">
        <v>5342</v>
      </c>
      <c r="N1034" t="s">
        <v>5343</v>
      </c>
      <c r="O1034" t="s">
        <v>3991</v>
      </c>
      <c r="P1034">
        <v>3920</v>
      </c>
      <c r="Q1034">
        <v>1710</v>
      </c>
      <c r="R1034">
        <v>1930</v>
      </c>
      <c r="S1034">
        <v>7</v>
      </c>
      <c r="T1034">
        <v>60</v>
      </c>
    </row>
    <row r="1035" spans="1:20" x14ac:dyDescent="0.3">
      <c r="A1035" t="s">
        <v>4021</v>
      </c>
      <c r="B1035" t="s">
        <v>5344</v>
      </c>
      <c r="C1035">
        <v>275000</v>
      </c>
      <c r="D1035">
        <v>2011</v>
      </c>
      <c r="E1035">
        <v>80000</v>
      </c>
      <c r="F1035" t="s">
        <v>10</v>
      </c>
      <c r="G1035" t="s">
        <v>12</v>
      </c>
      <c r="H1035" t="s">
        <v>4036</v>
      </c>
      <c r="I1035" t="s">
        <v>3952</v>
      </c>
      <c r="J1035" t="s">
        <v>3953</v>
      </c>
      <c r="K1035" t="s">
        <v>25</v>
      </c>
      <c r="L1035" t="s">
        <v>1676</v>
      </c>
      <c r="M1035" t="s">
        <v>1676</v>
      </c>
      <c r="N1035" t="s">
        <v>1676</v>
      </c>
      <c r="O1035" t="s">
        <v>1676</v>
      </c>
    </row>
    <row r="1036" spans="1:20" x14ac:dyDescent="0.3">
      <c r="A1036" t="s">
        <v>4104</v>
      </c>
      <c r="B1036" t="s">
        <v>5345</v>
      </c>
      <c r="C1036">
        <v>2180000</v>
      </c>
      <c r="D1036">
        <v>2018</v>
      </c>
      <c r="E1036">
        <v>77590</v>
      </c>
      <c r="F1036" t="s">
        <v>10</v>
      </c>
      <c r="G1036" t="s">
        <v>19</v>
      </c>
      <c r="H1036" t="s">
        <v>4036</v>
      </c>
      <c r="I1036" t="s">
        <v>4011</v>
      </c>
      <c r="J1036" t="s">
        <v>3943</v>
      </c>
      <c r="K1036" t="s">
        <v>25</v>
      </c>
      <c r="L1036" t="s">
        <v>4979</v>
      </c>
      <c r="M1036" t="s">
        <v>4980</v>
      </c>
      <c r="N1036" t="s">
        <v>4355</v>
      </c>
      <c r="O1036" t="s">
        <v>3948</v>
      </c>
      <c r="P1036">
        <v>4456</v>
      </c>
      <c r="Q1036">
        <v>1796</v>
      </c>
      <c r="R1036">
        <v>1416</v>
      </c>
      <c r="S1036">
        <v>5</v>
      </c>
      <c r="T1036">
        <v>50</v>
      </c>
    </row>
    <row r="1037" spans="1:20" x14ac:dyDescent="0.3">
      <c r="A1037" t="s">
        <v>4072</v>
      </c>
      <c r="B1037" t="s">
        <v>5346</v>
      </c>
      <c r="C1037">
        <v>8000000</v>
      </c>
      <c r="D1037">
        <v>2017</v>
      </c>
      <c r="E1037">
        <v>25000</v>
      </c>
      <c r="F1037" t="s">
        <v>10</v>
      </c>
      <c r="G1037" t="s">
        <v>19</v>
      </c>
      <c r="H1037" t="s">
        <v>4337</v>
      </c>
      <c r="I1037" t="s">
        <v>4068</v>
      </c>
      <c r="J1037" t="s">
        <v>4177</v>
      </c>
      <c r="K1037" t="s">
        <v>25</v>
      </c>
      <c r="L1037" t="s">
        <v>5347</v>
      </c>
      <c r="M1037" t="s">
        <v>5348</v>
      </c>
      <c r="N1037" t="s">
        <v>5349</v>
      </c>
      <c r="O1037" t="s">
        <v>3975</v>
      </c>
      <c r="P1037">
        <v>4784</v>
      </c>
      <c r="Q1037">
        <v>2080</v>
      </c>
      <c r="R1037">
        <v>1391</v>
      </c>
      <c r="S1037">
        <v>4</v>
      </c>
      <c r="T1037">
        <v>61</v>
      </c>
    </row>
    <row r="1038" spans="1:20" x14ac:dyDescent="0.3">
      <c r="A1038" t="s">
        <v>4542</v>
      </c>
      <c r="B1038" t="s">
        <v>4543</v>
      </c>
      <c r="C1038">
        <v>4325000</v>
      </c>
      <c r="D1038">
        <v>2018</v>
      </c>
      <c r="E1038">
        <v>40545</v>
      </c>
      <c r="F1038" t="s">
        <v>14</v>
      </c>
      <c r="G1038" t="s">
        <v>19</v>
      </c>
      <c r="H1038" t="s">
        <v>4223</v>
      </c>
      <c r="I1038" t="s">
        <v>3942</v>
      </c>
      <c r="J1038" t="s">
        <v>3943</v>
      </c>
      <c r="K1038" t="s">
        <v>25</v>
      </c>
      <c r="L1038" t="s">
        <v>4365</v>
      </c>
      <c r="M1038" t="s">
        <v>4366</v>
      </c>
      <c r="N1038" t="s">
        <v>4367</v>
      </c>
      <c r="O1038" t="s">
        <v>3991</v>
      </c>
      <c r="P1038">
        <v>4731</v>
      </c>
      <c r="Q1038">
        <v>2071</v>
      </c>
      <c r="R1038">
        <v>1651</v>
      </c>
      <c r="S1038">
        <v>5</v>
      </c>
      <c r="T1038">
        <v>82</v>
      </c>
    </row>
    <row r="1039" spans="1:20" x14ac:dyDescent="0.3">
      <c r="A1039" t="s">
        <v>3949</v>
      </c>
      <c r="B1039" t="s">
        <v>4496</v>
      </c>
      <c r="C1039">
        <v>120000</v>
      </c>
      <c r="D1039">
        <v>2009</v>
      </c>
      <c r="E1039">
        <v>80000</v>
      </c>
      <c r="F1039" t="s">
        <v>14</v>
      </c>
      <c r="G1039" t="s">
        <v>12</v>
      </c>
      <c r="H1039" t="s">
        <v>4078</v>
      </c>
      <c r="I1039" t="s">
        <v>4037</v>
      </c>
      <c r="J1039" t="s">
        <v>5350</v>
      </c>
      <c r="K1039" t="s">
        <v>25</v>
      </c>
      <c r="L1039" t="s">
        <v>3954</v>
      </c>
      <c r="M1039" t="s">
        <v>4429</v>
      </c>
      <c r="N1039" t="s">
        <v>4430</v>
      </c>
      <c r="O1039" t="s">
        <v>1676</v>
      </c>
      <c r="P1039">
        <v>3715</v>
      </c>
      <c r="Q1039">
        <v>1680</v>
      </c>
      <c r="R1039">
        <v>1620</v>
      </c>
      <c r="S1039">
        <v>5</v>
      </c>
      <c r="T1039">
        <v>43</v>
      </c>
    </row>
    <row r="1040" spans="1:20" x14ac:dyDescent="0.3">
      <c r="A1040" t="s">
        <v>3949</v>
      </c>
      <c r="B1040" t="s">
        <v>4052</v>
      </c>
      <c r="C1040">
        <v>155000</v>
      </c>
      <c r="D1040">
        <v>2009</v>
      </c>
      <c r="E1040">
        <v>56852</v>
      </c>
      <c r="F1040" t="s">
        <v>22</v>
      </c>
      <c r="G1040" t="s">
        <v>12</v>
      </c>
      <c r="H1040" t="s">
        <v>4078</v>
      </c>
      <c r="I1040" t="s">
        <v>4114</v>
      </c>
      <c r="J1040" t="s">
        <v>3953</v>
      </c>
      <c r="K1040" t="s">
        <v>25</v>
      </c>
      <c r="L1040" t="s">
        <v>4030</v>
      </c>
      <c r="M1040" t="s">
        <v>5351</v>
      </c>
      <c r="N1040" t="s">
        <v>5352</v>
      </c>
      <c r="O1040" t="s">
        <v>3948</v>
      </c>
      <c r="P1040">
        <v>3495</v>
      </c>
      <c r="Q1040">
        <v>1475</v>
      </c>
      <c r="R1040">
        <v>1460</v>
      </c>
      <c r="S1040">
        <v>5</v>
      </c>
      <c r="T1040">
        <v>35</v>
      </c>
    </row>
    <row r="1041" spans="1:20" x14ac:dyDescent="0.3">
      <c r="A1041" t="s">
        <v>3949</v>
      </c>
      <c r="B1041" t="s">
        <v>5353</v>
      </c>
      <c r="C1041">
        <v>735000</v>
      </c>
      <c r="D1041">
        <v>2018</v>
      </c>
      <c r="E1041">
        <v>42000</v>
      </c>
      <c r="F1041" t="s">
        <v>10</v>
      </c>
      <c r="G1041" t="s">
        <v>19</v>
      </c>
      <c r="H1041" t="s">
        <v>3971</v>
      </c>
      <c r="I1041" t="s">
        <v>4011</v>
      </c>
      <c r="J1041" t="s">
        <v>3943</v>
      </c>
      <c r="K1041" t="s">
        <v>25</v>
      </c>
      <c r="L1041" t="s">
        <v>3961</v>
      </c>
      <c r="M1041" t="s">
        <v>3968</v>
      </c>
      <c r="N1041" t="s">
        <v>3969</v>
      </c>
      <c r="O1041" t="s">
        <v>3948</v>
      </c>
      <c r="P1041">
        <v>3995</v>
      </c>
      <c r="Q1041">
        <v>1735</v>
      </c>
      <c r="R1041">
        <v>1515</v>
      </c>
      <c r="S1041">
        <v>5</v>
      </c>
      <c r="T1041">
        <v>37</v>
      </c>
    </row>
    <row r="1042" spans="1:20" x14ac:dyDescent="0.3">
      <c r="A1042" t="s">
        <v>3992</v>
      </c>
      <c r="B1042" t="s">
        <v>5354</v>
      </c>
      <c r="C1042">
        <v>900000</v>
      </c>
      <c r="D1042">
        <v>2018</v>
      </c>
      <c r="E1042">
        <v>55000</v>
      </c>
      <c r="F1042" t="s">
        <v>10</v>
      </c>
      <c r="G1042" t="s">
        <v>19</v>
      </c>
      <c r="H1042" t="s">
        <v>3941</v>
      </c>
      <c r="I1042" t="s">
        <v>3942</v>
      </c>
      <c r="J1042" t="s">
        <v>3953</v>
      </c>
      <c r="K1042" t="s">
        <v>25</v>
      </c>
      <c r="L1042" t="s">
        <v>4225</v>
      </c>
      <c r="M1042" t="s">
        <v>4477</v>
      </c>
      <c r="N1042" t="s">
        <v>4478</v>
      </c>
      <c r="O1042" t="s">
        <v>3948</v>
      </c>
      <c r="P1042">
        <v>4413</v>
      </c>
      <c r="Q1042">
        <v>1699</v>
      </c>
      <c r="R1042">
        <v>1466</v>
      </c>
      <c r="S1042">
        <v>5</v>
      </c>
      <c r="T1042">
        <v>55</v>
      </c>
    </row>
    <row r="1043" spans="1:20" x14ac:dyDescent="0.3">
      <c r="A1043" t="s">
        <v>3992</v>
      </c>
      <c r="B1043" t="s">
        <v>5355</v>
      </c>
      <c r="C1043">
        <v>795000</v>
      </c>
      <c r="D1043">
        <v>2014</v>
      </c>
      <c r="E1043">
        <v>53000</v>
      </c>
      <c r="F1043" t="s">
        <v>10</v>
      </c>
      <c r="G1043" t="s">
        <v>19</v>
      </c>
      <c r="H1043" t="s">
        <v>4036</v>
      </c>
      <c r="I1043" t="s">
        <v>3952</v>
      </c>
      <c r="J1043" t="s">
        <v>3953</v>
      </c>
      <c r="K1043" t="s">
        <v>25</v>
      </c>
      <c r="L1043" t="s">
        <v>3994</v>
      </c>
      <c r="M1043" t="s">
        <v>5356</v>
      </c>
      <c r="N1043" t="s">
        <v>4355</v>
      </c>
      <c r="O1043" t="s">
        <v>3948</v>
      </c>
      <c r="P1043">
        <v>4838</v>
      </c>
      <c r="Q1043">
        <v>1817</v>
      </c>
      <c r="R1043">
        <v>1482</v>
      </c>
      <c r="S1043">
        <v>5</v>
      </c>
      <c r="T1043">
        <v>60</v>
      </c>
    </row>
    <row r="1044" spans="1:20" x14ac:dyDescent="0.3">
      <c r="A1044" t="s">
        <v>4800</v>
      </c>
      <c r="B1044" t="s">
        <v>4959</v>
      </c>
      <c r="C1044">
        <v>3300000</v>
      </c>
      <c r="D1044">
        <v>2018</v>
      </c>
      <c r="E1044">
        <v>17000</v>
      </c>
      <c r="F1044" t="s">
        <v>14</v>
      </c>
      <c r="G1044" t="s">
        <v>19</v>
      </c>
      <c r="H1044" t="s">
        <v>4036</v>
      </c>
      <c r="I1044" t="s">
        <v>4349</v>
      </c>
      <c r="J1044" t="s">
        <v>3943</v>
      </c>
      <c r="K1044" t="s">
        <v>25</v>
      </c>
      <c r="L1044" t="s">
        <v>4901</v>
      </c>
      <c r="M1044" t="s">
        <v>4754</v>
      </c>
      <c r="N1044" t="s">
        <v>4804</v>
      </c>
      <c r="O1044" t="s">
        <v>3948</v>
      </c>
      <c r="P1044">
        <v>3821</v>
      </c>
      <c r="Q1044">
        <v>1727</v>
      </c>
      <c r="R1044">
        <v>1414</v>
      </c>
      <c r="S1044">
        <v>5</v>
      </c>
      <c r="T1044">
        <v>44</v>
      </c>
    </row>
    <row r="1045" spans="1:20" x14ac:dyDescent="0.3">
      <c r="A1045" t="s">
        <v>3964</v>
      </c>
      <c r="B1045" t="s">
        <v>4171</v>
      </c>
      <c r="C1045">
        <v>3775000</v>
      </c>
      <c r="D1045">
        <v>2020</v>
      </c>
      <c r="E1045">
        <v>50000</v>
      </c>
      <c r="F1045" t="s">
        <v>14</v>
      </c>
      <c r="G1045" t="s">
        <v>19</v>
      </c>
      <c r="H1045" t="s">
        <v>3971</v>
      </c>
      <c r="I1045" t="s">
        <v>3952</v>
      </c>
      <c r="J1045" t="s">
        <v>3943</v>
      </c>
      <c r="K1045" t="s">
        <v>25</v>
      </c>
      <c r="L1045" t="s">
        <v>4172</v>
      </c>
      <c r="M1045" t="s">
        <v>4173</v>
      </c>
      <c r="N1045" t="s">
        <v>4174</v>
      </c>
      <c r="O1045" t="s">
        <v>3975</v>
      </c>
      <c r="P1045">
        <v>4795</v>
      </c>
      <c r="Q1045">
        <v>1855</v>
      </c>
      <c r="R1045">
        <v>1835</v>
      </c>
      <c r="S1045">
        <v>7</v>
      </c>
      <c r="T1045">
        <v>80</v>
      </c>
    </row>
    <row r="1046" spans="1:20" x14ac:dyDescent="0.3">
      <c r="A1046" t="s">
        <v>4115</v>
      </c>
      <c r="B1046" t="s">
        <v>5357</v>
      </c>
      <c r="C1046">
        <v>325000</v>
      </c>
      <c r="D1046">
        <v>2012</v>
      </c>
      <c r="E1046">
        <v>70000</v>
      </c>
      <c r="F1046" t="s">
        <v>14</v>
      </c>
      <c r="G1046" t="s">
        <v>12</v>
      </c>
      <c r="H1046" t="s">
        <v>4085</v>
      </c>
      <c r="I1046" t="s">
        <v>3952</v>
      </c>
      <c r="J1046" t="s">
        <v>4177</v>
      </c>
      <c r="K1046" t="s">
        <v>25</v>
      </c>
      <c r="L1046" t="s">
        <v>4634</v>
      </c>
      <c r="M1046" t="s">
        <v>4635</v>
      </c>
      <c r="N1046" t="s">
        <v>4636</v>
      </c>
      <c r="O1046" t="s">
        <v>1676</v>
      </c>
      <c r="P1046">
        <v>4520</v>
      </c>
      <c r="Q1046">
        <v>1850</v>
      </c>
      <c r="R1046">
        <v>1895</v>
      </c>
      <c r="S1046">
        <v>8</v>
      </c>
      <c r="T1046">
        <v>55</v>
      </c>
    </row>
    <row r="1047" spans="1:20" x14ac:dyDescent="0.3">
      <c r="A1047" t="s">
        <v>3949</v>
      </c>
      <c r="B1047" t="s">
        <v>4604</v>
      </c>
      <c r="C1047">
        <v>725000</v>
      </c>
      <c r="D1047">
        <v>2017</v>
      </c>
      <c r="E1047">
        <v>75793</v>
      </c>
      <c r="F1047" t="s">
        <v>14</v>
      </c>
      <c r="G1047" t="s">
        <v>12</v>
      </c>
      <c r="H1047" t="s">
        <v>4243</v>
      </c>
      <c r="I1047" t="s">
        <v>3952</v>
      </c>
      <c r="J1047" t="s">
        <v>3943</v>
      </c>
      <c r="K1047" t="s">
        <v>25</v>
      </c>
      <c r="L1047" t="s">
        <v>3954</v>
      </c>
      <c r="M1047" t="s">
        <v>4125</v>
      </c>
      <c r="N1047" t="s">
        <v>4126</v>
      </c>
      <c r="O1047" t="s">
        <v>3948</v>
      </c>
      <c r="P1047">
        <v>3995</v>
      </c>
      <c r="Q1047">
        <v>1790</v>
      </c>
      <c r="R1047">
        <v>1640</v>
      </c>
      <c r="S1047">
        <v>5</v>
      </c>
      <c r="T1047">
        <v>48</v>
      </c>
    </row>
    <row r="1048" spans="1:20" x14ac:dyDescent="0.3">
      <c r="A1048" t="s">
        <v>5322</v>
      </c>
      <c r="B1048" t="s">
        <v>5358</v>
      </c>
      <c r="C1048">
        <v>2100000</v>
      </c>
      <c r="D1048">
        <v>2007</v>
      </c>
      <c r="E1048">
        <v>34000</v>
      </c>
      <c r="F1048" t="s">
        <v>10</v>
      </c>
      <c r="G1048" t="s">
        <v>19</v>
      </c>
      <c r="H1048" t="s">
        <v>3971</v>
      </c>
      <c r="I1048" t="s">
        <v>3960</v>
      </c>
      <c r="J1048" t="s">
        <v>3953</v>
      </c>
      <c r="K1048" t="s">
        <v>3944</v>
      </c>
      <c r="L1048" t="s">
        <v>1676</v>
      </c>
      <c r="M1048" t="s">
        <v>1676</v>
      </c>
      <c r="N1048" t="s">
        <v>1676</v>
      </c>
      <c r="O1048" t="s">
        <v>1676</v>
      </c>
    </row>
    <row r="1049" spans="1:20" x14ac:dyDescent="0.3">
      <c r="A1049" t="s">
        <v>4444</v>
      </c>
      <c r="B1049" t="s">
        <v>5359</v>
      </c>
      <c r="C1049">
        <v>994999</v>
      </c>
      <c r="D1049">
        <v>2012</v>
      </c>
      <c r="E1049">
        <v>89311</v>
      </c>
      <c r="F1049" t="s">
        <v>14</v>
      </c>
      <c r="G1049" t="s">
        <v>19</v>
      </c>
      <c r="H1049" t="s">
        <v>4106</v>
      </c>
      <c r="I1049" t="s">
        <v>3952</v>
      </c>
      <c r="J1049" t="s">
        <v>3943</v>
      </c>
      <c r="K1049" t="s">
        <v>25</v>
      </c>
      <c r="L1049" t="s">
        <v>4313</v>
      </c>
      <c r="M1049" t="s">
        <v>5360</v>
      </c>
      <c r="N1049" t="s">
        <v>5361</v>
      </c>
      <c r="O1049" t="s">
        <v>3948</v>
      </c>
      <c r="P1049">
        <v>4635</v>
      </c>
      <c r="Q1049">
        <v>1865</v>
      </c>
      <c r="R1049">
        <v>1484</v>
      </c>
      <c r="S1049">
        <v>5</v>
      </c>
      <c r="T1049">
        <v>68</v>
      </c>
    </row>
    <row r="1050" spans="1:20" x14ac:dyDescent="0.3">
      <c r="A1050" t="s">
        <v>3949</v>
      </c>
      <c r="B1050" t="s">
        <v>5164</v>
      </c>
      <c r="C1050">
        <v>785000</v>
      </c>
      <c r="D1050">
        <v>2018</v>
      </c>
      <c r="E1050">
        <v>80000</v>
      </c>
      <c r="F1050" t="s">
        <v>14</v>
      </c>
      <c r="G1050" t="s">
        <v>12</v>
      </c>
      <c r="H1050" t="s">
        <v>4241</v>
      </c>
      <c r="I1050" t="s">
        <v>3942</v>
      </c>
      <c r="J1050" t="s">
        <v>3943</v>
      </c>
      <c r="K1050" t="s">
        <v>25</v>
      </c>
      <c r="L1050" t="s">
        <v>3954</v>
      </c>
      <c r="M1050" t="s">
        <v>4125</v>
      </c>
      <c r="N1050" t="s">
        <v>4126</v>
      </c>
      <c r="O1050" t="s">
        <v>3948</v>
      </c>
      <c r="P1050">
        <v>3995</v>
      </c>
      <c r="Q1050">
        <v>1790</v>
      </c>
      <c r="R1050">
        <v>1640</v>
      </c>
      <c r="S1050">
        <v>5</v>
      </c>
      <c r="T1050">
        <v>48</v>
      </c>
    </row>
    <row r="1051" spans="1:20" x14ac:dyDescent="0.3">
      <c r="A1051" t="s">
        <v>4248</v>
      </c>
      <c r="B1051" t="s">
        <v>5362</v>
      </c>
      <c r="C1051">
        <v>7500000</v>
      </c>
      <c r="D1051">
        <v>2020</v>
      </c>
      <c r="E1051">
        <v>38000</v>
      </c>
      <c r="F1051" t="s">
        <v>10</v>
      </c>
      <c r="G1051" t="s">
        <v>19</v>
      </c>
      <c r="H1051" t="s">
        <v>4223</v>
      </c>
      <c r="I1051" t="s">
        <v>4011</v>
      </c>
      <c r="J1051" t="s">
        <v>3943</v>
      </c>
      <c r="K1051" t="s">
        <v>25</v>
      </c>
      <c r="L1051" t="s">
        <v>4250</v>
      </c>
      <c r="M1051" t="s">
        <v>5363</v>
      </c>
      <c r="N1051" t="s">
        <v>5364</v>
      </c>
      <c r="O1051" t="s">
        <v>3991</v>
      </c>
      <c r="P1051">
        <v>4696</v>
      </c>
      <c r="Q1051">
        <v>1923</v>
      </c>
      <c r="R1051">
        <v>1624</v>
      </c>
      <c r="S1051">
        <v>5</v>
      </c>
      <c r="T1051">
        <v>65</v>
      </c>
    </row>
    <row r="1052" spans="1:20" x14ac:dyDescent="0.3">
      <c r="A1052" t="s">
        <v>3964</v>
      </c>
      <c r="B1052" t="s">
        <v>4171</v>
      </c>
      <c r="C1052">
        <v>2799000</v>
      </c>
      <c r="D1052">
        <v>2019</v>
      </c>
      <c r="E1052">
        <v>69500</v>
      </c>
      <c r="F1052" t="s">
        <v>14</v>
      </c>
      <c r="G1052" t="s">
        <v>19</v>
      </c>
      <c r="H1052" t="s">
        <v>4036</v>
      </c>
      <c r="I1052" t="s">
        <v>3952</v>
      </c>
      <c r="J1052" t="s">
        <v>3953</v>
      </c>
      <c r="K1052" t="s">
        <v>25</v>
      </c>
      <c r="L1052" t="s">
        <v>4172</v>
      </c>
      <c r="M1052" t="s">
        <v>4173</v>
      </c>
      <c r="N1052" t="s">
        <v>4174</v>
      </c>
      <c r="O1052" t="s">
        <v>3975</v>
      </c>
      <c r="P1052">
        <v>4795</v>
      </c>
      <c r="Q1052">
        <v>1855</v>
      </c>
      <c r="R1052">
        <v>1835</v>
      </c>
      <c r="S1052">
        <v>7</v>
      </c>
      <c r="T1052">
        <v>80</v>
      </c>
    </row>
    <row r="1053" spans="1:20" x14ac:dyDescent="0.3">
      <c r="A1053" t="s">
        <v>3949</v>
      </c>
      <c r="B1053" t="s">
        <v>4323</v>
      </c>
      <c r="C1053">
        <v>390000</v>
      </c>
      <c r="D1053">
        <v>2018</v>
      </c>
      <c r="E1053">
        <v>66794</v>
      </c>
      <c r="F1053" t="s">
        <v>10</v>
      </c>
      <c r="G1053" t="s">
        <v>12</v>
      </c>
      <c r="H1053" t="s">
        <v>4259</v>
      </c>
      <c r="I1053" t="s">
        <v>4940</v>
      </c>
      <c r="J1053" t="s">
        <v>3943</v>
      </c>
      <c r="K1053" t="s">
        <v>25</v>
      </c>
      <c r="L1053" t="s">
        <v>4026</v>
      </c>
      <c r="M1053" t="s">
        <v>4324</v>
      </c>
      <c r="N1053" t="s">
        <v>4028</v>
      </c>
      <c r="O1053" t="s">
        <v>3948</v>
      </c>
      <c r="P1053">
        <v>3599</v>
      </c>
      <c r="Q1053">
        <v>1495</v>
      </c>
      <c r="R1053">
        <v>1700</v>
      </c>
      <c r="S1053">
        <v>5</v>
      </c>
      <c r="T1053">
        <v>35</v>
      </c>
    </row>
    <row r="1054" spans="1:20" x14ac:dyDescent="0.3">
      <c r="A1054" t="s">
        <v>4248</v>
      </c>
      <c r="B1054" t="s">
        <v>5365</v>
      </c>
      <c r="C1054">
        <v>9000000</v>
      </c>
      <c r="D1054">
        <v>2019</v>
      </c>
      <c r="E1054">
        <v>27000</v>
      </c>
      <c r="F1054" t="s">
        <v>10</v>
      </c>
      <c r="G1054" t="s">
        <v>19</v>
      </c>
      <c r="H1054" t="s">
        <v>4106</v>
      </c>
      <c r="I1054" t="s">
        <v>3967</v>
      </c>
      <c r="J1054" t="s">
        <v>3943</v>
      </c>
      <c r="K1054" t="s">
        <v>3944</v>
      </c>
      <c r="L1054" t="s">
        <v>4313</v>
      </c>
      <c r="M1054" t="s">
        <v>4334</v>
      </c>
      <c r="N1054" t="s">
        <v>4335</v>
      </c>
      <c r="O1054" t="s">
        <v>3991</v>
      </c>
      <c r="P1054">
        <v>4696</v>
      </c>
      <c r="Q1054">
        <v>1923</v>
      </c>
      <c r="R1054">
        <v>1624</v>
      </c>
      <c r="S1054">
        <v>5</v>
      </c>
      <c r="T1054">
        <v>65</v>
      </c>
    </row>
    <row r="1055" spans="1:20" x14ac:dyDescent="0.3">
      <c r="A1055" t="s">
        <v>3949</v>
      </c>
      <c r="B1055" t="s">
        <v>5366</v>
      </c>
      <c r="C1055">
        <v>675000</v>
      </c>
      <c r="D1055">
        <v>2017</v>
      </c>
      <c r="E1055">
        <v>35616</v>
      </c>
      <c r="F1055" t="s">
        <v>10</v>
      </c>
      <c r="G1055" t="s">
        <v>19</v>
      </c>
      <c r="H1055" t="s">
        <v>3941</v>
      </c>
      <c r="I1055" t="s">
        <v>4011</v>
      </c>
      <c r="J1055" t="s">
        <v>3943</v>
      </c>
      <c r="K1055" t="s">
        <v>25</v>
      </c>
      <c r="L1055" t="s">
        <v>3961</v>
      </c>
      <c r="M1055" t="s">
        <v>4122</v>
      </c>
      <c r="N1055" t="s">
        <v>4003</v>
      </c>
      <c r="O1055" t="s">
        <v>3948</v>
      </c>
      <c r="P1055">
        <v>3995</v>
      </c>
      <c r="Q1055">
        <v>1745</v>
      </c>
      <c r="R1055">
        <v>1500</v>
      </c>
      <c r="S1055">
        <v>5</v>
      </c>
      <c r="T1055">
        <v>37</v>
      </c>
    </row>
    <row r="1056" spans="1:20" x14ac:dyDescent="0.3">
      <c r="A1056" t="s">
        <v>3949</v>
      </c>
      <c r="B1056" t="s">
        <v>5367</v>
      </c>
      <c r="C1056">
        <v>320000</v>
      </c>
      <c r="D1056">
        <v>2015</v>
      </c>
      <c r="E1056">
        <v>64000</v>
      </c>
      <c r="F1056" t="s">
        <v>10</v>
      </c>
      <c r="G1056" t="s">
        <v>12</v>
      </c>
      <c r="H1056" t="s">
        <v>4287</v>
      </c>
      <c r="I1056" t="s">
        <v>4011</v>
      </c>
      <c r="J1056" t="s">
        <v>3943</v>
      </c>
      <c r="K1056" t="s">
        <v>25</v>
      </c>
      <c r="L1056" t="s">
        <v>4164</v>
      </c>
      <c r="M1056" t="s">
        <v>4165</v>
      </c>
      <c r="N1056" t="s">
        <v>4166</v>
      </c>
      <c r="O1056" t="s">
        <v>3975</v>
      </c>
      <c r="P1056">
        <v>3675</v>
      </c>
      <c r="Q1056">
        <v>1475</v>
      </c>
      <c r="R1056">
        <v>1800</v>
      </c>
      <c r="S1056">
        <v>5</v>
      </c>
      <c r="T1056">
        <v>40</v>
      </c>
    </row>
    <row r="1057" spans="1:20" x14ac:dyDescent="0.3">
      <c r="A1057" t="s">
        <v>3949</v>
      </c>
      <c r="B1057" t="s">
        <v>5366</v>
      </c>
      <c r="C1057">
        <v>840000</v>
      </c>
      <c r="D1057">
        <v>2020</v>
      </c>
      <c r="E1057">
        <v>7000</v>
      </c>
      <c r="F1057" t="s">
        <v>10</v>
      </c>
      <c r="G1057" t="s">
        <v>19</v>
      </c>
      <c r="H1057" t="s">
        <v>4337</v>
      </c>
      <c r="I1057" t="s">
        <v>3960</v>
      </c>
      <c r="J1057" t="s">
        <v>3943</v>
      </c>
      <c r="K1057" t="s">
        <v>25</v>
      </c>
      <c r="L1057" t="s">
        <v>3961</v>
      </c>
      <c r="M1057" t="s">
        <v>4122</v>
      </c>
      <c r="N1057" t="s">
        <v>4003</v>
      </c>
      <c r="O1057" t="s">
        <v>3948</v>
      </c>
      <c r="P1057">
        <v>3995</v>
      </c>
      <c r="Q1057">
        <v>1745</v>
      </c>
      <c r="R1057">
        <v>1500</v>
      </c>
      <c r="S1057">
        <v>5</v>
      </c>
      <c r="T1057">
        <v>37</v>
      </c>
    </row>
    <row r="1058" spans="1:20" x14ac:dyDescent="0.3">
      <c r="A1058" t="s">
        <v>3949</v>
      </c>
      <c r="B1058" t="s">
        <v>4323</v>
      </c>
      <c r="C1058">
        <v>310000</v>
      </c>
      <c r="D1058">
        <v>2015</v>
      </c>
      <c r="E1058">
        <v>45000</v>
      </c>
      <c r="F1058" t="s">
        <v>10</v>
      </c>
      <c r="G1058" t="s">
        <v>12</v>
      </c>
      <c r="H1058" t="s">
        <v>4287</v>
      </c>
      <c r="I1058" t="s">
        <v>4043</v>
      </c>
      <c r="J1058" t="s">
        <v>3943</v>
      </c>
      <c r="K1058" t="s">
        <v>25</v>
      </c>
      <c r="L1058" t="s">
        <v>4026</v>
      </c>
      <c r="M1058" t="s">
        <v>4324</v>
      </c>
      <c r="N1058" t="s">
        <v>4028</v>
      </c>
      <c r="O1058" t="s">
        <v>3948</v>
      </c>
      <c r="P1058">
        <v>3599</v>
      </c>
      <c r="Q1058">
        <v>1495</v>
      </c>
      <c r="R1058">
        <v>1700</v>
      </c>
      <c r="S1058">
        <v>5</v>
      </c>
      <c r="T1058">
        <v>35</v>
      </c>
    </row>
    <row r="1059" spans="1:20" x14ac:dyDescent="0.3">
      <c r="A1059" t="s">
        <v>3949</v>
      </c>
      <c r="B1059" t="s">
        <v>5368</v>
      </c>
      <c r="C1059">
        <v>795000</v>
      </c>
      <c r="D1059">
        <v>2017</v>
      </c>
      <c r="E1059">
        <v>9000</v>
      </c>
      <c r="F1059" t="s">
        <v>10</v>
      </c>
      <c r="G1059" t="s">
        <v>12</v>
      </c>
      <c r="H1059" t="s">
        <v>4036</v>
      </c>
      <c r="I1059" t="s">
        <v>3942</v>
      </c>
      <c r="J1059" t="s">
        <v>3943</v>
      </c>
      <c r="K1059" t="s">
        <v>25</v>
      </c>
      <c r="L1059" t="s">
        <v>3977</v>
      </c>
      <c r="M1059" t="s">
        <v>5036</v>
      </c>
      <c r="N1059" t="s">
        <v>3979</v>
      </c>
      <c r="O1059" t="s">
        <v>3948</v>
      </c>
      <c r="P1059">
        <v>4296</v>
      </c>
      <c r="Q1059">
        <v>1695</v>
      </c>
      <c r="R1059">
        <v>1685</v>
      </c>
      <c r="S1059">
        <v>7</v>
      </c>
      <c r="T1059">
        <v>45</v>
      </c>
    </row>
    <row r="1060" spans="1:20" x14ac:dyDescent="0.3">
      <c r="A1060" t="s">
        <v>3949</v>
      </c>
      <c r="B1060" t="s">
        <v>4237</v>
      </c>
      <c r="C1060">
        <v>310000</v>
      </c>
      <c r="D1060">
        <v>2015</v>
      </c>
      <c r="E1060">
        <v>67738</v>
      </c>
      <c r="F1060" t="s">
        <v>22</v>
      </c>
      <c r="G1060" t="s">
        <v>12</v>
      </c>
      <c r="H1060" t="s">
        <v>4036</v>
      </c>
      <c r="I1060" t="s">
        <v>3952</v>
      </c>
      <c r="J1060" t="s">
        <v>3953</v>
      </c>
      <c r="K1060" t="s">
        <v>25</v>
      </c>
      <c r="L1060" t="s">
        <v>4026</v>
      </c>
      <c r="M1060" t="s">
        <v>4238</v>
      </c>
      <c r="N1060" t="s">
        <v>4239</v>
      </c>
      <c r="O1060" t="s">
        <v>3948</v>
      </c>
      <c r="P1060">
        <v>3599</v>
      </c>
      <c r="Q1060">
        <v>1495</v>
      </c>
      <c r="R1060">
        <v>1700</v>
      </c>
      <c r="S1060">
        <v>5</v>
      </c>
      <c r="T1060">
        <v>35</v>
      </c>
    </row>
    <row r="1061" spans="1:20" x14ac:dyDescent="0.3">
      <c r="A1061" t="s">
        <v>3964</v>
      </c>
      <c r="B1061" t="s">
        <v>3965</v>
      </c>
      <c r="C1061">
        <v>860000</v>
      </c>
      <c r="D1061">
        <v>2021</v>
      </c>
      <c r="E1061">
        <v>11030</v>
      </c>
      <c r="F1061" t="s">
        <v>10</v>
      </c>
      <c r="G1061" t="s">
        <v>12</v>
      </c>
      <c r="H1061" t="s">
        <v>4006</v>
      </c>
      <c r="I1061" t="s">
        <v>4011</v>
      </c>
      <c r="J1061" t="s">
        <v>3943</v>
      </c>
      <c r="K1061" t="s">
        <v>25</v>
      </c>
      <c r="L1061" t="s">
        <v>3961</v>
      </c>
      <c r="M1061" t="s">
        <v>3968</v>
      </c>
      <c r="N1061" t="s">
        <v>3969</v>
      </c>
      <c r="O1061" t="s">
        <v>3948</v>
      </c>
      <c r="P1061">
        <v>3995</v>
      </c>
      <c r="Q1061">
        <v>1745</v>
      </c>
      <c r="R1061">
        <v>1510</v>
      </c>
      <c r="S1061">
        <v>5</v>
      </c>
      <c r="T1061">
        <v>37</v>
      </c>
    </row>
    <row r="1062" spans="1:20" x14ac:dyDescent="0.3">
      <c r="A1062" t="s">
        <v>3957</v>
      </c>
      <c r="B1062" t="s">
        <v>3958</v>
      </c>
      <c r="C1062">
        <v>390000</v>
      </c>
      <c r="D1062">
        <v>2015</v>
      </c>
      <c r="E1062">
        <v>49123</v>
      </c>
      <c r="F1062" t="s">
        <v>10</v>
      </c>
      <c r="G1062" t="s">
        <v>12</v>
      </c>
      <c r="H1062" t="s">
        <v>4085</v>
      </c>
      <c r="I1062" t="s">
        <v>3952</v>
      </c>
      <c r="J1062" t="s">
        <v>3943</v>
      </c>
      <c r="K1062" t="s">
        <v>25</v>
      </c>
      <c r="L1062" t="s">
        <v>3961</v>
      </c>
      <c r="M1062" t="s">
        <v>3962</v>
      </c>
      <c r="N1062" t="s">
        <v>3963</v>
      </c>
      <c r="O1062" t="s">
        <v>3948</v>
      </c>
      <c r="P1062">
        <v>3585</v>
      </c>
      <c r="Q1062">
        <v>1595</v>
      </c>
      <c r="R1062">
        <v>1550</v>
      </c>
      <c r="S1062">
        <v>5</v>
      </c>
      <c r="T1062">
        <v>35</v>
      </c>
    </row>
    <row r="1063" spans="1:20" x14ac:dyDescent="0.3">
      <c r="A1063" t="s">
        <v>3985</v>
      </c>
      <c r="B1063" t="s">
        <v>5369</v>
      </c>
      <c r="C1063">
        <v>1200000</v>
      </c>
      <c r="D1063">
        <v>2012</v>
      </c>
      <c r="E1063">
        <v>125000</v>
      </c>
      <c r="F1063" t="s">
        <v>14</v>
      </c>
      <c r="G1063" t="s">
        <v>19</v>
      </c>
      <c r="H1063" t="s">
        <v>4223</v>
      </c>
      <c r="I1063" t="s">
        <v>3952</v>
      </c>
      <c r="J1063" t="s">
        <v>3943</v>
      </c>
      <c r="K1063" t="s">
        <v>25</v>
      </c>
      <c r="L1063" t="s">
        <v>1676</v>
      </c>
      <c r="M1063" t="s">
        <v>1676</v>
      </c>
      <c r="N1063" t="s">
        <v>1676</v>
      </c>
      <c r="O1063" t="s">
        <v>1676</v>
      </c>
    </row>
    <row r="1064" spans="1:20" x14ac:dyDescent="0.3">
      <c r="A1064" t="s">
        <v>3949</v>
      </c>
      <c r="B1064" t="s">
        <v>5293</v>
      </c>
      <c r="C1064">
        <v>520000</v>
      </c>
      <c r="D1064">
        <v>2018</v>
      </c>
      <c r="E1064">
        <v>46000</v>
      </c>
      <c r="F1064" t="s">
        <v>14</v>
      </c>
      <c r="G1064" t="s">
        <v>12</v>
      </c>
      <c r="H1064" t="s">
        <v>4921</v>
      </c>
      <c r="I1064" t="s">
        <v>3952</v>
      </c>
      <c r="J1064" t="s">
        <v>3943</v>
      </c>
      <c r="K1064" t="s">
        <v>25</v>
      </c>
      <c r="L1064" t="s">
        <v>3954</v>
      </c>
      <c r="M1064" t="s">
        <v>3955</v>
      </c>
      <c r="N1064" t="s">
        <v>3956</v>
      </c>
      <c r="O1064" t="s">
        <v>3948</v>
      </c>
      <c r="P1064">
        <v>3995</v>
      </c>
      <c r="Q1064">
        <v>1695</v>
      </c>
      <c r="R1064">
        <v>1555</v>
      </c>
      <c r="S1064">
        <v>5</v>
      </c>
      <c r="T1064">
        <v>42</v>
      </c>
    </row>
    <row r="1065" spans="1:20" x14ac:dyDescent="0.3">
      <c r="A1065" t="s">
        <v>3980</v>
      </c>
      <c r="B1065" t="s">
        <v>5370</v>
      </c>
      <c r="C1065">
        <v>1200000</v>
      </c>
      <c r="D1065">
        <v>2000</v>
      </c>
      <c r="E1065">
        <v>65000</v>
      </c>
      <c r="F1065" t="s">
        <v>10</v>
      </c>
      <c r="G1065" t="s">
        <v>19</v>
      </c>
      <c r="H1065" t="s">
        <v>4456</v>
      </c>
      <c r="I1065" t="s">
        <v>4451</v>
      </c>
      <c r="J1065" t="s">
        <v>3953</v>
      </c>
      <c r="K1065" t="s">
        <v>25</v>
      </c>
      <c r="L1065" t="s">
        <v>1676</v>
      </c>
      <c r="M1065" t="s">
        <v>1676</v>
      </c>
      <c r="N1065" t="s">
        <v>1676</v>
      </c>
      <c r="O1065" t="s">
        <v>1676</v>
      </c>
    </row>
    <row r="1066" spans="1:20" x14ac:dyDescent="0.3">
      <c r="A1066" t="s">
        <v>3949</v>
      </c>
      <c r="B1066" t="s">
        <v>5164</v>
      </c>
      <c r="C1066">
        <v>675000</v>
      </c>
      <c r="D1066">
        <v>2018</v>
      </c>
      <c r="E1066">
        <v>64000</v>
      </c>
      <c r="F1066" t="s">
        <v>14</v>
      </c>
      <c r="G1066" t="s">
        <v>12</v>
      </c>
      <c r="H1066" t="s">
        <v>3959</v>
      </c>
      <c r="I1066" t="s">
        <v>3952</v>
      </c>
      <c r="J1066" t="s">
        <v>3943</v>
      </c>
      <c r="K1066" t="s">
        <v>25</v>
      </c>
      <c r="L1066" t="s">
        <v>3954</v>
      </c>
      <c r="M1066" t="s">
        <v>4125</v>
      </c>
      <c r="N1066" t="s">
        <v>4126</v>
      </c>
      <c r="O1066" t="s">
        <v>3948</v>
      </c>
      <c r="P1066">
        <v>3995</v>
      </c>
      <c r="Q1066">
        <v>1790</v>
      </c>
      <c r="R1066">
        <v>1640</v>
      </c>
      <c r="S1066">
        <v>5</v>
      </c>
      <c r="T1066">
        <v>48</v>
      </c>
    </row>
    <row r="1067" spans="1:20" x14ac:dyDescent="0.3">
      <c r="A1067" t="s">
        <v>3949</v>
      </c>
      <c r="B1067" t="s">
        <v>4424</v>
      </c>
      <c r="C1067">
        <v>475000</v>
      </c>
      <c r="D1067">
        <v>2021</v>
      </c>
      <c r="E1067">
        <v>7942</v>
      </c>
      <c r="F1067" t="s">
        <v>10</v>
      </c>
      <c r="G1067" t="s">
        <v>12</v>
      </c>
      <c r="H1067" t="s">
        <v>4267</v>
      </c>
      <c r="I1067" t="s">
        <v>3967</v>
      </c>
      <c r="J1067" t="s">
        <v>3943</v>
      </c>
      <c r="K1067" t="s">
        <v>25</v>
      </c>
      <c r="L1067" t="s">
        <v>4026</v>
      </c>
      <c r="M1067" t="s">
        <v>4008</v>
      </c>
      <c r="N1067" t="s">
        <v>4028</v>
      </c>
      <c r="O1067" t="s">
        <v>3948</v>
      </c>
      <c r="P1067">
        <v>3565</v>
      </c>
      <c r="Q1067">
        <v>1520</v>
      </c>
      <c r="R1067">
        <v>1564</v>
      </c>
      <c r="S1067">
        <v>5</v>
      </c>
      <c r="T1067">
        <v>27</v>
      </c>
    </row>
    <row r="1068" spans="1:20" x14ac:dyDescent="0.3">
      <c r="A1068" t="s">
        <v>3949</v>
      </c>
      <c r="B1068" t="s">
        <v>4293</v>
      </c>
      <c r="C1068">
        <v>265000</v>
      </c>
      <c r="D1068">
        <v>2017</v>
      </c>
      <c r="E1068">
        <v>52100</v>
      </c>
      <c r="F1068" t="s">
        <v>10</v>
      </c>
      <c r="G1068" t="s">
        <v>12</v>
      </c>
      <c r="H1068" t="s">
        <v>3959</v>
      </c>
      <c r="I1068" t="s">
        <v>3952</v>
      </c>
      <c r="J1068" t="s">
        <v>3943</v>
      </c>
      <c r="K1068" t="s">
        <v>25</v>
      </c>
      <c r="L1068" t="s">
        <v>4030</v>
      </c>
      <c r="M1068" t="s">
        <v>4031</v>
      </c>
      <c r="N1068" t="s">
        <v>4032</v>
      </c>
      <c r="O1068" t="s">
        <v>3948</v>
      </c>
      <c r="P1068">
        <v>3395</v>
      </c>
      <c r="Q1068">
        <v>1490</v>
      </c>
      <c r="R1068">
        <v>1475</v>
      </c>
      <c r="S1068">
        <v>5</v>
      </c>
      <c r="T1068">
        <v>35</v>
      </c>
    </row>
    <row r="1069" spans="1:20" x14ac:dyDescent="0.3">
      <c r="A1069" t="s">
        <v>3992</v>
      </c>
      <c r="B1069" t="s">
        <v>4758</v>
      </c>
      <c r="C1069">
        <v>950000</v>
      </c>
      <c r="D1069">
        <v>2019</v>
      </c>
      <c r="E1069">
        <v>32809</v>
      </c>
      <c r="F1069" t="s">
        <v>14</v>
      </c>
      <c r="G1069" t="s">
        <v>12</v>
      </c>
      <c r="H1069" t="s">
        <v>3987</v>
      </c>
      <c r="I1069" t="s">
        <v>4037</v>
      </c>
      <c r="J1069" t="s">
        <v>3943</v>
      </c>
      <c r="K1069" t="s">
        <v>25</v>
      </c>
      <c r="L1069" t="s">
        <v>4225</v>
      </c>
      <c r="M1069" t="s">
        <v>4759</v>
      </c>
      <c r="N1069" t="s">
        <v>4644</v>
      </c>
      <c r="O1069" t="s">
        <v>3948</v>
      </c>
      <c r="P1069">
        <v>4386</v>
      </c>
      <c r="Q1069">
        <v>1699</v>
      </c>
      <c r="R1069">
        <v>1466</v>
      </c>
      <c r="S1069">
        <v>5</v>
      </c>
      <c r="T1069">
        <v>55</v>
      </c>
    </row>
    <row r="1070" spans="1:20" x14ac:dyDescent="0.3">
      <c r="A1070" t="s">
        <v>3964</v>
      </c>
      <c r="B1070" t="s">
        <v>4281</v>
      </c>
      <c r="C1070">
        <v>1750000</v>
      </c>
      <c r="D1070">
        <v>2014</v>
      </c>
      <c r="E1070">
        <v>101000</v>
      </c>
      <c r="F1070" t="s">
        <v>14</v>
      </c>
      <c r="G1070" t="s">
        <v>19</v>
      </c>
      <c r="H1070" t="s">
        <v>4210</v>
      </c>
      <c r="I1070" t="s">
        <v>3952</v>
      </c>
      <c r="J1070" t="s">
        <v>3943</v>
      </c>
      <c r="K1070" t="s">
        <v>25</v>
      </c>
      <c r="L1070" t="s">
        <v>4283</v>
      </c>
      <c r="M1070" t="s">
        <v>4284</v>
      </c>
      <c r="N1070" t="s">
        <v>4285</v>
      </c>
      <c r="O1070" t="s">
        <v>3975</v>
      </c>
      <c r="P1070">
        <v>4705</v>
      </c>
      <c r="Q1070">
        <v>1840</v>
      </c>
      <c r="R1070">
        <v>1850</v>
      </c>
      <c r="S1070">
        <v>7</v>
      </c>
      <c r="T1070">
        <v>80</v>
      </c>
    </row>
    <row r="1071" spans="1:20" x14ac:dyDescent="0.3">
      <c r="A1071" t="s">
        <v>4104</v>
      </c>
      <c r="B1071" t="s">
        <v>5371</v>
      </c>
      <c r="C1071">
        <v>2225000</v>
      </c>
      <c r="D1071">
        <v>2016</v>
      </c>
      <c r="E1071">
        <v>40500</v>
      </c>
      <c r="F1071" t="s">
        <v>14</v>
      </c>
      <c r="G1071" t="s">
        <v>19</v>
      </c>
      <c r="H1071" t="s">
        <v>3971</v>
      </c>
      <c r="I1071" t="s">
        <v>3952</v>
      </c>
      <c r="J1071" t="s">
        <v>3943</v>
      </c>
      <c r="K1071" t="s">
        <v>25</v>
      </c>
      <c r="L1071" t="s">
        <v>4107</v>
      </c>
      <c r="M1071" t="s">
        <v>4191</v>
      </c>
      <c r="N1071" t="s">
        <v>4192</v>
      </c>
      <c r="O1071" t="s">
        <v>3948</v>
      </c>
      <c r="P1071">
        <v>4456</v>
      </c>
      <c r="Q1071">
        <v>1796</v>
      </c>
      <c r="R1071">
        <v>1416</v>
      </c>
      <c r="S1071">
        <v>5</v>
      </c>
      <c r="T1071">
        <v>50</v>
      </c>
    </row>
    <row r="1072" spans="1:20" x14ac:dyDescent="0.3">
      <c r="A1072" t="s">
        <v>4141</v>
      </c>
      <c r="B1072" t="s">
        <v>5372</v>
      </c>
      <c r="C1072">
        <v>1748999</v>
      </c>
      <c r="D1072">
        <v>2021</v>
      </c>
      <c r="E1072">
        <v>25700</v>
      </c>
      <c r="F1072" t="s">
        <v>10</v>
      </c>
      <c r="G1072" t="s">
        <v>12</v>
      </c>
      <c r="H1072" t="s">
        <v>4598</v>
      </c>
      <c r="I1072" t="s">
        <v>4068</v>
      </c>
      <c r="J1072" t="s">
        <v>3943</v>
      </c>
      <c r="K1072" t="s">
        <v>3944</v>
      </c>
      <c r="L1072" t="s">
        <v>4642</v>
      </c>
      <c r="M1072" t="s">
        <v>4643</v>
      </c>
      <c r="N1072" t="s">
        <v>4644</v>
      </c>
      <c r="O1072" t="s">
        <v>3948</v>
      </c>
      <c r="P1072">
        <v>4395</v>
      </c>
      <c r="Q1072">
        <v>1818</v>
      </c>
      <c r="R1072">
        <v>1640</v>
      </c>
      <c r="S1072">
        <v>5</v>
      </c>
      <c r="T1072">
        <v>60</v>
      </c>
    </row>
    <row r="1073" spans="1:20" x14ac:dyDescent="0.3">
      <c r="A1073" t="s">
        <v>3980</v>
      </c>
      <c r="B1073" t="s">
        <v>4097</v>
      </c>
      <c r="C1073">
        <v>2250000</v>
      </c>
      <c r="D1073">
        <v>2014</v>
      </c>
      <c r="E1073">
        <v>85000</v>
      </c>
      <c r="F1073" t="s">
        <v>14</v>
      </c>
      <c r="G1073" t="s">
        <v>19</v>
      </c>
      <c r="H1073" t="s">
        <v>4036</v>
      </c>
      <c r="I1073" t="s">
        <v>3952</v>
      </c>
      <c r="J1073" t="s">
        <v>3953</v>
      </c>
      <c r="K1073" t="s">
        <v>25</v>
      </c>
      <c r="L1073" t="s">
        <v>4092</v>
      </c>
      <c r="M1073" t="s">
        <v>4099</v>
      </c>
      <c r="N1073" t="s">
        <v>4100</v>
      </c>
      <c r="O1073" t="s">
        <v>3991</v>
      </c>
      <c r="P1073">
        <v>4804</v>
      </c>
      <c r="Q1073">
        <v>2141</v>
      </c>
      <c r="R1073">
        <v>1796</v>
      </c>
      <c r="S1073">
        <v>5</v>
      </c>
      <c r="T1073">
        <v>70</v>
      </c>
    </row>
    <row r="1074" spans="1:20" x14ac:dyDescent="0.3">
      <c r="A1074" t="s">
        <v>3957</v>
      </c>
      <c r="B1074" t="s">
        <v>4760</v>
      </c>
      <c r="C1074">
        <v>690000</v>
      </c>
      <c r="D1074">
        <v>2017</v>
      </c>
      <c r="E1074">
        <v>17268</v>
      </c>
      <c r="F1074" t="s">
        <v>10</v>
      </c>
      <c r="G1074" t="s">
        <v>12</v>
      </c>
      <c r="H1074" t="s">
        <v>4419</v>
      </c>
      <c r="I1074" t="s">
        <v>3967</v>
      </c>
      <c r="J1074" t="s">
        <v>3943</v>
      </c>
      <c r="K1074" t="s">
        <v>25</v>
      </c>
      <c r="L1074" t="s">
        <v>3961</v>
      </c>
      <c r="M1074" t="s">
        <v>3968</v>
      </c>
      <c r="N1074" t="s">
        <v>4003</v>
      </c>
      <c r="O1074" t="s">
        <v>3948</v>
      </c>
      <c r="P1074">
        <v>3985</v>
      </c>
      <c r="Q1074">
        <v>1734</v>
      </c>
      <c r="R1074">
        <v>1505</v>
      </c>
      <c r="S1074">
        <v>5</v>
      </c>
      <c r="T1074">
        <v>45</v>
      </c>
    </row>
    <row r="1075" spans="1:20" x14ac:dyDescent="0.3">
      <c r="A1075" t="s">
        <v>3949</v>
      </c>
      <c r="B1075" t="s">
        <v>4222</v>
      </c>
      <c r="C1075">
        <v>561000</v>
      </c>
      <c r="D1075">
        <v>2017</v>
      </c>
      <c r="E1075">
        <v>68000</v>
      </c>
      <c r="F1075" t="s">
        <v>10</v>
      </c>
      <c r="G1075" t="s">
        <v>12</v>
      </c>
      <c r="H1075" t="s">
        <v>4220</v>
      </c>
      <c r="I1075" t="s">
        <v>4043</v>
      </c>
      <c r="J1075" t="s">
        <v>3943</v>
      </c>
      <c r="K1075" t="s">
        <v>25</v>
      </c>
      <c r="L1075" t="s">
        <v>3961</v>
      </c>
      <c r="M1075" t="s">
        <v>4122</v>
      </c>
      <c r="N1075" t="s">
        <v>4003</v>
      </c>
      <c r="O1075" t="s">
        <v>3948</v>
      </c>
      <c r="P1075">
        <v>3995</v>
      </c>
      <c r="Q1075">
        <v>1745</v>
      </c>
      <c r="R1075">
        <v>1500</v>
      </c>
      <c r="S1075">
        <v>5</v>
      </c>
      <c r="T1075">
        <v>37</v>
      </c>
    </row>
    <row r="1076" spans="1:20" x14ac:dyDescent="0.3">
      <c r="A1076" t="s">
        <v>3957</v>
      </c>
      <c r="B1076" t="s">
        <v>5373</v>
      </c>
      <c r="C1076">
        <v>299000</v>
      </c>
      <c r="D1076">
        <v>2011</v>
      </c>
      <c r="E1076">
        <v>30000</v>
      </c>
      <c r="F1076" t="s">
        <v>10</v>
      </c>
      <c r="G1076" t="s">
        <v>12</v>
      </c>
      <c r="H1076" t="s">
        <v>4377</v>
      </c>
      <c r="I1076" t="s">
        <v>4011</v>
      </c>
      <c r="J1076" t="s">
        <v>4177</v>
      </c>
      <c r="K1076" t="s">
        <v>25</v>
      </c>
      <c r="L1076" t="s">
        <v>1676</v>
      </c>
      <c r="M1076" t="s">
        <v>1676</v>
      </c>
      <c r="N1076" t="s">
        <v>1676</v>
      </c>
      <c r="O1076" t="s">
        <v>1676</v>
      </c>
    </row>
    <row r="1077" spans="1:20" x14ac:dyDescent="0.3">
      <c r="A1077" t="s">
        <v>4141</v>
      </c>
      <c r="B1077" t="s">
        <v>5374</v>
      </c>
      <c r="C1077">
        <v>1580000</v>
      </c>
      <c r="D1077">
        <v>2020</v>
      </c>
      <c r="E1077">
        <v>57000</v>
      </c>
      <c r="F1077" t="s">
        <v>14</v>
      </c>
      <c r="G1077" t="s">
        <v>12</v>
      </c>
      <c r="H1077" t="s">
        <v>3941</v>
      </c>
      <c r="I1077" t="s">
        <v>3952</v>
      </c>
      <c r="J1077" t="s">
        <v>3943</v>
      </c>
      <c r="K1077" t="s">
        <v>25</v>
      </c>
      <c r="L1077" t="s">
        <v>1676</v>
      </c>
      <c r="M1077" t="s">
        <v>1676</v>
      </c>
      <c r="N1077" t="s">
        <v>1676</v>
      </c>
      <c r="O1077" t="s">
        <v>1676</v>
      </c>
      <c r="P1077">
        <v>4395</v>
      </c>
      <c r="Q1077">
        <v>1818</v>
      </c>
      <c r="R1077">
        <v>1640</v>
      </c>
      <c r="S1077">
        <v>5</v>
      </c>
      <c r="T1077">
        <v>60</v>
      </c>
    </row>
    <row r="1078" spans="1:20" x14ac:dyDescent="0.3">
      <c r="A1078" t="s">
        <v>3949</v>
      </c>
      <c r="B1078" t="s">
        <v>5375</v>
      </c>
      <c r="C1078">
        <v>595000</v>
      </c>
      <c r="D1078">
        <v>2017</v>
      </c>
      <c r="E1078">
        <v>44100</v>
      </c>
      <c r="F1078" t="s">
        <v>10</v>
      </c>
      <c r="G1078" t="s">
        <v>19</v>
      </c>
      <c r="H1078" t="s">
        <v>3971</v>
      </c>
      <c r="I1078" t="s">
        <v>4037</v>
      </c>
      <c r="J1078" t="s">
        <v>3943</v>
      </c>
      <c r="K1078" t="s">
        <v>3944</v>
      </c>
      <c r="L1078" t="s">
        <v>3961</v>
      </c>
      <c r="M1078" t="s">
        <v>4122</v>
      </c>
      <c r="N1078" t="s">
        <v>4003</v>
      </c>
      <c r="O1078" t="s">
        <v>3948</v>
      </c>
      <c r="P1078">
        <v>3995</v>
      </c>
      <c r="Q1078">
        <v>1695</v>
      </c>
      <c r="R1078">
        <v>1555</v>
      </c>
      <c r="S1078">
        <v>5</v>
      </c>
      <c r="T1078">
        <v>42</v>
      </c>
    </row>
    <row r="1079" spans="1:20" x14ac:dyDescent="0.3">
      <c r="A1079" t="s">
        <v>4363</v>
      </c>
      <c r="B1079" t="s">
        <v>5376</v>
      </c>
      <c r="C1079">
        <v>4390000</v>
      </c>
      <c r="D1079">
        <v>2013</v>
      </c>
      <c r="E1079">
        <v>91840</v>
      </c>
      <c r="F1079" t="s">
        <v>14</v>
      </c>
      <c r="G1079" t="s">
        <v>19</v>
      </c>
      <c r="H1079" t="s">
        <v>3971</v>
      </c>
      <c r="I1079" t="s">
        <v>4011</v>
      </c>
      <c r="J1079" t="s">
        <v>3953</v>
      </c>
      <c r="K1079" t="s">
        <v>25</v>
      </c>
      <c r="L1079" t="s">
        <v>1676</v>
      </c>
      <c r="M1079" t="s">
        <v>1676</v>
      </c>
      <c r="N1079" t="s">
        <v>1676</v>
      </c>
      <c r="O1079" t="s">
        <v>1676</v>
      </c>
    </row>
    <row r="1080" spans="1:20" x14ac:dyDescent="0.3">
      <c r="A1080" t="s">
        <v>3957</v>
      </c>
      <c r="B1080" t="s">
        <v>5373</v>
      </c>
      <c r="C1080">
        <v>235000</v>
      </c>
      <c r="D1080">
        <v>2009</v>
      </c>
      <c r="E1080">
        <v>115000</v>
      </c>
      <c r="F1080" t="s">
        <v>10</v>
      </c>
      <c r="G1080" t="s">
        <v>12</v>
      </c>
      <c r="H1080" t="s">
        <v>3987</v>
      </c>
      <c r="I1080" t="s">
        <v>4011</v>
      </c>
      <c r="J1080" t="s">
        <v>4177</v>
      </c>
      <c r="K1080" t="s">
        <v>25</v>
      </c>
      <c r="L1080" t="s">
        <v>3961</v>
      </c>
      <c r="M1080" t="s">
        <v>4585</v>
      </c>
      <c r="N1080" t="s">
        <v>5377</v>
      </c>
      <c r="O1080" t="s">
        <v>1676</v>
      </c>
      <c r="P1080">
        <v>3940</v>
      </c>
      <c r="Q1080">
        <v>1710</v>
      </c>
      <c r="R1080">
        <v>1505</v>
      </c>
      <c r="S1080">
        <v>5</v>
      </c>
      <c r="T1080">
        <v>45</v>
      </c>
    </row>
    <row r="1081" spans="1:20" x14ac:dyDescent="0.3">
      <c r="A1081" t="s">
        <v>3957</v>
      </c>
      <c r="B1081" t="s">
        <v>5378</v>
      </c>
      <c r="C1081">
        <v>450000</v>
      </c>
      <c r="D1081">
        <v>2014</v>
      </c>
      <c r="E1081">
        <v>23000</v>
      </c>
      <c r="F1081" t="s">
        <v>10</v>
      </c>
      <c r="G1081" t="s">
        <v>12</v>
      </c>
      <c r="H1081" t="s">
        <v>4223</v>
      </c>
      <c r="I1081" t="s">
        <v>4043</v>
      </c>
      <c r="J1081" t="s">
        <v>3943</v>
      </c>
      <c r="K1081" t="s">
        <v>25</v>
      </c>
      <c r="L1081" t="s">
        <v>3961</v>
      </c>
      <c r="M1081" t="s">
        <v>4122</v>
      </c>
      <c r="N1081" t="s">
        <v>4345</v>
      </c>
      <c r="O1081" t="s">
        <v>3948</v>
      </c>
      <c r="P1081">
        <v>3995</v>
      </c>
      <c r="Q1081">
        <v>1710</v>
      </c>
      <c r="R1081">
        <v>1505</v>
      </c>
      <c r="S1081">
        <v>5</v>
      </c>
      <c r="T1081">
        <v>45</v>
      </c>
    </row>
    <row r="1082" spans="1:20" x14ac:dyDescent="0.3">
      <c r="A1082" t="s">
        <v>3985</v>
      </c>
      <c r="B1082" t="s">
        <v>5379</v>
      </c>
      <c r="C1082">
        <v>2299000</v>
      </c>
      <c r="D1082">
        <v>2014</v>
      </c>
      <c r="E1082">
        <v>58000</v>
      </c>
      <c r="F1082" t="s">
        <v>14</v>
      </c>
      <c r="G1082" t="s">
        <v>19</v>
      </c>
      <c r="H1082" t="s">
        <v>3971</v>
      </c>
      <c r="I1082" t="s">
        <v>3952</v>
      </c>
      <c r="J1082" t="s">
        <v>3943</v>
      </c>
      <c r="K1082" t="s">
        <v>25</v>
      </c>
      <c r="L1082" t="s">
        <v>3988</v>
      </c>
      <c r="M1082" t="s">
        <v>4170</v>
      </c>
      <c r="N1082" t="s">
        <v>4109</v>
      </c>
      <c r="O1082" t="s">
        <v>3975</v>
      </c>
      <c r="P1082">
        <v>4899</v>
      </c>
      <c r="Q1082">
        <v>2094</v>
      </c>
      <c r="R1082">
        <v>1464</v>
      </c>
      <c r="S1082">
        <v>5</v>
      </c>
    </row>
    <row r="1083" spans="1:20" x14ac:dyDescent="0.3">
      <c r="A1083" t="s">
        <v>3980</v>
      </c>
      <c r="B1083" t="s">
        <v>4368</v>
      </c>
      <c r="C1083">
        <v>4590000</v>
      </c>
      <c r="D1083">
        <v>2018</v>
      </c>
      <c r="E1083">
        <v>95786</v>
      </c>
      <c r="F1083" t="s">
        <v>14</v>
      </c>
      <c r="G1083" t="s">
        <v>19</v>
      </c>
      <c r="H1083" t="s">
        <v>4036</v>
      </c>
      <c r="I1083" t="s">
        <v>4068</v>
      </c>
      <c r="J1083" t="s">
        <v>3943</v>
      </c>
      <c r="K1083" t="s">
        <v>25</v>
      </c>
      <c r="L1083" t="s">
        <v>4092</v>
      </c>
      <c r="M1083" t="s">
        <v>4369</v>
      </c>
      <c r="N1083" t="s">
        <v>4100</v>
      </c>
      <c r="O1083" t="s">
        <v>3991</v>
      </c>
      <c r="P1083">
        <v>4819</v>
      </c>
      <c r="Q1083">
        <v>2141</v>
      </c>
      <c r="R1083">
        <v>1796</v>
      </c>
      <c r="S1083">
        <v>5</v>
      </c>
      <c r="T1083">
        <v>93</v>
      </c>
    </row>
    <row r="1084" spans="1:20" x14ac:dyDescent="0.3">
      <c r="A1084" t="s">
        <v>4104</v>
      </c>
      <c r="B1084" t="s">
        <v>5380</v>
      </c>
      <c r="C1084">
        <v>2150000</v>
      </c>
      <c r="D1084">
        <v>2016</v>
      </c>
      <c r="E1084">
        <v>95401</v>
      </c>
      <c r="F1084" t="s">
        <v>14</v>
      </c>
      <c r="G1084" t="s">
        <v>19</v>
      </c>
      <c r="H1084" t="s">
        <v>4006</v>
      </c>
      <c r="I1084" t="s">
        <v>4068</v>
      </c>
      <c r="J1084" t="s">
        <v>3943</v>
      </c>
      <c r="K1084" t="s">
        <v>25</v>
      </c>
      <c r="L1084" t="s">
        <v>4107</v>
      </c>
      <c r="M1084" t="s">
        <v>4439</v>
      </c>
      <c r="N1084" t="s">
        <v>4109</v>
      </c>
      <c r="O1084" t="s">
        <v>3991</v>
      </c>
      <c r="P1084">
        <v>4385</v>
      </c>
      <c r="Q1084">
        <v>1831</v>
      </c>
      <c r="R1084">
        <v>1608</v>
      </c>
      <c r="S1084">
        <v>5</v>
      </c>
      <c r="T1084">
        <v>64</v>
      </c>
    </row>
    <row r="1085" spans="1:20" x14ac:dyDescent="0.3">
      <c r="A1085" t="s">
        <v>4352</v>
      </c>
      <c r="B1085" t="s">
        <v>5381</v>
      </c>
      <c r="C1085">
        <v>1850000</v>
      </c>
      <c r="D1085">
        <v>2020</v>
      </c>
      <c r="E1085">
        <v>7000</v>
      </c>
      <c r="F1085" t="s">
        <v>10</v>
      </c>
      <c r="G1085" t="s">
        <v>19</v>
      </c>
      <c r="H1085" t="s">
        <v>4006</v>
      </c>
      <c r="I1085" t="s">
        <v>4068</v>
      </c>
      <c r="J1085" t="s">
        <v>3943</v>
      </c>
      <c r="K1085" t="s">
        <v>25</v>
      </c>
      <c r="L1085" t="s">
        <v>4309</v>
      </c>
      <c r="M1085" t="s">
        <v>4310</v>
      </c>
      <c r="N1085" t="s">
        <v>4311</v>
      </c>
      <c r="O1085" t="s">
        <v>3948</v>
      </c>
      <c r="P1085">
        <v>4315</v>
      </c>
      <c r="Q1085">
        <v>1800</v>
      </c>
      <c r="R1085">
        <v>1645</v>
      </c>
      <c r="S1085">
        <v>5</v>
      </c>
      <c r="T1085">
        <v>50</v>
      </c>
    </row>
    <row r="1086" spans="1:20" x14ac:dyDescent="0.3">
      <c r="A1086" t="s">
        <v>3957</v>
      </c>
      <c r="B1086" t="s">
        <v>5382</v>
      </c>
      <c r="C1086">
        <v>1175000</v>
      </c>
      <c r="D1086">
        <v>2017</v>
      </c>
      <c r="E1086">
        <v>24000</v>
      </c>
      <c r="F1086" t="s">
        <v>10</v>
      </c>
      <c r="G1086" t="s">
        <v>19</v>
      </c>
      <c r="H1086" t="s">
        <v>3971</v>
      </c>
      <c r="I1086" t="s">
        <v>3952</v>
      </c>
      <c r="J1086" t="s">
        <v>3943</v>
      </c>
      <c r="K1086" t="s">
        <v>25</v>
      </c>
      <c r="L1086" t="s">
        <v>4365</v>
      </c>
      <c r="M1086" t="s">
        <v>5383</v>
      </c>
      <c r="N1086" t="s">
        <v>4616</v>
      </c>
      <c r="O1086" t="s">
        <v>3948</v>
      </c>
      <c r="P1086">
        <v>4620</v>
      </c>
      <c r="Q1086">
        <v>1800</v>
      </c>
      <c r="R1086">
        <v>1465</v>
      </c>
      <c r="S1086">
        <v>5</v>
      </c>
      <c r="T1086">
        <v>50</v>
      </c>
    </row>
    <row r="1087" spans="1:20" x14ac:dyDescent="0.3">
      <c r="A1087" t="s">
        <v>3949</v>
      </c>
      <c r="B1087" t="s">
        <v>4408</v>
      </c>
      <c r="C1087">
        <v>250000</v>
      </c>
      <c r="D1087">
        <v>2012</v>
      </c>
      <c r="E1087">
        <v>68000</v>
      </c>
      <c r="F1087" t="s">
        <v>10</v>
      </c>
      <c r="G1087" t="s">
        <v>12</v>
      </c>
      <c r="H1087" t="s">
        <v>4078</v>
      </c>
      <c r="I1087" t="s">
        <v>3952</v>
      </c>
      <c r="J1087" t="s">
        <v>3943</v>
      </c>
      <c r="K1087" t="s">
        <v>25</v>
      </c>
      <c r="L1087" t="s">
        <v>4026</v>
      </c>
      <c r="M1087" t="s">
        <v>4409</v>
      </c>
      <c r="N1087" t="s">
        <v>4410</v>
      </c>
      <c r="O1087" t="s">
        <v>1676</v>
      </c>
      <c r="P1087">
        <v>3539</v>
      </c>
      <c r="Q1087">
        <v>1495</v>
      </c>
      <c r="R1087">
        <v>1700</v>
      </c>
      <c r="S1087">
        <v>5</v>
      </c>
      <c r="T1087">
        <v>35</v>
      </c>
    </row>
    <row r="1088" spans="1:20" x14ac:dyDescent="0.3">
      <c r="A1088" t="s">
        <v>3957</v>
      </c>
      <c r="B1088" t="s">
        <v>5384</v>
      </c>
      <c r="C1088">
        <v>400000</v>
      </c>
      <c r="D1088">
        <v>2015</v>
      </c>
      <c r="E1088">
        <v>41273</v>
      </c>
      <c r="F1088" t="s">
        <v>10</v>
      </c>
      <c r="G1088" t="s">
        <v>12</v>
      </c>
      <c r="H1088" t="s">
        <v>3971</v>
      </c>
      <c r="I1088" t="s">
        <v>3952</v>
      </c>
      <c r="J1088" t="s">
        <v>3943</v>
      </c>
      <c r="K1088" t="s">
        <v>25</v>
      </c>
      <c r="L1088" t="s">
        <v>5385</v>
      </c>
      <c r="M1088" t="s">
        <v>5386</v>
      </c>
      <c r="N1088" t="s">
        <v>5387</v>
      </c>
      <c r="O1088" t="s">
        <v>3948</v>
      </c>
      <c r="P1088">
        <v>4250</v>
      </c>
      <c r="Q1088">
        <v>1670</v>
      </c>
      <c r="R1088">
        <v>1370</v>
      </c>
      <c r="S1088">
        <v>5</v>
      </c>
      <c r="T1088">
        <v>45</v>
      </c>
    </row>
    <row r="1089" spans="1:20" x14ac:dyDescent="0.3">
      <c r="A1089" t="s">
        <v>4104</v>
      </c>
      <c r="B1089" t="s">
        <v>5388</v>
      </c>
      <c r="C1089">
        <v>4000000</v>
      </c>
      <c r="D1089">
        <v>2018</v>
      </c>
      <c r="E1089">
        <v>66000</v>
      </c>
      <c r="F1089" t="s">
        <v>14</v>
      </c>
      <c r="G1089" t="s">
        <v>19</v>
      </c>
      <c r="H1089" t="s">
        <v>4337</v>
      </c>
      <c r="I1089" t="s">
        <v>3952</v>
      </c>
      <c r="J1089" t="s">
        <v>3943</v>
      </c>
      <c r="K1089" t="s">
        <v>25</v>
      </c>
      <c r="L1089" t="s">
        <v>1676</v>
      </c>
      <c r="M1089" t="s">
        <v>1676</v>
      </c>
      <c r="N1089" t="s">
        <v>1676</v>
      </c>
      <c r="O1089" t="s">
        <v>1676</v>
      </c>
    </row>
    <row r="1090" spans="1:20" x14ac:dyDescent="0.3">
      <c r="A1090" t="s">
        <v>3957</v>
      </c>
      <c r="B1090" t="s">
        <v>5061</v>
      </c>
      <c r="C1090">
        <v>1100000</v>
      </c>
      <c r="D1090">
        <v>2018</v>
      </c>
      <c r="E1090">
        <v>65954</v>
      </c>
      <c r="F1090" t="s">
        <v>14</v>
      </c>
      <c r="G1090" t="s">
        <v>12</v>
      </c>
      <c r="H1090" t="s">
        <v>3941</v>
      </c>
      <c r="I1090" t="s">
        <v>3967</v>
      </c>
      <c r="J1090" t="s">
        <v>3943</v>
      </c>
      <c r="K1090" t="s">
        <v>25</v>
      </c>
      <c r="L1090" t="s">
        <v>4069</v>
      </c>
      <c r="M1090" t="s">
        <v>4070</v>
      </c>
      <c r="N1090" t="s">
        <v>4096</v>
      </c>
      <c r="O1090" t="s">
        <v>3948</v>
      </c>
      <c r="P1090">
        <v>4270</v>
      </c>
      <c r="Q1090">
        <v>1780</v>
      </c>
      <c r="R1090">
        <v>1665</v>
      </c>
      <c r="S1090">
        <v>5</v>
      </c>
      <c r="T1090">
        <v>55</v>
      </c>
    </row>
    <row r="1091" spans="1:20" x14ac:dyDescent="0.3">
      <c r="A1091" t="s">
        <v>3957</v>
      </c>
      <c r="B1091" t="s">
        <v>4705</v>
      </c>
      <c r="C1091">
        <v>395000</v>
      </c>
      <c r="D1091">
        <v>2016</v>
      </c>
      <c r="E1091">
        <v>28000</v>
      </c>
      <c r="F1091" t="s">
        <v>10</v>
      </c>
      <c r="G1091" t="s">
        <v>12</v>
      </c>
      <c r="H1091" t="s">
        <v>3971</v>
      </c>
      <c r="I1091" t="s">
        <v>3960</v>
      </c>
      <c r="J1091" t="s">
        <v>3943</v>
      </c>
      <c r="K1091" t="s">
        <v>25</v>
      </c>
      <c r="L1091" t="s">
        <v>3961</v>
      </c>
      <c r="M1091" t="s">
        <v>3962</v>
      </c>
      <c r="N1091" t="s">
        <v>3963</v>
      </c>
      <c r="O1091" t="s">
        <v>3948</v>
      </c>
      <c r="P1091">
        <v>3585</v>
      </c>
      <c r="Q1091">
        <v>1595</v>
      </c>
      <c r="R1091">
        <v>1550</v>
      </c>
      <c r="S1091">
        <v>5</v>
      </c>
      <c r="T1091">
        <v>35</v>
      </c>
    </row>
    <row r="1092" spans="1:20" x14ac:dyDescent="0.3">
      <c r="A1092" t="s">
        <v>3949</v>
      </c>
      <c r="B1092" t="s">
        <v>5389</v>
      </c>
      <c r="C1092">
        <v>425000</v>
      </c>
      <c r="D1092">
        <v>2021</v>
      </c>
      <c r="E1092">
        <v>38848</v>
      </c>
      <c r="F1092" t="s">
        <v>10</v>
      </c>
      <c r="G1092" t="s">
        <v>12</v>
      </c>
      <c r="H1092" t="s">
        <v>4619</v>
      </c>
      <c r="I1092" t="s">
        <v>4037</v>
      </c>
      <c r="J1092" t="s">
        <v>3943</v>
      </c>
      <c r="K1092" t="s">
        <v>25</v>
      </c>
      <c r="L1092" t="s">
        <v>4026</v>
      </c>
      <c r="M1092" t="s">
        <v>4008</v>
      </c>
      <c r="N1092" t="s">
        <v>4028</v>
      </c>
      <c r="O1092" t="s">
        <v>3948</v>
      </c>
      <c r="P1092">
        <v>3565</v>
      </c>
      <c r="Q1092">
        <v>1520</v>
      </c>
      <c r="R1092">
        <v>1564</v>
      </c>
      <c r="S1092">
        <v>5</v>
      </c>
      <c r="T1092">
        <v>27</v>
      </c>
    </row>
    <row r="1093" spans="1:20" x14ac:dyDescent="0.3">
      <c r="A1093" t="s">
        <v>3964</v>
      </c>
      <c r="B1093" t="s">
        <v>5321</v>
      </c>
      <c r="C1093">
        <v>2190000</v>
      </c>
      <c r="D1093">
        <v>2017</v>
      </c>
      <c r="E1093">
        <v>30000</v>
      </c>
      <c r="F1093" t="s">
        <v>14</v>
      </c>
      <c r="G1093" t="s">
        <v>12</v>
      </c>
      <c r="H1093" t="s">
        <v>4337</v>
      </c>
      <c r="I1093" t="s">
        <v>3960</v>
      </c>
      <c r="J1093" t="s">
        <v>3943</v>
      </c>
      <c r="K1093" t="s">
        <v>25</v>
      </c>
      <c r="L1093" t="s">
        <v>3972</v>
      </c>
      <c r="M1093" t="s">
        <v>3973</v>
      </c>
      <c r="N1093" t="s">
        <v>3974</v>
      </c>
      <c r="O1093" t="s">
        <v>3975</v>
      </c>
      <c r="P1093">
        <v>4735</v>
      </c>
      <c r="Q1093">
        <v>1830</v>
      </c>
      <c r="R1093">
        <v>1795</v>
      </c>
      <c r="S1093">
        <v>7</v>
      </c>
      <c r="T1093">
        <v>55</v>
      </c>
    </row>
    <row r="1094" spans="1:20" x14ac:dyDescent="0.3">
      <c r="A1094" t="s">
        <v>5322</v>
      </c>
      <c r="B1094" t="s">
        <v>5390</v>
      </c>
      <c r="C1094">
        <v>4800000</v>
      </c>
      <c r="D1094">
        <v>2020</v>
      </c>
      <c r="E1094">
        <v>27000</v>
      </c>
      <c r="F1094" t="s">
        <v>5391</v>
      </c>
      <c r="G1094" t="s">
        <v>19</v>
      </c>
      <c r="H1094" t="s">
        <v>3971</v>
      </c>
      <c r="I1094" t="s">
        <v>4011</v>
      </c>
      <c r="J1094" t="s">
        <v>3943</v>
      </c>
      <c r="K1094" t="s">
        <v>25</v>
      </c>
      <c r="L1094" t="s">
        <v>5392</v>
      </c>
      <c r="M1094" t="s">
        <v>5393</v>
      </c>
      <c r="N1094" t="s">
        <v>5394</v>
      </c>
      <c r="O1094" t="s">
        <v>3948</v>
      </c>
      <c r="P1094">
        <v>4975</v>
      </c>
      <c r="Q1094">
        <v>1865</v>
      </c>
      <c r="R1094">
        <v>1445</v>
      </c>
      <c r="S1094">
        <v>5</v>
      </c>
      <c r="T1094">
        <v>50</v>
      </c>
    </row>
    <row r="1095" spans="1:20" x14ac:dyDescent="0.3">
      <c r="A1095" t="s">
        <v>3949</v>
      </c>
      <c r="B1095" t="s">
        <v>5395</v>
      </c>
      <c r="C1095">
        <v>421000</v>
      </c>
      <c r="D1095">
        <v>2017</v>
      </c>
      <c r="E1095">
        <v>69000</v>
      </c>
      <c r="F1095" t="s">
        <v>10</v>
      </c>
      <c r="G1095" t="s">
        <v>12</v>
      </c>
      <c r="H1095" t="s">
        <v>4282</v>
      </c>
      <c r="I1095" t="s">
        <v>3942</v>
      </c>
      <c r="J1095" t="s">
        <v>3943</v>
      </c>
      <c r="K1095" t="s">
        <v>25</v>
      </c>
      <c r="L1095" t="s">
        <v>3961</v>
      </c>
      <c r="M1095" t="s">
        <v>4122</v>
      </c>
      <c r="N1095" t="s">
        <v>4003</v>
      </c>
      <c r="O1095" t="s">
        <v>3948</v>
      </c>
      <c r="P1095">
        <v>3995</v>
      </c>
      <c r="Q1095">
        <v>1695</v>
      </c>
      <c r="R1095">
        <v>1555</v>
      </c>
      <c r="S1095">
        <v>5</v>
      </c>
      <c r="T1095">
        <v>42</v>
      </c>
    </row>
    <row r="1096" spans="1:20" x14ac:dyDescent="0.3">
      <c r="A1096" t="s">
        <v>3957</v>
      </c>
      <c r="B1096" t="s">
        <v>5158</v>
      </c>
      <c r="C1096">
        <v>560000</v>
      </c>
      <c r="D1096">
        <v>2016</v>
      </c>
      <c r="E1096">
        <v>22700</v>
      </c>
      <c r="F1096" t="s">
        <v>10</v>
      </c>
      <c r="G1096" t="s">
        <v>12</v>
      </c>
      <c r="H1096" t="s">
        <v>3971</v>
      </c>
      <c r="I1096" t="s">
        <v>3967</v>
      </c>
      <c r="J1096" t="s">
        <v>3943</v>
      </c>
      <c r="K1096" t="s">
        <v>25</v>
      </c>
      <c r="L1096" t="s">
        <v>3961</v>
      </c>
      <c r="M1096" t="s">
        <v>3968</v>
      </c>
      <c r="N1096" t="s">
        <v>4003</v>
      </c>
      <c r="O1096" t="s">
        <v>3948</v>
      </c>
      <c r="P1096">
        <v>3995</v>
      </c>
      <c r="Q1096">
        <v>1760</v>
      </c>
      <c r="R1096">
        <v>1555</v>
      </c>
      <c r="S1096">
        <v>5</v>
      </c>
      <c r="T1096">
        <v>45</v>
      </c>
    </row>
    <row r="1097" spans="1:20" x14ac:dyDescent="0.3">
      <c r="A1097" t="s">
        <v>3939</v>
      </c>
      <c r="B1097" t="s">
        <v>5396</v>
      </c>
      <c r="C1097">
        <v>777000</v>
      </c>
      <c r="D1097">
        <v>2014</v>
      </c>
      <c r="E1097">
        <v>9212</v>
      </c>
      <c r="F1097" t="s">
        <v>10</v>
      </c>
      <c r="G1097" t="s">
        <v>12</v>
      </c>
      <c r="H1097" t="s">
        <v>4085</v>
      </c>
      <c r="I1097" t="s">
        <v>3942</v>
      </c>
      <c r="J1097" t="s">
        <v>3943</v>
      </c>
      <c r="K1097" t="s">
        <v>25</v>
      </c>
      <c r="L1097" t="s">
        <v>1676</v>
      </c>
      <c r="M1097" t="s">
        <v>1676</v>
      </c>
      <c r="N1097" t="s">
        <v>1676</v>
      </c>
      <c r="O1097" t="s">
        <v>1676</v>
      </c>
    </row>
    <row r="1098" spans="1:20" x14ac:dyDescent="0.3">
      <c r="A1098" t="s">
        <v>4104</v>
      </c>
      <c r="B1098" t="s">
        <v>5397</v>
      </c>
      <c r="C1098">
        <v>3250000</v>
      </c>
      <c r="D1098">
        <v>2019</v>
      </c>
      <c r="E1098">
        <v>41000</v>
      </c>
      <c r="F1098" t="s">
        <v>14</v>
      </c>
      <c r="G1098" t="s">
        <v>19</v>
      </c>
      <c r="H1098" t="s">
        <v>4106</v>
      </c>
      <c r="I1098" t="s">
        <v>3952</v>
      </c>
      <c r="J1098" t="s">
        <v>3953</v>
      </c>
      <c r="K1098" t="s">
        <v>25</v>
      </c>
      <c r="L1098" t="s">
        <v>4107</v>
      </c>
      <c r="M1098" t="s">
        <v>4218</v>
      </c>
      <c r="N1098" t="s">
        <v>4109</v>
      </c>
      <c r="O1098" t="s">
        <v>3991</v>
      </c>
      <c r="P1098">
        <v>4385</v>
      </c>
      <c r="Q1098">
        <v>1831</v>
      </c>
      <c r="R1098">
        <v>1608</v>
      </c>
      <c r="S1098">
        <v>5</v>
      </c>
      <c r="T1098">
        <v>64</v>
      </c>
    </row>
    <row r="1099" spans="1:20" x14ac:dyDescent="0.3">
      <c r="A1099" t="s">
        <v>4115</v>
      </c>
      <c r="B1099" t="s">
        <v>4728</v>
      </c>
      <c r="C1099">
        <v>875000</v>
      </c>
      <c r="D1099">
        <v>2014</v>
      </c>
      <c r="E1099">
        <v>100000</v>
      </c>
      <c r="F1099" t="s">
        <v>14</v>
      </c>
      <c r="G1099" t="s">
        <v>12</v>
      </c>
      <c r="H1099" t="s">
        <v>3971</v>
      </c>
      <c r="I1099" t="s">
        <v>3967</v>
      </c>
      <c r="J1099" t="s">
        <v>3953</v>
      </c>
      <c r="K1099" t="s">
        <v>25</v>
      </c>
      <c r="L1099" t="s">
        <v>4146</v>
      </c>
      <c r="M1099" t="s">
        <v>4147</v>
      </c>
      <c r="N1099" t="s">
        <v>4426</v>
      </c>
      <c r="O1099" t="s">
        <v>3975</v>
      </c>
      <c r="P1099">
        <v>4456</v>
      </c>
      <c r="Q1099">
        <v>1820</v>
      </c>
      <c r="R1099">
        <v>1995</v>
      </c>
      <c r="S1099">
        <v>8</v>
      </c>
      <c r="T1099">
        <v>60</v>
      </c>
    </row>
    <row r="1100" spans="1:20" x14ac:dyDescent="0.3">
      <c r="A1100" t="s">
        <v>3949</v>
      </c>
      <c r="B1100" t="s">
        <v>4905</v>
      </c>
      <c r="C1100">
        <v>899000</v>
      </c>
      <c r="D1100">
        <v>2018</v>
      </c>
      <c r="E1100">
        <v>13066</v>
      </c>
      <c r="F1100" t="s">
        <v>10</v>
      </c>
      <c r="G1100" t="s">
        <v>12</v>
      </c>
      <c r="H1100" t="s">
        <v>4006</v>
      </c>
      <c r="I1100" t="s">
        <v>3942</v>
      </c>
      <c r="J1100" t="s">
        <v>3943</v>
      </c>
      <c r="K1100" t="s">
        <v>25</v>
      </c>
      <c r="L1100" t="s">
        <v>3977</v>
      </c>
      <c r="M1100" t="s">
        <v>3978</v>
      </c>
      <c r="N1100" t="s">
        <v>3979</v>
      </c>
      <c r="O1100" t="s">
        <v>3948</v>
      </c>
      <c r="P1100">
        <v>4490</v>
      </c>
      <c r="Q1100">
        <v>1730</v>
      </c>
      <c r="R1100">
        <v>1485</v>
      </c>
      <c r="S1100">
        <v>5</v>
      </c>
      <c r="T1100">
        <v>43</v>
      </c>
    </row>
    <row r="1101" spans="1:20" x14ac:dyDescent="0.3">
      <c r="A1101" t="s">
        <v>4004</v>
      </c>
      <c r="B1101" t="s">
        <v>4387</v>
      </c>
      <c r="C1101">
        <v>425000</v>
      </c>
      <c r="D1101">
        <v>2015</v>
      </c>
      <c r="E1101">
        <v>75000</v>
      </c>
      <c r="F1101" t="s">
        <v>14</v>
      </c>
      <c r="G1101" t="s">
        <v>12</v>
      </c>
      <c r="H1101" t="s">
        <v>4078</v>
      </c>
      <c r="I1101" t="s">
        <v>4068</v>
      </c>
      <c r="J1101" t="s">
        <v>3943</v>
      </c>
      <c r="K1101" t="s">
        <v>25</v>
      </c>
      <c r="L1101" t="s">
        <v>3999</v>
      </c>
      <c r="M1101" t="s">
        <v>4000</v>
      </c>
      <c r="N1101" t="s">
        <v>4001</v>
      </c>
      <c r="O1101" t="s">
        <v>3948</v>
      </c>
      <c r="P1101">
        <v>4315</v>
      </c>
      <c r="Q1101">
        <v>1822</v>
      </c>
      <c r="R1101">
        <v>1695</v>
      </c>
      <c r="S1101">
        <v>5</v>
      </c>
      <c r="T1101">
        <v>50</v>
      </c>
    </row>
    <row r="1102" spans="1:20" x14ac:dyDescent="0.3">
      <c r="A1102" t="s">
        <v>3949</v>
      </c>
      <c r="B1102" t="s">
        <v>5398</v>
      </c>
      <c r="C1102">
        <v>425000</v>
      </c>
      <c r="D1102">
        <v>2019</v>
      </c>
      <c r="E1102">
        <v>53241</v>
      </c>
      <c r="F1102" t="s">
        <v>10</v>
      </c>
      <c r="G1102" t="s">
        <v>12</v>
      </c>
      <c r="H1102" t="s">
        <v>5099</v>
      </c>
      <c r="I1102" t="s">
        <v>3942</v>
      </c>
      <c r="J1102" t="s">
        <v>3943</v>
      </c>
      <c r="K1102" t="s">
        <v>25</v>
      </c>
      <c r="L1102" t="s">
        <v>4026</v>
      </c>
      <c r="M1102" t="s">
        <v>4008</v>
      </c>
      <c r="N1102" t="s">
        <v>4028</v>
      </c>
      <c r="O1102" t="s">
        <v>3948</v>
      </c>
      <c r="P1102">
        <v>3565</v>
      </c>
      <c r="Q1102">
        <v>1520</v>
      </c>
      <c r="R1102">
        <v>1564</v>
      </c>
      <c r="S1102">
        <v>5</v>
      </c>
      <c r="T1102">
        <v>27</v>
      </c>
    </row>
    <row r="1103" spans="1:20" x14ac:dyDescent="0.3">
      <c r="A1103" t="s">
        <v>4800</v>
      </c>
      <c r="B1103" t="s">
        <v>5399</v>
      </c>
      <c r="C1103">
        <v>3875000</v>
      </c>
      <c r="D1103">
        <v>2021</v>
      </c>
      <c r="E1103">
        <v>12000</v>
      </c>
      <c r="F1103" t="s">
        <v>10</v>
      </c>
      <c r="G1103" t="s">
        <v>19</v>
      </c>
      <c r="H1103" t="s">
        <v>4036</v>
      </c>
      <c r="I1103" t="s">
        <v>4349</v>
      </c>
      <c r="J1103" t="s">
        <v>3943</v>
      </c>
      <c r="K1103" t="s">
        <v>25</v>
      </c>
      <c r="L1103" t="s">
        <v>4151</v>
      </c>
      <c r="M1103" t="s">
        <v>5400</v>
      </c>
      <c r="N1103" t="s">
        <v>5017</v>
      </c>
      <c r="O1103" t="s">
        <v>3948</v>
      </c>
      <c r="P1103">
        <v>4299</v>
      </c>
      <c r="Q1103">
        <v>1822</v>
      </c>
      <c r="R1103">
        <v>1557</v>
      </c>
      <c r="S1103">
        <v>5</v>
      </c>
      <c r="T1103">
        <v>47</v>
      </c>
    </row>
    <row r="1104" spans="1:20" x14ac:dyDescent="0.3">
      <c r="A1104" t="s">
        <v>3939</v>
      </c>
      <c r="B1104" t="s">
        <v>4276</v>
      </c>
      <c r="C1104">
        <v>500000</v>
      </c>
      <c r="D1104">
        <v>2013</v>
      </c>
      <c r="E1104">
        <v>65000</v>
      </c>
      <c r="F1104" t="s">
        <v>10</v>
      </c>
      <c r="G1104" t="s">
        <v>12</v>
      </c>
      <c r="H1104" t="s">
        <v>4337</v>
      </c>
      <c r="I1104" t="s">
        <v>4043</v>
      </c>
      <c r="J1104" t="s">
        <v>3943</v>
      </c>
      <c r="K1104" t="s">
        <v>25</v>
      </c>
      <c r="L1104" t="s">
        <v>4155</v>
      </c>
      <c r="M1104" t="s">
        <v>4923</v>
      </c>
      <c r="N1104" t="s">
        <v>4924</v>
      </c>
      <c r="O1104" t="s">
        <v>3948</v>
      </c>
      <c r="P1104">
        <v>4440</v>
      </c>
      <c r="Q1104">
        <v>1695</v>
      </c>
      <c r="R1104">
        <v>1485</v>
      </c>
      <c r="S1104">
        <v>5</v>
      </c>
      <c r="T1104">
        <v>42</v>
      </c>
    </row>
    <row r="1105" spans="1:20" x14ac:dyDescent="0.3">
      <c r="A1105" t="s">
        <v>3964</v>
      </c>
      <c r="B1105" t="s">
        <v>4904</v>
      </c>
      <c r="C1105">
        <v>1225000</v>
      </c>
      <c r="D1105">
        <v>2012</v>
      </c>
      <c r="E1105">
        <v>97000</v>
      </c>
      <c r="F1105" t="s">
        <v>14</v>
      </c>
      <c r="G1105" t="s">
        <v>12</v>
      </c>
      <c r="H1105" t="s">
        <v>4210</v>
      </c>
      <c r="I1105" t="s">
        <v>3952</v>
      </c>
      <c r="J1105" t="s">
        <v>3953</v>
      </c>
      <c r="K1105" t="s">
        <v>25</v>
      </c>
      <c r="L1105" t="s">
        <v>4283</v>
      </c>
      <c r="M1105" t="s">
        <v>4284</v>
      </c>
      <c r="N1105" t="s">
        <v>3974</v>
      </c>
      <c r="O1105" t="s">
        <v>3975</v>
      </c>
      <c r="P1105">
        <v>4705</v>
      </c>
      <c r="Q1105">
        <v>1840</v>
      </c>
      <c r="R1105">
        <v>1850</v>
      </c>
      <c r="S1105">
        <v>7</v>
      </c>
      <c r="T1105">
        <v>80</v>
      </c>
    </row>
    <row r="1106" spans="1:20" x14ac:dyDescent="0.3">
      <c r="A1106" t="s">
        <v>3964</v>
      </c>
      <c r="B1106" t="s">
        <v>5401</v>
      </c>
      <c r="C1106">
        <v>1789999</v>
      </c>
      <c r="D1106">
        <v>2017</v>
      </c>
      <c r="E1106">
        <v>49000</v>
      </c>
      <c r="F1106" t="s">
        <v>10</v>
      </c>
      <c r="G1106" t="s">
        <v>19</v>
      </c>
      <c r="H1106" t="s">
        <v>4036</v>
      </c>
      <c r="I1106" t="s">
        <v>3960</v>
      </c>
      <c r="J1106" t="s">
        <v>3953</v>
      </c>
      <c r="K1106" t="s">
        <v>25</v>
      </c>
      <c r="L1106" t="s">
        <v>4692</v>
      </c>
      <c r="M1106" t="s">
        <v>4693</v>
      </c>
      <c r="N1106" t="s">
        <v>4694</v>
      </c>
      <c r="O1106" t="s">
        <v>3975</v>
      </c>
      <c r="P1106">
        <v>4735</v>
      </c>
      <c r="Q1106">
        <v>1830</v>
      </c>
      <c r="R1106">
        <v>1795</v>
      </c>
      <c r="S1106">
        <v>7</v>
      </c>
      <c r="T1106">
        <v>65</v>
      </c>
    </row>
    <row r="1107" spans="1:20" x14ac:dyDescent="0.3">
      <c r="A1107" t="s">
        <v>3957</v>
      </c>
      <c r="B1107" t="s">
        <v>4744</v>
      </c>
      <c r="C1107">
        <v>240000</v>
      </c>
      <c r="D1107">
        <v>2013</v>
      </c>
      <c r="E1107">
        <v>64000</v>
      </c>
      <c r="F1107" t="s">
        <v>10</v>
      </c>
      <c r="G1107" t="s">
        <v>12</v>
      </c>
      <c r="H1107" t="s">
        <v>5402</v>
      </c>
      <c r="I1107" t="s">
        <v>3952</v>
      </c>
      <c r="J1107" t="s">
        <v>3943</v>
      </c>
      <c r="K1107" t="s">
        <v>25</v>
      </c>
      <c r="L1107" t="s">
        <v>4026</v>
      </c>
      <c r="M1107" t="s">
        <v>4745</v>
      </c>
      <c r="N1107" t="s">
        <v>4746</v>
      </c>
      <c r="O1107" t="s">
        <v>3948</v>
      </c>
      <c r="P1107">
        <v>3515</v>
      </c>
      <c r="Q1107">
        <v>1500</v>
      </c>
      <c r="R1107">
        <v>1510</v>
      </c>
      <c r="S1107">
        <v>5</v>
      </c>
      <c r="T1107">
        <v>32</v>
      </c>
    </row>
    <row r="1108" spans="1:20" x14ac:dyDescent="0.3">
      <c r="A1108" t="s">
        <v>4021</v>
      </c>
      <c r="B1108" t="s">
        <v>4591</v>
      </c>
      <c r="C1108">
        <v>240000</v>
      </c>
      <c r="D1108">
        <v>2010</v>
      </c>
      <c r="E1108">
        <v>78000</v>
      </c>
      <c r="F1108" t="s">
        <v>10</v>
      </c>
      <c r="G1108" t="s">
        <v>12</v>
      </c>
      <c r="H1108" t="s">
        <v>3951</v>
      </c>
      <c r="I1108" t="s">
        <v>3952</v>
      </c>
      <c r="J1108" t="s">
        <v>3953</v>
      </c>
      <c r="K1108" t="s">
        <v>25</v>
      </c>
      <c r="L1108" t="s">
        <v>1676</v>
      </c>
      <c r="M1108" t="s">
        <v>1676</v>
      </c>
      <c r="N1108" t="s">
        <v>1676</v>
      </c>
      <c r="O1108" t="s">
        <v>1676</v>
      </c>
    </row>
    <row r="1109" spans="1:20" x14ac:dyDescent="0.3">
      <c r="A1109" t="s">
        <v>3939</v>
      </c>
      <c r="B1109" t="s">
        <v>5403</v>
      </c>
      <c r="C1109">
        <v>935000</v>
      </c>
      <c r="D1109">
        <v>2019</v>
      </c>
      <c r="E1109">
        <v>56000</v>
      </c>
      <c r="F1109" t="s">
        <v>14</v>
      </c>
      <c r="G1109" t="s">
        <v>12</v>
      </c>
      <c r="H1109" t="s">
        <v>4106</v>
      </c>
      <c r="I1109" t="s">
        <v>3952</v>
      </c>
      <c r="J1109" t="s">
        <v>3943</v>
      </c>
      <c r="K1109" t="s">
        <v>25</v>
      </c>
      <c r="L1109" t="s">
        <v>4204</v>
      </c>
      <c r="M1109" t="s">
        <v>4205</v>
      </c>
      <c r="N1109" t="s">
        <v>4126</v>
      </c>
      <c r="O1109" t="s">
        <v>3948</v>
      </c>
      <c r="P1109">
        <v>3990</v>
      </c>
      <c r="Q1109">
        <v>1680</v>
      </c>
      <c r="R1109">
        <v>1505</v>
      </c>
      <c r="S1109">
        <v>5</v>
      </c>
      <c r="T1109">
        <v>35</v>
      </c>
    </row>
    <row r="1110" spans="1:20" x14ac:dyDescent="0.3">
      <c r="A1110" t="s">
        <v>3949</v>
      </c>
      <c r="B1110" t="s">
        <v>4033</v>
      </c>
      <c r="C1110">
        <v>775000</v>
      </c>
      <c r="D1110">
        <v>2018</v>
      </c>
      <c r="E1110">
        <v>39000</v>
      </c>
      <c r="F1110" t="s">
        <v>10</v>
      </c>
      <c r="G1110" t="s">
        <v>19</v>
      </c>
      <c r="H1110" t="s">
        <v>3971</v>
      </c>
      <c r="I1110" t="s">
        <v>3967</v>
      </c>
      <c r="J1110" t="s">
        <v>3943</v>
      </c>
      <c r="K1110" t="s">
        <v>25</v>
      </c>
      <c r="L1110" t="s">
        <v>3961</v>
      </c>
      <c r="M1110" t="s">
        <v>3968</v>
      </c>
      <c r="N1110" t="s">
        <v>3969</v>
      </c>
      <c r="O1110" t="s">
        <v>3948</v>
      </c>
      <c r="P1110">
        <v>3995</v>
      </c>
      <c r="Q1110">
        <v>1745</v>
      </c>
      <c r="R1110">
        <v>1510</v>
      </c>
      <c r="S1110">
        <v>5</v>
      </c>
      <c r="T1110">
        <v>37</v>
      </c>
    </row>
    <row r="1111" spans="1:20" x14ac:dyDescent="0.3">
      <c r="A1111" t="s">
        <v>4115</v>
      </c>
      <c r="B1111" t="s">
        <v>5404</v>
      </c>
      <c r="C1111">
        <v>950000</v>
      </c>
      <c r="D1111">
        <v>2017</v>
      </c>
      <c r="E1111">
        <v>55000</v>
      </c>
      <c r="F1111" t="s">
        <v>14</v>
      </c>
      <c r="G1111" t="s">
        <v>12</v>
      </c>
      <c r="H1111" t="s">
        <v>4085</v>
      </c>
      <c r="I1111" t="s">
        <v>3952</v>
      </c>
      <c r="J1111" t="s">
        <v>3953</v>
      </c>
      <c r="K1111" t="s">
        <v>25</v>
      </c>
      <c r="L1111" t="s">
        <v>4211</v>
      </c>
      <c r="M1111" t="s">
        <v>4147</v>
      </c>
      <c r="N1111" t="s">
        <v>4426</v>
      </c>
      <c r="O1111" t="s">
        <v>3975</v>
      </c>
      <c r="P1111">
        <v>4456</v>
      </c>
      <c r="Q1111">
        <v>1820</v>
      </c>
      <c r="R1111">
        <v>1995</v>
      </c>
      <c r="S1111">
        <v>8</v>
      </c>
      <c r="T1111">
        <v>60</v>
      </c>
    </row>
    <row r="1112" spans="1:20" x14ac:dyDescent="0.3">
      <c r="A1112" t="s">
        <v>3957</v>
      </c>
      <c r="B1112" t="s">
        <v>5405</v>
      </c>
      <c r="C1112">
        <v>549000</v>
      </c>
      <c r="D1112">
        <v>2018</v>
      </c>
      <c r="E1112">
        <v>53000</v>
      </c>
      <c r="F1112" t="s">
        <v>10</v>
      </c>
      <c r="G1112" t="s">
        <v>19</v>
      </c>
      <c r="H1112" t="s">
        <v>4106</v>
      </c>
      <c r="I1112" t="s">
        <v>3952</v>
      </c>
      <c r="J1112" t="s">
        <v>3953</v>
      </c>
      <c r="K1112" t="s">
        <v>25</v>
      </c>
      <c r="L1112" t="s">
        <v>3961</v>
      </c>
      <c r="M1112" t="s">
        <v>4306</v>
      </c>
      <c r="N1112" t="s">
        <v>4304</v>
      </c>
      <c r="O1112" t="s">
        <v>3948</v>
      </c>
      <c r="P1112">
        <v>3765</v>
      </c>
      <c r="Q1112">
        <v>1660</v>
      </c>
      <c r="R1112">
        <v>1520</v>
      </c>
      <c r="S1112">
        <v>5</v>
      </c>
      <c r="T1112">
        <v>43</v>
      </c>
    </row>
    <row r="1113" spans="1:20" x14ac:dyDescent="0.3">
      <c r="A1113" t="s">
        <v>3949</v>
      </c>
      <c r="B1113" t="s">
        <v>5406</v>
      </c>
      <c r="C1113">
        <v>645000</v>
      </c>
      <c r="D1113">
        <v>2021</v>
      </c>
      <c r="E1113">
        <v>1374</v>
      </c>
      <c r="F1113" t="s">
        <v>22</v>
      </c>
      <c r="G1113" t="s">
        <v>12</v>
      </c>
      <c r="H1113" t="s">
        <v>3971</v>
      </c>
      <c r="I1113" t="s">
        <v>3942</v>
      </c>
      <c r="J1113" t="s">
        <v>3943</v>
      </c>
      <c r="K1113" t="s">
        <v>25</v>
      </c>
      <c r="L1113" t="s">
        <v>4164</v>
      </c>
      <c r="M1113" t="s">
        <v>4165</v>
      </c>
      <c r="N1113" t="s">
        <v>4166</v>
      </c>
      <c r="O1113" t="s">
        <v>3975</v>
      </c>
      <c r="P1113">
        <v>3675</v>
      </c>
      <c r="Q1113">
        <v>1475</v>
      </c>
      <c r="R1113">
        <v>1800</v>
      </c>
      <c r="S1113">
        <v>5</v>
      </c>
      <c r="T1113">
        <v>40</v>
      </c>
    </row>
    <row r="1114" spans="1:20" x14ac:dyDescent="0.3">
      <c r="A1114" t="s">
        <v>3980</v>
      </c>
      <c r="B1114" t="s">
        <v>4881</v>
      </c>
      <c r="C1114">
        <v>3400000</v>
      </c>
      <c r="D1114">
        <v>2018</v>
      </c>
      <c r="E1114">
        <v>68000</v>
      </c>
      <c r="F1114" t="s">
        <v>14</v>
      </c>
      <c r="G1114" t="s">
        <v>19</v>
      </c>
      <c r="H1114" t="s">
        <v>4106</v>
      </c>
      <c r="I1114" t="s">
        <v>3952</v>
      </c>
      <c r="J1114" t="s">
        <v>3943</v>
      </c>
      <c r="K1114" t="s">
        <v>25</v>
      </c>
      <c r="L1114" t="s">
        <v>4358</v>
      </c>
      <c r="M1114" t="s">
        <v>4359</v>
      </c>
      <c r="N1114" t="s">
        <v>4360</v>
      </c>
      <c r="O1114" t="s">
        <v>3975</v>
      </c>
      <c r="P1114">
        <v>4686</v>
      </c>
      <c r="Q1114">
        <v>1810</v>
      </c>
      <c r="R1114">
        <v>1442</v>
      </c>
      <c r="S1114">
        <v>5</v>
      </c>
      <c r="T1114">
        <v>66</v>
      </c>
    </row>
    <row r="1115" spans="1:20" x14ac:dyDescent="0.3">
      <c r="A1115" t="s">
        <v>3957</v>
      </c>
      <c r="B1115" t="s">
        <v>5327</v>
      </c>
      <c r="C1115">
        <v>645000</v>
      </c>
      <c r="D1115">
        <v>2019</v>
      </c>
      <c r="E1115">
        <v>35000</v>
      </c>
      <c r="F1115" t="s">
        <v>10</v>
      </c>
      <c r="G1115" t="s">
        <v>12</v>
      </c>
      <c r="H1115" t="s">
        <v>3971</v>
      </c>
      <c r="I1115" t="s">
        <v>3942</v>
      </c>
      <c r="J1115" t="s">
        <v>3943</v>
      </c>
      <c r="K1115" t="s">
        <v>25</v>
      </c>
      <c r="L1115" t="s">
        <v>3961</v>
      </c>
      <c r="M1115" t="s">
        <v>3968</v>
      </c>
      <c r="N1115" t="s">
        <v>4003</v>
      </c>
      <c r="O1115" t="s">
        <v>3948</v>
      </c>
      <c r="P1115">
        <v>3985</v>
      </c>
      <c r="Q1115">
        <v>1734</v>
      </c>
      <c r="R1115">
        <v>1505</v>
      </c>
      <c r="S1115">
        <v>5</v>
      </c>
      <c r="T1115">
        <v>45</v>
      </c>
    </row>
    <row r="1116" spans="1:20" x14ac:dyDescent="0.3">
      <c r="A1116" t="s">
        <v>3985</v>
      </c>
      <c r="B1116" t="s">
        <v>4675</v>
      </c>
      <c r="C1116">
        <v>2600000</v>
      </c>
      <c r="D1116">
        <v>2016</v>
      </c>
      <c r="E1116">
        <v>39000</v>
      </c>
      <c r="F1116" t="s">
        <v>14</v>
      </c>
      <c r="G1116" t="s">
        <v>19</v>
      </c>
      <c r="H1116" t="s">
        <v>4036</v>
      </c>
      <c r="I1116" t="s">
        <v>3952</v>
      </c>
      <c r="J1116" t="s">
        <v>3943</v>
      </c>
      <c r="K1116" t="s">
        <v>25</v>
      </c>
      <c r="L1116" t="s">
        <v>3988</v>
      </c>
      <c r="M1116" t="s">
        <v>4140</v>
      </c>
      <c r="N1116" t="s">
        <v>3990</v>
      </c>
      <c r="O1116" t="s">
        <v>3975</v>
      </c>
      <c r="P1116">
        <v>4899</v>
      </c>
      <c r="Q1116">
        <v>2094</v>
      </c>
      <c r="R1116">
        <v>1464</v>
      </c>
      <c r="S1116">
        <v>5</v>
      </c>
      <c r="T1116">
        <v>65</v>
      </c>
    </row>
    <row r="1117" spans="1:20" x14ac:dyDescent="0.3">
      <c r="A1117" t="s">
        <v>4104</v>
      </c>
      <c r="B1117" t="s">
        <v>5088</v>
      </c>
      <c r="C1117">
        <v>1375000</v>
      </c>
      <c r="D1117">
        <v>2011</v>
      </c>
      <c r="E1117">
        <v>62000</v>
      </c>
      <c r="F1117" t="s">
        <v>14</v>
      </c>
      <c r="G1117" t="s">
        <v>19</v>
      </c>
      <c r="H1117" t="s">
        <v>4337</v>
      </c>
      <c r="I1117" t="s">
        <v>3952</v>
      </c>
      <c r="J1117" t="s">
        <v>3943</v>
      </c>
      <c r="K1117" t="s">
        <v>25</v>
      </c>
      <c r="L1117" t="s">
        <v>4107</v>
      </c>
      <c r="M1117" t="s">
        <v>4108</v>
      </c>
      <c r="N1117" t="s">
        <v>4109</v>
      </c>
      <c r="O1117" t="s">
        <v>3948</v>
      </c>
      <c r="P1117">
        <v>4701</v>
      </c>
      <c r="Q1117">
        <v>1826</v>
      </c>
      <c r="R1117">
        <v>1427</v>
      </c>
      <c r="S1117">
        <v>5</v>
      </c>
      <c r="T1117">
        <v>63</v>
      </c>
    </row>
    <row r="1118" spans="1:20" x14ac:dyDescent="0.3">
      <c r="A1118" t="s">
        <v>3939</v>
      </c>
      <c r="B1118" t="s">
        <v>4193</v>
      </c>
      <c r="C1118">
        <v>1340000</v>
      </c>
      <c r="D1118">
        <v>2021</v>
      </c>
      <c r="E1118">
        <v>11000</v>
      </c>
      <c r="F1118" t="s">
        <v>10</v>
      </c>
      <c r="G1118" t="s">
        <v>19</v>
      </c>
      <c r="H1118" t="s">
        <v>3971</v>
      </c>
      <c r="I1118" t="s">
        <v>4068</v>
      </c>
      <c r="J1118" t="s">
        <v>3943</v>
      </c>
      <c r="K1118" t="s">
        <v>25</v>
      </c>
      <c r="L1118" t="s">
        <v>4155</v>
      </c>
      <c r="M1118" t="s">
        <v>4156</v>
      </c>
      <c r="N1118" t="s">
        <v>4157</v>
      </c>
      <c r="O1118" t="s">
        <v>3948</v>
      </c>
      <c r="P1118">
        <v>4440</v>
      </c>
      <c r="Q1118">
        <v>1695</v>
      </c>
      <c r="R1118">
        <v>1495</v>
      </c>
      <c r="S1118">
        <v>5</v>
      </c>
      <c r="T1118">
        <v>40</v>
      </c>
    </row>
    <row r="1119" spans="1:20" x14ac:dyDescent="0.3">
      <c r="A1119" t="s">
        <v>3949</v>
      </c>
      <c r="B1119" t="s">
        <v>5407</v>
      </c>
      <c r="C1119">
        <v>840000</v>
      </c>
      <c r="D1119">
        <v>2020</v>
      </c>
      <c r="E1119">
        <v>11000</v>
      </c>
      <c r="F1119" t="s">
        <v>10</v>
      </c>
      <c r="G1119" t="s">
        <v>12</v>
      </c>
      <c r="H1119" t="s">
        <v>4006</v>
      </c>
      <c r="I1119" t="s">
        <v>3952</v>
      </c>
      <c r="J1119" t="s">
        <v>3943</v>
      </c>
      <c r="K1119" t="s">
        <v>25</v>
      </c>
      <c r="L1119" t="s">
        <v>3961</v>
      </c>
      <c r="M1119" t="s">
        <v>3968</v>
      </c>
      <c r="N1119" t="s">
        <v>3969</v>
      </c>
      <c r="O1119" t="s">
        <v>3948</v>
      </c>
      <c r="P1119">
        <v>3840</v>
      </c>
      <c r="Q1119">
        <v>1735</v>
      </c>
      <c r="R1119">
        <v>1530</v>
      </c>
      <c r="S1119">
        <v>5</v>
      </c>
      <c r="T1119">
        <v>37</v>
      </c>
    </row>
    <row r="1120" spans="1:20" x14ac:dyDescent="0.3">
      <c r="A1120" t="s">
        <v>3949</v>
      </c>
      <c r="B1120" t="s">
        <v>4303</v>
      </c>
      <c r="C1120">
        <v>525000</v>
      </c>
      <c r="D1120">
        <v>2014</v>
      </c>
      <c r="E1120">
        <v>102000</v>
      </c>
      <c r="F1120" t="s">
        <v>10</v>
      </c>
      <c r="G1120" t="s">
        <v>12</v>
      </c>
      <c r="H1120" t="s">
        <v>4449</v>
      </c>
      <c r="I1120" t="s">
        <v>3942</v>
      </c>
      <c r="J1120" t="s">
        <v>3953</v>
      </c>
      <c r="K1120" t="s">
        <v>25</v>
      </c>
      <c r="L1120" t="s">
        <v>3961</v>
      </c>
      <c r="M1120" t="s">
        <v>4056</v>
      </c>
      <c r="N1120" t="s">
        <v>4304</v>
      </c>
      <c r="O1120" t="s">
        <v>3948</v>
      </c>
      <c r="P1120">
        <v>3995</v>
      </c>
      <c r="Q1120">
        <v>1695</v>
      </c>
      <c r="R1120">
        <v>1555</v>
      </c>
      <c r="S1120">
        <v>5</v>
      </c>
      <c r="T1120">
        <v>42</v>
      </c>
    </row>
    <row r="1121" spans="1:20" x14ac:dyDescent="0.3">
      <c r="A1121" t="s">
        <v>3949</v>
      </c>
      <c r="B1121" t="s">
        <v>5408</v>
      </c>
      <c r="C1121">
        <v>625000</v>
      </c>
      <c r="D1121">
        <v>2022</v>
      </c>
      <c r="E1121">
        <v>7000</v>
      </c>
      <c r="F1121" t="s">
        <v>10</v>
      </c>
      <c r="G1121" t="s">
        <v>12</v>
      </c>
      <c r="H1121" t="s">
        <v>4106</v>
      </c>
      <c r="I1121" t="s">
        <v>3942</v>
      </c>
      <c r="J1121" t="s">
        <v>3943</v>
      </c>
      <c r="K1121" t="s">
        <v>25</v>
      </c>
      <c r="L1121" t="s">
        <v>4164</v>
      </c>
      <c r="M1121" t="s">
        <v>5409</v>
      </c>
      <c r="N1121" t="s">
        <v>5410</v>
      </c>
      <c r="O1121" t="s">
        <v>3975</v>
      </c>
      <c r="P1121">
        <v>3675</v>
      </c>
      <c r="Q1121">
        <v>1475</v>
      </c>
      <c r="R1121">
        <v>1825</v>
      </c>
      <c r="S1121">
        <v>7</v>
      </c>
      <c r="T1121">
        <v>40</v>
      </c>
    </row>
    <row r="1122" spans="1:20" x14ac:dyDescent="0.3">
      <c r="A1122" t="s">
        <v>3957</v>
      </c>
      <c r="B1122" t="s">
        <v>5411</v>
      </c>
      <c r="C1122">
        <v>215000</v>
      </c>
      <c r="D1122">
        <v>2012</v>
      </c>
      <c r="E1122">
        <v>20000</v>
      </c>
      <c r="F1122" t="s">
        <v>10</v>
      </c>
      <c r="G1122" t="s">
        <v>12</v>
      </c>
      <c r="H1122" t="s">
        <v>3971</v>
      </c>
      <c r="I1122" t="s">
        <v>3942</v>
      </c>
      <c r="J1122" t="s">
        <v>3943</v>
      </c>
      <c r="K1122" t="s">
        <v>25</v>
      </c>
      <c r="L1122" t="s">
        <v>4886</v>
      </c>
      <c r="M1122" t="s">
        <v>4887</v>
      </c>
      <c r="N1122" t="s">
        <v>4888</v>
      </c>
      <c r="O1122" t="s">
        <v>3948</v>
      </c>
      <c r="P1122">
        <v>3495</v>
      </c>
      <c r="Q1122">
        <v>1550</v>
      </c>
      <c r="R1122">
        <v>1500</v>
      </c>
      <c r="S1122">
        <v>5</v>
      </c>
      <c r="T1122">
        <v>32</v>
      </c>
    </row>
    <row r="1123" spans="1:20" x14ac:dyDescent="0.3">
      <c r="A1123" t="s">
        <v>3957</v>
      </c>
      <c r="B1123" t="s">
        <v>4389</v>
      </c>
      <c r="C1123">
        <v>595000</v>
      </c>
      <c r="D1123">
        <v>2019</v>
      </c>
      <c r="E1123">
        <v>25000</v>
      </c>
      <c r="F1123" t="s">
        <v>10</v>
      </c>
      <c r="G1123" t="s">
        <v>12</v>
      </c>
      <c r="H1123" t="s">
        <v>4106</v>
      </c>
      <c r="I1123" t="s">
        <v>4037</v>
      </c>
      <c r="J1123" t="s">
        <v>3943</v>
      </c>
      <c r="K1123" t="s">
        <v>25</v>
      </c>
      <c r="L1123" t="s">
        <v>3961</v>
      </c>
      <c r="M1123" t="s">
        <v>4306</v>
      </c>
      <c r="N1123" t="s">
        <v>4304</v>
      </c>
      <c r="O1123" t="s">
        <v>3948</v>
      </c>
      <c r="P1123">
        <v>3765</v>
      </c>
      <c r="Q1123">
        <v>1660</v>
      </c>
      <c r="R1123">
        <v>1520</v>
      </c>
      <c r="S1123">
        <v>5</v>
      </c>
      <c r="T1123">
        <v>43</v>
      </c>
    </row>
    <row r="1124" spans="1:20" x14ac:dyDescent="0.3">
      <c r="A1124" t="s">
        <v>4104</v>
      </c>
      <c r="B1124" t="s">
        <v>5213</v>
      </c>
      <c r="C1124">
        <v>4150000</v>
      </c>
      <c r="D1124">
        <v>2022</v>
      </c>
      <c r="E1124">
        <v>22000</v>
      </c>
      <c r="F1124" t="s">
        <v>10</v>
      </c>
      <c r="G1124" t="s">
        <v>19</v>
      </c>
      <c r="H1124" t="s">
        <v>4036</v>
      </c>
      <c r="I1124" t="s">
        <v>3952</v>
      </c>
      <c r="J1124" t="s">
        <v>3943</v>
      </c>
      <c r="K1124" t="s">
        <v>25</v>
      </c>
      <c r="L1124" t="s">
        <v>4313</v>
      </c>
      <c r="M1124" t="s">
        <v>4314</v>
      </c>
      <c r="N1124" t="s">
        <v>5214</v>
      </c>
      <c r="O1124" t="s">
        <v>3948</v>
      </c>
      <c r="P1124">
        <v>4762</v>
      </c>
      <c r="Q1124">
        <v>1847</v>
      </c>
      <c r="R1124">
        <v>1433</v>
      </c>
      <c r="S1124">
        <v>5</v>
      </c>
      <c r="T1124">
        <v>54</v>
      </c>
    </row>
    <row r="1125" spans="1:20" x14ac:dyDescent="0.3">
      <c r="A1125" t="s">
        <v>3949</v>
      </c>
      <c r="B1125" t="s">
        <v>4645</v>
      </c>
      <c r="C1125">
        <v>750000</v>
      </c>
      <c r="D1125">
        <v>2018</v>
      </c>
      <c r="E1125">
        <v>65000</v>
      </c>
      <c r="F1125" t="s">
        <v>14</v>
      </c>
      <c r="G1125" t="s">
        <v>12</v>
      </c>
      <c r="H1125" t="s">
        <v>4106</v>
      </c>
      <c r="I1125" t="s">
        <v>4011</v>
      </c>
      <c r="J1125" t="s">
        <v>3943</v>
      </c>
      <c r="K1125" t="s">
        <v>25</v>
      </c>
      <c r="L1125" t="s">
        <v>3954</v>
      </c>
      <c r="M1125" t="s">
        <v>3955</v>
      </c>
      <c r="N1125" t="s">
        <v>3956</v>
      </c>
      <c r="O1125" t="s">
        <v>3948</v>
      </c>
      <c r="P1125">
        <v>3840</v>
      </c>
      <c r="Q1125">
        <v>1735</v>
      </c>
      <c r="R1125">
        <v>1530</v>
      </c>
      <c r="S1125">
        <v>5</v>
      </c>
      <c r="T1125">
        <v>37</v>
      </c>
    </row>
    <row r="1126" spans="1:20" x14ac:dyDescent="0.3">
      <c r="A1126" t="s">
        <v>4072</v>
      </c>
      <c r="B1126" t="s">
        <v>5412</v>
      </c>
      <c r="C1126">
        <v>550000</v>
      </c>
      <c r="D1126">
        <v>2013</v>
      </c>
      <c r="E1126">
        <v>47000</v>
      </c>
      <c r="F1126" t="s">
        <v>10</v>
      </c>
      <c r="G1126" t="s">
        <v>12</v>
      </c>
      <c r="H1126" t="s">
        <v>4566</v>
      </c>
      <c r="I1126" t="s">
        <v>4068</v>
      </c>
      <c r="J1126" t="s">
        <v>3943</v>
      </c>
      <c r="K1126" t="s">
        <v>25</v>
      </c>
      <c r="L1126" t="s">
        <v>4914</v>
      </c>
      <c r="M1126" t="s">
        <v>4915</v>
      </c>
      <c r="N1126" t="s">
        <v>4916</v>
      </c>
      <c r="O1126" t="s">
        <v>3948</v>
      </c>
      <c r="P1126">
        <v>3999</v>
      </c>
      <c r="Q1126">
        <v>1765</v>
      </c>
      <c r="R1126">
        <v>1708</v>
      </c>
      <c r="S1126">
        <v>5</v>
      </c>
      <c r="T1126">
        <v>52</v>
      </c>
    </row>
    <row r="1127" spans="1:20" x14ac:dyDescent="0.3">
      <c r="A1127" t="s">
        <v>4004</v>
      </c>
      <c r="B1127" t="s">
        <v>5413</v>
      </c>
      <c r="C1127">
        <v>450000</v>
      </c>
      <c r="D1127">
        <v>2016</v>
      </c>
      <c r="E1127">
        <v>2000000</v>
      </c>
      <c r="F1127" t="s">
        <v>14</v>
      </c>
      <c r="G1127" t="s">
        <v>12</v>
      </c>
      <c r="H1127" t="s">
        <v>4287</v>
      </c>
      <c r="I1127" t="s">
        <v>3952</v>
      </c>
      <c r="J1127" t="s">
        <v>3943</v>
      </c>
      <c r="K1127" t="s">
        <v>25</v>
      </c>
      <c r="L1127" t="s">
        <v>3999</v>
      </c>
      <c r="M1127" t="s">
        <v>4235</v>
      </c>
      <c r="N1127" t="s">
        <v>4236</v>
      </c>
      <c r="O1127" t="s">
        <v>3948</v>
      </c>
      <c r="P1127">
        <v>4315</v>
      </c>
      <c r="Q1127">
        <v>1822</v>
      </c>
      <c r="R1127">
        <v>1695</v>
      </c>
      <c r="S1127">
        <v>5</v>
      </c>
      <c r="T1127">
        <v>50</v>
      </c>
    </row>
    <row r="1128" spans="1:20" x14ac:dyDescent="0.3">
      <c r="A1128" t="s">
        <v>3985</v>
      </c>
      <c r="B1128" t="s">
        <v>4242</v>
      </c>
      <c r="C1128">
        <v>4175000</v>
      </c>
      <c r="D1128">
        <v>2016</v>
      </c>
      <c r="E1128">
        <v>27011</v>
      </c>
      <c r="F1128" t="s">
        <v>14</v>
      </c>
      <c r="G1128" t="s">
        <v>19</v>
      </c>
      <c r="H1128" t="s">
        <v>4316</v>
      </c>
      <c r="I1128" t="s">
        <v>3952</v>
      </c>
      <c r="J1128" t="s">
        <v>3953</v>
      </c>
      <c r="K1128" t="s">
        <v>25</v>
      </c>
      <c r="L1128" t="s">
        <v>4244</v>
      </c>
      <c r="M1128" t="s">
        <v>4245</v>
      </c>
      <c r="N1128" t="s">
        <v>4246</v>
      </c>
      <c r="O1128" t="s">
        <v>3991</v>
      </c>
      <c r="P1128">
        <v>4886</v>
      </c>
      <c r="Q1128">
        <v>1938</v>
      </c>
      <c r="R1128">
        <v>1762</v>
      </c>
      <c r="S1128">
        <v>5</v>
      </c>
    </row>
    <row r="1129" spans="1:20" x14ac:dyDescent="0.3">
      <c r="A1129" t="s">
        <v>4542</v>
      </c>
      <c r="B1129" t="s">
        <v>4592</v>
      </c>
      <c r="C1129">
        <v>2700000</v>
      </c>
      <c r="D1129">
        <v>2018</v>
      </c>
      <c r="E1129">
        <v>45545</v>
      </c>
      <c r="F1129" t="s">
        <v>14</v>
      </c>
      <c r="G1129" t="s">
        <v>19</v>
      </c>
      <c r="H1129" t="s">
        <v>4316</v>
      </c>
      <c r="I1129" t="s">
        <v>3967</v>
      </c>
      <c r="J1129" t="s">
        <v>3953</v>
      </c>
      <c r="K1129" t="s">
        <v>25</v>
      </c>
      <c r="L1129" t="s">
        <v>4365</v>
      </c>
      <c r="M1129" t="s">
        <v>4366</v>
      </c>
      <c r="N1129" t="s">
        <v>4367</v>
      </c>
      <c r="O1129" t="s">
        <v>3975</v>
      </c>
      <c r="P1129">
        <v>4795</v>
      </c>
      <c r="Q1129">
        <v>1967</v>
      </c>
      <c r="R1129">
        <v>1416</v>
      </c>
      <c r="S1129">
        <v>5</v>
      </c>
      <c r="T1129">
        <v>56</v>
      </c>
    </row>
    <row r="1130" spans="1:20" x14ac:dyDescent="0.3">
      <c r="A1130" t="s">
        <v>3980</v>
      </c>
      <c r="B1130" t="s">
        <v>5414</v>
      </c>
      <c r="C1130">
        <v>6150000</v>
      </c>
      <c r="D1130">
        <v>2018</v>
      </c>
      <c r="E1130">
        <v>18000</v>
      </c>
      <c r="F1130" t="s">
        <v>14</v>
      </c>
      <c r="G1130" t="s">
        <v>19</v>
      </c>
      <c r="H1130" t="s">
        <v>4316</v>
      </c>
      <c r="I1130" t="s">
        <v>4068</v>
      </c>
      <c r="J1130" t="s">
        <v>3943</v>
      </c>
      <c r="K1130" t="s">
        <v>25</v>
      </c>
      <c r="L1130" t="s">
        <v>4441</v>
      </c>
      <c r="M1130" t="s">
        <v>4588</v>
      </c>
      <c r="N1130" t="s">
        <v>4589</v>
      </c>
      <c r="O1130" t="s">
        <v>3991</v>
      </c>
      <c r="P1130">
        <v>4819</v>
      </c>
      <c r="Q1130">
        <v>2141</v>
      </c>
      <c r="R1130">
        <v>1796</v>
      </c>
      <c r="S1130">
        <v>5</v>
      </c>
      <c r="T1130">
        <v>93</v>
      </c>
    </row>
    <row r="1131" spans="1:20" x14ac:dyDescent="0.3">
      <c r="A1131" t="s">
        <v>4021</v>
      </c>
      <c r="B1131" t="s">
        <v>4591</v>
      </c>
      <c r="C1131">
        <v>565000</v>
      </c>
      <c r="D1131">
        <v>2014</v>
      </c>
      <c r="E1131">
        <v>72782</v>
      </c>
      <c r="F1131" t="s">
        <v>10</v>
      </c>
      <c r="G1131" t="s">
        <v>12</v>
      </c>
      <c r="H1131" t="s">
        <v>4006</v>
      </c>
      <c r="I1131" t="s">
        <v>3942</v>
      </c>
      <c r="J1131" t="s">
        <v>3943</v>
      </c>
      <c r="K1131" t="s">
        <v>25</v>
      </c>
      <c r="L1131" t="s">
        <v>3945</v>
      </c>
      <c r="M1131" t="s">
        <v>4200</v>
      </c>
      <c r="N1131" t="s">
        <v>4201</v>
      </c>
      <c r="O1131" t="s">
        <v>3948</v>
      </c>
      <c r="P1131">
        <v>3970</v>
      </c>
      <c r="Q1131">
        <v>1682</v>
      </c>
      <c r="R1131">
        <v>1453</v>
      </c>
      <c r="S1131">
        <v>5</v>
      </c>
      <c r="T1131">
        <v>45</v>
      </c>
    </row>
    <row r="1132" spans="1:20" x14ac:dyDescent="0.3">
      <c r="A1132" t="s">
        <v>3949</v>
      </c>
      <c r="B1132" t="s">
        <v>5415</v>
      </c>
      <c r="C1132">
        <v>369000</v>
      </c>
      <c r="D1132">
        <v>2017</v>
      </c>
      <c r="E1132">
        <v>16800</v>
      </c>
      <c r="F1132" t="s">
        <v>10</v>
      </c>
      <c r="G1132" t="s">
        <v>12</v>
      </c>
      <c r="H1132" t="s">
        <v>3971</v>
      </c>
      <c r="I1132" t="s">
        <v>3942</v>
      </c>
      <c r="J1132" t="s">
        <v>3943</v>
      </c>
      <c r="K1132" t="s">
        <v>25</v>
      </c>
      <c r="L1132" t="s">
        <v>4026</v>
      </c>
      <c r="M1132" t="s">
        <v>4027</v>
      </c>
      <c r="N1132" t="s">
        <v>4028</v>
      </c>
      <c r="O1132" t="s">
        <v>3948</v>
      </c>
      <c r="P1132">
        <v>3545</v>
      </c>
      <c r="Q1132">
        <v>1490</v>
      </c>
      <c r="R1132">
        <v>1475</v>
      </c>
      <c r="S1132">
        <v>5</v>
      </c>
      <c r="T1132">
        <v>35</v>
      </c>
    </row>
    <row r="1133" spans="1:20" x14ac:dyDescent="0.3">
      <c r="A1133" t="s">
        <v>3964</v>
      </c>
      <c r="B1133" t="s">
        <v>5416</v>
      </c>
      <c r="C1133">
        <v>1090000</v>
      </c>
      <c r="D1133">
        <v>2019</v>
      </c>
      <c r="E1133">
        <v>40900</v>
      </c>
      <c r="F1133" t="s">
        <v>10</v>
      </c>
      <c r="G1133" t="s">
        <v>19</v>
      </c>
      <c r="H1133" t="s">
        <v>3941</v>
      </c>
      <c r="I1133" t="s">
        <v>3967</v>
      </c>
      <c r="J1133" t="s">
        <v>3943</v>
      </c>
      <c r="K1133" t="s">
        <v>3944</v>
      </c>
      <c r="L1133" t="s">
        <v>4901</v>
      </c>
      <c r="M1133" t="s">
        <v>5417</v>
      </c>
      <c r="N1133" t="s">
        <v>5418</v>
      </c>
      <c r="O1133" t="s">
        <v>3948</v>
      </c>
      <c r="P1133">
        <v>4425</v>
      </c>
      <c r="Q1133">
        <v>1730</v>
      </c>
      <c r="R1133">
        <v>1495</v>
      </c>
      <c r="S1133">
        <v>5</v>
      </c>
      <c r="T1133">
        <v>42</v>
      </c>
    </row>
    <row r="1134" spans="1:20" x14ac:dyDescent="0.3">
      <c r="A1134" t="s">
        <v>3939</v>
      </c>
      <c r="B1134" t="s">
        <v>4061</v>
      </c>
      <c r="C1134">
        <v>580000</v>
      </c>
      <c r="D1134">
        <v>2017</v>
      </c>
      <c r="E1134">
        <v>39000</v>
      </c>
      <c r="F1134" t="s">
        <v>10</v>
      </c>
      <c r="G1134" t="s">
        <v>12</v>
      </c>
      <c r="H1134" t="s">
        <v>5209</v>
      </c>
      <c r="I1134" t="s">
        <v>3952</v>
      </c>
      <c r="J1134" t="s">
        <v>3943</v>
      </c>
      <c r="K1134" t="s">
        <v>3944</v>
      </c>
      <c r="L1134" t="s">
        <v>4062</v>
      </c>
      <c r="M1134" t="s">
        <v>4063</v>
      </c>
      <c r="N1134" t="s">
        <v>4064</v>
      </c>
      <c r="O1134" t="s">
        <v>3948</v>
      </c>
      <c r="P1134">
        <v>3999</v>
      </c>
      <c r="Q1134">
        <v>1734</v>
      </c>
      <c r="R1134">
        <v>1601</v>
      </c>
      <c r="S1134">
        <v>5</v>
      </c>
      <c r="T1134">
        <v>40</v>
      </c>
    </row>
    <row r="1135" spans="1:20" x14ac:dyDescent="0.3">
      <c r="A1135" t="s">
        <v>3985</v>
      </c>
      <c r="B1135" t="s">
        <v>4221</v>
      </c>
      <c r="C1135">
        <v>2199000</v>
      </c>
      <c r="D1135">
        <v>2016</v>
      </c>
      <c r="E1135">
        <v>77000</v>
      </c>
      <c r="F1135" t="s">
        <v>14</v>
      </c>
      <c r="G1135" t="s">
        <v>19</v>
      </c>
      <c r="H1135" t="s">
        <v>4541</v>
      </c>
      <c r="I1135" t="s">
        <v>4068</v>
      </c>
      <c r="J1135" t="s">
        <v>3943</v>
      </c>
      <c r="K1135" t="s">
        <v>25</v>
      </c>
      <c r="L1135" t="s">
        <v>3988</v>
      </c>
      <c r="M1135" t="s">
        <v>4170</v>
      </c>
      <c r="N1135" t="s">
        <v>4020</v>
      </c>
      <c r="O1135" t="s">
        <v>3975</v>
      </c>
      <c r="P1135">
        <v>4454</v>
      </c>
      <c r="Q1135">
        <v>2044</v>
      </c>
      <c r="R1135">
        <v>1545</v>
      </c>
      <c r="S1135">
        <v>5</v>
      </c>
      <c r="T1135">
        <v>63</v>
      </c>
    </row>
    <row r="1136" spans="1:20" x14ac:dyDescent="0.3">
      <c r="A1136" t="s">
        <v>4115</v>
      </c>
      <c r="B1136" t="s">
        <v>5136</v>
      </c>
      <c r="C1136">
        <v>1251000</v>
      </c>
      <c r="D1136">
        <v>2018</v>
      </c>
      <c r="E1136">
        <v>120000</v>
      </c>
      <c r="F1136" t="s">
        <v>14</v>
      </c>
      <c r="G1136" t="s">
        <v>12</v>
      </c>
      <c r="H1136" t="s">
        <v>4287</v>
      </c>
      <c r="I1136" t="s">
        <v>4068</v>
      </c>
      <c r="J1136" t="s">
        <v>3953</v>
      </c>
      <c r="K1136" t="s">
        <v>25</v>
      </c>
      <c r="L1136" t="s">
        <v>4146</v>
      </c>
      <c r="M1136" t="s">
        <v>4500</v>
      </c>
      <c r="N1136" t="s">
        <v>4213</v>
      </c>
      <c r="O1136" t="s">
        <v>3975</v>
      </c>
      <c r="P1136">
        <v>4456</v>
      </c>
      <c r="Q1136">
        <v>1820</v>
      </c>
      <c r="R1136">
        <v>1995</v>
      </c>
      <c r="S1136">
        <v>7</v>
      </c>
      <c r="T1136">
        <v>60</v>
      </c>
    </row>
    <row r="1137" spans="1:20" x14ac:dyDescent="0.3">
      <c r="A1137" t="s">
        <v>3939</v>
      </c>
      <c r="B1137" t="s">
        <v>4262</v>
      </c>
      <c r="C1137">
        <v>540000</v>
      </c>
      <c r="D1137">
        <v>2017</v>
      </c>
      <c r="E1137">
        <v>38700</v>
      </c>
      <c r="F1137" t="s">
        <v>10</v>
      </c>
      <c r="G1137" t="s">
        <v>12</v>
      </c>
      <c r="H1137" t="s">
        <v>4990</v>
      </c>
      <c r="I1137" t="s">
        <v>3960</v>
      </c>
      <c r="J1137" t="s">
        <v>3943</v>
      </c>
      <c r="K1137" t="s">
        <v>25</v>
      </c>
      <c r="L1137" t="s">
        <v>3945</v>
      </c>
      <c r="M1137" t="s">
        <v>3946</v>
      </c>
      <c r="N1137" t="s">
        <v>3947</v>
      </c>
      <c r="O1137" t="s">
        <v>3948</v>
      </c>
      <c r="P1137">
        <v>3990</v>
      </c>
      <c r="Q1137">
        <v>1680</v>
      </c>
      <c r="R1137">
        <v>1505</v>
      </c>
      <c r="S1137">
        <v>5</v>
      </c>
      <c r="T1137">
        <v>35</v>
      </c>
    </row>
    <row r="1138" spans="1:20" x14ac:dyDescent="0.3">
      <c r="A1138" t="s">
        <v>3949</v>
      </c>
      <c r="B1138" t="s">
        <v>5006</v>
      </c>
      <c r="C1138">
        <v>1245000</v>
      </c>
      <c r="D1138">
        <v>2021</v>
      </c>
      <c r="E1138">
        <v>7239</v>
      </c>
      <c r="F1138" t="s">
        <v>10</v>
      </c>
      <c r="G1138" t="s">
        <v>12</v>
      </c>
      <c r="H1138" t="s">
        <v>4371</v>
      </c>
      <c r="I1138" t="s">
        <v>3952</v>
      </c>
      <c r="J1138" t="s">
        <v>3943</v>
      </c>
      <c r="K1138" t="s">
        <v>25</v>
      </c>
      <c r="L1138" t="s">
        <v>4012</v>
      </c>
      <c r="M1138" t="s">
        <v>4013</v>
      </c>
      <c r="N1138" t="s">
        <v>4014</v>
      </c>
      <c r="O1138" t="s">
        <v>3948</v>
      </c>
      <c r="P1138">
        <v>4445</v>
      </c>
      <c r="Q1138">
        <v>1775</v>
      </c>
      <c r="R1138">
        <v>1700</v>
      </c>
      <c r="S1138">
        <v>6</v>
      </c>
      <c r="T1138">
        <v>45</v>
      </c>
    </row>
    <row r="1139" spans="1:20" x14ac:dyDescent="0.3">
      <c r="A1139" t="s">
        <v>3985</v>
      </c>
      <c r="B1139" t="s">
        <v>4775</v>
      </c>
      <c r="C1139">
        <v>4749000</v>
      </c>
      <c r="D1139">
        <v>2020</v>
      </c>
      <c r="E1139">
        <v>14000</v>
      </c>
      <c r="F1139" t="s">
        <v>10</v>
      </c>
      <c r="G1139" t="s">
        <v>19</v>
      </c>
      <c r="H1139" t="s">
        <v>3971</v>
      </c>
      <c r="I1139" t="s">
        <v>3952</v>
      </c>
      <c r="J1139" t="s">
        <v>3943</v>
      </c>
      <c r="K1139" t="s">
        <v>25</v>
      </c>
      <c r="L1139" t="s">
        <v>4151</v>
      </c>
      <c r="M1139" t="s">
        <v>4654</v>
      </c>
      <c r="N1139" t="s">
        <v>4655</v>
      </c>
      <c r="O1139" t="s">
        <v>3975</v>
      </c>
      <c r="P1139">
        <v>4633</v>
      </c>
      <c r="Q1139">
        <v>1811</v>
      </c>
      <c r="R1139">
        <v>1429</v>
      </c>
      <c r="S1139">
        <v>5</v>
      </c>
      <c r="T1139">
        <v>57</v>
      </c>
    </row>
    <row r="1140" spans="1:20" x14ac:dyDescent="0.3">
      <c r="A1140" t="s">
        <v>3957</v>
      </c>
      <c r="B1140" t="s">
        <v>4972</v>
      </c>
      <c r="C1140">
        <v>365000</v>
      </c>
      <c r="D1140">
        <v>2014</v>
      </c>
      <c r="E1140">
        <v>76000</v>
      </c>
      <c r="F1140" t="s">
        <v>10</v>
      </c>
      <c r="G1140" t="s">
        <v>12</v>
      </c>
      <c r="H1140" t="s">
        <v>5025</v>
      </c>
      <c r="I1140" t="s">
        <v>3952</v>
      </c>
      <c r="J1140" t="s">
        <v>3943</v>
      </c>
      <c r="K1140" t="s">
        <v>25</v>
      </c>
      <c r="L1140" t="s">
        <v>3961</v>
      </c>
      <c r="M1140" t="s">
        <v>4306</v>
      </c>
      <c r="N1140" t="s">
        <v>4304</v>
      </c>
      <c r="O1140" t="s">
        <v>3948</v>
      </c>
      <c r="P1140">
        <v>3765</v>
      </c>
      <c r="Q1140">
        <v>1660</v>
      </c>
      <c r="R1140">
        <v>1520</v>
      </c>
      <c r="S1140">
        <v>5</v>
      </c>
      <c r="T1140">
        <v>43</v>
      </c>
    </row>
    <row r="1141" spans="1:20" x14ac:dyDescent="0.3">
      <c r="A1141" t="s">
        <v>3985</v>
      </c>
      <c r="B1141" t="s">
        <v>5419</v>
      </c>
      <c r="C1141">
        <v>4300000</v>
      </c>
      <c r="D1141">
        <v>2020</v>
      </c>
      <c r="E1141">
        <v>11000</v>
      </c>
      <c r="F1141" t="s">
        <v>14</v>
      </c>
      <c r="G1141" t="s">
        <v>19</v>
      </c>
      <c r="H1141" t="s">
        <v>3941</v>
      </c>
      <c r="I1141" t="s">
        <v>4011</v>
      </c>
      <c r="J1141" t="s">
        <v>3943</v>
      </c>
      <c r="K1141" t="s">
        <v>25</v>
      </c>
      <c r="L1141" t="s">
        <v>3988</v>
      </c>
      <c r="M1141" t="s">
        <v>3989</v>
      </c>
      <c r="N1141" t="s">
        <v>3990</v>
      </c>
      <c r="O1141" t="s">
        <v>3948</v>
      </c>
      <c r="P1141">
        <v>4526</v>
      </c>
      <c r="Q1141">
        <v>1800</v>
      </c>
      <c r="R1141">
        <v>1420</v>
      </c>
      <c r="S1141">
        <v>5</v>
      </c>
      <c r="T1141">
        <v>50</v>
      </c>
    </row>
    <row r="1142" spans="1:20" x14ac:dyDescent="0.3">
      <c r="A1142" t="s">
        <v>3949</v>
      </c>
      <c r="B1142" t="s">
        <v>4604</v>
      </c>
      <c r="C1142">
        <v>825000</v>
      </c>
      <c r="D1142">
        <v>2019</v>
      </c>
      <c r="E1142">
        <v>81300</v>
      </c>
      <c r="F1142" t="s">
        <v>14</v>
      </c>
      <c r="G1142" t="s">
        <v>12</v>
      </c>
      <c r="H1142" t="s">
        <v>3951</v>
      </c>
      <c r="I1142" t="s">
        <v>3952</v>
      </c>
      <c r="J1142" t="s">
        <v>3943</v>
      </c>
      <c r="K1142" t="s">
        <v>25</v>
      </c>
      <c r="L1142" t="s">
        <v>3954</v>
      </c>
      <c r="M1142" t="s">
        <v>4125</v>
      </c>
      <c r="N1142" t="s">
        <v>4126</v>
      </c>
      <c r="O1142" t="s">
        <v>3948</v>
      </c>
      <c r="P1142">
        <v>3995</v>
      </c>
      <c r="Q1142">
        <v>1790</v>
      </c>
      <c r="R1142">
        <v>1640</v>
      </c>
      <c r="S1142">
        <v>5</v>
      </c>
      <c r="T1142">
        <v>48</v>
      </c>
    </row>
    <row r="1143" spans="1:20" x14ac:dyDescent="0.3">
      <c r="A1143" t="s">
        <v>4021</v>
      </c>
      <c r="B1143" t="s">
        <v>5420</v>
      </c>
      <c r="C1143">
        <v>325000</v>
      </c>
      <c r="D1143">
        <v>2013</v>
      </c>
      <c r="E1143">
        <v>76000</v>
      </c>
      <c r="F1143" t="s">
        <v>14</v>
      </c>
      <c r="G1143" t="s">
        <v>12</v>
      </c>
      <c r="H1143" t="s">
        <v>3959</v>
      </c>
      <c r="I1143" t="s">
        <v>3952</v>
      </c>
      <c r="J1143" t="s">
        <v>3943</v>
      </c>
      <c r="K1143" t="s">
        <v>25</v>
      </c>
      <c r="L1143" t="s">
        <v>4225</v>
      </c>
      <c r="M1143" t="s">
        <v>4399</v>
      </c>
      <c r="N1143" t="s">
        <v>4355</v>
      </c>
      <c r="O1143" t="s">
        <v>3948</v>
      </c>
      <c r="P1143">
        <v>3970</v>
      </c>
      <c r="Q1143">
        <v>1682</v>
      </c>
      <c r="R1143">
        <v>1453</v>
      </c>
      <c r="S1143">
        <v>5</v>
      </c>
      <c r="T1143">
        <v>45</v>
      </c>
    </row>
    <row r="1144" spans="1:20" x14ac:dyDescent="0.3">
      <c r="A1144" t="s">
        <v>4015</v>
      </c>
      <c r="B1144" t="s">
        <v>5421</v>
      </c>
      <c r="C1144">
        <v>400000</v>
      </c>
      <c r="D1144">
        <v>2018</v>
      </c>
      <c r="E1144">
        <v>91460</v>
      </c>
      <c r="F1144" t="s">
        <v>10</v>
      </c>
      <c r="G1144" t="s">
        <v>12</v>
      </c>
      <c r="H1144" t="s">
        <v>4078</v>
      </c>
      <c r="I1144" t="s">
        <v>4068</v>
      </c>
      <c r="J1144" t="s">
        <v>3943</v>
      </c>
      <c r="K1144" t="s">
        <v>25</v>
      </c>
      <c r="L1144" t="s">
        <v>4062</v>
      </c>
      <c r="M1144" t="s">
        <v>4082</v>
      </c>
      <c r="N1144" t="s">
        <v>4083</v>
      </c>
      <c r="O1144" t="s">
        <v>3948</v>
      </c>
      <c r="P1144">
        <v>3746</v>
      </c>
      <c r="Q1144">
        <v>1647</v>
      </c>
      <c r="R1144">
        <v>1535</v>
      </c>
      <c r="S1144">
        <v>5</v>
      </c>
      <c r="T1144">
        <v>35</v>
      </c>
    </row>
    <row r="1145" spans="1:20" x14ac:dyDescent="0.3">
      <c r="A1145" t="s">
        <v>4363</v>
      </c>
      <c r="B1145" t="s">
        <v>4630</v>
      </c>
      <c r="C1145">
        <v>3600000</v>
      </c>
      <c r="D1145">
        <v>2018</v>
      </c>
      <c r="E1145">
        <v>45000</v>
      </c>
      <c r="F1145" t="s">
        <v>14</v>
      </c>
      <c r="G1145" t="s">
        <v>19</v>
      </c>
      <c r="H1145" t="s">
        <v>4036</v>
      </c>
      <c r="I1145" t="s">
        <v>4011</v>
      </c>
      <c r="J1145" t="s">
        <v>3943</v>
      </c>
      <c r="K1145" t="s">
        <v>25</v>
      </c>
      <c r="L1145" t="s">
        <v>4365</v>
      </c>
      <c r="M1145" t="s">
        <v>4366</v>
      </c>
      <c r="N1145" t="s">
        <v>4367</v>
      </c>
      <c r="O1145" t="s">
        <v>3991</v>
      </c>
      <c r="P1145">
        <v>4360</v>
      </c>
      <c r="Q1145">
        <v>2120</v>
      </c>
      <c r="R1145">
        <v>1635</v>
      </c>
      <c r="S1145">
        <v>5</v>
      </c>
      <c r="T1145">
        <v>57</v>
      </c>
    </row>
    <row r="1146" spans="1:20" x14ac:dyDescent="0.3">
      <c r="A1146" t="s">
        <v>4115</v>
      </c>
      <c r="B1146" t="s">
        <v>5422</v>
      </c>
      <c r="C1146">
        <v>671000</v>
      </c>
      <c r="D1146">
        <v>2013</v>
      </c>
      <c r="E1146">
        <v>47000</v>
      </c>
      <c r="F1146" t="s">
        <v>14</v>
      </c>
      <c r="G1146" t="s">
        <v>12</v>
      </c>
      <c r="H1146" t="s">
        <v>4085</v>
      </c>
      <c r="I1146" t="s">
        <v>3952</v>
      </c>
      <c r="J1146" t="s">
        <v>3943</v>
      </c>
      <c r="K1146" t="s">
        <v>25</v>
      </c>
      <c r="L1146" t="s">
        <v>4146</v>
      </c>
      <c r="M1146" t="s">
        <v>4147</v>
      </c>
      <c r="N1146" t="s">
        <v>4148</v>
      </c>
      <c r="O1146" t="s">
        <v>3975</v>
      </c>
      <c r="P1146">
        <v>4430</v>
      </c>
      <c r="Q1146">
        <v>1817</v>
      </c>
      <c r="R1146">
        <v>1975</v>
      </c>
      <c r="S1146">
        <v>8</v>
      </c>
      <c r="T1146">
        <v>60</v>
      </c>
    </row>
    <row r="1147" spans="1:20" x14ac:dyDescent="0.3">
      <c r="A1147" t="s">
        <v>3980</v>
      </c>
      <c r="B1147" t="s">
        <v>4091</v>
      </c>
      <c r="C1147">
        <v>3400000</v>
      </c>
      <c r="D1147">
        <v>2018</v>
      </c>
      <c r="E1147">
        <v>50000</v>
      </c>
      <c r="F1147" t="s">
        <v>14</v>
      </c>
      <c r="G1147" t="s">
        <v>19</v>
      </c>
      <c r="H1147" t="s">
        <v>4036</v>
      </c>
      <c r="I1147" t="s">
        <v>4011</v>
      </c>
      <c r="J1147" t="s">
        <v>3943</v>
      </c>
      <c r="K1147" t="s">
        <v>25</v>
      </c>
      <c r="L1147" t="s">
        <v>4092</v>
      </c>
      <c r="M1147" t="s">
        <v>4093</v>
      </c>
      <c r="N1147" t="s">
        <v>4094</v>
      </c>
      <c r="O1147" t="s">
        <v>3991</v>
      </c>
      <c r="P1147">
        <v>4656</v>
      </c>
      <c r="Q1147">
        <v>1890</v>
      </c>
      <c r="R1147">
        <v>1639</v>
      </c>
      <c r="S1147">
        <v>5</v>
      </c>
      <c r="T1147">
        <v>66</v>
      </c>
    </row>
    <row r="1148" spans="1:20" x14ac:dyDescent="0.3">
      <c r="A1148" t="s">
        <v>3985</v>
      </c>
      <c r="B1148" t="s">
        <v>5423</v>
      </c>
      <c r="C1148">
        <v>3200000</v>
      </c>
      <c r="D1148">
        <v>2014</v>
      </c>
      <c r="E1148">
        <v>133273</v>
      </c>
      <c r="F1148" t="s">
        <v>14</v>
      </c>
      <c r="G1148" t="s">
        <v>19</v>
      </c>
      <c r="H1148" t="s">
        <v>3941</v>
      </c>
      <c r="I1148" t="s">
        <v>4011</v>
      </c>
      <c r="J1148" t="s">
        <v>3943</v>
      </c>
      <c r="K1148" t="s">
        <v>25</v>
      </c>
      <c r="L1148" t="s">
        <v>4244</v>
      </c>
      <c r="M1148" t="s">
        <v>4245</v>
      </c>
      <c r="N1148" t="s">
        <v>4246</v>
      </c>
      <c r="O1148" t="s">
        <v>3975</v>
      </c>
      <c r="P1148">
        <v>5219</v>
      </c>
      <c r="Q1148">
        <v>1902</v>
      </c>
      <c r="R1148">
        <v>1481</v>
      </c>
      <c r="S1148">
        <v>4</v>
      </c>
    </row>
    <row r="1149" spans="1:20" x14ac:dyDescent="0.3">
      <c r="A1149" t="s">
        <v>4021</v>
      </c>
      <c r="B1149" t="s">
        <v>4862</v>
      </c>
      <c r="C1149">
        <v>775000</v>
      </c>
      <c r="D1149">
        <v>2017</v>
      </c>
      <c r="E1149">
        <v>60500</v>
      </c>
      <c r="F1149" t="s">
        <v>10</v>
      </c>
      <c r="G1149" t="s">
        <v>19</v>
      </c>
      <c r="H1149" t="s">
        <v>4541</v>
      </c>
      <c r="I1149" t="s">
        <v>3952</v>
      </c>
      <c r="J1149" t="s">
        <v>3943</v>
      </c>
      <c r="K1149" t="s">
        <v>25</v>
      </c>
      <c r="L1149" t="s">
        <v>3961</v>
      </c>
      <c r="M1149" t="s">
        <v>4023</v>
      </c>
      <c r="N1149" t="s">
        <v>4024</v>
      </c>
      <c r="O1149" t="s">
        <v>3948</v>
      </c>
      <c r="P1149">
        <v>4390</v>
      </c>
      <c r="Q1149">
        <v>1699</v>
      </c>
      <c r="R1149">
        <v>1467</v>
      </c>
      <c r="S1149">
        <v>5</v>
      </c>
      <c r="T1149">
        <v>55</v>
      </c>
    </row>
    <row r="1150" spans="1:20" x14ac:dyDescent="0.3">
      <c r="A1150" t="s">
        <v>3980</v>
      </c>
      <c r="B1150" t="s">
        <v>4440</v>
      </c>
      <c r="C1150">
        <v>2150000</v>
      </c>
      <c r="D1150">
        <v>2014</v>
      </c>
      <c r="E1150">
        <v>81000</v>
      </c>
      <c r="F1150" t="s">
        <v>14</v>
      </c>
      <c r="G1150" t="s">
        <v>19</v>
      </c>
      <c r="H1150" t="s">
        <v>4223</v>
      </c>
      <c r="I1150" t="s">
        <v>3942</v>
      </c>
      <c r="J1150" t="s">
        <v>3943</v>
      </c>
      <c r="K1150" t="s">
        <v>25</v>
      </c>
      <c r="L1150" t="s">
        <v>4441</v>
      </c>
      <c r="M1150" t="s">
        <v>4442</v>
      </c>
      <c r="N1150" t="s">
        <v>4443</v>
      </c>
      <c r="O1150" t="s">
        <v>3991</v>
      </c>
      <c r="P1150">
        <v>4781</v>
      </c>
      <c r="Q1150">
        <v>1911</v>
      </c>
      <c r="R1150">
        <v>1774</v>
      </c>
      <c r="S1150">
        <v>5</v>
      </c>
      <c r="T1150">
        <v>95</v>
      </c>
    </row>
    <row r="1151" spans="1:20" x14ac:dyDescent="0.3">
      <c r="A1151" t="s">
        <v>4363</v>
      </c>
      <c r="B1151" t="s">
        <v>5424</v>
      </c>
      <c r="C1151">
        <v>4700000</v>
      </c>
      <c r="D1151">
        <v>2020</v>
      </c>
      <c r="E1151">
        <v>22000</v>
      </c>
      <c r="F1151" t="s">
        <v>14</v>
      </c>
      <c r="G1151" t="s">
        <v>19</v>
      </c>
      <c r="H1151" t="s">
        <v>4036</v>
      </c>
      <c r="I1151" t="s">
        <v>3967</v>
      </c>
      <c r="J1151" t="s">
        <v>3953</v>
      </c>
      <c r="K1151" t="s">
        <v>25</v>
      </c>
      <c r="L1151" t="s">
        <v>4365</v>
      </c>
      <c r="M1151" t="s">
        <v>5425</v>
      </c>
      <c r="N1151" t="s">
        <v>5426</v>
      </c>
      <c r="O1151" t="s">
        <v>3991</v>
      </c>
      <c r="P1151">
        <v>4988</v>
      </c>
      <c r="Q1151">
        <v>2220</v>
      </c>
      <c r="R1151">
        <v>1846</v>
      </c>
      <c r="S1151">
        <v>5</v>
      </c>
    </row>
    <row r="1152" spans="1:20" x14ac:dyDescent="0.3">
      <c r="A1152" t="s">
        <v>4072</v>
      </c>
      <c r="B1152" t="s">
        <v>5427</v>
      </c>
      <c r="C1152">
        <v>145000</v>
      </c>
      <c r="D1152">
        <v>2009</v>
      </c>
      <c r="E1152">
        <v>88000</v>
      </c>
      <c r="F1152" t="s">
        <v>14</v>
      </c>
      <c r="G1152" t="s">
        <v>12</v>
      </c>
      <c r="H1152" t="s">
        <v>4811</v>
      </c>
      <c r="I1152" t="s">
        <v>3952</v>
      </c>
      <c r="J1152" t="s">
        <v>3943</v>
      </c>
      <c r="K1152" t="s">
        <v>25</v>
      </c>
      <c r="L1152" t="s">
        <v>4195</v>
      </c>
      <c r="M1152" t="s">
        <v>5428</v>
      </c>
      <c r="N1152" t="s">
        <v>5429</v>
      </c>
      <c r="O1152" t="s">
        <v>1676</v>
      </c>
      <c r="P1152">
        <v>4145</v>
      </c>
      <c r="Q1152">
        <v>1632</v>
      </c>
      <c r="R1152">
        <v>1440</v>
      </c>
      <c r="S1152">
        <v>5</v>
      </c>
      <c r="T1152">
        <v>43</v>
      </c>
    </row>
    <row r="1153" spans="1:20" x14ac:dyDescent="0.3">
      <c r="A1153" t="s">
        <v>4800</v>
      </c>
      <c r="B1153" t="s">
        <v>5430</v>
      </c>
      <c r="C1153">
        <v>3590000</v>
      </c>
      <c r="D1153">
        <v>2020</v>
      </c>
      <c r="E1153">
        <v>19759</v>
      </c>
      <c r="F1153" t="s">
        <v>14</v>
      </c>
      <c r="G1153" t="s">
        <v>19</v>
      </c>
      <c r="H1153" t="s">
        <v>3987</v>
      </c>
      <c r="I1153" t="s">
        <v>4011</v>
      </c>
      <c r="J1153" t="s">
        <v>3943</v>
      </c>
      <c r="K1153" t="s">
        <v>25</v>
      </c>
      <c r="L1153" t="s">
        <v>4901</v>
      </c>
      <c r="M1153" t="s">
        <v>4754</v>
      </c>
      <c r="N1153" t="s">
        <v>4804</v>
      </c>
      <c r="O1153" t="s">
        <v>3948</v>
      </c>
      <c r="P1153">
        <v>3982</v>
      </c>
      <c r="Q1153">
        <v>1727</v>
      </c>
      <c r="R1153">
        <v>1425</v>
      </c>
      <c r="S1153">
        <v>5</v>
      </c>
      <c r="T1153">
        <v>44</v>
      </c>
    </row>
    <row r="1154" spans="1:20" x14ac:dyDescent="0.3">
      <c r="A1154" t="s">
        <v>3964</v>
      </c>
      <c r="B1154" t="s">
        <v>4263</v>
      </c>
      <c r="C1154">
        <v>375000</v>
      </c>
      <c r="D1154">
        <v>2011</v>
      </c>
      <c r="E1154">
        <v>77000</v>
      </c>
      <c r="F1154" t="s">
        <v>10</v>
      </c>
      <c r="G1154" t="s">
        <v>12</v>
      </c>
      <c r="H1154" t="s">
        <v>4282</v>
      </c>
      <c r="I1154" t="s">
        <v>4037</v>
      </c>
      <c r="J1154" t="s">
        <v>3943</v>
      </c>
      <c r="K1154" t="s">
        <v>25</v>
      </c>
      <c r="L1154" t="s">
        <v>5243</v>
      </c>
      <c r="M1154" t="s">
        <v>5244</v>
      </c>
      <c r="N1154" t="s">
        <v>5245</v>
      </c>
      <c r="O1154" t="s">
        <v>3948</v>
      </c>
      <c r="P1154">
        <v>4540</v>
      </c>
      <c r="Q1154">
        <v>1760</v>
      </c>
      <c r="R1154">
        <v>1480</v>
      </c>
      <c r="S1154">
        <v>5</v>
      </c>
      <c r="T1154">
        <v>55</v>
      </c>
    </row>
    <row r="1155" spans="1:20" x14ac:dyDescent="0.3">
      <c r="A1155" t="s">
        <v>3957</v>
      </c>
      <c r="B1155" t="s">
        <v>5084</v>
      </c>
      <c r="C1155">
        <v>645000</v>
      </c>
      <c r="D1155">
        <v>2015</v>
      </c>
      <c r="E1155">
        <v>58200</v>
      </c>
      <c r="F1155" t="s">
        <v>10</v>
      </c>
      <c r="G1155" t="s">
        <v>19</v>
      </c>
      <c r="H1155" t="s">
        <v>3971</v>
      </c>
      <c r="I1155" t="s">
        <v>4037</v>
      </c>
      <c r="J1155" t="s">
        <v>3943</v>
      </c>
      <c r="K1155" t="s">
        <v>25</v>
      </c>
      <c r="L1155" t="s">
        <v>4038</v>
      </c>
      <c r="M1155" t="s">
        <v>4260</v>
      </c>
      <c r="N1155" t="s">
        <v>4261</v>
      </c>
      <c r="O1155" t="s">
        <v>3948</v>
      </c>
      <c r="P1155">
        <v>4370</v>
      </c>
      <c r="Q1155">
        <v>1700</v>
      </c>
      <c r="R1155">
        <v>1475</v>
      </c>
      <c r="S1155">
        <v>5</v>
      </c>
      <c r="T1155">
        <v>43</v>
      </c>
    </row>
    <row r="1156" spans="1:20" x14ac:dyDescent="0.3">
      <c r="A1156" t="s">
        <v>3964</v>
      </c>
      <c r="B1156" t="s">
        <v>5431</v>
      </c>
      <c r="C1156">
        <v>11500000</v>
      </c>
      <c r="D1156">
        <v>2022</v>
      </c>
      <c r="E1156">
        <v>4000</v>
      </c>
      <c r="F1156" t="s">
        <v>5391</v>
      </c>
      <c r="G1156" t="s">
        <v>19</v>
      </c>
      <c r="H1156" t="s">
        <v>4036</v>
      </c>
      <c r="I1156" t="s">
        <v>4068</v>
      </c>
      <c r="J1156" t="s">
        <v>3943</v>
      </c>
      <c r="K1156" t="s">
        <v>25</v>
      </c>
      <c r="L1156" t="s">
        <v>4136</v>
      </c>
      <c r="M1156" t="s">
        <v>5432</v>
      </c>
      <c r="N1156" t="s">
        <v>5433</v>
      </c>
      <c r="O1156" t="s">
        <v>3991</v>
      </c>
      <c r="P1156">
        <v>4935</v>
      </c>
      <c r="Q1156">
        <v>1850</v>
      </c>
      <c r="R1156">
        <v>1895</v>
      </c>
      <c r="S1156">
        <v>7</v>
      </c>
      <c r="T1156">
        <v>58</v>
      </c>
    </row>
    <row r="1157" spans="1:20" x14ac:dyDescent="0.3">
      <c r="A1157" t="s">
        <v>3949</v>
      </c>
      <c r="B1157" t="s">
        <v>5434</v>
      </c>
      <c r="C1157">
        <v>509999</v>
      </c>
      <c r="D1157">
        <v>2015</v>
      </c>
      <c r="E1157">
        <v>42000</v>
      </c>
      <c r="F1157" t="s">
        <v>10</v>
      </c>
      <c r="G1157" t="s">
        <v>12</v>
      </c>
      <c r="H1157" t="s">
        <v>4006</v>
      </c>
      <c r="I1157" t="s">
        <v>3952</v>
      </c>
      <c r="J1157" t="s">
        <v>3943</v>
      </c>
      <c r="K1157" t="s">
        <v>25</v>
      </c>
      <c r="L1157" t="s">
        <v>4026</v>
      </c>
      <c r="M1157" t="s">
        <v>4027</v>
      </c>
      <c r="N1157" t="s">
        <v>4028</v>
      </c>
      <c r="O1157" t="s">
        <v>3948</v>
      </c>
      <c r="P1157">
        <v>3600</v>
      </c>
      <c r="Q1157">
        <v>1600</v>
      </c>
      <c r="R1157">
        <v>1560</v>
      </c>
      <c r="S1157">
        <v>5</v>
      </c>
      <c r="T1157">
        <v>35</v>
      </c>
    </row>
    <row r="1158" spans="1:20" x14ac:dyDescent="0.3">
      <c r="A1158" t="s">
        <v>3957</v>
      </c>
      <c r="B1158" t="s">
        <v>5435</v>
      </c>
      <c r="C1158">
        <v>545000</v>
      </c>
      <c r="D1158">
        <v>2013</v>
      </c>
      <c r="E1158">
        <v>63000</v>
      </c>
      <c r="F1158" t="s">
        <v>10</v>
      </c>
      <c r="G1158" t="s">
        <v>19</v>
      </c>
      <c r="H1158" t="s">
        <v>3971</v>
      </c>
      <c r="I1158" t="s">
        <v>4037</v>
      </c>
      <c r="J1158" t="s">
        <v>3943</v>
      </c>
      <c r="K1158" t="s">
        <v>25</v>
      </c>
      <c r="L1158" t="s">
        <v>4668</v>
      </c>
      <c r="M1158" t="s">
        <v>4669</v>
      </c>
      <c r="N1158" t="s">
        <v>4670</v>
      </c>
      <c r="O1158" t="s">
        <v>3948</v>
      </c>
      <c r="P1158">
        <v>4530</v>
      </c>
      <c r="Q1158">
        <v>1775</v>
      </c>
      <c r="R1158">
        <v>1470</v>
      </c>
      <c r="S1158">
        <v>5</v>
      </c>
      <c r="T1158">
        <v>56</v>
      </c>
    </row>
    <row r="1159" spans="1:20" x14ac:dyDescent="0.3">
      <c r="A1159" t="s">
        <v>3939</v>
      </c>
      <c r="B1159" t="s">
        <v>4391</v>
      </c>
      <c r="C1159">
        <v>835000</v>
      </c>
      <c r="D1159">
        <v>2018</v>
      </c>
      <c r="E1159">
        <v>42855</v>
      </c>
      <c r="F1159" t="s">
        <v>10</v>
      </c>
      <c r="G1159" t="s">
        <v>12</v>
      </c>
      <c r="H1159" t="s">
        <v>3941</v>
      </c>
      <c r="I1159" t="s">
        <v>4043</v>
      </c>
      <c r="J1159" t="s">
        <v>3943</v>
      </c>
      <c r="K1159" t="s">
        <v>25</v>
      </c>
      <c r="L1159" t="s">
        <v>4155</v>
      </c>
      <c r="M1159" t="s">
        <v>4156</v>
      </c>
      <c r="N1159" t="s">
        <v>4157</v>
      </c>
      <c r="O1159" t="s">
        <v>3948</v>
      </c>
      <c r="P1159">
        <v>4440</v>
      </c>
      <c r="Q1159">
        <v>1695</v>
      </c>
      <c r="R1159">
        <v>1495</v>
      </c>
      <c r="S1159">
        <v>5</v>
      </c>
      <c r="T1159">
        <v>40</v>
      </c>
    </row>
    <row r="1160" spans="1:20" x14ac:dyDescent="0.3">
      <c r="A1160" t="s">
        <v>4004</v>
      </c>
      <c r="B1160" t="s">
        <v>5436</v>
      </c>
      <c r="C1160">
        <v>960000</v>
      </c>
      <c r="D1160">
        <v>2018</v>
      </c>
      <c r="E1160">
        <v>24000</v>
      </c>
      <c r="F1160" t="s">
        <v>14</v>
      </c>
      <c r="G1160" t="s">
        <v>12</v>
      </c>
      <c r="H1160" t="s">
        <v>4006</v>
      </c>
      <c r="I1160" t="s">
        <v>4043</v>
      </c>
      <c r="J1160" t="s">
        <v>3943</v>
      </c>
      <c r="K1160" t="s">
        <v>25</v>
      </c>
      <c r="L1160" t="s">
        <v>3999</v>
      </c>
      <c r="M1160" t="s">
        <v>4000</v>
      </c>
      <c r="N1160" t="s">
        <v>4001</v>
      </c>
      <c r="O1160" t="s">
        <v>3948</v>
      </c>
      <c r="P1160">
        <v>4315</v>
      </c>
      <c r="Q1160">
        <v>1822</v>
      </c>
      <c r="R1160">
        <v>1695</v>
      </c>
      <c r="S1160">
        <v>5</v>
      </c>
      <c r="T1160">
        <v>50</v>
      </c>
    </row>
    <row r="1161" spans="1:20" x14ac:dyDescent="0.3">
      <c r="A1161" t="s">
        <v>3949</v>
      </c>
      <c r="B1161" t="s">
        <v>5437</v>
      </c>
      <c r="C1161">
        <v>540000</v>
      </c>
      <c r="D1161">
        <v>2019</v>
      </c>
      <c r="E1161">
        <v>34000</v>
      </c>
      <c r="F1161" t="s">
        <v>10</v>
      </c>
      <c r="G1161" t="s">
        <v>12</v>
      </c>
      <c r="H1161" t="s">
        <v>4337</v>
      </c>
      <c r="I1161" t="s">
        <v>3952</v>
      </c>
      <c r="J1161" t="s">
        <v>3943</v>
      </c>
      <c r="K1161" t="s">
        <v>25</v>
      </c>
      <c r="L1161" t="s">
        <v>4026</v>
      </c>
      <c r="M1161" t="s">
        <v>4027</v>
      </c>
      <c r="N1161" t="s">
        <v>4028</v>
      </c>
      <c r="O1161" t="s">
        <v>3948</v>
      </c>
      <c r="P1161">
        <v>3695</v>
      </c>
      <c r="Q1161">
        <v>1600</v>
      </c>
      <c r="R1161">
        <v>1560</v>
      </c>
      <c r="S1161">
        <v>5</v>
      </c>
      <c r="T1161">
        <v>35</v>
      </c>
    </row>
    <row r="1162" spans="1:20" x14ac:dyDescent="0.3">
      <c r="A1162" t="s">
        <v>4352</v>
      </c>
      <c r="B1162" t="s">
        <v>5438</v>
      </c>
      <c r="C1162">
        <v>1475000</v>
      </c>
      <c r="D1162">
        <v>2022</v>
      </c>
      <c r="E1162">
        <v>9500</v>
      </c>
      <c r="F1162" t="s">
        <v>10</v>
      </c>
      <c r="G1162" t="s">
        <v>12</v>
      </c>
      <c r="H1162" t="s">
        <v>4036</v>
      </c>
      <c r="I1162" t="s">
        <v>3952</v>
      </c>
      <c r="J1162" t="s">
        <v>3943</v>
      </c>
      <c r="K1162" t="s">
        <v>25</v>
      </c>
      <c r="L1162" t="s">
        <v>4155</v>
      </c>
      <c r="M1162" t="s">
        <v>4756</v>
      </c>
      <c r="N1162" t="s">
        <v>4757</v>
      </c>
      <c r="O1162" t="s">
        <v>3948</v>
      </c>
      <c r="P1162">
        <v>4315</v>
      </c>
      <c r="Q1162">
        <v>1800</v>
      </c>
      <c r="R1162">
        <v>1637</v>
      </c>
      <c r="S1162">
        <v>5</v>
      </c>
      <c r="T1162">
        <v>50</v>
      </c>
    </row>
    <row r="1163" spans="1:20" x14ac:dyDescent="0.3">
      <c r="A1163" t="s">
        <v>4542</v>
      </c>
      <c r="B1163" t="s">
        <v>5439</v>
      </c>
      <c r="C1163">
        <v>3600000</v>
      </c>
      <c r="D1163">
        <v>2014</v>
      </c>
      <c r="E1163">
        <v>32000</v>
      </c>
      <c r="F1163" t="s">
        <v>14</v>
      </c>
      <c r="G1163" t="s">
        <v>19</v>
      </c>
      <c r="H1163" t="s">
        <v>3941</v>
      </c>
      <c r="I1163" t="s">
        <v>4043</v>
      </c>
      <c r="J1163" t="s">
        <v>3953</v>
      </c>
      <c r="K1163" t="s">
        <v>25</v>
      </c>
      <c r="L1163" t="s">
        <v>4244</v>
      </c>
      <c r="M1163" t="s">
        <v>5440</v>
      </c>
      <c r="N1163" t="s">
        <v>4510</v>
      </c>
      <c r="O1163" t="s">
        <v>3975</v>
      </c>
      <c r="P1163">
        <v>5252</v>
      </c>
      <c r="Q1163">
        <v>1899</v>
      </c>
      <c r="R1163">
        <v>1457</v>
      </c>
      <c r="S1163">
        <v>5</v>
      </c>
      <c r="T1163">
        <v>83</v>
      </c>
    </row>
    <row r="1164" spans="1:20" x14ac:dyDescent="0.3">
      <c r="A1164" t="s">
        <v>3957</v>
      </c>
      <c r="B1164" t="s">
        <v>5441</v>
      </c>
      <c r="C1164">
        <v>1175000</v>
      </c>
      <c r="D1164">
        <v>2018</v>
      </c>
      <c r="E1164">
        <v>97000</v>
      </c>
      <c r="F1164" t="s">
        <v>14</v>
      </c>
      <c r="G1164" t="s">
        <v>12</v>
      </c>
      <c r="H1164" t="s">
        <v>4159</v>
      </c>
      <c r="I1164" t="s">
        <v>3952</v>
      </c>
      <c r="J1164" t="s">
        <v>3943</v>
      </c>
      <c r="K1164" t="s">
        <v>25</v>
      </c>
      <c r="L1164" t="s">
        <v>4069</v>
      </c>
      <c r="M1164" t="s">
        <v>4070</v>
      </c>
      <c r="N1164" t="s">
        <v>4322</v>
      </c>
      <c r="O1164" t="s">
        <v>3948</v>
      </c>
      <c r="P1164">
        <v>4375</v>
      </c>
      <c r="Q1164">
        <v>1700</v>
      </c>
      <c r="R1164">
        <v>1475</v>
      </c>
      <c r="S1164">
        <v>5</v>
      </c>
      <c r="T1164">
        <v>43</v>
      </c>
    </row>
    <row r="1165" spans="1:20" x14ac:dyDescent="0.3">
      <c r="A1165" t="s">
        <v>3957</v>
      </c>
      <c r="B1165" t="s">
        <v>5442</v>
      </c>
      <c r="C1165">
        <v>475000</v>
      </c>
      <c r="D1165">
        <v>2014</v>
      </c>
      <c r="E1165">
        <v>72900</v>
      </c>
      <c r="F1165" t="s">
        <v>10</v>
      </c>
      <c r="G1165" t="s">
        <v>19</v>
      </c>
      <c r="H1165" t="s">
        <v>3971</v>
      </c>
      <c r="I1165" t="s">
        <v>4011</v>
      </c>
      <c r="J1165" t="s">
        <v>3953</v>
      </c>
      <c r="K1165" t="s">
        <v>25</v>
      </c>
      <c r="L1165" t="s">
        <v>4038</v>
      </c>
      <c r="M1165" t="s">
        <v>4260</v>
      </c>
      <c r="N1165" t="s">
        <v>4261</v>
      </c>
      <c r="O1165" t="s">
        <v>3948</v>
      </c>
      <c r="P1165">
        <v>4370</v>
      </c>
      <c r="Q1165">
        <v>1700</v>
      </c>
      <c r="R1165">
        <v>1475</v>
      </c>
      <c r="S1165">
        <v>5</v>
      </c>
      <c r="T1165">
        <v>43</v>
      </c>
    </row>
    <row r="1166" spans="1:20" x14ac:dyDescent="0.3">
      <c r="A1166" t="s">
        <v>4104</v>
      </c>
      <c r="B1166" t="s">
        <v>5443</v>
      </c>
      <c r="C1166">
        <v>9900000</v>
      </c>
      <c r="D1166">
        <v>2021</v>
      </c>
      <c r="E1166">
        <v>28000</v>
      </c>
      <c r="F1166" t="s">
        <v>10</v>
      </c>
      <c r="G1166" t="s">
        <v>19</v>
      </c>
      <c r="H1166" t="s">
        <v>4106</v>
      </c>
      <c r="I1166" t="s">
        <v>4037</v>
      </c>
      <c r="J1166" t="s">
        <v>3943</v>
      </c>
      <c r="K1166" t="s">
        <v>25</v>
      </c>
      <c r="L1166" t="s">
        <v>4250</v>
      </c>
      <c r="M1166" t="s">
        <v>5444</v>
      </c>
      <c r="N1166" t="s">
        <v>5012</v>
      </c>
      <c r="O1166" t="s">
        <v>3991</v>
      </c>
      <c r="P1166">
        <v>4986</v>
      </c>
      <c r="Q1166">
        <v>1995</v>
      </c>
      <c r="R1166">
        <v>1705</v>
      </c>
      <c r="S1166">
        <v>5</v>
      </c>
      <c r="T1166">
        <v>85</v>
      </c>
    </row>
    <row r="1167" spans="1:20" x14ac:dyDescent="0.3">
      <c r="A1167" t="s">
        <v>3949</v>
      </c>
      <c r="B1167" t="s">
        <v>5179</v>
      </c>
      <c r="C1167">
        <v>650000</v>
      </c>
      <c r="D1167">
        <v>2022</v>
      </c>
      <c r="E1167">
        <v>6000</v>
      </c>
      <c r="F1167" t="s">
        <v>10</v>
      </c>
      <c r="G1167" t="s">
        <v>12</v>
      </c>
      <c r="H1167" t="s">
        <v>4036</v>
      </c>
      <c r="I1167" t="s">
        <v>3952</v>
      </c>
      <c r="J1167" t="s">
        <v>3943</v>
      </c>
      <c r="K1167" t="s">
        <v>25</v>
      </c>
      <c r="L1167" t="s">
        <v>3961</v>
      </c>
      <c r="M1167" t="s">
        <v>4063</v>
      </c>
      <c r="N1167" t="s">
        <v>4184</v>
      </c>
      <c r="O1167" t="s">
        <v>3948</v>
      </c>
      <c r="P1167">
        <v>3845</v>
      </c>
      <c r="Q1167">
        <v>1735</v>
      </c>
      <c r="R1167">
        <v>1530</v>
      </c>
      <c r="S1167">
        <v>5</v>
      </c>
      <c r="T1167">
        <v>37</v>
      </c>
    </row>
    <row r="1168" spans="1:20" x14ac:dyDescent="0.3">
      <c r="A1168" t="s">
        <v>3985</v>
      </c>
      <c r="B1168" t="s">
        <v>5445</v>
      </c>
      <c r="C1168">
        <v>6100000</v>
      </c>
      <c r="D1168">
        <v>2021</v>
      </c>
      <c r="E1168">
        <v>24500</v>
      </c>
      <c r="F1168" t="s">
        <v>14</v>
      </c>
      <c r="G1168" t="s">
        <v>19</v>
      </c>
      <c r="H1168" t="s">
        <v>3971</v>
      </c>
      <c r="I1168" t="s">
        <v>3967</v>
      </c>
      <c r="J1168" t="s">
        <v>3943</v>
      </c>
      <c r="K1168" t="s">
        <v>3944</v>
      </c>
      <c r="L1168" t="s">
        <v>4244</v>
      </c>
      <c r="M1168" t="s">
        <v>5446</v>
      </c>
      <c r="N1168" t="s">
        <v>4892</v>
      </c>
      <c r="O1168" t="s">
        <v>3991</v>
      </c>
      <c r="P1168">
        <v>4752</v>
      </c>
      <c r="Q1168">
        <v>1918</v>
      </c>
      <c r="R1168">
        <v>1621</v>
      </c>
      <c r="S1168">
        <v>5</v>
      </c>
      <c r="T1168">
        <v>68</v>
      </c>
    </row>
    <row r="1169" spans="1:20" x14ac:dyDescent="0.3">
      <c r="A1169" t="s">
        <v>3957</v>
      </c>
      <c r="B1169" t="s">
        <v>4581</v>
      </c>
      <c r="C1169">
        <v>370000</v>
      </c>
      <c r="D1169">
        <v>2013</v>
      </c>
      <c r="E1169">
        <v>41000</v>
      </c>
      <c r="F1169" t="s">
        <v>10</v>
      </c>
      <c r="G1169" t="s">
        <v>19</v>
      </c>
      <c r="H1169" t="s">
        <v>3941</v>
      </c>
      <c r="I1169" t="s">
        <v>3952</v>
      </c>
      <c r="J1169" t="s">
        <v>3943</v>
      </c>
      <c r="K1169" t="s">
        <v>25</v>
      </c>
      <c r="L1169" t="s">
        <v>3961</v>
      </c>
      <c r="M1169" t="s">
        <v>3962</v>
      </c>
      <c r="N1169" t="s">
        <v>3963</v>
      </c>
      <c r="O1169" t="s">
        <v>3948</v>
      </c>
      <c r="P1169">
        <v>3585</v>
      </c>
      <c r="Q1169">
        <v>1595</v>
      </c>
      <c r="R1169">
        <v>1550</v>
      </c>
      <c r="S1169">
        <v>5</v>
      </c>
      <c r="T1169">
        <v>35</v>
      </c>
    </row>
    <row r="1170" spans="1:20" x14ac:dyDescent="0.3">
      <c r="A1170" t="s">
        <v>3939</v>
      </c>
      <c r="B1170" t="s">
        <v>5447</v>
      </c>
      <c r="C1170">
        <v>875000</v>
      </c>
      <c r="D1170">
        <v>2018</v>
      </c>
      <c r="E1170">
        <v>50000</v>
      </c>
      <c r="F1170" t="s">
        <v>10</v>
      </c>
      <c r="G1170" t="s">
        <v>12</v>
      </c>
      <c r="H1170" t="s">
        <v>4085</v>
      </c>
      <c r="I1170" t="s">
        <v>4037</v>
      </c>
      <c r="J1170" t="s">
        <v>3943</v>
      </c>
      <c r="K1170" t="s">
        <v>25</v>
      </c>
      <c r="L1170" t="s">
        <v>4155</v>
      </c>
      <c r="M1170" t="s">
        <v>4156</v>
      </c>
      <c r="N1170" t="s">
        <v>4157</v>
      </c>
      <c r="O1170" t="s">
        <v>3948</v>
      </c>
      <c r="P1170">
        <v>4440</v>
      </c>
      <c r="Q1170">
        <v>1695</v>
      </c>
      <c r="R1170">
        <v>1495</v>
      </c>
      <c r="S1170">
        <v>5</v>
      </c>
      <c r="T1170">
        <v>40</v>
      </c>
    </row>
    <row r="1171" spans="1:20" x14ac:dyDescent="0.3">
      <c r="A1171" t="s">
        <v>3949</v>
      </c>
      <c r="B1171" t="s">
        <v>4948</v>
      </c>
      <c r="C1171">
        <v>695000</v>
      </c>
      <c r="D1171">
        <v>2018</v>
      </c>
      <c r="E1171">
        <v>66000</v>
      </c>
      <c r="F1171" t="s">
        <v>14</v>
      </c>
      <c r="G1171" t="s">
        <v>19</v>
      </c>
      <c r="H1171" t="s">
        <v>4203</v>
      </c>
      <c r="I1171" t="s">
        <v>3967</v>
      </c>
      <c r="J1171" t="s">
        <v>3943</v>
      </c>
      <c r="K1171" t="s">
        <v>25</v>
      </c>
      <c r="L1171" t="s">
        <v>3954</v>
      </c>
      <c r="M1171" t="s">
        <v>3955</v>
      </c>
      <c r="N1171" t="s">
        <v>3956</v>
      </c>
      <c r="O1171" t="s">
        <v>3948</v>
      </c>
      <c r="P1171">
        <v>3995</v>
      </c>
      <c r="Q1171">
        <v>1735</v>
      </c>
      <c r="R1171">
        <v>1515</v>
      </c>
      <c r="S1171">
        <v>5</v>
      </c>
      <c r="T1171">
        <v>37</v>
      </c>
    </row>
    <row r="1172" spans="1:20" x14ac:dyDescent="0.3">
      <c r="A1172" t="s">
        <v>4015</v>
      </c>
      <c r="B1172" t="s">
        <v>5448</v>
      </c>
      <c r="C1172">
        <v>2275000</v>
      </c>
      <c r="D1172">
        <v>2022</v>
      </c>
      <c r="E1172">
        <v>38000</v>
      </c>
      <c r="F1172" t="s">
        <v>14</v>
      </c>
      <c r="G1172" t="s">
        <v>19</v>
      </c>
      <c r="H1172" t="s">
        <v>3971</v>
      </c>
      <c r="I1172" t="s">
        <v>4068</v>
      </c>
      <c r="J1172" t="s">
        <v>3943</v>
      </c>
      <c r="K1172" t="s">
        <v>25</v>
      </c>
      <c r="L1172" t="s">
        <v>4018</v>
      </c>
      <c r="M1172" t="s">
        <v>4301</v>
      </c>
      <c r="N1172" t="s">
        <v>4020</v>
      </c>
      <c r="O1172" t="s">
        <v>3948</v>
      </c>
      <c r="P1172">
        <v>4598</v>
      </c>
      <c r="Q1172">
        <v>1894</v>
      </c>
      <c r="R1172">
        <v>1706</v>
      </c>
      <c r="S1172">
        <v>5</v>
      </c>
      <c r="T1172">
        <v>50</v>
      </c>
    </row>
    <row r="1173" spans="1:20" x14ac:dyDescent="0.3">
      <c r="A1173" t="s">
        <v>4141</v>
      </c>
      <c r="B1173" t="s">
        <v>5449</v>
      </c>
      <c r="C1173">
        <v>2700000</v>
      </c>
      <c r="D1173">
        <v>2021</v>
      </c>
      <c r="E1173">
        <v>17000</v>
      </c>
      <c r="F1173" t="s">
        <v>10</v>
      </c>
      <c r="G1173" t="s">
        <v>19</v>
      </c>
      <c r="H1173" t="s">
        <v>4036</v>
      </c>
      <c r="I1173" t="s">
        <v>4011</v>
      </c>
      <c r="J1173" t="s">
        <v>3943</v>
      </c>
      <c r="K1173" t="s">
        <v>25</v>
      </c>
      <c r="L1173" t="s">
        <v>4642</v>
      </c>
      <c r="M1173" t="s">
        <v>5450</v>
      </c>
      <c r="N1173" t="s">
        <v>4644</v>
      </c>
      <c r="O1173" t="s">
        <v>3948</v>
      </c>
      <c r="P1173">
        <v>4405</v>
      </c>
      <c r="Q1173">
        <v>1818</v>
      </c>
      <c r="R1173">
        <v>1640</v>
      </c>
      <c r="S1173">
        <v>5</v>
      </c>
      <c r="T1173">
        <v>60</v>
      </c>
    </row>
    <row r="1174" spans="1:20" x14ac:dyDescent="0.3">
      <c r="A1174" t="s">
        <v>3957</v>
      </c>
      <c r="B1174" t="s">
        <v>4320</v>
      </c>
      <c r="C1174">
        <v>545000</v>
      </c>
      <c r="D1174">
        <v>2014</v>
      </c>
      <c r="E1174">
        <v>74000</v>
      </c>
      <c r="F1174" t="s">
        <v>14</v>
      </c>
      <c r="G1174" t="s">
        <v>12</v>
      </c>
      <c r="H1174" t="s">
        <v>4241</v>
      </c>
      <c r="I1174" t="s">
        <v>3942</v>
      </c>
      <c r="J1174" t="s">
        <v>3943</v>
      </c>
      <c r="K1174" t="s">
        <v>25</v>
      </c>
      <c r="L1174" t="s">
        <v>4069</v>
      </c>
      <c r="M1174" t="s">
        <v>4070</v>
      </c>
      <c r="N1174" t="s">
        <v>4322</v>
      </c>
      <c r="O1174" t="s">
        <v>3948</v>
      </c>
      <c r="P1174">
        <v>4370</v>
      </c>
      <c r="Q1174">
        <v>1700</v>
      </c>
      <c r="R1174">
        <v>1475</v>
      </c>
      <c r="S1174">
        <v>5</v>
      </c>
      <c r="T1174">
        <v>43</v>
      </c>
    </row>
    <row r="1175" spans="1:20" x14ac:dyDescent="0.3">
      <c r="A1175" t="s">
        <v>3949</v>
      </c>
      <c r="B1175" t="s">
        <v>4742</v>
      </c>
      <c r="C1175">
        <v>540000</v>
      </c>
      <c r="D1175">
        <v>2021</v>
      </c>
      <c r="E1175">
        <v>22000</v>
      </c>
      <c r="F1175" t="s">
        <v>10</v>
      </c>
      <c r="G1175" t="s">
        <v>12</v>
      </c>
      <c r="H1175" t="s">
        <v>5160</v>
      </c>
      <c r="I1175" t="s">
        <v>3952</v>
      </c>
      <c r="J1175" t="s">
        <v>3943</v>
      </c>
      <c r="K1175" t="s">
        <v>25</v>
      </c>
      <c r="L1175" t="s">
        <v>1676</v>
      </c>
      <c r="M1175" t="s">
        <v>1676</v>
      </c>
      <c r="N1175" t="s">
        <v>1676</v>
      </c>
      <c r="O1175" t="s">
        <v>1676</v>
      </c>
      <c r="P1175">
        <v>3655</v>
      </c>
      <c r="Q1175">
        <v>1620</v>
      </c>
      <c r="R1175">
        <v>1675</v>
      </c>
      <c r="S1175">
        <v>5</v>
      </c>
      <c r="T1175">
        <v>32</v>
      </c>
    </row>
    <row r="1176" spans="1:20" x14ac:dyDescent="0.3">
      <c r="A1176" t="s">
        <v>3992</v>
      </c>
      <c r="B1176" t="s">
        <v>5354</v>
      </c>
      <c r="C1176">
        <v>1099000</v>
      </c>
      <c r="D1176">
        <v>2018</v>
      </c>
      <c r="E1176">
        <v>20690</v>
      </c>
      <c r="F1176" t="s">
        <v>10</v>
      </c>
      <c r="G1176" t="s">
        <v>19</v>
      </c>
      <c r="H1176" t="s">
        <v>4006</v>
      </c>
      <c r="I1176" t="s">
        <v>3967</v>
      </c>
      <c r="J1176" t="s">
        <v>3943</v>
      </c>
      <c r="K1176" t="s">
        <v>25</v>
      </c>
      <c r="L1176" t="s">
        <v>4225</v>
      </c>
      <c r="M1176" t="s">
        <v>4477</v>
      </c>
      <c r="N1176" t="s">
        <v>4478</v>
      </c>
      <c r="O1176" t="s">
        <v>3948</v>
      </c>
      <c r="P1176">
        <v>4413</v>
      </c>
      <c r="Q1176">
        <v>1699</v>
      </c>
      <c r="R1176">
        <v>1466</v>
      </c>
      <c r="S1176">
        <v>5</v>
      </c>
      <c r="T1176">
        <v>55</v>
      </c>
    </row>
    <row r="1177" spans="1:20" x14ac:dyDescent="0.3">
      <c r="A1177" t="s">
        <v>3957</v>
      </c>
      <c r="B1177" t="s">
        <v>5308</v>
      </c>
      <c r="C1177">
        <v>1125000</v>
      </c>
      <c r="D1177">
        <v>2019</v>
      </c>
      <c r="E1177">
        <v>40000</v>
      </c>
      <c r="F1177" t="s">
        <v>14</v>
      </c>
      <c r="G1177" t="s">
        <v>12</v>
      </c>
      <c r="H1177" t="s">
        <v>3951</v>
      </c>
      <c r="I1177" t="s">
        <v>3952</v>
      </c>
      <c r="J1177" t="s">
        <v>3943</v>
      </c>
      <c r="K1177" t="s">
        <v>25</v>
      </c>
      <c r="L1177" t="s">
        <v>4069</v>
      </c>
      <c r="M1177" t="s">
        <v>4070</v>
      </c>
      <c r="N1177" t="s">
        <v>4322</v>
      </c>
      <c r="O1177" t="s">
        <v>3948</v>
      </c>
      <c r="P1177">
        <v>4375</v>
      </c>
      <c r="Q1177">
        <v>1700</v>
      </c>
      <c r="R1177">
        <v>1475</v>
      </c>
      <c r="S1177">
        <v>5</v>
      </c>
      <c r="T1177">
        <v>43</v>
      </c>
    </row>
    <row r="1178" spans="1:20" x14ac:dyDescent="0.3">
      <c r="A1178" t="s">
        <v>3957</v>
      </c>
      <c r="B1178" t="s">
        <v>4573</v>
      </c>
      <c r="C1178">
        <v>1299000</v>
      </c>
      <c r="D1178">
        <v>2018</v>
      </c>
      <c r="E1178">
        <v>50000</v>
      </c>
      <c r="F1178" t="s">
        <v>10</v>
      </c>
      <c r="G1178" t="s">
        <v>19</v>
      </c>
      <c r="H1178" t="s">
        <v>3971</v>
      </c>
      <c r="I1178" t="s">
        <v>3952</v>
      </c>
      <c r="J1178" t="s">
        <v>3943</v>
      </c>
      <c r="K1178" t="s">
        <v>25</v>
      </c>
      <c r="L1178" t="s">
        <v>4038</v>
      </c>
      <c r="M1178" t="s">
        <v>4039</v>
      </c>
      <c r="N1178" t="s">
        <v>4040</v>
      </c>
      <c r="O1178" t="s">
        <v>3948</v>
      </c>
      <c r="P1178">
        <v>4270</v>
      </c>
      <c r="Q1178">
        <v>1780</v>
      </c>
      <c r="R1178">
        <v>1630</v>
      </c>
      <c r="S1178">
        <v>5</v>
      </c>
      <c r="T1178">
        <v>60</v>
      </c>
    </row>
    <row r="1179" spans="1:20" x14ac:dyDescent="0.3">
      <c r="A1179" t="s">
        <v>3985</v>
      </c>
      <c r="B1179" t="s">
        <v>5451</v>
      </c>
      <c r="C1179">
        <v>1600000</v>
      </c>
      <c r="D1179">
        <v>2013</v>
      </c>
      <c r="E1179">
        <v>70000</v>
      </c>
      <c r="F1179" t="s">
        <v>14</v>
      </c>
      <c r="G1179" t="s">
        <v>19</v>
      </c>
      <c r="H1179" t="s">
        <v>3971</v>
      </c>
      <c r="I1179" t="s">
        <v>3952</v>
      </c>
      <c r="J1179" t="s">
        <v>3953</v>
      </c>
      <c r="K1179" t="s">
        <v>25</v>
      </c>
      <c r="L1179" t="s">
        <v>3988</v>
      </c>
      <c r="M1179" t="s">
        <v>5217</v>
      </c>
      <c r="N1179" t="s">
        <v>5218</v>
      </c>
      <c r="O1179" t="s">
        <v>3975</v>
      </c>
      <c r="P1179">
        <v>4899</v>
      </c>
      <c r="Q1179">
        <v>2094</v>
      </c>
      <c r="R1179">
        <v>1464</v>
      </c>
      <c r="S1179">
        <v>5</v>
      </c>
    </row>
    <row r="1180" spans="1:20" x14ac:dyDescent="0.3">
      <c r="A1180" t="s">
        <v>3985</v>
      </c>
      <c r="B1180" t="s">
        <v>5452</v>
      </c>
      <c r="C1180">
        <v>10800000</v>
      </c>
      <c r="D1180">
        <v>2021</v>
      </c>
      <c r="E1180">
        <v>20000</v>
      </c>
      <c r="F1180" t="s">
        <v>10</v>
      </c>
      <c r="G1180" t="s">
        <v>19</v>
      </c>
      <c r="H1180" t="s">
        <v>4316</v>
      </c>
      <c r="I1180" t="s">
        <v>3967</v>
      </c>
      <c r="J1180" t="s">
        <v>3943</v>
      </c>
      <c r="K1180" t="s">
        <v>25</v>
      </c>
      <c r="L1180" t="s">
        <v>5453</v>
      </c>
      <c r="M1180" t="s">
        <v>5454</v>
      </c>
      <c r="N1180" t="s">
        <v>5218</v>
      </c>
      <c r="O1180" t="s">
        <v>3991</v>
      </c>
      <c r="P1180">
        <v>4935</v>
      </c>
      <c r="Q1180">
        <v>2004</v>
      </c>
      <c r="R1180">
        <v>1696</v>
      </c>
      <c r="S1180">
        <v>5</v>
      </c>
      <c r="T1180">
        <v>83</v>
      </c>
    </row>
    <row r="1181" spans="1:20" x14ac:dyDescent="0.3">
      <c r="A1181" t="s">
        <v>3949</v>
      </c>
      <c r="B1181" t="s">
        <v>5455</v>
      </c>
      <c r="C1181">
        <v>1190000</v>
      </c>
      <c r="D1181">
        <v>2020</v>
      </c>
      <c r="E1181">
        <v>47248</v>
      </c>
      <c r="F1181" t="s">
        <v>10</v>
      </c>
      <c r="G1181" t="s">
        <v>19</v>
      </c>
      <c r="H1181" t="s">
        <v>4159</v>
      </c>
      <c r="I1181" t="s">
        <v>4011</v>
      </c>
      <c r="J1181" t="s">
        <v>3943</v>
      </c>
      <c r="K1181" t="s">
        <v>25</v>
      </c>
      <c r="L1181" t="s">
        <v>4012</v>
      </c>
      <c r="M1181" t="s">
        <v>4013</v>
      </c>
      <c r="N1181" t="s">
        <v>4014</v>
      </c>
      <c r="O1181" t="s">
        <v>3948</v>
      </c>
      <c r="P1181">
        <v>4445</v>
      </c>
      <c r="Q1181">
        <v>1775</v>
      </c>
      <c r="R1181">
        <v>1700</v>
      </c>
      <c r="S1181">
        <v>6</v>
      </c>
      <c r="T1181">
        <v>45</v>
      </c>
    </row>
    <row r="1182" spans="1:20" x14ac:dyDescent="0.3">
      <c r="A1182" t="s">
        <v>4015</v>
      </c>
      <c r="B1182" t="s">
        <v>5456</v>
      </c>
      <c r="C1182">
        <v>795000</v>
      </c>
      <c r="D1182">
        <v>2021</v>
      </c>
      <c r="E1182">
        <v>9000</v>
      </c>
      <c r="F1182" t="s">
        <v>10</v>
      </c>
      <c r="G1182" t="s">
        <v>19</v>
      </c>
      <c r="H1182" t="s">
        <v>3941</v>
      </c>
      <c r="I1182" t="s">
        <v>4043</v>
      </c>
      <c r="J1182" t="s">
        <v>3943</v>
      </c>
      <c r="K1182" t="s">
        <v>25</v>
      </c>
      <c r="L1182" t="s">
        <v>4062</v>
      </c>
      <c r="M1182" t="s">
        <v>4082</v>
      </c>
      <c r="N1182" t="s">
        <v>4538</v>
      </c>
      <c r="O1182" t="s">
        <v>3948</v>
      </c>
      <c r="P1182">
        <v>3993</v>
      </c>
      <c r="Q1182">
        <v>1677</v>
      </c>
      <c r="R1182">
        <v>1532</v>
      </c>
      <c r="S1182">
        <v>5</v>
      </c>
      <c r="T1182">
        <v>35</v>
      </c>
    </row>
    <row r="1183" spans="1:20" x14ac:dyDescent="0.3">
      <c r="A1183" t="s">
        <v>3957</v>
      </c>
      <c r="B1183" t="s">
        <v>4320</v>
      </c>
      <c r="C1183">
        <v>459999</v>
      </c>
      <c r="D1183">
        <v>2013</v>
      </c>
      <c r="E1183">
        <v>78000</v>
      </c>
      <c r="F1183" t="s">
        <v>14</v>
      </c>
      <c r="G1183" t="s">
        <v>12</v>
      </c>
      <c r="H1183" t="s">
        <v>4223</v>
      </c>
      <c r="I1183" t="s">
        <v>3952</v>
      </c>
      <c r="J1183" t="s">
        <v>3953</v>
      </c>
      <c r="K1183" t="s">
        <v>25</v>
      </c>
      <c r="L1183" t="s">
        <v>4069</v>
      </c>
      <c r="M1183" t="s">
        <v>4070</v>
      </c>
      <c r="N1183" t="s">
        <v>4322</v>
      </c>
      <c r="O1183" t="s">
        <v>3948</v>
      </c>
      <c r="P1183">
        <v>4370</v>
      </c>
      <c r="Q1183">
        <v>1700</v>
      </c>
      <c r="R1183">
        <v>1475</v>
      </c>
      <c r="S1183">
        <v>5</v>
      </c>
      <c r="T1183">
        <v>43</v>
      </c>
    </row>
    <row r="1184" spans="1:20" x14ac:dyDescent="0.3">
      <c r="A1184" t="s">
        <v>4104</v>
      </c>
      <c r="B1184" t="s">
        <v>4346</v>
      </c>
      <c r="C1184">
        <v>3400000</v>
      </c>
      <c r="D1184">
        <v>2018</v>
      </c>
      <c r="E1184">
        <v>51000</v>
      </c>
      <c r="F1184" t="s">
        <v>14</v>
      </c>
      <c r="G1184" t="s">
        <v>19</v>
      </c>
      <c r="H1184" t="s">
        <v>4106</v>
      </c>
      <c r="I1184" t="s">
        <v>3967</v>
      </c>
      <c r="J1184" t="s">
        <v>3943</v>
      </c>
      <c r="K1184" t="s">
        <v>25</v>
      </c>
      <c r="L1184" t="s">
        <v>4107</v>
      </c>
      <c r="M1184" t="s">
        <v>4347</v>
      </c>
      <c r="N1184" t="s">
        <v>3990</v>
      </c>
      <c r="O1184" t="s">
        <v>3948</v>
      </c>
      <c r="P1184">
        <v>4933</v>
      </c>
      <c r="Q1184">
        <v>1874</v>
      </c>
      <c r="R1184">
        <v>1455</v>
      </c>
      <c r="S1184">
        <v>5</v>
      </c>
      <c r="T1184">
        <v>75</v>
      </c>
    </row>
    <row r="1185" spans="1:20" x14ac:dyDescent="0.3">
      <c r="A1185" t="s">
        <v>3957</v>
      </c>
      <c r="B1185" t="s">
        <v>5457</v>
      </c>
      <c r="C1185">
        <v>1050000</v>
      </c>
      <c r="D1185">
        <v>2018</v>
      </c>
      <c r="E1185">
        <v>34841</v>
      </c>
      <c r="F1185" t="s">
        <v>10</v>
      </c>
      <c r="G1185" t="s">
        <v>12</v>
      </c>
      <c r="H1185" t="s">
        <v>4106</v>
      </c>
      <c r="I1185" t="s">
        <v>3952</v>
      </c>
      <c r="J1185" t="s">
        <v>3943</v>
      </c>
      <c r="K1185" t="s">
        <v>25</v>
      </c>
      <c r="L1185" t="s">
        <v>4038</v>
      </c>
      <c r="M1185" t="s">
        <v>4039</v>
      </c>
      <c r="N1185" t="s">
        <v>4341</v>
      </c>
      <c r="O1185" t="s">
        <v>3948</v>
      </c>
      <c r="P1185">
        <v>4270</v>
      </c>
      <c r="Q1185">
        <v>1780</v>
      </c>
      <c r="R1185">
        <v>1665</v>
      </c>
      <c r="S1185">
        <v>5</v>
      </c>
      <c r="T1185">
        <v>55</v>
      </c>
    </row>
    <row r="1186" spans="1:20" x14ac:dyDescent="0.3">
      <c r="A1186" t="s">
        <v>3957</v>
      </c>
      <c r="B1186" t="s">
        <v>4344</v>
      </c>
      <c r="C1186">
        <v>385000</v>
      </c>
      <c r="D1186">
        <v>2014</v>
      </c>
      <c r="E1186">
        <v>46000</v>
      </c>
      <c r="F1186" t="s">
        <v>10</v>
      </c>
      <c r="G1186" t="s">
        <v>12</v>
      </c>
      <c r="H1186" t="s">
        <v>4106</v>
      </c>
      <c r="I1186" t="s">
        <v>3960</v>
      </c>
      <c r="J1186" t="s">
        <v>3943</v>
      </c>
      <c r="K1186" t="s">
        <v>25</v>
      </c>
      <c r="L1186" t="s">
        <v>3961</v>
      </c>
      <c r="M1186" t="s">
        <v>4122</v>
      </c>
      <c r="N1186" t="s">
        <v>4345</v>
      </c>
      <c r="O1186" t="s">
        <v>3948</v>
      </c>
      <c r="P1186">
        <v>3995</v>
      </c>
      <c r="Q1186">
        <v>1710</v>
      </c>
      <c r="R1186">
        <v>1505</v>
      </c>
      <c r="S1186">
        <v>5</v>
      </c>
      <c r="T1186">
        <v>45</v>
      </c>
    </row>
    <row r="1187" spans="1:20" x14ac:dyDescent="0.3">
      <c r="A1187" t="s">
        <v>3939</v>
      </c>
      <c r="B1187" t="s">
        <v>4734</v>
      </c>
      <c r="C1187">
        <v>585000</v>
      </c>
      <c r="D1187">
        <v>2015</v>
      </c>
      <c r="E1187">
        <v>61000</v>
      </c>
      <c r="F1187" t="s">
        <v>14</v>
      </c>
      <c r="G1187" t="s">
        <v>12</v>
      </c>
      <c r="H1187" t="s">
        <v>4287</v>
      </c>
      <c r="I1187" t="s">
        <v>3942</v>
      </c>
      <c r="J1187" t="s">
        <v>3943</v>
      </c>
      <c r="K1187" t="s">
        <v>25</v>
      </c>
      <c r="L1187" t="s">
        <v>4204</v>
      </c>
      <c r="M1187" t="s">
        <v>4205</v>
      </c>
      <c r="N1187" t="s">
        <v>4126</v>
      </c>
      <c r="O1187" t="s">
        <v>3948</v>
      </c>
      <c r="P1187">
        <v>4440</v>
      </c>
      <c r="Q1187">
        <v>1695</v>
      </c>
      <c r="R1187">
        <v>1495</v>
      </c>
      <c r="S1187">
        <v>5</v>
      </c>
      <c r="T1187">
        <v>40</v>
      </c>
    </row>
    <row r="1188" spans="1:20" x14ac:dyDescent="0.3">
      <c r="A1188" t="s">
        <v>4104</v>
      </c>
      <c r="B1188" t="s">
        <v>4974</v>
      </c>
      <c r="C1188">
        <v>1650000</v>
      </c>
      <c r="D1188">
        <v>2014</v>
      </c>
      <c r="E1188">
        <v>55000</v>
      </c>
      <c r="F1188" t="s">
        <v>14</v>
      </c>
      <c r="G1188" t="s">
        <v>19</v>
      </c>
      <c r="H1188" t="s">
        <v>3971</v>
      </c>
      <c r="I1188" t="s">
        <v>3952</v>
      </c>
      <c r="J1188" t="s">
        <v>3943</v>
      </c>
      <c r="K1188" t="s">
        <v>25</v>
      </c>
      <c r="L1188" t="s">
        <v>4107</v>
      </c>
      <c r="M1188" t="s">
        <v>4191</v>
      </c>
      <c r="N1188" t="s">
        <v>4192</v>
      </c>
      <c r="O1188" t="s">
        <v>3948</v>
      </c>
      <c r="P1188">
        <v>4456</v>
      </c>
      <c r="Q1188">
        <v>1796</v>
      </c>
      <c r="R1188">
        <v>1416</v>
      </c>
      <c r="S1188">
        <v>5</v>
      </c>
      <c r="T1188">
        <v>50</v>
      </c>
    </row>
    <row r="1189" spans="1:20" x14ac:dyDescent="0.3">
      <c r="A1189" t="s">
        <v>3949</v>
      </c>
      <c r="B1189" t="s">
        <v>4673</v>
      </c>
      <c r="C1189">
        <v>625000</v>
      </c>
      <c r="D1189">
        <v>2020</v>
      </c>
      <c r="E1189">
        <v>58736</v>
      </c>
      <c r="F1189" t="s">
        <v>10</v>
      </c>
      <c r="G1189" t="s">
        <v>12</v>
      </c>
      <c r="H1189" t="s">
        <v>4968</v>
      </c>
      <c r="I1189" t="s">
        <v>4011</v>
      </c>
      <c r="J1189" t="s">
        <v>3943</v>
      </c>
      <c r="K1189" t="s">
        <v>25</v>
      </c>
      <c r="L1189" t="s">
        <v>3961</v>
      </c>
      <c r="M1189" t="s">
        <v>4122</v>
      </c>
      <c r="N1189" t="s">
        <v>4003</v>
      </c>
      <c r="O1189" t="s">
        <v>3948</v>
      </c>
      <c r="P1189">
        <v>3850</v>
      </c>
      <c r="Q1189">
        <v>1695</v>
      </c>
      <c r="R1189">
        <v>1530</v>
      </c>
      <c r="S1189">
        <v>5</v>
      </c>
      <c r="T1189">
        <v>42</v>
      </c>
    </row>
    <row r="1190" spans="1:20" x14ac:dyDescent="0.3">
      <c r="A1190" t="s">
        <v>3949</v>
      </c>
      <c r="B1190" t="s">
        <v>5458</v>
      </c>
      <c r="C1190">
        <v>910000</v>
      </c>
      <c r="D1190">
        <v>2019</v>
      </c>
      <c r="E1190">
        <v>34000</v>
      </c>
      <c r="F1190" t="s">
        <v>10</v>
      </c>
      <c r="G1190" t="s">
        <v>12</v>
      </c>
      <c r="H1190" t="s">
        <v>4036</v>
      </c>
      <c r="I1190" t="s">
        <v>4011</v>
      </c>
      <c r="J1190" t="s">
        <v>3943</v>
      </c>
      <c r="K1190" t="s">
        <v>25</v>
      </c>
      <c r="L1190" t="s">
        <v>4012</v>
      </c>
      <c r="M1190" t="s">
        <v>4013</v>
      </c>
      <c r="N1190" t="s">
        <v>4014</v>
      </c>
      <c r="O1190" t="s">
        <v>3948</v>
      </c>
      <c r="P1190">
        <v>4490</v>
      </c>
      <c r="Q1190">
        <v>1730</v>
      </c>
      <c r="R1190">
        <v>1485</v>
      </c>
      <c r="S1190">
        <v>5</v>
      </c>
      <c r="T1190">
        <v>43</v>
      </c>
    </row>
    <row r="1191" spans="1:20" x14ac:dyDescent="0.3">
      <c r="A1191" t="s">
        <v>4115</v>
      </c>
      <c r="B1191" t="s">
        <v>5459</v>
      </c>
      <c r="C1191">
        <v>1275000</v>
      </c>
      <c r="D1191">
        <v>2018</v>
      </c>
      <c r="E1191">
        <v>47000</v>
      </c>
      <c r="F1191" t="s">
        <v>14</v>
      </c>
      <c r="G1191" t="s">
        <v>12</v>
      </c>
      <c r="H1191" t="s">
        <v>4287</v>
      </c>
      <c r="I1191" t="s">
        <v>3952</v>
      </c>
      <c r="J1191" t="s">
        <v>3943</v>
      </c>
      <c r="K1191" t="s">
        <v>25</v>
      </c>
      <c r="L1191" t="s">
        <v>4146</v>
      </c>
      <c r="M1191" t="s">
        <v>4402</v>
      </c>
      <c r="N1191" t="s">
        <v>4403</v>
      </c>
      <c r="O1191" t="s">
        <v>3948</v>
      </c>
      <c r="P1191">
        <v>4585</v>
      </c>
      <c r="Q1191">
        <v>1890</v>
      </c>
      <c r="R1191">
        <v>1785</v>
      </c>
      <c r="S1191">
        <v>7</v>
      </c>
      <c r="T1191">
        <v>70</v>
      </c>
    </row>
    <row r="1192" spans="1:20" x14ac:dyDescent="0.3">
      <c r="A1192" t="s">
        <v>3957</v>
      </c>
      <c r="B1192" t="s">
        <v>5460</v>
      </c>
      <c r="C1192">
        <v>585000</v>
      </c>
      <c r="D1192">
        <v>2017</v>
      </c>
      <c r="E1192">
        <v>47000</v>
      </c>
      <c r="F1192" t="s">
        <v>10</v>
      </c>
      <c r="G1192" t="s">
        <v>12</v>
      </c>
      <c r="H1192" t="s">
        <v>4036</v>
      </c>
      <c r="I1192" t="s">
        <v>3942</v>
      </c>
      <c r="J1192" t="s">
        <v>3943</v>
      </c>
      <c r="K1192" t="s">
        <v>25</v>
      </c>
      <c r="L1192" t="s">
        <v>3961</v>
      </c>
      <c r="M1192" t="s">
        <v>3968</v>
      </c>
      <c r="N1192" t="s">
        <v>4003</v>
      </c>
      <c r="O1192" t="s">
        <v>3948</v>
      </c>
      <c r="P1192">
        <v>3985</v>
      </c>
      <c r="Q1192">
        <v>1734</v>
      </c>
      <c r="R1192">
        <v>1505</v>
      </c>
      <c r="S1192">
        <v>5</v>
      </c>
      <c r="T1192">
        <v>45</v>
      </c>
    </row>
    <row r="1193" spans="1:20" x14ac:dyDescent="0.3">
      <c r="A1193" t="s">
        <v>4115</v>
      </c>
      <c r="B1193" t="s">
        <v>5341</v>
      </c>
      <c r="C1193">
        <v>1035000</v>
      </c>
      <c r="D1193">
        <v>2017</v>
      </c>
      <c r="E1193">
        <v>79000</v>
      </c>
      <c r="F1193" t="s">
        <v>14</v>
      </c>
      <c r="G1193" t="s">
        <v>12</v>
      </c>
      <c r="H1193" t="s">
        <v>4640</v>
      </c>
      <c r="I1193" t="s">
        <v>4349</v>
      </c>
      <c r="J1193" t="s">
        <v>3943</v>
      </c>
      <c r="K1193" t="s">
        <v>25</v>
      </c>
      <c r="L1193" t="s">
        <v>4118</v>
      </c>
      <c r="M1193" t="s">
        <v>5342</v>
      </c>
      <c r="N1193" t="s">
        <v>5343</v>
      </c>
      <c r="O1193" t="s">
        <v>3991</v>
      </c>
      <c r="P1193">
        <v>3920</v>
      </c>
      <c r="Q1193">
        <v>1710</v>
      </c>
      <c r="R1193">
        <v>1930</v>
      </c>
      <c r="S1193">
        <v>7</v>
      </c>
      <c r="T1193">
        <v>60</v>
      </c>
    </row>
    <row r="1194" spans="1:20" x14ac:dyDescent="0.3">
      <c r="A1194" t="s">
        <v>3957</v>
      </c>
      <c r="B1194" t="s">
        <v>5461</v>
      </c>
      <c r="C1194">
        <v>1075000</v>
      </c>
      <c r="D1194">
        <v>2021</v>
      </c>
      <c r="E1194">
        <v>12020</v>
      </c>
      <c r="F1194" t="s">
        <v>10</v>
      </c>
      <c r="G1194" t="s">
        <v>19</v>
      </c>
      <c r="H1194" t="s">
        <v>3971</v>
      </c>
      <c r="I1194" t="s">
        <v>3952</v>
      </c>
      <c r="J1194" t="s">
        <v>3943</v>
      </c>
      <c r="K1194" t="s">
        <v>25</v>
      </c>
      <c r="L1194" t="s">
        <v>3961</v>
      </c>
      <c r="M1194" t="s">
        <v>3946</v>
      </c>
      <c r="N1194" t="s">
        <v>4997</v>
      </c>
      <c r="O1194" t="s">
        <v>3948</v>
      </c>
      <c r="P1194">
        <v>3995</v>
      </c>
      <c r="Q1194">
        <v>1775</v>
      </c>
      <c r="R1194">
        <v>1505</v>
      </c>
      <c r="S1194">
        <v>5</v>
      </c>
      <c r="T1194">
        <v>37</v>
      </c>
    </row>
    <row r="1195" spans="1:20" x14ac:dyDescent="0.3">
      <c r="A1195" t="s">
        <v>3957</v>
      </c>
      <c r="B1195" t="s">
        <v>5150</v>
      </c>
      <c r="C1195">
        <v>1650000</v>
      </c>
      <c r="D1195">
        <v>2020</v>
      </c>
      <c r="E1195">
        <v>7000</v>
      </c>
      <c r="F1195" t="s">
        <v>14</v>
      </c>
      <c r="G1195" t="s">
        <v>12</v>
      </c>
      <c r="H1195" t="s">
        <v>4223</v>
      </c>
      <c r="I1195" t="s">
        <v>3952</v>
      </c>
      <c r="J1195" t="s">
        <v>3943</v>
      </c>
      <c r="K1195" t="s">
        <v>25</v>
      </c>
      <c r="L1195" t="s">
        <v>4186</v>
      </c>
      <c r="M1195" t="s">
        <v>4354</v>
      </c>
      <c r="N1195" t="s">
        <v>4355</v>
      </c>
      <c r="O1195" t="s">
        <v>3948</v>
      </c>
      <c r="P1195">
        <v>4300</v>
      </c>
      <c r="Q1195">
        <v>1790</v>
      </c>
      <c r="R1195">
        <v>1635</v>
      </c>
      <c r="S1195">
        <v>5</v>
      </c>
      <c r="T1195">
        <v>50</v>
      </c>
    </row>
    <row r="1196" spans="1:20" x14ac:dyDescent="0.3">
      <c r="A1196" t="s">
        <v>4104</v>
      </c>
      <c r="B1196" t="s">
        <v>5462</v>
      </c>
      <c r="C1196">
        <v>1575000</v>
      </c>
      <c r="D1196">
        <v>2014</v>
      </c>
      <c r="E1196">
        <v>15000</v>
      </c>
      <c r="F1196" t="s">
        <v>14</v>
      </c>
      <c r="G1196" t="s">
        <v>19</v>
      </c>
      <c r="H1196" t="s">
        <v>4036</v>
      </c>
      <c r="I1196" t="s">
        <v>3967</v>
      </c>
      <c r="J1196" t="s">
        <v>3943</v>
      </c>
      <c r="K1196" t="s">
        <v>25</v>
      </c>
      <c r="L1196" t="s">
        <v>4107</v>
      </c>
      <c r="M1196" t="s">
        <v>5463</v>
      </c>
      <c r="N1196" t="s">
        <v>4192</v>
      </c>
      <c r="O1196" t="s">
        <v>3948</v>
      </c>
      <c r="P1196">
        <v>4701</v>
      </c>
      <c r="Q1196">
        <v>1826</v>
      </c>
      <c r="R1196">
        <v>1427</v>
      </c>
      <c r="S1196">
        <v>5</v>
      </c>
      <c r="T1196">
        <v>63</v>
      </c>
    </row>
    <row r="1197" spans="1:20" x14ac:dyDescent="0.3">
      <c r="A1197" t="s">
        <v>3985</v>
      </c>
      <c r="B1197" t="s">
        <v>4169</v>
      </c>
      <c r="C1197">
        <v>1950000</v>
      </c>
      <c r="D1197">
        <v>2014</v>
      </c>
      <c r="E1197">
        <v>82000</v>
      </c>
      <c r="F1197" t="s">
        <v>14</v>
      </c>
      <c r="G1197" t="s">
        <v>19</v>
      </c>
      <c r="H1197" t="s">
        <v>4316</v>
      </c>
      <c r="I1197" t="s">
        <v>3952</v>
      </c>
      <c r="J1197" t="s">
        <v>3953</v>
      </c>
      <c r="K1197" t="s">
        <v>25</v>
      </c>
      <c r="L1197" t="s">
        <v>3988</v>
      </c>
      <c r="M1197" t="s">
        <v>4170</v>
      </c>
      <c r="N1197" t="s">
        <v>4109</v>
      </c>
      <c r="O1197" t="s">
        <v>3991</v>
      </c>
      <c r="P1197">
        <v>4648</v>
      </c>
      <c r="Q1197">
        <v>1881</v>
      </c>
      <c r="R1197">
        <v>1661</v>
      </c>
      <c r="S1197">
        <v>5</v>
      </c>
      <c r="T1197">
        <v>67</v>
      </c>
    </row>
    <row r="1198" spans="1:20" x14ac:dyDescent="0.3">
      <c r="A1198" t="s">
        <v>3985</v>
      </c>
      <c r="B1198" t="s">
        <v>4605</v>
      </c>
      <c r="C1198">
        <v>6390000</v>
      </c>
      <c r="D1198">
        <v>2022</v>
      </c>
      <c r="E1198">
        <v>6000</v>
      </c>
      <c r="F1198" t="s">
        <v>14</v>
      </c>
      <c r="G1198" t="s">
        <v>19</v>
      </c>
      <c r="H1198" t="s">
        <v>3971</v>
      </c>
      <c r="I1198" t="s">
        <v>3942</v>
      </c>
      <c r="J1198" t="s">
        <v>3943</v>
      </c>
      <c r="K1198" t="s">
        <v>25</v>
      </c>
      <c r="L1198" t="s">
        <v>3988</v>
      </c>
      <c r="M1198" t="s">
        <v>3989</v>
      </c>
      <c r="N1198" t="s">
        <v>3990</v>
      </c>
      <c r="O1198" t="s">
        <v>3975</v>
      </c>
      <c r="P1198">
        <v>4936</v>
      </c>
      <c r="Q1198">
        <v>1868</v>
      </c>
      <c r="R1198">
        <v>1479</v>
      </c>
      <c r="S1198">
        <v>5</v>
      </c>
      <c r="T1198">
        <v>65</v>
      </c>
    </row>
    <row r="1199" spans="1:20" x14ac:dyDescent="0.3">
      <c r="A1199" t="s">
        <v>3957</v>
      </c>
      <c r="B1199" t="s">
        <v>5464</v>
      </c>
      <c r="C1199">
        <v>1080000</v>
      </c>
      <c r="D1199">
        <v>2019</v>
      </c>
      <c r="E1199">
        <v>68000</v>
      </c>
      <c r="F1199" t="s">
        <v>14</v>
      </c>
      <c r="G1199" t="s">
        <v>12</v>
      </c>
      <c r="H1199" t="s">
        <v>5121</v>
      </c>
      <c r="I1199" t="s">
        <v>3952</v>
      </c>
      <c r="J1199" t="s">
        <v>3943</v>
      </c>
      <c r="K1199" t="s">
        <v>25</v>
      </c>
      <c r="L1199" t="s">
        <v>4394</v>
      </c>
      <c r="M1199" t="s">
        <v>4125</v>
      </c>
      <c r="N1199" t="s">
        <v>5079</v>
      </c>
      <c r="O1199" t="s">
        <v>3948</v>
      </c>
      <c r="P1199">
        <v>4270</v>
      </c>
      <c r="Q1199">
        <v>1780</v>
      </c>
      <c r="R1199">
        <v>1630</v>
      </c>
      <c r="S1199">
        <v>5</v>
      </c>
      <c r="T1199">
        <v>60</v>
      </c>
    </row>
    <row r="1200" spans="1:20" x14ac:dyDescent="0.3">
      <c r="A1200" t="s">
        <v>4104</v>
      </c>
      <c r="B1200" t="s">
        <v>4315</v>
      </c>
      <c r="C1200">
        <v>5500000</v>
      </c>
      <c r="D1200">
        <v>2017</v>
      </c>
      <c r="E1200">
        <v>24000</v>
      </c>
      <c r="F1200" t="s">
        <v>14</v>
      </c>
      <c r="G1200" t="s">
        <v>19</v>
      </c>
      <c r="H1200" t="s">
        <v>4145</v>
      </c>
      <c r="I1200" t="s">
        <v>3952</v>
      </c>
      <c r="J1200" t="s">
        <v>3943</v>
      </c>
      <c r="K1200" t="s">
        <v>25</v>
      </c>
      <c r="L1200" t="s">
        <v>4317</v>
      </c>
      <c r="M1200" t="s">
        <v>4318</v>
      </c>
      <c r="N1200" t="s">
        <v>4319</v>
      </c>
      <c r="O1200" t="s">
        <v>3991</v>
      </c>
      <c r="P1200">
        <v>5052</v>
      </c>
      <c r="Q1200">
        <v>1968</v>
      </c>
      <c r="R1200">
        <v>1740</v>
      </c>
      <c r="S1200">
        <v>7</v>
      </c>
      <c r="T1200">
        <v>75</v>
      </c>
    </row>
    <row r="1201" spans="1:20" x14ac:dyDescent="0.3">
      <c r="A1201" t="s">
        <v>3957</v>
      </c>
      <c r="B1201" t="s">
        <v>5465</v>
      </c>
      <c r="C1201">
        <v>1080000</v>
      </c>
      <c r="D1201">
        <v>2020</v>
      </c>
      <c r="E1201">
        <v>56000</v>
      </c>
      <c r="F1201" t="s">
        <v>14</v>
      </c>
      <c r="G1201" t="s">
        <v>12</v>
      </c>
      <c r="H1201" t="s">
        <v>4210</v>
      </c>
      <c r="I1201" t="s">
        <v>4011</v>
      </c>
      <c r="J1201" t="s">
        <v>3943</v>
      </c>
      <c r="K1201" t="s">
        <v>25</v>
      </c>
      <c r="L1201" t="s">
        <v>4186</v>
      </c>
      <c r="M1201" t="s">
        <v>4187</v>
      </c>
      <c r="N1201" t="s">
        <v>4188</v>
      </c>
      <c r="O1201" t="s">
        <v>3948</v>
      </c>
      <c r="P1201">
        <v>3995</v>
      </c>
      <c r="Q1201">
        <v>1770</v>
      </c>
      <c r="R1201">
        <v>1605</v>
      </c>
      <c r="S1201">
        <v>5</v>
      </c>
      <c r="T1201">
        <v>45</v>
      </c>
    </row>
    <row r="1202" spans="1:20" x14ac:dyDescent="0.3">
      <c r="A1202" t="s">
        <v>4115</v>
      </c>
      <c r="B1202" t="s">
        <v>4945</v>
      </c>
      <c r="C1202">
        <v>800000</v>
      </c>
      <c r="D1202">
        <v>2015</v>
      </c>
      <c r="E1202">
        <v>25000</v>
      </c>
      <c r="F1202" t="s">
        <v>14</v>
      </c>
      <c r="G1202" t="s">
        <v>12</v>
      </c>
      <c r="H1202" t="s">
        <v>3971</v>
      </c>
      <c r="I1202" t="s">
        <v>3942</v>
      </c>
      <c r="J1202" t="s">
        <v>3943</v>
      </c>
      <c r="K1202" t="s">
        <v>3944</v>
      </c>
      <c r="L1202" t="s">
        <v>4146</v>
      </c>
      <c r="M1202" t="s">
        <v>4019</v>
      </c>
      <c r="N1202" t="s">
        <v>4557</v>
      </c>
      <c r="O1202" t="s">
        <v>3948</v>
      </c>
      <c r="P1202">
        <v>4585</v>
      </c>
      <c r="Q1202">
        <v>1890</v>
      </c>
      <c r="R1202">
        <v>1785</v>
      </c>
      <c r="S1202">
        <v>7</v>
      </c>
      <c r="T1202">
        <v>70</v>
      </c>
    </row>
    <row r="1203" spans="1:20" x14ac:dyDescent="0.3">
      <c r="A1203" t="s">
        <v>4868</v>
      </c>
      <c r="B1203" t="s">
        <v>5466</v>
      </c>
      <c r="C1203">
        <v>335000</v>
      </c>
      <c r="D1203">
        <v>2017</v>
      </c>
      <c r="E1203">
        <v>34000</v>
      </c>
      <c r="F1203" t="s">
        <v>10</v>
      </c>
      <c r="G1203" t="s">
        <v>12</v>
      </c>
      <c r="H1203" t="s">
        <v>3959</v>
      </c>
      <c r="I1203" t="s">
        <v>4043</v>
      </c>
      <c r="J1203" t="s">
        <v>3943</v>
      </c>
      <c r="K1203" t="s">
        <v>25</v>
      </c>
      <c r="L1203" t="s">
        <v>3945</v>
      </c>
      <c r="M1203" t="s">
        <v>4870</v>
      </c>
      <c r="N1203" t="s">
        <v>4871</v>
      </c>
      <c r="O1203" t="s">
        <v>3948</v>
      </c>
      <c r="P1203">
        <v>3995</v>
      </c>
      <c r="Q1203">
        <v>1635</v>
      </c>
      <c r="R1203">
        <v>1490</v>
      </c>
      <c r="S1203">
        <v>7</v>
      </c>
      <c r="T1203">
        <v>35</v>
      </c>
    </row>
    <row r="1204" spans="1:20" x14ac:dyDescent="0.3">
      <c r="A1204" t="s">
        <v>3957</v>
      </c>
      <c r="B1204" t="s">
        <v>4065</v>
      </c>
      <c r="C1204">
        <v>1185000</v>
      </c>
      <c r="D1204">
        <v>2021</v>
      </c>
      <c r="E1204">
        <v>10700</v>
      </c>
      <c r="F1204" t="s">
        <v>10</v>
      </c>
      <c r="G1204" t="s">
        <v>12</v>
      </c>
      <c r="H1204" t="s">
        <v>4159</v>
      </c>
      <c r="I1204" t="s">
        <v>3952</v>
      </c>
      <c r="J1204" t="s">
        <v>3943</v>
      </c>
      <c r="K1204" t="s">
        <v>25</v>
      </c>
      <c r="L1204" t="s">
        <v>4026</v>
      </c>
      <c r="M1204" t="s">
        <v>4050</v>
      </c>
      <c r="N1204" t="s">
        <v>4051</v>
      </c>
      <c r="O1204" t="s">
        <v>3948</v>
      </c>
      <c r="P1204">
        <v>3995</v>
      </c>
      <c r="Q1204">
        <v>1770</v>
      </c>
      <c r="R1204">
        <v>1605</v>
      </c>
      <c r="S1204">
        <v>5</v>
      </c>
      <c r="T1204">
        <v>45</v>
      </c>
    </row>
    <row r="1205" spans="1:20" x14ac:dyDescent="0.3">
      <c r="A1205" t="s">
        <v>3957</v>
      </c>
      <c r="B1205" t="s">
        <v>4996</v>
      </c>
      <c r="C1205">
        <v>894999</v>
      </c>
      <c r="D1205">
        <v>2021</v>
      </c>
      <c r="E1205">
        <v>25000</v>
      </c>
      <c r="F1205" t="s">
        <v>10</v>
      </c>
      <c r="G1205" t="s">
        <v>19</v>
      </c>
      <c r="H1205" t="s">
        <v>3971</v>
      </c>
      <c r="I1205" t="s">
        <v>3952</v>
      </c>
      <c r="J1205" t="s">
        <v>3943</v>
      </c>
      <c r="K1205" t="s">
        <v>25</v>
      </c>
      <c r="L1205" t="s">
        <v>3961</v>
      </c>
      <c r="M1205" t="s">
        <v>3946</v>
      </c>
      <c r="N1205" t="s">
        <v>4997</v>
      </c>
      <c r="O1205" t="s">
        <v>3948</v>
      </c>
      <c r="P1205">
        <v>3995</v>
      </c>
      <c r="Q1205">
        <v>1775</v>
      </c>
      <c r="R1205">
        <v>1505</v>
      </c>
      <c r="S1205">
        <v>5</v>
      </c>
      <c r="T1205">
        <v>37</v>
      </c>
    </row>
    <row r="1206" spans="1:20" x14ac:dyDescent="0.3">
      <c r="A1206" t="s">
        <v>3939</v>
      </c>
      <c r="B1206" t="s">
        <v>5467</v>
      </c>
      <c r="C1206">
        <v>650000</v>
      </c>
      <c r="D1206">
        <v>2019</v>
      </c>
      <c r="E1206">
        <v>54000</v>
      </c>
      <c r="F1206" t="s">
        <v>10</v>
      </c>
      <c r="G1206" t="s">
        <v>19</v>
      </c>
      <c r="H1206" t="s">
        <v>4432</v>
      </c>
      <c r="I1206" t="s">
        <v>3952</v>
      </c>
      <c r="J1206" t="s">
        <v>3953</v>
      </c>
      <c r="K1206" t="s">
        <v>25</v>
      </c>
      <c r="L1206" t="s">
        <v>4062</v>
      </c>
      <c r="M1206" t="s">
        <v>4063</v>
      </c>
      <c r="N1206" t="s">
        <v>4064</v>
      </c>
      <c r="O1206" t="s">
        <v>3948</v>
      </c>
      <c r="P1206">
        <v>3995</v>
      </c>
      <c r="Q1206">
        <v>1695</v>
      </c>
      <c r="R1206">
        <v>1501</v>
      </c>
      <c r="S1206">
        <v>5</v>
      </c>
      <c r="T1206">
        <v>35</v>
      </c>
    </row>
    <row r="1207" spans="1:20" x14ac:dyDescent="0.3">
      <c r="A1207" t="s">
        <v>3957</v>
      </c>
      <c r="B1207" t="s">
        <v>5172</v>
      </c>
      <c r="C1207">
        <v>550000</v>
      </c>
      <c r="D1207">
        <v>2014</v>
      </c>
      <c r="E1207">
        <v>75000</v>
      </c>
      <c r="F1207" t="s">
        <v>14</v>
      </c>
      <c r="G1207" t="s">
        <v>12</v>
      </c>
      <c r="H1207" t="s">
        <v>4006</v>
      </c>
      <c r="I1207" t="s">
        <v>3960</v>
      </c>
      <c r="J1207" t="s">
        <v>3943</v>
      </c>
      <c r="K1207" t="s">
        <v>25</v>
      </c>
      <c r="L1207" t="s">
        <v>4394</v>
      </c>
      <c r="M1207" t="s">
        <v>5468</v>
      </c>
      <c r="N1207" t="s">
        <v>5469</v>
      </c>
      <c r="O1207" t="s">
        <v>1676</v>
      </c>
      <c r="P1207">
        <v>3940</v>
      </c>
      <c r="Q1207">
        <v>1710</v>
      </c>
      <c r="R1207">
        <v>1505</v>
      </c>
      <c r="S1207">
        <v>5</v>
      </c>
      <c r="T1207">
        <v>45</v>
      </c>
    </row>
    <row r="1208" spans="1:20" x14ac:dyDescent="0.3">
      <c r="A1208" t="s">
        <v>3949</v>
      </c>
      <c r="B1208" t="s">
        <v>5470</v>
      </c>
      <c r="C1208">
        <v>550000</v>
      </c>
      <c r="D1208">
        <v>2016</v>
      </c>
      <c r="E1208">
        <v>88000</v>
      </c>
      <c r="F1208" t="s">
        <v>14</v>
      </c>
      <c r="G1208" t="s">
        <v>12</v>
      </c>
      <c r="H1208" t="s">
        <v>4078</v>
      </c>
      <c r="I1208" t="s">
        <v>4011</v>
      </c>
      <c r="J1208" t="s">
        <v>3943</v>
      </c>
      <c r="K1208" t="s">
        <v>25</v>
      </c>
      <c r="L1208" t="s">
        <v>3954</v>
      </c>
      <c r="M1208" t="s">
        <v>3955</v>
      </c>
      <c r="N1208" t="s">
        <v>3956</v>
      </c>
      <c r="O1208" t="s">
        <v>3948</v>
      </c>
      <c r="P1208">
        <v>3995</v>
      </c>
      <c r="Q1208">
        <v>1745</v>
      </c>
      <c r="R1208">
        <v>1500</v>
      </c>
      <c r="S1208">
        <v>5</v>
      </c>
      <c r="T1208">
        <v>37</v>
      </c>
    </row>
    <row r="1209" spans="1:20" x14ac:dyDescent="0.3">
      <c r="A1209" t="s">
        <v>4104</v>
      </c>
      <c r="B1209" t="s">
        <v>4597</v>
      </c>
      <c r="C1209">
        <v>1650000</v>
      </c>
      <c r="D1209">
        <v>2016</v>
      </c>
      <c r="E1209">
        <v>139000</v>
      </c>
      <c r="F1209" t="s">
        <v>14</v>
      </c>
      <c r="G1209" t="s">
        <v>19</v>
      </c>
      <c r="H1209" t="s">
        <v>4159</v>
      </c>
      <c r="I1209" t="s">
        <v>3952</v>
      </c>
      <c r="J1209" t="s">
        <v>3953</v>
      </c>
      <c r="K1209" t="s">
        <v>25</v>
      </c>
      <c r="L1209" t="s">
        <v>4107</v>
      </c>
      <c r="M1209" t="s">
        <v>4439</v>
      </c>
      <c r="N1209" t="s">
        <v>4109</v>
      </c>
      <c r="O1209" t="s">
        <v>3991</v>
      </c>
      <c r="P1209">
        <v>4385</v>
      </c>
      <c r="Q1209">
        <v>1831</v>
      </c>
      <c r="R1209">
        <v>1608</v>
      </c>
      <c r="S1209">
        <v>5</v>
      </c>
      <c r="T1209">
        <v>64</v>
      </c>
    </row>
    <row r="1210" spans="1:20" x14ac:dyDescent="0.3">
      <c r="A1210" t="s">
        <v>3992</v>
      </c>
      <c r="B1210" t="s">
        <v>5471</v>
      </c>
      <c r="C1210">
        <v>1600000</v>
      </c>
      <c r="D1210">
        <v>2022</v>
      </c>
      <c r="E1210">
        <v>1300</v>
      </c>
      <c r="F1210" t="s">
        <v>10</v>
      </c>
      <c r="G1210" t="s">
        <v>12</v>
      </c>
      <c r="H1210" t="s">
        <v>3971</v>
      </c>
      <c r="I1210" t="s">
        <v>3967</v>
      </c>
      <c r="J1210" t="s">
        <v>3943</v>
      </c>
      <c r="K1210" t="s">
        <v>25</v>
      </c>
      <c r="L1210" t="s">
        <v>4007</v>
      </c>
      <c r="M1210" t="s">
        <v>5330</v>
      </c>
      <c r="N1210" t="s">
        <v>5331</v>
      </c>
      <c r="O1210" t="s">
        <v>3948</v>
      </c>
      <c r="P1210">
        <v>4225</v>
      </c>
      <c r="Q1210">
        <v>1760</v>
      </c>
      <c r="R1210">
        <v>1612</v>
      </c>
      <c r="S1210">
        <v>5</v>
      </c>
      <c r="T1210">
        <v>50</v>
      </c>
    </row>
    <row r="1211" spans="1:20" x14ac:dyDescent="0.3">
      <c r="A1211" t="s">
        <v>3957</v>
      </c>
      <c r="B1211" t="s">
        <v>5472</v>
      </c>
      <c r="C1211">
        <v>1175000</v>
      </c>
      <c r="D1211">
        <v>2019</v>
      </c>
      <c r="E1211">
        <v>20000</v>
      </c>
      <c r="F1211" t="s">
        <v>10</v>
      </c>
      <c r="G1211" t="s">
        <v>12</v>
      </c>
      <c r="H1211" t="s">
        <v>4036</v>
      </c>
      <c r="I1211" t="s">
        <v>4068</v>
      </c>
      <c r="J1211" t="s">
        <v>3943</v>
      </c>
      <c r="K1211" t="s">
        <v>25</v>
      </c>
      <c r="L1211" t="s">
        <v>4038</v>
      </c>
      <c r="M1211" t="s">
        <v>4260</v>
      </c>
      <c r="N1211" t="s">
        <v>4261</v>
      </c>
      <c r="O1211" t="s">
        <v>3948</v>
      </c>
      <c r="P1211">
        <v>4375</v>
      </c>
      <c r="Q1211">
        <v>1700</v>
      </c>
      <c r="R1211">
        <v>1475</v>
      </c>
      <c r="S1211">
        <v>5</v>
      </c>
      <c r="T1211">
        <v>43</v>
      </c>
    </row>
    <row r="1212" spans="1:20" x14ac:dyDescent="0.3">
      <c r="A1212" t="s">
        <v>4855</v>
      </c>
      <c r="B1212" t="s">
        <v>5473</v>
      </c>
      <c r="C1212">
        <v>1995000</v>
      </c>
      <c r="D1212">
        <v>2018</v>
      </c>
      <c r="E1212">
        <v>122000</v>
      </c>
      <c r="F1212" t="s">
        <v>14</v>
      </c>
      <c r="G1212" t="s">
        <v>19</v>
      </c>
      <c r="H1212" t="s">
        <v>5474</v>
      </c>
      <c r="I1212" t="s">
        <v>4037</v>
      </c>
      <c r="J1212" t="s">
        <v>3943</v>
      </c>
      <c r="K1212" t="s">
        <v>25</v>
      </c>
      <c r="L1212" t="s">
        <v>4857</v>
      </c>
      <c r="M1212" t="s">
        <v>4858</v>
      </c>
      <c r="N1212" t="s">
        <v>5475</v>
      </c>
      <c r="O1212" t="s">
        <v>3975</v>
      </c>
      <c r="P1212">
        <v>4695</v>
      </c>
      <c r="Q1212">
        <v>1815</v>
      </c>
      <c r="R1212">
        <v>1840</v>
      </c>
      <c r="S1212">
        <v>7</v>
      </c>
      <c r="T1212">
        <v>70</v>
      </c>
    </row>
    <row r="1213" spans="1:20" x14ac:dyDescent="0.3">
      <c r="A1213" t="s">
        <v>3957</v>
      </c>
      <c r="B1213" t="s">
        <v>5476</v>
      </c>
      <c r="C1213">
        <v>575000</v>
      </c>
      <c r="D1213">
        <v>2016</v>
      </c>
      <c r="E1213">
        <v>38000</v>
      </c>
      <c r="F1213" t="s">
        <v>14</v>
      </c>
      <c r="G1213" t="s">
        <v>12</v>
      </c>
      <c r="H1213" t="s">
        <v>4085</v>
      </c>
      <c r="I1213" t="s">
        <v>4037</v>
      </c>
      <c r="J1213" t="s">
        <v>3943</v>
      </c>
      <c r="K1213" t="s">
        <v>25</v>
      </c>
      <c r="L1213" t="s">
        <v>4394</v>
      </c>
      <c r="M1213" t="s">
        <v>4125</v>
      </c>
      <c r="N1213" t="s">
        <v>4395</v>
      </c>
      <c r="O1213" t="s">
        <v>3948</v>
      </c>
      <c r="P1213">
        <v>3985</v>
      </c>
      <c r="Q1213">
        <v>1734</v>
      </c>
      <c r="R1213">
        <v>1505</v>
      </c>
      <c r="S1213">
        <v>5</v>
      </c>
      <c r="T1213">
        <v>45</v>
      </c>
    </row>
    <row r="1214" spans="1:20" x14ac:dyDescent="0.3">
      <c r="A1214" t="s">
        <v>4131</v>
      </c>
      <c r="B1214" t="s">
        <v>4427</v>
      </c>
      <c r="C1214">
        <v>1975000</v>
      </c>
      <c r="D1214">
        <v>2021</v>
      </c>
      <c r="E1214">
        <v>18500</v>
      </c>
      <c r="F1214" t="s">
        <v>14</v>
      </c>
      <c r="G1214" t="s">
        <v>12</v>
      </c>
      <c r="H1214" t="s">
        <v>4106</v>
      </c>
      <c r="I1214" t="s">
        <v>3967</v>
      </c>
      <c r="J1214" t="s">
        <v>3943</v>
      </c>
      <c r="K1214" t="s">
        <v>25</v>
      </c>
      <c r="L1214" t="s">
        <v>4018</v>
      </c>
      <c r="M1214" t="s">
        <v>4133</v>
      </c>
      <c r="N1214" t="s">
        <v>4020</v>
      </c>
      <c r="O1214" t="s">
        <v>3948</v>
      </c>
      <c r="P1214">
        <v>4655</v>
      </c>
      <c r="Q1214">
        <v>1835</v>
      </c>
      <c r="R1214">
        <v>1760</v>
      </c>
      <c r="S1214">
        <v>5</v>
      </c>
      <c r="T1214">
        <v>60</v>
      </c>
    </row>
    <row r="1215" spans="1:20" x14ac:dyDescent="0.3">
      <c r="A1215" t="s">
        <v>3957</v>
      </c>
      <c r="B1215" t="s">
        <v>5477</v>
      </c>
      <c r="C1215">
        <v>1625000</v>
      </c>
      <c r="D1215">
        <v>2022</v>
      </c>
      <c r="E1215">
        <v>27800</v>
      </c>
      <c r="F1215" t="s">
        <v>14</v>
      </c>
      <c r="G1215" t="s">
        <v>12</v>
      </c>
      <c r="H1215" t="s">
        <v>4145</v>
      </c>
      <c r="I1215" t="s">
        <v>3952</v>
      </c>
      <c r="J1215" t="s">
        <v>3943</v>
      </c>
      <c r="K1215" t="s">
        <v>25</v>
      </c>
      <c r="L1215" t="s">
        <v>4186</v>
      </c>
      <c r="M1215" t="s">
        <v>4354</v>
      </c>
      <c r="N1215" t="s">
        <v>4355</v>
      </c>
      <c r="O1215" t="s">
        <v>3948</v>
      </c>
      <c r="P1215">
        <v>4300</v>
      </c>
      <c r="Q1215">
        <v>1790</v>
      </c>
      <c r="R1215">
        <v>1635</v>
      </c>
      <c r="S1215">
        <v>5</v>
      </c>
      <c r="T1215">
        <v>50</v>
      </c>
    </row>
    <row r="1216" spans="1:20" x14ac:dyDescent="0.3">
      <c r="A1216" t="s">
        <v>3949</v>
      </c>
      <c r="B1216" t="s">
        <v>4673</v>
      </c>
      <c r="C1216">
        <v>695000</v>
      </c>
      <c r="D1216">
        <v>2019</v>
      </c>
      <c r="E1216">
        <v>46027</v>
      </c>
      <c r="F1216" t="s">
        <v>10</v>
      </c>
      <c r="G1216" t="s">
        <v>12</v>
      </c>
      <c r="H1216" t="s">
        <v>4106</v>
      </c>
      <c r="I1216" t="s">
        <v>4011</v>
      </c>
      <c r="J1216" t="s">
        <v>3943</v>
      </c>
      <c r="K1216" t="s">
        <v>25</v>
      </c>
      <c r="L1216" t="s">
        <v>3961</v>
      </c>
      <c r="M1216" t="s">
        <v>4122</v>
      </c>
      <c r="N1216" t="s">
        <v>4003</v>
      </c>
      <c r="O1216" t="s">
        <v>3948</v>
      </c>
      <c r="P1216">
        <v>3850</v>
      </c>
      <c r="Q1216">
        <v>1695</v>
      </c>
      <c r="R1216">
        <v>1530</v>
      </c>
      <c r="S1216">
        <v>5</v>
      </c>
      <c r="T1216">
        <v>42</v>
      </c>
    </row>
    <row r="1217" spans="1:20" x14ac:dyDescent="0.3">
      <c r="A1217" t="s">
        <v>3964</v>
      </c>
      <c r="B1217" t="s">
        <v>5478</v>
      </c>
      <c r="C1217">
        <v>875000</v>
      </c>
      <c r="D1217">
        <v>2018</v>
      </c>
      <c r="E1217">
        <v>23148</v>
      </c>
      <c r="F1217" t="s">
        <v>10</v>
      </c>
      <c r="G1217" t="s">
        <v>19</v>
      </c>
      <c r="H1217" t="s">
        <v>4006</v>
      </c>
      <c r="I1217" t="s">
        <v>3967</v>
      </c>
      <c r="J1217" t="s">
        <v>3943</v>
      </c>
      <c r="K1217" t="s">
        <v>25</v>
      </c>
      <c r="L1217" t="s">
        <v>4901</v>
      </c>
      <c r="M1217" t="s">
        <v>5417</v>
      </c>
      <c r="N1217" t="s">
        <v>5418</v>
      </c>
      <c r="O1217" t="s">
        <v>3948</v>
      </c>
      <c r="P1217">
        <v>4425</v>
      </c>
      <c r="Q1217">
        <v>1730</v>
      </c>
      <c r="R1217">
        <v>1495</v>
      </c>
      <c r="S1217">
        <v>5</v>
      </c>
      <c r="T1217">
        <v>42</v>
      </c>
    </row>
    <row r="1218" spans="1:20" x14ac:dyDescent="0.3">
      <c r="A1218" t="s">
        <v>3992</v>
      </c>
      <c r="B1218" t="s">
        <v>3993</v>
      </c>
      <c r="C1218">
        <v>1495000</v>
      </c>
      <c r="D1218">
        <v>2017</v>
      </c>
      <c r="E1218">
        <v>28000</v>
      </c>
      <c r="F1218" t="s">
        <v>10</v>
      </c>
      <c r="G1218" t="s">
        <v>19</v>
      </c>
      <c r="H1218" t="s">
        <v>3971</v>
      </c>
      <c r="I1218" t="s">
        <v>3942</v>
      </c>
      <c r="J1218" t="s">
        <v>3943</v>
      </c>
      <c r="K1218" t="s">
        <v>25</v>
      </c>
      <c r="L1218" t="s">
        <v>3994</v>
      </c>
      <c r="M1218" t="s">
        <v>3995</v>
      </c>
      <c r="N1218" t="s">
        <v>3996</v>
      </c>
      <c r="O1218" t="s">
        <v>3948</v>
      </c>
      <c r="P1218">
        <v>4670</v>
      </c>
      <c r="Q1218">
        <v>1814</v>
      </c>
      <c r="R1218">
        <v>1476</v>
      </c>
      <c r="S1218">
        <v>5</v>
      </c>
      <c r="T1218">
        <v>50</v>
      </c>
    </row>
    <row r="1219" spans="1:20" x14ac:dyDescent="0.3">
      <c r="A1219" t="s">
        <v>3949</v>
      </c>
      <c r="B1219" t="s">
        <v>5155</v>
      </c>
      <c r="C1219">
        <v>725000</v>
      </c>
      <c r="D1219">
        <v>2019</v>
      </c>
      <c r="E1219">
        <v>11874</v>
      </c>
      <c r="F1219" t="s">
        <v>10</v>
      </c>
      <c r="G1219" t="s">
        <v>19</v>
      </c>
      <c r="H1219" t="s">
        <v>3941</v>
      </c>
      <c r="I1219" t="s">
        <v>3952</v>
      </c>
      <c r="J1219" t="s">
        <v>3943</v>
      </c>
      <c r="K1219" t="s">
        <v>25</v>
      </c>
      <c r="L1219" t="s">
        <v>3961</v>
      </c>
      <c r="M1219" t="s">
        <v>3968</v>
      </c>
      <c r="N1219" t="s">
        <v>3969</v>
      </c>
      <c r="O1219" t="s">
        <v>3948</v>
      </c>
      <c r="P1219">
        <v>3840</v>
      </c>
      <c r="Q1219">
        <v>1735</v>
      </c>
      <c r="R1219">
        <v>1530</v>
      </c>
      <c r="S1219">
        <v>5</v>
      </c>
      <c r="T1219">
        <v>37</v>
      </c>
    </row>
    <row r="1220" spans="1:20" x14ac:dyDescent="0.3">
      <c r="A1220" t="s">
        <v>3957</v>
      </c>
      <c r="B1220" t="s">
        <v>5457</v>
      </c>
      <c r="C1220">
        <v>875000</v>
      </c>
      <c r="D1220">
        <v>2017</v>
      </c>
      <c r="E1220">
        <v>50000</v>
      </c>
      <c r="F1220" t="s">
        <v>10</v>
      </c>
      <c r="G1220" t="s">
        <v>12</v>
      </c>
      <c r="H1220" t="s">
        <v>3971</v>
      </c>
      <c r="I1220" t="s">
        <v>4037</v>
      </c>
      <c r="J1220" t="s">
        <v>3943</v>
      </c>
      <c r="K1220" t="s">
        <v>25</v>
      </c>
      <c r="L1220" t="s">
        <v>4038</v>
      </c>
      <c r="M1220" t="s">
        <v>4039</v>
      </c>
      <c r="N1220" t="s">
        <v>4040</v>
      </c>
      <c r="O1220" t="s">
        <v>3948</v>
      </c>
      <c r="P1220">
        <v>4270</v>
      </c>
      <c r="Q1220">
        <v>1780</v>
      </c>
      <c r="R1220">
        <v>1630</v>
      </c>
      <c r="S1220">
        <v>5</v>
      </c>
      <c r="T1220">
        <v>60</v>
      </c>
    </row>
    <row r="1221" spans="1:20" x14ac:dyDescent="0.3">
      <c r="A1221" t="s">
        <v>3985</v>
      </c>
      <c r="B1221" t="s">
        <v>5379</v>
      </c>
      <c r="C1221">
        <v>2250000</v>
      </c>
      <c r="D1221">
        <v>2014</v>
      </c>
      <c r="E1221">
        <v>88000</v>
      </c>
      <c r="F1221" t="s">
        <v>14</v>
      </c>
      <c r="G1221" t="s">
        <v>19</v>
      </c>
      <c r="H1221" t="s">
        <v>4006</v>
      </c>
      <c r="I1221" t="s">
        <v>4068</v>
      </c>
      <c r="J1221" t="s">
        <v>4177</v>
      </c>
      <c r="K1221" t="s">
        <v>25</v>
      </c>
      <c r="L1221" t="s">
        <v>3988</v>
      </c>
      <c r="M1221" t="s">
        <v>4170</v>
      </c>
      <c r="N1221" t="s">
        <v>4109</v>
      </c>
      <c r="O1221" t="s">
        <v>3975</v>
      </c>
      <c r="P1221">
        <v>4899</v>
      </c>
      <c r="Q1221">
        <v>2094</v>
      </c>
      <c r="R1221">
        <v>1464</v>
      </c>
      <c r="S1221">
        <v>5</v>
      </c>
    </row>
    <row r="1222" spans="1:20" x14ac:dyDescent="0.3">
      <c r="A1222" t="s">
        <v>4072</v>
      </c>
      <c r="B1222" t="s">
        <v>5479</v>
      </c>
      <c r="C1222">
        <v>2350000</v>
      </c>
      <c r="D1222">
        <v>2016</v>
      </c>
      <c r="E1222">
        <v>75000</v>
      </c>
      <c r="F1222" t="s">
        <v>14</v>
      </c>
      <c r="G1222" t="s">
        <v>19</v>
      </c>
      <c r="H1222" t="s">
        <v>4241</v>
      </c>
      <c r="I1222" t="s">
        <v>3952</v>
      </c>
      <c r="J1222" t="s">
        <v>3953</v>
      </c>
      <c r="K1222" t="s">
        <v>25</v>
      </c>
      <c r="L1222" t="s">
        <v>5480</v>
      </c>
      <c r="M1222" t="s">
        <v>5481</v>
      </c>
      <c r="N1222" t="s">
        <v>5482</v>
      </c>
      <c r="O1222" t="s">
        <v>3975</v>
      </c>
      <c r="P1222">
        <v>4892</v>
      </c>
      <c r="Q1222">
        <v>1860</v>
      </c>
      <c r="R1222">
        <v>1837</v>
      </c>
      <c r="S1222">
        <v>7</v>
      </c>
      <c r="T1222">
        <v>80</v>
      </c>
    </row>
    <row r="1223" spans="1:20" x14ac:dyDescent="0.3">
      <c r="A1223" t="s">
        <v>3985</v>
      </c>
      <c r="B1223" t="s">
        <v>5271</v>
      </c>
      <c r="C1223">
        <v>2690000</v>
      </c>
      <c r="D1223">
        <v>2019</v>
      </c>
      <c r="E1223">
        <v>15500</v>
      </c>
      <c r="F1223" t="s">
        <v>14</v>
      </c>
      <c r="G1223" t="s">
        <v>19</v>
      </c>
      <c r="H1223" t="s">
        <v>4036</v>
      </c>
      <c r="I1223" t="s">
        <v>4011</v>
      </c>
      <c r="J1223" t="s">
        <v>3943</v>
      </c>
      <c r="K1223" t="s">
        <v>25</v>
      </c>
      <c r="L1223" t="s">
        <v>3988</v>
      </c>
      <c r="M1223" t="s">
        <v>3989</v>
      </c>
      <c r="N1223" t="s">
        <v>3990</v>
      </c>
      <c r="O1223" t="s">
        <v>3975</v>
      </c>
      <c r="P1223">
        <v>4633</v>
      </c>
      <c r="Q1223">
        <v>1811</v>
      </c>
      <c r="R1223">
        <v>1429</v>
      </c>
      <c r="S1223">
        <v>5</v>
      </c>
      <c r="T1223">
        <v>57</v>
      </c>
    </row>
    <row r="1224" spans="1:20" x14ac:dyDescent="0.3">
      <c r="A1224" t="s">
        <v>3949</v>
      </c>
      <c r="B1224" t="s">
        <v>5483</v>
      </c>
      <c r="C1224">
        <v>695000</v>
      </c>
      <c r="D1224">
        <v>2016</v>
      </c>
      <c r="E1224">
        <v>82445</v>
      </c>
      <c r="F1224" t="s">
        <v>14</v>
      </c>
      <c r="G1224" t="s">
        <v>12</v>
      </c>
      <c r="H1224" t="s">
        <v>4106</v>
      </c>
      <c r="I1224" t="s">
        <v>3942</v>
      </c>
      <c r="J1224" t="s">
        <v>3953</v>
      </c>
      <c r="K1224" t="s">
        <v>25</v>
      </c>
      <c r="L1224" t="s">
        <v>3954</v>
      </c>
      <c r="M1224" t="s">
        <v>4125</v>
      </c>
      <c r="N1224" t="s">
        <v>4126</v>
      </c>
      <c r="O1224" t="s">
        <v>3948</v>
      </c>
      <c r="P1224">
        <v>4490</v>
      </c>
      <c r="Q1224">
        <v>1730</v>
      </c>
      <c r="R1224">
        <v>1485</v>
      </c>
      <c r="S1224">
        <v>5</v>
      </c>
      <c r="T1224">
        <v>43</v>
      </c>
    </row>
    <row r="1225" spans="1:20" x14ac:dyDescent="0.3">
      <c r="A1225" t="s">
        <v>3939</v>
      </c>
      <c r="B1225" t="s">
        <v>4391</v>
      </c>
      <c r="C1225">
        <v>600000</v>
      </c>
      <c r="D1225">
        <v>2014</v>
      </c>
      <c r="E1225">
        <v>75574</v>
      </c>
      <c r="F1225" t="s">
        <v>10</v>
      </c>
      <c r="G1225" t="s">
        <v>12</v>
      </c>
      <c r="H1225" t="s">
        <v>4159</v>
      </c>
      <c r="I1225" t="s">
        <v>4940</v>
      </c>
      <c r="J1225" t="s">
        <v>3953</v>
      </c>
      <c r="K1225" t="s">
        <v>25</v>
      </c>
      <c r="L1225" t="s">
        <v>4155</v>
      </c>
      <c r="M1225" t="s">
        <v>4156</v>
      </c>
      <c r="N1225" t="s">
        <v>4157</v>
      </c>
      <c r="O1225" t="s">
        <v>3948</v>
      </c>
      <c r="P1225">
        <v>4440</v>
      </c>
      <c r="Q1225">
        <v>1695</v>
      </c>
      <c r="R1225">
        <v>1495</v>
      </c>
      <c r="S1225">
        <v>5</v>
      </c>
      <c r="T1225">
        <v>40</v>
      </c>
    </row>
    <row r="1226" spans="1:20" x14ac:dyDescent="0.3">
      <c r="A1226" t="s">
        <v>3949</v>
      </c>
      <c r="B1226" t="s">
        <v>4237</v>
      </c>
      <c r="C1226">
        <v>375000</v>
      </c>
      <c r="D1226">
        <v>2015</v>
      </c>
      <c r="E1226">
        <v>64000</v>
      </c>
      <c r="F1226" t="s">
        <v>22</v>
      </c>
      <c r="G1226" t="s">
        <v>12</v>
      </c>
      <c r="H1226" t="s">
        <v>3971</v>
      </c>
      <c r="I1226" t="s">
        <v>4037</v>
      </c>
      <c r="J1226" t="s">
        <v>3943</v>
      </c>
      <c r="K1226" t="s">
        <v>25</v>
      </c>
      <c r="L1226" t="s">
        <v>4026</v>
      </c>
      <c r="M1226" t="s">
        <v>4238</v>
      </c>
      <c r="N1226" t="s">
        <v>4239</v>
      </c>
      <c r="O1226" t="s">
        <v>3948</v>
      </c>
      <c r="P1226">
        <v>3599</v>
      </c>
      <c r="Q1226">
        <v>1495</v>
      </c>
      <c r="R1226">
        <v>1700</v>
      </c>
      <c r="S1226">
        <v>5</v>
      </c>
      <c r="T1226">
        <v>35</v>
      </c>
    </row>
    <row r="1227" spans="1:20" x14ac:dyDescent="0.3">
      <c r="A1227" t="s">
        <v>3957</v>
      </c>
      <c r="B1227" t="s">
        <v>4705</v>
      </c>
      <c r="C1227">
        <v>315000</v>
      </c>
      <c r="D1227">
        <v>2012</v>
      </c>
      <c r="E1227">
        <v>75000</v>
      </c>
      <c r="F1227" t="s">
        <v>10</v>
      </c>
      <c r="G1227" t="s">
        <v>12</v>
      </c>
      <c r="H1227" t="s">
        <v>3941</v>
      </c>
      <c r="I1227" t="s">
        <v>3952</v>
      </c>
      <c r="J1227" t="s">
        <v>3943</v>
      </c>
      <c r="K1227" t="s">
        <v>25</v>
      </c>
      <c r="L1227" t="s">
        <v>3961</v>
      </c>
      <c r="M1227" t="s">
        <v>3962</v>
      </c>
      <c r="N1227" t="s">
        <v>3963</v>
      </c>
      <c r="O1227" t="s">
        <v>3948</v>
      </c>
      <c r="P1227">
        <v>3585</v>
      </c>
      <c r="Q1227">
        <v>1595</v>
      </c>
      <c r="R1227">
        <v>1550</v>
      </c>
      <c r="S1227">
        <v>5</v>
      </c>
      <c r="T1227">
        <v>35</v>
      </c>
    </row>
    <row r="1228" spans="1:20" x14ac:dyDescent="0.3">
      <c r="A1228" t="s">
        <v>4072</v>
      </c>
      <c r="B1228" t="s">
        <v>4913</v>
      </c>
      <c r="C1228">
        <v>775000</v>
      </c>
      <c r="D1228">
        <v>2019</v>
      </c>
      <c r="E1228">
        <v>14095</v>
      </c>
      <c r="F1228" t="s">
        <v>10</v>
      </c>
      <c r="G1228" t="s">
        <v>12</v>
      </c>
      <c r="H1228" t="s">
        <v>4036</v>
      </c>
      <c r="I1228" t="s">
        <v>3952</v>
      </c>
      <c r="J1228" t="s">
        <v>3943</v>
      </c>
      <c r="K1228" t="s">
        <v>25</v>
      </c>
      <c r="L1228" t="s">
        <v>4914</v>
      </c>
      <c r="M1228" t="s">
        <v>4915</v>
      </c>
      <c r="N1228" t="s">
        <v>4916</v>
      </c>
      <c r="O1228" t="s">
        <v>3948</v>
      </c>
      <c r="P1228">
        <v>3999</v>
      </c>
      <c r="Q1228">
        <v>1765</v>
      </c>
      <c r="R1228">
        <v>1708</v>
      </c>
      <c r="S1228">
        <v>5</v>
      </c>
      <c r="T1228">
        <v>52</v>
      </c>
    </row>
    <row r="1229" spans="1:20" x14ac:dyDescent="0.3">
      <c r="A1229" t="s">
        <v>4104</v>
      </c>
      <c r="B1229" t="s">
        <v>4346</v>
      </c>
      <c r="C1229">
        <v>3075000</v>
      </c>
      <c r="D1229">
        <v>2017</v>
      </c>
      <c r="E1229">
        <v>17000</v>
      </c>
      <c r="F1229" t="s">
        <v>14</v>
      </c>
      <c r="G1229" t="s">
        <v>19</v>
      </c>
      <c r="H1229" t="s">
        <v>4036</v>
      </c>
      <c r="I1229" t="s">
        <v>3952</v>
      </c>
      <c r="J1229" t="s">
        <v>3943</v>
      </c>
      <c r="K1229" t="s">
        <v>25</v>
      </c>
      <c r="L1229" t="s">
        <v>4107</v>
      </c>
      <c r="M1229" t="s">
        <v>4347</v>
      </c>
      <c r="N1229" t="s">
        <v>3990</v>
      </c>
      <c r="O1229" t="s">
        <v>3948</v>
      </c>
      <c r="P1229">
        <v>4933</v>
      </c>
      <c r="Q1229">
        <v>1874</v>
      </c>
      <c r="R1229">
        <v>1455</v>
      </c>
      <c r="S1229">
        <v>5</v>
      </c>
      <c r="T1229">
        <v>75</v>
      </c>
    </row>
    <row r="1230" spans="1:20" x14ac:dyDescent="0.3">
      <c r="A1230" t="s">
        <v>4004</v>
      </c>
      <c r="B1230" t="s">
        <v>5484</v>
      </c>
      <c r="C1230">
        <v>415000</v>
      </c>
      <c r="D1230">
        <v>2014</v>
      </c>
      <c r="E1230">
        <v>70000</v>
      </c>
      <c r="F1230" t="s">
        <v>14</v>
      </c>
      <c r="G1230" t="s">
        <v>12</v>
      </c>
      <c r="H1230" t="s">
        <v>4036</v>
      </c>
      <c r="I1230" t="s">
        <v>3952</v>
      </c>
      <c r="J1230" t="s">
        <v>3943</v>
      </c>
      <c r="K1230" t="s">
        <v>25</v>
      </c>
      <c r="L1230" t="s">
        <v>3999</v>
      </c>
      <c r="M1230" t="s">
        <v>4235</v>
      </c>
      <c r="N1230" t="s">
        <v>4236</v>
      </c>
      <c r="O1230" t="s">
        <v>3948</v>
      </c>
      <c r="P1230">
        <v>4315</v>
      </c>
      <c r="Q1230">
        <v>1822</v>
      </c>
      <c r="R1230">
        <v>1695</v>
      </c>
      <c r="S1230">
        <v>5</v>
      </c>
      <c r="T1230">
        <v>50</v>
      </c>
    </row>
    <row r="1231" spans="1:20" x14ac:dyDescent="0.3">
      <c r="A1231" t="s">
        <v>3949</v>
      </c>
      <c r="B1231" t="s">
        <v>4361</v>
      </c>
      <c r="C1231">
        <v>765000</v>
      </c>
      <c r="D1231">
        <v>2017</v>
      </c>
      <c r="E1231">
        <v>68000</v>
      </c>
      <c r="F1231" t="s">
        <v>14</v>
      </c>
      <c r="G1231" t="s">
        <v>12</v>
      </c>
      <c r="H1231" t="s">
        <v>4036</v>
      </c>
      <c r="I1231" t="s">
        <v>3942</v>
      </c>
      <c r="J1231" t="s">
        <v>3943</v>
      </c>
      <c r="K1231" t="s">
        <v>25</v>
      </c>
      <c r="L1231" t="s">
        <v>3954</v>
      </c>
      <c r="M1231" t="s">
        <v>4125</v>
      </c>
      <c r="N1231" t="s">
        <v>4126</v>
      </c>
      <c r="O1231" t="s">
        <v>3948</v>
      </c>
      <c r="P1231">
        <v>4296</v>
      </c>
      <c r="Q1231">
        <v>1695</v>
      </c>
      <c r="R1231">
        <v>1685</v>
      </c>
      <c r="S1231">
        <v>7</v>
      </c>
      <c r="T1231">
        <v>45</v>
      </c>
    </row>
    <row r="1232" spans="1:20" x14ac:dyDescent="0.3">
      <c r="A1232" t="s">
        <v>3949</v>
      </c>
      <c r="B1232" t="s">
        <v>4673</v>
      </c>
      <c r="C1232">
        <v>520000</v>
      </c>
      <c r="D1232">
        <v>2018</v>
      </c>
      <c r="E1232">
        <v>40000</v>
      </c>
      <c r="F1232" t="s">
        <v>10</v>
      </c>
      <c r="G1232" t="s">
        <v>12</v>
      </c>
      <c r="H1232" t="s">
        <v>4085</v>
      </c>
      <c r="I1232" t="s">
        <v>3942</v>
      </c>
      <c r="J1232" t="s">
        <v>3953</v>
      </c>
      <c r="K1232" t="s">
        <v>25</v>
      </c>
      <c r="L1232" t="s">
        <v>3961</v>
      </c>
      <c r="M1232" t="s">
        <v>4122</v>
      </c>
      <c r="N1232" t="s">
        <v>4003</v>
      </c>
      <c r="O1232" t="s">
        <v>3948</v>
      </c>
      <c r="P1232">
        <v>3850</v>
      </c>
      <c r="Q1232">
        <v>1695</v>
      </c>
      <c r="R1232">
        <v>1530</v>
      </c>
      <c r="S1232">
        <v>5</v>
      </c>
      <c r="T1232">
        <v>42</v>
      </c>
    </row>
    <row r="1233" spans="1:20" x14ac:dyDescent="0.3">
      <c r="A1233" t="s">
        <v>4542</v>
      </c>
      <c r="B1233" t="s">
        <v>5439</v>
      </c>
      <c r="C1233">
        <v>3900000</v>
      </c>
      <c r="D1233">
        <v>2015</v>
      </c>
      <c r="E1233">
        <v>39000</v>
      </c>
      <c r="F1233" t="s">
        <v>14</v>
      </c>
      <c r="G1233" t="s">
        <v>19</v>
      </c>
      <c r="H1233" t="s">
        <v>4036</v>
      </c>
      <c r="I1233" t="s">
        <v>4068</v>
      </c>
      <c r="J1233" t="s">
        <v>3943</v>
      </c>
      <c r="K1233" t="s">
        <v>25</v>
      </c>
      <c r="L1233" t="s">
        <v>4244</v>
      </c>
      <c r="M1233" t="s">
        <v>5440</v>
      </c>
      <c r="N1233" t="s">
        <v>4510</v>
      </c>
      <c r="O1233" t="s">
        <v>3975</v>
      </c>
      <c r="P1233">
        <v>5252</v>
      </c>
      <c r="Q1233">
        <v>1899</v>
      </c>
      <c r="R1233">
        <v>1457</v>
      </c>
      <c r="S1233">
        <v>5</v>
      </c>
      <c r="T1233">
        <v>83</v>
      </c>
    </row>
    <row r="1234" spans="1:20" x14ac:dyDescent="0.3">
      <c r="A1234" t="s">
        <v>3957</v>
      </c>
      <c r="B1234" t="s">
        <v>5122</v>
      </c>
      <c r="C1234">
        <v>850000</v>
      </c>
      <c r="D1234">
        <v>2016</v>
      </c>
      <c r="E1234">
        <v>72000</v>
      </c>
      <c r="F1234" t="s">
        <v>14</v>
      </c>
      <c r="G1234" t="s">
        <v>12</v>
      </c>
      <c r="H1234" t="s">
        <v>4223</v>
      </c>
      <c r="I1234" t="s">
        <v>3967</v>
      </c>
      <c r="J1234" t="s">
        <v>3943</v>
      </c>
      <c r="K1234" t="s">
        <v>25</v>
      </c>
      <c r="L1234" t="s">
        <v>4069</v>
      </c>
      <c r="M1234" t="s">
        <v>4070</v>
      </c>
      <c r="N1234" t="s">
        <v>4071</v>
      </c>
      <c r="O1234" t="s">
        <v>3948</v>
      </c>
      <c r="P1234">
        <v>4270</v>
      </c>
      <c r="Q1234">
        <v>1780</v>
      </c>
      <c r="R1234">
        <v>1630</v>
      </c>
      <c r="S1234">
        <v>5</v>
      </c>
      <c r="T1234">
        <v>60</v>
      </c>
    </row>
    <row r="1235" spans="1:20" x14ac:dyDescent="0.3">
      <c r="A1235" t="s">
        <v>3949</v>
      </c>
      <c r="B1235" t="s">
        <v>5062</v>
      </c>
      <c r="C1235">
        <v>969999</v>
      </c>
      <c r="D1235">
        <v>2016</v>
      </c>
      <c r="E1235">
        <v>39000</v>
      </c>
      <c r="F1235" t="s">
        <v>14</v>
      </c>
      <c r="G1235" t="s">
        <v>12</v>
      </c>
      <c r="H1235" t="s">
        <v>4106</v>
      </c>
      <c r="I1235" t="s">
        <v>4011</v>
      </c>
      <c r="J1235" t="s">
        <v>3943</v>
      </c>
      <c r="K1235" t="s">
        <v>25</v>
      </c>
      <c r="L1235" t="s">
        <v>3954</v>
      </c>
      <c r="M1235" t="s">
        <v>4125</v>
      </c>
      <c r="N1235" t="s">
        <v>4126</v>
      </c>
      <c r="O1235" t="s">
        <v>3948</v>
      </c>
      <c r="P1235">
        <v>4296</v>
      </c>
      <c r="Q1235">
        <v>1695</v>
      </c>
      <c r="R1235">
        <v>1685</v>
      </c>
      <c r="S1235">
        <v>7</v>
      </c>
      <c r="T1235">
        <v>45</v>
      </c>
    </row>
    <row r="1236" spans="1:20" x14ac:dyDescent="0.3">
      <c r="A1236" t="s">
        <v>3949</v>
      </c>
      <c r="B1236" t="s">
        <v>5470</v>
      </c>
      <c r="C1236">
        <v>575000</v>
      </c>
      <c r="D1236">
        <v>2016</v>
      </c>
      <c r="E1236">
        <v>62000</v>
      </c>
      <c r="F1236" t="s">
        <v>14</v>
      </c>
      <c r="G1236" t="s">
        <v>12</v>
      </c>
      <c r="H1236" t="s">
        <v>3951</v>
      </c>
      <c r="I1236" t="s">
        <v>4011</v>
      </c>
      <c r="J1236" t="s">
        <v>3943</v>
      </c>
      <c r="K1236" t="s">
        <v>25</v>
      </c>
      <c r="L1236" t="s">
        <v>3954</v>
      </c>
      <c r="M1236" t="s">
        <v>3955</v>
      </c>
      <c r="N1236" t="s">
        <v>3956</v>
      </c>
      <c r="O1236" t="s">
        <v>3948</v>
      </c>
      <c r="P1236">
        <v>3995</v>
      </c>
      <c r="Q1236">
        <v>1745</v>
      </c>
      <c r="R1236">
        <v>1500</v>
      </c>
      <c r="S1236">
        <v>5</v>
      </c>
      <c r="T1236">
        <v>37</v>
      </c>
    </row>
    <row r="1237" spans="1:20" x14ac:dyDescent="0.3">
      <c r="A1237" t="s">
        <v>4072</v>
      </c>
      <c r="B1237" t="s">
        <v>5485</v>
      </c>
      <c r="C1237">
        <v>3900000</v>
      </c>
      <c r="D1237">
        <v>2021</v>
      </c>
      <c r="E1237">
        <v>41086</v>
      </c>
      <c r="F1237" t="s">
        <v>14</v>
      </c>
      <c r="G1237" t="s">
        <v>19</v>
      </c>
      <c r="H1237" t="s">
        <v>3941</v>
      </c>
      <c r="I1237" t="s">
        <v>3952</v>
      </c>
      <c r="J1237" t="s">
        <v>3953</v>
      </c>
      <c r="K1237" t="s">
        <v>25</v>
      </c>
      <c r="L1237" t="s">
        <v>4933</v>
      </c>
      <c r="M1237" t="s">
        <v>5256</v>
      </c>
      <c r="N1237" t="s">
        <v>5257</v>
      </c>
      <c r="O1237" t="s">
        <v>3991</v>
      </c>
      <c r="P1237">
        <v>4903</v>
      </c>
      <c r="Q1237">
        <v>1869</v>
      </c>
      <c r="R1237">
        <v>1837</v>
      </c>
      <c r="S1237">
        <v>7</v>
      </c>
      <c r="T1237">
        <v>80</v>
      </c>
    </row>
    <row r="1238" spans="1:20" x14ac:dyDescent="0.3">
      <c r="A1238" t="s">
        <v>3985</v>
      </c>
      <c r="B1238" t="s">
        <v>4404</v>
      </c>
      <c r="C1238">
        <v>1395000</v>
      </c>
      <c r="D1238">
        <v>2013</v>
      </c>
      <c r="E1238">
        <v>65000</v>
      </c>
      <c r="F1238" t="s">
        <v>14</v>
      </c>
      <c r="G1238" t="s">
        <v>19</v>
      </c>
      <c r="H1238" t="s">
        <v>4259</v>
      </c>
      <c r="I1238" t="s">
        <v>4068</v>
      </c>
      <c r="J1238" t="s">
        <v>3953</v>
      </c>
      <c r="K1238" t="s">
        <v>25</v>
      </c>
      <c r="L1238" t="s">
        <v>3988</v>
      </c>
      <c r="M1238" t="s">
        <v>3989</v>
      </c>
      <c r="N1238" t="s">
        <v>3990</v>
      </c>
      <c r="O1238" t="s">
        <v>3975</v>
      </c>
      <c r="P1238">
        <v>4633</v>
      </c>
      <c r="Q1238">
        <v>1811</v>
      </c>
      <c r="R1238">
        <v>1429</v>
      </c>
      <c r="S1238">
        <v>5</v>
      </c>
      <c r="T1238">
        <v>57</v>
      </c>
    </row>
    <row r="1239" spans="1:20" x14ac:dyDescent="0.3">
      <c r="A1239" t="s">
        <v>3992</v>
      </c>
      <c r="B1239" t="s">
        <v>5486</v>
      </c>
      <c r="C1239">
        <v>1625000</v>
      </c>
      <c r="D1239">
        <v>2021</v>
      </c>
      <c r="E1239">
        <v>7900</v>
      </c>
      <c r="F1239" t="s">
        <v>10</v>
      </c>
      <c r="G1239" t="s">
        <v>19</v>
      </c>
      <c r="H1239" t="s">
        <v>3941</v>
      </c>
      <c r="I1239" t="s">
        <v>4037</v>
      </c>
      <c r="J1239" t="s">
        <v>3943</v>
      </c>
      <c r="K1239" t="s">
        <v>25</v>
      </c>
      <c r="L1239" t="s">
        <v>4007</v>
      </c>
      <c r="M1239" t="s">
        <v>5330</v>
      </c>
      <c r="N1239" t="s">
        <v>5331</v>
      </c>
      <c r="O1239" t="s">
        <v>3948</v>
      </c>
      <c r="P1239">
        <v>4225</v>
      </c>
      <c r="Q1239">
        <v>1760</v>
      </c>
      <c r="R1239">
        <v>1612</v>
      </c>
      <c r="S1239">
        <v>5</v>
      </c>
      <c r="T1239">
        <v>50</v>
      </c>
    </row>
    <row r="1240" spans="1:20" x14ac:dyDescent="0.3">
      <c r="A1240" t="s">
        <v>4352</v>
      </c>
      <c r="B1240" t="s">
        <v>4475</v>
      </c>
      <c r="C1240">
        <v>1499000</v>
      </c>
      <c r="D1240">
        <v>2021</v>
      </c>
      <c r="E1240">
        <v>22000</v>
      </c>
      <c r="F1240" t="s">
        <v>14</v>
      </c>
      <c r="G1240" t="s">
        <v>19</v>
      </c>
      <c r="H1240" t="s">
        <v>3971</v>
      </c>
      <c r="I1240" t="s">
        <v>3967</v>
      </c>
      <c r="J1240" t="s">
        <v>3943</v>
      </c>
      <c r="K1240" t="s">
        <v>25</v>
      </c>
      <c r="L1240" t="s">
        <v>4186</v>
      </c>
      <c r="M1240" t="s">
        <v>4354</v>
      </c>
      <c r="N1240" t="s">
        <v>4355</v>
      </c>
      <c r="O1240" t="s">
        <v>3948</v>
      </c>
      <c r="P1240">
        <v>3995</v>
      </c>
      <c r="Q1240">
        <v>1790</v>
      </c>
      <c r="R1240">
        <v>1647</v>
      </c>
      <c r="S1240">
        <v>5</v>
      </c>
      <c r="T1240">
        <v>45</v>
      </c>
    </row>
    <row r="1241" spans="1:20" x14ac:dyDescent="0.3">
      <c r="A1241" t="s">
        <v>4021</v>
      </c>
      <c r="B1241" t="s">
        <v>4841</v>
      </c>
      <c r="C1241">
        <v>2050000</v>
      </c>
      <c r="D1241">
        <v>2018</v>
      </c>
      <c r="E1241">
        <v>73000</v>
      </c>
      <c r="F1241" t="s">
        <v>14</v>
      </c>
      <c r="G1241" t="s">
        <v>19</v>
      </c>
      <c r="H1241" t="s">
        <v>3987</v>
      </c>
      <c r="I1241" t="s">
        <v>3952</v>
      </c>
      <c r="J1241" t="s">
        <v>3953</v>
      </c>
      <c r="K1241" t="s">
        <v>25</v>
      </c>
      <c r="L1241" t="s">
        <v>4107</v>
      </c>
      <c r="M1241" t="s">
        <v>4842</v>
      </c>
      <c r="N1241" t="s">
        <v>4843</v>
      </c>
      <c r="O1241" t="s">
        <v>3991</v>
      </c>
      <c r="P1241">
        <v>4486</v>
      </c>
      <c r="Q1241">
        <v>1839</v>
      </c>
      <c r="R1241">
        <v>1672</v>
      </c>
      <c r="S1241">
        <v>5</v>
      </c>
      <c r="T1241">
        <v>71</v>
      </c>
    </row>
    <row r="1242" spans="1:20" x14ac:dyDescent="0.3">
      <c r="A1242" t="s">
        <v>3992</v>
      </c>
      <c r="B1242" t="s">
        <v>3993</v>
      </c>
      <c r="C1242">
        <v>1300000</v>
      </c>
      <c r="D1242">
        <v>2016</v>
      </c>
      <c r="E1242">
        <v>55000</v>
      </c>
      <c r="F1242" t="s">
        <v>10</v>
      </c>
      <c r="G1242" t="s">
        <v>19</v>
      </c>
      <c r="H1242" t="s">
        <v>4106</v>
      </c>
      <c r="I1242" t="s">
        <v>3942</v>
      </c>
      <c r="J1242" t="s">
        <v>3953</v>
      </c>
      <c r="K1242" t="s">
        <v>25</v>
      </c>
      <c r="L1242" t="s">
        <v>3994</v>
      </c>
      <c r="M1242" t="s">
        <v>3995</v>
      </c>
      <c r="N1242" t="s">
        <v>3996</v>
      </c>
      <c r="O1242" t="s">
        <v>3948</v>
      </c>
      <c r="P1242">
        <v>4670</v>
      </c>
      <c r="Q1242">
        <v>1814</v>
      </c>
      <c r="R1242">
        <v>1476</v>
      </c>
      <c r="S1242">
        <v>5</v>
      </c>
      <c r="T1242">
        <v>50</v>
      </c>
    </row>
    <row r="1243" spans="1:20" x14ac:dyDescent="0.3">
      <c r="A1243" t="s">
        <v>3992</v>
      </c>
      <c r="B1243" t="s">
        <v>4763</v>
      </c>
      <c r="C1243">
        <v>3199000</v>
      </c>
      <c r="D1243">
        <v>2019</v>
      </c>
      <c r="E1243">
        <v>6900</v>
      </c>
      <c r="F1243" t="s">
        <v>14</v>
      </c>
      <c r="G1243" t="s">
        <v>19</v>
      </c>
      <c r="H1243" t="s">
        <v>4036</v>
      </c>
      <c r="I1243" t="s">
        <v>3942</v>
      </c>
      <c r="J1243" t="s">
        <v>3943</v>
      </c>
      <c r="K1243" t="s">
        <v>25</v>
      </c>
      <c r="L1243" t="s">
        <v>4107</v>
      </c>
      <c r="M1243" t="s">
        <v>4577</v>
      </c>
      <c r="N1243" t="s">
        <v>4447</v>
      </c>
      <c r="O1243" t="s">
        <v>3948</v>
      </c>
      <c r="P1243">
        <v>4861</v>
      </c>
      <c r="Q1243">
        <v>1864</v>
      </c>
      <c r="R1243">
        <v>1483</v>
      </c>
      <c r="S1243">
        <v>5</v>
      </c>
      <c r="T1243">
        <v>66</v>
      </c>
    </row>
    <row r="1244" spans="1:20" x14ac:dyDescent="0.3">
      <c r="A1244" t="s">
        <v>3949</v>
      </c>
      <c r="B1244" t="s">
        <v>5179</v>
      </c>
      <c r="C1244">
        <v>450000</v>
      </c>
      <c r="D1244">
        <v>2017</v>
      </c>
      <c r="E1244">
        <v>65000</v>
      </c>
      <c r="F1244" t="s">
        <v>10</v>
      </c>
      <c r="G1244" t="s">
        <v>12</v>
      </c>
      <c r="H1244" t="s">
        <v>4078</v>
      </c>
      <c r="I1244" t="s">
        <v>3942</v>
      </c>
      <c r="J1244" t="s">
        <v>3943</v>
      </c>
      <c r="K1244" t="s">
        <v>25</v>
      </c>
      <c r="L1244" t="s">
        <v>3961</v>
      </c>
      <c r="M1244" t="s">
        <v>4122</v>
      </c>
      <c r="N1244" t="s">
        <v>4003</v>
      </c>
      <c r="O1244" t="s">
        <v>3948</v>
      </c>
      <c r="P1244">
        <v>3850</v>
      </c>
      <c r="Q1244">
        <v>1695</v>
      </c>
      <c r="R1244">
        <v>1530</v>
      </c>
      <c r="S1244">
        <v>5</v>
      </c>
      <c r="T1244">
        <v>42</v>
      </c>
    </row>
    <row r="1245" spans="1:20" x14ac:dyDescent="0.3">
      <c r="A1245" t="s">
        <v>3939</v>
      </c>
      <c r="B1245" t="s">
        <v>5487</v>
      </c>
      <c r="C1245">
        <v>675000</v>
      </c>
      <c r="D1245">
        <v>2015</v>
      </c>
      <c r="E1245">
        <v>48000</v>
      </c>
      <c r="F1245" t="s">
        <v>14</v>
      </c>
      <c r="G1245" t="s">
        <v>12</v>
      </c>
      <c r="H1245" t="s">
        <v>3971</v>
      </c>
      <c r="I1245" t="s">
        <v>3952</v>
      </c>
      <c r="J1245" t="s">
        <v>3943</v>
      </c>
      <c r="K1245" t="s">
        <v>25</v>
      </c>
      <c r="L1245" t="s">
        <v>4204</v>
      </c>
      <c r="M1245" t="s">
        <v>4205</v>
      </c>
      <c r="N1245" t="s">
        <v>4126</v>
      </c>
      <c r="O1245" t="s">
        <v>3948</v>
      </c>
      <c r="P1245">
        <v>4386</v>
      </c>
      <c r="Q1245">
        <v>1683</v>
      </c>
      <c r="R1245">
        <v>1603</v>
      </c>
      <c r="S1245">
        <v>7</v>
      </c>
      <c r="T1245">
        <v>42</v>
      </c>
    </row>
    <row r="1246" spans="1:20" x14ac:dyDescent="0.3">
      <c r="A1246" t="s">
        <v>3949</v>
      </c>
      <c r="B1246" t="s">
        <v>4293</v>
      </c>
      <c r="C1246">
        <v>280000</v>
      </c>
      <c r="D1246">
        <v>2018</v>
      </c>
      <c r="E1246">
        <v>48000</v>
      </c>
      <c r="F1246" t="s">
        <v>10</v>
      </c>
      <c r="G1246" t="s">
        <v>12</v>
      </c>
      <c r="H1246" t="s">
        <v>4078</v>
      </c>
      <c r="I1246" t="s">
        <v>4037</v>
      </c>
      <c r="J1246" t="s">
        <v>3953</v>
      </c>
      <c r="K1246" t="s">
        <v>25</v>
      </c>
      <c r="L1246" t="s">
        <v>4030</v>
      </c>
      <c r="M1246" t="s">
        <v>4031</v>
      </c>
      <c r="N1246" t="s">
        <v>4032</v>
      </c>
      <c r="O1246" t="s">
        <v>3948</v>
      </c>
      <c r="P1246">
        <v>3395</v>
      </c>
      <c r="Q1246">
        <v>1490</v>
      </c>
      <c r="R1246">
        <v>1475</v>
      </c>
      <c r="S1246">
        <v>5</v>
      </c>
      <c r="T1246">
        <v>35</v>
      </c>
    </row>
    <row r="1247" spans="1:20" x14ac:dyDescent="0.3">
      <c r="A1247" t="s">
        <v>3949</v>
      </c>
      <c r="B1247" t="s">
        <v>4737</v>
      </c>
      <c r="C1247">
        <v>425000</v>
      </c>
      <c r="D1247">
        <v>2018</v>
      </c>
      <c r="E1247">
        <v>18000</v>
      </c>
      <c r="F1247" t="s">
        <v>10</v>
      </c>
      <c r="G1247" t="s">
        <v>12</v>
      </c>
      <c r="H1247" t="s">
        <v>4036</v>
      </c>
      <c r="I1247" t="s">
        <v>3942</v>
      </c>
      <c r="J1247" t="s">
        <v>3943</v>
      </c>
      <c r="K1247" t="s">
        <v>25</v>
      </c>
      <c r="L1247" t="s">
        <v>4026</v>
      </c>
      <c r="M1247" t="s">
        <v>4324</v>
      </c>
      <c r="N1247" t="s">
        <v>4028</v>
      </c>
      <c r="O1247" t="s">
        <v>3948</v>
      </c>
      <c r="P1247">
        <v>3599</v>
      </c>
      <c r="Q1247">
        <v>1495</v>
      </c>
      <c r="R1247">
        <v>1700</v>
      </c>
      <c r="S1247">
        <v>5</v>
      </c>
      <c r="T1247">
        <v>35</v>
      </c>
    </row>
    <row r="1248" spans="1:20" x14ac:dyDescent="0.3">
      <c r="A1248" t="s">
        <v>5299</v>
      </c>
      <c r="B1248" t="s">
        <v>5488</v>
      </c>
      <c r="C1248">
        <v>20000000</v>
      </c>
      <c r="D1248">
        <v>2011</v>
      </c>
      <c r="E1248">
        <v>27000</v>
      </c>
      <c r="F1248" t="s">
        <v>10</v>
      </c>
      <c r="G1248" t="s">
        <v>19</v>
      </c>
      <c r="H1248" t="s">
        <v>4036</v>
      </c>
      <c r="I1248" t="s">
        <v>4011</v>
      </c>
      <c r="J1248" t="s">
        <v>4177</v>
      </c>
      <c r="K1248" t="s">
        <v>25</v>
      </c>
      <c r="L1248" t="s">
        <v>5301</v>
      </c>
      <c r="M1248" t="s">
        <v>5302</v>
      </c>
      <c r="N1248" t="s">
        <v>5303</v>
      </c>
      <c r="O1248" t="s">
        <v>3975</v>
      </c>
      <c r="P1248">
        <v>5569</v>
      </c>
      <c r="Q1248">
        <v>1948</v>
      </c>
      <c r="R1248">
        <v>1550</v>
      </c>
      <c r="S1248">
        <v>5</v>
      </c>
      <c r="T1248">
        <v>82</v>
      </c>
    </row>
    <row r="1249" spans="1:20" x14ac:dyDescent="0.3">
      <c r="A1249" t="s">
        <v>3980</v>
      </c>
      <c r="B1249" t="s">
        <v>4227</v>
      </c>
      <c r="C1249">
        <v>1250000</v>
      </c>
      <c r="D1249">
        <v>2012</v>
      </c>
      <c r="E1249">
        <v>78000</v>
      </c>
      <c r="F1249" t="s">
        <v>14</v>
      </c>
      <c r="G1249" t="s">
        <v>19</v>
      </c>
      <c r="H1249" t="s">
        <v>4241</v>
      </c>
      <c r="I1249" t="s">
        <v>3952</v>
      </c>
      <c r="J1249" t="s">
        <v>3943</v>
      </c>
      <c r="K1249" t="s">
        <v>25</v>
      </c>
      <c r="L1249" t="s">
        <v>4092</v>
      </c>
      <c r="M1249" t="s">
        <v>4228</v>
      </c>
      <c r="N1249" t="s">
        <v>4229</v>
      </c>
      <c r="O1249" t="s">
        <v>3975</v>
      </c>
      <c r="P1249">
        <v>4596</v>
      </c>
      <c r="Q1249">
        <v>1770</v>
      </c>
      <c r="R1249">
        <v>1447</v>
      </c>
      <c r="S1249">
        <v>5</v>
      </c>
      <c r="T1249">
        <v>66</v>
      </c>
    </row>
    <row r="1250" spans="1:20" x14ac:dyDescent="0.3">
      <c r="A1250" t="s">
        <v>3957</v>
      </c>
      <c r="B1250" t="s">
        <v>5316</v>
      </c>
      <c r="C1250">
        <v>1175000</v>
      </c>
      <c r="D1250">
        <v>2014</v>
      </c>
      <c r="E1250">
        <v>87938</v>
      </c>
      <c r="F1250" t="s">
        <v>14</v>
      </c>
      <c r="G1250" t="s">
        <v>19</v>
      </c>
      <c r="H1250" t="s">
        <v>4006</v>
      </c>
      <c r="I1250" t="s">
        <v>3952</v>
      </c>
      <c r="J1250" t="s">
        <v>3953</v>
      </c>
      <c r="K1250" t="s">
        <v>25</v>
      </c>
      <c r="L1250" t="s">
        <v>5317</v>
      </c>
      <c r="M1250" t="s">
        <v>5318</v>
      </c>
      <c r="N1250" t="s">
        <v>5319</v>
      </c>
      <c r="O1250" t="s">
        <v>3991</v>
      </c>
      <c r="P1250">
        <v>4690</v>
      </c>
      <c r="Q1250">
        <v>1880</v>
      </c>
      <c r="R1250">
        <v>1690</v>
      </c>
      <c r="S1250">
        <v>7</v>
      </c>
      <c r="T1250">
        <v>64</v>
      </c>
    </row>
    <row r="1251" spans="1:20" x14ac:dyDescent="0.3">
      <c r="A1251" t="s">
        <v>3957</v>
      </c>
      <c r="B1251" t="s">
        <v>5489</v>
      </c>
      <c r="C1251">
        <v>545000</v>
      </c>
      <c r="D1251">
        <v>2019</v>
      </c>
      <c r="E1251">
        <v>43000</v>
      </c>
      <c r="F1251" t="s">
        <v>22</v>
      </c>
      <c r="G1251" t="s">
        <v>12</v>
      </c>
      <c r="H1251" t="s">
        <v>3971</v>
      </c>
      <c r="I1251" t="s">
        <v>4037</v>
      </c>
      <c r="J1251" t="s">
        <v>3943</v>
      </c>
      <c r="K1251" t="s">
        <v>25</v>
      </c>
      <c r="L1251" t="s">
        <v>4046</v>
      </c>
      <c r="M1251" t="s">
        <v>4522</v>
      </c>
      <c r="N1251" t="s">
        <v>5490</v>
      </c>
      <c r="O1251" t="s">
        <v>3948</v>
      </c>
      <c r="P1251">
        <v>3610</v>
      </c>
      <c r="Q1251">
        <v>1645</v>
      </c>
      <c r="R1251">
        <v>1560</v>
      </c>
      <c r="S1251">
        <v>5</v>
      </c>
      <c r="T1251">
        <v>60</v>
      </c>
    </row>
    <row r="1252" spans="1:20" x14ac:dyDescent="0.3">
      <c r="A1252" t="s">
        <v>3980</v>
      </c>
      <c r="B1252" t="s">
        <v>5491</v>
      </c>
      <c r="C1252">
        <v>495000</v>
      </c>
      <c r="D1252">
        <v>2008</v>
      </c>
      <c r="E1252">
        <v>95200</v>
      </c>
      <c r="F1252" t="s">
        <v>14</v>
      </c>
      <c r="G1252" t="s">
        <v>19</v>
      </c>
      <c r="H1252" t="s">
        <v>3971</v>
      </c>
      <c r="I1252" t="s">
        <v>3942</v>
      </c>
      <c r="J1252" t="s">
        <v>3943</v>
      </c>
      <c r="K1252" t="s">
        <v>3944</v>
      </c>
      <c r="L1252" t="s">
        <v>5126</v>
      </c>
      <c r="M1252" t="s">
        <v>5127</v>
      </c>
      <c r="N1252" t="s">
        <v>5128</v>
      </c>
      <c r="O1252" t="s">
        <v>3975</v>
      </c>
      <c r="P1252">
        <v>4581</v>
      </c>
      <c r="Q1252">
        <v>1770</v>
      </c>
      <c r="R1252">
        <v>1447</v>
      </c>
      <c r="S1252">
        <v>5</v>
      </c>
      <c r="T1252">
        <v>66</v>
      </c>
    </row>
    <row r="1253" spans="1:20" x14ac:dyDescent="0.3">
      <c r="A1253" t="s">
        <v>3949</v>
      </c>
      <c r="B1253" t="s">
        <v>4303</v>
      </c>
      <c r="C1253">
        <v>500000</v>
      </c>
      <c r="D1253">
        <v>2016</v>
      </c>
      <c r="E1253">
        <v>26000</v>
      </c>
      <c r="F1253" t="s">
        <v>10</v>
      </c>
      <c r="G1253" t="s">
        <v>12</v>
      </c>
      <c r="H1253" t="s">
        <v>4036</v>
      </c>
      <c r="I1253" t="s">
        <v>3952</v>
      </c>
      <c r="J1253" t="s">
        <v>3943</v>
      </c>
      <c r="K1253" t="s">
        <v>25</v>
      </c>
      <c r="L1253" t="s">
        <v>3961</v>
      </c>
      <c r="M1253" t="s">
        <v>4122</v>
      </c>
      <c r="N1253" t="s">
        <v>4003</v>
      </c>
      <c r="O1253" t="s">
        <v>3948</v>
      </c>
      <c r="P1253">
        <v>3995</v>
      </c>
      <c r="Q1253">
        <v>1695</v>
      </c>
      <c r="R1253">
        <v>1555</v>
      </c>
      <c r="S1253">
        <v>5</v>
      </c>
      <c r="T1253">
        <v>42</v>
      </c>
    </row>
    <row r="1254" spans="1:20" x14ac:dyDescent="0.3">
      <c r="A1254" t="s">
        <v>3949</v>
      </c>
      <c r="B1254" t="s">
        <v>4123</v>
      </c>
      <c r="C1254">
        <v>390000</v>
      </c>
      <c r="D1254">
        <v>2015</v>
      </c>
      <c r="E1254">
        <v>70000</v>
      </c>
      <c r="F1254" t="s">
        <v>10</v>
      </c>
      <c r="G1254" t="s">
        <v>19</v>
      </c>
      <c r="H1254" t="s">
        <v>4223</v>
      </c>
      <c r="I1254" t="s">
        <v>3952</v>
      </c>
      <c r="J1254" t="s">
        <v>3943</v>
      </c>
      <c r="K1254" t="s">
        <v>25</v>
      </c>
      <c r="L1254" t="s">
        <v>4026</v>
      </c>
      <c r="M1254" t="s">
        <v>4027</v>
      </c>
      <c r="N1254" t="s">
        <v>4028</v>
      </c>
      <c r="O1254" t="s">
        <v>3948</v>
      </c>
      <c r="P1254">
        <v>3600</v>
      </c>
      <c r="Q1254">
        <v>1600</v>
      </c>
      <c r="R1254">
        <v>1560</v>
      </c>
      <c r="S1254">
        <v>5</v>
      </c>
      <c r="T1254">
        <v>35</v>
      </c>
    </row>
    <row r="1255" spans="1:20" x14ac:dyDescent="0.3">
      <c r="A1255" t="s">
        <v>3949</v>
      </c>
      <c r="B1255" t="s">
        <v>4521</v>
      </c>
      <c r="C1255">
        <v>575000</v>
      </c>
      <c r="D1255">
        <v>2019</v>
      </c>
      <c r="E1255">
        <v>31000</v>
      </c>
      <c r="F1255" t="s">
        <v>22</v>
      </c>
      <c r="G1255" t="s">
        <v>12</v>
      </c>
      <c r="H1255" t="s">
        <v>4036</v>
      </c>
      <c r="I1255" t="s">
        <v>3942</v>
      </c>
      <c r="J1255" t="s">
        <v>3943</v>
      </c>
      <c r="K1255" t="s">
        <v>25</v>
      </c>
      <c r="L1255" t="s">
        <v>4026</v>
      </c>
      <c r="M1255" t="s">
        <v>4522</v>
      </c>
      <c r="N1255" t="s">
        <v>4054</v>
      </c>
      <c r="O1255" t="s">
        <v>3948</v>
      </c>
      <c r="P1255">
        <v>3655</v>
      </c>
      <c r="Q1255">
        <v>1620</v>
      </c>
      <c r="R1255">
        <v>1675</v>
      </c>
      <c r="S1255">
        <v>5</v>
      </c>
      <c r="T1255">
        <v>60</v>
      </c>
    </row>
    <row r="1256" spans="1:20" x14ac:dyDescent="0.3">
      <c r="A1256" t="s">
        <v>3985</v>
      </c>
      <c r="B1256" t="s">
        <v>5492</v>
      </c>
      <c r="C1256">
        <v>2100000</v>
      </c>
      <c r="D1256">
        <v>2014</v>
      </c>
      <c r="E1256">
        <v>103000</v>
      </c>
      <c r="F1256" t="s">
        <v>14</v>
      </c>
      <c r="G1256" t="s">
        <v>19</v>
      </c>
      <c r="H1256" t="s">
        <v>3959</v>
      </c>
      <c r="I1256" t="s">
        <v>4068</v>
      </c>
      <c r="J1256" t="s">
        <v>3953</v>
      </c>
      <c r="K1256" t="s">
        <v>25</v>
      </c>
      <c r="L1256" t="s">
        <v>3988</v>
      </c>
      <c r="M1256" t="s">
        <v>4170</v>
      </c>
      <c r="N1256" t="s">
        <v>4109</v>
      </c>
      <c r="O1256" t="s">
        <v>3975</v>
      </c>
      <c r="P1256">
        <v>4624</v>
      </c>
      <c r="Q1256">
        <v>2031</v>
      </c>
      <c r="R1256">
        <v>1429</v>
      </c>
      <c r="S1256">
        <v>5</v>
      </c>
    </row>
    <row r="1257" spans="1:20" x14ac:dyDescent="0.3">
      <c r="A1257" t="s">
        <v>3957</v>
      </c>
      <c r="B1257" t="s">
        <v>3958</v>
      </c>
      <c r="C1257">
        <v>250000</v>
      </c>
      <c r="D1257">
        <v>2012</v>
      </c>
      <c r="E1257">
        <v>54556</v>
      </c>
      <c r="F1257" t="s">
        <v>10</v>
      </c>
      <c r="G1257" t="s">
        <v>12</v>
      </c>
      <c r="H1257" t="s">
        <v>3959</v>
      </c>
      <c r="I1257" t="s">
        <v>3952</v>
      </c>
      <c r="J1257" t="s">
        <v>3943</v>
      </c>
      <c r="K1257" t="s">
        <v>25</v>
      </c>
      <c r="L1257" t="s">
        <v>3961</v>
      </c>
      <c r="M1257" t="s">
        <v>3962</v>
      </c>
      <c r="N1257" t="s">
        <v>3963</v>
      </c>
      <c r="O1257" t="s">
        <v>3948</v>
      </c>
      <c r="P1257">
        <v>3585</v>
      </c>
      <c r="Q1257">
        <v>1595</v>
      </c>
      <c r="R1257">
        <v>1550</v>
      </c>
      <c r="S1257">
        <v>5</v>
      </c>
      <c r="T1257">
        <v>35</v>
      </c>
    </row>
    <row r="1258" spans="1:20" x14ac:dyDescent="0.3">
      <c r="A1258" t="s">
        <v>3949</v>
      </c>
      <c r="B1258" t="s">
        <v>4233</v>
      </c>
      <c r="C1258">
        <v>685000</v>
      </c>
      <c r="D1258">
        <v>2019</v>
      </c>
      <c r="E1258">
        <v>74000</v>
      </c>
      <c r="F1258" t="s">
        <v>10</v>
      </c>
      <c r="G1258" t="s">
        <v>12</v>
      </c>
      <c r="H1258" t="s">
        <v>3941</v>
      </c>
      <c r="I1258" t="s">
        <v>4011</v>
      </c>
      <c r="J1258" t="s">
        <v>3943</v>
      </c>
      <c r="K1258" t="s">
        <v>25</v>
      </c>
      <c r="L1258" t="s">
        <v>3961</v>
      </c>
      <c r="M1258" t="s">
        <v>4063</v>
      </c>
      <c r="N1258" t="s">
        <v>4184</v>
      </c>
      <c r="O1258" t="s">
        <v>3948</v>
      </c>
      <c r="P1258">
        <v>3995</v>
      </c>
      <c r="Q1258">
        <v>1735</v>
      </c>
      <c r="R1258">
        <v>1515</v>
      </c>
      <c r="S1258">
        <v>5</v>
      </c>
      <c r="T1258">
        <v>37</v>
      </c>
    </row>
    <row r="1259" spans="1:20" x14ac:dyDescent="0.3">
      <c r="A1259" t="s">
        <v>4004</v>
      </c>
      <c r="B1259" t="s">
        <v>5185</v>
      </c>
      <c r="C1259">
        <v>320000</v>
      </c>
      <c r="D1259">
        <v>2016</v>
      </c>
      <c r="E1259">
        <v>64000</v>
      </c>
      <c r="F1259" t="s">
        <v>10</v>
      </c>
      <c r="G1259" t="s">
        <v>12</v>
      </c>
      <c r="H1259" t="s">
        <v>4241</v>
      </c>
      <c r="I1259" t="s">
        <v>4037</v>
      </c>
      <c r="J1259" t="s">
        <v>3943</v>
      </c>
      <c r="K1259" t="s">
        <v>25</v>
      </c>
      <c r="L1259" t="s">
        <v>4490</v>
      </c>
      <c r="M1259" t="s">
        <v>4491</v>
      </c>
      <c r="N1259" t="s">
        <v>4492</v>
      </c>
      <c r="O1259" t="s">
        <v>3948</v>
      </c>
      <c r="P1259">
        <v>3679</v>
      </c>
      <c r="Q1259">
        <v>1579</v>
      </c>
      <c r="R1259">
        <v>1478</v>
      </c>
      <c r="S1259">
        <v>5</v>
      </c>
      <c r="T1259">
        <v>28</v>
      </c>
    </row>
    <row r="1260" spans="1:20" x14ac:dyDescent="0.3">
      <c r="A1260" t="s">
        <v>3949</v>
      </c>
      <c r="B1260" t="s">
        <v>5493</v>
      </c>
      <c r="C1260">
        <v>620000</v>
      </c>
      <c r="D1260">
        <v>2016</v>
      </c>
      <c r="E1260">
        <v>85000</v>
      </c>
      <c r="F1260" t="s">
        <v>14</v>
      </c>
      <c r="G1260" t="s">
        <v>12</v>
      </c>
      <c r="H1260" t="s">
        <v>4598</v>
      </c>
      <c r="I1260" t="s">
        <v>3952</v>
      </c>
      <c r="J1260" t="s">
        <v>3953</v>
      </c>
      <c r="K1260" t="s">
        <v>25</v>
      </c>
      <c r="L1260" t="s">
        <v>4225</v>
      </c>
      <c r="M1260" t="s">
        <v>4907</v>
      </c>
      <c r="N1260" t="s">
        <v>4192</v>
      </c>
      <c r="O1260" t="s">
        <v>3948</v>
      </c>
      <c r="P1260">
        <v>4300</v>
      </c>
      <c r="Q1260">
        <v>1765</v>
      </c>
      <c r="R1260">
        <v>1590</v>
      </c>
      <c r="S1260">
        <v>5</v>
      </c>
      <c r="T1260">
        <v>48</v>
      </c>
    </row>
    <row r="1261" spans="1:20" x14ac:dyDescent="0.3">
      <c r="A1261" t="s">
        <v>3949</v>
      </c>
      <c r="B1261" t="s">
        <v>4673</v>
      </c>
      <c r="C1261">
        <v>600000</v>
      </c>
      <c r="D1261">
        <v>2018</v>
      </c>
      <c r="E1261">
        <v>54000</v>
      </c>
      <c r="F1261" t="s">
        <v>10</v>
      </c>
      <c r="G1261" t="s">
        <v>12</v>
      </c>
      <c r="H1261" t="s">
        <v>4241</v>
      </c>
      <c r="I1261" t="s">
        <v>3952</v>
      </c>
      <c r="J1261" t="s">
        <v>3943</v>
      </c>
      <c r="K1261" t="s">
        <v>25</v>
      </c>
      <c r="L1261" t="s">
        <v>3961</v>
      </c>
      <c r="M1261" t="s">
        <v>4122</v>
      </c>
      <c r="N1261" t="s">
        <v>4003</v>
      </c>
      <c r="O1261" t="s">
        <v>3948</v>
      </c>
      <c r="P1261">
        <v>3850</v>
      </c>
      <c r="Q1261">
        <v>1695</v>
      </c>
      <c r="R1261">
        <v>1530</v>
      </c>
      <c r="S1261">
        <v>5</v>
      </c>
      <c r="T1261">
        <v>42</v>
      </c>
    </row>
    <row r="1262" spans="1:20" x14ac:dyDescent="0.3">
      <c r="A1262" t="s">
        <v>4141</v>
      </c>
      <c r="B1262" t="s">
        <v>5494</v>
      </c>
      <c r="C1262">
        <v>1750000</v>
      </c>
      <c r="D1262">
        <v>2019</v>
      </c>
      <c r="E1262">
        <v>57000</v>
      </c>
      <c r="F1262" t="s">
        <v>10</v>
      </c>
      <c r="G1262" t="s">
        <v>19</v>
      </c>
      <c r="H1262" t="s">
        <v>4106</v>
      </c>
      <c r="I1262" t="s">
        <v>4037</v>
      </c>
      <c r="J1262" t="s">
        <v>3943</v>
      </c>
      <c r="K1262" t="s">
        <v>25</v>
      </c>
      <c r="L1262" t="s">
        <v>4642</v>
      </c>
      <c r="M1262" t="s">
        <v>4643</v>
      </c>
      <c r="N1262" t="s">
        <v>4644</v>
      </c>
      <c r="O1262" t="s">
        <v>3948</v>
      </c>
      <c r="P1262">
        <v>4395</v>
      </c>
      <c r="Q1262">
        <v>1818</v>
      </c>
      <c r="R1262">
        <v>1640</v>
      </c>
      <c r="S1262">
        <v>5</v>
      </c>
      <c r="T1262">
        <v>60</v>
      </c>
    </row>
    <row r="1263" spans="1:20" x14ac:dyDescent="0.3">
      <c r="A1263" t="s">
        <v>4363</v>
      </c>
      <c r="B1263" t="s">
        <v>5495</v>
      </c>
      <c r="C1263">
        <v>4950000</v>
      </c>
      <c r="D1263">
        <v>2018</v>
      </c>
      <c r="E1263">
        <v>38000</v>
      </c>
      <c r="F1263" t="s">
        <v>14</v>
      </c>
      <c r="G1263" t="s">
        <v>19</v>
      </c>
      <c r="H1263" t="s">
        <v>4267</v>
      </c>
      <c r="I1263" t="s">
        <v>3952</v>
      </c>
      <c r="J1263" t="s">
        <v>3943</v>
      </c>
      <c r="K1263" t="s">
        <v>25</v>
      </c>
      <c r="L1263" t="s">
        <v>4365</v>
      </c>
      <c r="M1263" t="s">
        <v>4366</v>
      </c>
      <c r="N1263" t="s">
        <v>4367</v>
      </c>
      <c r="O1263" t="s">
        <v>3991</v>
      </c>
      <c r="P1263">
        <v>4600</v>
      </c>
      <c r="Q1263">
        <v>2173</v>
      </c>
      <c r="R1263">
        <v>1690</v>
      </c>
      <c r="S1263">
        <v>7</v>
      </c>
      <c r="T1263">
        <v>65</v>
      </c>
    </row>
    <row r="1264" spans="1:20" x14ac:dyDescent="0.3">
      <c r="A1264" t="s">
        <v>3957</v>
      </c>
      <c r="B1264" t="s">
        <v>4066</v>
      </c>
      <c r="C1264">
        <v>1015000</v>
      </c>
      <c r="D1264">
        <v>2015</v>
      </c>
      <c r="E1264">
        <v>68566</v>
      </c>
      <c r="F1264" t="s">
        <v>14</v>
      </c>
      <c r="G1264" t="s">
        <v>19</v>
      </c>
      <c r="H1264" t="s">
        <v>4223</v>
      </c>
      <c r="I1264" t="s">
        <v>3952</v>
      </c>
      <c r="J1264" t="s">
        <v>3943</v>
      </c>
      <c r="K1264" t="s">
        <v>25</v>
      </c>
      <c r="L1264" t="s">
        <v>4069</v>
      </c>
      <c r="M1264" t="s">
        <v>4070</v>
      </c>
      <c r="N1264" t="s">
        <v>4071</v>
      </c>
      <c r="O1264" t="s">
        <v>3948</v>
      </c>
      <c r="P1264">
        <v>4270</v>
      </c>
      <c r="Q1264">
        <v>1780</v>
      </c>
      <c r="R1264">
        <v>1630</v>
      </c>
      <c r="S1264">
        <v>5</v>
      </c>
      <c r="T1264">
        <v>60</v>
      </c>
    </row>
    <row r="1265" spans="1:20" x14ac:dyDescent="0.3">
      <c r="A1265" t="s">
        <v>3964</v>
      </c>
      <c r="B1265" t="s">
        <v>4263</v>
      </c>
      <c r="C1265">
        <v>390000</v>
      </c>
      <c r="D1265">
        <v>2009</v>
      </c>
      <c r="E1265">
        <v>68195</v>
      </c>
      <c r="F1265" t="s">
        <v>10</v>
      </c>
      <c r="G1265" t="s">
        <v>12</v>
      </c>
      <c r="H1265" t="s">
        <v>4223</v>
      </c>
      <c r="I1265" t="s">
        <v>3952</v>
      </c>
      <c r="J1265" t="s">
        <v>3943</v>
      </c>
      <c r="K1265" t="s">
        <v>25</v>
      </c>
      <c r="L1265" t="s">
        <v>5243</v>
      </c>
      <c r="M1265" t="s">
        <v>5244</v>
      </c>
      <c r="N1265" t="s">
        <v>5245</v>
      </c>
      <c r="O1265" t="s">
        <v>3948</v>
      </c>
      <c r="P1265">
        <v>4540</v>
      </c>
      <c r="Q1265">
        <v>1760</v>
      </c>
      <c r="R1265">
        <v>1480</v>
      </c>
      <c r="S1265">
        <v>5</v>
      </c>
      <c r="T1265">
        <v>55</v>
      </c>
    </row>
    <row r="1266" spans="1:20" x14ac:dyDescent="0.3">
      <c r="A1266" t="s">
        <v>3949</v>
      </c>
      <c r="B1266" t="s">
        <v>5180</v>
      </c>
      <c r="C1266">
        <v>755000</v>
      </c>
      <c r="D1266">
        <v>2017</v>
      </c>
      <c r="E1266">
        <v>57000</v>
      </c>
      <c r="F1266" t="s">
        <v>10</v>
      </c>
      <c r="G1266" t="s">
        <v>12</v>
      </c>
      <c r="H1266" t="s">
        <v>4036</v>
      </c>
      <c r="I1266" t="s">
        <v>3952</v>
      </c>
      <c r="J1266" t="s">
        <v>3943</v>
      </c>
      <c r="K1266" t="s">
        <v>25</v>
      </c>
      <c r="L1266" t="s">
        <v>3977</v>
      </c>
      <c r="M1266" t="s">
        <v>3978</v>
      </c>
      <c r="N1266" t="s">
        <v>3979</v>
      </c>
      <c r="O1266" t="s">
        <v>3948</v>
      </c>
      <c r="P1266">
        <v>4490</v>
      </c>
      <c r="Q1266">
        <v>1730</v>
      </c>
      <c r="R1266">
        <v>1485</v>
      </c>
      <c r="S1266">
        <v>5</v>
      </c>
      <c r="T1266">
        <v>43</v>
      </c>
    </row>
    <row r="1267" spans="1:20" x14ac:dyDescent="0.3">
      <c r="A1267" t="s">
        <v>3957</v>
      </c>
      <c r="B1267" t="s">
        <v>4308</v>
      </c>
      <c r="C1267">
        <v>1825000</v>
      </c>
      <c r="D1267">
        <v>2021</v>
      </c>
      <c r="E1267">
        <v>45000</v>
      </c>
      <c r="F1267" t="s">
        <v>10</v>
      </c>
      <c r="G1267" t="s">
        <v>19</v>
      </c>
      <c r="H1267" t="s">
        <v>4036</v>
      </c>
      <c r="I1267" t="s">
        <v>3952</v>
      </c>
      <c r="J1267" t="s">
        <v>3943</v>
      </c>
      <c r="K1267" t="s">
        <v>25</v>
      </c>
      <c r="L1267" t="s">
        <v>4309</v>
      </c>
      <c r="M1267" t="s">
        <v>4310</v>
      </c>
      <c r="N1267" t="s">
        <v>4311</v>
      </c>
      <c r="O1267" t="s">
        <v>3948</v>
      </c>
      <c r="P1267">
        <v>4300</v>
      </c>
      <c r="Q1267">
        <v>1790</v>
      </c>
      <c r="R1267">
        <v>1635</v>
      </c>
      <c r="S1267">
        <v>5</v>
      </c>
      <c r="T1267">
        <v>50</v>
      </c>
    </row>
    <row r="1268" spans="1:20" x14ac:dyDescent="0.3">
      <c r="A1268" t="s">
        <v>3949</v>
      </c>
      <c r="B1268" t="s">
        <v>4123</v>
      </c>
      <c r="C1268">
        <v>416000</v>
      </c>
      <c r="D1268">
        <v>2014</v>
      </c>
      <c r="E1268">
        <v>60116</v>
      </c>
      <c r="F1268" t="s">
        <v>10</v>
      </c>
      <c r="G1268" t="s">
        <v>19</v>
      </c>
      <c r="H1268" t="s">
        <v>4006</v>
      </c>
      <c r="I1268" t="s">
        <v>3942</v>
      </c>
      <c r="J1268" t="s">
        <v>3943</v>
      </c>
      <c r="K1268" t="s">
        <v>25</v>
      </c>
      <c r="L1268" t="s">
        <v>4026</v>
      </c>
      <c r="M1268" t="s">
        <v>4027</v>
      </c>
      <c r="N1268" t="s">
        <v>4028</v>
      </c>
      <c r="O1268" t="s">
        <v>3948</v>
      </c>
      <c r="P1268">
        <v>3600</v>
      </c>
      <c r="Q1268">
        <v>1600</v>
      </c>
      <c r="R1268">
        <v>1560</v>
      </c>
      <c r="S1268">
        <v>5</v>
      </c>
      <c r="T1268">
        <v>35</v>
      </c>
    </row>
    <row r="1269" spans="1:20" x14ac:dyDescent="0.3">
      <c r="A1269" t="s">
        <v>3949</v>
      </c>
      <c r="B1269" t="s">
        <v>5496</v>
      </c>
      <c r="C1269">
        <v>325000</v>
      </c>
      <c r="D1269">
        <v>2010</v>
      </c>
      <c r="E1269">
        <v>82202</v>
      </c>
      <c r="F1269" t="s">
        <v>14</v>
      </c>
      <c r="G1269" t="s">
        <v>12</v>
      </c>
      <c r="H1269" t="s">
        <v>4210</v>
      </c>
      <c r="I1269" t="s">
        <v>3952</v>
      </c>
      <c r="J1269" t="s">
        <v>3953</v>
      </c>
      <c r="K1269" t="s">
        <v>25</v>
      </c>
      <c r="L1269" t="s">
        <v>3954</v>
      </c>
      <c r="M1269" t="s">
        <v>4429</v>
      </c>
      <c r="N1269" t="s">
        <v>4430</v>
      </c>
      <c r="O1269" t="s">
        <v>3948</v>
      </c>
      <c r="P1269">
        <v>4160</v>
      </c>
      <c r="Q1269">
        <v>1690</v>
      </c>
      <c r="R1269">
        <v>1530</v>
      </c>
      <c r="S1269">
        <v>5</v>
      </c>
      <c r="T1269">
        <v>43</v>
      </c>
    </row>
    <row r="1270" spans="1:20" x14ac:dyDescent="0.3">
      <c r="A1270" t="s">
        <v>3949</v>
      </c>
      <c r="B1270" t="s">
        <v>4550</v>
      </c>
      <c r="C1270">
        <v>218000</v>
      </c>
      <c r="D1270">
        <v>2008</v>
      </c>
      <c r="E1270">
        <v>51000</v>
      </c>
      <c r="F1270" t="s">
        <v>10</v>
      </c>
      <c r="G1270" t="s">
        <v>12</v>
      </c>
      <c r="H1270" t="s">
        <v>3987</v>
      </c>
      <c r="I1270" t="s">
        <v>4114</v>
      </c>
      <c r="J1270" t="s">
        <v>3953</v>
      </c>
      <c r="K1270" t="s">
        <v>25</v>
      </c>
      <c r="L1270" t="s">
        <v>4551</v>
      </c>
      <c r="M1270" t="s">
        <v>4552</v>
      </c>
      <c r="N1270" t="s">
        <v>4553</v>
      </c>
      <c r="O1270" t="s">
        <v>3948</v>
      </c>
      <c r="P1270">
        <v>3520</v>
      </c>
      <c r="Q1270">
        <v>1475</v>
      </c>
      <c r="R1270">
        <v>1690</v>
      </c>
      <c r="S1270">
        <v>5</v>
      </c>
      <c r="T1270">
        <v>35</v>
      </c>
    </row>
    <row r="1271" spans="1:20" x14ac:dyDescent="0.3">
      <c r="A1271" t="s">
        <v>3980</v>
      </c>
      <c r="B1271" t="s">
        <v>4798</v>
      </c>
      <c r="C1271">
        <v>2800000</v>
      </c>
      <c r="D1271">
        <v>2018</v>
      </c>
      <c r="E1271">
        <v>24000</v>
      </c>
      <c r="F1271" t="s">
        <v>14</v>
      </c>
      <c r="G1271" t="s">
        <v>19</v>
      </c>
      <c r="H1271" t="s">
        <v>3971</v>
      </c>
      <c r="I1271" t="s">
        <v>3967</v>
      </c>
      <c r="J1271" t="s">
        <v>3943</v>
      </c>
      <c r="K1271" t="s">
        <v>25</v>
      </c>
      <c r="L1271" t="s">
        <v>4092</v>
      </c>
      <c r="M1271" t="s">
        <v>4406</v>
      </c>
      <c r="N1271" t="s">
        <v>4407</v>
      </c>
      <c r="O1271" t="s">
        <v>3948</v>
      </c>
      <c r="P1271">
        <v>4630</v>
      </c>
      <c r="Q1271">
        <v>1777</v>
      </c>
      <c r="R1271">
        <v>1432</v>
      </c>
      <c r="S1271">
        <v>5</v>
      </c>
    </row>
    <row r="1272" spans="1:20" x14ac:dyDescent="0.3">
      <c r="A1272" t="s">
        <v>3949</v>
      </c>
      <c r="B1272" t="s">
        <v>5497</v>
      </c>
      <c r="C1272">
        <v>650000</v>
      </c>
      <c r="D1272">
        <v>2017</v>
      </c>
      <c r="E1272">
        <v>86000</v>
      </c>
      <c r="F1272" t="s">
        <v>14</v>
      </c>
      <c r="G1272" t="s">
        <v>12</v>
      </c>
      <c r="H1272" t="s">
        <v>3959</v>
      </c>
      <c r="I1272" t="s">
        <v>3952</v>
      </c>
      <c r="J1272" t="s">
        <v>3943</v>
      </c>
      <c r="K1272" t="s">
        <v>25</v>
      </c>
      <c r="L1272" t="s">
        <v>3954</v>
      </c>
      <c r="M1272" t="s">
        <v>4125</v>
      </c>
      <c r="N1272" t="s">
        <v>4126</v>
      </c>
      <c r="O1272" t="s">
        <v>3948</v>
      </c>
      <c r="P1272">
        <v>4490</v>
      </c>
      <c r="Q1272">
        <v>1730</v>
      </c>
      <c r="R1272">
        <v>1485</v>
      </c>
      <c r="S1272">
        <v>5</v>
      </c>
      <c r="T1272">
        <v>43</v>
      </c>
    </row>
    <row r="1273" spans="1:20" x14ac:dyDescent="0.3">
      <c r="A1273" t="s">
        <v>3939</v>
      </c>
      <c r="B1273" t="s">
        <v>5498</v>
      </c>
      <c r="C1273">
        <v>790000</v>
      </c>
      <c r="D1273">
        <v>2018</v>
      </c>
      <c r="E1273">
        <v>41000</v>
      </c>
      <c r="F1273" t="s">
        <v>14</v>
      </c>
      <c r="G1273" t="s">
        <v>12</v>
      </c>
      <c r="H1273" t="s">
        <v>4067</v>
      </c>
      <c r="I1273" t="s">
        <v>4037</v>
      </c>
      <c r="J1273" t="s">
        <v>3943</v>
      </c>
      <c r="K1273" t="s">
        <v>25</v>
      </c>
      <c r="L1273" t="s">
        <v>4204</v>
      </c>
      <c r="M1273" t="s">
        <v>4205</v>
      </c>
      <c r="N1273" t="s">
        <v>4126</v>
      </c>
      <c r="O1273" t="s">
        <v>3948</v>
      </c>
      <c r="P1273">
        <v>3999</v>
      </c>
      <c r="Q1273">
        <v>1734</v>
      </c>
      <c r="R1273">
        <v>1601</v>
      </c>
      <c r="S1273">
        <v>5</v>
      </c>
      <c r="T1273">
        <v>40</v>
      </c>
    </row>
    <row r="1274" spans="1:20" x14ac:dyDescent="0.3">
      <c r="A1274" t="s">
        <v>3939</v>
      </c>
      <c r="B1274" t="s">
        <v>4727</v>
      </c>
      <c r="C1274">
        <v>540000</v>
      </c>
      <c r="D1274">
        <v>2015</v>
      </c>
      <c r="E1274">
        <v>76000</v>
      </c>
      <c r="F1274" t="s">
        <v>14</v>
      </c>
      <c r="G1274" t="s">
        <v>12</v>
      </c>
      <c r="H1274" t="s">
        <v>4183</v>
      </c>
      <c r="I1274" t="s">
        <v>3967</v>
      </c>
      <c r="J1274" t="s">
        <v>3943</v>
      </c>
      <c r="K1274" t="s">
        <v>25</v>
      </c>
      <c r="L1274" t="s">
        <v>4204</v>
      </c>
      <c r="M1274" t="s">
        <v>4205</v>
      </c>
      <c r="N1274" t="s">
        <v>4126</v>
      </c>
      <c r="O1274" t="s">
        <v>3948</v>
      </c>
      <c r="P1274">
        <v>4440</v>
      </c>
      <c r="Q1274">
        <v>1695</v>
      </c>
      <c r="R1274">
        <v>1495</v>
      </c>
      <c r="S1274">
        <v>5</v>
      </c>
      <c r="T1274">
        <v>40</v>
      </c>
    </row>
    <row r="1275" spans="1:20" x14ac:dyDescent="0.3">
      <c r="A1275" t="s">
        <v>3949</v>
      </c>
      <c r="B1275" t="s">
        <v>4645</v>
      </c>
      <c r="C1275">
        <v>375000</v>
      </c>
      <c r="D1275">
        <v>2011</v>
      </c>
      <c r="E1275">
        <v>120000</v>
      </c>
      <c r="F1275" t="s">
        <v>14</v>
      </c>
      <c r="G1275" t="s">
        <v>12</v>
      </c>
      <c r="H1275" t="s">
        <v>4106</v>
      </c>
      <c r="I1275" t="s">
        <v>4037</v>
      </c>
      <c r="J1275" t="s">
        <v>3943</v>
      </c>
      <c r="K1275" t="s">
        <v>25</v>
      </c>
      <c r="L1275" t="s">
        <v>3954</v>
      </c>
      <c r="M1275" t="s">
        <v>3955</v>
      </c>
      <c r="N1275" t="s">
        <v>3956</v>
      </c>
      <c r="O1275" t="s">
        <v>3948</v>
      </c>
      <c r="P1275">
        <v>3850</v>
      </c>
      <c r="Q1275">
        <v>1695</v>
      </c>
      <c r="R1275">
        <v>1530</v>
      </c>
      <c r="S1275">
        <v>5</v>
      </c>
      <c r="T1275">
        <v>42</v>
      </c>
    </row>
    <row r="1276" spans="1:20" x14ac:dyDescent="0.3">
      <c r="A1276" t="s">
        <v>3985</v>
      </c>
      <c r="B1276" t="s">
        <v>5015</v>
      </c>
      <c r="C1276">
        <v>3990000</v>
      </c>
      <c r="D1276">
        <v>2021</v>
      </c>
      <c r="E1276">
        <v>12500</v>
      </c>
      <c r="F1276" t="s">
        <v>10</v>
      </c>
      <c r="G1276" t="s">
        <v>19</v>
      </c>
      <c r="H1276" t="s">
        <v>4036</v>
      </c>
      <c r="I1276" t="s">
        <v>3952</v>
      </c>
      <c r="J1276" t="s">
        <v>3943</v>
      </c>
      <c r="K1276" t="s">
        <v>25</v>
      </c>
      <c r="L1276" t="s">
        <v>4151</v>
      </c>
      <c r="M1276" t="s">
        <v>5016</v>
      </c>
      <c r="N1276" t="s">
        <v>5017</v>
      </c>
      <c r="O1276" t="s">
        <v>3948</v>
      </c>
      <c r="P1276">
        <v>4447</v>
      </c>
      <c r="Q1276">
        <v>1821</v>
      </c>
      <c r="R1276">
        <v>1598</v>
      </c>
      <c r="S1276">
        <v>5</v>
      </c>
      <c r="T1276">
        <v>51</v>
      </c>
    </row>
    <row r="1277" spans="1:20" x14ac:dyDescent="0.3">
      <c r="A1277" t="s">
        <v>4248</v>
      </c>
      <c r="B1277" t="s">
        <v>5148</v>
      </c>
      <c r="C1277">
        <v>10900000</v>
      </c>
      <c r="D1277">
        <v>2018</v>
      </c>
      <c r="E1277">
        <v>6300</v>
      </c>
      <c r="F1277" t="s">
        <v>10</v>
      </c>
      <c r="G1277" t="s">
        <v>19</v>
      </c>
      <c r="H1277" t="s">
        <v>4106</v>
      </c>
      <c r="I1277" t="s">
        <v>3942</v>
      </c>
      <c r="J1277" t="s">
        <v>3943</v>
      </c>
      <c r="K1277" t="s">
        <v>3944</v>
      </c>
      <c r="L1277" t="s">
        <v>4817</v>
      </c>
      <c r="M1277" t="s">
        <v>4818</v>
      </c>
      <c r="N1277" t="s">
        <v>5149</v>
      </c>
      <c r="O1277" t="s">
        <v>3975</v>
      </c>
      <c r="P1277">
        <v>4379</v>
      </c>
      <c r="Q1277">
        <v>1801</v>
      </c>
      <c r="R1277">
        <v>1281</v>
      </c>
      <c r="S1277">
        <v>2</v>
      </c>
      <c r="T1277">
        <v>54</v>
      </c>
    </row>
    <row r="1278" spans="1:20" x14ac:dyDescent="0.3">
      <c r="A1278" t="s">
        <v>3949</v>
      </c>
      <c r="B1278" t="s">
        <v>4936</v>
      </c>
      <c r="C1278">
        <v>245000</v>
      </c>
      <c r="D1278">
        <v>2009</v>
      </c>
      <c r="E1278">
        <v>114000</v>
      </c>
      <c r="F1278" t="s">
        <v>10</v>
      </c>
      <c r="G1278" t="s">
        <v>12</v>
      </c>
      <c r="H1278" t="s">
        <v>3971</v>
      </c>
      <c r="I1278" t="s">
        <v>4114</v>
      </c>
      <c r="J1278" t="s">
        <v>3943</v>
      </c>
      <c r="K1278" t="s">
        <v>25</v>
      </c>
      <c r="L1278" t="s">
        <v>4680</v>
      </c>
      <c r="M1278" t="s">
        <v>4681</v>
      </c>
      <c r="N1278" t="s">
        <v>4682</v>
      </c>
      <c r="O1278" t="s">
        <v>3948</v>
      </c>
      <c r="P1278">
        <v>4160</v>
      </c>
      <c r="Q1278">
        <v>1690</v>
      </c>
      <c r="R1278">
        <v>1530</v>
      </c>
      <c r="S1278">
        <v>5</v>
      </c>
      <c r="T1278">
        <v>43</v>
      </c>
    </row>
    <row r="1279" spans="1:20" x14ac:dyDescent="0.3">
      <c r="A1279" t="s">
        <v>3949</v>
      </c>
      <c r="B1279" t="s">
        <v>5229</v>
      </c>
      <c r="C1279">
        <v>260000</v>
      </c>
      <c r="D1279">
        <v>2015</v>
      </c>
      <c r="E1279">
        <v>25862</v>
      </c>
      <c r="F1279" t="s">
        <v>10</v>
      </c>
      <c r="G1279" t="s">
        <v>12</v>
      </c>
      <c r="H1279" t="s">
        <v>4259</v>
      </c>
      <c r="I1279" t="s">
        <v>4011</v>
      </c>
      <c r="J1279" t="s">
        <v>3943</v>
      </c>
      <c r="K1279" t="s">
        <v>25</v>
      </c>
      <c r="L1279" t="s">
        <v>4026</v>
      </c>
      <c r="M1279" t="s">
        <v>4027</v>
      </c>
      <c r="N1279" t="s">
        <v>4028</v>
      </c>
      <c r="O1279" t="s">
        <v>3948</v>
      </c>
      <c r="P1279">
        <v>3600</v>
      </c>
      <c r="Q1279">
        <v>1600</v>
      </c>
      <c r="R1279">
        <v>1560</v>
      </c>
      <c r="S1279">
        <v>5</v>
      </c>
      <c r="T1279">
        <v>35</v>
      </c>
    </row>
    <row r="1280" spans="1:20" x14ac:dyDescent="0.3">
      <c r="A1280" t="s">
        <v>3992</v>
      </c>
      <c r="B1280" t="s">
        <v>4793</v>
      </c>
      <c r="C1280">
        <v>3200000</v>
      </c>
      <c r="D1280">
        <v>2018</v>
      </c>
      <c r="E1280">
        <v>35000</v>
      </c>
      <c r="F1280" t="s">
        <v>14</v>
      </c>
      <c r="G1280" t="s">
        <v>19</v>
      </c>
      <c r="H1280" t="s">
        <v>3941</v>
      </c>
      <c r="I1280" t="s">
        <v>3952</v>
      </c>
      <c r="J1280" t="s">
        <v>3943</v>
      </c>
      <c r="K1280" t="s">
        <v>25</v>
      </c>
      <c r="L1280" t="s">
        <v>1676</v>
      </c>
      <c r="M1280" t="s">
        <v>1676</v>
      </c>
      <c r="N1280" t="s">
        <v>1676</v>
      </c>
      <c r="O1280" t="s">
        <v>1676</v>
      </c>
      <c r="P1280">
        <v>4697</v>
      </c>
      <c r="Q1280">
        <v>1882</v>
      </c>
      <c r="R1280">
        <v>1665</v>
      </c>
      <c r="S1280">
        <v>7</v>
      </c>
      <c r="T1280">
        <v>63</v>
      </c>
    </row>
    <row r="1281" spans="1:20" x14ac:dyDescent="0.3">
      <c r="A1281" t="s">
        <v>4072</v>
      </c>
      <c r="B1281" t="s">
        <v>4194</v>
      </c>
      <c r="C1281">
        <v>240000</v>
      </c>
      <c r="D1281">
        <v>2010</v>
      </c>
      <c r="E1281">
        <v>72000</v>
      </c>
      <c r="F1281" t="s">
        <v>14</v>
      </c>
      <c r="G1281" t="s">
        <v>12</v>
      </c>
      <c r="H1281" t="s">
        <v>4106</v>
      </c>
      <c r="I1281" t="s">
        <v>3952</v>
      </c>
      <c r="J1281" t="s">
        <v>3943</v>
      </c>
      <c r="K1281" t="s">
        <v>25</v>
      </c>
      <c r="L1281" t="s">
        <v>4195</v>
      </c>
      <c r="M1281" t="s">
        <v>5499</v>
      </c>
      <c r="N1281" t="s">
        <v>5429</v>
      </c>
      <c r="O1281" t="s">
        <v>3948</v>
      </c>
      <c r="P1281">
        <v>3795</v>
      </c>
      <c r="Q1281">
        <v>1680</v>
      </c>
      <c r="R1281">
        <v>1427</v>
      </c>
      <c r="S1281">
        <v>5</v>
      </c>
      <c r="T1281">
        <v>45</v>
      </c>
    </row>
    <row r="1282" spans="1:20" x14ac:dyDescent="0.3">
      <c r="A1282" t="s">
        <v>3957</v>
      </c>
      <c r="B1282" t="s">
        <v>5500</v>
      </c>
      <c r="C1282">
        <v>800000</v>
      </c>
      <c r="D1282">
        <v>2015</v>
      </c>
      <c r="E1282">
        <v>90000</v>
      </c>
      <c r="F1282" t="s">
        <v>14</v>
      </c>
      <c r="G1282" t="s">
        <v>12</v>
      </c>
      <c r="H1282" t="s">
        <v>3959</v>
      </c>
      <c r="I1282" t="s">
        <v>4037</v>
      </c>
      <c r="J1282" t="s">
        <v>3943</v>
      </c>
      <c r="K1282" t="s">
        <v>25</v>
      </c>
      <c r="L1282" t="s">
        <v>4069</v>
      </c>
      <c r="M1282" t="s">
        <v>4070</v>
      </c>
      <c r="N1282" t="s">
        <v>4071</v>
      </c>
      <c r="O1282" t="s">
        <v>3948</v>
      </c>
      <c r="P1282">
        <v>4270</v>
      </c>
      <c r="Q1282">
        <v>1780</v>
      </c>
      <c r="R1282">
        <v>1630</v>
      </c>
      <c r="S1282">
        <v>5</v>
      </c>
      <c r="T1282">
        <v>60</v>
      </c>
    </row>
    <row r="1283" spans="1:20" x14ac:dyDescent="0.3">
      <c r="A1283" t="s">
        <v>3939</v>
      </c>
      <c r="B1283" t="s">
        <v>4391</v>
      </c>
      <c r="C1283">
        <v>745000</v>
      </c>
      <c r="D1283">
        <v>2016</v>
      </c>
      <c r="E1283">
        <v>38000</v>
      </c>
      <c r="F1283" t="s">
        <v>10</v>
      </c>
      <c r="G1283" t="s">
        <v>12</v>
      </c>
      <c r="H1283" t="s">
        <v>4145</v>
      </c>
      <c r="I1283" t="s">
        <v>4037</v>
      </c>
      <c r="J1283" t="s">
        <v>3943</v>
      </c>
      <c r="K1283" t="s">
        <v>25</v>
      </c>
      <c r="L1283" t="s">
        <v>4155</v>
      </c>
      <c r="M1283" t="s">
        <v>4156</v>
      </c>
      <c r="N1283" t="s">
        <v>4157</v>
      </c>
      <c r="O1283" t="s">
        <v>3948</v>
      </c>
      <c r="P1283">
        <v>4440</v>
      </c>
      <c r="Q1283">
        <v>1695</v>
      </c>
      <c r="R1283">
        <v>1495</v>
      </c>
      <c r="S1283">
        <v>5</v>
      </c>
      <c r="T1283">
        <v>40</v>
      </c>
    </row>
    <row r="1284" spans="1:20" x14ac:dyDescent="0.3">
      <c r="A1284" t="s">
        <v>3980</v>
      </c>
      <c r="B1284" t="s">
        <v>4732</v>
      </c>
      <c r="C1284">
        <v>7390000</v>
      </c>
      <c r="D1284">
        <v>2021</v>
      </c>
      <c r="E1284">
        <v>7000</v>
      </c>
      <c r="F1284" t="s">
        <v>14</v>
      </c>
      <c r="G1284" t="s">
        <v>19</v>
      </c>
      <c r="H1284" t="s">
        <v>3971</v>
      </c>
      <c r="I1284" t="s">
        <v>3942</v>
      </c>
      <c r="J1284" t="s">
        <v>3943</v>
      </c>
      <c r="K1284" t="s">
        <v>25</v>
      </c>
      <c r="L1284" t="s">
        <v>4358</v>
      </c>
      <c r="M1284" t="s">
        <v>4359</v>
      </c>
      <c r="N1284" t="s">
        <v>4360</v>
      </c>
      <c r="O1284" t="s">
        <v>3975</v>
      </c>
      <c r="P1284">
        <v>5063</v>
      </c>
      <c r="Q1284">
        <v>1860</v>
      </c>
      <c r="R1284">
        <v>1494</v>
      </c>
      <c r="S1284">
        <v>5</v>
      </c>
      <c r="T1284">
        <v>80</v>
      </c>
    </row>
    <row r="1285" spans="1:20" x14ac:dyDescent="0.3">
      <c r="A1285" t="s">
        <v>3985</v>
      </c>
      <c r="B1285" t="s">
        <v>4450</v>
      </c>
      <c r="C1285">
        <v>5900000</v>
      </c>
      <c r="D1285">
        <v>2017</v>
      </c>
      <c r="E1285">
        <v>83985</v>
      </c>
      <c r="F1285" t="s">
        <v>14</v>
      </c>
      <c r="G1285" t="s">
        <v>19</v>
      </c>
      <c r="H1285" t="s">
        <v>3941</v>
      </c>
      <c r="I1285" t="s">
        <v>3952</v>
      </c>
      <c r="J1285" t="s">
        <v>3953</v>
      </c>
      <c r="K1285" t="s">
        <v>25</v>
      </c>
      <c r="L1285" t="s">
        <v>4244</v>
      </c>
      <c r="M1285" t="s">
        <v>4245</v>
      </c>
      <c r="N1285" t="s">
        <v>4246</v>
      </c>
      <c r="O1285" t="s">
        <v>3991</v>
      </c>
      <c r="P1285">
        <v>4886</v>
      </c>
      <c r="Q1285">
        <v>1938</v>
      </c>
      <c r="R1285">
        <v>1762</v>
      </c>
      <c r="S1285">
        <v>5</v>
      </c>
    </row>
    <row r="1286" spans="1:20" x14ac:dyDescent="0.3">
      <c r="A1286" t="s">
        <v>3939</v>
      </c>
      <c r="B1286" t="s">
        <v>5037</v>
      </c>
      <c r="C1286">
        <v>675000</v>
      </c>
      <c r="D1286">
        <v>2019</v>
      </c>
      <c r="E1286">
        <v>74237</v>
      </c>
      <c r="F1286" t="s">
        <v>10</v>
      </c>
      <c r="G1286" t="s">
        <v>12</v>
      </c>
      <c r="H1286" t="s">
        <v>4419</v>
      </c>
      <c r="I1286" t="s">
        <v>3952</v>
      </c>
      <c r="J1286" t="s">
        <v>3943</v>
      </c>
      <c r="K1286" t="s">
        <v>25</v>
      </c>
      <c r="L1286" t="s">
        <v>4062</v>
      </c>
      <c r="M1286" t="s">
        <v>4063</v>
      </c>
      <c r="N1286" t="s">
        <v>4064</v>
      </c>
      <c r="O1286" t="s">
        <v>3948</v>
      </c>
      <c r="P1286">
        <v>3995</v>
      </c>
      <c r="Q1286">
        <v>1695</v>
      </c>
      <c r="R1286">
        <v>1501</v>
      </c>
      <c r="S1286">
        <v>5</v>
      </c>
      <c r="T1286">
        <v>35</v>
      </c>
    </row>
    <row r="1287" spans="1:20" x14ac:dyDescent="0.3">
      <c r="A1287" t="s">
        <v>3985</v>
      </c>
      <c r="B1287" t="s">
        <v>4221</v>
      </c>
      <c r="C1287">
        <v>2650000</v>
      </c>
      <c r="D1287">
        <v>2018</v>
      </c>
      <c r="E1287">
        <v>53000</v>
      </c>
      <c r="F1287" t="s">
        <v>14</v>
      </c>
      <c r="G1287" t="s">
        <v>19</v>
      </c>
      <c r="H1287" t="s">
        <v>4036</v>
      </c>
      <c r="I1287" t="s">
        <v>4011</v>
      </c>
      <c r="J1287" t="s">
        <v>3953</v>
      </c>
      <c r="K1287" t="s">
        <v>25</v>
      </c>
      <c r="L1287" t="s">
        <v>3988</v>
      </c>
      <c r="M1287" t="s">
        <v>4170</v>
      </c>
      <c r="N1287" t="s">
        <v>4020</v>
      </c>
      <c r="O1287" t="s">
        <v>3975</v>
      </c>
      <c r="P1287">
        <v>4454</v>
      </c>
      <c r="Q1287">
        <v>2044</v>
      </c>
      <c r="R1287">
        <v>1545</v>
      </c>
      <c r="S1287">
        <v>5</v>
      </c>
      <c r="T1287">
        <v>63</v>
      </c>
    </row>
    <row r="1288" spans="1:20" x14ac:dyDescent="0.3">
      <c r="A1288" t="s">
        <v>3949</v>
      </c>
      <c r="B1288" t="s">
        <v>4293</v>
      </c>
      <c r="C1288">
        <v>340000</v>
      </c>
      <c r="D1288">
        <v>2016</v>
      </c>
      <c r="E1288">
        <v>52303</v>
      </c>
      <c r="F1288" t="s">
        <v>10</v>
      </c>
      <c r="G1288" t="s">
        <v>12</v>
      </c>
      <c r="H1288" t="s">
        <v>5121</v>
      </c>
      <c r="I1288" t="s">
        <v>3942</v>
      </c>
      <c r="J1288" t="s">
        <v>3943</v>
      </c>
      <c r="K1288" t="s">
        <v>4288</v>
      </c>
      <c r="L1288" t="s">
        <v>4030</v>
      </c>
      <c r="M1288" t="s">
        <v>4031</v>
      </c>
      <c r="N1288" t="s">
        <v>4032</v>
      </c>
      <c r="O1288" t="s">
        <v>3948</v>
      </c>
      <c r="P1288">
        <v>3395</v>
      </c>
      <c r="Q1288">
        <v>1490</v>
      </c>
      <c r="R1288">
        <v>1475</v>
      </c>
      <c r="S1288">
        <v>5</v>
      </c>
      <c r="T1288">
        <v>35</v>
      </c>
    </row>
    <row r="1289" spans="1:20" x14ac:dyDescent="0.3">
      <c r="A1289" t="s">
        <v>3949</v>
      </c>
      <c r="B1289" t="s">
        <v>4356</v>
      </c>
      <c r="C1289">
        <v>620000</v>
      </c>
      <c r="D1289">
        <v>2019</v>
      </c>
      <c r="E1289">
        <v>42356</v>
      </c>
      <c r="F1289" t="s">
        <v>10</v>
      </c>
      <c r="G1289" t="s">
        <v>12</v>
      </c>
      <c r="H1289" t="s">
        <v>4432</v>
      </c>
      <c r="I1289" t="s">
        <v>3967</v>
      </c>
      <c r="J1289" t="s">
        <v>3943</v>
      </c>
      <c r="K1289" t="s">
        <v>25</v>
      </c>
      <c r="L1289" t="s">
        <v>3961</v>
      </c>
      <c r="M1289" t="s">
        <v>4122</v>
      </c>
      <c r="N1289" t="s">
        <v>4003</v>
      </c>
      <c r="O1289" t="s">
        <v>3948</v>
      </c>
      <c r="P1289">
        <v>3995</v>
      </c>
      <c r="Q1289">
        <v>1745</v>
      </c>
      <c r="R1289">
        <v>1500</v>
      </c>
      <c r="S1289">
        <v>5</v>
      </c>
      <c r="T1289">
        <v>37</v>
      </c>
    </row>
    <row r="1290" spans="1:20" x14ac:dyDescent="0.3">
      <c r="A1290" t="s">
        <v>3949</v>
      </c>
      <c r="B1290" t="s">
        <v>5501</v>
      </c>
      <c r="C1290">
        <v>297000</v>
      </c>
      <c r="D1290">
        <v>2013</v>
      </c>
      <c r="E1290">
        <v>84000</v>
      </c>
      <c r="F1290" t="s">
        <v>14</v>
      </c>
      <c r="G1290" t="s">
        <v>12</v>
      </c>
      <c r="H1290" t="s">
        <v>4036</v>
      </c>
      <c r="I1290" t="s">
        <v>3952</v>
      </c>
      <c r="J1290" t="s">
        <v>3943</v>
      </c>
      <c r="K1290" t="s">
        <v>25</v>
      </c>
      <c r="L1290" t="s">
        <v>3954</v>
      </c>
      <c r="M1290" t="s">
        <v>4125</v>
      </c>
      <c r="N1290" t="s">
        <v>4126</v>
      </c>
      <c r="O1290" t="s">
        <v>3948</v>
      </c>
      <c r="P1290">
        <v>4490</v>
      </c>
      <c r="Q1290">
        <v>1735</v>
      </c>
      <c r="R1290">
        <v>1560</v>
      </c>
      <c r="S1290">
        <v>5</v>
      </c>
      <c r="T1290">
        <v>50</v>
      </c>
    </row>
    <row r="1291" spans="1:20" x14ac:dyDescent="0.3">
      <c r="A1291" t="s">
        <v>3964</v>
      </c>
      <c r="B1291" t="s">
        <v>5047</v>
      </c>
      <c r="C1291">
        <v>500000</v>
      </c>
      <c r="D1291">
        <v>2016</v>
      </c>
      <c r="E1291">
        <v>114000</v>
      </c>
      <c r="F1291" t="s">
        <v>14</v>
      </c>
      <c r="G1291" t="s">
        <v>12</v>
      </c>
      <c r="H1291" t="s">
        <v>4657</v>
      </c>
      <c r="I1291" t="s">
        <v>3942</v>
      </c>
      <c r="J1291" t="s">
        <v>3943</v>
      </c>
      <c r="K1291" t="s">
        <v>25</v>
      </c>
      <c r="L1291" t="s">
        <v>4724</v>
      </c>
      <c r="M1291" t="s">
        <v>4725</v>
      </c>
      <c r="N1291" t="s">
        <v>4726</v>
      </c>
      <c r="O1291" t="s">
        <v>3948</v>
      </c>
      <c r="P1291">
        <v>3775</v>
      </c>
      <c r="Q1291">
        <v>1695</v>
      </c>
      <c r="R1291">
        <v>1510</v>
      </c>
      <c r="S1291">
        <v>5</v>
      </c>
      <c r="T1291">
        <v>45</v>
      </c>
    </row>
    <row r="1292" spans="1:20" x14ac:dyDescent="0.3">
      <c r="A1292" t="s">
        <v>3957</v>
      </c>
      <c r="B1292" t="s">
        <v>5502</v>
      </c>
      <c r="C1292">
        <v>1149000</v>
      </c>
      <c r="D1292">
        <v>2019</v>
      </c>
      <c r="E1292">
        <v>26894</v>
      </c>
      <c r="F1292" t="s">
        <v>10</v>
      </c>
      <c r="G1292" t="s">
        <v>19</v>
      </c>
      <c r="H1292" t="s">
        <v>4106</v>
      </c>
      <c r="I1292" t="s">
        <v>4068</v>
      </c>
      <c r="J1292" t="s">
        <v>3943</v>
      </c>
      <c r="K1292" t="s">
        <v>25</v>
      </c>
      <c r="L1292" t="s">
        <v>4038</v>
      </c>
      <c r="M1292" t="s">
        <v>5503</v>
      </c>
      <c r="N1292" t="s">
        <v>4341</v>
      </c>
      <c r="O1292" t="s">
        <v>3948</v>
      </c>
      <c r="P1292">
        <v>4440</v>
      </c>
      <c r="Q1292">
        <v>1729</v>
      </c>
      <c r="R1292">
        <v>1475</v>
      </c>
      <c r="S1292">
        <v>5</v>
      </c>
      <c r="T1292">
        <v>45</v>
      </c>
    </row>
    <row r="1293" spans="1:20" x14ac:dyDescent="0.3">
      <c r="A1293" t="s">
        <v>3980</v>
      </c>
      <c r="B1293" t="s">
        <v>5095</v>
      </c>
      <c r="C1293">
        <v>2650000</v>
      </c>
      <c r="D1293">
        <v>2017</v>
      </c>
      <c r="E1293">
        <v>70000</v>
      </c>
      <c r="F1293" t="s">
        <v>14</v>
      </c>
      <c r="G1293" t="s">
        <v>19</v>
      </c>
      <c r="H1293" t="s">
        <v>3941</v>
      </c>
      <c r="I1293" t="s">
        <v>4043</v>
      </c>
      <c r="J1293" t="s">
        <v>3953</v>
      </c>
      <c r="K1293" t="s">
        <v>25</v>
      </c>
      <c r="L1293" t="s">
        <v>4092</v>
      </c>
      <c r="M1293" t="s">
        <v>4093</v>
      </c>
      <c r="N1293" t="s">
        <v>4094</v>
      </c>
      <c r="O1293" t="s">
        <v>3975</v>
      </c>
      <c r="P1293">
        <v>4686</v>
      </c>
      <c r="Q1293">
        <v>1810</v>
      </c>
      <c r="R1293">
        <v>1442</v>
      </c>
      <c r="S1293">
        <v>5</v>
      </c>
      <c r="T1293">
        <v>66</v>
      </c>
    </row>
    <row r="1294" spans="1:20" x14ac:dyDescent="0.3">
      <c r="A1294" t="s">
        <v>3964</v>
      </c>
      <c r="B1294" t="s">
        <v>4904</v>
      </c>
      <c r="C1294">
        <v>1375000</v>
      </c>
      <c r="D1294">
        <v>2012</v>
      </c>
      <c r="E1294">
        <v>98352</v>
      </c>
      <c r="F1294" t="s">
        <v>14</v>
      </c>
      <c r="G1294" t="s">
        <v>12</v>
      </c>
      <c r="H1294" t="s">
        <v>4085</v>
      </c>
      <c r="I1294" t="s">
        <v>3952</v>
      </c>
      <c r="J1294" t="s">
        <v>3943</v>
      </c>
      <c r="K1294" t="s">
        <v>25</v>
      </c>
      <c r="L1294" t="s">
        <v>4283</v>
      </c>
      <c r="M1294" t="s">
        <v>4284</v>
      </c>
      <c r="N1294" t="s">
        <v>3974</v>
      </c>
      <c r="O1294" t="s">
        <v>3975</v>
      </c>
      <c r="P1294">
        <v>4705</v>
      </c>
      <c r="Q1294">
        <v>1840</v>
      </c>
      <c r="R1294">
        <v>1850</v>
      </c>
      <c r="S1294">
        <v>7</v>
      </c>
      <c r="T1294">
        <v>80</v>
      </c>
    </row>
    <row r="1295" spans="1:20" x14ac:dyDescent="0.3">
      <c r="A1295" t="s">
        <v>3957</v>
      </c>
      <c r="B1295" t="s">
        <v>5504</v>
      </c>
      <c r="C1295">
        <v>235000</v>
      </c>
      <c r="D1295">
        <v>2009</v>
      </c>
      <c r="E1295">
        <v>107000</v>
      </c>
      <c r="F1295" t="s">
        <v>10</v>
      </c>
      <c r="G1295" t="s">
        <v>12</v>
      </c>
      <c r="H1295" t="s">
        <v>3987</v>
      </c>
      <c r="I1295" t="s">
        <v>3942</v>
      </c>
      <c r="J1295" t="s">
        <v>4177</v>
      </c>
      <c r="K1295" t="s">
        <v>25</v>
      </c>
      <c r="L1295" t="s">
        <v>4046</v>
      </c>
      <c r="M1295" t="s">
        <v>5505</v>
      </c>
      <c r="N1295" t="s">
        <v>5506</v>
      </c>
      <c r="O1295" t="s">
        <v>3948</v>
      </c>
      <c r="P1295">
        <v>3565</v>
      </c>
      <c r="Q1295">
        <v>1595</v>
      </c>
      <c r="R1295">
        <v>1550</v>
      </c>
      <c r="S1295">
        <v>5</v>
      </c>
      <c r="T1295">
        <v>35</v>
      </c>
    </row>
    <row r="1296" spans="1:20" x14ac:dyDescent="0.3">
      <c r="A1296" t="s">
        <v>3985</v>
      </c>
      <c r="B1296" t="s">
        <v>5451</v>
      </c>
      <c r="C1296">
        <v>2280000</v>
      </c>
      <c r="D1296">
        <v>2014</v>
      </c>
      <c r="E1296">
        <v>68000</v>
      </c>
      <c r="F1296" t="s">
        <v>14</v>
      </c>
      <c r="G1296" t="s">
        <v>19</v>
      </c>
      <c r="H1296" t="s">
        <v>3941</v>
      </c>
      <c r="I1296" t="s">
        <v>4011</v>
      </c>
      <c r="J1296" t="s">
        <v>3943</v>
      </c>
      <c r="K1296" t="s">
        <v>25</v>
      </c>
      <c r="L1296" t="s">
        <v>3988</v>
      </c>
      <c r="M1296" t="s">
        <v>5217</v>
      </c>
      <c r="N1296" t="s">
        <v>5218</v>
      </c>
      <c r="O1296" t="s">
        <v>3975</v>
      </c>
      <c r="P1296">
        <v>4899</v>
      </c>
      <c r="Q1296">
        <v>2094</v>
      </c>
      <c r="R1296">
        <v>1464</v>
      </c>
      <c r="S1296">
        <v>5</v>
      </c>
    </row>
    <row r="1297" spans="1:20" x14ac:dyDescent="0.3">
      <c r="A1297" t="s">
        <v>3964</v>
      </c>
      <c r="B1297" t="s">
        <v>4171</v>
      </c>
      <c r="C1297">
        <v>3090000</v>
      </c>
      <c r="D1297">
        <v>2017</v>
      </c>
      <c r="E1297">
        <v>52000</v>
      </c>
      <c r="F1297" t="s">
        <v>14</v>
      </c>
      <c r="G1297" t="s">
        <v>19</v>
      </c>
      <c r="H1297" t="s">
        <v>3971</v>
      </c>
      <c r="I1297" t="s">
        <v>3952</v>
      </c>
      <c r="J1297" t="s">
        <v>3943</v>
      </c>
      <c r="K1297" t="s">
        <v>25</v>
      </c>
      <c r="L1297" t="s">
        <v>4172</v>
      </c>
      <c r="M1297" t="s">
        <v>4173</v>
      </c>
      <c r="N1297" t="s">
        <v>4174</v>
      </c>
      <c r="O1297" t="s">
        <v>3975</v>
      </c>
      <c r="P1297">
        <v>4795</v>
      </c>
      <c r="Q1297">
        <v>1855</v>
      </c>
      <c r="R1297">
        <v>1835</v>
      </c>
      <c r="S1297">
        <v>7</v>
      </c>
      <c r="T1297">
        <v>80</v>
      </c>
    </row>
    <row r="1298" spans="1:20" x14ac:dyDescent="0.3">
      <c r="A1298" t="s">
        <v>5322</v>
      </c>
      <c r="B1298" t="s">
        <v>5507</v>
      </c>
      <c r="C1298">
        <v>4375000</v>
      </c>
      <c r="D1298">
        <v>2017</v>
      </c>
      <c r="E1298">
        <v>31059</v>
      </c>
      <c r="F1298" t="s">
        <v>10</v>
      </c>
      <c r="G1298" t="s">
        <v>19</v>
      </c>
      <c r="H1298" t="s">
        <v>4006</v>
      </c>
      <c r="I1298" t="s">
        <v>4043</v>
      </c>
      <c r="J1298" t="s">
        <v>3943</v>
      </c>
      <c r="K1298" t="s">
        <v>25</v>
      </c>
      <c r="L1298" t="s">
        <v>4136</v>
      </c>
      <c r="M1298" t="s">
        <v>4231</v>
      </c>
      <c r="N1298" t="s">
        <v>5508</v>
      </c>
      <c r="O1298" t="s">
        <v>3975</v>
      </c>
      <c r="P1298">
        <v>4915</v>
      </c>
      <c r="Q1298">
        <v>1820</v>
      </c>
      <c r="R1298">
        <v>1450</v>
      </c>
      <c r="S1298">
        <v>5</v>
      </c>
      <c r="T1298">
        <v>65</v>
      </c>
    </row>
    <row r="1299" spans="1:20" x14ac:dyDescent="0.3">
      <c r="A1299" t="s">
        <v>3949</v>
      </c>
      <c r="B1299" t="s">
        <v>4906</v>
      </c>
      <c r="C1299">
        <v>749000</v>
      </c>
      <c r="D1299">
        <v>2017</v>
      </c>
      <c r="E1299">
        <v>114000</v>
      </c>
      <c r="F1299" t="s">
        <v>14</v>
      </c>
      <c r="G1299" t="s">
        <v>12</v>
      </c>
      <c r="H1299" t="s">
        <v>4282</v>
      </c>
      <c r="I1299" t="s">
        <v>3942</v>
      </c>
      <c r="J1299" t="s">
        <v>3943</v>
      </c>
      <c r="K1299" t="s">
        <v>25</v>
      </c>
      <c r="L1299" t="s">
        <v>4225</v>
      </c>
      <c r="M1299" t="s">
        <v>4907</v>
      </c>
      <c r="N1299" t="s">
        <v>4192</v>
      </c>
      <c r="O1299" t="s">
        <v>3948</v>
      </c>
      <c r="P1299">
        <v>4300</v>
      </c>
      <c r="Q1299">
        <v>1765</v>
      </c>
      <c r="R1299">
        <v>1590</v>
      </c>
      <c r="S1299">
        <v>5</v>
      </c>
      <c r="T1299">
        <v>48</v>
      </c>
    </row>
    <row r="1300" spans="1:20" x14ac:dyDescent="0.3">
      <c r="A1300" t="s">
        <v>3985</v>
      </c>
      <c r="B1300" t="s">
        <v>5509</v>
      </c>
      <c r="C1300">
        <v>4800000</v>
      </c>
      <c r="D1300">
        <v>2017</v>
      </c>
      <c r="E1300">
        <v>35000</v>
      </c>
      <c r="F1300" t="s">
        <v>14</v>
      </c>
      <c r="G1300" t="s">
        <v>19</v>
      </c>
      <c r="H1300" t="s">
        <v>4036</v>
      </c>
      <c r="I1300" t="s">
        <v>4068</v>
      </c>
      <c r="J1300" t="s">
        <v>3943</v>
      </c>
      <c r="K1300" t="s">
        <v>25</v>
      </c>
      <c r="L1300" t="s">
        <v>4244</v>
      </c>
      <c r="M1300" t="s">
        <v>4245</v>
      </c>
      <c r="N1300" t="s">
        <v>4246</v>
      </c>
      <c r="O1300" t="s">
        <v>3991</v>
      </c>
      <c r="P1300">
        <v>4886</v>
      </c>
      <c r="Q1300">
        <v>1938</v>
      </c>
      <c r="R1300">
        <v>1762</v>
      </c>
      <c r="S1300">
        <v>7</v>
      </c>
    </row>
    <row r="1301" spans="1:20" x14ac:dyDescent="0.3">
      <c r="A1301" t="s">
        <v>4115</v>
      </c>
      <c r="B1301" t="s">
        <v>5510</v>
      </c>
      <c r="C1301">
        <v>785000</v>
      </c>
      <c r="D1301">
        <v>2017</v>
      </c>
      <c r="E1301">
        <v>44000</v>
      </c>
      <c r="F1301" t="s">
        <v>14</v>
      </c>
      <c r="G1301" t="s">
        <v>12</v>
      </c>
      <c r="H1301" t="s">
        <v>3971</v>
      </c>
      <c r="I1301" t="s">
        <v>3952</v>
      </c>
      <c r="J1301" t="s">
        <v>3943</v>
      </c>
      <c r="K1301" t="s">
        <v>25</v>
      </c>
      <c r="L1301" t="s">
        <v>4186</v>
      </c>
      <c r="M1301" t="s">
        <v>4829</v>
      </c>
      <c r="N1301" t="s">
        <v>4830</v>
      </c>
      <c r="O1301" t="s">
        <v>3975</v>
      </c>
      <c r="P1301">
        <v>3995</v>
      </c>
      <c r="Q1301">
        <v>1835</v>
      </c>
      <c r="R1301">
        <v>1839</v>
      </c>
      <c r="S1301">
        <v>7</v>
      </c>
      <c r="T1301">
        <v>60</v>
      </c>
    </row>
    <row r="1302" spans="1:20" x14ac:dyDescent="0.3">
      <c r="A1302" t="s">
        <v>3957</v>
      </c>
      <c r="B1302" t="s">
        <v>5332</v>
      </c>
      <c r="C1302">
        <v>750000</v>
      </c>
      <c r="D1302">
        <v>2017</v>
      </c>
      <c r="E1302">
        <v>72000</v>
      </c>
      <c r="F1302" t="s">
        <v>14</v>
      </c>
      <c r="G1302" t="s">
        <v>12</v>
      </c>
      <c r="H1302" t="s">
        <v>4337</v>
      </c>
      <c r="I1302" t="s">
        <v>3960</v>
      </c>
      <c r="J1302" t="s">
        <v>3943</v>
      </c>
      <c r="K1302" t="s">
        <v>25</v>
      </c>
      <c r="L1302" t="s">
        <v>4394</v>
      </c>
      <c r="M1302" t="s">
        <v>4125</v>
      </c>
      <c r="N1302" t="s">
        <v>4395</v>
      </c>
      <c r="O1302" t="s">
        <v>3948</v>
      </c>
      <c r="P1302">
        <v>3995</v>
      </c>
      <c r="Q1302">
        <v>1760</v>
      </c>
      <c r="R1302">
        <v>1555</v>
      </c>
      <c r="S1302">
        <v>5</v>
      </c>
      <c r="T1302">
        <v>45</v>
      </c>
    </row>
    <row r="1303" spans="1:20" x14ac:dyDescent="0.3">
      <c r="A1303" t="s">
        <v>3980</v>
      </c>
      <c r="B1303" t="s">
        <v>4881</v>
      </c>
      <c r="C1303">
        <v>4150000</v>
      </c>
      <c r="D1303">
        <v>2019</v>
      </c>
      <c r="E1303">
        <v>8000</v>
      </c>
      <c r="F1303" t="s">
        <v>14</v>
      </c>
      <c r="G1303" t="s">
        <v>19</v>
      </c>
      <c r="H1303" t="s">
        <v>4036</v>
      </c>
      <c r="I1303" t="s">
        <v>4011</v>
      </c>
      <c r="J1303" t="s">
        <v>3943</v>
      </c>
      <c r="K1303" t="s">
        <v>25</v>
      </c>
      <c r="L1303" t="s">
        <v>4358</v>
      </c>
      <c r="M1303" t="s">
        <v>4359</v>
      </c>
      <c r="N1303" t="s">
        <v>4360</v>
      </c>
      <c r="O1303" t="s">
        <v>3975</v>
      </c>
      <c r="P1303">
        <v>4686</v>
      </c>
      <c r="Q1303">
        <v>1810</v>
      </c>
      <c r="R1303">
        <v>1442</v>
      </c>
      <c r="S1303">
        <v>5</v>
      </c>
      <c r="T1303">
        <v>66</v>
      </c>
    </row>
    <row r="1304" spans="1:20" x14ac:dyDescent="0.3">
      <c r="A1304" t="s">
        <v>3949</v>
      </c>
      <c r="B1304" t="s">
        <v>4579</v>
      </c>
      <c r="C1304">
        <v>320000</v>
      </c>
      <c r="D1304">
        <v>2014</v>
      </c>
      <c r="E1304">
        <v>54000</v>
      </c>
      <c r="F1304" t="s">
        <v>10</v>
      </c>
      <c r="G1304" t="s">
        <v>12</v>
      </c>
      <c r="H1304" t="s">
        <v>4241</v>
      </c>
      <c r="I1304" t="s">
        <v>3952</v>
      </c>
      <c r="J1304" t="s">
        <v>3943</v>
      </c>
      <c r="K1304" t="s">
        <v>25</v>
      </c>
      <c r="L1304" t="s">
        <v>4026</v>
      </c>
      <c r="M1304" t="s">
        <v>4324</v>
      </c>
      <c r="N1304" t="s">
        <v>4028</v>
      </c>
      <c r="O1304" t="s">
        <v>3948</v>
      </c>
      <c r="P1304">
        <v>3620</v>
      </c>
      <c r="Q1304">
        <v>1475</v>
      </c>
      <c r="R1304">
        <v>1460</v>
      </c>
      <c r="S1304">
        <v>5</v>
      </c>
      <c r="T1304">
        <v>35</v>
      </c>
    </row>
    <row r="1305" spans="1:20" x14ac:dyDescent="0.3">
      <c r="A1305" t="s">
        <v>3980</v>
      </c>
      <c r="B1305" t="s">
        <v>5511</v>
      </c>
      <c r="C1305">
        <v>1750000</v>
      </c>
      <c r="D1305">
        <v>2015</v>
      </c>
      <c r="E1305">
        <v>99000</v>
      </c>
      <c r="F1305" t="s">
        <v>14</v>
      </c>
      <c r="G1305" t="s">
        <v>19</v>
      </c>
      <c r="H1305" t="s">
        <v>4337</v>
      </c>
      <c r="I1305" t="s">
        <v>3952</v>
      </c>
      <c r="J1305" t="s">
        <v>3953</v>
      </c>
      <c r="K1305" t="s">
        <v>25</v>
      </c>
      <c r="L1305" t="s">
        <v>4092</v>
      </c>
      <c r="M1305" t="s">
        <v>4406</v>
      </c>
      <c r="N1305" t="s">
        <v>4407</v>
      </c>
      <c r="O1305" t="s">
        <v>3948</v>
      </c>
      <c r="P1305">
        <v>4417</v>
      </c>
      <c r="Q1305">
        <v>1804</v>
      </c>
      <c r="R1305">
        <v>1494</v>
      </c>
      <c r="S1305">
        <v>5</v>
      </c>
      <c r="T1305">
        <v>50</v>
      </c>
    </row>
    <row r="1306" spans="1:20" x14ac:dyDescent="0.3">
      <c r="A1306" t="s">
        <v>4115</v>
      </c>
      <c r="B1306" t="s">
        <v>5510</v>
      </c>
      <c r="C1306">
        <v>944999</v>
      </c>
      <c r="D1306">
        <v>2019</v>
      </c>
      <c r="E1306">
        <v>88000</v>
      </c>
      <c r="F1306" t="s">
        <v>14</v>
      </c>
      <c r="G1306" t="s">
        <v>12</v>
      </c>
      <c r="H1306" t="s">
        <v>4106</v>
      </c>
      <c r="I1306" t="s">
        <v>3952</v>
      </c>
      <c r="J1306" t="s">
        <v>3943</v>
      </c>
      <c r="K1306" t="s">
        <v>25</v>
      </c>
      <c r="L1306" t="s">
        <v>4186</v>
      </c>
      <c r="M1306" t="s">
        <v>4829</v>
      </c>
      <c r="N1306" t="s">
        <v>4830</v>
      </c>
      <c r="O1306" t="s">
        <v>3975</v>
      </c>
      <c r="P1306">
        <v>3995</v>
      </c>
      <c r="Q1306">
        <v>1795</v>
      </c>
      <c r="R1306">
        <v>1817</v>
      </c>
      <c r="S1306">
        <v>7</v>
      </c>
      <c r="T1306">
        <v>60</v>
      </c>
    </row>
    <row r="1307" spans="1:20" x14ac:dyDescent="0.3">
      <c r="A1307" t="s">
        <v>4363</v>
      </c>
      <c r="B1307" t="s">
        <v>5512</v>
      </c>
      <c r="C1307">
        <v>27500000</v>
      </c>
      <c r="D1307">
        <v>2020</v>
      </c>
      <c r="E1307">
        <v>11000</v>
      </c>
      <c r="F1307" t="s">
        <v>14</v>
      </c>
      <c r="G1307" t="s">
        <v>19</v>
      </c>
      <c r="H1307" t="s">
        <v>4106</v>
      </c>
      <c r="I1307" t="s">
        <v>3952</v>
      </c>
      <c r="J1307" t="s">
        <v>3953</v>
      </c>
      <c r="K1307" t="s">
        <v>25</v>
      </c>
      <c r="L1307" t="s">
        <v>4244</v>
      </c>
      <c r="M1307" t="s">
        <v>4958</v>
      </c>
      <c r="N1307" t="s">
        <v>4510</v>
      </c>
      <c r="O1307" t="s">
        <v>3991</v>
      </c>
      <c r="P1307">
        <v>5199</v>
      </c>
      <c r="Q1307">
        <v>2220</v>
      </c>
      <c r="R1307">
        <v>1840</v>
      </c>
      <c r="S1307">
        <v>4</v>
      </c>
      <c r="T1307">
        <v>105</v>
      </c>
    </row>
    <row r="1308" spans="1:20" x14ac:dyDescent="0.3">
      <c r="A1308" t="s">
        <v>4072</v>
      </c>
      <c r="B1308" t="s">
        <v>5485</v>
      </c>
      <c r="C1308">
        <v>4100000</v>
      </c>
      <c r="D1308">
        <v>2021</v>
      </c>
      <c r="E1308">
        <v>19000</v>
      </c>
      <c r="F1308" t="s">
        <v>14</v>
      </c>
      <c r="G1308" t="s">
        <v>19</v>
      </c>
      <c r="H1308" t="s">
        <v>4106</v>
      </c>
      <c r="I1308" t="s">
        <v>3952</v>
      </c>
      <c r="J1308" t="s">
        <v>3943</v>
      </c>
      <c r="K1308" t="s">
        <v>25</v>
      </c>
      <c r="L1308" t="s">
        <v>4933</v>
      </c>
      <c r="M1308" t="s">
        <v>5256</v>
      </c>
      <c r="N1308" t="s">
        <v>5257</v>
      </c>
      <c r="O1308" t="s">
        <v>3991</v>
      </c>
      <c r="P1308">
        <v>4903</v>
      </c>
      <c r="Q1308">
        <v>1869</v>
      </c>
      <c r="R1308">
        <v>1837</v>
      </c>
      <c r="S1308">
        <v>7</v>
      </c>
      <c r="T1308">
        <v>80</v>
      </c>
    </row>
    <row r="1309" spans="1:20" x14ac:dyDescent="0.3">
      <c r="A1309" t="s">
        <v>4131</v>
      </c>
      <c r="B1309" t="s">
        <v>5513</v>
      </c>
      <c r="C1309">
        <v>1750000</v>
      </c>
      <c r="D1309">
        <v>2021</v>
      </c>
      <c r="E1309">
        <v>33000</v>
      </c>
      <c r="F1309" t="s">
        <v>10</v>
      </c>
      <c r="G1309" t="s">
        <v>19</v>
      </c>
      <c r="H1309" t="s">
        <v>4223</v>
      </c>
      <c r="I1309" t="s">
        <v>4068</v>
      </c>
      <c r="J1309" t="s">
        <v>3943</v>
      </c>
      <c r="K1309" t="s">
        <v>25</v>
      </c>
      <c r="L1309" t="s">
        <v>4378</v>
      </c>
      <c r="M1309" t="s">
        <v>4379</v>
      </c>
      <c r="N1309" t="s">
        <v>4380</v>
      </c>
      <c r="O1309" t="s">
        <v>3948</v>
      </c>
      <c r="P1309">
        <v>4655</v>
      </c>
      <c r="Q1309">
        <v>1835</v>
      </c>
      <c r="R1309">
        <v>1760</v>
      </c>
      <c r="S1309">
        <v>5</v>
      </c>
      <c r="T1309">
        <v>60</v>
      </c>
    </row>
    <row r="1310" spans="1:20" x14ac:dyDescent="0.3">
      <c r="A1310" t="s">
        <v>3949</v>
      </c>
      <c r="B1310" t="s">
        <v>5514</v>
      </c>
      <c r="C1310">
        <v>811000</v>
      </c>
      <c r="D1310">
        <v>2018</v>
      </c>
      <c r="E1310">
        <v>44153</v>
      </c>
      <c r="F1310" t="s">
        <v>14</v>
      </c>
      <c r="G1310" t="s">
        <v>12</v>
      </c>
      <c r="H1310" t="s">
        <v>4085</v>
      </c>
      <c r="I1310" t="s">
        <v>3952</v>
      </c>
      <c r="J1310" t="s">
        <v>3943</v>
      </c>
      <c r="K1310" t="s">
        <v>25</v>
      </c>
      <c r="L1310" t="s">
        <v>3954</v>
      </c>
      <c r="M1310" t="s">
        <v>4125</v>
      </c>
      <c r="N1310" t="s">
        <v>4126</v>
      </c>
      <c r="O1310" t="s">
        <v>3948</v>
      </c>
      <c r="P1310">
        <v>4395</v>
      </c>
      <c r="Q1310">
        <v>1735</v>
      </c>
      <c r="R1310">
        <v>1690</v>
      </c>
      <c r="S1310">
        <v>7</v>
      </c>
      <c r="T1310">
        <v>45</v>
      </c>
    </row>
    <row r="1311" spans="1:20" x14ac:dyDescent="0.3">
      <c r="A1311" t="s">
        <v>4363</v>
      </c>
      <c r="B1311" t="s">
        <v>5515</v>
      </c>
      <c r="C1311">
        <v>6900000</v>
      </c>
      <c r="D1311">
        <v>2020</v>
      </c>
      <c r="E1311">
        <v>32368</v>
      </c>
      <c r="F1311" t="s">
        <v>14</v>
      </c>
      <c r="G1311" t="s">
        <v>19</v>
      </c>
      <c r="H1311" t="s">
        <v>4337</v>
      </c>
      <c r="I1311" t="s">
        <v>3952</v>
      </c>
      <c r="J1311" t="s">
        <v>3943</v>
      </c>
      <c r="K1311" t="s">
        <v>25</v>
      </c>
      <c r="L1311" t="s">
        <v>4146</v>
      </c>
      <c r="M1311" t="s">
        <v>4631</v>
      </c>
      <c r="N1311" t="s">
        <v>4632</v>
      </c>
      <c r="O1311" t="s">
        <v>3991</v>
      </c>
      <c r="P1311">
        <v>4600</v>
      </c>
      <c r="Q1311">
        <v>2069</v>
      </c>
      <c r="R1311">
        <v>1724</v>
      </c>
      <c r="S1311">
        <v>7</v>
      </c>
      <c r="T1311">
        <v>65</v>
      </c>
    </row>
    <row r="1312" spans="1:20" x14ac:dyDescent="0.3">
      <c r="A1312" t="s">
        <v>3957</v>
      </c>
      <c r="B1312" t="s">
        <v>5308</v>
      </c>
      <c r="C1312">
        <v>725000</v>
      </c>
      <c r="D1312">
        <v>2016</v>
      </c>
      <c r="E1312">
        <v>42000</v>
      </c>
      <c r="F1312" t="s">
        <v>14</v>
      </c>
      <c r="G1312" t="s">
        <v>12</v>
      </c>
      <c r="H1312" t="s">
        <v>3951</v>
      </c>
      <c r="I1312" t="s">
        <v>3952</v>
      </c>
      <c r="J1312" t="s">
        <v>3943</v>
      </c>
      <c r="K1312" t="s">
        <v>25</v>
      </c>
      <c r="L1312" t="s">
        <v>4069</v>
      </c>
      <c r="M1312" t="s">
        <v>4070</v>
      </c>
      <c r="N1312" t="s">
        <v>4322</v>
      </c>
      <c r="O1312" t="s">
        <v>3948</v>
      </c>
      <c r="P1312">
        <v>4375</v>
      </c>
      <c r="Q1312">
        <v>1700</v>
      </c>
      <c r="R1312">
        <v>1475</v>
      </c>
      <c r="S1312">
        <v>5</v>
      </c>
      <c r="T1312">
        <v>43</v>
      </c>
    </row>
    <row r="1313" spans="1:20" x14ac:dyDescent="0.3">
      <c r="A1313" t="s">
        <v>4542</v>
      </c>
      <c r="B1313" t="s">
        <v>5516</v>
      </c>
      <c r="C1313">
        <v>4600000</v>
      </c>
      <c r="D1313">
        <v>2020</v>
      </c>
      <c r="E1313">
        <v>56000</v>
      </c>
      <c r="F1313" t="s">
        <v>14</v>
      </c>
      <c r="G1313" t="s">
        <v>19</v>
      </c>
      <c r="H1313" t="s">
        <v>4337</v>
      </c>
      <c r="I1313" t="s">
        <v>4011</v>
      </c>
      <c r="J1313" t="s">
        <v>3943</v>
      </c>
      <c r="K1313" t="s">
        <v>25</v>
      </c>
      <c r="L1313" t="s">
        <v>4365</v>
      </c>
      <c r="M1313" t="s">
        <v>4366</v>
      </c>
      <c r="N1313" t="s">
        <v>4367</v>
      </c>
      <c r="O1313" t="s">
        <v>3975</v>
      </c>
      <c r="P1313">
        <v>5067</v>
      </c>
      <c r="Q1313">
        <v>2091</v>
      </c>
      <c r="R1313">
        <v>1457</v>
      </c>
      <c r="S1313">
        <v>5</v>
      </c>
      <c r="T1313">
        <v>66</v>
      </c>
    </row>
    <row r="1314" spans="1:20" x14ac:dyDescent="0.3">
      <c r="A1314" t="s">
        <v>4015</v>
      </c>
      <c r="B1314" t="s">
        <v>4307</v>
      </c>
      <c r="C1314">
        <v>1485000</v>
      </c>
      <c r="D1314">
        <v>2020</v>
      </c>
      <c r="E1314">
        <v>10000</v>
      </c>
      <c r="F1314" t="s">
        <v>1586</v>
      </c>
      <c r="G1314" t="s">
        <v>19</v>
      </c>
      <c r="H1314" t="s">
        <v>3971</v>
      </c>
      <c r="I1314" t="s">
        <v>4011</v>
      </c>
      <c r="J1314" t="s">
        <v>3943</v>
      </c>
      <c r="K1314" t="s">
        <v>25</v>
      </c>
      <c r="L1314" t="s">
        <v>1676</v>
      </c>
      <c r="M1314" t="s">
        <v>1676</v>
      </c>
      <c r="N1314" t="s">
        <v>1676</v>
      </c>
      <c r="O1314" t="s">
        <v>3948</v>
      </c>
      <c r="P1314">
        <v>3993</v>
      </c>
      <c r="Q1314">
        <v>1811</v>
      </c>
      <c r="R1314">
        <v>1606</v>
      </c>
      <c r="S1314">
        <v>5</v>
      </c>
    </row>
    <row r="1315" spans="1:20" x14ac:dyDescent="0.3">
      <c r="A1315" t="s">
        <v>4363</v>
      </c>
      <c r="B1315" t="s">
        <v>4957</v>
      </c>
      <c r="C1315">
        <v>19300000</v>
      </c>
      <c r="D1315">
        <v>2019</v>
      </c>
      <c r="E1315">
        <v>63000</v>
      </c>
      <c r="F1315" t="s">
        <v>14</v>
      </c>
      <c r="G1315" t="s">
        <v>19</v>
      </c>
      <c r="H1315" t="s">
        <v>4006</v>
      </c>
      <c r="I1315" t="s">
        <v>4068</v>
      </c>
      <c r="J1315" t="s">
        <v>3943</v>
      </c>
      <c r="K1315" t="s">
        <v>25</v>
      </c>
      <c r="L1315" t="s">
        <v>4244</v>
      </c>
      <c r="M1315" t="s">
        <v>4958</v>
      </c>
      <c r="N1315" t="s">
        <v>4510</v>
      </c>
      <c r="O1315" t="s">
        <v>3991</v>
      </c>
      <c r="P1315">
        <v>4999</v>
      </c>
      <c r="Q1315">
        <v>2220</v>
      </c>
      <c r="R1315">
        <v>1835</v>
      </c>
      <c r="S1315">
        <v>5</v>
      </c>
      <c r="T1315">
        <v>105</v>
      </c>
    </row>
    <row r="1316" spans="1:20" x14ac:dyDescent="0.3">
      <c r="A1316" t="s">
        <v>3957</v>
      </c>
      <c r="B1316" t="s">
        <v>5517</v>
      </c>
      <c r="C1316">
        <v>650000</v>
      </c>
      <c r="D1316">
        <v>2017</v>
      </c>
      <c r="E1316">
        <v>49422</v>
      </c>
      <c r="F1316" t="s">
        <v>10</v>
      </c>
      <c r="G1316" t="s">
        <v>19</v>
      </c>
      <c r="H1316" t="s">
        <v>3941</v>
      </c>
      <c r="I1316" t="s">
        <v>4037</v>
      </c>
      <c r="J1316" t="s">
        <v>3943</v>
      </c>
      <c r="K1316" t="s">
        <v>25</v>
      </c>
      <c r="L1316" t="s">
        <v>3961</v>
      </c>
      <c r="M1316" t="s">
        <v>4306</v>
      </c>
      <c r="N1316" t="s">
        <v>4304</v>
      </c>
      <c r="O1316" t="s">
        <v>3948</v>
      </c>
      <c r="P1316">
        <v>3765</v>
      </c>
      <c r="Q1316">
        <v>1660</v>
      </c>
      <c r="R1316">
        <v>1520</v>
      </c>
      <c r="S1316">
        <v>5</v>
      </c>
      <c r="T1316">
        <v>43</v>
      </c>
    </row>
    <row r="1317" spans="1:20" x14ac:dyDescent="0.3">
      <c r="A1317" t="s">
        <v>4131</v>
      </c>
      <c r="B1317" t="s">
        <v>5518</v>
      </c>
      <c r="C1317">
        <v>1925000</v>
      </c>
      <c r="D1317">
        <v>2021</v>
      </c>
      <c r="E1317">
        <v>19000</v>
      </c>
      <c r="F1317" t="s">
        <v>10</v>
      </c>
      <c r="G1317" t="s">
        <v>19</v>
      </c>
      <c r="H1317" t="s">
        <v>3971</v>
      </c>
      <c r="I1317" t="s">
        <v>4037</v>
      </c>
      <c r="J1317" t="s">
        <v>3943</v>
      </c>
      <c r="K1317" t="s">
        <v>3944</v>
      </c>
      <c r="L1317" t="s">
        <v>4378</v>
      </c>
      <c r="M1317" t="s">
        <v>4379</v>
      </c>
      <c r="N1317" t="s">
        <v>4380</v>
      </c>
      <c r="O1317" t="s">
        <v>3948</v>
      </c>
      <c r="P1317">
        <v>4720</v>
      </c>
      <c r="Q1317">
        <v>1835</v>
      </c>
      <c r="R1317">
        <v>1760</v>
      </c>
      <c r="S1317">
        <v>6</v>
      </c>
      <c r="T1317">
        <v>60</v>
      </c>
    </row>
    <row r="1318" spans="1:20" x14ac:dyDescent="0.3">
      <c r="A1318" t="s">
        <v>3939</v>
      </c>
      <c r="B1318" t="s">
        <v>5519</v>
      </c>
      <c r="C1318">
        <v>590000</v>
      </c>
      <c r="D1318">
        <v>2015</v>
      </c>
      <c r="E1318">
        <v>75258</v>
      </c>
      <c r="F1318" t="s">
        <v>10</v>
      </c>
      <c r="G1318" t="s">
        <v>19</v>
      </c>
      <c r="H1318" t="s">
        <v>3971</v>
      </c>
      <c r="I1318" t="s">
        <v>3952</v>
      </c>
      <c r="J1318" t="s">
        <v>3943</v>
      </c>
      <c r="K1318" t="s">
        <v>25</v>
      </c>
      <c r="L1318" t="s">
        <v>4155</v>
      </c>
      <c r="M1318" t="s">
        <v>4156</v>
      </c>
      <c r="N1318" t="s">
        <v>4157</v>
      </c>
      <c r="O1318" t="s">
        <v>3948</v>
      </c>
      <c r="P1318">
        <v>4440</v>
      </c>
      <c r="Q1318">
        <v>1695</v>
      </c>
      <c r="R1318">
        <v>1495</v>
      </c>
      <c r="S1318">
        <v>5</v>
      </c>
      <c r="T1318">
        <v>40</v>
      </c>
    </row>
    <row r="1319" spans="1:20" x14ac:dyDescent="0.3">
      <c r="A1319" t="s">
        <v>3957</v>
      </c>
      <c r="B1319" t="s">
        <v>5489</v>
      </c>
      <c r="C1319">
        <v>495000</v>
      </c>
      <c r="D1319">
        <v>2019</v>
      </c>
      <c r="E1319">
        <v>46000</v>
      </c>
      <c r="F1319" t="s">
        <v>22</v>
      </c>
      <c r="G1319" t="s">
        <v>12</v>
      </c>
      <c r="H1319" t="s">
        <v>4183</v>
      </c>
      <c r="I1319" t="s">
        <v>4037</v>
      </c>
      <c r="J1319" t="s">
        <v>3943</v>
      </c>
      <c r="K1319" t="s">
        <v>25</v>
      </c>
      <c r="L1319" t="s">
        <v>4046</v>
      </c>
      <c r="M1319" t="s">
        <v>4522</v>
      </c>
      <c r="N1319" t="s">
        <v>5490</v>
      </c>
      <c r="O1319" t="s">
        <v>3948</v>
      </c>
      <c r="P1319">
        <v>3610</v>
      </c>
      <c r="Q1319">
        <v>1645</v>
      </c>
      <c r="R1319">
        <v>1560</v>
      </c>
      <c r="S1319">
        <v>5</v>
      </c>
      <c r="T1319">
        <v>60</v>
      </c>
    </row>
    <row r="1320" spans="1:20" x14ac:dyDescent="0.3">
      <c r="A1320" t="s">
        <v>3949</v>
      </c>
      <c r="B1320" t="s">
        <v>5520</v>
      </c>
      <c r="C1320">
        <v>695000</v>
      </c>
      <c r="D1320">
        <v>2016</v>
      </c>
      <c r="E1320">
        <v>68921</v>
      </c>
      <c r="F1320" t="s">
        <v>14</v>
      </c>
      <c r="G1320" t="s">
        <v>12</v>
      </c>
      <c r="H1320" t="s">
        <v>4106</v>
      </c>
      <c r="I1320" t="s">
        <v>3967</v>
      </c>
      <c r="J1320" t="s">
        <v>3943</v>
      </c>
      <c r="K1320" t="s">
        <v>25</v>
      </c>
      <c r="L1320" t="s">
        <v>3954</v>
      </c>
      <c r="M1320" t="s">
        <v>3955</v>
      </c>
      <c r="N1320" t="s">
        <v>3956</v>
      </c>
      <c r="O1320" t="s">
        <v>3948</v>
      </c>
      <c r="P1320">
        <v>3995</v>
      </c>
      <c r="Q1320">
        <v>1745</v>
      </c>
      <c r="R1320">
        <v>1500</v>
      </c>
      <c r="S1320">
        <v>5</v>
      </c>
      <c r="T1320">
        <v>37</v>
      </c>
    </row>
    <row r="1321" spans="1:20" x14ac:dyDescent="0.3">
      <c r="A1321" t="s">
        <v>3957</v>
      </c>
      <c r="B1321" t="s">
        <v>5308</v>
      </c>
      <c r="C1321">
        <v>799000</v>
      </c>
      <c r="D1321">
        <v>2018</v>
      </c>
      <c r="E1321">
        <v>79800</v>
      </c>
      <c r="F1321" t="s">
        <v>14</v>
      </c>
      <c r="G1321" t="s">
        <v>12</v>
      </c>
      <c r="H1321" t="s">
        <v>4598</v>
      </c>
      <c r="I1321" t="s">
        <v>3942</v>
      </c>
      <c r="J1321" t="s">
        <v>3943</v>
      </c>
      <c r="K1321" t="s">
        <v>25</v>
      </c>
      <c r="L1321" t="s">
        <v>4069</v>
      </c>
      <c r="M1321" t="s">
        <v>4070</v>
      </c>
      <c r="N1321" t="s">
        <v>4322</v>
      </c>
      <c r="O1321" t="s">
        <v>3948</v>
      </c>
      <c r="P1321">
        <v>4375</v>
      </c>
      <c r="Q1321">
        <v>1700</v>
      </c>
      <c r="R1321">
        <v>1475</v>
      </c>
      <c r="S1321">
        <v>5</v>
      </c>
      <c r="T1321">
        <v>43</v>
      </c>
    </row>
    <row r="1322" spans="1:20" x14ac:dyDescent="0.3">
      <c r="A1322" t="s">
        <v>4021</v>
      </c>
      <c r="B1322" t="s">
        <v>4199</v>
      </c>
      <c r="C1322">
        <v>325000</v>
      </c>
      <c r="D1322">
        <v>2013</v>
      </c>
      <c r="E1322">
        <v>53000</v>
      </c>
      <c r="F1322" t="s">
        <v>10</v>
      </c>
      <c r="G1322" t="s">
        <v>12</v>
      </c>
      <c r="H1322" t="s">
        <v>4990</v>
      </c>
      <c r="I1322" t="s">
        <v>3967</v>
      </c>
      <c r="J1322" t="s">
        <v>3953</v>
      </c>
      <c r="K1322" t="s">
        <v>25</v>
      </c>
      <c r="L1322" t="s">
        <v>3945</v>
      </c>
      <c r="M1322" t="s">
        <v>4200</v>
      </c>
      <c r="N1322" t="s">
        <v>4201</v>
      </c>
      <c r="O1322" t="s">
        <v>3948</v>
      </c>
      <c r="P1322">
        <v>3970</v>
      </c>
      <c r="Q1322">
        <v>1682</v>
      </c>
      <c r="R1322">
        <v>1453</v>
      </c>
      <c r="S1322">
        <v>5</v>
      </c>
      <c r="T1322">
        <v>45</v>
      </c>
    </row>
    <row r="1323" spans="1:20" x14ac:dyDescent="0.3">
      <c r="A1323" t="s">
        <v>4115</v>
      </c>
      <c r="B1323" t="s">
        <v>4425</v>
      </c>
      <c r="C1323">
        <v>1190000</v>
      </c>
      <c r="D1323">
        <v>2018</v>
      </c>
      <c r="E1323">
        <v>59000</v>
      </c>
      <c r="F1323" t="s">
        <v>14</v>
      </c>
      <c r="G1323" t="s">
        <v>12</v>
      </c>
      <c r="H1323" t="s">
        <v>4085</v>
      </c>
      <c r="I1323" t="s">
        <v>3952</v>
      </c>
      <c r="J1323" t="s">
        <v>3943</v>
      </c>
      <c r="K1323" t="s">
        <v>25</v>
      </c>
      <c r="L1323" t="s">
        <v>4146</v>
      </c>
      <c r="M1323" t="s">
        <v>4147</v>
      </c>
      <c r="N1323" t="s">
        <v>4426</v>
      </c>
      <c r="O1323" t="s">
        <v>3975</v>
      </c>
      <c r="P1323">
        <v>4456</v>
      </c>
      <c r="Q1323">
        <v>1820</v>
      </c>
      <c r="R1323">
        <v>1995</v>
      </c>
      <c r="S1323">
        <v>7</v>
      </c>
      <c r="T1323">
        <v>60</v>
      </c>
    </row>
    <row r="1324" spans="1:20" x14ac:dyDescent="0.3">
      <c r="A1324" t="s">
        <v>4542</v>
      </c>
      <c r="B1324" t="s">
        <v>5521</v>
      </c>
      <c r="C1324">
        <v>5800000</v>
      </c>
      <c r="D1324">
        <v>2017</v>
      </c>
      <c r="E1324">
        <v>30000</v>
      </c>
      <c r="F1324" t="s">
        <v>14</v>
      </c>
      <c r="G1324" t="s">
        <v>19</v>
      </c>
      <c r="H1324" t="s">
        <v>3941</v>
      </c>
      <c r="I1324" t="s">
        <v>3952</v>
      </c>
      <c r="J1324" t="s">
        <v>3943</v>
      </c>
      <c r="K1324" t="s">
        <v>25</v>
      </c>
      <c r="L1324" t="s">
        <v>4244</v>
      </c>
      <c r="M1324" t="s">
        <v>5522</v>
      </c>
      <c r="N1324" t="s">
        <v>5523</v>
      </c>
      <c r="O1324" t="s">
        <v>3975</v>
      </c>
      <c r="P1324">
        <v>5255</v>
      </c>
      <c r="Q1324">
        <v>2105</v>
      </c>
      <c r="R1324">
        <v>1460</v>
      </c>
      <c r="S1324">
        <v>5</v>
      </c>
      <c r="T1324">
        <v>77</v>
      </c>
    </row>
    <row r="1325" spans="1:20" x14ac:dyDescent="0.3">
      <c r="A1325" t="s">
        <v>3949</v>
      </c>
      <c r="B1325" t="s">
        <v>4599</v>
      </c>
      <c r="C1325">
        <v>140000</v>
      </c>
      <c r="D1325">
        <v>2009</v>
      </c>
      <c r="E1325">
        <v>65000</v>
      </c>
      <c r="F1325" t="s">
        <v>10</v>
      </c>
      <c r="G1325" t="s">
        <v>12</v>
      </c>
      <c r="H1325" t="s">
        <v>4117</v>
      </c>
      <c r="I1325" t="s">
        <v>4037</v>
      </c>
      <c r="J1325" t="s">
        <v>4177</v>
      </c>
      <c r="K1325" t="s">
        <v>25</v>
      </c>
      <c r="L1325" t="s">
        <v>4030</v>
      </c>
      <c r="M1325" t="s">
        <v>4600</v>
      </c>
      <c r="N1325" t="s">
        <v>4601</v>
      </c>
      <c r="O1325" t="s">
        <v>1676</v>
      </c>
      <c r="P1325">
        <v>3495</v>
      </c>
      <c r="Q1325">
        <v>1475</v>
      </c>
      <c r="R1325">
        <v>1460</v>
      </c>
      <c r="S1325">
        <v>5</v>
      </c>
      <c r="T1325">
        <v>35</v>
      </c>
    </row>
    <row r="1326" spans="1:20" x14ac:dyDescent="0.3">
      <c r="A1326" t="s">
        <v>3949</v>
      </c>
      <c r="B1326" t="s">
        <v>4222</v>
      </c>
      <c r="C1326">
        <v>750000</v>
      </c>
      <c r="D1326">
        <v>2021</v>
      </c>
      <c r="E1326">
        <v>58000</v>
      </c>
      <c r="F1326" t="s">
        <v>10</v>
      </c>
      <c r="G1326" t="s">
        <v>12</v>
      </c>
      <c r="H1326" t="s">
        <v>4432</v>
      </c>
      <c r="I1326" t="s">
        <v>3952</v>
      </c>
      <c r="J1326" t="s">
        <v>3943</v>
      </c>
      <c r="K1326" t="s">
        <v>25</v>
      </c>
      <c r="L1326" t="s">
        <v>3961</v>
      </c>
      <c r="M1326" t="s">
        <v>4122</v>
      </c>
      <c r="N1326" t="s">
        <v>4003</v>
      </c>
      <c r="O1326" t="s">
        <v>3948</v>
      </c>
      <c r="P1326">
        <v>3995</v>
      </c>
      <c r="Q1326">
        <v>1745</v>
      </c>
      <c r="R1326">
        <v>1500</v>
      </c>
      <c r="S1326">
        <v>5</v>
      </c>
      <c r="T1326">
        <v>37</v>
      </c>
    </row>
    <row r="1327" spans="1:20" x14ac:dyDescent="0.3">
      <c r="A1327" t="s">
        <v>3980</v>
      </c>
      <c r="B1327" t="s">
        <v>4460</v>
      </c>
      <c r="C1327">
        <v>2600000</v>
      </c>
      <c r="D1327">
        <v>2014</v>
      </c>
      <c r="E1327">
        <v>94000</v>
      </c>
      <c r="F1327" t="s">
        <v>14</v>
      </c>
      <c r="G1327" t="s">
        <v>19</v>
      </c>
      <c r="H1327" t="s">
        <v>3971</v>
      </c>
      <c r="I1327" t="s">
        <v>3952</v>
      </c>
      <c r="J1327" t="s">
        <v>3943</v>
      </c>
      <c r="K1327" t="s">
        <v>25</v>
      </c>
      <c r="L1327" t="s">
        <v>4461</v>
      </c>
      <c r="M1327" t="s">
        <v>4462</v>
      </c>
      <c r="N1327" t="s">
        <v>4463</v>
      </c>
      <c r="O1327" t="s">
        <v>3991</v>
      </c>
      <c r="P1327">
        <v>4804</v>
      </c>
      <c r="Q1327">
        <v>2141</v>
      </c>
      <c r="R1327">
        <v>1796</v>
      </c>
      <c r="S1327">
        <v>5</v>
      </c>
      <c r="T1327">
        <v>70</v>
      </c>
    </row>
    <row r="1328" spans="1:20" x14ac:dyDescent="0.3">
      <c r="A1328" t="s">
        <v>3949</v>
      </c>
      <c r="B1328" t="s">
        <v>5524</v>
      </c>
      <c r="C1328">
        <v>299000</v>
      </c>
      <c r="D1328">
        <v>2017</v>
      </c>
      <c r="E1328">
        <v>45000</v>
      </c>
      <c r="F1328" t="s">
        <v>22</v>
      </c>
      <c r="G1328" t="s">
        <v>12</v>
      </c>
      <c r="H1328" t="s">
        <v>3941</v>
      </c>
      <c r="I1328" t="s">
        <v>4037</v>
      </c>
      <c r="J1328" t="s">
        <v>3943</v>
      </c>
      <c r="K1328" t="s">
        <v>25</v>
      </c>
      <c r="L1328" t="s">
        <v>4030</v>
      </c>
      <c r="M1328" t="s">
        <v>5525</v>
      </c>
      <c r="N1328" t="s">
        <v>4032</v>
      </c>
      <c r="O1328" t="s">
        <v>3948</v>
      </c>
      <c r="P1328">
        <v>3395</v>
      </c>
      <c r="Q1328">
        <v>1490</v>
      </c>
      <c r="R1328">
        <v>1475</v>
      </c>
      <c r="S1328">
        <v>5</v>
      </c>
      <c r="T1328">
        <v>35</v>
      </c>
    </row>
    <row r="1329" spans="1:20" x14ac:dyDescent="0.3">
      <c r="A1329" t="s">
        <v>3964</v>
      </c>
      <c r="B1329" t="s">
        <v>5110</v>
      </c>
      <c r="C1329">
        <v>3470000</v>
      </c>
      <c r="D1329">
        <v>2018</v>
      </c>
      <c r="E1329">
        <v>62152</v>
      </c>
      <c r="F1329" t="s">
        <v>14</v>
      </c>
      <c r="G1329" t="s">
        <v>19</v>
      </c>
      <c r="H1329" t="s">
        <v>3971</v>
      </c>
      <c r="I1329" t="s">
        <v>4037</v>
      </c>
      <c r="J1329" t="s">
        <v>3943</v>
      </c>
      <c r="K1329" t="s">
        <v>25</v>
      </c>
      <c r="L1329" t="s">
        <v>4172</v>
      </c>
      <c r="M1329" t="s">
        <v>4173</v>
      </c>
      <c r="N1329" t="s">
        <v>4174</v>
      </c>
      <c r="O1329" t="s">
        <v>3991</v>
      </c>
      <c r="P1329">
        <v>4795</v>
      </c>
      <c r="Q1329">
        <v>1855</v>
      </c>
      <c r="R1329">
        <v>1835</v>
      </c>
      <c r="S1329">
        <v>7</v>
      </c>
      <c r="T1329">
        <v>80</v>
      </c>
    </row>
    <row r="1330" spans="1:20" x14ac:dyDescent="0.3">
      <c r="A1330" t="s">
        <v>3957</v>
      </c>
      <c r="B1330" t="s">
        <v>4938</v>
      </c>
      <c r="C1330">
        <v>1075000</v>
      </c>
      <c r="D1330">
        <v>2019</v>
      </c>
      <c r="E1330">
        <v>28000</v>
      </c>
      <c r="F1330" t="s">
        <v>10</v>
      </c>
      <c r="G1330" t="s">
        <v>19</v>
      </c>
      <c r="H1330" t="s">
        <v>4337</v>
      </c>
      <c r="I1330" t="s">
        <v>4011</v>
      </c>
      <c r="J1330" t="s">
        <v>3943</v>
      </c>
      <c r="K1330" t="s">
        <v>25</v>
      </c>
      <c r="L1330" t="s">
        <v>4026</v>
      </c>
      <c r="M1330" t="s">
        <v>4050</v>
      </c>
      <c r="N1330" t="s">
        <v>4051</v>
      </c>
      <c r="O1330" t="s">
        <v>3948</v>
      </c>
      <c r="P1330">
        <v>3995</v>
      </c>
      <c r="Q1330">
        <v>1770</v>
      </c>
      <c r="R1330">
        <v>1605</v>
      </c>
      <c r="S1330">
        <v>5</v>
      </c>
      <c r="T1330">
        <v>45</v>
      </c>
    </row>
    <row r="1331" spans="1:20" x14ac:dyDescent="0.3">
      <c r="A1331" t="s">
        <v>3957</v>
      </c>
      <c r="B1331" t="s">
        <v>5405</v>
      </c>
      <c r="C1331">
        <v>650000</v>
      </c>
      <c r="D1331">
        <v>2019</v>
      </c>
      <c r="E1331">
        <v>15000</v>
      </c>
      <c r="F1331" t="s">
        <v>10</v>
      </c>
      <c r="G1331" t="s">
        <v>19</v>
      </c>
      <c r="H1331" t="s">
        <v>4316</v>
      </c>
      <c r="I1331" t="s">
        <v>4037</v>
      </c>
      <c r="J1331" t="s">
        <v>3943</v>
      </c>
      <c r="K1331" t="s">
        <v>25</v>
      </c>
      <c r="L1331" t="s">
        <v>3961</v>
      </c>
      <c r="M1331" t="s">
        <v>4306</v>
      </c>
      <c r="N1331" t="s">
        <v>4304</v>
      </c>
      <c r="O1331" t="s">
        <v>3948</v>
      </c>
      <c r="P1331">
        <v>3765</v>
      </c>
      <c r="Q1331">
        <v>1660</v>
      </c>
      <c r="R1331">
        <v>1520</v>
      </c>
      <c r="S1331">
        <v>5</v>
      </c>
      <c r="T1331">
        <v>43</v>
      </c>
    </row>
    <row r="1332" spans="1:20" x14ac:dyDescent="0.3">
      <c r="A1332" t="s">
        <v>3939</v>
      </c>
      <c r="B1332" t="s">
        <v>4911</v>
      </c>
      <c r="C1332">
        <v>425000</v>
      </c>
      <c r="D1332">
        <v>2014</v>
      </c>
      <c r="E1332">
        <v>53610</v>
      </c>
      <c r="F1332" t="s">
        <v>10</v>
      </c>
      <c r="G1332" t="s">
        <v>12</v>
      </c>
      <c r="H1332" t="s">
        <v>4145</v>
      </c>
      <c r="I1332" t="s">
        <v>3952</v>
      </c>
      <c r="J1332" t="s">
        <v>3953</v>
      </c>
      <c r="K1332" t="s">
        <v>25</v>
      </c>
      <c r="L1332" t="s">
        <v>3945</v>
      </c>
      <c r="M1332" t="s">
        <v>3946</v>
      </c>
      <c r="N1332" t="s">
        <v>3947</v>
      </c>
      <c r="O1332" t="s">
        <v>3948</v>
      </c>
      <c r="P1332">
        <v>3990</v>
      </c>
      <c r="Q1332">
        <v>1680</v>
      </c>
      <c r="R1332">
        <v>1505</v>
      </c>
      <c r="S1332">
        <v>5</v>
      </c>
      <c r="T1332">
        <v>35</v>
      </c>
    </row>
    <row r="1333" spans="1:20" x14ac:dyDescent="0.3">
      <c r="A1333" t="s">
        <v>3997</v>
      </c>
      <c r="B1333" t="s">
        <v>4561</v>
      </c>
      <c r="C1333">
        <v>445000</v>
      </c>
      <c r="D1333">
        <v>2014</v>
      </c>
      <c r="E1333">
        <v>75000</v>
      </c>
      <c r="F1333" t="s">
        <v>14</v>
      </c>
      <c r="G1333" t="s">
        <v>12</v>
      </c>
      <c r="H1333" t="s">
        <v>4036</v>
      </c>
      <c r="I1333" t="s">
        <v>3952</v>
      </c>
      <c r="J1333" t="s">
        <v>3943</v>
      </c>
      <c r="K1333" t="s">
        <v>25</v>
      </c>
      <c r="L1333" t="s">
        <v>3999</v>
      </c>
      <c r="M1333" t="s">
        <v>4000</v>
      </c>
      <c r="N1333" t="s">
        <v>4001</v>
      </c>
      <c r="O1333" t="s">
        <v>3948</v>
      </c>
      <c r="P1333">
        <v>4331</v>
      </c>
      <c r="Q1333">
        <v>1822</v>
      </c>
      <c r="R1333">
        <v>1671</v>
      </c>
      <c r="S1333">
        <v>5</v>
      </c>
      <c r="T1333">
        <v>50</v>
      </c>
    </row>
    <row r="1334" spans="1:20" x14ac:dyDescent="0.3">
      <c r="A1334" t="s">
        <v>3949</v>
      </c>
      <c r="B1334" t="s">
        <v>5006</v>
      </c>
      <c r="C1334">
        <v>1225000</v>
      </c>
      <c r="D1334">
        <v>2022</v>
      </c>
      <c r="E1334">
        <v>16000</v>
      </c>
      <c r="F1334" t="s">
        <v>10</v>
      </c>
      <c r="G1334" t="s">
        <v>12</v>
      </c>
      <c r="H1334" t="s">
        <v>4036</v>
      </c>
      <c r="I1334" t="s">
        <v>3942</v>
      </c>
      <c r="J1334" t="s">
        <v>3943</v>
      </c>
      <c r="K1334" t="s">
        <v>25</v>
      </c>
      <c r="L1334" t="s">
        <v>4012</v>
      </c>
      <c r="M1334" t="s">
        <v>4013</v>
      </c>
      <c r="N1334" t="s">
        <v>4014</v>
      </c>
      <c r="O1334" t="s">
        <v>3948</v>
      </c>
      <c r="P1334">
        <v>4445</v>
      </c>
      <c r="Q1334">
        <v>1775</v>
      </c>
      <c r="R1334">
        <v>1700</v>
      </c>
      <c r="S1334">
        <v>6</v>
      </c>
      <c r="T1334">
        <v>45</v>
      </c>
    </row>
    <row r="1335" spans="1:20" x14ac:dyDescent="0.3">
      <c r="A1335" t="s">
        <v>4104</v>
      </c>
      <c r="B1335" t="s">
        <v>4974</v>
      </c>
      <c r="C1335">
        <v>1350000</v>
      </c>
      <c r="D1335">
        <v>2015</v>
      </c>
      <c r="E1335">
        <v>60000</v>
      </c>
      <c r="F1335" t="s">
        <v>14</v>
      </c>
      <c r="G1335" t="s">
        <v>19</v>
      </c>
      <c r="H1335" t="s">
        <v>4036</v>
      </c>
      <c r="I1335" t="s">
        <v>4068</v>
      </c>
      <c r="J1335" t="s">
        <v>3943</v>
      </c>
      <c r="K1335" t="s">
        <v>25</v>
      </c>
      <c r="L1335" t="s">
        <v>4107</v>
      </c>
      <c r="M1335" t="s">
        <v>4191</v>
      </c>
      <c r="N1335" t="s">
        <v>4192</v>
      </c>
      <c r="O1335" t="s">
        <v>3948</v>
      </c>
      <c r="P1335">
        <v>4456</v>
      </c>
      <c r="Q1335">
        <v>1796</v>
      </c>
      <c r="R1335">
        <v>1416</v>
      </c>
      <c r="S1335">
        <v>5</v>
      </c>
      <c r="T1335">
        <v>50</v>
      </c>
    </row>
    <row r="1336" spans="1:20" x14ac:dyDescent="0.3">
      <c r="A1336" t="s">
        <v>4021</v>
      </c>
      <c r="B1336" t="s">
        <v>5526</v>
      </c>
      <c r="C1336">
        <v>345000</v>
      </c>
      <c r="D1336">
        <v>2011</v>
      </c>
      <c r="E1336">
        <v>101923</v>
      </c>
      <c r="F1336" t="s">
        <v>10</v>
      </c>
      <c r="G1336" t="s">
        <v>12</v>
      </c>
      <c r="H1336" t="s">
        <v>4006</v>
      </c>
      <c r="I1336" t="s">
        <v>3952</v>
      </c>
      <c r="J1336" t="s">
        <v>3953</v>
      </c>
      <c r="K1336" t="s">
        <v>25</v>
      </c>
      <c r="L1336" t="s">
        <v>1676</v>
      </c>
      <c r="M1336" t="s">
        <v>1676</v>
      </c>
      <c r="N1336" t="s">
        <v>1676</v>
      </c>
      <c r="O1336" t="s">
        <v>1676</v>
      </c>
    </row>
    <row r="1337" spans="1:20" x14ac:dyDescent="0.3">
      <c r="A1337" t="s">
        <v>3980</v>
      </c>
      <c r="B1337" t="s">
        <v>4227</v>
      </c>
      <c r="C1337">
        <v>1450000</v>
      </c>
      <c r="D1337">
        <v>2014</v>
      </c>
      <c r="E1337">
        <v>45000</v>
      </c>
      <c r="F1337" t="s">
        <v>14</v>
      </c>
      <c r="G1337" t="s">
        <v>19</v>
      </c>
      <c r="H1337" t="s">
        <v>4287</v>
      </c>
      <c r="I1337" t="s">
        <v>3952</v>
      </c>
      <c r="J1337" t="s">
        <v>3943</v>
      </c>
      <c r="K1337" t="s">
        <v>25</v>
      </c>
      <c r="L1337" t="s">
        <v>4092</v>
      </c>
      <c r="M1337" t="s">
        <v>4228</v>
      </c>
      <c r="N1337" t="s">
        <v>4229</v>
      </c>
      <c r="O1337" t="s">
        <v>3975</v>
      </c>
      <c r="P1337">
        <v>4596</v>
      </c>
      <c r="Q1337">
        <v>1770</v>
      </c>
      <c r="R1337">
        <v>1447</v>
      </c>
      <c r="S1337">
        <v>5</v>
      </c>
      <c r="T1337">
        <v>66</v>
      </c>
    </row>
    <row r="1338" spans="1:20" x14ac:dyDescent="0.3">
      <c r="A1338" t="s">
        <v>3964</v>
      </c>
      <c r="B1338" t="s">
        <v>5110</v>
      </c>
      <c r="C1338">
        <v>2749000</v>
      </c>
      <c r="D1338">
        <v>2017</v>
      </c>
      <c r="E1338">
        <v>120000</v>
      </c>
      <c r="F1338" t="s">
        <v>14</v>
      </c>
      <c r="G1338" t="s">
        <v>19</v>
      </c>
      <c r="H1338" t="s">
        <v>4282</v>
      </c>
      <c r="I1338" t="s">
        <v>3952</v>
      </c>
      <c r="J1338" t="s">
        <v>3943</v>
      </c>
      <c r="K1338" t="s">
        <v>25</v>
      </c>
      <c r="L1338" t="s">
        <v>4172</v>
      </c>
      <c r="M1338" t="s">
        <v>4173</v>
      </c>
      <c r="N1338" t="s">
        <v>4174</v>
      </c>
      <c r="O1338" t="s">
        <v>3991</v>
      </c>
      <c r="P1338">
        <v>4795</v>
      </c>
      <c r="Q1338">
        <v>1855</v>
      </c>
      <c r="R1338">
        <v>1835</v>
      </c>
      <c r="S1338">
        <v>7</v>
      </c>
      <c r="T1338">
        <v>80</v>
      </c>
    </row>
    <row r="1339" spans="1:20" x14ac:dyDescent="0.3">
      <c r="A1339" t="s">
        <v>3957</v>
      </c>
      <c r="B1339" t="s">
        <v>5527</v>
      </c>
      <c r="C1339">
        <v>141000</v>
      </c>
      <c r="D1339">
        <v>2009</v>
      </c>
      <c r="E1339">
        <v>56400</v>
      </c>
      <c r="F1339" t="s">
        <v>10</v>
      </c>
      <c r="G1339" t="s">
        <v>12</v>
      </c>
      <c r="H1339" t="s">
        <v>4388</v>
      </c>
      <c r="I1339" t="s">
        <v>4037</v>
      </c>
      <c r="J1339" t="s">
        <v>4177</v>
      </c>
      <c r="K1339" t="s">
        <v>25</v>
      </c>
      <c r="L1339" t="s">
        <v>4046</v>
      </c>
      <c r="M1339" t="s">
        <v>4079</v>
      </c>
      <c r="N1339" t="s">
        <v>4080</v>
      </c>
      <c r="O1339" t="s">
        <v>3948</v>
      </c>
      <c r="P1339">
        <v>3565</v>
      </c>
      <c r="Q1339">
        <v>1525</v>
      </c>
      <c r="R1339">
        <v>1590</v>
      </c>
      <c r="S1339">
        <v>5</v>
      </c>
      <c r="T1339">
        <v>35</v>
      </c>
    </row>
    <row r="1340" spans="1:20" x14ac:dyDescent="0.3">
      <c r="A1340" t="s">
        <v>3957</v>
      </c>
      <c r="B1340" t="s">
        <v>5528</v>
      </c>
      <c r="C1340">
        <v>1375000</v>
      </c>
      <c r="D1340">
        <v>2017</v>
      </c>
      <c r="E1340">
        <v>70000</v>
      </c>
      <c r="F1340" t="s">
        <v>14</v>
      </c>
      <c r="G1340" t="s">
        <v>19</v>
      </c>
      <c r="H1340" t="s">
        <v>4006</v>
      </c>
      <c r="I1340" t="s">
        <v>3952</v>
      </c>
      <c r="J1340" t="s">
        <v>3943</v>
      </c>
      <c r="K1340" t="s">
        <v>25</v>
      </c>
      <c r="L1340" t="s">
        <v>4069</v>
      </c>
      <c r="M1340" t="s">
        <v>4070</v>
      </c>
      <c r="N1340" t="s">
        <v>4071</v>
      </c>
      <c r="O1340" t="s">
        <v>3948</v>
      </c>
      <c r="P1340">
        <v>4270</v>
      </c>
      <c r="Q1340">
        <v>1780</v>
      </c>
      <c r="R1340">
        <v>1630</v>
      </c>
      <c r="S1340">
        <v>5</v>
      </c>
      <c r="T1340">
        <v>60</v>
      </c>
    </row>
    <row r="1341" spans="1:20" x14ac:dyDescent="0.3">
      <c r="A1341" t="s">
        <v>3964</v>
      </c>
      <c r="B1341" t="s">
        <v>4488</v>
      </c>
      <c r="C1341">
        <v>1825000</v>
      </c>
      <c r="D1341">
        <v>2016</v>
      </c>
      <c r="E1341">
        <v>82567</v>
      </c>
      <c r="F1341" t="s">
        <v>14</v>
      </c>
      <c r="G1341" t="s">
        <v>12</v>
      </c>
      <c r="H1341" t="s">
        <v>4006</v>
      </c>
      <c r="I1341" t="s">
        <v>3952</v>
      </c>
      <c r="J1341" t="s">
        <v>3943</v>
      </c>
      <c r="K1341" t="s">
        <v>25</v>
      </c>
      <c r="L1341" t="s">
        <v>3972</v>
      </c>
      <c r="M1341" t="s">
        <v>3973</v>
      </c>
      <c r="N1341" t="s">
        <v>3974</v>
      </c>
      <c r="O1341" t="s">
        <v>3975</v>
      </c>
      <c r="P1341">
        <v>4735</v>
      </c>
      <c r="Q1341">
        <v>1830</v>
      </c>
      <c r="R1341">
        <v>1795</v>
      </c>
      <c r="S1341">
        <v>7</v>
      </c>
      <c r="T1341">
        <v>55</v>
      </c>
    </row>
    <row r="1342" spans="1:20" x14ac:dyDescent="0.3">
      <c r="A1342" t="s">
        <v>4104</v>
      </c>
      <c r="B1342" t="s">
        <v>5529</v>
      </c>
      <c r="C1342">
        <v>4900000</v>
      </c>
      <c r="D1342">
        <v>2015</v>
      </c>
      <c r="E1342">
        <v>32000</v>
      </c>
      <c r="F1342" t="s">
        <v>14</v>
      </c>
      <c r="G1342" t="s">
        <v>19</v>
      </c>
      <c r="H1342" t="s">
        <v>4106</v>
      </c>
      <c r="I1342" t="s">
        <v>4011</v>
      </c>
      <c r="J1342" t="s">
        <v>3943</v>
      </c>
      <c r="K1342" t="s">
        <v>25</v>
      </c>
      <c r="L1342" t="s">
        <v>4317</v>
      </c>
      <c r="M1342" t="s">
        <v>5530</v>
      </c>
      <c r="N1342" t="s">
        <v>5531</v>
      </c>
      <c r="O1342" t="s">
        <v>3991</v>
      </c>
      <c r="P1342">
        <v>5265</v>
      </c>
      <c r="Q1342">
        <v>1949</v>
      </c>
      <c r="R1342">
        <v>1471</v>
      </c>
      <c r="S1342">
        <v>4</v>
      </c>
      <c r="T1342">
        <v>90</v>
      </c>
    </row>
    <row r="1343" spans="1:20" x14ac:dyDescent="0.3">
      <c r="A1343" t="s">
        <v>3939</v>
      </c>
      <c r="B1343" t="s">
        <v>5532</v>
      </c>
      <c r="C1343">
        <v>525000</v>
      </c>
      <c r="D1343">
        <v>2015</v>
      </c>
      <c r="E1343">
        <v>68244</v>
      </c>
      <c r="F1343" t="s">
        <v>14</v>
      </c>
      <c r="G1343" t="s">
        <v>12</v>
      </c>
      <c r="H1343" t="s">
        <v>4566</v>
      </c>
      <c r="I1343" t="s">
        <v>4037</v>
      </c>
      <c r="J1343" t="s">
        <v>3953</v>
      </c>
      <c r="K1343" t="s">
        <v>25</v>
      </c>
      <c r="L1343" t="s">
        <v>4204</v>
      </c>
      <c r="M1343" t="s">
        <v>5533</v>
      </c>
      <c r="N1343" t="s">
        <v>4126</v>
      </c>
      <c r="O1343" t="s">
        <v>3948</v>
      </c>
      <c r="P1343">
        <v>3955</v>
      </c>
      <c r="Q1343">
        <v>1694</v>
      </c>
      <c r="R1343">
        <v>1544</v>
      </c>
      <c r="S1343">
        <v>5</v>
      </c>
      <c r="T1343">
        <v>40</v>
      </c>
    </row>
    <row r="1344" spans="1:20" x14ac:dyDescent="0.3">
      <c r="A1344" t="s">
        <v>4104</v>
      </c>
      <c r="B1344" t="s">
        <v>5534</v>
      </c>
      <c r="C1344">
        <v>3300000</v>
      </c>
      <c r="D1344">
        <v>2014</v>
      </c>
      <c r="E1344">
        <v>25000</v>
      </c>
      <c r="F1344" t="s">
        <v>14</v>
      </c>
      <c r="G1344" t="s">
        <v>19</v>
      </c>
      <c r="H1344" t="s">
        <v>4337</v>
      </c>
      <c r="I1344" t="s">
        <v>4043</v>
      </c>
      <c r="J1344" t="s">
        <v>3953</v>
      </c>
      <c r="K1344" t="s">
        <v>25</v>
      </c>
      <c r="L1344" t="s">
        <v>4317</v>
      </c>
      <c r="M1344" t="s">
        <v>4420</v>
      </c>
      <c r="N1344" t="s">
        <v>4421</v>
      </c>
      <c r="O1344" t="s">
        <v>3991</v>
      </c>
      <c r="P1344">
        <v>5089</v>
      </c>
      <c r="Q1344">
        <v>1983</v>
      </c>
      <c r="R1344">
        <v>1737</v>
      </c>
      <c r="S1344">
        <v>6</v>
      </c>
      <c r="T1344">
        <v>100</v>
      </c>
    </row>
    <row r="1345" spans="1:20" x14ac:dyDescent="0.3">
      <c r="A1345" t="s">
        <v>3957</v>
      </c>
      <c r="B1345" t="s">
        <v>5535</v>
      </c>
      <c r="C1345">
        <v>405000</v>
      </c>
      <c r="D1345">
        <v>2018</v>
      </c>
      <c r="E1345">
        <v>34000</v>
      </c>
      <c r="F1345" t="s">
        <v>10</v>
      </c>
      <c r="G1345" t="s">
        <v>12</v>
      </c>
      <c r="H1345" t="s">
        <v>4106</v>
      </c>
      <c r="I1345" t="s">
        <v>3967</v>
      </c>
      <c r="J1345" t="s">
        <v>3943</v>
      </c>
      <c r="K1345" t="s">
        <v>25</v>
      </c>
      <c r="L1345" t="s">
        <v>4886</v>
      </c>
      <c r="M1345" t="s">
        <v>4887</v>
      </c>
      <c r="N1345" t="s">
        <v>4888</v>
      </c>
      <c r="O1345" t="s">
        <v>3948</v>
      </c>
      <c r="P1345">
        <v>3495</v>
      </c>
      <c r="Q1345">
        <v>1550</v>
      </c>
      <c r="R1345">
        <v>1500</v>
      </c>
      <c r="S1345">
        <v>5</v>
      </c>
      <c r="T1345">
        <v>32</v>
      </c>
    </row>
    <row r="1346" spans="1:20" x14ac:dyDescent="0.3">
      <c r="A1346" t="s">
        <v>4104</v>
      </c>
      <c r="B1346" t="s">
        <v>4217</v>
      </c>
      <c r="C1346">
        <v>2550000</v>
      </c>
      <c r="D1346">
        <v>2017</v>
      </c>
      <c r="E1346">
        <v>36000</v>
      </c>
      <c r="F1346" t="s">
        <v>14</v>
      </c>
      <c r="G1346" t="s">
        <v>19</v>
      </c>
      <c r="H1346" t="s">
        <v>4036</v>
      </c>
      <c r="I1346" t="s">
        <v>4011</v>
      </c>
      <c r="J1346" t="s">
        <v>3943</v>
      </c>
      <c r="K1346" t="s">
        <v>25</v>
      </c>
      <c r="L1346" t="s">
        <v>4107</v>
      </c>
      <c r="M1346" t="s">
        <v>4218</v>
      </c>
      <c r="N1346" t="s">
        <v>4109</v>
      </c>
      <c r="O1346" t="s">
        <v>3991</v>
      </c>
      <c r="P1346">
        <v>4385</v>
      </c>
      <c r="Q1346">
        <v>1831</v>
      </c>
      <c r="R1346">
        <v>1608</v>
      </c>
      <c r="S1346">
        <v>5</v>
      </c>
      <c r="T1346">
        <v>64</v>
      </c>
    </row>
    <row r="1347" spans="1:20" x14ac:dyDescent="0.3">
      <c r="A1347" t="s">
        <v>3939</v>
      </c>
      <c r="B1347" t="s">
        <v>4776</v>
      </c>
      <c r="C1347">
        <v>875000</v>
      </c>
      <c r="D1347">
        <v>2019</v>
      </c>
      <c r="E1347">
        <v>36000</v>
      </c>
      <c r="F1347" t="s">
        <v>10</v>
      </c>
      <c r="G1347" t="s">
        <v>12</v>
      </c>
      <c r="H1347" t="s">
        <v>3941</v>
      </c>
      <c r="I1347" t="s">
        <v>4090</v>
      </c>
      <c r="J1347" t="s">
        <v>3943</v>
      </c>
      <c r="K1347" t="s">
        <v>25</v>
      </c>
      <c r="L1347" t="s">
        <v>4155</v>
      </c>
      <c r="M1347" t="s">
        <v>4156</v>
      </c>
      <c r="N1347" t="s">
        <v>4157</v>
      </c>
      <c r="O1347" t="s">
        <v>3948</v>
      </c>
      <c r="P1347">
        <v>4440</v>
      </c>
      <c r="Q1347">
        <v>1695</v>
      </c>
      <c r="R1347">
        <v>1495</v>
      </c>
      <c r="S1347">
        <v>5</v>
      </c>
      <c r="T1347">
        <v>40</v>
      </c>
    </row>
    <row r="1348" spans="1:20" x14ac:dyDescent="0.3">
      <c r="A1348" t="s">
        <v>3949</v>
      </c>
      <c r="B1348" t="s">
        <v>4639</v>
      </c>
      <c r="C1348">
        <v>355000</v>
      </c>
      <c r="D1348">
        <v>2014</v>
      </c>
      <c r="E1348">
        <v>68005</v>
      </c>
      <c r="F1348" t="s">
        <v>10</v>
      </c>
      <c r="G1348" t="s">
        <v>12</v>
      </c>
      <c r="H1348" t="s">
        <v>4287</v>
      </c>
      <c r="I1348" t="s">
        <v>3952</v>
      </c>
      <c r="J1348" t="s">
        <v>3943</v>
      </c>
      <c r="K1348" t="s">
        <v>25</v>
      </c>
      <c r="L1348" t="s">
        <v>3961</v>
      </c>
      <c r="M1348" t="s">
        <v>4056</v>
      </c>
      <c r="N1348" t="s">
        <v>4304</v>
      </c>
      <c r="O1348" t="s">
        <v>3948</v>
      </c>
      <c r="P1348">
        <v>3850</v>
      </c>
      <c r="Q1348">
        <v>1695</v>
      </c>
      <c r="R1348">
        <v>1530</v>
      </c>
      <c r="S1348">
        <v>5</v>
      </c>
      <c r="T1348">
        <v>42</v>
      </c>
    </row>
    <row r="1349" spans="1:20" x14ac:dyDescent="0.3">
      <c r="A1349" t="s">
        <v>4072</v>
      </c>
      <c r="B1349" t="s">
        <v>4797</v>
      </c>
      <c r="C1349">
        <v>925000</v>
      </c>
      <c r="D1349">
        <v>2018</v>
      </c>
      <c r="E1349">
        <v>74797</v>
      </c>
      <c r="F1349" t="s">
        <v>14</v>
      </c>
      <c r="G1349" t="s">
        <v>12</v>
      </c>
      <c r="H1349" t="s">
        <v>4371</v>
      </c>
      <c r="I1349" t="s">
        <v>3952</v>
      </c>
      <c r="J1349" t="s">
        <v>3943</v>
      </c>
      <c r="K1349" t="s">
        <v>25</v>
      </c>
      <c r="L1349" t="s">
        <v>4204</v>
      </c>
      <c r="M1349" t="s">
        <v>4416</v>
      </c>
      <c r="N1349" t="s">
        <v>4417</v>
      </c>
      <c r="O1349" t="s">
        <v>3948</v>
      </c>
      <c r="P1349">
        <v>3998</v>
      </c>
      <c r="Q1349">
        <v>1765</v>
      </c>
      <c r="R1349">
        <v>1647</v>
      </c>
      <c r="S1349">
        <v>5</v>
      </c>
      <c r="T1349">
        <v>52</v>
      </c>
    </row>
    <row r="1350" spans="1:20" x14ac:dyDescent="0.3">
      <c r="A1350" t="s">
        <v>4363</v>
      </c>
      <c r="B1350" t="s">
        <v>5536</v>
      </c>
      <c r="C1350">
        <v>6500000</v>
      </c>
      <c r="D1350">
        <v>2021</v>
      </c>
      <c r="E1350">
        <v>12000</v>
      </c>
      <c r="F1350" t="s">
        <v>14</v>
      </c>
      <c r="G1350" t="s">
        <v>19</v>
      </c>
      <c r="H1350" t="s">
        <v>4106</v>
      </c>
      <c r="I1350" t="s">
        <v>3952</v>
      </c>
      <c r="J1350" t="s">
        <v>3943</v>
      </c>
      <c r="K1350" t="s">
        <v>25</v>
      </c>
      <c r="L1350" t="s">
        <v>4365</v>
      </c>
      <c r="M1350" t="s">
        <v>4366</v>
      </c>
      <c r="N1350" t="s">
        <v>4367</v>
      </c>
      <c r="O1350" t="s">
        <v>3991</v>
      </c>
      <c r="P1350">
        <v>4360</v>
      </c>
      <c r="Q1350">
        <v>2120</v>
      </c>
      <c r="R1350">
        <v>1635</v>
      </c>
      <c r="S1350">
        <v>5</v>
      </c>
      <c r="T1350">
        <v>57</v>
      </c>
    </row>
    <row r="1351" spans="1:20" x14ac:dyDescent="0.3">
      <c r="A1351" t="s">
        <v>3957</v>
      </c>
      <c r="B1351" t="s">
        <v>5460</v>
      </c>
      <c r="C1351">
        <v>625000</v>
      </c>
      <c r="D1351">
        <v>2019</v>
      </c>
      <c r="E1351">
        <v>31000</v>
      </c>
      <c r="F1351" t="s">
        <v>10</v>
      </c>
      <c r="G1351" t="s">
        <v>12</v>
      </c>
      <c r="H1351" t="s">
        <v>4078</v>
      </c>
      <c r="I1351" t="s">
        <v>3952</v>
      </c>
      <c r="J1351" t="s">
        <v>3943</v>
      </c>
      <c r="K1351" t="s">
        <v>25</v>
      </c>
      <c r="L1351" t="s">
        <v>3961</v>
      </c>
      <c r="M1351" t="s">
        <v>3968</v>
      </c>
      <c r="N1351" t="s">
        <v>4003</v>
      </c>
      <c r="O1351" t="s">
        <v>3948</v>
      </c>
      <c r="P1351">
        <v>3985</v>
      </c>
      <c r="Q1351">
        <v>1734</v>
      </c>
      <c r="R1351">
        <v>1505</v>
      </c>
      <c r="S1351">
        <v>5</v>
      </c>
      <c r="T1351">
        <v>45</v>
      </c>
    </row>
    <row r="1352" spans="1:20" x14ac:dyDescent="0.3">
      <c r="A1352" t="s">
        <v>4868</v>
      </c>
      <c r="B1352" t="s">
        <v>5537</v>
      </c>
      <c r="C1352">
        <v>425000</v>
      </c>
      <c r="D1352">
        <v>2020</v>
      </c>
      <c r="E1352">
        <v>7520</v>
      </c>
      <c r="F1352" t="s">
        <v>10</v>
      </c>
      <c r="G1352" t="s">
        <v>12</v>
      </c>
      <c r="H1352" t="s">
        <v>4006</v>
      </c>
      <c r="I1352" t="s">
        <v>3967</v>
      </c>
      <c r="J1352" t="s">
        <v>3943</v>
      </c>
      <c r="K1352" t="s">
        <v>25</v>
      </c>
      <c r="L1352" t="s">
        <v>4007</v>
      </c>
      <c r="M1352" t="s">
        <v>4008</v>
      </c>
      <c r="N1352" t="s">
        <v>4009</v>
      </c>
      <c r="O1352" t="s">
        <v>3948</v>
      </c>
      <c r="P1352">
        <v>3429</v>
      </c>
      <c r="Q1352">
        <v>1560</v>
      </c>
      <c r="R1352">
        <v>1541</v>
      </c>
      <c r="S1352">
        <v>5</v>
      </c>
      <c r="T1352">
        <v>28</v>
      </c>
    </row>
    <row r="1353" spans="1:20" x14ac:dyDescent="0.3">
      <c r="A1353" t="s">
        <v>3957</v>
      </c>
      <c r="B1353" t="s">
        <v>5538</v>
      </c>
      <c r="C1353">
        <v>550000</v>
      </c>
      <c r="D1353">
        <v>2015</v>
      </c>
      <c r="E1353">
        <v>58078</v>
      </c>
      <c r="F1353" t="s">
        <v>10</v>
      </c>
      <c r="G1353" t="s">
        <v>12</v>
      </c>
      <c r="H1353" t="s">
        <v>4640</v>
      </c>
      <c r="I1353" t="s">
        <v>4037</v>
      </c>
      <c r="J1353" t="s">
        <v>3953</v>
      </c>
      <c r="K1353" t="s">
        <v>25</v>
      </c>
      <c r="L1353" t="s">
        <v>3961</v>
      </c>
      <c r="M1353" t="s">
        <v>4306</v>
      </c>
      <c r="N1353" t="s">
        <v>4304</v>
      </c>
      <c r="O1353" t="s">
        <v>3948</v>
      </c>
      <c r="P1353">
        <v>3765</v>
      </c>
      <c r="Q1353">
        <v>1660</v>
      </c>
      <c r="R1353">
        <v>1520</v>
      </c>
      <c r="S1353">
        <v>5</v>
      </c>
      <c r="T1353">
        <v>43</v>
      </c>
    </row>
    <row r="1354" spans="1:20" x14ac:dyDescent="0.3">
      <c r="A1354" t="s">
        <v>4021</v>
      </c>
      <c r="B1354" t="s">
        <v>5539</v>
      </c>
      <c r="C1354">
        <v>434999</v>
      </c>
      <c r="D1354">
        <v>2014</v>
      </c>
      <c r="E1354">
        <v>79081</v>
      </c>
      <c r="F1354" t="s">
        <v>14</v>
      </c>
      <c r="G1354" t="s">
        <v>12</v>
      </c>
      <c r="H1354" t="s">
        <v>4036</v>
      </c>
      <c r="I1354" t="s">
        <v>3942</v>
      </c>
      <c r="J1354" t="s">
        <v>3943</v>
      </c>
      <c r="K1354" t="s">
        <v>25</v>
      </c>
      <c r="L1354" t="s">
        <v>4225</v>
      </c>
      <c r="M1354" t="s">
        <v>4399</v>
      </c>
      <c r="N1354" t="s">
        <v>4355</v>
      </c>
      <c r="O1354" t="s">
        <v>3948</v>
      </c>
      <c r="P1354">
        <v>4384</v>
      </c>
      <c r="Q1354">
        <v>1699</v>
      </c>
      <c r="R1354">
        <v>1466</v>
      </c>
      <c r="S1354">
        <v>5</v>
      </c>
      <c r="T1354">
        <v>55</v>
      </c>
    </row>
    <row r="1355" spans="1:20" x14ac:dyDescent="0.3">
      <c r="A1355" t="s">
        <v>3980</v>
      </c>
      <c r="B1355" t="s">
        <v>5414</v>
      </c>
      <c r="C1355">
        <v>5900000</v>
      </c>
      <c r="D1355">
        <v>2018</v>
      </c>
      <c r="E1355">
        <v>28000</v>
      </c>
      <c r="F1355" t="s">
        <v>14</v>
      </c>
      <c r="G1355" t="s">
        <v>19</v>
      </c>
      <c r="H1355" t="s">
        <v>4036</v>
      </c>
      <c r="I1355" t="s">
        <v>3952</v>
      </c>
      <c r="J1355" t="s">
        <v>3943</v>
      </c>
      <c r="K1355" t="s">
        <v>25</v>
      </c>
      <c r="L1355" t="s">
        <v>4441</v>
      </c>
      <c r="M1355" t="s">
        <v>4588</v>
      </c>
      <c r="N1355" t="s">
        <v>4589</v>
      </c>
      <c r="O1355" t="s">
        <v>3991</v>
      </c>
      <c r="P1355">
        <v>4819</v>
      </c>
      <c r="Q1355">
        <v>2141</v>
      </c>
      <c r="R1355">
        <v>1796</v>
      </c>
      <c r="S1355">
        <v>5</v>
      </c>
      <c r="T1355">
        <v>93</v>
      </c>
    </row>
    <row r="1356" spans="1:20" x14ac:dyDescent="0.3">
      <c r="A1356" t="s">
        <v>3980</v>
      </c>
      <c r="B1356" t="s">
        <v>4091</v>
      </c>
      <c r="C1356">
        <v>3500000</v>
      </c>
      <c r="D1356">
        <v>2017</v>
      </c>
      <c r="E1356">
        <v>72000</v>
      </c>
      <c r="F1356" t="s">
        <v>14</v>
      </c>
      <c r="G1356" t="s">
        <v>19</v>
      </c>
      <c r="H1356" t="s">
        <v>4282</v>
      </c>
      <c r="I1356" t="s">
        <v>3952</v>
      </c>
      <c r="J1356" t="s">
        <v>3943</v>
      </c>
      <c r="K1356" t="s">
        <v>25</v>
      </c>
      <c r="L1356" t="s">
        <v>4092</v>
      </c>
      <c r="M1356" t="s">
        <v>4093</v>
      </c>
      <c r="N1356" t="s">
        <v>4094</v>
      </c>
      <c r="O1356" t="s">
        <v>3991</v>
      </c>
      <c r="P1356">
        <v>4656</v>
      </c>
      <c r="Q1356">
        <v>1890</v>
      </c>
      <c r="R1356">
        <v>1639</v>
      </c>
      <c r="S1356">
        <v>5</v>
      </c>
      <c r="T1356">
        <v>66</v>
      </c>
    </row>
    <row r="1357" spans="1:20" x14ac:dyDescent="0.3">
      <c r="A1357" t="s">
        <v>3957</v>
      </c>
      <c r="B1357" t="s">
        <v>4308</v>
      </c>
      <c r="C1357">
        <v>1750000</v>
      </c>
      <c r="D1357">
        <v>2022</v>
      </c>
      <c r="E1357">
        <v>23000</v>
      </c>
      <c r="F1357" t="s">
        <v>10</v>
      </c>
      <c r="G1357" t="s">
        <v>19</v>
      </c>
      <c r="H1357" t="s">
        <v>4036</v>
      </c>
      <c r="I1357" t="s">
        <v>3952</v>
      </c>
      <c r="J1357" t="s">
        <v>3943</v>
      </c>
      <c r="K1357" t="s">
        <v>25</v>
      </c>
      <c r="L1357" t="s">
        <v>4309</v>
      </c>
      <c r="M1357" t="s">
        <v>4310</v>
      </c>
      <c r="N1357" t="s">
        <v>4311</v>
      </c>
      <c r="O1357" t="s">
        <v>3948</v>
      </c>
      <c r="P1357">
        <v>4300</v>
      </c>
      <c r="Q1357">
        <v>1790</v>
      </c>
      <c r="R1357">
        <v>1635</v>
      </c>
      <c r="S1357">
        <v>5</v>
      </c>
      <c r="T1357">
        <v>50</v>
      </c>
    </row>
    <row r="1358" spans="1:20" x14ac:dyDescent="0.3">
      <c r="A1358" t="s">
        <v>5057</v>
      </c>
      <c r="B1358" t="s">
        <v>5540</v>
      </c>
      <c r="C1358">
        <v>475000</v>
      </c>
      <c r="D1358">
        <v>2012</v>
      </c>
      <c r="E1358">
        <v>74000</v>
      </c>
      <c r="F1358" t="s">
        <v>14</v>
      </c>
      <c r="G1358" t="s">
        <v>19</v>
      </c>
      <c r="H1358" t="s">
        <v>4241</v>
      </c>
      <c r="I1358" t="s">
        <v>3952</v>
      </c>
      <c r="J1358" t="s">
        <v>3943</v>
      </c>
      <c r="K1358" t="s">
        <v>25</v>
      </c>
      <c r="L1358" t="s">
        <v>3982</v>
      </c>
      <c r="M1358" t="s">
        <v>5113</v>
      </c>
      <c r="N1358" t="s">
        <v>5541</v>
      </c>
      <c r="O1358" t="s">
        <v>1676</v>
      </c>
      <c r="P1358">
        <v>4660</v>
      </c>
      <c r="Q1358">
        <v>1870</v>
      </c>
      <c r="R1358">
        <v>1755</v>
      </c>
      <c r="S1358">
        <v>7</v>
      </c>
      <c r="T1358">
        <v>65</v>
      </c>
    </row>
    <row r="1359" spans="1:20" x14ac:dyDescent="0.3">
      <c r="A1359" t="s">
        <v>3957</v>
      </c>
      <c r="B1359" t="s">
        <v>4370</v>
      </c>
      <c r="C1359">
        <v>425000</v>
      </c>
      <c r="D1359">
        <v>2015</v>
      </c>
      <c r="E1359">
        <v>11628</v>
      </c>
      <c r="F1359" t="s">
        <v>10</v>
      </c>
      <c r="G1359" t="s">
        <v>12</v>
      </c>
      <c r="H1359" t="s">
        <v>4259</v>
      </c>
      <c r="I1359" t="s">
        <v>4068</v>
      </c>
      <c r="J1359" t="s">
        <v>3943</v>
      </c>
      <c r="K1359" t="s">
        <v>25</v>
      </c>
      <c r="L1359" t="s">
        <v>3961</v>
      </c>
      <c r="M1359" t="s">
        <v>4306</v>
      </c>
      <c r="N1359" t="s">
        <v>4304</v>
      </c>
      <c r="O1359" t="s">
        <v>3948</v>
      </c>
      <c r="P1359">
        <v>3995</v>
      </c>
      <c r="Q1359">
        <v>1660</v>
      </c>
      <c r="R1359">
        <v>1520</v>
      </c>
      <c r="S1359">
        <v>5</v>
      </c>
      <c r="T1359">
        <v>43</v>
      </c>
    </row>
    <row r="1360" spans="1:20" x14ac:dyDescent="0.3">
      <c r="A1360" t="s">
        <v>4072</v>
      </c>
      <c r="B1360" t="s">
        <v>5542</v>
      </c>
      <c r="C1360">
        <v>675000</v>
      </c>
      <c r="D1360">
        <v>2017</v>
      </c>
      <c r="E1360">
        <v>81323</v>
      </c>
      <c r="F1360" t="s">
        <v>14</v>
      </c>
      <c r="G1360" t="s">
        <v>12</v>
      </c>
      <c r="H1360" t="s">
        <v>4106</v>
      </c>
      <c r="I1360" t="s">
        <v>4037</v>
      </c>
      <c r="J1360" t="s">
        <v>3943</v>
      </c>
      <c r="K1360" t="s">
        <v>25</v>
      </c>
      <c r="L1360" t="s">
        <v>4204</v>
      </c>
      <c r="M1360" t="s">
        <v>4416</v>
      </c>
      <c r="N1360" t="s">
        <v>4417</v>
      </c>
      <c r="O1360" t="s">
        <v>3948</v>
      </c>
      <c r="P1360">
        <v>3998</v>
      </c>
      <c r="Q1360">
        <v>1765</v>
      </c>
      <c r="R1360">
        <v>1647</v>
      </c>
      <c r="S1360">
        <v>5</v>
      </c>
      <c r="T1360">
        <v>52</v>
      </c>
    </row>
    <row r="1361" spans="1:20" x14ac:dyDescent="0.3">
      <c r="A1361" t="s">
        <v>3949</v>
      </c>
      <c r="B1361" t="s">
        <v>4240</v>
      </c>
      <c r="C1361">
        <v>675000</v>
      </c>
      <c r="D1361">
        <v>2016</v>
      </c>
      <c r="E1361">
        <v>50000</v>
      </c>
      <c r="F1361" t="s">
        <v>14</v>
      </c>
      <c r="G1361" t="s">
        <v>12</v>
      </c>
      <c r="H1361" t="s">
        <v>4241</v>
      </c>
      <c r="I1361" t="s">
        <v>3942</v>
      </c>
      <c r="J1361" t="s">
        <v>3943</v>
      </c>
      <c r="K1361" t="s">
        <v>25</v>
      </c>
      <c r="L1361" t="s">
        <v>3954</v>
      </c>
      <c r="M1361" t="s">
        <v>4125</v>
      </c>
      <c r="N1361" t="s">
        <v>4126</v>
      </c>
      <c r="O1361" t="s">
        <v>3948</v>
      </c>
      <c r="P1361">
        <v>3995</v>
      </c>
      <c r="Q1361">
        <v>1790</v>
      </c>
      <c r="R1361">
        <v>1640</v>
      </c>
      <c r="S1361">
        <v>5</v>
      </c>
      <c r="T1361">
        <v>48</v>
      </c>
    </row>
    <row r="1362" spans="1:20" x14ac:dyDescent="0.3">
      <c r="A1362" t="s">
        <v>3964</v>
      </c>
      <c r="B1362" t="s">
        <v>5321</v>
      </c>
      <c r="C1362">
        <v>1725000</v>
      </c>
      <c r="D1362">
        <v>2016</v>
      </c>
      <c r="E1362">
        <v>145000</v>
      </c>
      <c r="F1362" t="s">
        <v>14</v>
      </c>
      <c r="G1362" t="s">
        <v>12</v>
      </c>
      <c r="H1362" t="s">
        <v>3959</v>
      </c>
      <c r="I1362" t="s">
        <v>3952</v>
      </c>
      <c r="J1362" t="s">
        <v>3943</v>
      </c>
      <c r="K1362" t="s">
        <v>25</v>
      </c>
      <c r="L1362" t="s">
        <v>3972</v>
      </c>
      <c r="M1362" t="s">
        <v>3973</v>
      </c>
      <c r="N1362" t="s">
        <v>3974</v>
      </c>
      <c r="O1362" t="s">
        <v>3975</v>
      </c>
      <c r="P1362">
        <v>4735</v>
      </c>
      <c r="Q1362">
        <v>1830</v>
      </c>
      <c r="R1362">
        <v>1795</v>
      </c>
      <c r="S1362">
        <v>7</v>
      </c>
      <c r="T1362">
        <v>55</v>
      </c>
    </row>
    <row r="1363" spans="1:20" x14ac:dyDescent="0.3">
      <c r="A1363" t="s">
        <v>4104</v>
      </c>
      <c r="B1363" t="s">
        <v>5543</v>
      </c>
      <c r="C1363">
        <v>1760000</v>
      </c>
      <c r="D1363">
        <v>2017</v>
      </c>
      <c r="E1363">
        <v>48000</v>
      </c>
      <c r="F1363" t="s">
        <v>10</v>
      </c>
      <c r="G1363" t="s">
        <v>19</v>
      </c>
      <c r="H1363" t="s">
        <v>4036</v>
      </c>
      <c r="I1363" t="s">
        <v>3952</v>
      </c>
      <c r="J1363" t="s">
        <v>3943</v>
      </c>
      <c r="K1363" t="s">
        <v>25</v>
      </c>
      <c r="L1363" t="s">
        <v>3994</v>
      </c>
      <c r="M1363" t="s">
        <v>5092</v>
      </c>
      <c r="N1363" t="s">
        <v>3996</v>
      </c>
      <c r="O1363" t="s">
        <v>3948</v>
      </c>
      <c r="P1363">
        <v>4456</v>
      </c>
      <c r="Q1363">
        <v>1796</v>
      </c>
      <c r="R1363">
        <v>1416</v>
      </c>
      <c r="S1363">
        <v>5</v>
      </c>
      <c r="T1363">
        <v>50</v>
      </c>
    </row>
    <row r="1364" spans="1:20" x14ac:dyDescent="0.3">
      <c r="A1364" t="s">
        <v>3949</v>
      </c>
      <c r="B1364" t="s">
        <v>4991</v>
      </c>
      <c r="C1364">
        <v>730000</v>
      </c>
      <c r="D1364">
        <v>2017</v>
      </c>
      <c r="E1364">
        <v>80000</v>
      </c>
      <c r="F1364" t="s">
        <v>14</v>
      </c>
      <c r="G1364" t="s">
        <v>12</v>
      </c>
      <c r="H1364" t="s">
        <v>4078</v>
      </c>
      <c r="I1364" t="s">
        <v>4451</v>
      </c>
      <c r="J1364" t="s">
        <v>3943</v>
      </c>
      <c r="K1364" t="s">
        <v>25</v>
      </c>
      <c r="L1364" t="s">
        <v>3954</v>
      </c>
      <c r="M1364" t="s">
        <v>4125</v>
      </c>
      <c r="N1364" t="s">
        <v>4126</v>
      </c>
      <c r="O1364" t="s">
        <v>3948</v>
      </c>
      <c r="P1364">
        <v>3995</v>
      </c>
      <c r="Q1364">
        <v>1790</v>
      </c>
      <c r="R1364">
        <v>1640</v>
      </c>
      <c r="S1364">
        <v>5</v>
      </c>
      <c r="T1364">
        <v>48</v>
      </c>
    </row>
    <row r="1365" spans="1:20" x14ac:dyDescent="0.3">
      <c r="A1365" t="s">
        <v>3949</v>
      </c>
      <c r="B1365" t="s">
        <v>5179</v>
      </c>
      <c r="C1365">
        <v>301000</v>
      </c>
      <c r="D1365">
        <v>2011</v>
      </c>
      <c r="E1365">
        <v>28513</v>
      </c>
      <c r="F1365" t="s">
        <v>10</v>
      </c>
      <c r="G1365" t="s">
        <v>12</v>
      </c>
      <c r="H1365" t="s">
        <v>4223</v>
      </c>
      <c r="I1365" t="s">
        <v>4940</v>
      </c>
      <c r="J1365" t="s">
        <v>3943</v>
      </c>
      <c r="K1365" t="s">
        <v>25</v>
      </c>
      <c r="L1365" t="s">
        <v>3961</v>
      </c>
      <c r="M1365" t="s">
        <v>4056</v>
      </c>
      <c r="N1365" t="s">
        <v>4304</v>
      </c>
      <c r="O1365" t="s">
        <v>3948</v>
      </c>
      <c r="P1365">
        <v>3850</v>
      </c>
      <c r="Q1365">
        <v>1695</v>
      </c>
      <c r="R1365">
        <v>1530</v>
      </c>
      <c r="S1365">
        <v>5</v>
      </c>
      <c r="T1365">
        <v>42</v>
      </c>
    </row>
    <row r="1366" spans="1:20" x14ac:dyDescent="0.3">
      <c r="A1366" t="s">
        <v>3949</v>
      </c>
      <c r="B1366" t="s">
        <v>5235</v>
      </c>
      <c r="C1366">
        <v>275000</v>
      </c>
      <c r="D1366">
        <v>2011</v>
      </c>
      <c r="E1366">
        <v>42000</v>
      </c>
      <c r="F1366" t="s">
        <v>257</v>
      </c>
      <c r="G1366" t="s">
        <v>12</v>
      </c>
      <c r="H1366" t="s">
        <v>5121</v>
      </c>
      <c r="I1366" t="s">
        <v>3952</v>
      </c>
      <c r="J1366" t="s">
        <v>3953</v>
      </c>
      <c r="K1366" t="s">
        <v>25</v>
      </c>
      <c r="L1366" t="s">
        <v>4026</v>
      </c>
      <c r="M1366" t="s">
        <v>5236</v>
      </c>
      <c r="N1366" t="s">
        <v>5237</v>
      </c>
      <c r="O1366" t="s">
        <v>3948</v>
      </c>
      <c r="P1366">
        <v>3595</v>
      </c>
      <c r="Q1366">
        <v>1475</v>
      </c>
      <c r="R1366">
        <v>1700</v>
      </c>
      <c r="S1366">
        <v>5</v>
      </c>
      <c r="T1366">
        <v>28</v>
      </c>
    </row>
    <row r="1367" spans="1:20" x14ac:dyDescent="0.3">
      <c r="A1367" t="s">
        <v>4072</v>
      </c>
      <c r="B1367" t="s">
        <v>4299</v>
      </c>
      <c r="C1367">
        <v>225000</v>
      </c>
      <c r="D1367">
        <v>2013</v>
      </c>
      <c r="E1367">
        <v>87000</v>
      </c>
      <c r="F1367" t="s">
        <v>14</v>
      </c>
      <c r="G1367" t="s">
        <v>12</v>
      </c>
      <c r="H1367" t="s">
        <v>4241</v>
      </c>
      <c r="I1367" t="s">
        <v>3942</v>
      </c>
      <c r="J1367" t="s">
        <v>3943</v>
      </c>
      <c r="K1367" t="s">
        <v>25</v>
      </c>
      <c r="L1367" t="s">
        <v>4195</v>
      </c>
      <c r="M1367" t="s">
        <v>4196</v>
      </c>
      <c r="N1367" t="s">
        <v>4197</v>
      </c>
      <c r="O1367" t="s">
        <v>3948</v>
      </c>
      <c r="P1367">
        <v>3795</v>
      </c>
      <c r="Q1367">
        <v>1680</v>
      </c>
      <c r="R1367">
        <v>1427</v>
      </c>
      <c r="S1367">
        <v>5</v>
      </c>
      <c r="T1367">
        <v>45</v>
      </c>
    </row>
    <row r="1368" spans="1:20" x14ac:dyDescent="0.3">
      <c r="A1368" t="s">
        <v>3957</v>
      </c>
      <c r="B1368" t="s">
        <v>4988</v>
      </c>
      <c r="C1368">
        <v>185000</v>
      </c>
      <c r="D1368">
        <v>2012</v>
      </c>
      <c r="E1368">
        <v>55700</v>
      </c>
      <c r="F1368" t="s">
        <v>10</v>
      </c>
      <c r="G1368" t="s">
        <v>12</v>
      </c>
      <c r="H1368" t="s">
        <v>4388</v>
      </c>
      <c r="I1368" t="s">
        <v>4037</v>
      </c>
      <c r="J1368" t="s">
        <v>3953</v>
      </c>
      <c r="K1368" t="s">
        <v>25</v>
      </c>
      <c r="L1368" t="s">
        <v>4886</v>
      </c>
      <c r="M1368" t="s">
        <v>4989</v>
      </c>
      <c r="N1368" t="s">
        <v>4429</v>
      </c>
      <c r="O1368" t="s">
        <v>1676</v>
      </c>
      <c r="P1368">
        <v>3495</v>
      </c>
      <c r="Q1368">
        <v>1550</v>
      </c>
      <c r="R1368">
        <v>1500</v>
      </c>
      <c r="S1368">
        <v>5</v>
      </c>
      <c r="T1368">
        <v>32</v>
      </c>
    </row>
    <row r="1369" spans="1:20" x14ac:dyDescent="0.3">
      <c r="A1369" t="s">
        <v>3949</v>
      </c>
      <c r="B1369" t="s">
        <v>4293</v>
      </c>
      <c r="C1369">
        <v>285000</v>
      </c>
      <c r="D1369">
        <v>2017</v>
      </c>
      <c r="E1369">
        <v>45600</v>
      </c>
      <c r="F1369" t="s">
        <v>10</v>
      </c>
      <c r="G1369" t="s">
        <v>12</v>
      </c>
      <c r="H1369" t="s">
        <v>4388</v>
      </c>
      <c r="I1369" t="s">
        <v>3952</v>
      </c>
      <c r="J1369" t="s">
        <v>3943</v>
      </c>
      <c r="K1369" t="s">
        <v>25</v>
      </c>
      <c r="L1369" t="s">
        <v>4030</v>
      </c>
      <c r="M1369" t="s">
        <v>4031</v>
      </c>
      <c r="N1369" t="s">
        <v>4032</v>
      </c>
      <c r="O1369" t="s">
        <v>3948</v>
      </c>
      <c r="P1369">
        <v>3395</v>
      </c>
      <c r="Q1369">
        <v>1490</v>
      </c>
      <c r="R1369">
        <v>1475</v>
      </c>
      <c r="S1369">
        <v>5</v>
      </c>
      <c r="T1369">
        <v>35</v>
      </c>
    </row>
    <row r="1370" spans="1:20" x14ac:dyDescent="0.3">
      <c r="A1370" t="s">
        <v>4021</v>
      </c>
      <c r="B1370" t="s">
        <v>5297</v>
      </c>
      <c r="C1370">
        <v>350000</v>
      </c>
      <c r="D1370">
        <v>2013</v>
      </c>
      <c r="E1370">
        <v>78000</v>
      </c>
      <c r="F1370" t="s">
        <v>14</v>
      </c>
      <c r="G1370" t="s">
        <v>12</v>
      </c>
      <c r="H1370" t="s">
        <v>4456</v>
      </c>
      <c r="I1370" t="s">
        <v>3952</v>
      </c>
      <c r="J1370" t="s">
        <v>3953</v>
      </c>
      <c r="K1370" t="s">
        <v>25</v>
      </c>
      <c r="L1370" t="s">
        <v>4225</v>
      </c>
      <c r="M1370" t="s">
        <v>4399</v>
      </c>
      <c r="N1370" t="s">
        <v>4355</v>
      </c>
      <c r="O1370" t="s">
        <v>3948</v>
      </c>
      <c r="P1370">
        <v>4384</v>
      </c>
      <c r="Q1370">
        <v>1699</v>
      </c>
      <c r="R1370">
        <v>1466</v>
      </c>
      <c r="S1370">
        <v>5</v>
      </c>
      <c r="T1370">
        <v>55</v>
      </c>
    </row>
    <row r="1371" spans="1:20" x14ac:dyDescent="0.3">
      <c r="A1371" t="s">
        <v>5299</v>
      </c>
      <c r="B1371" t="s">
        <v>5488</v>
      </c>
      <c r="C1371">
        <v>20000000</v>
      </c>
      <c r="D1371">
        <v>2012</v>
      </c>
      <c r="E1371">
        <v>55000</v>
      </c>
      <c r="F1371" t="s">
        <v>10</v>
      </c>
      <c r="G1371" t="s">
        <v>19</v>
      </c>
      <c r="H1371" t="s">
        <v>4337</v>
      </c>
      <c r="I1371" t="s">
        <v>3952</v>
      </c>
      <c r="J1371" t="s">
        <v>4177</v>
      </c>
      <c r="K1371" t="s">
        <v>25</v>
      </c>
      <c r="L1371" t="s">
        <v>5301</v>
      </c>
      <c r="M1371" t="s">
        <v>5302</v>
      </c>
      <c r="N1371" t="s">
        <v>5303</v>
      </c>
      <c r="O1371" t="s">
        <v>3975</v>
      </c>
      <c r="P1371">
        <v>5569</v>
      </c>
      <c r="Q1371">
        <v>1948</v>
      </c>
      <c r="R1371">
        <v>1550</v>
      </c>
      <c r="S1371">
        <v>5</v>
      </c>
      <c r="T1371">
        <v>82</v>
      </c>
    </row>
    <row r="1372" spans="1:20" x14ac:dyDescent="0.3">
      <c r="A1372" t="s">
        <v>3980</v>
      </c>
      <c r="B1372" t="s">
        <v>4917</v>
      </c>
      <c r="C1372">
        <v>12900000</v>
      </c>
      <c r="D1372">
        <v>2021</v>
      </c>
      <c r="E1372">
        <v>3000</v>
      </c>
      <c r="F1372" t="s">
        <v>14</v>
      </c>
      <c r="G1372" t="s">
        <v>19</v>
      </c>
      <c r="H1372" t="s">
        <v>4036</v>
      </c>
      <c r="I1372" t="s">
        <v>3952</v>
      </c>
      <c r="J1372" t="s">
        <v>3943</v>
      </c>
      <c r="K1372" t="s">
        <v>25</v>
      </c>
      <c r="L1372" t="s">
        <v>4624</v>
      </c>
      <c r="M1372" t="s">
        <v>4918</v>
      </c>
      <c r="N1372" t="s">
        <v>4919</v>
      </c>
      <c r="O1372" t="s">
        <v>3991</v>
      </c>
      <c r="P1372">
        <v>5207</v>
      </c>
      <c r="Q1372">
        <v>2157</v>
      </c>
      <c r="R1372">
        <v>1823</v>
      </c>
      <c r="S1372">
        <v>7</v>
      </c>
      <c r="T1372">
        <v>90</v>
      </c>
    </row>
    <row r="1373" spans="1:20" x14ac:dyDescent="0.3">
      <c r="A1373" t="s">
        <v>3992</v>
      </c>
      <c r="B1373" t="s">
        <v>5544</v>
      </c>
      <c r="C1373">
        <v>1650000</v>
      </c>
      <c r="D1373">
        <v>2017</v>
      </c>
      <c r="E1373">
        <v>52458</v>
      </c>
      <c r="F1373" t="s">
        <v>10</v>
      </c>
      <c r="G1373" t="s">
        <v>19</v>
      </c>
      <c r="H1373" t="s">
        <v>3971</v>
      </c>
      <c r="I1373" t="s">
        <v>4068</v>
      </c>
      <c r="J1373" t="s">
        <v>3943</v>
      </c>
      <c r="K1373" t="s">
        <v>25</v>
      </c>
      <c r="L1373" t="s">
        <v>3994</v>
      </c>
      <c r="M1373" t="s">
        <v>3995</v>
      </c>
      <c r="N1373" t="s">
        <v>3996</v>
      </c>
      <c r="O1373" t="s">
        <v>3948</v>
      </c>
      <c r="P1373">
        <v>4861</v>
      </c>
      <c r="Q1373">
        <v>1864</v>
      </c>
      <c r="R1373">
        <v>1483</v>
      </c>
      <c r="S1373">
        <v>5</v>
      </c>
      <c r="T1373">
        <v>66</v>
      </c>
    </row>
    <row r="1374" spans="1:20" x14ac:dyDescent="0.3">
      <c r="A1374" t="s">
        <v>3949</v>
      </c>
      <c r="B1374" t="s">
        <v>4764</v>
      </c>
      <c r="C1374">
        <v>265000</v>
      </c>
      <c r="D1374">
        <v>2017</v>
      </c>
      <c r="E1374">
        <v>30000</v>
      </c>
      <c r="F1374" t="s">
        <v>22</v>
      </c>
      <c r="G1374" t="s">
        <v>12</v>
      </c>
      <c r="H1374" t="s">
        <v>4078</v>
      </c>
      <c r="I1374" t="s">
        <v>3952</v>
      </c>
      <c r="J1374" t="s">
        <v>3943</v>
      </c>
      <c r="K1374" t="s">
        <v>25</v>
      </c>
      <c r="L1374" t="s">
        <v>4030</v>
      </c>
      <c r="M1374" t="s">
        <v>4031</v>
      </c>
      <c r="N1374" t="s">
        <v>4032</v>
      </c>
      <c r="O1374" t="s">
        <v>3948</v>
      </c>
      <c r="P1374">
        <v>3395</v>
      </c>
      <c r="Q1374">
        <v>1490</v>
      </c>
      <c r="R1374">
        <v>1475</v>
      </c>
      <c r="S1374">
        <v>5</v>
      </c>
      <c r="T1374">
        <v>35</v>
      </c>
    </row>
    <row r="1375" spans="1:20" x14ac:dyDescent="0.3">
      <c r="A1375" t="s">
        <v>4015</v>
      </c>
      <c r="B1375" t="s">
        <v>4081</v>
      </c>
      <c r="C1375">
        <v>395000</v>
      </c>
      <c r="D1375">
        <v>2017</v>
      </c>
      <c r="E1375">
        <v>46992</v>
      </c>
      <c r="F1375" t="s">
        <v>10</v>
      </c>
      <c r="G1375" t="s">
        <v>12</v>
      </c>
      <c r="H1375" t="s">
        <v>4145</v>
      </c>
      <c r="I1375" t="s">
        <v>3952</v>
      </c>
      <c r="J1375" t="s">
        <v>3943</v>
      </c>
      <c r="K1375" t="s">
        <v>25</v>
      </c>
      <c r="L1375" t="s">
        <v>4062</v>
      </c>
      <c r="M1375" t="s">
        <v>4082</v>
      </c>
      <c r="N1375" t="s">
        <v>4083</v>
      </c>
      <c r="O1375" t="s">
        <v>3948</v>
      </c>
      <c r="P1375">
        <v>3746</v>
      </c>
      <c r="Q1375">
        <v>1647</v>
      </c>
      <c r="R1375">
        <v>1535</v>
      </c>
      <c r="S1375">
        <v>5</v>
      </c>
      <c r="T1375">
        <v>35</v>
      </c>
    </row>
    <row r="1376" spans="1:20" x14ac:dyDescent="0.3">
      <c r="A1376" t="s">
        <v>3939</v>
      </c>
      <c r="B1376" t="s">
        <v>4981</v>
      </c>
      <c r="C1376">
        <v>500000</v>
      </c>
      <c r="D1376">
        <v>2016</v>
      </c>
      <c r="E1376">
        <v>54440</v>
      </c>
      <c r="F1376" t="s">
        <v>10</v>
      </c>
      <c r="G1376" t="s">
        <v>12</v>
      </c>
      <c r="H1376" t="s">
        <v>3971</v>
      </c>
      <c r="I1376" t="s">
        <v>4037</v>
      </c>
      <c r="J1376" t="s">
        <v>3943</v>
      </c>
      <c r="K1376" t="s">
        <v>25</v>
      </c>
      <c r="L1376" t="s">
        <v>4062</v>
      </c>
      <c r="M1376" t="s">
        <v>4063</v>
      </c>
      <c r="N1376" t="s">
        <v>4064</v>
      </c>
      <c r="O1376" t="s">
        <v>3948</v>
      </c>
      <c r="P1376">
        <v>3955</v>
      </c>
      <c r="Q1376">
        <v>1694</v>
      </c>
      <c r="R1376">
        <v>1544</v>
      </c>
      <c r="S1376">
        <v>5</v>
      </c>
      <c r="T1376">
        <v>40</v>
      </c>
    </row>
    <row r="1377" spans="1:20" x14ac:dyDescent="0.3">
      <c r="A1377" t="s">
        <v>4115</v>
      </c>
      <c r="B1377" t="s">
        <v>5545</v>
      </c>
      <c r="C1377">
        <v>2770000</v>
      </c>
      <c r="D1377">
        <v>2019</v>
      </c>
      <c r="E1377">
        <v>32000</v>
      </c>
      <c r="F1377" t="s">
        <v>14</v>
      </c>
      <c r="G1377" t="s">
        <v>19</v>
      </c>
      <c r="H1377" t="s">
        <v>4282</v>
      </c>
      <c r="I1377" t="s">
        <v>4068</v>
      </c>
      <c r="J1377" t="s">
        <v>3943</v>
      </c>
      <c r="K1377" t="s">
        <v>25</v>
      </c>
      <c r="L1377" t="s">
        <v>5546</v>
      </c>
      <c r="M1377" t="s">
        <v>5547</v>
      </c>
      <c r="N1377" t="s">
        <v>4977</v>
      </c>
      <c r="O1377" t="s">
        <v>3991</v>
      </c>
      <c r="P1377">
        <v>4850</v>
      </c>
      <c r="Q1377">
        <v>1960</v>
      </c>
      <c r="R1377">
        <v>1845</v>
      </c>
      <c r="S1377">
        <v>7</v>
      </c>
      <c r="T1377">
        <v>70</v>
      </c>
    </row>
    <row r="1378" spans="1:20" x14ac:dyDescent="0.3">
      <c r="A1378" t="s">
        <v>3980</v>
      </c>
      <c r="B1378" t="s">
        <v>4097</v>
      </c>
      <c r="C1378">
        <v>2450000</v>
      </c>
      <c r="D1378">
        <v>2015</v>
      </c>
      <c r="E1378">
        <v>103000</v>
      </c>
      <c r="F1378" t="s">
        <v>14</v>
      </c>
      <c r="G1378" t="s">
        <v>19</v>
      </c>
      <c r="H1378" t="s">
        <v>3971</v>
      </c>
      <c r="I1378" t="s">
        <v>3952</v>
      </c>
      <c r="J1378" t="s">
        <v>3943</v>
      </c>
      <c r="K1378" t="s">
        <v>25</v>
      </c>
      <c r="L1378" t="s">
        <v>4092</v>
      </c>
      <c r="M1378" t="s">
        <v>4099</v>
      </c>
      <c r="N1378" t="s">
        <v>4100</v>
      </c>
      <c r="O1378" t="s">
        <v>3991</v>
      </c>
      <c r="P1378">
        <v>4804</v>
      </c>
      <c r="Q1378">
        <v>2141</v>
      </c>
      <c r="R1378">
        <v>1796</v>
      </c>
      <c r="S1378">
        <v>5</v>
      </c>
      <c r="T1378">
        <v>70</v>
      </c>
    </row>
    <row r="1379" spans="1:20" x14ac:dyDescent="0.3">
      <c r="A1379" t="s">
        <v>4104</v>
      </c>
      <c r="B1379" t="s">
        <v>5053</v>
      </c>
      <c r="C1379">
        <v>3125000</v>
      </c>
      <c r="D1379">
        <v>2020</v>
      </c>
      <c r="E1379">
        <v>28600</v>
      </c>
      <c r="F1379" t="s">
        <v>10</v>
      </c>
      <c r="G1379" t="s">
        <v>19</v>
      </c>
      <c r="H1379" t="s">
        <v>3959</v>
      </c>
      <c r="I1379" t="s">
        <v>3952</v>
      </c>
      <c r="J1379" t="s">
        <v>3943</v>
      </c>
      <c r="K1379" t="s">
        <v>25</v>
      </c>
      <c r="L1379" t="s">
        <v>3994</v>
      </c>
      <c r="M1379" t="s">
        <v>5054</v>
      </c>
      <c r="N1379" t="s">
        <v>5055</v>
      </c>
      <c r="O1379" t="s">
        <v>3948</v>
      </c>
      <c r="P1379">
        <v>4701</v>
      </c>
      <c r="Q1379">
        <v>1826</v>
      </c>
      <c r="R1379">
        <v>1427</v>
      </c>
      <c r="S1379">
        <v>5</v>
      </c>
      <c r="T1379">
        <v>63</v>
      </c>
    </row>
    <row r="1380" spans="1:20" x14ac:dyDescent="0.3">
      <c r="A1380" t="s">
        <v>4352</v>
      </c>
      <c r="B1380" t="s">
        <v>5548</v>
      </c>
      <c r="C1380">
        <v>2950000</v>
      </c>
      <c r="D1380">
        <v>2020</v>
      </c>
      <c r="E1380">
        <v>72000</v>
      </c>
      <c r="F1380" t="s">
        <v>14</v>
      </c>
      <c r="G1380" t="s">
        <v>19</v>
      </c>
      <c r="H1380" t="s">
        <v>4316</v>
      </c>
      <c r="I1380" t="s">
        <v>3952</v>
      </c>
      <c r="J1380" t="s">
        <v>3943</v>
      </c>
      <c r="K1380" t="s">
        <v>25</v>
      </c>
      <c r="L1380" t="s">
        <v>5317</v>
      </c>
      <c r="M1380" t="s">
        <v>5549</v>
      </c>
      <c r="N1380" t="s">
        <v>5550</v>
      </c>
      <c r="O1380" t="s">
        <v>3948</v>
      </c>
      <c r="P1380">
        <v>5115</v>
      </c>
      <c r="Q1380">
        <v>1985</v>
      </c>
      <c r="R1380">
        <v>1755</v>
      </c>
      <c r="S1380">
        <v>7</v>
      </c>
      <c r="T1380">
        <v>60</v>
      </c>
    </row>
    <row r="1381" spans="1:20" x14ac:dyDescent="0.3">
      <c r="A1381" t="s">
        <v>3949</v>
      </c>
      <c r="B1381" t="s">
        <v>5062</v>
      </c>
      <c r="C1381">
        <v>620000</v>
      </c>
      <c r="D1381">
        <v>2016</v>
      </c>
      <c r="E1381">
        <v>64906</v>
      </c>
      <c r="F1381" t="s">
        <v>14</v>
      </c>
      <c r="G1381" t="s">
        <v>12</v>
      </c>
      <c r="H1381" t="s">
        <v>4432</v>
      </c>
      <c r="I1381" t="s">
        <v>3942</v>
      </c>
      <c r="J1381" t="s">
        <v>3943</v>
      </c>
      <c r="K1381" t="s">
        <v>25</v>
      </c>
      <c r="L1381" t="s">
        <v>3954</v>
      </c>
      <c r="M1381" t="s">
        <v>4125</v>
      </c>
      <c r="N1381" t="s">
        <v>4126</v>
      </c>
      <c r="O1381" t="s">
        <v>3948</v>
      </c>
      <c r="P1381">
        <v>4296</v>
      </c>
      <c r="Q1381">
        <v>1695</v>
      </c>
      <c r="R1381">
        <v>1685</v>
      </c>
      <c r="S1381">
        <v>7</v>
      </c>
      <c r="T1381">
        <v>45</v>
      </c>
    </row>
    <row r="1382" spans="1:20" x14ac:dyDescent="0.3">
      <c r="A1382" t="s">
        <v>3980</v>
      </c>
      <c r="B1382" t="s">
        <v>5551</v>
      </c>
      <c r="C1382">
        <v>2250000</v>
      </c>
      <c r="D1382">
        <v>2016</v>
      </c>
      <c r="E1382">
        <v>79000</v>
      </c>
      <c r="F1382" t="s">
        <v>14</v>
      </c>
      <c r="G1382" t="s">
        <v>19</v>
      </c>
      <c r="H1382" t="s">
        <v>4337</v>
      </c>
      <c r="I1382" t="s">
        <v>3967</v>
      </c>
      <c r="J1382" t="s">
        <v>3943</v>
      </c>
      <c r="K1382" t="s">
        <v>25</v>
      </c>
      <c r="L1382" t="s">
        <v>4092</v>
      </c>
      <c r="M1382" t="s">
        <v>5552</v>
      </c>
      <c r="N1382" t="s">
        <v>5553</v>
      </c>
      <c r="O1382" t="s">
        <v>3991</v>
      </c>
      <c r="P1382">
        <v>4417</v>
      </c>
      <c r="Q1382">
        <v>1804</v>
      </c>
      <c r="R1382">
        <v>1494</v>
      </c>
      <c r="S1382">
        <v>5</v>
      </c>
      <c r="T1382">
        <v>50</v>
      </c>
    </row>
    <row r="1383" spans="1:20" x14ac:dyDescent="0.3">
      <c r="A1383" t="s">
        <v>3949</v>
      </c>
      <c r="B1383" t="s">
        <v>5180</v>
      </c>
      <c r="C1383">
        <v>565000</v>
      </c>
      <c r="D1383">
        <v>2017</v>
      </c>
      <c r="E1383">
        <v>64000</v>
      </c>
      <c r="F1383" t="s">
        <v>10</v>
      </c>
      <c r="G1383" t="s">
        <v>12</v>
      </c>
      <c r="H1383" t="s">
        <v>4287</v>
      </c>
      <c r="I1383" t="s">
        <v>4043</v>
      </c>
      <c r="J1383" t="s">
        <v>3943</v>
      </c>
      <c r="K1383" t="s">
        <v>25</v>
      </c>
      <c r="L1383" t="s">
        <v>3977</v>
      </c>
      <c r="M1383" t="s">
        <v>3978</v>
      </c>
      <c r="N1383" t="s">
        <v>3979</v>
      </c>
      <c r="O1383" t="s">
        <v>3948</v>
      </c>
      <c r="P1383">
        <v>4490</v>
      </c>
      <c r="Q1383">
        <v>1730</v>
      </c>
      <c r="R1383">
        <v>1485</v>
      </c>
      <c r="S1383">
        <v>5</v>
      </c>
      <c r="T1383">
        <v>43</v>
      </c>
    </row>
    <row r="1384" spans="1:20" x14ac:dyDescent="0.3">
      <c r="A1384" t="s">
        <v>3957</v>
      </c>
      <c r="B1384" t="s">
        <v>5176</v>
      </c>
      <c r="C1384">
        <v>550000</v>
      </c>
      <c r="D1384">
        <v>2018</v>
      </c>
      <c r="E1384">
        <v>56000</v>
      </c>
      <c r="F1384" t="s">
        <v>10</v>
      </c>
      <c r="G1384" t="s">
        <v>12</v>
      </c>
      <c r="H1384" t="s">
        <v>4106</v>
      </c>
      <c r="I1384" t="s">
        <v>3942</v>
      </c>
      <c r="J1384" t="s">
        <v>3943</v>
      </c>
      <c r="K1384" t="s">
        <v>25</v>
      </c>
      <c r="L1384" t="s">
        <v>3961</v>
      </c>
      <c r="M1384" t="s">
        <v>4306</v>
      </c>
      <c r="N1384" t="s">
        <v>4304</v>
      </c>
      <c r="O1384" t="s">
        <v>3948</v>
      </c>
      <c r="P1384">
        <v>3765</v>
      </c>
      <c r="Q1384">
        <v>1660</v>
      </c>
      <c r="R1384">
        <v>1520</v>
      </c>
      <c r="S1384">
        <v>5</v>
      </c>
      <c r="T1384">
        <v>43</v>
      </c>
    </row>
    <row r="1385" spans="1:20" x14ac:dyDescent="0.3">
      <c r="A1385" t="s">
        <v>3957</v>
      </c>
      <c r="B1385" t="s">
        <v>5554</v>
      </c>
      <c r="C1385">
        <v>178000</v>
      </c>
      <c r="D1385">
        <v>2007</v>
      </c>
      <c r="E1385">
        <v>85000</v>
      </c>
      <c r="F1385" t="s">
        <v>10</v>
      </c>
      <c r="G1385" t="s">
        <v>12</v>
      </c>
      <c r="H1385" t="s">
        <v>3987</v>
      </c>
      <c r="I1385" t="s">
        <v>4037</v>
      </c>
      <c r="J1385" t="s">
        <v>3953</v>
      </c>
      <c r="K1385" t="s">
        <v>25</v>
      </c>
      <c r="L1385" t="s">
        <v>4046</v>
      </c>
      <c r="M1385" t="s">
        <v>4297</v>
      </c>
      <c r="N1385" t="s">
        <v>4298</v>
      </c>
      <c r="O1385" t="s">
        <v>1676</v>
      </c>
      <c r="P1385">
        <v>3565</v>
      </c>
      <c r="Q1385">
        <v>1525</v>
      </c>
      <c r="R1385">
        <v>1590</v>
      </c>
      <c r="S1385">
        <v>5</v>
      </c>
      <c r="T1385">
        <v>35</v>
      </c>
    </row>
    <row r="1386" spans="1:20" x14ac:dyDescent="0.3">
      <c r="A1386" t="s">
        <v>4115</v>
      </c>
      <c r="B1386" t="s">
        <v>5555</v>
      </c>
      <c r="C1386">
        <v>1550000</v>
      </c>
      <c r="D1386">
        <v>2022</v>
      </c>
      <c r="E1386">
        <v>12000</v>
      </c>
      <c r="F1386" t="s">
        <v>14</v>
      </c>
      <c r="G1386" t="s">
        <v>12</v>
      </c>
      <c r="H1386" t="s">
        <v>4036</v>
      </c>
      <c r="I1386" t="s">
        <v>3952</v>
      </c>
      <c r="J1386" t="s">
        <v>3943</v>
      </c>
      <c r="K1386" t="s">
        <v>25</v>
      </c>
      <c r="L1386" t="s">
        <v>4146</v>
      </c>
      <c r="M1386" t="s">
        <v>5556</v>
      </c>
      <c r="N1386" t="s">
        <v>5557</v>
      </c>
      <c r="O1386" t="s">
        <v>3975</v>
      </c>
      <c r="P1386">
        <v>4456</v>
      </c>
      <c r="Q1386">
        <v>1820</v>
      </c>
      <c r="R1386">
        <v>1995</v>
      </c>
      <c r="S1386">
        <v>7</v>
      </c>
      <c r="T1386">
        <v>60</v>
      </c>
    </row>
    <row r="1387" spans="1:20" x14ac:dyDescent="0.3">
      <c r="A1387" t="s">
        <v>3949</v>
      </c>
      <c r="B1387" t="s">
        <v>4240</v>
      </c>
      <c r="C1387">
        <v>711000</v>
      </c>
      <c r="D1387">
        <v>2018</v>
      </c>
      <c r="E1387">
        <v>67900</v>
      </c>
      <c r="F1387" t="s">
        <v>14</v>
      </c>
      <c r="G1387" t="s">
        <v>12</v>
      </c>
      <c r="H1387" t="s">
        <v>3971</v>
      </c>
      <c r="I1387" t="s">
        <v>3967</v>
      </c>
      <c r="J1387" t="s">
        <v>3943</v>
      </c>
      <c r="K1387" t="s">
        <v>25</v>
      </c>
      <c r="L1387" t="s">
        <v>3954</v>
      </c>
      <c r="M1387" t="s">
        <v>4125</v>
      </c>
      <c r="N1387" t="s">
        <v>4126</v>
      </c>
      <c r="O1387" t="s">
        <v>3948</v>
      </c>
      <c r="P1387">
        <v>3995</v>
      </c>
      <c r="Q1387">
        <v>1790</v>
      </c>
      <c r="R1387">
        <v>1640</v>
      </c>
      <c r="S1387">
        <v>5</v>
      </c>
      <c r="T1387">
        <v>48</v>
      </c>
    </row>
    <row r="1388" spans="1:20" x14ac:dyDescent="0.3">
      <c r="A1388" t="s">
        <v>4015</v>
      </c>
      <c r="B1388" t="s">
        <v>5558</v>
      </c>
      <c r="C1388">
        <v>375000</v>
      </c>
      <c r="D1388">
        <v>2018</v>
      </c>
      <c r="E1388">
        <v>48144</v>
      </c>
      <c r="F1388" t="s">
        <v>10</v>
      </c>
      <c r="G1388" t="s">
        <v>12</v>
      </c>
      <c r="H1388" t="s">
        <v>4259</v>
      </c>
      <c r="I1388" t="s">
        <v>3942</v>
      </c>
      <c r="J1388" t="s">
        <v>3943</v>
      </c>
      <c r="K1388" t="s">
        <v>25</v>
      </c>
      <c r="L1388" t="s">
        <v>4062</v>
      </c>
      <c r="M1388" t="s">
        <v>4082</v>
      </c>
      <c r="N1388" t="s">
        <v>4083</v>
      </c>
      <c r="O1388" t="s">
        <v>3948</v>
      </c>
      <c r="P1388">
        <v>3992</v>
      </c>
      <c r="Q1388">
        <v>1677</v>
      </c>
      <c r="R1388">
        <v>1537</v>
      </c>
      <c r="S1388">
        <v>5</v>
      </c>
      <c r="T1388">
        <v>35</v>
      </c>
    </row>
    <row r="1389" spans="1:20" x14ac:dyDescent="0.3">
      <c r="A1389" t="s">
        <v>3985</v>
      </c>
      <c r="B1389" t="s">
        <v>4221</v>
      </c>
      <c r="C1389">
        <v>4475000</v>
      </c>
      <c r="D1389">
        <v>2021</v>
      </c>
      <c r="E1389">
        <v>7100</v>
      </c>
      <c r="F1389" t="s">
        <v>14</v>
      </c>
      <c r="G1389" t="s">
        <v>19</v>
      </c>
      <c r="H1389" t="s">
        <v>4337</v>
      </c>
      <c r="I1389" t="s">
        <v>4017</v>
      </c>
      <c r="J1389" t="s">
        <v>3943</v>
      </c>
      <c r="K1389" t="s">
        <v>25</v>
      </c>
      <c r="L1389" t="s">
        <v>3988</v>
      </c>
      <c r="M1389" t="s">
        <v>4170</v>
      </c>
      <c r="N1389" t="s">
        <v>4020</v>
      </c>
      <c r="O1389" t="s">
        <v>3975</v>
      </c>
      <c r="P1389">
        <v>4454</v>
      </c>
      <c r="Q1389">
        <v>2044</v>
      </c>
      <c r="R1389">
        <v>1545</v>
      </c>
      <c r="S1389">
        <v>5</v>
      </c>
      <c r="T1389">
        <v>63</v>
      </c>
    </row>
    <row r="1390" spans="1:20" x14ac:dyDescent="0.3">
      <c r="A1390" t="s">
        <v>4248</v>
      </c>
      <c r="B1390" t="s">
        <v>5365</v>
      </c>
      <c r="C1390">
        <v>9100000</v>
      </c>
      <c r="D1390">
        <v>2022</v>
      </c>
      <c r="E1390">
        <v>9000</v>
      </c>
      <c r="F1390" t="s">
        <v>10</v>
      </c>
      <c r="G1390" t="s">
        <v>19</v>
      </c>
      <c r="H1390" t="s">
        <v>4145</v>
      </c>
      <c r="I1390" t="s">
        <v>4011</v>
      </c>
      <c r="J1390" t="s">
        <v>3943</v>
      </c>
      <c r="K1390" t="s">
        <v>25</v>
      </c>
      <c r="L1390" t="s">
        <v>4313</v>
      </c>
      <c r="M1390" t="s">
        <v>4334</v>
      </c>
      <c r="N1390" t="s">
        <v>4335</v>
      </c>
      <c r="O1390" t="s">
        <v>3991</v>
      </c>
      <c r="P1390">
        <v>4696</v>
      </c>
      <c r="Q1390">
        <v>1923</v>
      </c>
      <c r="R1390">
        <v>1624</v>
      </c>
      <c r="S1390">
        <v>5</v>
      </c>
      <c r="T1390">
        <v>65</v>
      </c>
    </row>
    <row r="1391" spans="1:20" x14ac:dyDescent="0.3">
      <c r="A1391" t="s">
        <v>3949</v>
      </c>
      <c r="B1391" t="s">
        <v>5415</v>
      </c>
      <c r="C1391">
        <v>245000</v>
      </c>
      <c r="D1391">
        <v>2016</v>
      </c>
      <c r="E1391">
        <v>64000</v>
      </c>
      <c r="F1391" t="s">
        <v>10</v>
      </c>
      <c r="G1391" t="s">
        <v>12</v>
      </c>
      <c r="H1391" t="s">
        <v>4287</v>
      </c>
      <c r="I1391" t="s">
        <v>4037</v>
      </c>
      <c r="J1391" t="s">
        <v>3943</v>
      </c>
      <c r="K1391" t="s">
        <v>25</v>
      </c>
      <c r="L1391" t="s">
        <v>4026</v>
      </c>
      <c r="M1391" t="s">
        <v>4027</v>
      </c>
      <c r="N1391" t="s">
        <v>4028</v>
      </c>
      <c r="O1391" t="s">
        <v>3948</v>
      </c>
      <c r="P1391">
        <v>3545</v>
      </c>
      <c r="Q1391">
        <v>1490</v>
      </c>
      <c r="R1391">
        <v>1475</v>
      </c>
      <c r="S1391">
        <v>5</v>
      </c>
      <c r="T1391">
        <v>35</v>
      </c>
    </row>
    <row r="1392" spans="1:20" x14ac:dyDescent="0.3">
      <c r="A1392" t="s">
        <v>3939</v>
      </c>
      <c r="B1392" t="s">
        <v>4831</v>
      </c>
      <c r="C1392">
        <v>690000</v>
      </c>
      <c r="D1392">
        <v>2016</v>
      </c>
      <c r="E1392">
        <v>38000</v>
      </c>
      <c r="F1392" t="s">
        <v>14</v>
      </c>
      <c r="G1392" t="s">
        <v>12</v>
      </c>
      <c r="H1392" t="s">
        <v>4085</v>
      </c>
      <c r="I1392" t="s">
        <v>4043</v>
      </c>
      <c r="J1392" t="s">
        <v>3943</v>
      </c>
      <c r="K1392" t="s">
        <v>25</v>
      </c>
      <c r="L1392" t="s">
        <v>4204</v>
      </c>
      <c r="M1392" t="s">
        <v>4205</v>
      </c>
      <c r="N1392" t="s">
        <v>4126</v>
      </c>
      <c r="O1392" t="s">
        <v>3948</v>
      </c>
      <c r="P1392">
        <v>4440</v>
      </c>
      <c r="Q1392">
        <v>1695</v>
      </c>
      <c r="R1392">
        <v>1495</v>
      </c>
      <c r="S1392">
        <v>5</v>
      </c>
      <c r="T1392">
        <v>40</v>
      </c>
    </row>
    <row r="1393" spans="1:20" x14ac:dyDescent="0.3">
      <c r="A1393" t="s">
        <v>3964</v>
      </c>
      <c r="B1393" t="s">
        <v>5559</v>
      </c>
      <c r="C1393">
        <v>944999</v>
      </c>
      <c r="D1393">
        <v>2016</v>
      </c>
      <c r="E1393">
        <v>65321</v>
      </c>
      <c r="F1393" t="s">
        <v>14</v>
      </c>
      <c r="G1393" t="s">
        <v>12</v>
      </c>
      <c r="H1393" t="s">
        <v>4085</v>
      </c>
      <c r="I1393" t="s">
        <v>3952</v>
      </c>
      <c r="J1393" t="s">
        <v>3943</v>
      </c>
      <c r="K1393" t="s">
        <v>25</v>
      </c>
      <c r="L1393" t="s">
        <v>4136</v>
      </c>
      <c r="M1393" t="s">
        <v>4137</v>
      </c>
      <c r="N1393" t="s">
        <v>4138</v>
      </c>
      <c r="O1393" t="s">
        <v>3975</v>
      </c>
      <c r="P1393">
        <v>4585</v>
      </c>
      <c r="Q1393">
        <v>1765</v>
      </c>
      <c r="R1393">
        <v>1760</v>
      </c>
      <c r="S1393">
        <v>8</v>
      </c>
      <c r="T1393">
        <v>55</v>
      </c>
    </row>
    <row r="1394" spans="1:20" x14ac:dyDescent="0.3">
      <c r="A1394" t="s">
        <v>3980</v>
      </c>
      <c r="B1394" t="s">
        <v>5560</v>
      </c>
      <c r="C1394">
        <v>1350000</v>
      </c>
      <c r="D1394">
        <v>2014</v>
      </c>
      <c r="E1394">
        <v>80000</v>
      </c>
      <c r="F1394" t="s">
        <v>10</v>
      </c>
      <c r="G1394" t="s">
        <v>19</v>
      </c>
      <c r="H1394" t="s">
        <v>4006</v>
      </c>
      <c r="I1394" t="s">
        <v>3952</v>
      </c>
      <c r="J1394" t="s">
        <v>4177</v>
      </c>
      <c r="K1394" t="s">
        <v>25</v>
      </c>
      <c r="L1394" t="s">
        <v>5561</v>
      </c>
      <c r="M1394" t="s">
        <v>5562</v>
      </c>
      <c r="N1394" t="s">
        <v>5563</v>
      </c>
      <c r="O1394" t="s">
        <v>3948</v>
      </c>
      <c r="P1394">
        <v>4292</v>
      </c>
      <c r="Q1394">
        <v>1780</v>
      </c>
      <c r="R1394">
        <v>1433</v>
      </c>
      <c r="S1394">
        <v>4</v>
      </c>
      <c r="T1394">
        <v>50</v>
      </c>
    </row>
    <row r="1395" spans="1:20" x14ac:dyDescent="0.3">
      <c r="A1395" t="s">
        <v>3949</v>
      </c>
      <c r="B1395" t="s">
        <v>5132</v>
      </c>
      <c r="C1395">
        <v>850000</v>
      </c>
      <c r="D1395">
        <v>2018</v>
      </c>
      <c r="E1395">
        <v>37093</v>
      </c>
      <c r="F1395" t="s">
        <v>14</v>
      </c>
      <c r="G1395" t="s">
        <v>12</v>
      </c>
      <c r="H1395" t="s">
        <v>4210</v>
      </c>
      <c r="I1395" t="s">
        <v>3967</v>
      </c>
      <c r="J1395" t="s">
        <v>3943</v>
      </c>
      <c r="K1395" t="s">
        <v>25</v>
      </c>
      <c r="L1395" t="s">
        <v>3954</v>
      </c>
      <c r="M1395" t="s">
        <v>4125</v>
      </c>
      <c r="N1395" t="s">
        <v>4126</v>
      </c>
      <c r="O1395" t="s">
        <v>3948</v>
      </c>
      <c r="P1395">
        <v>3995</v>
      </c>
      <c r="Q1395">
        <v>1790</v>
      </c>
      <c r="R1395">
        <v>1640</v>
      </c>
      <c r="S1395">
        <v>5</v>
      </c>
      <c r="T1395">
        <v>48</v>
      </c>
    </row>
    <row r="1396" spans="1:20" x14ac:dyDescent="0.3">
      <c r="A1396" t="s">
        <v>4021</v>
      </c>
      <c r="B1396" t="s">
        <v>5564</v>
      </c>
      <c r="C1396">
        <v>1200000</v>
      </c>
      <c r="D1396">
        <v>2021</v>
      </c>
      <c r="E1396">
        <v>37230</v>
      </c>
      <c r="F1396" t="s">
        <v>10</v>
      </c>
      <c r="G1396" t="s">
        <v>12</v>
      </c>
      <c r="H1396" t="s">
        <v>4106</v>
      </c>
      <c r="I1396" t="s">
        <v>3942</v>
      </c>
      <c r="J1396" t="s">
        <v>3943</v>
      </c>
      <c r="K1396" t="s">
        <v>25</v>
      </c>
      <c r="L1396" t="s">
        <v>4007</v>
      </c>
      <c r="M1396" t="s">
        <v>4468</v>
      </c>
      <c r="N1396" t="s">
        <v>4469</v>
      </c>
      <c r="O1396" t="s">
        <v>3948</v>
      </c>
      <c r="P1396">
        <v>4390</v>
      </c>
      <c r="Q1396">
        <v>1699</v>
      </c>
      <c r="R1396">
        <v>1467</v>
      </c>
      <c r="S1396">
        <v>5</v>
      </c>
      <c r="T1396">
        <v>55</v>
      </c>
    </row>
    <row r="1397" spans="1:20" x14ac:dyDescent="0.3">
      <c r="A1397" t="s">
        <v>3949</v>
      </c>
      <c r="B1397" t="s">
        <v>4123</v>
      </c>
      <c r="C1397">
        <v>329000</v>
      </c>
      <c r="D1397">
        <v>2014</v>
      </c>
      <c r="E1397">
        <v>76116</v>
      </c>
      <c r="F1397" t="s">
        <v>10</v>
      </c>
      <c r="G1397" t="s">
        <v>19</v>
      </c>
      <c r="H1397" t="s">
        <v>3971</v>
      </c>
      <c r="I1397" t="s">
        <v>3967</v>
      </c>
      <c r="J1397" t="s">
        <v>3943</v>
      </c>
      <c r="K1397" t="s">
        <v>25</v>
      </c>
      <c r="L1397" t="s">
        <v>4026</v>
      </c>
      <c r="M1397" t="s">
        <v>4027</v>
      </c>
      <c r="N1397" t="s">
        <v>4028</v>
      </c>
      <c r="O1397" t="s">
        <v>3948</v>
      </c>
      <c r="P1397">
        <v>3600</v>
      </c>
      <c r="Q1397">
        <v>1600</v>
      </c>
      <c r="R1397">
        <v>1560</v>
      </c>
      <c r="S1397">
        <v>5</v>
      </c>
      <c r="T1397">
        <v>35</v>
      </c>
    </row>
    <row r="1398" spans="1:20" x14ac:dyDescent="0.3">
      <c r="A1398" t="s">
        <v>3939</v>
      </c>
      <c r="B1398" t="s">
        <v>5396</v>
      </c>
      <c r="C1398">
        <v>300000</v>
      </c>
      <c r="D1398">
        <v>2010</v>
      </c>
      <c r="E1398">
        <v>83359</v>
      </c>
      <c r="F1398" t="s">
        <v>10</v>
      </c>
      <c r="G1398" t="s">
        <v>12</v>
      </c>
      <c r="H1398" t="s">
        <v>3971</v>
      </c>
      <c r="I1398" t="s">
        <v>3952</v>
      </c>
      <c r="J1398" t="s">
        <v>3943</v>
      </c>
      <c r="K1398" t="s">
        <v>25</v>
      </c>
      <c r="L1398" t="s">
        <v>4178</v>
      </c>
      <c r="M1398" t="s">
        <v>4179</v>
      </c>
      <c r="N1398" t="s">
        <v>4180</v>
      </c>
      <c r="O1398" t="s">
        <v>3948</v>
      </c>
      <c r="P1398">
        <v>4545</v>
      </c>
      <c r="Q1398">
        <v>1750</v>
      </c>
      <c r="R1398">
        <v>1450</v>
      </c>
      <c r="S1398">
        <v>5</v>
      </c>
      <c r="T1398">
        <v>50</v>
      </c>
    </row>
    <row r="1399" spans="1:20" x14ac:dyDescent="0.3">
      <c r="A1399" t="s">
        <v>4104</v>
      </c>
      <c r="B1399" t="s">
        <v>5565</v>
      </c>
      <c r="C1399">
        <v>1150000</v>
      </c>
      <c r="D1399">
        <v>2013</v>
      </c>
      <c r="E1399">
        <v>30000</v>
      </c>
      <c r="F1399" t="s">
        <v>14</v>
      </c>
      <c r="G1399" t="s">
        <v>19</v>
      </c>
      <c r="H1399" t="s">
        <v>4036</v>
      </c>
      <c r="I1399" t="s">
        <v>4037</v>
      </c>
      <c r="J1399" t="s">
        <v>3953</v>
      </c>
      <c r="K1399" t="s">
        <v>25</v>
      </c>
      <c r="L1399" t="s">
        <v>1676</v>
      </c>
      <c r="M1399" t="s">
        <v>1676</v>
      </c>
      <c r="N1399" t="s">
        <v>1676</v>
      </c>
      <c r="O1399" t="s">
        <v>1676</v>
      </c>
    </row>
    <row r="1400" spans="1:20" x14ac:dyDescent="0.3">
      <c r="A1400" t="s">
        <v>3985</v>
      </c>
      <c r="B1400" t="s">
        <v>4448</v>
      </c>
      <c r="C1400">
        <v>4900000</v>
      </c>
      <c r="D1400">
        <v>2018</v>
      </c>
      <c r="E1400">
        <v>38000</v>
      </c>
      <c r="F1400" t="s">
        <v>14</v>
      </c>
      <c r="G1400" t="s">
        <v>19</v>
      </c>
      <c r="H1400" t="s">
        <v>4223</v>
      </c>
      <c r="I1400" t="s">
        <v>4011</v>
      </c>
      <c r="J1400" t="s">
        <v>3943</v>
      </c>
      <c r="K1400" t="s">
        <v>25</v>
      </c>
      <c r="L1400" t="s">
        <v>4244</v>
      </c>
      <c r="M1400" t="s">
        <v>4245</v>
      </c>
      <c r="N1400" t="s">
        <v>4246</v>
      </c>
      <c r="O1400" t="s">
        <v>3975</v>
      </c>
      <c r="P1400">
        <v>4899</v>
      </c>
      <c r="Q1400">
        <v>2094</v>
      </c>
      <c r="R1400">
        <v>1464</v>
      </c>
      <c r="S1400">
        <v>5</v>
      </c>
      <c r="T1400">
        <v>65</v>
      </c>
    </row>
    <row r="1401" spans="1:20" x14ac:dyDescent="0.3">
      <c r="A1401" t="s">
        <v>3957</v>
      </c>
      <c r="B1401" t="s">
        <v>5489</v>
      </c>
      <c r="C1401">
        <v>465000</v>
      </c>
      <c r="D1401">
        <v>2019</v>
      </c>
      <c r="E1401">
        <v>28000</v>
      </c>
      <c r="F1401" t="s">
        <v>22</v>
      </c>
      <c r="G1401" t="s">
        <v>12</v>
      </c>
      <c r="H1401" t="s">
        <v>4036</v>
      </c>
      <c r="I1401" t="s">
        <v>3952</v>
      </c>
      <c r="J1401" t="s">
        <v>3943</v>
      </c>
      <c r="K1401" t="s">
        <v>25</v>
      </c>
      <c r="L1401" t="s">
        <v>4046</v>
      </c>
      <c r="M1401" t="s">
        <v>4522</v>
      </c>
      <c r="N1401" t="s">
        <v>5490</v>
      </c>
      <c r="O1401" t="s">
        <v>3948</v>
      </c>
      <c r="P1401">
        <v>3610</v>
      </c>
      <c r="Q1401">
        <v>1645</v>
      </c>
      <c r="R1401">
        <v>1560</v>
      </c>
      <c r="S1401">
        <v>5</v>
      </c>
      <c r="T1401">
        <v>60</v>
      </c>
    </row>
    <row r="1402" spans="1:20" x14ac:dyDescent="0.3">
      <c r="A1402" t="s">
        <v>3992</v>
      </c>
      <c r="B1402" t="s">
        <v>4729</v>
      </c>
      <c r="C1402">
        <v>2350000</v>
      </c>
      <c r="D1402">
        <v>2018</v>
      </c>
      <c r="E1402">
        <v>14120</v>
      </c>
      <c r="F1402" t="s">
        <v>10</v>
      </c>
      <c r="G1402" t="s">
        <v>19</v>
      </c>
      <c r="H1402" t="s">
        <v>3941</v>
      </c>
      <c r="I1402" t="s">
        <v>4043</v>
      </c>
      <c r="J1402" t="s">
        <v>3943</v>
      </c>
      <c r="K1402" t="s">
        <v>25</v>
      </c>
      <c r="L1402" t="s">
        <v>3994</v>
      </c>
      <c r="M1402" t="s">
        <v>3995</v>
      </c>
      <c r="N1402" t="s">
        <v>3996</v>
      </c>
      <c r="O1402" t="s">
        <v>3948</v>
      </c>
      <c r="P1402">
        <v>4861</v>
      </c>
      <c r="Q1402">
        <v>1864</v>
      </c>
      <c r="R1402">
        <v>1483</v>
      </c>
      <c r="S1402">
        <v>5</v>
      </c>
      <c r="T1402">
        <v>66</v>
      </c>
    </row>
    <row r="1403" spans="1:20" x14ac:dyDescent="0.3">
      <c r="A1403" t="s">
        <v>3957</v>
      </c>
      <c r="B1403" t="s">
        <v>5566</v>
      </c>
      <c r="C1403">
        <v>250000</v>
      </c>
      <c r="D1403">
        <v>2014</v>
      </c>
      <c r="E1403">
        <v>25000</v>
      </c>
      <c r="F1403" t="s">
        <v>10</v>
      </c>
      <c r="G1403" t="s">
        <v>12</v>
      </c>
      <c r="H1403" t="s">
        <v>4990</v>
      </c>
      <c r="I1403" t="s">
        <v>3952</v>
      </c>
      <c r="J1403" t="s">
        <v>3943</v>
      </c>
      <c r="K1403" t="s">
        <v>25</v>
      </c>
      <c r="L1403" t="s">
        <v>4886</v>
      </c>
      <c r="M1403" t="s">
        <v>4887</v>
      </c>
      <c r="N1403" t="s">
        <v>4888</v>
      </c>
      <c r="O1403" t="s">
        <v>3948</v>
      </c>
      <c r="P1403">
        <v>3495</v>
      </c>
      <c r="Q1403">
        <v>1550</v>
      </c>
      <c r="R1403">
        <v>1500</v>
      </c>
      <c r="S1403">
        <v>5</v>
      </c>
      <c r="T1403">
        <v>32</v>
      </c>
    </row>
    <row r="1404" spans="1:20" x14ac:dyDescent="0.3">
      <c r="A1404" t="s">
        <v>4131</v>
      </c>
      <c r="B1404" t="s">
        <v>5333</v>
      </c>
      <c r="C1404">
        <v>1950000</v>
      </c>
      <c r="D1404">
        <v>2020</v>
      </c>
      <c r="E1404">
        <v>28584</v>
      </c>
      <c r="F1404" t="s">
        <v>10</v>
      </c>
      <c r="G1404" t="s">
        <v>19</v>
      </c>
      <c r="H1404" t="s">
        <v>4106</v>
      </c>
      <c r="I1404" t="s">
        <v>4068</v>
      </c>
      <c r="J1404" t="s">
        <v>3943</v>
      </c>
      <c r="K1404" t="s">
        <v>25</v>
      </c>
      <c r="L1404" t="s">
        <v>4378</v>
      </c>
      <c r="M1404" t="s">
        <v>4379</v>
      </c>
      <c r="N1404" t="s">
        <v>4380</v>
      </c>
      <c r="O1404" t="s">
        <v>3948</v>
      </c>
      <c r="P1404">
        <v>4720</v>
      </c>
      <c r="Q1404">
        <v>1835</v>
      </c>
      <c r="R1404">
        <v>1760</v>
      </c>
      <c r="S1404">
        <v>6</v>
      </c>
      <c r="T1404">
        <v>60</v>
      </c>
    </row>
    <row r="1405" spans="1:20" x14ac:dyDescent="0.3">
      <c r="A1405" t="s">
        <v>3985</v>
      </c>
      <c r="B1405" t="s">
        <v>4516</v>
      </c>
      <c r="C1405">
        <v>2975000</v>
      </c>
      <c r="D1405">
        <v>2015</v>
      </c>
      <c r="E1405">
        <v>87000</v>
      </c>
      <c r="F1405" t="s">
        <v>14</v>
      </c>
      <c r="G1405" t="s">
        <v>19</v>
      </c>
      <c r="H1405" t="s">
        <v>4241</v>
      </c>
      <c r="I1405" t="s">
        <v>4011</v>
      </c>
      <c r="J1405" t="s">
        <v>3943</v>
      </c>
      <c r="K1405" t="s">
        <v>25</v>
      </c>
      <c r="L1405" t="s">
        <v>4244</v>
      </c>
      <c r="M1405" t="s">
        <v>4245</v>
      </c>
      <c r="N1405" t="s">
        <v>4246</v>
      </c>
      <c r="O1405" t="s">
        <v>3991</v>
      </c>
      <c r="P1405">
        <v>4886</v>
      </c>
      <c r="Q1405">
        <v>1938</v>
      </c>
      <c r="R1405">
        <v>1762</v>
      </c>
      <c r="S1405">
        <v>7</v>
      </c>
    </row>
    <row r="1406" spans="1:20" x14ac:dyDescent="0.3">
      <c r="A1406" t="s">
        <v>4363</v>
      </c>
      <c r="B1406" t="s">
        <v>5567</v>
      </c>
      <c r="C1406">
        <v>3800000</v>
      </c>
      <c r="D1406">
        <v>2017</v>
      </c>
      <c r="E1406">
        <v>50000</v>
      </c>
      <c r="F1406" t="s">
        <v>14</v>
      </c>
      <c r="G1406" t="s">
        <v>19</v>
      </c>
      <c r="H1406" t="s">
        <v>3971</v>
      </c>
      <c r="I1406" t="s">
        <v>3952</v>
      </c>
      <c r="J1406" t="s">
        <v>3943</v>
      </c>
      <c r="K1406" t="s">
        <v>25</v>
      </c>
      <c r="L1406" t="s">
        <v>4365</v>
      </c>
      <c r="M1406" t="s">
        <v>4366</v>
      </c>
      <c r="N1406" t="s">
        <v>4367</v>
      </c>
      <c r="O1406" t="s">
        <v>3991</v>
      </c>
      <c r="P1406">
        <v>4360</v>
      </c>
      <c r="Q1406">
        <v>2120</v>
      </c>
      <c r="R1406">
        <v>1635</v>
      </c>
      <c r="S1406">
        <v>5</v>
      </c>
      <c r="T1406">
        <v>57</v>
      </c>
    </row>
    <row r="1407" spans="1:20" x14ac:dyDescent="0.3">
      <c r="A1407" t="s">
        <v>3949</v>
      </c>
      <c r="B1407" t="s">
        <v>5568</v>
      </c>
      <c r="C1407">
        <v>330000</v>
      </c>
      <c r="D1407">
        <v>2017</v>
      </c>
      <c r="E1407">
        <v>63200</v>
      </c>
      <c r="F1407" t="s">
        <v>22</v>
      </c>
      <c r="G1407" t="s">
        <v>12</v>
      </c>
      <c r="H1407" t="s">
        <v>5569</v>
      </c>
      <c r="I1407" t="s">
        <v>3942</v>
      </c>
      <c r="J1407" t="s">
        <v>3943</v>
      </c>
      <c r="K1407" t="s">
        <v>25</v>
      </c>
      <c r="L1407" t="s">
        <v>4026</v>
      </c>
      <c r="M1407" t="s">
        <v>4053</v>
      </c>
      <c r="N1407" t="s">
        <v>4054</v>
      </c>
      <c r="O1407" t="s">
        <v>3948</v>
      </c>
      <c r="P1407">
        <v>3545</v>
      </c>
      <c r="Q1407">
        <v>1490</v>
      </c>
      <c r="R1407">
        <v>1475</v>
      </c>
      <c r="S1407">
        <v>4</v>
      </c>
      <c r="T1407">
        <v>60</v>
      </c>
    </row>
    <row r="1408" spans="1:20" x14ac:dyDescent="0.3">
      <c r="A1408" t="s">
        <v>3957</v>
      </c>
      <c r="B1408" t="s">
        <v>5176</v>
      </c>
      <c r="C1408">
        <v>409999</v>
      </c>
      <c r="D1408">
        <v>2014</v>
      </c>
      <c r="E1408">
        <v>55000</v>
      </c>
      <c r="F1408" t="s">
        <v>10</v>
      </c>
      <c r="G1408" t="s">
        <v>12</v>
      </c>
      <c r="H1408" t="s">
        <v>4036</v>
      </c>
      <c r="I1408" t="s">
        <v>4037</v>
      </c>
      <c r="J1408" t="s">
        <v>3943</v>
      </c>
      <c r="K1408" t="s">
        <v>25</v>
      </c>
      <c r="L1408" t="s">
        <v>3961</v>
      </c>
      <c r="M1408" t="s">
        <v>4306</v>
      </c>
      <c r="N1408" t="s">
        <v>4304</v>
      </c>
      <c r="O1408" t="s">
        <v>3948</v>
      </c>
      <c r="P1408">
        <v>3765</v>
      </c>
      <c r="Q1408">
        <v>1660</v>
      </c>
      <c r="R1408">
        <v>1520</v>
      </c>
      <c r="S1408">
        <v>5</v>
      </c>
      <c r="T1408">
        <v>43</v>
      </c>
    </row>
    <row r="1409" spans="1:20" x14ac:dyDescent="0.3">
      <c r="A1409" t="s">
        <v>4072</v>
      </c>
      <c r="B1409" t="s">
        <v>5570</v>
      </c>
      <c r="C1409">
        <v>575000</v>
      </c>
      <c r="D1409">
        <v>2019</v>
      </c>
      <c r="E1409">
        <v>71569</v>
      </c>
      <c r="F1409" t="s">
        <v>14</v>
      </c>
      <c r="G1409" t="s">
        <v>12</v>
      </c>
      <c r="H1409" t="s">
        <v>3959</v>
      </c>
      <c r="I1409" t="s">
        <v>3952</v>
      </c>
      <c r="J1409" t="s">
        <v>3943</v>
      </c>
      <c r="K1409" t="s">
        <v>25</v>
      </c>
      <c r="L1409" t="s">
        <v>4204</v>
      </c>
      <c r="M1409" t="s">
        <v>4416</v>
      </c>
      <c r="N1409" t="s">
        <v>4815</v>
      </c>
      <c r="O1409" t="s">
        <v>3948</v>
      </c>
      <c r="P1409">
        <v>3886</v>
      </c>
      <c r="Q1409">
        <v>1695</v>
      </c>
      <c r="R1409">
        <v>1525</v>
      </c>
      <c r="S1409">
        <v>5</v>
      </c>
      <c r="T1409">
        <v>40</v>
      </c>
    </row>
    <row r="1410" spans="1:20" x14ac:dyDescent="0.3">
      <c r="A1410" t="s">
        <v>3957</v>
      </c>
      <c r="B1410" t="s">
        <v>3958</v>
      </c>
      <c r="C1410">
        <v>270000</v>
      </c>
      <c r="D1410">
        <v>2012</v>
      </c>
      <c r="E1410">
        <v>41200</v>
      </c>
      <c r="F1410" t="s">
        <v>10</v>
      </c>
      <c r="G1410" t="s">
        <v>12</v>
      </c>
      <c r="H1410" t="s">
        <v>3971</v>
      </c>
      <c r="I1410" t="s">
        <v>4037</v>
      </c>
      <c r="J1410" t="s">
        <v>3943</v>
      </c>
      <c r="K1410" t="s">
        <v>25</v>
      </c>
      <c r="L1410" t="s">
        <v>3961</v>
      </c>
      <c r="M1410" t="s">
        <v>3962</v>
      </c>
      <c r="N1410" t="s">
        <v>3963</v>
      </c>
      <c r="O1410" t="s">
        <v>3948</v>
      </c>
      <c r="P1410">
        <v>3585</v>
      </c>
      <c r="Q1410">
        <v>1595</v>
      </c>
      <c r="R1410">
        <v>1550</v>
      </c>
      <c r="S1410">
        <v>5</v>
      </c>
      <c r="T1410">
        <v>35</v>
      </c>
    </row>
    <row r="1411" spans="1:20" x14ac:dyDescent="0.3">
      <c r="A1411" t="s">
        <v>4115</v>
      </c>
      <c r="B1411" t="s">
        <v>4144</v>
      </c>
      <c r="C1411">
        <v>434999</v>
      </c>
      <c r="D1411">
        <v>2013</v>
      </c>
      <c r="E1411">
        <v>117000</v>
      </c>
      <c r="F1411" t="s">
        <v>14</v>
      </c>
      <c r="G1411" t="s">
        <v>12</v>
      </c>
      <c r="H1411" t="s">
        <v>4078</v>
      </c>
      <c r="I1411" t="s">
        <v>3952</v>
      </c>
      <c r="J1411" t="s">
        <v>3943</v>
      </c>
      <c r="K1411" t="s">
        <v>25</v>
      </c>
      <c r="L1411" t="s">
        <v>4146</v>
      </c>
      <c r="M1411" t="s">
        <v>4147</v>
      </c>
      <c r="N1411" t="s">
        <v>4148</v>
      </c>
      <c r="O1411" t="s">
        <v>3975</v>
      </c>
      <c r="P1411">
        <v>4430</v>
      </c>
      <c r="Q1411">
        <v>1817</v>
      </c>
      <c r="R1411">
        <v>1975</v>
      </c>
      <c r="S1411">
        <v>8</v>
      </c>
      <c r="T1411">
        <v>60</v>
      </c>
    </row>
    <row r="1412" spans="1:20" x14ac:dyDescent="0.3">
      <c r="A1412" t="s">
        <v>3949</v>
      </c>
      <c r="B1412" t="s">
        <v>4303</v>
      </c>
      <c r="C1412">
        <v>465000</v>
      </c>
      <c r="D1412">
        <v>2014</v>
      </c>
      <c r="E1412">
        <v>65000</v>
      </c>
      <c r="F1412" t="s">
        <v>10</v>
      </c>
      <c r="G1412" t="s">
        <v>12</v>
      </c>
      <c r="H1412" t="s">
        <v>4223</v>
      </c>
      <c r="I1412" t="s">
        <v>3952</v>
      </c>
      <c r="J1412" t="s">
        <v>3953</v>
      </c>
      <c r="K1412" t="s">
        <v>25</v>
      </c>
      <c r="L1412" t="s">
        <v>3961</v>
      </c>
      <c r="M1412" t="s">
        <v>4056</v>
      </c>
      <c r="N1412" t="s">
        <v>4304</v>
      </c>
      <c r="O1412" t="s">
        <v>3948</v>
      </c>
      <c r="P1412">
        <v>3995</v>
      </c>
      <c r="Q1412">
        <v>1695</v>
      </c>
      <c r="R1412">
        <v>1555</v>
      </c>
      <c r="S1412">
        <v>5</v>
      </c>
      <c r="T1412">
        <v>42</v>
      </c>
    </row>
    <row r="1413" spans="1:20" x14ac:dyDescent="0.3">
      <c r="A1413" t="s">
        <v>3985</v>
      </c>
      <c r="B1413" t="s">
        <v>4139</v>
      </c>
      <c r="C1413">
        <v>6800000</v>
      </c>
      <c r="D1413">
        <v>2022</v>
      </c>
      <c r="E1413">
        <v>33000</v>
      </c>
      <c r="F1413" t="s">
        <v>14</v>
      </c>
      <c r="G1413" t="s">
        <v>19</v>
      </c>
      <c r="H1413" t="s">
        <v>4337</v>
      </c>
      <c r="I1413" t="s">
        <v>3952</v>
      </c>
      <c r="J1413" t="s">
        <v>3943</v>
      </c>
      <c r="K1413" t="s">
        <v>25</v>
      </c>
      <c r="L1413" t="s">
        <v>3988</v>
      </c>
      <c r="M1413" t="s">
        <v>4140</v>
      </c>
      <c r="N1413" t="s">
        <v>3990</v>
      </c>
      <c r="O1413" t="s">
        <v>3991</v>
      </c>
      <c r="P1413">
        <v>4657</v>
      </c>
      <c r="Q1413">
        <v>1881</v>
      </c>
      <c r="R1413">
        <v>1678</v>
      </c>
      <c r="S1413">
        <v>5</v>
      </c>
      <c r="T1413">
        <v>67</v>
      </c>
    </row>
    <row r="1414" spans="1:20" x14ac:dyDescent="0.3">
      <c r="A1414" t="s">
        <v>3957</v>
      </c>
      <c r="B1414" t="s">
        <v>3958</v>
      </c>
      <c r="C1414">
        <v>350000</v>
      </c>
      <c r="D1414">
        <v>2011</v>
      </c>
      <c r="E1414">
        <v>21000</v>
      </c>
      <c r="F1414" t="s">
        <v>10</v>
      </c>
      <c r="G1414" t="s">
        <v>12</v>
      </c>
      <c r="H1414" t="s">
        <v>4106</v>
      </c>
      <c r="I1414" t="s">
        <v>3967</v>
      </c>
      <c r="J1414" t="s">
        <v>3943</v>
      </c>
      <c r="K1414" t="s">
        <v>25</v>
      </c>
      <c r="L1414" t="s">
        <v>3961</v>
      </c>
      <c r="M1414" t="s">
        <v>3962</v>
      </c>
      <c r="N1414" t="s">
        <v>3963</v>
      </c>
      <c r="O1414" t="s">
        <v>3948</v>
      </c>
      <c r="P1414">
        <v>3585</v>
      </c>
      <c r="Q1414">
        <v>1595</v>
      </c>
      <c r="R1414">
        <v>1550</v>
      </c>
      <c r="S1414">
        <v>5</v>
      </c>
      <c r="T1414">
        <v>35</v>
      </c>
    </row>
    <row r="1415" spans="1:20" x14ac:dyDescent="0.3">
      <c r="A1415" t="s">
        <v>3957</v>
      </c>
      <c r="B1415" t="s">
        <v>4065</v>
      </c>
      <c r="C1415">
        <v>900000</v>
      </c>
      <c r="D1415">
        <v>2020</v>
      </c>
      <c r="E1415">
        <v>23000</v>
      </c>
      <c r="F1415" t="s">
        <v>10</v>
      </c>
      <c r="G1415" t="s">
        <v>12</v>
      </c>
      <c r="H1415" t="s">
        <v>4498</v>
      </c>
      <c r="I1415" t="s">
        <v>4043</v>
      </c>
      <c r="J1415" t="s">
        <v>3943</v>
      </c>
      <c r="K1415" t="s">
        <v>25</v>
      </c>
      <c r="L1415" t="s">
        <v>4026</v>
      </c>
      <c r="M1415" t="s">
        <v>4050</v>
      </c>
      <c r="N1415" t="s">
        <v>4051</v>
      </c>
      <c r="O1415" t="s">
        <v>3948</v>
      </c>
      <c r="P1415">
        <v>3995</v>
      </c>
      <c r="Q1415">
        <v>1770</v>
      </c>
      <c r="R1415">
        <v>1605</v>
      </c>
      <c r="S1415">
        <v>5</v>
      </c>
      <c r="T1415">
        <v>45</v>
      </c>
    </row>
    <row r="1416" spans="1:20" x14ac:dyDescent="0.3">
      <c r="A1416" t="s">
        <v>3949</v>
      </c>
      <c r="B1416" t="s">
        <v>5179</v>
      </c>
      <c r="C1416">
        <v>595000</v>
      </c>
      <c r="D1416">
        <v>2016</v>
      </c>
      <c r="E1416">
        <v>26357</v>
      </c>
      <c r="F1416" t="s">
        <v>10</v>
      </c>
      <c r="G1416" t="s">
        <v>12</v>
      </c>
      <c r="H1416" t="s">
        <v>4006</v>
      </c>
      <c r="I1416" t="s">
        <v>3942</v>
      </c>
      <c r="J1416" t="s">
        <v>3943</v>
      </c>
      <c r="K1416" t="s">
        <v>25</v>
      </c>
      <c r="L1416" t="s">
        <v>3961</v>
      </c>
      <c r="M1416" t="s">
        <v>4122</v>
      </c>
      <c r="N1416" t="s">
        <v>4003</v>
      </c>
      <c r="O1416" t="s">
        <v>3948</v>
      </c>
      <c r="P1416">
        <v>3850</v>
      </c>
      <c r="Q1416">
        <v>1695</v>
      </c>
      <c r="R1416">
        <v>1530</v>
      </c>
      <c r="S1416">
        <v>5</v>
      </c>
      <c r="T1416">
        <v>42</v>
      </c>
    </row>
    <row r="1417" spans="1:20" x14ac:dyDescent="0.3">
      <c r="A1417" t="s">
        <v>3957</v>
      </c>
      <c r="B1417" t="s">
        <v>4573</v>
      </c>
      <c r="C1417">
        <v>1260000</v>
      </c>
      <c r="D1417">
        <v>2018</v>
      </c>
      <c r="E1417">
        <v>33500</v>
      </c>
      <c r="F1417" t="s">
        <v>10</v>
      </c>
      <c r="G1417" t="s">
        <v>19</v>
      </c>
      <c r="H1417" t="s">
        <v>3971</v>
      </c>
      <c r="I1417" t="s">
        <v>3952</v>
      </c>
      <c r="J1417" t="s">
        <v>3943</v>
      </c>
      <c r="K1417" t="s">
        <v>25</v>
      </c>
      <c r="L1417" t="s">
        <v>4038</v>
      </c>
      <c r="M1417" t="s">
        <v>4039</v>
      </c>
      <c r="N1417" t="s">
        <v>4040</v>
      </c>
      <c r="O1417" t="s">
        <v>3948</v>
      </c>
      <c r="P1417">
        <v>4270</v>
      </c>
      <c r="Q1417">
        <v>1780</v>
      </c>
      <c r="R1417">
        <v>1630</v>
      </c>
      <c r="S1417">
        <v>5</v>
      </c>
      <c r="T1417">
        <v>60</v>
      </c>
    </row>
    <row r="1418" spans="1:20" x14ac:dyDescent="0.3">
      <c r="A1418" t="s">
        <v>4015</v>
      </c>
      <c r="B1418" t="s">
        <v>5571</v>
      </c>
      <c r="C1418">
        <v>530000</v>
      </c>
      <c r="D1418">
        <v>2020</v>
      </c>
      <c r="E1418">
        <v>5923</v>
      </c>
      <c r="F1418" t="s">
        <v>14</v>
      </c>
      <c r="G1418" t="s">
        <v>12</v>
      </c>
      <c r="H1418" t="s">
        <v>4287</v>
      </c>
      <c r="I1418" t="s">
        <v>3952</v>
      </c>
      <c r="J1418" t="s">
        <v>3943</v>
      </c>
      <c r="K1418" t="s">
        <v>4288</v>
      </c>
      <c r="L1418" t="s">
        <v>3954</v>
      </c>
      <c r="M1418" t="s">
        <v>3955</v>
      </c>
      <c r="N1418" t="s">
        <v>4289</v>
      </c>
      <c r="O1418" t="s">
        <v>3948</v>
      </c>
      <c r="P1418">
        <v>3995</v>
      </c>
      <c r="Q1418">
        <v>1706</v>
      </c>
      <c r="R1418">
        <v>1570</v>
      </c>
      <c r="S1418">
        <v>5</v>
      </c>
      <c r="T1418">
        <v>44</v>
      </c>
    </row>
    <row r="1419" spans="1:20" x14ac:dyDescent="0.3">
      <c r="A1419" t="s">
        <v>3949</v>
      </c>
      <c r="B1419" t="s">
        <v>4294</v>
      </c>
      <c r="C1419">
        <v>599000</v>
      </c>
      <c r="D1419">
        <v>2015</v>
      </c>
      <c r="E1419">
        <v>72000</v>
      </c>
      <c r="F1419" t="s">
        <v>14</v>
      </c>
      <c r="G1419" t="s">
        <v>12</v>
      </c>
      <c r="H1419" t="s">
        <v>4183</v>
      </c>
      <c r="I1419" t="s">
        <v>4037</v>
      </c>
      <c r="J1419" t="s">
        <v>3943</v>
      </c>
      <c r="K1419" t="s">
        <v>25</v>
      </c>
      <c r="L1419" t="s">
        <v>3954</v>
      </c>
      <c r="M1419" t="s">
        <v>4125</v>
      </c>
      <c r="N1419" t="s">
        <v>4126</v>
      </c>
      <c r="O1419" t="s">
        <v>3948</v>
      </c>
      <c r="P1419">
        <v>4265</v>
      </c>
      <c r="Q1419">
        <v>1695</v>
      </c>
      <c r="R1419">
        <v>1685</v>
      </c>
      <c r="S1419">
        <v>7</v>
      </c>
      <c r="T1419">
        <v>45</v>
      </c>
    </row>
    <row r="1420" spans="1:20" x14ac:dyDescent="0.3">
      <c r="A1420" t="s">
        <v>4115</v>
      </c>
      <c r="B1420" t="s">
        <v>4401</v>
      </c>
      <c r="C1420">
        <v>1595000</v>
      </c>
      <c r="D1420">
        <v>2018</v>
      </c>
      <c r="E1420">
        <v>54154</v>
      </c>
      <c r="F1420" t="s">
        <v>14</v>
      </c>
      <c r="G1420" t="s">
        <v>19</v>
      </c>
      <c r="H1420" t="s">
        <v>3959</v>
      </c>
      <c r="I1420" t="s">
        <v>3967</v>
      </c>
      <c r="J1420" t="s">
        <v>3953</v>
      </c>
      <c r="K1420" t="s">
        <v>25</v>
      </c>
      <c r="L1420" t="s">
        <v>4146</v>
      </c>
      <c r="M1420" t="s">
        <v>4402</v>
      </c>
      <c r="N1420" t="s">
        <v>4403</v>
      </c>
      <c r="O1420" t="s">
        <v>3948</v>
      </c>
      <c r="P1420">
        <v>4585</v>
      </c>
      <c r="Q1420">
        <v>1890</v>
      </c>
      <c r="R1420">
        <v>1785</v>
      </c>
      <c r="S1420">
        <v>7</v>
      </c>
      <c r="T1420">
        <v>70</v>
      </c>
    </row>
    <row r="1421" spans="1:20" x14ac:dyDescent="0.3">
      <c r="A1421" t="s">
        <v>4444</v>
      </c>
      <c r="B1421" t="s">
        <v>5116</v>
      </c>
      <c r="C1421">
        <v>1798999</v>
      </c>
      <c r="D1421">
        <v>2017</v>
      </c>
      <c r="E1421">
        <v>14000</v>
      </c>
      <c r="F1421" t="s">
        <v>14</v>
      </c>
      <c r="G1421" t="s">
        <v>19</v>
      </c>
      <c r="H1421" t="s">
        <v>4036</v>
      </c>
      <c r="I1421" t="s">
        <v>4011</v>
      </c>
      <c r="J1421" t="s">
        <v>3943</v>
      </c>
      <c r="K1421" t="s">
        <v>25</v>
      </c>
      <c r="L1421" t="s">
        <v>4313</v>
      </c>
      <c r="M1421" t="s">
        <v>4446</v>
      </c>
      <c r="N1421" t="s">
        <v>4447</v>
      </c>
      <c r="O1421" t="s">
        <v>3948</v>
      </c>
      <c r="P1421">
        <v>4370</v>
      </c>
      <c r="Q1421">
        <v>1783</v>
      </c>
      <c r="R1421">
        <v>1458</v>
      </c>
      <c r="S1421">
        <v>5</v>
      </c>
      <c r="T1421">
        <v>60</v>
      </c>
    </row>
    <row r="1422" spans="1:20" x14ac:dyDescent="0.3">
      <c r="A1422" t="s">
        <v>3949</v>
      </c>
      <c r="B1422" t="s">
        <v>4121</v>
      </c>
      <c r="C1422">
        <v>636000</v>
      </c>
      <c r="D1422">
        <v>2021</v>
      </c>
      <c r="E1422">
        <v>35500</v>
      </c>
      <c r="F1422" t="s">
        <v>10</v>
      </c>
      <c r="G1422" t="s">
        <v>12</v>
      </c>
      <c r="H1422" t="s">
        <v>4287</v>
      </c>
      <c r="I1422" t="s">
        <v>3952</v>
      </c>
      <c r="J1422" t="s">
        <v>3943</v>
      </c>
      <c r="K1422" t="s">
        <v>25</v>
      </c>
      <c r="L1422" t="s">
        <v>3961</v>
      </c>
      <c r="M1422" t="s">
        <v>4122</v>
      </c>
      <c r="N1422" t="s">
        <v>4003</v>
      </c>
      <c r="O1422" t="s">
        <v>3948</v>
      </c>
      <c r="P1422">
        <v>3995</v>
      </c>
      <c r="Q1422">
        <v>1745</v>
      </c>
      <c r="R1422">
        <v>1500</v>
      </c>
      <c r="S1422">
        <v>5</v>
      </c>
      <c r="T1422">
        <v>37</v>
      </c>
    </row>
    <row r="1423" spans="1:20" x14ac:dyDescent="0.3">
      <c r="A1423" t="s">
        <v>3957</v>
      </c>
      <c r="B1423" t="s">
        <v>5078</v>
      </c>
      <c r="C1423">
        <v>950000</v>
      </c>
      <c r="D1423">
        <v>2018</v>
      </c>
      <c r="E1423">
        <v>63000</v>
      </c>
      <c r="F1423" t="s">
        <v>14</v>
      </c>
      <c r="G1423" t="s">
        <v>12</v>
      </c>
      <c r="H1423" t="s">
        <v>4036</v>
      </c>
      <c r="I1423" t="s">
        <v>3952</v>
      </c>
      <c r="J1423" t="s">
        <v>3943</v>
      </c>
      <c r="K1423" t="s">
        <v>25</v>
      </c>
      <c r="L1423" t="s">
        <v>4394</v>
      </c>
      <c r="M1423" t="s">
        <v>4125</v>
      </c>
      <c r="N1423" t="s">
        <v>5079</v>
      </c>
      <c r="O1423" t="s">
        <v>3948</v>
      </c>
      <c r="P1423">
        <v>4270</v>
      </c>
      <c r="Q1423">
        <v>1780</v>
      </c>
      <c r="R1423">
        <v>1630</v>
      </c>
      <c r="S1423">
        <v>5</v>
      </c>
      <c r="T1423">
        <v>60</v>
      </c>
    </row>
    <row r="1424" spans="1:20" x14ac:dyDescent="0.3">
      <c r="A1424" t="s">
        <v>3949</v>
      </c>
      <c r="B1424" t="s">
        <v>5572</v>
      </c>
      <c r="C1424">
        <v>800000</v>
      </c>
      <c r="D1424">
        <v>2017</v>
      </c>
      <c r="E1424">
        <v>52836</v>
      </c>
      <c r="F1424" t="s">
        <v>14</v>
      </c>
      <c r="G1424" t="s">
        <v>12</v>
      </c>
      <c r="H1424" t="s">
        <v>4223</v>
      </c>
      <c r="I1424" t="s">
        <v>4011</v>
      </c>
      <c r="J1424" t="s">
        <v>3943</v>
      </c>
      <c r="K1424" t="s">
        <v>25</v>
      </c>
      <c r="L1424" t="s">
        <v>4225</v>
      </c>
      <c r="M1424" t="s">
        <v>4907</v>
      </c>
      <c r="N1424" t="s">
        <v>4192</v>
      </c>
      <c r="O1424" t="s">
        <v>3948</v>
      </c>
      <c r="P1424">
        <v>4300</v>
      </c>
      <c r="Q1424">
        <v>1765</v>
      </c>
      <c r="R1424">
        <v>1590</v>
      </c>
      <c r="S1424">
        <v>5</v>
      </c>
      <c r="T1424">
        <v>48</v>
      </c>
    </row>
    <row r="1425" spans="1:20" x14ac:dyDescent="0.3">
      <c r="A1425" t="s">
        <v>3949</v>
      </c>
      <c r="B1425" t="s">
        <v>5573</v>
      </c>
      <c r="C1425">
        <v>434000</v>
      </c>
      <c r="D1425">
        <v>2017</v>
      </c>
      <c r="E1425">
        <v>50000</v>
      </c>
      <c r="F1425" t="s">
        <v>10</v>
      </c>
      <c r="G1425" t="s">
        <v>19</v>
      </c>
      <c r="H1425" t="s">
        <v>4456</v>
      </c>
      <c r="I1425" t="s">
        <v>3952</v>
      </c>
      <c r="J1425" t="s">
        <v>3943</v>
      </c>
      <c r="K1425" t="s">
        <v>25</v>
      </c>
      <c r="L1425" t="s">
        <v>4026</v>
      </c>
      <c r="M1425" t="s">
        <v>4027</v>
      </c>
      <c r="N1425" t="s">
        <v>4028</v>
      </c>
      <c r="O1425" t="s">
        <v>3948</v>
      </c>
      <c r="P1425">
        <v>3715</v>
      </c>
      <c r="Q1425">
        <v>1635</v>
      </c>
      <c r="R1425">
        <v>1565</v>
      </c>
      <c r="S1425">
        <v>5</v>
      </c>
      <c r="T1425">
        <v>35</v>
      </c>
    </row>
    <row r="1426" spans="1:20" x14ac:dyDescent="0.3">
      <c r="A1426" t="s">
        <v>3957</v>
      </c>
      <c r="B1426" t="s">
        <v>5476</v>
      </c>
      <c r="C1426">
        <v>625000</v>
      </c>
      <c r="D1426">
        <v>2016</v>
      </c>
      <c r="E1426">
        <v>72114</v>
      </c>
      <c r="F1426" t="s">
        <v>14</v>
      </c>
      <c r="G1426" t="s">
        <v>12</v>
      </c>
      <c r="H1426" t="s">
        <v>4210</v>
      </c>
      <c r="I1426" t="s">
        <v>3952</v>
      </c>
      <c r="J1426" t="s">
        <v>3943</v>
      </c>
      <c r="K1426" t="s">
        <v>25</v>
      </c>
      <c r="L1426" t="s">
        <v>4394</v>
      </c>
      <c r="M1426" t="s">
        <v>4125</v>
      </c>
      <c r="N1426" t="s">
        <v>4395</v>
      </c>
      <c r="O1426" t="s">
        <v>3948</v>
      </c>
      <c r="P1426">
        <v>3985</v>
      </c>
      <c r="Q1426">
        <v>1734</v>
      </c>
      <c r="R1426">
        <v>1505</v>
      </c>
      <c r="S1426">
        <v>5</v>
      </c>
      <c r="T1426">
        <v>45</v>
      </c>
    </row>
    <row r="1427" spans="1:20" x14ac:dyDescent="0.3">
      <c r="A1427" t="s">
        <v>3949</v>
      </c>
      <c r="B1427" t="s">
        <v>4764</v>
      </c>
      <c r="C1427">
        <v>245000</v>
      </c>
      <c r="D1427">
        <v>2015</v>
      </c>
      <c r="E1427">
        <v>72000</v>
      </c>
      <c r="F1427" t="s">
        <v>22</v>
      </c>
      <c r="G1427" t="s">
        <v>12</v>
      </c>
      <c r="H1427" t="s">
        <v>4282</v>
      </c>
      <c r="I1427" t="s">
        <v>4037</v>
      </c>
      <c r="J1427" t="s">
        <v>3953</v>
      </c>
      <c r="K1427" t="s">
        <v>25</v>
      </c>
      <c r="L1427" t="s">
        <v>4030</v>
      </c>
      <c r="M1427" t="s">
        <v>4031</v>
      </c>
      <c r="N1427" t="s">
        <v>4032</v>
      </c>
      <c r="O1427" t="s">
        <v>3948</v>
      </c>
      <c r="P1427">
        <v>3395</v>
      </c>
      <c r="Q1427">
        <v>1490</v>
      </c>
      <c r="R1427">
        <v>1475</v>
      </c>
      <c r="S1427">
        <v>5</v>
      </c>
      <c r="T1427">
        <v>35</v>
      </c>
    </row>
    <row r="1428" spans="1:20" x14ac:dyDescent="0.3">
      <c r="A1428" t="s">
        <v>3980</v>
      </c>
      <c r="B1428" t="s">
        <v>5287</v>
      </c>
      <c r="C1428">
        <v>3100000</v>
      </c>
      <c r="D1428">
        <v>2019</v>
      </c>
      <c r="E1428">
        <v>24000</v>
      </c>
      <c r="F1428" t="s">
        <v>10</v>
      </c>
      <c r="G1428" t="s">
        <v>19</v>
      </c>
      <c r="H1428" t="s">
        <v>4036</v>
      </c>
      <c r="I1428" t="s">
        <v>3967</v>
      </c>
      <c r="J1428" t="s">
        <v>3943</v>
      </c>
      <c r="K1428" t="s">
        <v>25</v>
      </c>
      <c r="L1428" t="s">
        <v>3982</v>
      </c>
      <c r="M1428" t="s">
        <v>3983</v>
      </c>
      <c r="N1428" t="s">
        <v>3984</v>
      </c>
      <c r="O1428" t="s">
        <v>3948</v>
      </c>
      <c r="P1428">
        <v>4424</v>
      </c>
      <c r="Q1428">
        <v>1804</v>
      </c>
      <c r="R1428">
        <v>1494</v>
      </c>
      <c r="S1428">
        <v>5</v>
      </c>
      <c r="T1428">
        <v>50</v>
      </c>
    </row>
    <row r="1429" spans="1:20" x14ac:dyDescent="0.3">
      <c r="A1429" t="s">
        <v>4104</v>
      </c>
      <c r="B1429" t="s">
        <v>4268</v>
      </c>
      <c r="C1429">
        <v>1490000</v>
      </c>
      <c r="D1429">
        <v>2012</v>
      </c>
      <c r="E1429">
        <v>42000</v>
      </c>
      <c r="F1429" t="s">
        <v>14</v>
      </c>
      <c r="G1429" t="s">
        <v>19</v>
      </c>
      <c r="H1429" t="s">
        <v>4067</v>
      </c>
      <c r="I1429" t="s">
        <v>4043</v>
      </c>
      <c r="J1429" t="s">
        <v>3943</v>
      </c>
      <c r="K1429" t="s">
        <v>25</v>
      </c>
      <c r="L1429" t="s">
        <v>4107</v>
      </c>
      <c r="M1429" t="s">
        <v>4269</v>
      </c>
      <c r="N1429" t="s">
        <v>4109</v>
      </c>
      <c r="O1429" t="s">
        <v>3948</v>
      </c>
      <c r="P1429">
        <v>4915</v>
      </c>
      <c r="Q1429">
        <v>1874</v>
      </c>
      <c r="R1429">
        <v>1455</v>
      </c>
      <c r="S1429">
        <v>5</v>
      </c>
      <c r="T1429">
        <v>65</v>
      </c>
    </row>
    <row r="1430" spans="1:20" x14ac:dyDescent="0.3">
      <c r="A1430" t="s">
        <v>3985</v>
      </c>
      <c r="B1430" t="s">
        <v>4448</v>
      </c>
      <c r="C1430">
        <v>6000000</v>
      </c>
      <c r="D1430">
        <v>2018</v>
      </c>
      <c r="E1430">
        <v>27600</v>
      </c>
      <c r="F1430" t="s">
        <v>14</v>
      </c>
      <c r="G1430" t="s">
        <v>19</v>
      </c>
      <c r="H1430" t="s">
        <v>4106</v>
      </c>
      <c r="I1430" t="s">
        <v>4011</v>
      </c>
      <c r="J1430" t="s">
        <v>3943</v>
      </c>
      <c r="K1430" t="s">
        <v>25</v>
      </c>
      <c r="L1430" t="s">
        <v>4244</v>
      </c>
      <c r="M1430" t="s">
        <v>4245</v>
      </c>
      <c r="N1430" t="s">
        <v>4246</v>
      </c>
      <c r="O1430" t="s">
        <v>3975</v>
      </c>
      <c r="P1430">
        <v>4899</v>
      </c>
      <c r="Q1430">
        <v>2094</v>
      </c>
      <c r="R1430">
        <v>1464</v>
      </c>
      <c r="S1430">
        <v>5</v>
      </c>
      <c r="T1430">
        <v>65</v>
      </c>
    </row>
    <row r="1431" spans="1:20" x14ac:dyDescent="0.3">
      <c r="A1431" t="s">
        <v>3949</v>
      </c>
      <c r="B1431" t="s">
        <v>5415</v>
      </c>
      <c r="C1431">
        <v>295000</v>
      </c>
      <c r="D1431">
        <v>2015</v>
      </c>
      <c r="E1431">
        <v>31000</v>
      </c>
      <c r="F1431" t="s">
        <v>10</v>
      </c>
      <c r="G1431" t="s">
        <v>12</v>
      </c>
      <c r="H1431" t="s">
        <v>4085</v>
      </c>
      <c r="I1431" t="s">
        <v>3952</v>
      </c>
      <c r="J1431" t="s">
        <v>3943</v>
      </c>
      <c r="K1431" t="s">
        <v>25</v>
      </c>
      <c r="L1431" t="s">
        <v>4026</v>
      </c>
      <c r="M1431" t="s">
        <v>4027</v>
      </c>
      <c r="N1431" t="s">
        <v>4028</v>
      </c>
      <c r="O1431" t="s">
        <v>3948</v>
      </c>
      <c r="P1431">
        <v>3545</v>
      </c>
      <c r="Q1431">
        <v>1490</v>
      </c>
      <c r="R1431">
        <v>1475</v>
      </c>
      <c r="S1431">
        <v>5</v>
      </c>
      <c r="T1431">
        <v>35</v>
      </c>
    </row>
    <row r="1432" spans="1:20" x14ac:dyDescent="0.3">
      <c r="A1432" t="s">
        <v>3949</v>
      </c>
      <c r="B1432" t="s">
        <v>4163</v>
      </c>
      <c r="C1432">
        <v>450000</v>
      </c>
      <c r="D1432">
        <v>2018</v>
      </c>
      <c r="E1432">
        <v>32000</v>
      </c>
      <c r="F1432" t="s">
        <v>10</v>
      </c>
      <c r="G1432" t="s">
        <v>12</v>
      </c>
      <c r="H1432" t="s">
        <v>4371</v>
      </c>
      <c r="I1432" t="s">
        <v>3952</v>
      </c>
      <c r="J1432" t="s">
        <v>3953</v>
      </c>
      <c r="K1432" t="s">
        <v>25</v>
      </c>
      <c r="L1432" t="s">
        <v>4164</v>
      </c>
      <c r="M1432" t="s">
        <v>4165</v>
      </c>
      <c r="N1432" t="s">
        <v>4166</v>
      </c>
      <c r="O1432" t="s">
        <v>3975</v>
      </c>
      <c r="P1432">
        <v>3675</v>
      </c>
      <c r="Q1432">
        <v>1475</v>
      </c>
      <c r="R1432">
        <v>1800</v>
      </c>
      <c r="S1432">
        <v>7</v>
      </c>
      <c r="T1432">
        <v>40</v>
      </c>
    </row>
    <row r="1433" spans="1:20" x14ac:dyDescent="0.3">
      <c r="A1433" t="s">
        <v>3964</v>
      </c>
      <c r="B1433" t="s">
        <v>3970</v>
      </c>
      <c r="C1433">
        <v>1989999</v>
      </c>
      <c r="D1433">
        <v>2018</v>
      </c>
      <c r="E1433">
        <v>55000</v>
      </c>
      <c r="F1433" t="s">
        <v>14</v>
      </c>
      <c r="G1433" t="s">
        <v>12</v>
      </c>
      <c r="H1433" t="s">
        <v>3941</v>
      </c>
      <c r="I1433" t="s">
        <v>4114</v>
      </c>
      <c r="J1433" t="s">
        <v>3943</v>
      </c>
      <c r="K1433" t="s">
        <v>25</v>
      </c>
      <c r="L1433" t="s">
        <v>3972</v>
      </c>
      <c r="M1433" t="s">
        <v>3973</v>
      </c>
      <c r="N1433" t="s">
        <v>3974</v>
      </c>
      <c r="O1433" t="s">
        <v>3975</v>
      </c>
      <c r="P1433">
        <v>4735</v>
      </c>
      <c r="Q1433">
        <v>1830</v>
      </c>
      <c r="R1433">
        <v>1795</v>
      </c>
      <c r="S1433">
        <v>7</v>
      </c>
      <c r="T1433">
        <v>55</v>
      </c>
    </row>
    <row r="1434" spans="1:20" x14ac:dyDescent="0.3">
      <c r="A1434" t="s">
        <v>5322</v>
      </c>
      <c r="B1434" t="s">
        <v>5507</v>
      </c>
      <c r="C1434">
        <v>3900000</v>
      </c>
      <c r="D1434">
        <v>2017</v>
      </c>
      <c r="E1434">
        <v>31059</v>
      </c>
      <c r="F1434" t="s">
        <v>10</v>
      </c>
      <c r="G1434" t="s">
        <v>19</v>
      </c>
      <c r="H1434" t="s">
        <v>4006</v>
      </c>
      <c r="I1434" t="s">
        <v>4090</v>
      </c>
      <c r="J1434" t="s">
        <v>3943</v>
      </c>
      <c r="K1434" t="s">
        <v>25</v>
      </c>
      <c r="L1434" t="s">
        <v>4136</v>
      </c>
      <c r="M1434" t="s">
        <v>4231</v>
      </c>
      <c r="N1434" t="s">
        <v>5508</v>
      </c>
      <c r="O1434" t="s">
        <v>3975</v>
      </c>
      <c r="P1434">
        <v>4915</v>
      </c>
      <c r="Q1434">
        <v>1820</v>
      </c>
      <c r="R1434">
        <v>1450</v>
      </c>
      <c r="S1434">
        <v>5</v>
      </c>
      <c r="T1434">
        <v>65</v>
      </c>
    </row>
    <row r="1435" spans="1:20" x14ac:dyDescent="0.3">
      <c r="A1435" t="s">
        <v>3939</v>
      </c>
      <c r="B1435" t="s">
        <v>4831</v>
      </c>
      <c r="C1435">
        <v>635000</v>
      </c>
      <c r="D1435">
        <v>2016</v>
      </c>
      <c r="E1435">
        <v>72200</v>
      </c>
      <c r="F1435" t="s">
        <v>14</v>
      </c>
      <c r="G1435" t="s">
        <v>12</v>
      </c>
      <c r="H1435" t="s">
        <v>4078</v>
      </c>
      <c r="I1435" t="s">
        <v>4043</v>
      </c>
      <c r="J1435" t="s">
        <v>3943</v>
      </c>
      <c r="K1435" t="s">
        <v>25</v>
      </c>
      <c r="L1435" t="s">
        <v>4204</v>
      </c>
      <c r="M1435" t="s">
        <v>4205</v>
      </c>
      <c r="N1435" t="s">
        <v>4126</v>
      </c>
      <c r="O1435" t="s">
        <v>3948</v>
      </c>
      <c r="P1435">
        <v>4440</v>
      </c>
      <c r="Q1435">
        <v>1695</v>
      </c>
      <c r="R1435">
        <v>1495</v>
      </c>
      <c r="S1435">
        <v>5</v>
      </c>
      <c r="T1435">
        <v>40</v>
      </c>
    </row>
    <row r="1436" spans="1:20" x14ac:dyDescent="0.3">
      <c r="A1436" t="s">
        <v>4015</v>
      </c>
      <c r="B1436" t="s">
        <v>4656</v>
      </c>
      <c r="C1436">
        <v>575000</v>
      </c>
      <c r="D1436">
        <v>2013</v>
      </c>
      <c r="E1436">
        <v>72000</v>
      </c>
      <c r="F1436" t="s">
        <v>14</v>
      </c>
      <c r="G1436" t="s">
        <v>12</v>
      </c>
      <c r="H1436" t="s">
        <v>4223</v>
      </c>
      <c r="I1436" t="s">
        <v>3952</v>
      </c>
      <c r="J1436" t="s">
        <v>3953</v>
      </c>
      <c r="K1436" t="s">
        <v>25</v>
      </c>
      <c r="L1436" t="s">
        <v>4146</v>
      </c>
      <c r="M1436" t="s">
        <v>4658</v>
      </c>
      <c r="N1436" t="s">
        <v>4583</v>
      </c>
      <c r="O1436" t="s">
        <v>3975</v>
      </c>
      <c r="P1436">
        <v>4655</v>
      </c>
      <c r="Q1436">
        <v>1965</v>
      </c>
      <c r="R1436">
        <v>1922</v>
      </c>
      <c r="S1436">
        <v>7</v>
      </c>
      <c r="T1436">
        <v>55</v>
      </c>
    </row>
    <row r="1437" spans="1:20" x14ac:dyDescent="0.3">
      <c r="A1437" t="s">
        <v>3949</v>
      </c>
      <c r="B1437" t="s">
        <v>4906</v>
      </c>
      <c r="C1437">
        <v>590000</v>
      </c>
      <c r="D1437">
        <v>2016</v>
      </c>
      <c r="E1437">
        <v>77000</v>
      </c>
      <c r="F1437" t="s">
        <v>14</v>
      </c>
      <c r="G1437" t="s">
        <v>12</v>
      </c>
      <c r="H1437" t="s">
        <v>4036</v>
      </c>
      <c r="I1437" t="s">
        <v>4037</v>
      </c>
      <c r="J1437" t="s">
        <v>3943</v>
      </c>
      <c r="K1437" t="s">
        <v>25</v>
      </c>
      <c r="L1437" t="s">
        <v>4225</v>
      </c>
      <c r="M1437" t="s">
        <v>4907</v>
      </c>
      <c r="N1437" t="s">
        <v>4192</v>
      </c>
      <c r="O1437" t="s">
        <v>3948</v>
      </c>
      <c r="P1437">
        <v>4300</v>
      </c>
      <c r="Q1437">
        <v>1765</v>
      </c>
      <c r="R1437">
        <v>1590</v>
      </c>
      <c r="S1437">
        <v>5</v>
      </c>
      <c r="T1437">
        <v>48</v>
      </c>
    </row>
    <row r="1438" spans="1:20" x14ac:dyDescent="0.3">
      <c r="A1438" t="s">
        <v>3939</v>
      </c>
      <c r="B1438" t="s">
        <v>5262</v>
      </c>
      <c r="C1438">
        <v>1199000</v>
      </c>
      <c r="D1438">
        <v>2020</v>
      </c>
      <c r="E1438">
        <v>26497</v>
      </c>
      <c r="F1438" t="s">
        <v>10</v>
      </c>
      <c r="G1438" t="s">
        <v>12</v>
      </c>
      <c r="H1438" t="s">
        <v>4259</v>
      </c>
      <c r="I1438" t="s">
        <v>3952</v>
      </c>
      <c r="J1438" t="s">
        <v>3953</v>
      </c>
      <c r="K1438" t="s">
        <v>25</v>
      </c>
      <c r="L1438" t="s">
        <v>4155</v>
      </c>
      <c r="M1438" t="s">
        <v>4156</v>
      </c>
      <c r="N1438" t="s">
        <v>4157</v>
      </c>
      <c r="O1438" t="s">
        <v>3948</v>
      </c>
      <c r="P1438">
        <v>4440</v>
      </c>
      <c r="Q1438">
        <v>1695</v>
      </c>
      <c r="R1438">
        <v>1495</v>
      </c>
      <c r="S1438">
        <v>5</v>
      </c>
      <c r="T1438">
        <v>40</v>
      </c>
    </row>
    <row r="1439" spans="1:20" x14ac:dyDescent="0.3">
      <c r="A1439" t="s">
        <v>3957</v>
      </c>
      <c r="B1439" t="s">
        <v>5574</v>
      </c>
      <c r="C1439">
        <v>380000</v>
      </c>
      <c r="D1439">
        <v>2013</v>
      </c>
      <c r="E1439">
        <v>57000</v>
      </c>
      <c r="F1439" t="s">
        <v>10</v>
      </c>
      <c r="G1439" t="s">
        <v>19</v>
      </c>
      <c r="H1439" t="s">
        <v>4078</v>
      </c>
      <c r="I1439" t="s">
        <v>3952</v>
      </c>
      <c r="J1439" t="s">
        <v>3943</v>
      </c>
      <c r="K1439" t="s">
        <v>25</v>
      </c>
      <c r="L1439" t="s">
        <v>3961</v>
      </c>
      <c r="M1439" t="s">
        <v>3962</v>
      </c>
      <c r="N1439" t="s">
        <v>3963</v>
      </c>
      <c r="O1439" t="s">
        <v>3948</v>
      </c>
      <c r="P1439">
        <v>3585</v>
      </c>
      <c r="Q1439">
        <v>1595</v>
      </c>
      <c r="R1439">
        <v>1550</v>
      </c>
      <c r="S1439">
        <v>5</v>
      </c>
      <c r="T1439">
        <v>35</v>
      </c>
    </row>
    <row r="1440" spans="1:20" x14ac:dyDescent="0.3">
      <c r="A1440" t="s">
        <v>4104</v>
      </c>
      <c r="B1440" t="s">
        <v>4985</v>
      </c>
      <c r="C1440">
        <v>975000</v>
      </c>
      <c r="D1440">
        <v>2012</v>
      </c>
      <c r="E1440">
        <v>56000</v>
      </c>
      <c r="F1440" t="s">
        <v>14</v>
      </c>
      <c r="G1440" t="s">
        <v>19</v>
      </c>
      <c r="H1440" t="s">
        <v>4036</v>
      </c>
      <c r="I1440" t="s">
        <v>3952</v>
      </c>
      <c r="J1440" t="s">
        <v>3953</v>
      </c>
      <c r="K1440" t="s">
        <v>25</v>
      </c>
      <c r="L1440" t="s">
        <v>1676</v>
      </c>
      <c r="M1440" t="s">
        <v>1676</v>
      </c>
      <c r="N1440" t="s">
        <v>1676</v>
      </c>
      <c r="O1440" t="s">
        <v>1676</v>
      </c>
    </row>
    <row r="1441" spans="1:20" x14ac:dyDescent="0.3">
      <c r="A1441" t="s">
        <v>3949</v>
      </c>
      <c r="B1441" t="s">
        <v>5575</v>
      </c>
      <c r="C1441">
        <v>365000</v>
      </c>
      <c r="D1441">
        <v>2015</v>
      </c>
      <c r="E1441">
        <v>20100</v>
      </c>
      <c r="F1441" t="s">
        <v>10</v>
      </c>
      <c r="G1441" t="s">
        <v>19</v>
      </c>
      <c r="H1441" t="s">
        <v>3941</v>
      </c>
      <c r="I1441" t="s">
        <v>3967</v>
      </c>
      <c r="J1441" t="s">
        <v>3943</v>
      </c>
      <c r="K1441" t="s">
        <v>25</v>
      </c>
      <c r="L1441" t="s">
        <v>4026</v>
      </c>
      <c r="M1441" t="s">
        <v>4027</v>
      </c>
      <c r="N1441" t="s">
        <v>4028</v>
      </c>
      <c r="O1441" t="s">
        <v>3948</v>
      </c>
      <c r="P1441">
        <v>3545</v>
      </c>
      <c r="Q1441">
        <v>1490</v>
      </c>
      <c r="R1441">
        <v>1475</v>
      </c>
      <c r="S1441">
        <v>5</v>
      </c>
      <c r="T1441">
        <v>35</v>
      </c>
    </row>
    <row r="1442" spans="1:20" x14ac:dyDescent="0.3">
      <c r="A1442" t="s">
        <v>4104</v>
      </c>
      <c r="B1442" t="s">
        <v>5053</v>
      </c>
      <c r="C1442">
        <v>1000000</v>
      </c>
      <c r="D1442">
        <v>2010</v>
      </c>
      <c r="E1442">
        <v>67000</v>
      </c>
      <c r="F1442" t="s">
        <v>10</v>
      </c>
      <c r="G1442" t="s">
        <v>19</v>
      </c>
      <c r="H1442" t="s">
        <v>4456</v>
      </c>
      <c r="I1442" t="s">
        <v>4037</v>
      </c>
      <c r="J1442" t="s">
        <v>3953</v>
      </c>
      <c r="K1442" t="s">
        <v>25</v>
      </c>
      <c r="L1442" t="s">
        <v>3994</v>
      </c>
      <c r="M1442" t="s">
        <v>5054</v>
      </c>
      <c r="N1442" t="s">
        <v>5055</v>
      </c>
      <c r="O1442" t="s">
        <v>3948</v>
      </c>
      <c r="P1442">
        <v>4701</v>
      </c>
      <c r="Q1442">
        <v>1826</v>
      </c>
      <c r="R1442">
        <v>1427</v>
      </c>
      <c r="S1442">
        <v>5</v>
      </c>
      <c r="T1442">
        <v>63</v>
      </c>
    </row>
    <row r="1443" spans="1:20" x14ac:dyDescent="0.3">
      <c r="A1443" t="s">
        <v>4115</v>
      </c>
      <c r="B1443" t="s">
        <v>4987</v>
      </c>
      <c r="C1443">
        <v>1800000</v>
      </c>
      <c r="D1443">
        <v>2021</v>
      </c>
      <c r="E1443">
        <v>14500</v>
      </c>
      <c r="F1443" t="s">
        <v>14</v>
      </c>
      <c r="G1443" t="s">
        <v>12</v>
      </c>
      <c r="H1443" t="s">
        <v>4106</v>
      </c>
      <c r="I1443" t="s">
        <v>3942</v>
      </c>
      <c r="J1443" t="s">
        <v>3943</v>
      </c>
      <c r="K1443" t="s">
        <v>25</v>
      </c>
      <c r="L1443" t="s">
        <v>4563</v>
      </c>
      <c r="M1443" t="s">
        <v>4564</v>
      </c>
      <c r="N1443" t="s">
        <v>4407</v>
      </c>
      <c r="O1443" t="s">
        <v>3991</v>
      </c>
      <c r="P1443">
        <v>3985</v>
      </c>
      <c r="Q1443">
        <v>1820</v>
      </c>
      <c r="R1443">
        <v>1844</v>
      </c>
      <c r="S1443">
        <v>4</v>
      </c>
      <c r="T1443">
        <v>57</v>
      </c>
    </row>
    <row r="1444" spans="1:20" x14ac:dyDescent="0.3">
      <c r="A1444" t="s">
        <v>3957</v>
      </c>
      <c r="B1444" t="s">
        <v>4344</v>
      </c>
      <c r="C1444">
        <v>245000</v>
      </c>
      <c r="D1444">
        <v>2011</v>
      </c>
      <c r="E1444">
        <v>41000</v>
      </c>
      <c r="F1444" t="s">
        <v>10</v>
      </c>
      <c r="G1444" t="s">
        <v>12</v>
      </c>
      <c r="H1444" t="s">
        <v>4036</v>
      </c>
      <c r="I1444" t="s">
        <v>3967</v>
      </c>
      <c r="J1444" t="s">
        <v>3943</v>
      </c>
      <c r="K1444" t="s">
        <v>25</v>
      </c>
      <c r="L1444" t="s">
        <v>1676</v>
      </c>
      <c r="M1444" t="s">
        <v>1676</v>
      </c>
      <c r="N1444" t="s">
        <v>1676</v>
      </c>
      <c r="O1444" t="s">
        <v>1676</v>
      </c>
    </row>
    <row r="1445" spans="1:20" x14ac:dyDescent="0.3">
      <c r="A1445" t="s">
        <v>4352</v>
      </c>
      <c r="B1445" t="s">
        <v>5576</v>
      </c>
      <c r="C1445">
        <v>1275000</v>
      </c>
      <c r="D1445">
        <v>2021</v>
      </c>
      <c r="E1445">
        <v>30000</v>
      </c>
      <c r="F1445" t="s">
        <v>14</v>
      </c>
      <c r="G1445" t="s">
        <v>19</v>
      </c>
      <c r="H1445" t="s">
        <v>4241</v>
      </c>
      <c r="I1445" t="s">
        <v>3952</v>
      </c>
      <c r="J1445" t="s">
        <v>3943</v>
      </c>
      <c r="K1445" t="s">
        <v>25</v>
      </c>
      <c r="L1445" t="s">
        <v>4186</v>
      </c>
      <c r="M1445" t="s">
        <v>4354</v>
      </c>
      <c r="N1445" t="s">
        <v>4355</v>
      </c>
      <c r="O1445" t="s">
        <v>3948</v>
      </c>
      <c r="P1445">
        <v>4315</v>
      </c>
      <c r="Q1445">
        <v>1800</v>
      </c>
      <c r="R1445">
        <v>1645</v>
      </c>
      <c r="S1445">
        <v>5</v>
      </c>
      <c r="T1445">
        <v>50</v>
      </c>
    </row>
    <row r="1446" spans="1:20" x14ac:dyDescent="0.3">
      <c r="A1446" t="s">
        <v>3980</v>
      </c>
      <c r="B1446" t="s">
        <v>5577</v>
      </c>
      <c r="C1446">
        <v>7000000</v>
      </c>
      <c r="D1446">
        <v>2020</v>
      </c>
      <c r="E1446">
        <v>19000</v>
      </c>
      <c r="F1446" t="s">
        <v>10</v>
      </c>
      <c r="G1446" t="s">
        <v>19</v>
      </c>
      <c r="H1446" t="s">
        <v>4337</v>
      </c>
      <c r="I1446" t="s">
        <v>3952</v>
      </c>
      <c r="J1446" t="s">
        <v>3943</v>
      </c>
      <c r="K1446" t="s">
        <v>25</v>
      </c>
      <c r="L1446" t="s">
        <v>4527</v>
      </c>
      <c r="M1446" t="s">
        <v>5578</v>
      </c>
      <c r="N1446" t="s">
        <v>5579</v>
      </c>
      <c r="O1446" t="s">
        <v>3991</v>
      </c>
      <c r="P1446">
        <v>4693</v>
      </c>
      <c r="Q1446">
        <v>1810</v>
      </c>
      <c r="R1446">
        <v>1402</v>
      </c>
      <c r="S1446">
        <v>4</v>
      </c>
      <c r="T1446">
        <v>66</v>
      </c>
    </row>
    <row r="1447" spans="1:20" x14ac:dyDescent="0.3">
      <c r="A1447" t="s">
        <v>4115</v>
      </c>
      <c r="B1447" t="s">
        <v>5580</v>
      </c>
      <c r="C1447">
        <v>955000</v>
      </c>
      <c r="D1447">
        <v>2016</v>
      </c>
      <c r="E1447">
        <v>110000</v>
      </c>
      <c r="F1447" t="s">
        <v>14</v>
      </c>
      <c r="G1447" t="s">
        <v>19</v>
      </c>
      <c r="H1447" t="s">
        <v>4223</v>
      </c>
      <c r="I1447" t="s">
        <v>4068</v>
      </c>
      <c r="J1447" t="s">
        <v>3943</v>
      </c>
      <c r="K1447" t="s">
        <v>25</v>
      </c>
      <c r="L1447" t="s">
        <v>4211</v>
      </c>
      <c r="M1447" t="s">
        <v>4019</v>
      </c>
      <c r="N1447" t="s">
        <v>4782</v>
      </c>
      <c r="O1447" t="s">
        <v>3948</v>
      </c>
      <c r="P1447">
        <v>4585</v>
      </c>
      <c r="Q1447">
        <v>1890</v>
      </c>
      <c r="R1447">
        <v>1785</v>
      </c>
      <c r="S1447">
        <v>7</v>
      </c>
      <c r="T1447">
        <v>70</v>
      </c>
    </row>
    <row r="1448" spans="1:20" x14ac:dyDescent="0.3">
      <c r="A1448" t="s">
        <v>4115</v>
      </c>
      <c r="B1448" t="s">
        <v>5120</v>
      </c>
      <c r="C1448">
        <v>630000</v>
      </c>
      <c r="D1448">
        <v>2015</v>
      </c>
      <c r="E1448">
        <v>115339</v>
      </c>
      <c r="F1448" t="s">
        <v>14</v>
      </c>
      <c r="G1448" t="s">
        <v>12</v>
      </c>
      <c r="H1448" t="s">
        <v>4223</v>
      </c>
      <c r="I1448" t="s">
        <v>3952</v>
      </c>
      <c r="J1448" t="s">
        <v>3953</v>
      </c>
      <c r="K1448" t="s">
        <v>25</v>
      </c>
      <c r="L1448" t="s">
        <v>4186</v>
      </c>
      <c r="M1448" t="s">
        <v>4829</v>
      </c>
      <c r="N1448" t="s">
        <v>4830</v>
      </c>
      <c r="O1448" t="s">
        <v>3975</v>
      </c>
      <c r="P1448">
        <v>3995</v>
      </c>
      <c r="Q1448">
        <v>1835</v>
      </c>
      <c r="R1448">
        <v>1839</v>
      </c>
      <c r="S1448">
        <v>7</v>
      </c>
      <c r="T1448">
        <v>60</v>
      </c>
    </row>
    <row r="1449" spans="1:20" x14ac:dyDescent="0.3">
      <c r="A1449" t="s">
        <v>4104</v>
      </c>
      <c r="B1449" t="s">
        <v>5581</v>
      </c>
      <c r="C1449">
        <v>4475000</v>
      </c>
      <c r="D1449">
        <v>2020</v>
      </c>
      <c r="E1449">
        <v>18000</v>
      </c>
      <c r="F1449" t="s">
        <v>14</v>
      </c>
      <c r="G1449" t="s">
        <v>19</v>
      </c>
      <c r="H1449" t="s">
        <v>4036</v>
      </c>
      <c r="I1449" t="s">
        <v>3952</v>
      </c>
      <c r="J1449" t="s">
        <v>3953</v>
      </c>
      <c r="K1449" t="s">
        <v>25</v>
      </c>
      <c r="L1449" t="s">
        <v>4107</v>
      </c>
      <c r="M1449" t="s">
        <v>5582</v>
      </c>
      <c r="N1449" t="s">
        <v>3990</v>
      </c>
      <c r="O1449" t="s">
        <v>3991</v>
      </c>
      <c r="P1449">
        <v>4663</v>
      </c>
      <c r="Q1449">
        <v>1893</v>
      </c>
      <c r="R1449">
        <v>1659</v>
      </c>
      <c r="S1449">
        <v>5</v>
      </c>
      <c r="T1449">
        <v>70</v>
      </c>
    </row>
    <row r="1450" spans="1:20" x14ac:dyDescent="0.3">
      <c r="A1450" t="s">
        <v>4115</v>
      </c>
      <c r="B1450" t="s">
        <v>4562</v>
      </c>
      <c r="C1450">
        <v>1950000</v>
      </c>
      <c r="D1450">
        <v>2022</v>
      </c>
      <c r="E1450">
        <v>4500</v>
      </c>
      <c r="F1450" t="s">
        <v>14</v>
      </c>
      <c r="G1450" t="s">
        <v>19</v>
      </c>
      <c r="H1450" t="s">
        <v>3951</v>
      </c>
      <c r="I1450" t="s">
        <v>4068</v>
      </c>
      <c r="J1450" t="s">
        <v>3943</v>
      </c>
      <c r="K1450" t="s">
        <v>25</v>
      </c>
      <c r="L1450" t="s">
        <v>4563</v>
      </c>
      <c r="M1450" t="s">
        <v>4564</v>
      </c>
      <c r="N1450" t="s">
        <v>4407</v>
      </c>
      <c r="O1450" t="s">
        <v>3991</v>
      </c>
      <c r="P1450">
        <v>3985</v>
      </c>
      <c r="Q1450">
        <v>1820</v>
      </c>
      <c r="R1450">
        <v>1844</v>
      </c>
      <c r="S1450">
        <v>4</v>
      </c>
      <c r="T1450">
        <v>57</v>
      </c>
    </row>
    <row r="1451" spans="1:20" x14ac:dyDescent="0.3">
      <c r="A1451" t="s">
        <v>3985</v>
      </c>
      <c r="B1451" t="s">
        <v>4568</v>
      </c>
      <c r="C1451">
        <v>1295000</v>
      </c>
      <c r="D1451">
        <v>2011</v>
      </c>
      <c r="E1451">
        <v>56000</v>
      </c>
      <c r="F1451" t="s">
        <v>14</v>
      </c>
      <c r="G1451" t="s">
        <v>19</v>
      </c>
      <c r="H1451" t="s">
        <v>3971</v>
      </c>
      <c r="I1451" t="s">
        <v>3942</v>
      </c>
      <c r="J1451" t="s">
        <v>3943</v>
      </c>
      <c r="K1451" t="s">
        <v>25</v>
      </c>
      <c r="L1451" t="s">
        <v>3988</v>
      </c>
      <c r="M1451" t="s">
        <v>5217</v>
      </c>
      <c r="N1451" t="s">
        <v>5218</v>
      </c>
      <c r="O1451" t="s">
        <v>3975</v>
      </c>
      <c r="P1451">
        <v>4899</v>
      </c>
      <c r="Q1451">
        <v>2094</v>
      </c>
      <c r="R1451">
        <v>1464</v>
      </c>
      <c r="S1451">
        <v>5</v>
      </c>
    </row>
    <row r="1452" spans="1:20" x14ac:dyDescent="0.3">
      <c r="A1452" t="s">
        <v>3957</v>
      </c>
      <c r="B1452" t="s">
        <v>5457</v>
      </c>
      <c r="C1452">
        <v>890000</v>
      </c>
      <c r="D1452">
        <v>2017</v>
      </c>
      <c r="E1452">
        <v>49000</v>
      </c>
      <c r="F1452" t="s">
        <v>10</v>
      </c>
      <c r="G1452" t="s">
        <v>12</v>
      </c>
      <c r="H1452" t="s">
        <v>3941</v>
      </c>
      <c r="I1452" t="s">
        <v>3942</v>
      </c>
      <c r="J1452" t="s">
        <v>3943</v>
      </c>
      <c r="K1452" t="s">
        <v>25</v>
      </c>
      <c r="L1452" t="s">
        <v>4038</v>
      </c>
      <c r="M1452" t="s">
        <v>4039</v>
      </c>
      <c r="N1452" t="s">
        <v>4040</v>
      </c>
      <c r="O1452" t="s">
        <v>3948</v>
      </c>
      <c r="P1452">
        <v>4270</v>
      </c>
      <c r="Q1452">
        <v>1780</v>
      </c>
      <c r="R1452">
        <v>1630</v>
      </c>
      <c r="S1452">
        <v>5</v>
      </c>
      <c r="T1452">
        <v>60</v>
      </c>
    </row>
    <row r="1453" spans="1:20" x14ac:dyDescent="0.3">
      <c r="A1453" t="s">
        <v>3980</v>
      </c>
      <c r="B1453" t="s">
        <v>4833</v>
      </c>
      <c r="C1453">
        <v>6750000</v>
      </c>
      <c r="D1453">
        <v>2022</v>
      </c>
      <c r="E1453">
        <v>7000</v>
      </c>
      <c r="F1453" t="s">
        <v>14</v>
      </c>
      <c r="G1453" t="s">
        <v>19</v>
      </c>
      <c r="H1453" t="s">
        <v>3959</v>
      </c>
      <c r="I1453" t="s">
        <v>4011</v>
      </c>
      <c r="J1453" t="s">
        <v>3943</v>
      </c>
      <c r="K1453" t="s">
        <v>25</v>
      </c>
      <c r="L1453" t="s">
        <v>4358</v>
      </c>
      <c r="M1453" t="s">
        <v>4359</v>
      </c>
      <c r="N1453" t="s">
        <v>4360</v>
      </c>
      <c r="O1453" t="s">
        <v>3991</v>
      </c>
      <c r="P1453">
        <v>4658</v>
      </c>
      <c r="Q1453">
        <v>1890</v>
      </c>
      <c r="R1453">
        <v>1644</v>
      </c>
      <c r="S1453">
        <v>5</v>
      </c>
      <c r="T1453">
        <v>66</v>
      </c>
    </row>
    <row r="1454" spans="1:20" x14ac:dyDescent="0.3">
      <c r="A1454" t="s">
        <v>3985</v>
      </c>
      <c r="B1454" t="s">
        <v>4834</v>
      </c>
      <c r="C1454">
        <v>2275000</v>
      </c>
      <c r="D1454">
        <v>2015</v>
      </c>
      <c r="E1454">
        <v>78362</v>
      </c>
      <c r="F1454" t="s">
        <v>14</v>
      </c>
      <c r="G1454" t="s">
        <v>19</v>
      </c>
      <c r="H1454" t="s">
        <v>4006</v>
      </c>
      <c r="I1454" t="s">
        <v>3967</v>
      </c>
      <c r="J1454" t="s">
        <v>3943</v>
      </c>
      <c r="K1454" t="s">
        <v>25</v>
      </c>
      <c r="L1454" t="s">
        <v>3988</v>
      </c>
      <c r="M1454" t="s">
        <v>4170</v>
      </c>
      <c r="N1454" t="s">
        <v>4109</v>
      </c>
      <c r="O1454" t="s">
        <v>3975</v>
      </c>
      <c r="P1454">
        <v>4624</v>
      </c>
      <c r="Q1454">
        <v>2031</v>
      </c>
      <c r="R1454">
        <v>1429</v>
      </c>
      <c r="S1454">
        <v>5</v>
      </c>
      <c r="T1454">
        <v>60</v>
      </c>
    </row>
    <row r="1455" spans="1:20" x14ac:dyDescent="0.3">
      <c r="A1455" t="s">
        <v>4115</v>
      </c>
      <c r="B1455" t="s">
        <v>5583</v>
      </c>
      <c r="C1455">
        <v>1864999</v>
      </c>
      <c r="D1455">
        <v>2020</v>
      </c>
      <c r="E1455">
        <v>30000</v>
      </c>
      <c r="F1455" t="s">
        <v>14</v>
      </c>
      <c r="G1455" t="s">
        <v>19</v>
      </c>
      <c r="H1455" t="s">
        <v>4006</v>
      </c>
      <c r="I1455" t="s">
        <v>4011</v>
      </c>
      <c r="J1455" t="s">
        <v>3943</v>
      </c>
      <c r="K1455" t="s">
        <v>25</v>
      </c>
      <c r="L1455" t="s">
        <v>4563</v>
      </c>
      <c r="M1455" t="s">
        <v>4564</v>
      </c>
      <c r="N1455" t="s">
        <v>4407</v>
      </c>
      <c r="O1455" t="s">
        <v>3991</v>
      </c>
      <c r="P1455">
        <v>3985</v>
      </c>
      <c r="Q1455">
        <v>1820</v>
      </c>
      <c r="R1455">
        <v>1855</v>
      </c>
      <c r="S1455">
        <v>4</v>
      </c>
      <c r="T1455">
        <v>57</v>
      </c>
    </row>
    <row r="1456" spans="1:20" x14ac:dyDescent="0.3">
      <c r="A1456" t="s">
        <v>3957</v>
      </c>
      <c r="B1456" t="s">
        <v>4730</v>
      </c>
      <c r="C1456">
        <v>540000</v>
      </c>
      <c r="D1456">
        <v>2015</v>
      </c>
      <c r="E1456">
        <v>59000</v>
      </c>
      <c r="F1456" t="s">
        <v>14</v>
      </c>
      <c r="G1456" t="s">
        <v>12</v>
      </c>
      <c r="H1456" t="s">
        <v>4183</v>
      </c>
      <c r="I1456" t="s">
        <v>4037</v>
      </c>
      <c r="J1456" t="s">
        <v>3943</v>
      </c>
      <c r="K1456" t="s">
        <v>25</v>
      </c>
      <c r="L1456" t="s">
        <v>4394</v>
      </c>
      <c r="M1456" t="s">
        <v>4125</v>
      </c>
      <c r="N1456" t="s">
        <v>4395</v>
      </c>
      <c r="O1456" t="s">
        <v>3948</v>
      </c>
      <c r="P1456">
        <v>3995</v>
      </c>
      <c r="Q1456">
        <v>1760</v>
      </c>
      <c r="R1456">
        <v>1555</v>
      </c>
      <c r="S1456">
        <v>5</v>
      </c>
      <c r="T1456">
        <v>45</v>
      </c>
    </row>
    <row r="1457" spans="1:20" x14ac:dyDescent="0.3">
      <c r="A1457" t="s">
        <v>3985</v>
      </c>
      <c r="B1457" t="s">
        <v>4221</v>
      </c>
      <c r="C1457">
        <v>3125000</v>
      </c>
      <c r="D1457">
        <v>2018</v>
      </c>
      <c r="E1457">
        <v>49000</v>
      </c>
      <c r="F1457" t="s">
        <v>14</v>
      </c>
      <c r="G1457" t="s">
        <v>19</v>
      </c>
      <c r="H1457" t="s">
        <v>4006</v>
      </c>
      <c r="I1457" t="s">
        <v>4011</v>
      </c>
      <c r="J1457" t="s">
        <v>3943</v>
      </c>
      <c r="K1457" t="s">
        <v>25</v>
      </c>
      <c r="L1457" t="s">
        <v>3988</v>
      </c>
      <c r="M1457" t="s">
        <v>4170</v>
      </c>
      <c r="N1457" t="s">
        <v>4020</v>
      </c>
      <c r="O1457" t="s">
        <v>3975</v>
      </c>
      <c r="P1457">
        <v>4454</v>
      </c>
      <c r="Q1457">
        <v>2044</v>
      </c>
      <c r="R1457">
        <v>1545</v>
      </c>
      <c r="S1457">
        <v>5</v>
      </c>
      <c r="T1457">
        <v>63</v>
      </c>
    </row>
    <row r="1458" spans="1:20" x14ac:dyDescent="0.3">
      <c r="A1458" t="s">
        <v>3980</v>
      </c>
      <c r="B1458" t="s">
        <v>4460</v>
      </c>
      <c r="C1458">
        <v>3200000</v>
      </c>
      <c r="D1458">
        <v>2014</v>
      </c>
      <c r="E1458">
        <v>60513</v>
      </c>
      <c r="F1458" t="s">
        <v>14</v>
      </c>
      <c r="G1458" t="s">
        <v>19</v>
      </c>
      <c r="H1458" t="s">
        <v>3971</v>
      </c>
      <c r="I1458" t="s">
        <v>4037</v>
      </c>
      <c r="J1458" t="s">
        <v>3943</v>
      </c>
      <c r="K1458" t="s">
        <v>3944</v>
      </c>
      <c r="L1458" t="s">
        <v>4461</v>
      </c>
      <c r="M1458" t="s">
        <v>4462</v>
      </c>
      <c r="N1458" t="s">
        <v>4463</v>
      </c>
      <c r="O1458" t="s">
        <v>3991</v>
      </c>
      <c r="P1458">
        <v>4804</v>
      </c>
      <c r="Q1458">
        <v>2141</v>
      </c>
      <c r="R1458">
        <v>1796</v>
      </c>
      <c r="S1458">
        <v>5</v>
      </c>
      <c r="T1458">
        <v>70</v>
      </c>
    </row>
    <row r="1459" spans="1:20" x14ac:dyDescent="0.3">
      <c r="A1459" t="s">
        <v>3980</v>
      </c>
      <c r="B1459" t="s">
        <v>4880</v>
      </c>
      <c r="C1459">
        <v>2750000</v>
      </c>
      <c r="D1459">
        <v>2019</v>
      </c>
      <c r="E1459">
        <v>56500</v>
      </c>
      <c r="F1459" t="s">
        <v>14</v>
      </c>
      <c r="G1459" t="s">
        <v>19</v>
      </c>
      <c r="H1459" t="s">
        <v>4036</v>
      </c>
      <c r="I1459" t="s">
        <v>3952</v>
      </c>
      <c r="J1459" t="s">
        <v>3943</v>
      </c>
      <c r="K1459" t="s">
        <v>25</v>
      </c>
      <c r="L1459" t="s">
        <v>4092</v>
      </c>
      <c r="M1459" t="s">
        <v>4406</v>
      </c>
      <c r="N1459" t="s">
        <v>4407</v>
      </c>
      <c r="O1459" t="s">
        <v>3948</v>
      </c>
      <c r="P1459">
        <v>4424</v>
      </c>
      <c r="Q1459">
        <v>1804</v>
      </c>
      <c r="R1459">
        <v>1494</v>
      </c>
      <c r="S1459">
        <v>5</v>
      </c>
      <c r="T1459">
        <v>50</v>
      </c>
    </row>
    <row r="1460" spans="1:20" x14ac:dyDescent="0.3">
      <c r="A1460" t="s">
        <v>3957</v>
      </c>
      <c r="B1460" t="s">
        <v>4320</v>
      </c>
      <c r="C1460">
        <v>400000</v>
      </c>
      <c r="D1460">
        <v>2013</v>
      </c>
      <c r="E1460">
        <v>71000</v>
      </c>
      <c r="F1460" t="s">
        <v>14</v>
      </c>
      <c r="G1460" t="s">
        <v>12</v>
      </c>
      <c r="H1460" t="s">
        <v>4183</v>
      </c>
      <c r="I1460" t="s">
        <v>3942</v>
      </c>
      <c r="J1460" t="s">
        <v>3943</v>
      </c>
      <c r="K1460" t="s">
        <v>25</v>
      </c>
      <c r="L1460" t="s">
        <v>4069</v>
      </c>
      <c r="M1460" t="s">
        <v>4070</v>
      </c>
      <c r="N1460" t="s">
        <v>4322</v>
      </c>
      <c r="O1460" t="s">
        <v>3948</v>
      </c>
      <c r="P1460">
        <v>4370</v>
      </c>
      <c r="Q1460">
        <v>1700</v>
      </c>
      <c r="R1460">
        <v>1475</v>
      </c>
      <c r="S1460">
        <v>5</v>
      </c>
      <c r="T1460">
        <v>43</v>
      </c>
    </row>
    <row r="1461" spans="1:20" x14ac:dyDescent="0.3">
      <c r="A1461" t="s">
        <v>4104</v>
      </c>
      <c r="B1461" t="s">
        <v>5210</v>
      </c>
      <c r="C1461">
        <v>3750000</v>
      </c>
      <c r="D1461">
        <v>2016</v>
      </c>
      <c r="E1461">
        <v>88000</v>
      </c>
      <c r="F1461" t="s">
        <v>14</v>
      </c>
      <c r="G1461" t="s">
        <v>19</v>
      </c>
      <c r="H1461" t="s">
        <v>4036</v>
      </c>
      <c r="I1461" t="s">
        <v>3952</v>
      </c>
      <c r="J1461" t="s">
        <v>3953</v>
      </c>
      <c r="K1461" t="s">
        <v>25</v>
      </c>
      <c r="L1461" t="s">
        <v>4317</v>
      </c>
      <c r="M1461" t="s">
        <v>4318</v>
      </c>
      <c r="N1461" t="s">
        <v>4319</v>
      </c>
      <c r="O1461" t="s">
        <v>3991</v>
      </c>
      <c r="P1461">
        <v>5052</v>
      </c>
      <c r="Q1461">
        <v>1968</v>
      </c>
      <c r="R1461">
        <v>1740</v>
      </c>
      <c r="S1461">
        <v>7</v>
      </c>
      <c r="T1461">
        <v>75</v>
      </c>
    </row>
    <row r="1462" spans="1:20" x14ac:dyDescent="0.3">
      <c r="A1462" t="s">
        <v>3957</v>
      </c>
      <c r="B1462" t="s">
        <v>5584</v>
      </c>
      <c r="C1462">
        <v>800000</v>
      </c>
      <c r="D1462">
        <v>2018</v>
      </c>
      <c r="E1462">
        <v>68000</v>
      </c>
      <c r="F1462" t="s">
        <v>14</v>
      </c>
      <c r="G1462" t="s">
        <v>12</v>
      </c>
      <c r="H1462" t="s">
        <v>4078</v>
      </c>
      <c r="I1462" t="s">
        <v>3942</v>
      </c>
      <c r="J1462" t="s">
        <v>3943</v>
      </c>
      <c r="K1462" t="s">
        <v>25</v>
      </c>
      <c r="L1462" t="s">
        <v>4394</v>
      </c>
      <c r="M1462" t="s">
        <v>4125</v>
      </c>
      <c r="N1462" t="s">
        <v>5079</v>
      </c>
      <c r="O1462" t="s">
        <v>3948</v>
      </c>
      <c r="P1462">
        <v>4270</v>
      </c>
      <c r="Q1462">
        <v>1780</v>
      </c>
      <c r="R1462">
        <v>1630</v>
      </c>
      <c r="S1462">
        <v>5</v>
      </c>
      <c r="T1462">
        <v>60</v>
      </c>
    </row>
    <row r="1463" spans="1:20" x14ac:dyDescent="0.3">
      <c r="A1463" t="s">
        <v>3949</v>
      </c>
      <c r="B1463" t="s">
        <v>5132</v>
      </c>
      <c r="C1463">
        <v>780000</v>
      </c>
      <c r="D1463">
        <v>2017</v>
      </c>
      <c r="E1463">
        <v>94827</v>
      </c>
      <c r="F1463" t="s">
        <v>14</v>
      </c>
      <c r="G1463" t="s">
        <v>12</v>
      </c>
      <c r="H1463" t="s">
        <v>4159</v>
      </c>
      <c r="I1463" t="s">
        <v>4940</v>
      </c>
      <c r="J1463" t="s">
        <v>3943</v>
      </c>
      <c r="K1463" t="s">
        <v>25</v>
      </c>
      <c r="L1463" t="s">
        <v>3954</v>
      </c>
      <c r="M1463" t="s">
        <v>4125</v>
      </c>
      <c r="N1463" t="s">
        <v>4126</v>
      </c>
      <c r="O1463" t="s">
        <v>3948</v>
      </c>
      <c r="P1463">
        <v>3995</v>
      </c>
      <c r="Q1463">
        <v>1790</v>
      </c>
      <c r="R1463">
        <v>1640</v>
      </c>
      <c r="S1463">
        <v>5</v>
      </c>
      <c r="T1463">
        <v>48</v>
      </c>
    </row>
    <row r="1464" spans="1:20" x14ac:dyDescent="0.3">
      <c r="A1464" t="s">
        <v>3949</v>
      </c>
      <c r="B1464" t="s">
        <v>5585</v>
      </c>
      <c r="C1464">
        <v>220000</v>
      </c>
      <c r="D1464">
        <v>2010</v>
      </c>
      <c r="E1464">
        <v>62000</v>
      </c>
      <c r="F1464" t="s">
        <v>10</v>
      </c>
      <c r="G1464" t="s">
        <v>12</v>
      </c>
      <c r="H1464" t="s">
        <v>5121</v>
      </c>
      <c r="I1464" t="s">
        <v>4043</v>
      </c>
      <c r="J1464" t="s">
        <v>3943</v>
      </c>
      <c r="K1464" t="s">
        <v>25</v>
      </c>
      <c r="L1464" t="s">
        <v>4026</v>
      </c>
      <c r="M1464" t="s">
        <v>4324</v>
      </c>
      <c r="N1464" t="s">
        <v>4028</v>
      </c>
      <c r="O1464" t="s">
        <v>3948</v>
      </c>
      <c r="P1464">
        <v>3600</v>
      </c>
      <c r="Q1464">
        <v>1475</v>
      </c>
      <c r="R1464">
        <v>1595</v>
      </c>
      <c r="S1464">
        <v>5</v>
      </c>
      <c r="T1464">
        <v>35</v>
      </c>
    </row>
    <row r="1465" spans="1:20" x14ac:dyDescent="0.3">
      <c r="A1465" t="s">
        <v>3949</v>
      </c>
      <c r="B1465" t="s">
        <v>4790</v>
      </c>
      <c r="C1465">
        <v>225000</v>
      </c>
      <c r="D1465">
        <v>2012</v>
      </c>
      <c r="E1465">
        <v>57000</v>
      </c>
      <c r="F1465" t="s">
        <v>22</v>
      </c>
      <c r="G1465" t="s">
        <v>12</v>
      </c>
      <c r="H1465" t="s">
        <v>4036</v>
      </c>
      <c r="I1465" t="s">
        <v>4037</v>
      </c>
      <c r="J1465" t="s">
        <v>3943</v>
      </c>
      <c r="K1465" t="s">
        <v>25</v>
      </c>
      <c r="L1465" t="s">
        <v>4026</v>
      </c>
      <c r="M1465" t="s">
        <v>4791</v>
      </c>
      <c r="N1465" t="s">
        <v>4792</v>
      </c>
      <c r="O1465" t="s">
        <v>1676</v>
      </c>
      <c r="P1465">
        <v>3539</v>
      </c>
      <c r="Q1465">
        <v>1475</v>
      </c>
      <c r="R1465">
        <v>1700</v>
      </c>
      <c r="S1465">
        <v>5</v>
      </c>
      <c r="T1465">
        <v>35</v>
      </c>
    </row>
    <row r="1466" spans="1:20" x14ac:dyDescent="0.3">
      <c r="A1466" t="s">
        <v>3985</v>
      </c>
      <c r="B1466" t="s">
        <v>4549</v>
      </c>
      <c r="C1466">
        <v>2385000</v>
      </c>
      <c r="D1466">
        <v>2017</v>
      </c>
      <c r="E1466">
        <v>22120</v>
      </c>
      <c r="F1466" t="s">
        <v>14</v>
      </c>
      <c r="G1466" t="s">
        <v>19</v>
      </c>
      <c r="H1466" t="s">
        <v>4036</v>
      </c>
      <c r="I1466" t="s">
        <v>3952</v>
      </c>
      <c r="J1466" t="s">
        <v>3943</v>
      </c>
      <c r="K1466" t="s">
        <v>25</v>
      </c>
      <c r="L1466" t="s">
        <v>3988</v>
      </c>
      <c r="M1466" t="s">
        <v>3989</v>
      </c>
      <c r="N1466" t="s">
        <v>3990</v>
      </c>
      <c r="O1466" t="s">
        <v>3948</v>
      </c>
      <c r="P1466">
        <v>4439</v>
      </c>
      <c r="Q1466">
        <v>1821</v>
      </c>
      <c r="R1466">
        <v>1612</v>
      </c>
      <c r="S1466">
        <v>5</v>
      </c>
      <c r="T1466">
        <v>51</v>
      </c>
    </row>
    <row r="1467" spans="1:20" x14ac:dyDescent="0.3">
      <c r="A1467" t="s">
        <v>3985</v>
      </c>
      <c r="B1467" t="s">
        <v>4221</v>
      </c>
      <c r="C1467">
        <v>3400000</v>
      </c>
      <c r="D1467">
        <v>2019</v>
      </c>
      <c r="E1467">
        <v>11000</v>
      </c>
      <c r="F1467" t="s">
        <v>14</v>
      </c>
      <c r="G1467" t="s">
        <v>19</v>
      </c>
      <c r="H1467" t="s">
        <v>4036</v>
      </c>
      <c r="I1467" t="s">
        <v>4068</v>
      </c>
      <c r="J1467" t="s">
        <v>3943</v>
      </c>
      <c r="K1467" t="s">
        <v>25</v>
      </c>
      <c r="L1467" t="s">
        <v>3988</v>
      </c>
      <c r="M1467" t="s">
        <v>4170</v>
      </c>
      <c r="N1467" t="s">
        <v>4020</v>
      </c>
      <c r="O1467" t="s">
        <v>3975</v>
      </c>
      <c r="P1467">
        <v>4454</v>
      </c>
      <c r="Q1467">
        <v>2044</v>
      </c>
      <c r="R1467">
        <v>1545</v>
      </c>
      <c r="S1467">
        <v>5</v>
      </c>
      <c r="T1467">
        <v>63</v>
      </c>
    </row>
    <row r="1468" spans="1:20" x14ac:dyDescent="0.3">
      <c r="A1468" t="s">
        <v>4104</v>
      </c>
      <c r="B1468" t="s">
        <v>5586</v>
      </c>
      <c r="C1468">
        <v>2850000</v>
      </c>
      <c r="D1468">
        <v>2017</v>
      </c>
      <c r="E1468">
        <v>58000</v>
      </c>
      <c r="F1468" t="s">
        <v>10</v>
      </c>
      <c r="G1468" t="s">
        <v>19</v>
      </c>
      <c r="H1468" t="s">
        <v>4036</v>
      </c>
      <c r="I1468" t="s">
        <v>4068</v>
      </c>
      <c r="J1468" t="s">
        <v>3943</v>
      </c>
      <c r="K1468" t="s">
        <v>25</v>
      </c>
      <c r="L1468" t="s">
        <v>3994</v>
      </c>
      <c r="M1468" t="s">
        <v>5587</v>
      </c>
      <c r="N1468" t="s">
        <v>5055</v>
      </c>
      <c r="O1468" t="s">
        <v>3948</v>
      </c>
      <c r="P1468">
        <v>4933</v>
      </c>
      <c r="Q1468">
        <v>1874</v>
      </c>
      <c r="R1468">
        <v>1455</v>
      </c>
      <c r="S1468">
        <v>5</v>
      </c>
      <c r="T1468">
        <v>75</v>
      </c>
    </row>
    <row r="1469" spans="1:20" x14ac:dyDescent="0.3">
      <c r="A1469" t="s">
        <v>3949</v>
      </c>
      <c r="B1469" t="s">
        <v>5132</v>
      </c>
      <c r="C1469">
        <v>990000</v>
      </c>
      <c r="D1469">
        <v>2019</v>
      </c>
      <c r="E1469">
        <v>54572</v>
      </c>
      <c r="F1469" t="s">
        <v>14</v>
      </c>
      <c r="G1469" t="s">
        <v>12</v>
      </c>
      <c r="H1469" t="s">
        <v>4159</v>
      </c>
      <c r="I1469" t="s">
        <v>3952</v>
      </c>
      <c r="J1469" t="s">
        <v>3943</v>
      </c>
      <c r="K1469" t="s">
        <v>25</v>
      </c>
      <c r="L1469" t="s">
        <v>3954</v>
      </c>
      <c r="M1469" t="s">
        <v>4125</v>
      </c>
      <c r="N1469" t="s">
        <v>4126</v>
      </c>
      <c r="O1469" t="s">
        <v>3948</v>
      </c>
      <c r="P1469">
        <v>3995</v>
      </c>
      <c r="Q1469">
        <v>1790</v>
      </c>
      <c r="R1469">
        <v>1640</v>
      </c>
      <c r="S1469">
        <v>5</v>
      </c>
      <c r="T1469">
        <v>48</v>
      </c>
    </row>
    <row r="1470" spans="1:20" x14ac:dyDescent="0.3">
      <c r="A1470" t="s">
        <v>3939</v>
      </c>
      <c r="B1470" t="s">
        <v>5239</v>
      </c>
      <c r="C1470">
        <v>325000</v>
      </c>
      <c r="D1470">
        <v>2010</v>
      </c>
      <c r="E1470">
        <v>56000</v>
      </c>
      <c r="F1470" t="s">
        <v>10</v>
      </c>
      <c r="G1470" t="s">
        <v>19</v>
      </c>
      <c r="H1470" t="s">
        <v>4036</v>
      </c>
      <c r="I1470" t="s">
        <v>4114</v>
      </c>
      <c r="J1470" t="s">
        <v>3943</v>
      </c>
      <c r="K1470" t="s">
        <v>25</v>
      </c>
      <c r="L1470" t="s">
        <v>4155</v>
      </c>
      <c r="M1470" t="s">
        <v>4277</v>
      </c>
      <c r="N1470" t="s">
        <v>4278</v>
      </c>
      <c r="O1470" t="s">
        <v>3948</v>
      </c>
      <c r="P1470">
        <v>4420</v>
      </c>
      <c r="Q1470">
        <v>1695</v>
      </c>
      <c r="R1470">
        <v>1480</v>
      </c>
      <c r="S1470">
        <v>5</v>
      </c>
      <c r="T1470">
        <v>42</v>
      </c>
    </row>
    <row r="1471" spans="1:20" x14ac:dyDescent="0.3">
      <c r="A1471" t="s">
        <v>3939</v>
      </c>
      <c r="B1471" t="s">
        <v>5239</v>
      </c>
      <c r="C1471">
        <v>325000</v>
      </c>
      <c r="D1471">
        <v>2011</v>
      </c>
      <c r="E1471">
        <v>89000</v>
      </c>
      <c r="F1471" t="s">
        <v>10</v>
      </c>
      <c r="G1471" t="s">
        <v>19</v>
      </c>
      <c r="H1471" t="s">
        <v>3971</v>
      </c>
      <c r="I1471" t="s">
        <v>4037</v>
      </c>
      <c r="J1471" t="s">
        <v>3953</v>
      </c>
      <c r="K1471" t="s">
        <v>25</v>
      </c>
      <c r="L1471" t="s">
        <v>4155</v>
      </c>
      <c r="M1471" t="s">
        <v>4277</v>
      </c>
      <c r="N1471" t="s">
        <v>4278</v>
      </c>
      <c r="O1471" t="s">
        <v>3948</v>
      </c>
      <c r="P1471">
        <v>4420</v>
      </c>
      <c r="Q1471">
        <v>1695</v>
      </c>
      <c r="R1471">
        <v>1480</v>
      </c>
      <c r="S1471">
        <v>5</v>
      </c>
      <c r="T1471">
        <v>42</v>
      </c>
    </row>
    <row r="1472" spans="1:20" x14ac:dyDescent="0.3">
      <c r="A1472" t="s">
        <v>3992</v>
      </c>
      <c r="B1472" t="s">
        <v>4398</v>
      </c>
      <c r="C1472">
        <v>549000</v>
      </c>
      <c r="D1472">
        <v>2014</v>
      </c>
      <c r="E1472">
        <v>42000</v>
      </c>
      <c r="F1472" t="s">
        <v>14</v>
      </c>
      <c r="G1472" t="s">
        <v>19</v>
      </c>
      <c r="H1472" t="s">
        <v>4316</v>
      </c>
      <c r="I1472" t="s">
        <v>4090</v>
      </c>
      <c r="J1472" t="s">
        <v>3943</v>
      </c>
      <c r="K1472" t="s">
        <v>25</v>
      </c>
      <c r="L1472" t="s">
        <v>4204</v>
      </c>
      <c r="M1472" t="s">
        <v>4399</v>
      </c>
      <c r="N1472" t="s">
        <v>4355</v>
      </c>
      <c r="O1472" t="s">
        <v>3948</v>
      </c>
      <c r="P1472">
        <v>4386</v>
      </c>
      <c r="Q1472">
        <v>1699</v>
      </c>
      <c r="R1472">
        <v>1466</v>
      </c>
      <c r="S1472">
        <v>5</v>
      </c>
      <c r="T1472">
        <v>55</v>
      </c>
    </row>
    <row r="1473" spans="1:20" x14ac:dyDescent="0.3">
      <c r="A1473" t="s">
        <v>4004</v>
      </c>
      <c r="B1473" t="s">
        <v>5588</v>
      </c>
      <c r="C1473">
        <v>340000</v>
      </c>
      <c r="D1473">
        <v>2017</v>
      </c>
      <c r="E1473">
        <v>6000</v>
      </c>
      <c r="F1473" t="s">
        <v>14</v>
      </c>
      <c r="G1473" t="s">
        <v>12</v>
      </c>
      <c r="H1473" t="s">
        <v>4259</v>
      </c>
      <c r="I1473" t="s">
        <v>3960</v>
      </c>
      <c r="J1473" t="s">
        <v>3943</v>
      </c>
      <c r="K1473" t="s">
        <v>25</v>
      </c>
      <c r="L1473" t="s">
        <v>3999</v>
      </c>
      <c r="M1473" t="s">
        <v>5589</v>
      </c>
      <c r="N1473" t="s">
        <v>4197</v>
      </c>
      <c r="O1473" t="s">
        <v>3948</v>
      </c>
      <c r="P1473">
        <v>3805</v>
      </c>
      <c r="Q1473">
        <v>1665</v>
      </c>
      <c r="R1473">
        <v>1525</v>
      </c>
      <c r="S1473">
        <v>5</v>
      </c>
      <c r="T1473">
        <v>41</v>
      </c>
    </row>
    <row r="1474" spans="1:20" x14ac:dyDescent="0.3">
      <c r="A1474" t="s">
        <v>3939</v>
      </c>
      <c r="B1474" t="s">
        <v>5590</v>
      </c>
      <c r="C1474">
        <v>425000</v>
      </c>
      <c r="D1474">
        <v>2013</v>
      </c>
      <c r="E1474">
        <v>79500</v>
      </c>
      <c r="F1474" t="s">
        <v>14</v>
      </c>
      <c r="G1474" t="s">
        <v>12</v>
      </c>
      <c r="H1474" t="s">
        <v>3941</v>
      </c>
      <c r="I1474" t="s">
        <v>4037</v>
      </c>
      <c r="J1474" t="s">
        <v>3943</v>
      </c>
      <c r="K1474" t="s">
        <v>25</v>
      </c>
      <c r="L1474" t="s">
        <v>4204</v>
      </c>
      <c r="M1474" t="s">
        <v>4205</v>
      </c>
      <c r="N1474" t="s">
        <v>4126</v>
      </c>
      <c r="O1474" t="s">
        <v>3948</v>
      </c>
      <c r="P1474">
        <v>3990</v>
      </c>
      <c r="Q1474">
        <v>1680</v>
      </c>
      <c r="R1474">
        <v>1505</v>
      </c>
      <c r="S1474">
        <v>5</v>
      </c>
      <c r="T1474">
        <v>35</v>
      </c>
    </row>
    <row r="1475" spans="1:20" x14ac:dyDescent="0.3">
      <c r="A1475" t="s">
        <v>3985</v>
      </c>
      <c r="B1475" t="s">
        <v>4404</v>
      </c>
      <c r="C1475">
        <v>1689999</v>
      </c>
      <c r="D1475">
        <v>2015</v>
      </c>
      <c r="E1475">
        <v>82000</v>
      </c>
      <c r="F1475" t="s">
        <v>14</v>
      </c>
      <c r="G1475" t="s">
        <v>19</v>
      </c>
      <c r="H1475" t="s">
        <v>4036</v>
      </c>
      <c r="I1475" t="s">
        <v>3952</v>
      </c>
      <c r="J1475" t="s">
        <v>3953</v>
      </c>
      <c r="K1475" t="s">
        <v>25</v>
      </c>
      <c r="L1475" t="s">
        <v>3988</v>
      </c>
      <c r="M1475" t="s">
        <v>3989</v>
      </c>
      <c r="N1475" t="s">
        <v>3990</v>
      </c>
      <c r="O1475" t="s">
        <v>3975</v>
      </c>
      <c r="P1475">
        <v>4633</v>
      </c>
      <c r="Q1475">
        <v>1811</v>
      </c>
      <c r="R1475">
        <v>1429</v>
      </c>
      <c r="S1475">
        <v>5</v>
      </c>
      <c r="T1475">
        <v>57</v>
      </c>
    </row>
    <row r="1476" spans="1:20" x14ac:dyDescent="0.3">
      <c r="A1476" t="s">
        <v>3964</v>
      </c>
      <c r="B1476" t="s">
        <v>4752</v>
      </c>
      <c r="C1476">
        <v>2750000</v>
      </c>
      <c r="D1476">
        <v>2021</v>
      </c>
      <c r="E1476">
        <v>34228</v>
      </c>
      <c r="F1476" t="s">
        <v>14</v>
      </c>
      <c r="G1476" t="s">
        <v>12</v>
      </c>
      <c r="H1476" t="s">
        <v>4371</v>
      </c>
      <c r="I1476" t="s">
        <v>3952</v>
      </c>
      <c r="J1476" t="s">
        <v>3943</v>
      </c>
      <c r="K1476" t="s">
        <v>25</v>
      </c>
      <c r="L1476" t="s">
        <v>3972</v>
      </c>
      <c r="M1476" t="s">
        <v>3973</v>
      </c>
      <c r="N1476" t="s">
        <v>3974</v>
      </c>
      <c r="O1476" t="s">
        <v>3975</v>
      </c>
      <c r="P1476">
        <v>4735</v>
      </c>
      <c r="Q1476">
        <v>1830</v>
      </c>
      <c r="R1476">
        <v>1795</v>
      </c>
      <c r="S1476">
        <v>8</v>
      </c>
      <c r="T1476">
        <v>55</v>
      </c>
    </row>
    <row r="1477" spans="1:20" x14ac:dyDescent="0.3">
      <c r="A1477" t="s">
        <v>3949</v>
      </c>
      <c r="B1477" t="s">
        <v>4645</v>
      </c>
      <c r="C1477">
        <v>515000</v>
      </c>
      <c r="D1477">
        <v>2014</v>
      </c>
      <c r="E1477">
        <v>141334</v>
      </c>
      <c r="F1477" t="s">
        <v>14</v>
      </c>
      <c r="G1477" t="s">
        <v>12</v>
      </c>
      <c r="H1477" t="s">
        <v>3941</v>
      </c>
      <c r="I1477" t="s">
        <v>3952</v>
      </c>
      <c r="J1477" t="s">
        <v>3953</v>
      </c>
      <c r="K1477" t="s">
        <v>25</v>
      </c>
      <c r="L1477" t="s">
        <v>3954</v>
      </c>
      <c r="M1477" t="s">
        <v>3955</v>
      </c>
      <c r="N1477" t="s">
        <v>3956</v>
      </c>
      <c r="O1477" t="s">
        <v>3948</v>
      </c>
      <c r="P1477">
        <v>3850</v>
      </c>
      <c r="Q1477">
        <v>1695</v>
      </c>
      <c r="R1477">
        <v>1530</v>
      </c>
      <c r="S1477">
        <v>5</v>
      </c>
      <c r="T1477">
        <v>42</v>
      </c>
    </row>
    <row r="1478" spans="1:20" x14ac:dyDescent="0.3">
      <c r="A1478" t="s">
        <v>3949</v>
      </c>
      <c r="B1478" t="s">
        <v>4673</v>
      </c>
      <c r="C1478">
        <v>550000</v>
      </c>
      <c r="D1478">
        <v>2018</v>
      </c>
      <c r="E1478">
        <v>50000</v>
      </c>
      <c r="F1478" t="s">
        <v>10</v>
      </c>
      <c r="G1478" t="s">
        <v>12</v>
      </c>
      <c r="H1478" t="s">
        <v>4990</v>
      </c>
      <c r="I1478" t="s">
        <v>3952</v>
      </c>
      <c r="J1478" t="s">
        <v>3943</v>
      </c>
      <c r="K1478" t="s">
        <v>25</v>
      </c>
      <c r="L1478" t="s">
        <v>3961</v>
      </c>
      <c r="M1478" t="s">
        <v>4122</v>
      </c>
      <c r="N1478" t="s">
        <v>4003</v>
      </c>
      <c r="O1478" t="s">
        <v>3948</v>
      </c>
      <c r="P1478">
        <v>3850</v>
      </c>
      <c r="Q1478">
        <v>1695</v>
      </c>
      <c r="R1478">
        <v>1530</v>
      </c>
      <c r="S1478">
        <v>5</v>
      </c>
      <c r="T1478">
        <v>42</v>
      </c>
    </row>
    <row r="1479" spans="1:20" x14ac:dyDescent="0.3">
      <c r="A1479" t="s">
        <v>3997</v>
      </c>
      <c r="B1479" t="s">
        <v>5591</v>
      </c>
      <c r="C1479">
        <v>550000</v>
      </c>
      <c r="D1479">
        <v>2014</v>
      </c>
      <c r="E1479">
        <v>65000</v>
      </c>
      <c r="F1479" t="s">
        <v>14</v>
      </c>
      <c r="G1479" t="s">
        <v>12</v>
      </c>
      <c r="H1479" t="s">
        <v>4223</v>
      </c>
      <c r="I1479" t="s">
        <v>4043</v>
      </c>
      <c r="J1479" t="s">
        <v>3943</v>
      </c>
      <c r="K1479" t="s">
        <v>25</v>
      </c>
      <c r="L1479" t="s">
        <v>3999</v>
      </c>
      <c r="M1479" t="s">
        <v>4235</v>
      </c>
      <c r="N1479" t="s">
        <v>4236</v>
      </c>
      <c r="O1479" t="s">
        <v>3948</v>
      </c>
      <c r="P1479">
        <v>4331</v>
      </c>
      <c r="Q1479">
        <v>1822</v>
      </c>
      <c r="R1479">
        <v>1671</v>
      </c>
      <c r="S1479">
        <v>5</v>
      </c>
      <c r="T1479">
        <v>50</v>
      </c>
    </row>
    <row r="1480" spans="1:20" x14ac:dyDescent="0.3">
      <c r="A1480" t="s">
        <v>4015</v>
      </c>
      <c r="B1480" t="s">
        <v>5592</v>
      </c>
      <c r="C1480">
        <v>555000</v>
      </c>
      <c r="D1480">
        <v>2018</v>
      </c>
      <c r="E1480">
        <v>20000</v>
      </c>
      <c r="F1480" t="s">
        <v>10</v>
      </c>
      <c r="G1480" t="s">
        <v>19</v>
      </c>
      <c r="H1480" t="s">
        <v>3971</v>
      </c>
      <c r="I1480" t="s">
        <v>3967</v>
      </c>
      <c r="J1480" t="s">
        <v>3943</v>
      </c>
      <c r="K1480" t="s">
        <v>25</v>
      </c>
      <c r="L1480" t="s">
        <v>4062</v>
      </c>
      <c r="M1480" t="s">
        <v>4082</v>
      </c>
      <c r="N1480" t="s">
        <v>4083</v>
      </c>
      <c r="O1480" t="s">
        <v>3948</v>
      </c>
      <c r="P1480">
        <v>3746</v>
      </c>
      <c r="Q1480">
        <v>1647</v>
      </c>
      <c r="R1480">
        <v>1535</v>
      </c>
      <c r="S1480">
        <v>5</v>
      </c>
      <c r="T1480">
        <v>35</v>
      </c>
    </row>
    <row r="1481" spans="1:20" x14ac:dyDescent="0.3">
      <c r="A1481" t="s">
        <v>3949</v>
      </c>
      <c r="B1481" t="s">
        <v>4986</v>
      </c>
      <c r="C1481">
        <v>391000</v>
      </c>
      <c r="D1481">
        <v>2017</v>
      </c>
      <c r="E1481">
        <v>24000</v>
      </c>
      <c r="F1481" t="s">
        <v>10</v>
      </c>
      <c r="G1481" t="s">
        <v>12</v>
      </c>
      <c r="H1481" t="s">
        <v>4085</v>
      </c>
      <c r="I1481" t="s">
        <v>4037</v>
      </c>
      <c r="J1481" t="s">
        <v>3943</v>
      </c>
      <c r="K1481" t="s">
        <v>25</v>
      </c>
      <c r="L1481" t="s">
        <v>4026</v>
      </c>
      <c r="M1481" t="s">
        <v>4027</v>
      </c>
      <c r="N1481" t="s">
        <v>4028</v>
      </c>
      <c r="O1481" t="s">
        <v>3948</v>
      </c>
      <c r="P1481">
        <v>3600</v>
      </c>
      <c r="Q1481">
        <v>1600</v>
      </c>
      <c r="R1481">
        <v>1560</v>
      </c>
      <c r="S1481">
        <v>5</v>
      </c>
      <c r="T1481">
        <v>35</v>
      </c>
    </row>
    <row r="1482" spans="1:20" x14ac:dyDescent="0.3">
      <c r="A1482" t="s">
        <v>3949</v>
      </c>
      <c r="B1482" t="s">
        <v>5593</v>
      </c>
      <c r="C1482">
        <v>560000</v>
      </c>
      <c r="D1482">
        <v>2017</v>
      </c>
      <c r="E1482">
        <v>36000</v>
      </c>
      <c r="F1482" t="s">
        <v>10</v>
      </c>
      <c r="G1482" t="s">
        <v>19</v>
      </c>
      <c r="H1482" t="s">
        <v>4036</v>
      </c>
      <c r="I1482" t="s">
        <v>4037</v>
      </c>
      <c r="J1482" t="s">
        <v>3943</v>
      </c>
      <c r="K1482" t="s">
        <v>25</v>
      </c>
      <c r="L1482" t="s">
        <v>3961</v>
      </c>
      <c r="M1482" t="s">
        <v>3968</v>
      </c>
      <c r="N1482" t="s">
        <v>3969</v>
      </c>
      <c r="O1482" t="s">
        <v>3948</v>
      </c>
      <c r="P1482">
        <v>3700</v>
      </c>
      <c r="Q1482">
        <v>1690</v>
      </c>
      <c r="R1482">
        <v>1595</v>
      </c>
      <c r="S1482">
        <v>5</v>
      </c>
      <c r="T1482">
        <v>32</v>
      </c>
    </row>
    <row r="1483" spans="1:20" x14ac:dyDescent="0.3">
      <c r="A1483" t="s">
        <v>4104</v>
      </c>
      <c r="B1483" t="s">
        <v>4590</v>
      </c>
      <c r="C1483">
        <v>1420000</v>
      </c>
      <c r="D1483">
        <v>2013</v>
      </c>
      <c r="E1483">
        <v>117000</v>
      </c>
      <c r="F1483" t="s">
        <v>14</v>
      </c>
      <c r="G1483" t="s">
        <v>19</v>
      </c>
      <c r="H1483" t="s">
        <v>4337</v>
      </c>
      <c r="I1483" t="s">
        <v>4068</v>
      </c>
      <c r="J1483" t="s">
        <v>3943</v>
      </c>
      <c r="K1483" t="s">
        <v>25</v>
      </c>
      <c r="L1483" t="s">
        <v>4107</v>
      </c>
      <c r="M1483" t="s">
        <v>4439</v>
      </c>
      <c r="N1483" t="s">
        <v>4109</v>
      </c>
      <c r="O1483" t="s">
        <v>3991</v>
      </c>
      <c r="P1483">
        <v>4385</v>
      </c>
      <c r="Q1483">
        <v>1831</v>
      </c>
      <c r="R1483">
        <v>1608</v>
      </c>
      <c r="S1483">
        <v>5</v>
      </c>
      <c r="T1483">
        <v>64</v>
      </c>
    </row>
    <row r="1484" spans="1:20" x14ac:dyDescent="0.3">
      <c r="A1484" t="s">
        <v>4021</v>
      </c>
      <c r="B1484" t="s">
        <v>5594</v>
      </c>
      <c r="C1484">
        <v>950000</v>
      </c>
      <c r="D1484">
        <v>2021</v>
      </c>
      <c r="E1484">
        <v>24000</v>
      </c>
      <c r="F1484" t="s">
        <v>10</v>
      </c>
      <c r="G1484" t="s">
        <v>12</v>
      </c>
      <c r="H1484" t="s">
        <v>3966</v>
      </c>
      <c r="I1484" t="s">
        <v>3952</v>
      </c>
      <c r="J1484" t="s">
        <v>3943</v>
      </c>
      <c r="K1484" t="s">
        <v>25</v>
      </c>
      <c r="L1484" t="s">
        <v>4007</v>
      </c>
      <c r="M1484" t="s">
        <v>4468</v>
      </c>
      <c r="N1484" t="s">
        <v>4469</v>
      </c>
      <c r="O1484" t="s">
        <v>3948</v>
      </c>
      <c r="P1484">
        <v>3971</v>
      </c>
      <c r="Q1484">
        <v>1682</v>
      </c>
      <c r="R1484">
        <v>1469</v>
      </c>
      <c r="S1484">
        <v>5</v>
      </c>
      <c r="T1484">
        <v>45</v>
      </c>
    </row>
    <row r="1485" spans="1:20" x14ac:dyDescent="0.3">
      <c r="A1485" t="s">
        <v>3949</v>
      </c>
      <c r="B1485" t="s">
        <v>4219</v>
      </c>
      <c r="C1485">
        <v>490000</v>
      </c>
      <c r="D1485">
        <v>2017</v>
      </c>
      <c r="E1485">
        <v>82000</v>
      </c>
      <c r="F1485" t="s">
        <v>10</v>
      </c>
      <c r="G1485" t="s">
        <v>12</v>
      </c>
      <c r="H1485" t="s">
        <v>4223</v>
      </c>
      <c r="I1485" t="s">
        <v>3952</v>
      </c>
      <c r="J1485" t="s">
        <v>3943</v>
      </c>
      <c r="K1485" t="s">
        <v>25</v>
      </c>
      <c r="L1485" t="s">
        <v>3961</v>
      </c>
      <c r="M1485" t="s">
        <v>4122</v>
      </c>
      <c r="N1485" t="s">
        <v>4003</v>
      </c>
      <c r="O1485" t="s">
        <v>3948</v>
      </c>
      <c r="P1485">
        <v>3995</v>
      </c>
      <c r="Q1485">
        <v>1745</v>
      </c>
      <c r="R1485">
        <v>1500</v>
      </c>
      <c r="S1485">
        <v>5</v>
      </c>
      <c r="T1485">
        <v>37</v>
      </c>
    </row>
    <row r="1486" spans="1:20" x14ac:dyDescent="0.3">
      <c r="A1486" t="s">
        <v>3957</v>
      </c>
      <c r="B1486" t="s">
        <v>5122</v>
      </c>
      <c r="C1486">
        <v>1044999</v>
      </c>
      <c r="D1486">
        <v>2016</v>
      </c>
      <c r="E1486">
        <v>78000</v>
      </c>
      <c r="F1486" t="s">
        <v>14</v>
      </c>
      <c r="G1486" t="s">
        <v>12</v>
      </c>
      <c r="H1486" t="s">
        <v>4006</v>
      </c>
      <c r="I1486" t="s">
        <v>4068</v>
      </c>
      <c r="J1486" t="s">
        <v>3943</v>
      </c>
      <c r="K1486" t="s">
        <v>25</v>
      </c>
      <c r="L1486" t="s">
        <v>4069</v>
      </c>
      <c r="M1486" t="s">
        <v>4070</v>
      </c>
      <c r="N1486" t="s">
        <v>4071</v>
      </c>
      <c r="O1486" t="s">
        <v>3948</v>
      </c>
      <c r="P1486">
        <v>4270</v>
      </c>
      <c r="Q1486">
        <v>1780</v>
      </c>
      <c r="R1486">
        <v>1630</v>
      </c>
      <c r="S1486">
        <v>5</v>
      </c>
      <c r="T1486">
        <v>60</v>
      </c>
    </row>
    <row r="1487" spans="1:20" x14ac:dyDescent="0.3">
      <c r="A1487" t="s">
        <v>4104</v>
      </c>
      <c r="B1487" t="s">
        <v>5210</v>
      </c>
      <c r="C1487">
        <v>5200000</v>
      </c>
      <c r="D1487">
        <v>2017</v>
      </c>
      <c r="E1487">
        <v>45000</v>
      </c>
      <c r="F1487" t="s">
        <v>14</v>
      </c>
      <c r="G1487" t="s">
        <v>19</v>
      </c>
      <c r="H1487" t="s">
        <v>3941</v>
      </c>
      <c r="I1487" t="s">
        <v>3942</v>
      </c>
      <c r="J1487" t="s">
        <v>3953</v>
      </c>
      <c r="K1487" t="s">
        <v>25</v>
      </c>
      <c r="L1487" t="s">
        <v>4317</v>
      </c>
      <c r="M1487" t="s">
        <v>4318</v>
      </c>
      <c r="N1487" t="s">
        <v>4319</v>
      </c>
      <c r="O1487" t="s">
        <v>3991</v>
      </c>
      <c r="P1487">
        <v>5052</v>
      </c>
      <c r="Q1487">
        <v>1968</v>
      </c>
      <c r="R1487">
        <v>1740</v>
      </c>
      <c r="S1487">
        <v>7</v>
      </c>
      <c r="T1487">
        <v>75</v>
      </c>
    </row>
    <row r="1488" spans="1:20" x14ac:dyDescent="0.3">
      <c r="A1488" t="s">
        <v>3957</v>
      </c>
      <c r="B1488" t="s">
        <v>5442</v>
      </c>
      <c r="C1488">
        <v>1125000</v>
      </c>
      <c r="D1488">
        <v>2019</v>
      </c>
      <c r="E1488">
        <v>50000</v>
      </c>
      <c r="F1488" t="s">
        <v>10</v>
      </c>
      <c r="G1488" t="s">
        <v>19</v>
      </c>
      <c r="H1488" t="s">
        <v>4036</v>
      </c>
      <c r="I1488" t="s">
        <v>3952</v>
      </c>
      <c r="J1488" t="s">
        <v>3943</v>
      </c>
      <c r="K1488" t="s">
        <v>25</v>
      </c>
      <c r="L1488" t="s">
        <v>4038</v>
      </c>
      <c r="M1488" t="s">
        <v>4260</v>
      </c>
      <c r="N1488" t="s">
        <v>4261</v>
      </c>
      <c r="O1488" t="s">
        <v>3948</v>
      </c>
      <c r="P1488">
        <v>4370</v>
      </c>
      <c r="Q1488">
        <v>1700</v>
      </c>
      <c r="R1488">
        <v>1475</v>
      </c>
      <c r="S1488">
        <v>5</v>
      </c>
      <c r="T1488">
        <v>43</v>
      </c>
    </row>
    <row r="1489" spans="1:20" x14ac:dyDescent="0.3">
      <c r="A1489" t="s">
        <v>4800</v>
      </c>
      <c r="B1489" t="s">
        <v>5430</v>
      </c>
      <c r="C1489">
        <v>1950000</v>
      </c>
      <c r="D1489">
        <v>2014</v>
      </c>
      <c r="E1489">
        <v>24000</v>
      </c>
      <c r="F1489" t="s">
        <v>14</v>
      </c>
      <c r="G1489" t="s">
        <v>19</v>
      </c>
      <c r="H1489" t="s">
        <v>3951</v>
      </c>
      <c r="I1489" t="s">
        <v>3967</v>
      </c>
      <c r="J1489" t="s">
        <v>3953</v>
      </c>
      <c r="K1489" t="s">
        <v>25</v>
      </c>
      <c r="L1489" t="s">
        <v>4901</v>
      </c>
      <c r="M1489" t="s">
        <v>4754</v>
      </c>
      <c r="N1489" t="s">
        <v>4804</v>
      </c>
      <c r="O1489" t="s">
        <v>3948</v>
      </c>
      <c r="P1489">
        <v>3982</v>
      </c>
      <c r="Q1489">
        <v>1727</v>
      </c>
      <c r="R1489">
        <v>1425</v>
      </c>
      <c r="S1489">
        <v>5</v>
      </c>
      <c r="T1489">
        <v>44</v>
      </c>
    </row>
    <row r="1490" spans="1:20" x14ac:dyDescent="0.3">
      <c r="A1490" t="s">
        <v>3949</v>
      </c>
      <c r="B1490" t="s">
        <v>4936</v>
      </c>
      <c r="C1490">
        <v>260000</v>
      </c>
      <c r="D1490">
        <v>2009</v>
      </c>
      <c r="E1490">
        <v>77000</v>
      </c>
      <c r="F1490" t="s">
        <v>10</v>
      </c>
      <c r="G1490" t="s">
        <v>12</v>
      </c>
      <c r="H1490" t="s">
        <v>3941</v>
      </c>
      <c r="I1490" t="s">
        <v>4291</v>
      </c>
      <c r="J1490" t="s">
        <v>3953</v>
      </c>
      <c r="K1490" t="s">
        <v>25</v>
      </c>
      <c r="L1490" t="s">
        <v>4680</v>
      </c>
      <c r="M1490" t="s">
        <v>4681</v>
      </c>
      <c r="N1490" t="s">
        <v>4682</v>
      </c>
      <c r="O1490" t="s">
        <v>3948</v>
      </c>
      <c r="P1490">
        <v>4160</v>
      </c>
      <c r="Q1490">
        <v>1690</v>
      </c>
      <c r="R1490">
        <v>1530</v>
      </c>
      <c r="S1490">
        <v>5</v>
      </c>
      <c r="T1490">
        <v>43</v>
      </c>
    </row>
    <row r="1491" spans="1:20" x14ac:dyDescent="0.3">
      <c r="A1491" t="s">
        <v>3957</v>
      </c>
      <c r="B1491" t="s">
        <v>5595</v>
      </c>
      <c r="C1491">
        <v>165000</v>
      </c>
      <c r="D1491">
        <v>2009</v>
      </c>
      <c r="E1491">
        <v>55000</v>
      </c>
      <c r="F1491" t="s">
        <v>10</v>
      </c>
      <c r="G1491" t="s">
        <v>12</v>
      </c>
      <c r="H1491" t="s">
        <v>3959</v>
      </c>
      <c r="I1491" t="s">
        <v>3952</v>
      </c>
      <c r="J1491" t="s">
        <v>3943</v>
      </c>
      <c r="K1491" t="s">
        <v>25</v>
      </c>
      <c r="L1491" t="s">
        <v>3961</v>
      </c>
      <c r="M1491" t="s">
        <v>4585</v>
      </c>
      <c r="N1491" t="s">
        <v>4586</v>
      </c>
      <c r="O1491" t="s">
        <v>3948</v>
      </c>
      <c r="P1491">
        <v>3565</v>
      </c>
      <c r="Q1491">
        <v>1595</v>
      </c>
      <c r="R1491">
        <v>1550</v>
      </c>
      <c r="S1491">
        <v>5</v>
      </c>
      <c r="T1491">
        <v>35</v>
      </c>
    </row>
    <row r="1492" spans="1:20" x14ac:dyDescent="0.3">
      <c r="A1492" t="s">
        <v>3957</v>
      </c>
      <c r="B1492" t="s">
        <v>5596</v>
      </c>
      <c r="C1492">
        <v>490000</v>
      </c>
      <c r="D1492">
        <v>2018</v>
      </c>
      <c r="E1492">
        <v>66000</v>
      </c>
      <c r="F1492" t="s">
        <v>10</v>
      </c>
      <c r="G1492" t="s">
        <v>12</v>
      </c>
      <c r="H1492" t="s">
        <v>4223</v>
      </c>
      <c r="I1492" t="s">
        <v>3952</v>
      </c>
      <c r="J1492" t="s">
        <v>3943</v>
      </c>
      <c r="K1492" t="s">
        <v>25</v>
      </c>
      <c r="L1492" t="s">
        <v>3961</v>
      </c>
      <c r="M1492" t="s">
        <v>4306</v>
      </c>
      <c r="N1492" t="s">
        <v>4304</v>
      </c>
      <c r="O1492" t="s">
        <v>3948</v>
      </c>
      <c r="P1492">
        <v>3995</v>
      </c>
      <c r="Q1492">
        <v>1660</v>
      </c>
      <c r="R1492">
        <v>1520</v>
      </c>
      <c r="S1492">
        <v>5</v>
      </c>
      <c r="T1492">
        <v>43</v>
      </c>
    </row>
    <row r="1493" spans="1:20" x14ac:dyDescent="0.3">
      <c r="A1493" t="s">
        <v>3949</v>
      </c>
      <c r="B1493" t="s">
        <v>4579</v>
      </c>
      <c r="C1493">
        <v>185000</v>
      </c>
      <c r="D1493">
        <v>2012</v>
      </c>
      <c r="E1493">
        <v>37000</v>
      </c>
      <c r="F1493" t="s">
        <v>10</v>
      </c>
      <c r="G1493" t="s">
        <v>12</v>
      </c>
      <c r="H1493" t="s">
        <v>4259</v>
      </c>
      <c r="I1493" t="s">
        <v>3967</v>
      </c>
      <c r="J1493" t="s">
        <v>3943</v>
      </c>
      <c r="K1493" t="s">
        <v>25</v>
      </c>
      <c r="L1493" t="s">
        <v>4026</v>
      </c>
      <c r="M1493" t="s">
        <v>4324</v>
      </c>
      <c r="N1493" t="s">
        <v>4028</v>
      </c>
      <c r="O1493" t="s">
        <v>3948</v>
      </c>
      <c r="P1493">
        <v>3620</v>
      </c>
      <c r="Q1493">
        <v>1475</v>
      </c>
      <c r="R1493">
        <v>1460</v>
      </c>
      <c r="S1493">
        <v>5</v>
      </c>
      <c r="T1493">
        <v>35</v>
      </c>
    </row>
    <row r="1494" spans="1:20" x14ac:dyDescent="0.3">
      <c r="A1494" t="s">
        <v>3939</v>
      </c>
      <c r="B1494" t="s">
        <v>4998</v>
      </c>
      <c r="C1494">
        <v>375000</v>
      </c>
      <c r="D1494">
        <v>2012</v>
      </c>
      <c r="E1494">
        <v>80350</v>
      </c>
      <c r="F1494" t="s">
        <v>10</v>
      </c>
      <c r="G1494" t="s">
        <v>12</v>
      </c>
      <c r="H1494" t="s">
        <v>3971</v>
      </c>
      <c r="I1494" t="s">
        <v>4037</v>
      </c>
      <c r="J1494" t="s">
        <v>3943</v>
      </c>
      <c r="K1494" t="s">
        <v>25</v>
      </c>
      <c r="L1494" t="s">
        <v>4155</v>
      </c>
      <c r="M1494" t="s">
        <v>4923</v>
      </c>
      <c r="N1494" t="s">
        <v>4924</v>
      </c>
      <c r="O1494" t="s">
        <v>3948</v>
      </c>
      <c r="P1494">
        <v>4440</v>
      </c>
      <c r="Q1494">
        <v>1695</v>
      </c>
      <c r="R1494">
        <v>1485</v>
      </c>
      <c r="S1494">
        <v>5</v>
      </c>
      <c r="T1494">
        <v>42</v>
      </c>
    </row>
    <row r="1495" spans="1:20" x14ac:dyDescent="0.3">
      <c r="A1495" t="s">
        <v>3980</v>
      </c>
      <c r="B1495" t="s">
        <v>4227</v>
      </c>
      <c r="C1495">
        <v>975000</v>
      </c>
      <c r="D1495">
        <v>2013</v>
      </c>
      <c r="E1495">
        <v>102000</v>
      </c>
      <c r="F1495" t="s">
        <v>14</v>
      </c>
      <c r="G1495" t="s">
        <v>19</v>
      </c>
      <c r="H1495" t="s">
        <v>4210</v>
      </c>
      <c r="I1495" t="s">
        <v>3952</v>
      </c>
      <c r="J1495" t="s">
        <v>3943</v>
      </c>
      <c r="K1495" t="s">
        <v>25</v>
      </c>
      <c r="L1495" t="s">
        <v>4092</v>
      </c>
      <c r="M1495" t="s">
        <v>4228</v>
      </c>
      <c r="N1495" t="s">
        <v>4229</v>
      </c>
      <c r="O1495" t="s">
        <v>3975</v>
      </c>
      <c r="P1495">
        <v>4596</v>
      </c>
      <c r="Q1495">
        <v>1770</v>
      </c>
      <c r="R1495">
        <v>1447</v>
      </c>
      <c r="S1495">
        <v>5</v>
      </c>
      <c r="T1495">
        <v>66</v>
      </c>
    </row>
    <row r="1496" spans="1:20" x14ac:dyDescent="0.3">
      <c r="A1496" t="s">
        <v>3949</v>
      </c>
      <c r="B1496" t="s">
        <v>4673</v>
      </c>
      <c r="C1496">
        <v>450000</v>
      </c>
      <c r="D1496">
        <v>2016</v>
      </c>
      <c r="E1496">
        <v>48200</v>
      </c>
      <c r="F1496" t="s">
        <v>10</v>
      </c>
      <c r="G1496" t="s">
        <v>12</v>
      </c>
      <c r="H1496" t="s">
        <v>4456</v>
      </c>
      <c r="I1496" t="s">
        <v>4037</v>
      </c>
      <c r="J1496" t="s">
        <v>3953</v>
      </c>
      <c r="K1496" t="s">
        <v>25</v>
      </c>
      <c r="L1496" t="s">
        <v>3961</v>
      </c>
      <c r="M1496" t="s">
        <v>4122</v>
      </c>
      <c r="N1496" t="s">
        <v>4003</v>
      </c>
      <c r="O1496" t="s">
        <v>3948</v>
      </c>
      <c r="P1496">
        <v>3850</v>
      </c>
      <c r="Q1496">
        <v>1695</v>
      </c>
      <c r="R1496">
        <v>1530</v>
      </c>
      <c r="S1496">
        <v>5</v>
      </c>
      <c r="T1496">
        <v>42</v>
      </c>
    </row>
    <row r="1497" spans="1:20" x14ac:dyDescent="0.3">
      <c r="A1497" t="s">
        <v>3949</v>
      </c>
      <c r="B1497" t="s">
        <v>3950</v>
      </c>
      <c r="C1497">
        <v>459999</v>
      </c>
      <c r="D1497">
        <v>2015</v>
      </c>
      <c r="E1497">
        <v>55000</v>
      </c>
      <c r="F1497" t="s">
        <v>14</v>
      </c>
      <c r="G1497" t="s">
        <v>12</v>
      </c>
      <c r="H1497" t="s">
        <v>4456</v>
      </c>
      <c r="I1497" t="s">
        <v>4037</v>
      </c>
      <c r="J1497" t="s">
        <v>3953</v>
      </c>
      <c r="K1497" t="s">
        <v>25</v>
      </c>
      <c r="L1497" t="s">
        <v>3954</v>
      </c>
      <c r="M1497" t="s">
        <v>3955</v>
      </c>
      <c r="N1497" t="s">
        <v>3956</v>
      </c>
      <c r="O1497" t="s">
        <v>3948</v>
      </c>
      <c r="P1497">
        <v>3995</v>
      </c>
      <c r="Q1497">
        <v>1695</v>
      </c>
      <c r="R1497">
        <v>1555</v>
      </c>
      <c r="S1497">
        <v>5</v>
      </c>
      <c r="T1497">
        <v>42</v>
      </c>
    </row>
    <row r="1498" spans="1:20" x14ac:dyDescent="0.3">
      <c r="A1498" t="s">
        <v>5322</v>
      </c>
      <c r="B1498" t="s">
        <v>5390</v>
      </c>
      <c r="C1498">
        <v>5200000</v>
      </c>
      <c r="D1498">
        <v>2020</v>
      </c>
      <c r="E1498">
        <v>14000</v>
      </c>
      <c r="F1498" t="s">
        <v>5391</v>
      </c>
      <c r="G1498" t="s">
        <v>19</v>
      </c>
      <c r="H1498" t="s">
        <v>4036</v>
      </c>
      <c r="I1498" t="s">
        <v>4011</v>
      </c>
      <c r="J1498" t="s">
        <v>3943</v>
      </c>
      <c r="K1498" t="s">
        <v>25</v>
      </c>
      <c r="L1498" t="s">
        <v>5392</v>
      </c>
      <c r="M1498" t="s">
        <v>5393</v>
      </c>
      <c r="N1498" t="s">
        <v>5394</v>
      </c>
      <c r="O1498" t="s">
        <v>3948</v>
      </c>
      <c r="P1498">
        <v>4975</v>
      </c>
      <c r="Q1498">
        <v>1865</v>
      </c>
      <c r="R1498">
        <v>1445</v>
      </c>
      <c r="S1498">
        <v>5</v>
      </c>
      <c r="T1498">
        <v>50</v>
      </c>
    </row>
    <row r="1499" spans="1:20" x14ac:dyDescent="0.3">
      <c r="A1499" t="s">
        <v>3957</v>
      </c>
      <c r="B1499" t="s">
        <v>4882</v>
      </c>
      <c r="C1499">
        <v>700000</v>
      </c>
      <c r="D1499">
        <v>2020</v>
      </c>
      <c r="E1499">
        <v>25000</v>
      </c>
      <c r="F1499" t="s">
        <v>10</v>
      </c>
      <c r="G1499" t="s">
        <v>12</v>
      </c>
      <c r="H1499" t="s">
        <v>4085</v>
      </c>
      <c r="I1499" t="s">
        <v>3952</v>
      </c>
      <c r="J1499" t="s">
        <v>3943</v>
      </c>
      <c r="K1499" t="s">
        <v>25</v>
      </c>
      <c r="L1499" t="s">
        <v>3961</v>
      </c>
      <c r="M1499" t="s">
        <v>3968</v>
      </c>
      <c r="N1499" t="s">
        <v>4883</v>
      </c>
      <c r="O1499" t="s">
        <v>3948</v>
      </c>
      <c r="P1499">
        <v>3995</v>
      </c>
      <c r="Q1499">
        <v>1775</v>
      </c>
      <c r="R1499">
        <v>1505</v>
      </c>
      <c r="S1499">
        <v>5</v>
      </c>
      <c r="T1499">
        <v>37</v>
      </c>
    </row>
    <row r="1500" spans="1:20" x14ac:dyDescent="0.3">
      <c r="A1500" t="s">
        <v>4021</v>
      </c>
      <c r="B1500" t="s">
        <v>5594</v>
      </c>
      <c r="C1500">
        <v>1025000</v>
      </c>
      <c r="D1500">
        <v>2020</v>
      </c>
      <c r="E1500">
        <v>20124</v>
      </c>
      <c r="F1500" t="s">
        <v>10</v>
      </c>
      <c r="G1500" t="s">
        <v>12</v>
      </c>
      <c r="H1500" t="s">
        <v>4006</v>
      </c>
      <c r="I1500" t="s">
        <v>3967</v>
      </c>
      <c r="J1500" t="s">
        <v>3943</v>
      </c>
      <c r="K1500" t="s">
        <v>25</v>
      </c>
      <c r="L1500" t="s">
        <v>4007</v>
      </c>
      <c r="M1500" t="s">
        <v>4468</v>
      </c>
      <c r="N1500" t="s">
        <v>4469</v>
      </c>
      <c r="O1500" t="s">
        <v>3948</v>
      </c>
      <c r="P1500">
        <v>3971</v>
      </c>
      <c r="Q1500">
        <v>1682</v>
      </c>
      <c r="R1500">
        <v>1469</v>
      </c>
      <c r="S1500">
        <v>5</v>
      </c>
      <c r="T1500">
        <v>45</v>
      </c>
    </row>
    <row r="1501" spans="1:20" x14ac:dyDescent="0.3">
      <c r="A1501" t="s">
        <v>3957</v>
      </c>
      <c r="B1501" t="s">
        <v>5176</v>
      </c>
      <c r="C1501">
        <v>380000</v>
      </c>
      <c r="D1501">
        <v>2015</v>
      </c>
      <c r="E1501">
        <v>55660</v>
      </c>
      <c r="F1501" t="s">
        <v>10</v>
      </c>
      <c r="G1501" t="s">
        <v>12</v>
      </c>
      <c r="H1501" t="s">
        <v>4067</v>
      </c>
      <c r="I1501" t="s">
        <v>3942</v>
      </c>
      <c r="J1501" t="s">
        <v>3943</v>
      </c>
      <c r="K1501" t="s">
        <v>25</v>
      </c>
      <c r="L1501" t="s">
        <v>3961</v>
      </c>
      <c r="M1501" t="s">
        <v>4306</v>
      </c>
      <c r="N1501" t="s">
        <v>4304</v>
      </c>
      <c r="O1501" t="s">
        <v>3948</v>
      </c>
      <c r="P1501">
        <v>3765</v>
      </c>
      <c r="Q1501">
        <v>1660</v>
      </c>
      <c r="R1501">
        <v>1520</v>
      </c>
      <c r="S1501">
        <v>5</v>
      </c>
      <c r="T1501">
        <v>43</v>
      </c>
    </row>
    <row r="1502" spans="1:20" x14ac:dyDescent="0.3">
      <c r="A1502" t="s">
        <v>3992</v>
      </c>
      <c r="B1502" t="s">
        <v>5597</v>
      </c>
      <c r="C1502">
        <v>819999</v>
      </c>
      <c r="D1502">
        <v>2015</v>
      </c>
      <c r="E1502">
        <v>94580</v>
      </c>
      <c r="F1502" t="s">
        <v>10</v>
      </c>
      <c r="G1502" t="s">
        <v>19</v>
      </c>
      <c r="H1502" t="s">
        <v>4078</v>
      </c>
      <c r="I1502" t="s">
        <v>4068</v>
      </c>
      <c r="J1502" t="s">
        <v>3943</v>
      </c>
      <c r="K1502" t="s">
        <v>25</v>
      </c>
      <c r="L1502" t="s">
        <v>3994</v>
      </c>
      <c r="M1502" t="s">
        <v>5162</v>
      </c>
      <c r="N1502" t="s">
        <v>3996</v>
      </c>
      <c r="O1502" t="s">
        <v>3948</v>
      </c>
      <c r="P1502">
        <v>4659</v>
      </c>
      <c r="Q1502">
        <v>1814</v>
      </c>
      <c r="R1502">
        <v>1476</v>
      </c>
      <c r="S1502">
        <v>5</v>
      </c>
      <c r="T1502">
        <v>50</v>
      </c>
    </row>
    <row r="1503" spans="1:20" x14ac:dyDescent="0.3">
      <c r="A1503" t="s">
        <v>3980</v>
      </c>
      <c r="B1503" t="s">
        <v>5287</v>
      </c>
      <c r="C1503">
        <v>1691000</v>
      </c>
      <c r="D1503">
        <v>2015</v>
      </c>
      <c r="E1503">
        <v>45000</v>
      </c>
      <c r="F1503" t="s">
        <v>10</v>
      </c>
      <c r="G1503" t="s">
        <v>19</v>
      </c>
      <c r="H1503" t="s">
        <v>3971</v>
      </c>
      <c r="I1503" t="s">
        <v>3952</v>
      </c>
      <c r="J1503" t="s">
        <v>3953</v>
      </c>
      <c r="K1503" t="s">
        <v>25</v>
      </c>
      <c r="L1503" t="s">
        <v>3982</v>
      </c>
      <c r="M1503" t="s">
        <v>3983</v>
      </c>
      <c r="N1503" t="s">
        <v>3984</v>
      </c>
      <c r="O1503" t="s">
        <v>3948</v>
      </c>
      <c r="P1503">
        <v>4417</v>
      </c>
      <c r="Q1503">
        <v>1804</v>
      </c>
      <c r="R1503">
        <v>1494</v>
      </c>
      <c r="S1503">
        <v>5</v>
      </c>
      <c r="T1503">
        <v>50</v>
      </c>
    </row>
    <row r="1504" spans="1:20" x14ac:dyDescent="0.3">
      <c r="A1504" t="s">
        <v>3980</v>
      </c>
      <c r="B1504" t="s">
        <v>5152</v>
      </c>
      <c r="C1504">
        <v>5200000</v>
      </c>
      <c r="D1504">
        <v>2019</v>
      </c>
      <c r="E1504">
        <v>10000</v>
      </c>
      <c r="F1504" t="s">
        <v>14</v>
      </c>
      <c r="G1504" t="s">
        <v>19</v>
      </c>
      <c r="H1504" t="s">
        <v>4036</v>
      </c>
      <c r="I1504" t="s">
        <v>4011</v>
      </c>
      <c r="J1504" t="s">
        <v>3943</v>
      </c>
      <c r="K1504" t="s">
        <v>25</v>
      </c>
      <c r="L1504" t="s">
        <v>4358</v>
      </c>
      <c r="M1504" t="s">
        <v>4359</v>
      </c>
      <c r="N1504" t="s">
        <v>4360</v>
      </c>
      <c r="O1504" t="s">
        <v>3991</v>
      </c>
      <c r="P1504">
        <v>4658</v>
      </c>
      <c r="Q1504">
        <v>1890</v>
      </c>
      <c r="R1504">
        <v>1644</v>
      </c>
      <c r="S1504">
        <v>5</v>
      </c>
      <c r="T1504">
        <v>66</v>
      </c>
    </row>
    <row r="1505" spans="1:20" x14ac:dyDescent="0.3">
      <c r="A1505" t="s">
        <v>3949</v>
      </c>
      <c r="B1505" t="s">
        <v>4124</v>
      </c>
      <c r="C1505">
        <v>725000</v>
      </c>
      <c r="D1505">
        <v>2016</v>
      </c>
      <c r="E1505">
        <v>57000</v>
      </c>
      <c r="F1505" t="s">
        <v>14</v>
      </c>
      <c r="G1505" t="s">
        <v>12</v>
      </c>
      <c r="H1505" t="s">
        <v>3959</v>
      </c>
      <c r="I1505" t="s">
        <v>3952</v>
      </c>
      <c r="J1505" t="s">
        <v>3943</v>
      </c>
      <c r="K1505" t="s">
        <v>25</v>
      </c>
      <c r="L1505" t="s">
        <v>3954</v>
      </c>
      <c r="M1505" t="s">
        <v>4125</v>
      </c>
      <c r="N1505" t="s">
        <v>4126</v>
      </c>
      <c r="O1505" t="s">
        <v>3948</v>
      </c>
      <c r="P1505">
        <v>4490</v>
      </c>
      <c r="Q1505">
        <v>1730</v>
      </c>
      <c r="R1505">
        <v>1485</v>
      </c>
      <c r="S1505">
        <v>5</v>
      </c>
      <c r="T1505">
        <v>43</v>
      </c>
    </row>
    <row r="1506" spans="1:20" x14ac:dyDescent="0.3">
      <c r="A1506" t="s">
        <v>3957</v>
      </c>
      <c r="B1506" t="s">
        <v>4710</v>
      </c>
      <c r="C1506">
        <v>725000</v>
      </c>
      <c r="D1506">
        <v>2021</v>
      </c>
      <c r="E1506">
        <v>45000</v>
      </c>
      <c r="F1506" t="s">
        <v>22</v>
      </c>
      <c r="G1506" t="s">
        <v>12</v>
      </c>
      <c r="H1506" t="s">
        <v>3951</v>
      </c>
      <c r="I1506" t="s">
        <v>3942</v>
      </c>
      <c r="J1506" t="s">
        <v>3943</v>
      </c>
      <c r="K1506" t="s">
        <v>25</v>
      </c>
      <c r="L1506" t="s">
        <v>3961</v>
      </c>
      <c r="M1506" t="s">
        <v>4711</v>
      </c>
      <c r="N1506" t="s">
        <v>4712</v>
      </c>
      <c r="O1506" t="s">
        <v>3948</v>
      </c>
      <c r="P1506">
        <v>3805</v>
      </c>
      <c r="Q1506">
        <v>1680</v>
      </c>
      <c r="R1506">
        <v>1520</v>
      </c>
      <c r="S1506">
        <v>5</v>
      </c>
      <c r="T1506">
        <v>60</v>
      </c>
    </row>
    <row r="1507" spans="1:20" x14ac:dyDescent="0.3">
      <c r="A1507" t="s">
        <v>3949</v>
      </c>
      <c r="B1507" t="s">
        <v>4052</v>
      </c>
      <c r="C1507">
        <v>155000</v>
      </c>
      <c r="D1507">
        <v>2011</v>
      </c>
      <c r="E1507">
        <v>90342</v>
      </c>
      <c r="F1507" t="s">
        <v>22</v>
      </c>
      <c r="G1507" t="s">
        <v>12</v>
      </c>
      <c r="H1507" t="s">
        <v>4657</v>
      </c>
      <c r="I1507" t="s">
        <v>3952</v>
      </c>
      <c r="J1507" t="s">
        <v>3953</v>
      </c>
      <c r="K1507" t="s">
        <v>25</v>
      </c>
      <c r="L1507" t="s">
        <v>4030</v>
      </c>
      <c r="M1507" t="s">
        <v>5351</v>
      </c>
      <c r="N1507" t="s">
        <v>5352</v>
      </c>
      <c r="O1507" t="s">
        <v>3948</v>
      </c>
      <c r="P1507">
        <v>3495</v>
      </c>
      <c r="Q1507">
        <v>1475</v>
      </c>
      <c r="R1507">
        <v>1460</v>
      </c>
      <c r="S1507">
        <v>5</v>
      </c>
      <c r="T1507">
        <v>35</v>
      </c>
    </row>
    <row r="1508" spans="1:20" x14ac:dyDescent="0.3">
      <c r="A1508" t="s">
        <v>3939</v>
      </c>
      <c r="B1508" t="s">
        <v>5598</v>
      </c>
      <c r="C1508">
        <v>700000</v>
      </c>
      <c r="D1508">
        <v>2022</v>
      </c>
      <c r="E1508">
        <v>1000</v>
      </c>
      <c r="F1508" t="s">
        <v>10</v>
      </c>
      <c r="G1508" t="s">
        <v>12</v>
      </c>
      <c r="H1508" t="s">
        <v>4036</v>
      </c>
      <c r="I1508" t="s">
        <v>3952</v>
      </c>
      <c r="J1508" t="s">
        <v>3943</v>
      </c>
      <c r="K1508" t="s">
        <v>25</v>
      </c>
      <c r="L1508" t="s">
        <v>4062</v>
      </c>
      <c r="M1508" t="s">
        <v>4063</v>
      </c>
      <c r="N1508" t="s">
        <v>4064</v>
      </c>
      <c r="O1508" t="s">
        <v>3948</v>
      </c>
      <c r="P1508">
        <v>3995</v>
      </c>
      <c r="Q1508">
        <v>1695</v>
      </c>
      <c r="R1508">
        <v>1501</v>
      </c>
      <c r="S1508">
        <v>5</v>
      </c>
      <c r="T1508">
        <v>35</v>
      </c>
    </row>
    <row r="1509" spans="1:20" x14ac:dyDescent="0.3">
      <c r="A1509" t="s">
        <v>3957</v>
      </c>
      <c r="B1509" t="s">
        <v>4320</v>
      </c>
      <c r="C1509">
        <v>235000</v>
      </c>
      <c r="D1509">
        <v>2011</v>
      </c>
      <c r="E1509">
        <v>135000</v>
      </c>
      <c r="F1509" t="s">
        <v>14</v>
      </c>
      <c r="G1509" t="s">
        <v>12</v>
      </c>
      <c r="H1509" t="s">
        <v>4657</v>
      </c>
      <c r="I1509" t="s">
        <v>3952</v>
      </c>
      <c r="J1509" t="s">
        <v>3943</v>
      </c>
      <c r="K1509" t="s">
        <v>25</v>
      </c>
      <c r="L1509" t="s">
        <v>4069</v>
      </c>
      <c r="M1509" t="s">
        <v>4070</v>
      </c>
      <c r="N1509" t="s">
        <v>4322</v>
      </c>
      <c r="O1509" t="s">
        <v>3948</v>
      </c>
      <c r="P1509">
        <v>4370</v>
      </c>
      <c r="Q1509">
        <v>1700</v>
      </c>
      <c r="R1509">
        <v>1475</v>
      </c>
      <c r="S1509">
        <v>5</v>
      </c>
      <c r="T1509">
        <v>43</v>
      </c>
    </row>
    <row r="1510" spans="1:20" x14ac:dyDescent="0.3">
      <c r="A1510" t="s">
        <v>3964</v>
      </c>
      <c r="B1510" t="s">
        <v>4414</v>
      </c>
      <c r="C1510">
        <v>1975000</v>
      </c>
      <c r="D1510">
        <v>2014</v>
      </c>
      <c r="E1510">
        <v>123000</v>
      </c>
      <c r="F1510" t="s">
        <v>14</v>
      </c>
      <c r="G1510" t="s">
        <v>12</v>
      </c>
      <c r="H1510" t="s">
        <v>4006</v>
      </c>
      <c r="I1510" t="s">
        <v>3952</v>
      </c>
      <c r="J1510" t="s">
        <v>3953</v>
      </c>
      <c r="K1510" t="s">
        <v>25</v>
      </c>
      <c r="L1510" t="s">
        <v>4283</v>
      </c>
      <c r="M1510" t="s">
        <v>4284</v>
      </c>
      <c r="N1510" t="s">
        <v>3974</v>
      </c>
      <c r="O1510" t="s">
        <v>3991</v>
      </c>
      <c r="P1510">
        <v>4705</v>
      </c>
      <c r="Q1510">
        <v>1840</v>
      </c>
      <c r="R1510">
        <v>1850</v>
      </c>
      <c r="S1510">
        <v>7</v>
      </c>
      <c r="T1510">
        <v>80</v>
      </c>
    </row>
    <row r="1511" spans="1:20" x14ac:dyDescent="0.3">
      <c r="A1511" t="s">
        <v>4115</v>
      </c>
      <c r="B1511" t="s">
        <v>5599</v>
      </c>
      <c r="C1511">
        <v>810000</v>
      </c>
      <c r="D1511">
        <v>2012</v>
      </c>
      <c r="E1511">
        <v>47531</v>
      </c>
      <c r="F1511" t="s">
        <v>14</v>
      </c>
      <c r="G1511" t="s">
        <v>12</v>
      </c>
      <c r="H1511" t="s">
        <v>4006</v>
      </c>
      <c r="I1511" t="s">
        <v>3952</v>
      </c>
      <c r="J1511" t="s">
        <v>3943</v>
      </c>
      <c r="K1511" t="s">
        <v>25</v>
      </c>
      <c r="L1511" t="s">
        <v>4146</v>
      </c>
      <c r="M1511" t="s">
        <v>4500</v>
      </c>
      <c r="N1511" t="s">
        <v>4535</v>
      </c>
      <c r="O1511" t="s">
        <v>3991</v>
      </c>
      <c r="P1511">
        <v>4585</v>
      </c>
      <c r="Q1511">
        <v>1890</v>
      </c>
      <c r="R1511">
        <v>1785</v>
      </c>
      <c r="S1511">
        <v>7</v>
      </c>
      <c r="T1511">
        <v>70</v>
      </c>
    </row>
    <row r="1512" spans="1:20" x14ac:dyDescent="0.3">
      <c r="A1512" t="s">
        <v>4352</v>
      </c>
      <c r="B1512" t="s">
        <v>4353</v>
      </c>
      <c r="C1512">
        <v>1350000</v>
      </c>
      <c r="D1512">
        <v>2019</v>
      </c>
      <c r="E1512">
        <v>79000</v>
      </c>
      <c r="F1512" t="s">
        <v>14</v>
      </c>
      <c r="G1512" t="s">
        <v>12</v>
      </c>
      <c r="H1512" t="s">
        <v>3951</v>
      </c>
      <c r="I1512" t="s">
        <v>3942</v>
      </c>
      <c r="J1512" t="s">
        <v>3953</v>
      </c>
      <c r="K1512" t="s">
        <v>25</v>
      </c>
      <c r="L1512" t="s">
        <v>4186</v>
      </c>
      <c r="M1512" t="s">
        <v>4354</v>
      </c>
      <c r="N1512" t="s">
        <v>4355</v>
      </c>
      <c r="O1512" t="s">
        <v>3948</v>
      </c>
      <c r="P1512">
        <v>4315</v>
      </c>
      <c r="Q1512">
        <v>1800</v>
      </c>
      <c r="R1512">
        <v>1645</v>
      </c>
      <c r="S1512">
        <v>5</v>
      </c>
      <c r="T1512">
        <v>50</v>
      </c>
    </row>
    <row r="1513" spans="1:20" x14ac:dyDescent="0.3">
      <c r="A1513" t="s">
        <v>4115</v>
      </c>
      <c r="B1513" t="s">
        <v>5049</v>
      </c>
      <c r="C1513">
        <v>450000</v>
      </c>
      <c r="D1513">
        <v>2011</v>
      </c>
      <c r="E1513">
        <v>95000</v>
      </c>
      <c r="F1513" t="s">
        <v>14</v>
      </c>
      <c r="G1513" t="s">
        <v>12</v>
      </c>
      <c r="H1513" t="s">
        <v>4316</v>
      </c>
      <c r="I1513" t="s">
        <v>3952</v>
      </c>
      <c r="J1513" t="s">
        <v>3943</v>
      </c>
      <c r="K1513" t="s">
        <v>25</v>
      </c>
      <c r="L1513" t="s">
        <v>4146</v>
      </c>
      <c r="M1513" t="s">
        <v>4147</v>
      </c>
      <c r="N1513" t="s">
        <v>4148</v>
      </c>
      <c r="O1513" t="s">
        <v>3975</v>
      </c>
      <c r="P1513">
        <v>4430</v>
      </c>
      <c r="Q1513">
        <v>1817</v>
      </c>
      <c r="R1513">
        <v>1975</v>
      </c>
      <c r="S1513">
        <v>8</v>
      </c>
      <c r="T1513">
        <v>60</v>
      </c>
    </row>
    <row r="1514" spans="1:20" x14ac:dyDescent="0.3">
      <c r="A1514" t="s">
        <v>3957</v>
      </c>
      <c r="B1514" t="s">
        <v>3958</v>
      </c>
      <c r="C1514">
        <v>250000</v>
      </c>
      <c r="D1514">
        <v>2011</v>
      </c>
      <c r="E1514">
        <v>53000</v>
      </c>
      <c r="F1514" t="s">
        <v>10</v>
      </c>
      <c r="G1514" t="s">
        <v>12</v>
      </c>
      <c r="H1514" t="s">
        <v>4078</v>
      </c>
      <c r="I1514" t="s">
        <v>3952</v>
      </c>
      <c r="J1514" t="s">
        <v>3943</v>
      </c>
      <c r="K1514" t="s">
        <v>25</v>
      </c>
      <c r="L1514" t="s">
        <v>3961</v>
      </c>
      <c r="M1514" t="s">
        <v>3962</v>
      </c>
      <c r="N1514" t="s">
        <v>3963</v>
      </c>
      <c r="O1514" t="s">
        <v>3948</v>
      </c>
      <c r="P1514">
        <v>3585</v>
      </c>
      <c r="Q1514">
        <v>1595</v>
      </c>
      <c r="R1514">
        <v>1550</v>
      </c>
      <c r="S1514">
        <v>5</v>
      </c>
      <c r="T1514">
        <v>35</v>
      </c>
    </row>
    <row r="1515" spans="1:20" x14ac:dyDescent="0.3">
      <c r="A1515" t="s">
        <v>3957</v>
      </c>
      <c r="B1515" t="s">
        <v>4946</v>
      </c>
      <c r="C1515">
        <v>819999</v>
      </c>
      <c r="D1515">
        <v>2020</v>
      </c>
      <c r="E1515">
        <v>30000</v>
      </c>
      <c r="F1515" t="s">
        <v>14</v>
      </c>
      <c r="G1515" t="s">
        <v>12</v>
      </c>
      <c r="H1515" t="s">
        <v>4223</v>
      </c>
      <c r="I1515" t="s">
        <v>3952</v>
      </c>
      <c r="J1515" t="s">
        <v>3943</v>
      </c>
      <c r="K1515" t="s">
        <v>25</v>
      </c>
      <c r="L1515" t="s">
        <v>4394</v>
      </c>
      <c r="M1515" t="s">
        <v>4125</v>
      </c>
      <c r="N1515" t="s">
        <v>4395</v>
      </c>
      <c r="O1515" t="s">
        <v>3948</v>
      </c>
      <c r="P1515">
        <v>3985</v>
      </c>
      <c r="Q1515">
        <v>1734</v>
      </c>
      <c r="R1515">
        <v>1505</v>
      </c>
      <c r="S1515">
        <v>5</v>
      </c>
      <c r="T1515">
        <v>45</v>
      </c>
    </row>
    <row r="1516" spans="1:20" x14ac:dyDescent="0.3">
      <c r="A1516" t="s">
        <v>3964</v>
      </c>
      <c r="B1516" t="s">
        <v>5110</v>
      </c>
      <c r="C1516">
        <v>2690000</v>
      </c>
      <c r="D1516">
        <v>2017</v>
      </c>
      <c r="E1516">
        <v>65000</v>
      </c>
      <c r="F1516" t="s">
        <v>14</v>
      </c>
      <c r="G1516" t="s">
        <v>19</v>
      </c>
      <c r="H1516" t="s">
        <v>4145</v>
      </c>
      <c r="I1516" t="s">
        <v>3942</v>
      </c>
      <c r="J1516" t="s">
        <v>3943</v>
      </c>
      <c r="K1516" t="s">
        <v>25</v>
      </c>
      <c r="L1516" t="s">
        <v>4172</v>
      </c>
      <c r="M1516" t="s">
        <v>4173</v>
      </c>
      <c r="N1516" t="s">
        <v>4174</v>
      </c>
      <c r="O1516" t="s">
        <v>3991</v>
      </c>
      <c r="P1516">
        <v>4795</v>
      </c>
      <c r="Q1516">
        <v>1855</v>
      </c>
      <c r="R1516">
        <v>1835</v>
      </c>
      <c r="S1516">
        <v>7</v>
      </c>
      <c r="T1516">
        <v>80</v>
      </c>
    </row>
    <row r="1517" spans="1:20" x14ac:dyDescent="0.3">
      <c r="A1517" t="s">
        <v>3957</v>
      </c>
      <c r="B1517" t="s">
        <v>5024</v>
      </c>
      <c r="C1517">
        <v>1240000</v>
      </c>
      <c r="D1517">
        <v>2018</v>
      </c>
      <c r="E1517">
        <v>440000</v>
      </c>
      <c r="F1517" t="s">
        <v>14</v>
      </c>
      <c r="G1517" t="s">
        <v>19</v>
      </c>
      <c r="H1517" t="s">
        <v>4036</v>
      </c>
      <c r="I1517" t="s">
        <v>3942</v>
      </c>
      <c r="J1517" t="s">
        <v>3943</v>
      </c>
      <c r="K1517" t="s">
        <v>25</v>
      </c>
      <c r="L1517" t="s">
        <v>4069</v>
      </c>
      <c r="M1517" t="s">
        <v>4070</v>
      </c>
      <c r="N1517" t="s">
        <v>4096</v>
      </c>
      <c r="O1517" t="s">
        <v>3948</v>
      </c>
      <c r="P1517">
        <v>4270</v>
      </c>
      <c r="Q1517">
        <v>1780</v>
      </c>
      <c r="R1517">
        <v>1665</v>
      </c>
      <c r="S1517">
        <v>5</v>
      </c>
      <c r="T1517">
        <v>55</v>
      </c>
    </row>
    <row r="1518" spans="1:20" x14ac:dyDescent="0.3">
      <c r="A1518" t="s">
        <v>3939</v>
      </c>
      <c r="B1518" t="s">
        <v>5262</v>
      </c>
      <c r="C1518">
        <v>790000</v>
      </c>
      <c r="D1518">
        <v>2016</v>
      </c>
      <c r="E1518">
        <v>63088</v>
      </c>
      <c r="F1518" t="s">
        <v>10</v>
      </c>
      <c r="G1518" t="s">
        <v>12</v>
      </c>
      <c r="H1518" t="s">
        <v>4159</v>
      </c>
      <c r="I1518" t="s">
        <v>3952</v>
      </c>
      <c r="J1518" t="s">
        <v>3943</v>
      </c>
      <c r="K1518" t="s">
        <v>25</v>
      </c>
      <c r="L1518" t="s">
        <v>4155</v>
      </c>
      <c r="M1518" t="s">
        <v>4156</v>
      </c>
      <c r="N1518" t="s">
        <v>4157</v>
      </c>
      <c r="O1518" t="s">
        <v>3948</v>
      </c>
      <c r="P1518">
        <v>4440</v>
      </c>
      <c r="Q1518">
        <v>1695</v>
      </c>
      <c r="R1518">
        <v>1495</v>
      </c>
      <c r="S1518">
        <v>5</v>
      </c>
      <c r="T1518">
        <v>40</v>
      </c>
    </row>
    <row r="1519" spans="1:20" x14ac:dyDescent="0.3">
      <c r="A1519" t="s">
        <v>3957</v>
      </c>
      <c r="B1519" t="s">
        <v>5600</v>
      </c>
      <c r="C1519">
        <v>150000</v>
      </c>
      <c r="D1519">
        <v>2008</v>
      </c>
      <c r="E1519">
        <v>62000</v>
      </c>
      <c r="F1519" t="s">
        <v>10</v>
      </c>
      <c r="G1519" t="s">
        <v>12</v>
      </c>
      <c r="H1519" t="s">
        <v>3971</v>
      </c>
      <c r="I1519" t="s">
        <v>3967</v>
      </c>
      <c r="J1519" t="s">
        <v>3953</v>
      </c>
      <c r="K1519" t="s">
        <v>25</v>
      </c>
      <c r="L1519" t="s">
        <v>4046</v>
      </c>
      <c r="M1519" t="s">
        <v>5505</v>
      </c>
      <c r="N1519" t="s">
        <v>5506</v>
      </c>
      <c r="O1519" t="s">
        <v>3948</v>
      </c>
      <c r="P1519">
        <v>3565</v>
      </c>
      <c r="Q1519">
        <v>1595</v>
      </c>
      <c r="R1519">
        <v>1550</v>
      </c>
      <c r="S1519">
        <v>5</v>
      </c>
      <c r="T1519">
        <v>35</v>
      </c>
    </row>
    <row r="1520" spans="1:20" x14ac:dyDescent="0.3">
      <c r="A1520" t="s">
        <v>5057</v>
      </c>
      <c r="B1520" t="s">
        <v>5112</v>
      </c>
      <c r="C1520">
        <v>400000</v>
      </c>
      <c r="D1520">
        <v>2011</v>
      </c>
      <c r="E1520">
        <v>80000</v>
      </c>
      <c r="F1520" t="s">
        <v>14</v>
      </c>
      <c r="G1520" t="s">
        <v>12</v>
      </c>
      <c r="H1520" t="s">
        <v>3971</v>
      </c>
      <c r="I1520" t="s">
        <v>4037</v>
      </c>
      <c r="J1520" t="s">
        <v>4177</v>
      </c>
      <c r="K1520" t="s">
        <v>25</v>
      </c>
      <c r="L1520" t="s">
        <v>3982</v>
      </c>
      <c r="M1520" t="s">
        <v>5113</v>
      </c>
      <c r="N1520" t="s">
        <v>5114</v>
      </c>
      <c r="O1520" t="s">
        <v>1676</v>
      </c>
      <c r="P1520">
        <v>4597</v>
      </c>
      <c r="Q1520">
        <v>1788</v>
      </c>
      <c r="R1520">
        <v>1477</v>
      </c>
      <c r="S1520">
        <v>5</v>
      </c>
      <c r="T1520">
        <v>60</v>
      </c>
    </row>
    <row r="1521" spans="1:20" x14ac:dyDescent="0.3">
      <c r="A1521" t="s">
        <v>3985</v>
      </c>
      <c r="B1521" t="s">
        <v>4661</v>
      </c>
      <c r="C1521">
        <v>8300000</v>
      </c>
      <c r="D1521">
        <v>2020</v>
      </c>
      <c r="E1521">
        <v>29000</v>
      </c>
      <c r="F1521" t="s">
        <v>14</v>
      </c>
      <c r="G1521" t="s">
        <v>19</v>
      </c>
      <c r="H1521" t="s">
        <v>4036</v>
      </c>
      <c r="I1521" t="s">
        <v>4011</v>
      </c>
      <c r="J1521" t="s">
        <v>3943</v>
      </c>
      <c r="K1521" t="s">
        <v>25</v>
      </c>
      <c r="L1521" t="s">
        <v>4244</v>
      </c>
      <c r="M1521" t="s">
        <v>4662</v>
      </c>
      <c r="N1521" t="s">
        <v>4663</v>
      </c>
      <c r="O1521" t="s">
        <v>3991</v>
      </c>
      <c r="P1521">
        <v>4922</v>
      </c>
      <c r="Q1521">
        <v>2004</v>
      </c>
      <c r="R1521">
        <v>1745</v>
      </c>
      <c r="S1521">
        <v>5</v>
      </c>
      <c r="T1521">
        <v>80</v>
      </c>
    </row>
    <row r="1522" spans="1:20" x14ac:dyDescent="0.3">
      <c r="A1522" t="s">
        <v>4444</v>
      </c>
      <c r="B1522" t="s">
        <v>5601</v>
      </c>
      <c r="C1522">
        <v>6000000</v>
      </c>
      <c r="D1522">
        <v>2020</v>
      </c>
      <c r="E1522">
        <v>2600</v>
      </c>
      <c r="F1522" t="s">
        <v>14</v>
      </c>
      <c r="G1522" t="s">
        <v>19</v>
      </c>
      <c r="H1522" t="s">
        <v>3971</v>
      </c>
      <c r="I1522" t="s">
        <v>4011</v>
      </c>
      <c r="J1522" t="s">
        <v>3943</v>
      </c>
      <c r="K1522" t="s">
        <v>25</v>
      </c>
      <c r="L1522" t="s">
        <v>5250</v>
      </c>
      <c r="M1522" t="s">
        <v>5602</v>
      </c>
      <c r="N1522" t="s">
        <v>3990</v>
      </c>
      <c r="O1522" t="s">
        <v>3948</v>
      </c>
      <c r="P1522">
        <v>4963</v>
      </c>
      <c r="Q1522">
        <v>1879</v>
      </c>
      <c r="R1522">
        <v>1443</v>
      </c>
      <c r="S1522">
        <v>5</v>
      </c>
      <c r="T1522">
        <v>55</v>
      </c>
    </row>
    <row r="1523" spans="1:20" x14ac:dyDescent="0.3">
      <c r="A1523" t="s">
        <v>3957</v>
      </c>
      <c r="B1523" t="s">
        <v>5603</v>
      </c>
      <c r="C1523">
        <v>390000</v>
      </c>
      <c r="D1523">
        <v>2014</v>
      </c>
      <c r="E1523">
        <v>81000</v>
      </c>
      <c r="F1523" t="s">
        <v>14</v>
      </c>
      <c r="G1523" t="s">
        <v>12</v>
      </c>
      <c r="H1523" t="s">
        <v>3959</v>
      </c>
      <c r="I1523" t="s">
        <v>3952</v>
      </c>
      <c r="J1523" t="s">
        <v>3943</v>
      </c>
      <c r="K1523" t="s">
        <v>25</v>
      </c>
      <c r="L1523" t="s">
        <v>4787</v>
      </c>
      <c r="M1523" t="s">
        <v>4788</v>
      </c>
      <c r="N1523" t="s">
        <v>5604</v>
      </c>
      <c r="O1523" t="s">
        <v>3948</v>
      </c>
      <c r="P1523">
        <v>3995</v>
      </c>
      <c r="Q1523">
        <v>1660</v>
      </c>
      <c r="R1523">
        <v>1520</v>
      </c>
      <c r="S1523">
        <v>5</v>
      </c>
      <c r="T1523">
        <v>43</v>
      </c>
    </row>
    <row r="1524" spans="1:20" x14ac:dyDescent="0.3">
      <c r="A1524" t="s">
        <v>3957</v>
      </c>
      <c r="B1524" t="s">
        <v>4362</v>
      </c>
      <c r="C1524">
        <v>385000</v>
      </c>
      <c r="D1524">
        <v>2011</v>
      </c>
      <c r="E1524">
        <v>73000</v>
      </c>
      <c r="F1524" t="s">
        <v>10</v>
      </c>
      <c r="G1524" t="s">
        <v>12</v>
      </c>
      <c r="H1524" t="s">
        <v>4036</v>
      </c>
      <c r="I1524" t="s">
        <v>3942</v>
      </c>
      <c r="J1524" t="s">
        <v>3943</v>
      </c>
      <c r="K1524" t="s">
        <v>25</v>
      </c>
      <c r="L1524" t="s">
        <v>4038</v>
      </c>
      <c r="M1524" t="s">
        <v>4260</v>
      </c>
      <c r="N1524" t="s">
        <v>4261</v>
      </c>
      <c r="O1524" t="s">
        <v>3948</v>
      </c>
      <c r="P1524">
        <v>4370</v>
      </c>
      <c r="Q1524">
        <v>1700</v>
      </c>
      <c r="R1524">
        <v>1475</v>
      </c>
      <c r="S1524">
        <v>5</v>
      </c>
      <c r="T1524">
        <v>43</v>
      </c>
    </row>
    <row r="1525" spans="1:20" x14ac:dyDescent="0.3">
      <c r="A1525" t="s">
        <v>4072</v>
      </c>
      <c r="B1525" t="s">
        <v>4863</v>
      </c>
      <c r="C1525">
        <v>3650000</v>
      </c>
      <c r="D1525">
        <v>2019</v>
      </c>
      <c r="E1525">
        <v>34000</v>
      </c>
      <c r="F1525" t="s">
        <v>14</v>
      </c>
      <c r="G1525" t="s">
        <v>19</v>
      </c>
      <c r="H1525" t="s">
        <v>4036</v>
      </c>
      <c r="I1525" t="s">
        <v>4068</v>
      </c>
      <c r="J1525" t="s">
        <v>3943</v>
      </c>
      <c r="K1525" t="s">
        <v>25</v>
      </c>
      <c r="L1525" t="s">
        <v>4864</v>
      </c>
      <c r="M1525" t="s">
        <v>4865</v>
      </c>
      <c r="N1525" t="s">
        <v>4866</v>
      </c>
      <c r="O1525" t="s">
        <v>3991</v>
      </c>
      <c r="P1525">
        <v>4892</v>
      </c>
      <c r="Q1525">
        <v>1860</v>
      </c>
      <c r="R1525">
        <v>1837</v>
      </c>
      <c r="S1525">
        <v>7</v>
      </c>
      <c r="T1525">
        <v>80</v>
      </c>
    </row>
    <row r="1526" spans="1:20" x14ac:dyDescent="0.3">
      <c r="A1526" t="s">
        <v>3957</v>
      </c>
      <c r="B1526" t="s">
        <v>4362</v>
      </c>
      <c r="C1526">
        <v>547000</v>
      </c>
      <c r="D1526">
        <v>2013</v>
      </c>
      <c r="E1526">
        <v>36623</v>
      </c>
      <c r="F1526" t="s">
        <v>10</v>
      </c>
      <c r="G1526" t="s">
        <v>12</v>
      </c>
      <c r="H1526" t="s">
        <v>4264</v>
      </c>
      <c r="I1526" t="s">
        <v>4037</v>
      </c>
      <c r="J1526" t="s">
        <v>3943</v>
      </c>
      <c r="K1526" t="s">
        <v>25</v>
      </c>
      <c r="L1526" t="s">
        <v>4038</v>
      </c>
      <c r="M1526" t="s">
        <v>4260</v>
      </c>
      <c r="N1526" t="s">
        <v>4261</v>
      </c>
      <c r="O1526" t="s">
        <v>3948</v>
      </c>
      <c r="P1526">
        <v>4370</v>
      </c>
      <c r="Q1526">
        <v>1700</v>
      </c>
      <c r="R1526">
        <v>1475</v>
      </c>
      <c r="S1526">
        <v>5</v>
      </c>
      <c r="T1526">
        <v>43</v>
      </c>
    </row>
    <row r="1527" spans="1:20" x14ac:dyDescent="0.3">
      <c r="A1527" t="s">
        <v>3957</v>
      </c>
      <c r="B1527" t="s">
        <v>4340</v>
      </c>
      <c r="C1527">
        <v>1295000</v>
      </c>
      <c r="D1527">
        <v>2018</v>
      </c>
      <c r="E1527">
        <v>30000</v>
      </c>
      <c r="F1527" t="s">
        <v>10</v>
      </c>
      <c r="G1527" t="s">
        <v>19</v>
      </c>
      <c r="H1527" t="s">
        <v>4036</v>
      </c>
      <c r="I1527" t="s">
        <v>4068</v>
      </c>
      <c r="J1527" t="s">
        <v>3943</v>
      </c>
      <c r="K1527" t="s">
        <v>25</v>
      </c>
      <c r="L1527" t="s">
        <v>4038</v>
      </c>
      <c r="M1527" t="s">
        <v>4039</v>
      </c>
      <c r="N1527" t="s">
        <v>4341</v>
      </c>
      <c r="O1527" t="s">
        <v>3948</v>
      </c>
      <c r="P1527">
        <v>4270</v>
      </c>
      <c r="Q1527">
        <v>1780</v>
      </c>
      <c r="R1527">
        <v>1665</v>
      </c>
      <c r="S1527">
        <v>5</v>
      </c>
      <c r="T1527">
        <v>55</v>
      </c>
    </row>
    <row r="1528" spans="1:20" x14ac:dyDescent="0.3">
      <c r="A1528" t="s">
        <v>3949</v>
      </c>
      <c r="B1528" t="s">
        <v>4742</v>
      </c>
      <c r="C1528">
        <v>570000</v>
      </c>
      <c r="D1528">
        <v>2022</v>
      </c>
      <c r="E1528">
        <v>5000</v>
      </c>
      <c r="F1528" t="s">
        <v>10</v>
      </c>
      <c r="G1528" t="s">
        <v>12</v>
      </c>
      <c r="H1528" t="s">
        <v>4078</v>
      </c>
      <c r="I1528" t="s">
        <v>3952</v>
      </c>
      <c r="J1528" t="s">
        <v>3943</v>
      </c>
      <c r="K1528" t="s">
        <v>25</v>
      </c>
      <c r="L1528" t="s">
        <v>1676</v>
      </c>
      <c r="M1528" t="s">
        <v>1676</v>
      </c>
      <c r="N1528" t="s">
        <v>1676</v>
      </c>
      <c r="O1528" t="s">
        <v>1676</v>
      </c>
      <c r="P1528">
        <v>3655</v>
      </c>
      <c r="Q1528">
        <v>1620</v>
      </c>
      <c r="R1528">
        <v>1675</v>
      </c>
      <c r="S1528">
        <v>5</v>
      </c>
      <c r="T1528">
        <v>32</v>
      </c>
    </row>
    <row r="1529" spans="1:20" x14ac:dyDescent="0.3">
      <c r="A1529" t="s">
        <v>3939</v>
      </c>
      <c r="B1529" t="s">
        <v>4076</v>
      </c>
      <c r="C1529">
        <v>844999</v>
      </c>
      <c r="D1529">
        <v>2014</v>
      </c>
      <c r="E1529">
        <v>80121</v>
      </c>
      <c r="F1529" t="s">
        <v>10</v>
      </c>
      <c r="G1529" t="s">
        <v>19</v>
      </c>
      <c r="H1529" t="s">
        <v>3971</v>
      </c>
      <c r="I1529" t="s">
        <v>3952</v>
      </c>
      <c r="J1529" t="s">
        <v>3953</v>
      </c>
      <c r="K1529" t="s">
        <v>25</v>
      </c>
      <c r="L1529" t="s">
        <v>1676</v>
      </c>
      <c r="M1529" t="s">
        <v>1676</v>
      </c>
      <c r="N1529" t="s">
        <v>1676</v>
      </c>
      <c r="O1529" t="s">
        <v>1676</v>
      </c>
    </row>
    <row r="1530" spans="1:20" x14ac:dyDescent="0.3">
      <c r="A1530" t="s">
        <v>3957</v>
      </c>
      <c r="B1530" t="s">
        <v>4705</v>
      </c>
      <c r="C1530">
        <v>250000</v>
      </c>
      <c r="D1530">
        <v>2011</v>
      </c>
      <c r="E1530">
        <v>64000</v>
      </c>
      <c r="F1530" t="s">
        <v>10</v>
      </c>
      <c r="G1530" t="s">
        <v>12</v>
      </c>
      <c r="H1530" t="s">
        <v>3959</v>
      </c>
      <c r="I1530" t="s">
        <v>3942</v>
      </c>
      <c r="J1530" t="s">
        <v>3943</v>
      </c>
      <c r="K1530" t="s">
        <v>25</v>
      </c>
      <c r="L1530" t="s">
        <v>3961</v>
      </c>
      <c r="M1530" t="s">
        <v>3962</v>
      </c>
      <c r="N1530" t="s">
        <v>3963</v>
      </c>
      <c r="O1530" t="s">
        <v>3948</v>
      </c>
      <c r="P1530">
        <v>3585</v>
      </c>
      <c r="Q1530">
        <v>1595</v>
      </c>
      <c r="R1530">
        <v>1550</v>
      </c>
      <c r="S1530">
        <v>5</v>
      </c>
      <c r="T1530">
        <v>35</v>
      </c>
    </row>
    <row r="1531" spans="1:20" x14ac:dyDescent="0.3">
      <c r="A1531" t="s">
        <v>3964</v>
      </c>
      <c r="B1531" t="s">
        <v>4101</v>
      </c>
      <c r="C1531">
        <v>1670000</v>
      </c>
      <c r="D1531">
        <v>2019</v>
      </c>
      <c r="E1531">
        <v>39000</v>
      </c>
      <c r="F1531" t="s">
        <v>10</v>
      </c>
      <c r="G1531" t="s">
        <v>19</v>
      </c>
      <c r="H1531" t="s">
        <v>4223</v>
      </c>
      <c r="I1531" t="s">
        <v>4043</v>
      </c>
      <c r="J1531" t="s">
        <v>3953</v>
      </c>
      <c r="K1531" t="s">
        <v>25</v>
      </c>
      <c r="L1531" t="s">
        <v>3994</v>
      </c>
      <c r="M1531" t="s">
        <v>4102</v>
      </c>
      <c r="N1531" t="s">
        <v>4103</v>
      </c>
      <c r="O1531" t="s">
        <v>3948</v>
      </c>
      <c r="P1531">
        <v>4620</v>
      </c>
      <c r="Q1531">
        <v>1775</v>
      </c>
      <c r="R1531">
        <v>1475</v>
      </c>
      <c r="S1531">
        <v>5</v>
      </c>
      <c r="T1531">
        <v>55</v>
      </c>
    </row>
    <row r="1532" spans="1:20" x14ac:dyDescent="0.3">
      <c r="A1532" t="s">
        <v>3949</v>
      </c>
      <c r="B1532" t="s">
        <v>5132</v>
      </c>
      <c r="C1532">
        <v>890000</v>
      </c>
      <c r="D1532">
        <v>2017</v>
      </c>
      <c r="E1532">
        <v>70000</v>
      </c>
      <c r="F1532" t="s">
        <v>14</v>
      </c>
      <c r="G1532" t="s">
        <v>12</v>
      </c>
      <c r="H1532" t="s">
        <v>5605</v>
      </c>
      <c r="I1532" t="s">
        <v>3960</v>
      </c>
      <c r="J1532" t="s">
        <v>3953</v>
      </c>
      <c r="K1532" t="s">
        <v>25</v>
      </c>
      <c r="L1532" t="s">
        <v>3954</v>
      </c>
      <c r="M1532" t="s">
        <v>4125</v>
      </c>
      <c r="N1532" t="s">
        <v>4126</v>
      </c>
      <c r="O1532" t="s">
        <v>3948</v>
      </c>
      <c r="P1532">
        <v>3995</v>
      </c>
      <c r="Q1532">
        <v>1790</v>
      </c>
      <c r="R1532">
        <v>1640</v>
      </c>
      <c r="S1532">
        <v>5</v>
      </c>
      <c r="T1532">
        <v>48</v>
      </c>
    </row>
    <row r="1533" spans="1:20" x14ac:dyDescent="0.3">
      <c r="A1533" t="s">
        <v>4104</v>
      </c>
      <c r="B1533" t="s">
        <v>5371</v>
      </c>
      <c r="C1533">
        <v>2380000</v>
      </c>
      <c r="D1533">
        <v>2019</v>
      </c>
      <c r="E1533">
        <v>36000</v>
      </c>
      <c r="F1533" t="s">
        <v>14</v>
      </c>
      <c r="G1533" t="s">
        <v>19</v>
      </c>
      <c r="H1533" t="s">
        <v>4210</v>
      </c>
      <c r="I1533" t="s">
        <v>3952</v>
      </c>
      <c r="J1533" t="s">
        <v>3953</v>
      </c>
      <c r="K1533" t="s">
        <v>25</v>
      </c>
      <c r="L1533" t="s">
        <v>4107</v>
      </c>
      <c r="M1533" t="s">
        <v>4191</v>
      </c>
      <c r="N1533" t="s">
        <v>4192</v>
      </c>
      <c r="O1533" t="s">
        <v>3948</v>
      </c>
      <c r="P1533">
        <v>4456</v>
      </c>
      <c r="Q1533">
        <v>1796</v>
      </c>
      <c r="R1533">
        <v>1416</v>
      </c>
      <c r="S1533">
        <v>5</v>
      </c>
      <c r="T1533">
        <v>50</v>
      </c>
    </row>
    <row r="1534" spans="1:20" x14ac:dyDescent="0.3">
      <c r="A1534" t="s">
        <v>3949</v>
      </c>
      <c r="B1534" t="s">
        <v>4033</v>
      </c>
      <c r="C1534">
        <v>775000</v>
      </c>
      <c r="D1534">
        <v>2018</v>
      </c>
      <c r="E1534">
        <v>40000</v>
      </c>
      <c r="F1534" t="s">
        <v>10</v>
      </c>
      <c r="G1534" t="s">
        <v>19</v>
      </c>
      <c r="H1534" t="s">
        <v>4337</v>
      </c>
      <c r="I1534" t="s">
        <v>3967</v>
      </c>
      <c r="J1534" t="s">
        <v>3943</v>
      </c>
      <c r="K1534" t="s">
        <v>25</v>
      </c>
      <c r="L1534" t="s">
        <v>3961</v>
      </c>
      <c r="M1534" t="s">
        <v>3968</v>
      </c>
      <c r="N1534" t="s">
        <v>3969</v>
      </c>
      <c r="O1534" t="s">
        <v>3948</v>
      </c>
      <c r="P1534">
        <v>3995</v>
      </c>
      <c r="Q1534">
        <v>1745</v>
      </c>
      <c r="R1534">
        <v>1510</v>
      </c>
      <c r="S1534">
        <v>5</v>
      </c>
      <c r="T1534">
        <v>37</v>
      </c>
    </row>
    <row r="1535" spans="1:20" x14ac:dyDescent="0.3">
      <c r="A1535" t="s">
        <v>3980</v>
      </c>
      <c r="B1535" t="s">
        <v>5606</v>
      </c>
      <c r="C1535">
        <v>7050000</v>
      </c>
      <c r="D1535">
        <v>2022</v>
      </c>
      <c r="E1535">
        <v>1102</v>
      </c>
      <c r="F1535" t="s">
        <v>10</v>
      </c>
      <c r="G1535" t="s">
        <v>12</v>
      </c>
      <c r="H1535" t="s">
        <v>4006</v>
      </c>
      <c r="I1535" t="s">
        <v>4068</v>
      </c>
      <c r="J1535" t="s">
        <v>4333</v>
      </c>
      <c r="K1535" t="s">
        <v>25</v>
      </c>
      <c r="L1535" t="s">
        <v>1676</v>
      </c>
      <c r="M1535" t="s">
        <v>1676</v>
      </c>
      <c r="N1535" t="s">
        <v>1676</v>
      </c>
      <c r="O1535" t="s">
        <v>1676</v>
      </c>
    </row>
    <row r="1536" spans="1:20" x14ac:dyDescent="0.3">
      <c r="A1536" t="s">
        <v>4021</v>
      </c>
      <c r="B1536" t="s">
        <v>5607</v>
      </c>
      <c r="C1536">
        <v>500000</v>
      </c>
      <c r="D1536">
        <v>2014</v>
      </c>
      <c r="E1536">
        <v>62000</v>
      </c>
      <c r="F1536" t="s">
        <v>14</v>
      </c>
      <c r="G1536" t="s">
        <v>12</v>
      </c>
      <c r="H1536" t="s">
        <v>4106</v>
      </c>
      <c r="I1536" t="s">
        <v>4043</v>
      </c>
      <c r="J1536" t="s">
        <v>3943</v>
      </c>
      <c r="K1536" t="s">
        <v>25</v>
      </c>
      <c r="L1536" t="s">
        <v>4204</v>
      </c>
      <c r="M1536" t="s">
        <v>5306</v>
      </c>
      <c r="N1536" t="s">
        <v>4942</v>
      </c>
      <c r="O1536" t="s">
        <v>3948</v>
      </c>
      <c r="P1536">
        <v>3987</v>
      </c>
      <c r="Q1536">
        <v>1698</v>
      </c>
      <c r="R1536">
        <v>1483</v>
      </c>
      <c r="S1536">
        <v>5</v>
      </c>
      <c r="T1536">
        <v>45</v>
      </c>
    </row>
    <row r="1537" spans="1:20" x14ac:dyDescent="0.3">
      <c r="A1537" t="s">
        <v>3980</v>
      </c>
      <c r="B1537" t="s">
        <v>5608</v>
      </c>
      <c r="C1537">
        <v>675000</v>
      </c>
      <c r="D1537">
        <v>2011</v>
      </c>
      <c r="E1537">
        <v>97000</v>
      </c>
      <c r="F1537" t="s">
        <v>14</v>
      </c>
      <c r="G1537" t="s">
        <v>19</v>
      </c>
      <c r="H1537" t="s">
        <v>3971</v>
      </c>
      <c r="I1537" t="s">
        <v>4068</v>
      </c>
      <c r="J1537" t="s">
        <v>3943</v>
      </c>
      <c r="K1537" t="s">
        <v>25</v>
      </c>
      <c r="L1537" t="s">
        <v>4092</v>
      </c>
      <c r="M1537" t="s">
        <v>4215</v>
      </c>
      <c r="N1537" t="s">
        <v>4216</v>
      </c>
      <c r="O1537" t="s">
        <v>3975</v>
      </c>
      <c r="P1537">
        <v>4596</v>
      </c>
      <c r="Q1537">
        <v>2020</v>
      </c>
      <c r="R1537">
        <v>1447</v>
      </c>
      <c r="S1537">
        <v>5</v>
      </c>
      <c r="T1537">
        <v>66</v>
      </c>
    </row>
    <row r="1538" spans="1:20" x14ac:dyDescent="0.3">
      <c r="A1538" t="s">
        <v>4021</v>
      </c>
      <c r="B1538" t="s">
        <v>4199</v>
      </c>
      <c r="C1538">
        <v>525000</v>
      </c>
      <c r="D1538">
        <v>2014</v>
      </c>
      <c r="E1538">
        <v>43550</v>
      </c>
      <c r="F1538" t="s">
        <v>10</v>
      </c>
      <c r="G1538" t="s">
        <v>12</v>
      </c>
      <c r="H1538" t="s">
        <v>4106</v>
      </c>
      <c r="I1538" t="s">
        <v>4017</v>
      </c>
      <c r="J1538" t="s">
        <v>3943</v>
      </c>
      <c r="K1538" t="s">
        <v>25</v>
      </c>
      <c r="L1538" t="s">
        <v>3945</v>
      </c>
      <c r="M1538" t="s">
        <v>4200</v>
      </c>
      <c r="N1538" t="s">
        <v>4201</v>
      </c>
      <c r="O1538" t="s">
        <v>3948</v>
      </c>
      <c r="P1538">
        <v>3970</v>
      </c>
      <c r="Q1538">
        <v>1682</v>
      </c>
      <c r="R1538">
        <v>1453</v>
      </c>
      <c r="S1538">
        <v>5</v>
      </c>
      <c r="T1538">
        <v>45</v>
      </c>
    </row>
    <row r="1539" spans="1:20" x14ac:dyDescent="0.3">
      <c r="A1539" t="s">
        <v>4072</v>
      </c>
      <c r="B1539" t="s">
        <v>5609</v>
      </c>
      <c r="C1539">
        <v>850000</v>
      </c>
      <c r="D1539">
        <v>2019</v>
      </c>
      <c r="E1539">
        <v>28000</v>
      </c>
      <c r="F1539" t="s">
        <v>14</v>
      </c>
      <c r="G1539" t="s">
        <v>12</v>
      </c>
      <c r="H1539" t="s">
        <v>3971</v>
      </c>
      <c r="I1539" t="s">
        <v>3952</v>
      </c>
      <c r="J1539" t="s">
        <v>3943</v>
      </c>
      <c r="K1539" t="s">
        <v>25</v>
      </c>
      <c r="L1539" t="s">
        <v>4204</v>
      </c>
      <c r="M1539" t="s">
        <v>4416</v>
      </c>
      <c r="N1539" t="s">
        <v>4417</v>
      </c>
      <c r="O1539" t="s">
        <v>3948</v>
      </c>
      <c r="P1539">
        <v>3998</v>
      </c>
      <c r="Q1539">
        <v>1765</v>
      </c>
      <c r="R1539">
        <v>1647</v>
      </c>
      <c r="S1539">
        <v>5</v>
      </c>
      <c r="T1539">
        <v>52</v>
      </c>
    </row>
    <row r="1540" spans="1:20" x14ac:dyDescent="0.3">
      <c r="A1540" t="s">
        <v>4004</v>
      </c>
      <c r="B1540" t="s">
        <v>5610</v>
      </c>
      <c r="C1540">
        <v>390000</v>
      </c>
      <c r="D1540">
        <v>2018</v>
      </c>
      <c r="E1540">
        <v>47874</v>
      </c>
      <c r="F1540" t="s">
        <v>10</v>
      </c>
      <c r="G1540" t="s">
        <v>12</v>
      </c>
      <c r="H1540" t="s">
        <v>4006</v>
      </c>
      <c r="I1540" t="s">
        <v>3967</v>
      </c>
      <c r="J1540" t="s">
        <v>3943</v>
      </c>
      <c r="K1540" t="s">
        <v>25</v>
      </c>
      <c r="L1540" t="s">
        <v>4007</v>
      </c>
      <c r="M1540" t="s">
        <v>4008</v>
      </c>
      <c r="N1540" t="s">
        <v>4009</v>
      </c>
      <c r="O1540" t="s">
        <v>3948</v>
      </c>
      <c r="P1540">
        <v>3679</v>
      </c>
      <c r="Q1540">
        <v>1579</v>
      </c>
      <c r="R1540">
        <v>1478</v>
      </c>
      <c r="S1540">
        <v>5</v>
      </c>
      <c r="T1540">
        <v>28</v>
      </c>
    </row>
    <row r="1541" spans="1:20" x14ac:dyDescent="0.3">
      <c r="A1541" t="s">
        <v>3957</v>
      </c>
      <c r="B1541" t="s">
        <v>5441</v>
      </c>
      <c r="C1541">
        <v>965000</v>
      </c>
      <c r="D1541">
        <v>2018</v>
      </c>
      <c r="E1541">
        <v>87001</v>
      </c>
      <c r="F1541" t="s">
        <v>14</v>
      </c>
      <c r="G1541" t="s">
        <v>12</v>
      </c>
      <c r="H1541" t="s">
        <v>4036</v>
      </c>
      <c r="I1541" t="s">
        <v>3952</v>
      </c>
      <c r="J1541" t="s">
        <v>3943</v>
      </c>
      <c r="K1541" t="s">
        <v>25</v>
      </c>
      <c r="L1541" t="s">
        <v>4069</v>
      </c>
      <c r="M1541" t="s">
        <v>4070</v>
      </c>
      <c r="N1541" t="s">
        <v>4322</v>
      </c>
      <c r="O1541" t="s">
        <v>3948</v>
      </c>
      <c r="P1541">
        <v>4375</v>
      </c>
      <c r="Q1541">
        <v>1700</v>
      </c>
      <c r="R1541">
        <v>1475</v>
      </c>
      <c r="S1541">
        <v>5</v>
      </c>
      <c r="T1541">
        <v>43</v>
      </c>
    </row>
    <row r="1542" spans="1:20" x14ac:dyDescent="0.3">
      <c r="A1542" t="s">
        <v>5201</v>
      </c>
      <c r="B1542" t="s">
        <v>5202</v>
      </c>
      <c r="C1542">
        <v>975000</v>
      </c>
      <c r="D1542">
        <v>2013</v>
      </c>
      <c r="E1542">
        <v>72000</v>
      </c>
      <c r="F1542" t="s">
        <v>14</v>
      </c>
      <c r="G1542" t="s">
        <v>19</v>
      </c>
      <c r="H1542" t="s">
        <v>4006</v>
      </c>
      <c r="I1542" t="s">
        <v>4037</v>
      </c>
      <c r="J1542" t="s">
        <v>3943</v>
      </c>
      <c r="K1542" t="s">
        <v>25</v>
      </c>
      <c r="L1542" t="s">
        <v>5203</v>
      </c>
      <c r="M1542" t="s">
        <v>4170</v>
      </c>
      <c r="N1542" t="s">
        <v>5204</v>
      </c>
      <c r="O1542" t="s">
        <v>3991</v>
      </c>
      <c r="P1542">
        <v>4755</v>
      </c>
      <c r="Q1542">
        <v>1900</v>
      </c>
      <c r="R1542">
        <v>1785</v>
      </c>
      <c r="S1542">
        <v>7</v>
      </c>
      <c r="T1542">
        <v>78</v>
      </c>
    </row>
    <row r="1543" spans="1:20" x14ac:dyDescent="0.3">
      <c r="A1543" t="s">
        <v>3985</v>
      </c>
      <c r="B1543" t="s">
        <v>4221</v>
      </c>
      <c r="C1543">
        <v>3025000</v>
      </c>
      <c r="D1543">
        <v>2019</v>
      </c>
      <c r="E1543">
        <v>59000</v>
      </c>
      <c r="F1543" t="s">
        <v>14</v>
      </c>
      <c r="G1543" t="s">
        <v>19</v>
      </c>
      <c r="H1543" t="s">
        <v>3971</v>
      </c>
      <c r="I1543" t="s">
        <v>4011</v>
      </c>
      <c r="J1543" t="s">
        <v>3943</v>
      </c>
      <c r="K1543" t="s">
        <v>25</v>
      </c>
      <c r="L1543" t="s">
        <v>3988</v>
      </c>
      <c r="M1543" t="s">
        <v>4170</v>
      </c>
      <c r="N1543" t="s">
        <v>4020</v>
      </c>
      <c r="O1543" t="s">
        <v>3975</v>
      </c>
      <c r="P1543">
        <v>4454</v>
      </c>
      <c r="Q1543">
        <v>2044</v>
      </c>
      <c r="R1543">
        <v>1545</v>
      </c>
      <c r="S1543">
        <v>5</v>
      </c>
      <c r="T1543">
        <v>63</v>
      </c>
    </row>
    <row r="1544" spans="1:20" x14ac:dyDescent="0.3">
      <c r="A1544" t="s">
        <v>3964</v>
      </c>
      <c r="B1544" t="s">
        <v>5611</v>
      </c>
      <c r="C1544">
        <v>650000</v>
      </c>
      <c r="D1544">
        <v>2012</v>
      </c>
      <c r="E1544">
        <v>143477</v>
      </c>
      <c r="F1544" t="s">
        <v>14</v>
      </c>
      <c r="G1544" t="s">
        <v>12</v>
      </c>
      <c r="H1544" t="s">
        <v>4456</v>
      </c>
      <c r="I1544" t="s">
        <v>4114</v>
      </c>
      <c r="J1544" t="s">
        <v>3953</v>
      </c>
      <c r="K1544" t="s">
        <v>25</v>
      </c>
      <c r="L1544" t="s">
        <v>4136</v>
      </c>
      <c r="M1544" t="s">
        <v>4435</v>
      </c>
      <c r="N1544" t="s">
        <v>4436</v>
      </c>
      <c r="O1544" t="s">
        <v>1676</v>
      </c>
      <c r="P1544">
        <v>4555</v>
      </c>
      <c r="Q1544">
        <v>1770</v>
      </c>
      <c r="R1544">
        <v>1755</v>
      </c>
      <c r="S1544">
        <v>7</v>
      </c>
      <c r="T1544">
        <v>55</v>
      </c>
    </row>
    <row r="1545" spans="1:20" x14ac:dyDescent="0.3">
      <c r="A1545" t="s">
        <v>4104</v>
      </c>
      <c r="B1545" t="s">
        <v>5080</v>
      </c>
      <c r="C1545">
        <v>1390000</v>
      </c>
      <c r="D1545">
        <v>2014</v>
      </c>
      <c r="E1545">
        <v>85900</v>
      </c>
      <c r="F1545" t="s">
        <v>14</v>
      </c>
      <c r="G1545" t="s">
        <v>19</v>
      </c>
      <c r="H1545" t="s">
        <v>4183</v>
      </c>
      <c r="I1545" t="s">
        <v>4043</v>
      </c>
      <c r="J1545" t="s">
        <v>3943</v>
      </c>
      <c r="K1545" t="s">
        <v>25</v>
      </c>
      <c r="L1545" t="s">
        <v>4107</v>
      </c>
      <c r="M1545" t="s">
        <v>4191</v>
      </c>
      <c r="N1545" t="s">
        <v>4192</v>
      </c>
      <c r="O1545" t="s">
        <v>3948</v>
      </c>
      <c r="P1545">
        <v>4456</v>
      </c>
      <c r="Q1545">
        <v>1796</v>
      </c>
      <c r="R1545">
        <v>1416</v>
      </c>
      <c r="S1545">
        <v>5</v>
      </c>
      <c r="T1545">
        <v>50</v>
      </c>
    </row>
    <row r="1546" spans="1:20" x14ac:dyDescent="0.3">
      <c r="A1546" t="s">
        <v>3949</v>
      </c>
      <c r="B1546" t="s">
        <v>5612</v>
      </c>
      <c r="C1546">
        <v>950000</v>
      </c>
      <c r="D1546">
        <v>2022</v>
      </c>
      <c r="E1546">
        <v>10000</v>
      </c>
      <c r="F1546" t="s">
        <v>10</v>
      </c>
      <c r="G1546" t="s">
        <v>19</v>
      </c>
      <c r="H1546" t="s">
        <v>3971</v>
      </c>
      <c r="I1546" t="s">
        <v>4090</v>
      </c>
      <c r="J1546" t="s">
        <v>3943</v>
      </c>
      <c r="K1546" t="s">
        <v>25</v>
      </c>
      <c r="L1546" t="s">
        <v>3961</v>
      </c>
      <c r="M1546" t="s">
        <v>4063</v>
      </c>
      <c r="N1546" t="s">
        <v>4184</v>
      </c>
      <c r="O1546" t="s">
        <v>3948</v>
      </c>
      <c r="P1546">
        <v>3995</v>
      </c>
      <c r="Q1546">
        <v>1735</v>
      </c>
      <c r="R1546">
        <v>1515</v>
      </c>
      <c r="S1546">
        <v>5</v>
      </c>
      <c r="T1546">
        <v>37</v>
      </c>
    </row>
    <row r="1547" spans="1:20" x14ac:dyDescent="0.3">
      <c r="A1547" t="s">
        <v>4104</v>
      </c>
      <c r="B1547" t="s">
        <v>5210</v>
      </c>
      <c r="C1547">
        <v>5900000</v>
      </c>
      <c r="D1547">
        <v>2018</v>
      </c>
      <c r="E1547">
        <v>47000</v>
      </c>
      <c r="F1547" t="s">
        <v>14</v>
      </c>
      <c r="G1547" t="s">
        <v>19</v>
      </c>
      <c r="H1547" t="s">
        <v>4036</v>
      </c>
      <c r="I1547" t="s">
        <v>4011</v>
      </c>
      <c r="J1547" t="s">
        <v>3943</v>
      </c>
      <c r="K1547" t="s">
        <v>25</v>
      </c>
      <c r="L1547" t="s">
        <v>4317</v>
      </c>
      <c r="M1547" t="s">
        <v>4318</v>
      </c>
      <c r="N1547" t="s">
        <v>4319</v>
      </c>
      <c r="O1547" t="s">
        <v>3991</v>
      </c>
      <c r="P1547">
        <v>5052</v>
      </c>
      <c r="Q1547">
        <v>1968</v>
      </c>
      <c r="R1547">
        <v>1740</v>
      </c>
      <c r="S1547">
        <v>7</v>
      </c>
      <c r="T1547">
        <v>75</v>
      </c>
    </row>
    <row r="1548" spans="1:20" x14ac:dyDescent="0.3">
      <c r="A1548" t="s">
        <v>3949</v>
      </c>
      <c r="B1548" t="s">
        <v>4639</v>
      </c>
      <c r="C1548">
        <v>409999</v>
      </c>
      <c r="D1548">
        <v>2014</v>
      </c>
      <c r="E1548">
        <v>55000</v>
      </c>
      <c r="F1548" t="s">
        <v>10</v>
      </c>
      <c r="G1548" t="s">
        <v>12</v>
      </c>
      <c r="H1548" t="s">
        <v>4036</v>
      </c>
      <c r="I1548" t="s">
        <v>3942</v>
      </c>
      <c r="J1548" t="s">
        <v>3943</v>
      </c>
      <c r="K1548" t="s">
        <v>25</v>
      </c>
      <c r="L1548" t="s">
        <v>3961</v>
      </c>
      <c r="M1548" t="s">
        <v>4056</v>
      </c>
      <c r="N1548" t="s">
        <v>4304</v>
      </c>
      <c r="O1548" t="s">
        <v>3948</v>
      </c>
      <c r="P1548">
        <v>3850</v>
      </c>
      <c r="Q1548">
        <v>1695</v>
      </c>
      <c r="R1548">
        <v>1530</v>
      </c>
      <c r="S1548">
        <v>5</v>
      </c>
      <c r="T1548">
        <v>42</v>
      </c>
    </row>
    <row r="1549" spans="1:20" x14ac:dyDescent="0.3">
      <c r="A1549" t="s">
        <v>4021</v>
      </c>
      <c r="B1549" t="s">
        <v>5613</v>
      </c>
      <c r="C1549">
        <v>575000</v>
      </c>
      <c r="D1549">
        <v>2017</v>
      </c>
      <c r="E1549">
        <v>69508</v>
      </c>
      <c r="F1549" t="s">
        <v>14</v>
      </c>
      <c r="G1549" t="s">
        <v>12</v>
      </c>
      <c r="H1549" t="s">
        <v>5614</v>
      </c>
      <c r="I1549" t="s">
        <v>3952</v>
      </c>
      <c r="J1549" t="s">
        <v>3953</v>
      </c>
      <c r="K1549" t="s">
        <v>25</v>
      </c>
      <c r="L1549" t="s">
        <v>4204</v>
      </c>
      <c r="M1549" t="s">
        <v>5615</v>
      </c>
      <c r="N1549" t="s">
        <v>4355</v>
      </c>
      <c r="O1549" t="s">
        <v>3948</v>
      </c>
      <c r="P1549">
        <v>3995</v>
      </c>
      <c r="Q1549">
        <v>1682</v>
      </c>
      <c r="R1549">
        <v>1483</v>
      </c>
      <c r="S1549">
        <v>5</v>
      </c>
      <c r="T1549">
        <v>45</v>
      </c>
    </row>
    <row r="1550" spans="1:20" x14ac:dyDescent="0.3">
      <c r="A1550" t="s">
        <v>3939</v>
      </c>
      <c r="B1550" t="s">
        <v>5138</v>
      </c>
      <c r="C1550">
        <v>1450000</v>
      </c>
      <c r="D1550">
        <v>2022</v>
      </c>
      <c r="E1550">
        <v>2500</v>
      </c>
      <c r="F1550" t="s">
        <v>14</v>
      </c>
      <c r="G1550" t="s">
        <v>12</v>
      </c>
      <c r="H1550" t="s">
        <v>3951</v>
      </c>
      <c r="I1550" t="s">
        <v>3952</v>
      </c>
      <c r="J1550" t="s">
        <v>3943</v>
      </c>
      <c r="K1550" t="s">
        <v>25</v>
      </c>
      <c r="L1550" t="s">
        <v>4204</v>
      </c>
      <c r="M1550" t="s">
        <v>5533</v>
      </c>
      <c r="N1550" t="s">
        <v>4126</v>
      </c>
      <c r="O1550" t="s">
        <v>3948</v>
      </c>
      <c r="P1550">
        <v>4549</v>
      </c>
      <c r="Q1550">
        <v>1748</v>
      </c>
      <c r="R1550">
        <v>1489</v>
      </c>
      <c r="S1550">
        <v>5</v>
      </c>
      <c r="T1550">
        <v>40</v>
      </c>
    </row>
    <row r="1551" spans="1:20" x14ac:dyDescent="0.3">
      <c r="A1551" t="s">
        <v>3949</v>
      </c>
      <c r="B1551" t="s">
        <v>5616</v>
      </c>
      <c r="C1551">
        <v>185000</v>
      </c>
      <c r="D1551">
        <v>2010</v>
      </c>
      <c r="E1551">
        <v>64000</v>
      </c>
      <c r="F1551" t="s">
        <v>10</v>
      </c>
      <c r="G1551" t="s">
        <v>12</v>
      </c>
      <c r="H1551" t="s">
        <v>4036</v>
      </c>
      <c r="I1551" t="s">
        <v>4037</v>
      </c>
      <c r="J1551" t="s">
        <v>3943</v>
      </c>
      <c r="K1551" t="s">
        <v>25</v>
      </c>
      <c r="L1551" t="s">
        <v>5617</v>
      </c>
      <c r="M1551" t="s">
        <v>5618</v>
      </c>
      <c r="N1551" t="s">
        <v>5619</v>
      </c>
      <c r="O1551" t="s">
        <v>1676</v>
      </c>
      <c r="P1551">
        <v>4490</v>
      </c>
      <c r="Q1551">
        <v>1735</v>
      </c>
      <c r="R1551">
        <v>1560</v>
      </c>
      <c r="S1551">
        <v>5</v>
      </c>
      <c r="T1551">
        <v>50</v>
      </c>
    </row>
    <row r="1552" spans="1:20" x14ac:dyDescent="0.3">
      <c r="A1552" t="s">
        <v>3980</v>
      </c>
      <c r="B1552" t="s">
        <v>5620</v>
      </c>
      <c r="C1552">
        <v>1650000</v>
      </c>
      <c r="D1552">
        <v>2014</v>
      </c>
      <c r="E1552">
        <v>53089</v>
      </c>
      <c r="F1552" t="s">
        <v>10</v>
      </c>
      <c r="G1552" t="s">
        <v>19</v>
      </c>
      <c r="H1552" t="s">
        <v>4243</v>
      </c>
      <c r="I1552" t="s">
        <v>4037</v>
      </c>
      <c r="J1552" t="s">
        <v>3953</v>
      </c>
      <c r="K1552" t="s">
        <v>25</v>
      </c>
      <c r="L1552" t="s">
        <v>4111</v>
      </c>
      <c r="M1552" t="s">
        <v>4454</v>
      </c>
      <c r="N1552" t="s">
        <v>4455</v>
      </c>
      <c r="O1552" t="s">
        <v>3975</v>
      </c>
      <c r="P1552">
        <v>4868</v>
      </c>
      <c r="Q1552">
        <v>1854</v>
      </c>
      <c r="R1552">
        <v>1470</v>
      </c>
      <c r="S1552">
        <v>5</v>
      </c>
      <c r="T1552">
        <v>80</v>
      </c>
    </row>
    <row r="1553" spans="1:20" x14ac:dyDescent="0.3">
      <c r="A1553" t="s">
        <v>3949</v>
      </c>
      <c r="B1553" t="s">
        <v>4010</v>
      </c>
      <c r="C1553">
        <v>823000</v>
      </c>
      <c r="D1553">
        <v>2018</v>
      </c>
      <c r="E1553">
        <v>90000</v>
      </c>
      <c r="F1553" t="s">
        <v>10</v>
      </c>
      <c r="G1553" t="s">
        <v>19</v>
      </c>
      <c r="H1553" t="s">
        <v>4006</v>
      </c>
      <c r="I1553" t="s">
        <v>4349</v>
      </c>
      <c r="J1553" t="s">
        <v>3943</v>
      </c>
      <c r="K1553" t="s">
        <v>25</v>
      </c>
      <c r="L1553" t="s">
        <v>4012</v>
      </c>
      <c r="M1553" t="s">
        <v>4013</v>
      </c>
      <c r="N1553" t="s">
        <v>4014</v>
      </c>
      <c r="O1553" t="s">
        <v>3948</v>
      </c>
      <c r="P1553">
        <v>4490</v>
      </c>
      <c r="Q1553">
        <v>1730</v>
      </c>
      <c r="R1553">
        <v>1485</v>
      </c>
      <c r="S1553">
        <v>5</v>
      </c>
      <c r="T1553">
        <v>43</v>
      </c>
    </row>
    <row r="1554" spans="1:20" x14ac:dyDescent="0.3">
      <c r="A1554" t="s">
        <v>4015</v>
      </c>
      <c r="B1554" t="s">
        <v>5340</v>
      </c>
      <c r="C1554">
        <v>2095000</v>
      </c>
      <c r="D1554">
        <v>2021</v>
      </c>
      <c r="E1554">
        <v>23000</v>
      </c>
      <c r="F1554" t="s">
        <v>14</v>
      </c>
      <c r="G1554" t="s">
        <v>12</v>
      </c>
      <c r="H1554" t="s">
        <v>4106</v>
      </c>
      <c r="I1554" t="s">
        <v>3967</v>
      </c>
      <c r="J1554" t="s">
        <v>3943</v>
      </c>
      <c r="K1554" t="s">
        <v>25</v>
      </c>
      <c r="L1554" t="s">
        <v>4018</v>
      </c>
      <c r="M1554" t="s">
        <v>4301</v>
      </c>
      <c r="N1554" t="s">
        <v>4020</v>
      </c>
      <c r="O1554" t="s">
        <v>3948</v>
      </c>
      <c r="P1554">
        <v>4598</v>
      </c>
      <c r="Q1554">
        <v>1894</v>
      </c>
      <c r="R1554">
        <v>1706</v>
      </c>
      <c r="S1554">
        <v>5</v>
      </c>
      <c r="T1554">
        <v>50</v>
      </c>
    </row>
    <row r="1555" spans="1:20" x14ac:dyDescent="0.3">
      <c r="A1555" t="s">
        <v>3949</v>
      </c>
      <c r="B1555" t="s">
        <v>5621</v>
      </c>
      <c r="C1555">
        <v>350000</v>
      </c>
      <c r="D1555">
        <v>2012</v>
      </c>
      <c r="E1555">
        <v>55000</v>
      </c>
      <c r="F1555" t="s">
        <v>10</v>
      </c>
      <c r="G1555" t="s">
        <v>12</v>
      </c>
      <c r="H1555" t="s">
        <v>4106</v>
      </c>
      <c r="I1555" t="s">
        <v>4011</v>
      </c>
      <c r="J1555" t="s">
        <v>3943</v>
      </c>
      <c r="K1555" t="s">
        <v>25</v>
      </c>
      <c r="L1555" t="s">
        <v>4026</v>
      </c>
      <c r="M1555" t="s">
        <v>4409</v>
      </c>
      <c r="N1555" t="s">
        <v>4410</v>
      </c>
      <c r="O1555" t="s">
        <v>1676</v>
      </c>
      <c r="P1555">
        <v>3539</v>
      </c>
      <c r="Q1555">
        <v>1475</v>
      </c>
      <c r="R1555">
        <v>1700</v>
      </c>
      <c r="S1555">
        <v>5</v>
      </c>
      <c r="T1555">
        <v>35</v>
      </c>
    </row>
    <row r="1556" spans="1:20" x14ac:dyDescent="0.3">
      <c r="A1556" t="s">
        <v>3957</v>
      </c>
      <c r="B1556" t="s">
        <v>5622</v>
      </c>
      <c r="C1556">
        <v>335000</v>
      </c>
      <c r="D1556">
        <v>2016</v>
      </c>
      <c r="E1556">
        <v>64000</v>
      </c>
      <c r="F1556" t="s">
        <v>14</v>
      </c>
      <c r="G1556" t="s">
        <v>12</v>
      </c>
      <c r="H1556" t="s">
        <v>5623</v>
      </c>
      <c r="I1556" t="s">
        <v>3952</v>
      </c>
      <c r="J1556" t="s">
        <v>3953</v>
      </c>
      <c r="K1556" t="s">
        <v>25</v>
      </c>
      <c r="L1556" t="s">
        <v>4714</v>
      </c>
      <c r="M1556" t="s">
        <v>3955</v>
      </c>
      <c r="N1556" t="s">
        <v>4289</v>
      </c>
      <c r="O1556" t="s">
        <v>3948</v>
      </c>
      <c r="P1556">
        <v>3765</v>
      </c>
      <c r="Q1556">
        <v>1660</v>
      </c>
      <c r="R1556">
        <v>1520</v>
      </c>
      <c r="S1556">
        <v>5</v>
      </c>
      <c r="T1556">
        <v>43</v>
      </c>
    </row>
    <row r="1557" spans="1:20" x14ac:dyDescent="0.3">
      <c r="A1557" t="s">
        <v>3957</v>
      </c>
      <c r="B1557" t="s">
        <v>4972</v>
      </c>
      <c r="C1557">
        <v>649000</v>
      </c>
      <c r="D1557">
        <v>2020</v>
      </c>
      <c r="E1557">
        <v>52236</v>
      </c>
      <c r="F1557" t="s">
        <v>10</v>
      </c>
      <c r="G1557" t="s">
        <v>12</v>
      </c>
      <c r="H1557" t="s">
        <v>3966</v>
      </c>
      <c r="I1557" t="s">
        <v>4037</v>
      </c>
      <c r="J1557" t="s">
        <v>3943</v>
      </c>
      <c r="K1557" t="s">
        <v>25</v>
      </c>
      <c r="L1557" t="s">
        <v>3961</v>
      </c>
      <c r="M1557" t="s">
        <v>4306</v>
      </c>
      <c r="N1557" t="s">
        <v>4304</v>
      </c>
      <c r="O1557" t="s">
        <v>3948</v>
      </c>
      <c r="P1557">
        <v>3765</v>
      </c>
      <c r="Q1557">
        <v>1660</v>
      </c>
      <c r="R1557">
        <v>1520</v>
      </c>
      <c r="S1557">
        <v>5</v>
      </c>
      <c r="T1557">
        <v>43</v>
      </c>
    </row>
    <row r="1558" spans="1:20" x14ac:dyDescent="0.3">
      <c r="A1558" t="s">
        <v>3939</v>
      </c>
      <c r="B1558" t="s">
        <v>4998</v>
      </c>
      <c r="C1558">
        <v>400000</v>
      </c>
      <c r="D1558">
        <v>2013</v>
      </c>
      <c r="E1558">
        <v>76000</v>
      </c>
      <c r="F1558" t="s">
        <v>10</v>
      </c>
      <c r="G1558" t="s">
        <v>12</v>
      </c>
      <c r="H1558" t="s">
        <v>4036</v>
      </c>
      <c r="I1558" t="s">
        <v>3952</v>
      </c>
      <c r="J1558" t="s">
        <v>3943</v>
      </c>
      <c r="K1558" t="s">
        <v>25</v>
      </c>
      <c r="L1558" t="s">
        <v>4155</v>
      </c>
      <c r="M1558" t="s">
        <v>4923</v>
      </c>
      <c r="N1558" t="s">
        <v>4924</v>
      </c>
      <c r="O1558" t="s">
        <v>3948</v>
      </c>
      <c r="P1558">
        <v>4440</v>
      </c>
      <c r="Q1558">
        <v>1695</v>
      </c>
      <c r="R1558">
        <v>1485</v>
      </c>
      <c r="S1558">
        <v>5</v>
      </c>
      <c r="T1558">
        <v>42</v>
      </c>
    </row>
    <row r="1559" spans="1:20" x14ac:dyDescent="0.3">
      <c r="A1559" t="s">
        <v>3985</v>
      </c>
      <c r="B1559" t="s">
        <v>4775</v>
      </c>
      <c r="C1559">
        <v>5500000</v>
      </c>
      <c r="D1559">
        <v>2020</v>
      </c>
      <c r="E1559">
        <v>19000</v>
      </c>
      <c r="F1559" t="s">
        <v>10</v>
      </c>
      <c r="G1559" t="s">
        <v>19</v>
      </c>
      <c r="H1559" t="s">
        <v>4337</v>
      </c>
      <c r="I1559" t="s">
        <v>4068</v>
      </c>
      <c r="J1559" t="s">
        <v>3943</v>
      </c>
      <c r="K1559" t="s">
        <v>25</v>
      </c>
      <c r="L1559" t="s">
        <v>4151</v>
      </c>
      <c r="M1559" t="s">
        <v>4654</v>
      </c>
      <c r="N1559" t="s">
        <v>4655</v>
      </c>
      <c r="O1559" t="s">
        <v>3975</v>
      </c>
      <c r="P1559">
        <v>4633</v>
      </c>
      <c r="Q1559">
        <v>1811</v>
      </c>
      <c r="R1559">
        <v>1429</v>
      </c>
      <c r="S1559">
        <v>5</v>
      </c>
      <c r="T1559">
        <v>57</v>
      </c>
    </row>
    <row r="1560" spans="1:20" x14ac:dyDescent="0.3">
      <c r="A1560" t="s">
        <v>3964</v>
      </c>
      <c r="B1560" t="s">
        <v>4904</v>
      </c>
      <c r="C1560">
        <v>1375000</v>
      </c>
      <c r="D1560">
        <v>2013</v>
      </c>
      <c r="E1560">
        <v>97000</v>
      </c>
      <c r="F1560" t="s">
        <v>14</v>
      </c>
      <c r="G1560" t="s">
        <v>12</v>
      </c>
      <c r="H1560" t="s">
        <v>4210</v>
      </c>
      <c r="I1560" t="s">
        <v>3952</v>
      </c>
      <c r="J1560" t="s">
        <v>3943</v>
      </c>
      <c r="K1560" t="s">
        <v>25</v>
      </c>
      <c r="L1560" t="s">
        <v>4283</v>
      </c>
      <c r="M1560" t="s">
        <v>4284</v>
      </c>
      <c r="N1560" t="s">
        <v>3974</v>
      </c>
      <c r="O1560" t="s">
        <v>3975</v>
      </c>
      <c r="P1560">
        <v>4705</v>
      </c>
      <c r="Q1560">
        <v>1840</v>
      </c>
      <c r="R1560">
        <v>1850</v>
      </c>
      <c r="S1560">
        <v>7</v>
      </c>
      <c r="T1560">
        <v>80</v>
      </c>
    </row>
    <row r="1561" spans="1:20" x14ac:dyDescent="0.3">
      <c r="A1561" t="s">
        <v>3957</v>
      </c>
      <c r="B1561" t="s">
        <v>4128</v>
      </c>
      <c r="C1561">
        <v>1190000</v>
      </c>
      <c r="D1561">
        <v>2018</v>
      </c>
      <c r="E1561">
        <v>76000</v>
      </c>
      <c r="F1561" t="s">
        <v>14</v>
      </c>
      <c r="G1561" t="s">
        <v>19</v>
      </c>
      <c r="H1561" t="s">
        <v>4316</v>
      </c>
      <c r="I1561" t="s">
        <v>3952</v>
      </c>
      <c r="J1561" t="s">
        <v>3943</v>
      </c>
      <c r="K1561" t="s">
        <v>25</v>
      </c>
      <c r="L1561" t="s">
        <v>4069</v>
      </c>
      <c r="M1561" t="s">
        <v>4070</v>
      </c>
      <c r="N1561" t="s">
        <v>4071</v>
      </c>
      <c r="O1561" t="s">
        <v>3948</v>
      </c>
      <c r="P1561">
        <v>4270</v>
      </c>
      <c r="Q1561">
        <v>1780</v>
      </c>
      <c r="R1561">
        <v>1630</v>
      </c>
      <c r="S1561">
        <v>5</v>
      </c>
      <c r="T1561">
        <v>60</v>
      </c>
    </row>
    <row r="1562" spans="1:20" x14ac:dyDescent="0.3">
      <c r="A1562" t="s">
        <v>4015</v>
      </c>
      <c r="B1562" t="s">
        <v>5624</v>
      </c>
      <c r="C1562">
        <v>1930000</v>
      </c>
      <c r="D1562">
        <v>2021</v>
      </c>
      <c r="E1562">
        <v>15000</v>
      </c>
      <c r="F1562" t="s">
        <v>14</v>
      </c>
      <c r="G1562" t="s">
        <v>12</v>
      </c>
      <c r="H1562" t="s">
        <v>4036</v>
      </c>
      <c r="I1562" t="s">
        <v>4068</v>
      </c>
      <c r="J1562" t="s">
        <v>3943</v>
      </c>
      <c r="K1562" t="s">
        <v>25</v>
      </c>
      <c r="L1562" t="s">
        <v>4018</v>
      </c>
      <c r="M1562" t="s">
        <v>4301</v>
      </c>
      <c r="N1562" t="s">
        <v>4020</v>
      </c>
      <c r="O1562" t="s">
        <v>3948</v>
      </c>
      <c r="P1562">
        <v>4598</v>
      </c>
      <c r="Q1562">
        <v>1894</v>
      </c>
      <c r="R1562">
        <v>1706</v>
      </c>
      <c r="S1562">
        <v>5</v>
      </c>
      <c r="T1562">
        <v>50</v>
      </c>
    </row>
    <row r="1563" spans="1:20" x14ac:dyDescent="0.3">
      <c r="A1563" t="s">
        <v>3964</v>
      </c>
      <c r="B1563" t="s">
        <v>4135</v>
      </c>
      <c r="C1563">
        <v>990000</v>
      </c>
      <c r="D1563">
        <v>2015</v>
      </c>
      <c r="E1563">
        <v>98000</v>
      </c>
      <c r="F1563" t="s">
        <v>14</v>
      </c>
      <c r="G1563" t="s">
        <v>12</v>
      </c>
      <c r="H1563" t="s">
        <v>3971</v>
      </c>
      <c r="I1563" t="s">
        <v>4114</v>
      </c>
      <c r="J1563" t="s">
        <v>3943</v>
      </c>
      <c r="K1563" t="s">
        <v>25</v>
      </c>
      <c r="L1563" t="s">
        <v>4136</v>
      </c>
      <c r="M1563" t="s">
        <v>4137</v>
      </c>
      <c r="N1563" t="s">
        <v>4138</v>
      </c>
      <c r="O1563" t="s">
        <v>3975</v>
      </c>
      <c r="P1563">
        <v>4585</v>
      </c>
      <c r="Q1563">
        <v>1765</v>
      </c>
      <c r="R1563">
        <v>1760</v>
      </c>
      <c r="S1563">
        <v>7</v>
      </c>
      <c r="T1563">
        <v>55</v>
      </c>
    </row>
    <row r="1564" spans="1:20" x14ac:dyDescent="0.3">
      <c r="A1564" t="s">
        <v>3957</v>
      </c>
      <c r="B1564" t="s">
        <v>4760</v>
      </c>
      <c r="C1564">
        <v>725000</v>
      </c>
      <c r="D1564">
        <v>2017</v>
      </c>
      <c r="E1564">
        <v>36597</v>
      </c>
      <c r="F1564" t="s">
        <v>10</v>
      </c>
      <c r="G1564" t="s">
        <v>12</v>
      </c>
      <c r="H1564" t="s">
        <v>4106</v>
      </c>
      <c r="I1564" t="s">
        <v>3967</v>
      </c>
      <c r="J1564" t="s">
        <v>3953</v>
      </c>
      <c r="K1564" t="s">
        <v>25</v>
      </c>
      <c r="L1564" t="s">
        <v>3961</v>
      </c>
      <c r="M1564" t="s">
        <v>3968</v>
      </c>
      <c r="N1564" t="s">
        <v>4003</v>
      </c>
      <c r="O1564" t="s">
        <v>3948</v>
      </c>
      <c r="P1564">
        <v>3985</v>
      </c>
      <c r="Q1564">
        <v>1734</v>
      </c>
      <c r="R1564">
        <v>1505</v>
      </c>
      <c r="S1564">
        <v>5</v>
      </c>
      <c r="T1564">
        <v>45</v>
      </c>
    </row>
    <row r="1565" spans="1:20" x14ac:dyDescent="0.3">
      <c r="A1565" t="s">
        <v>3980</v>
      </c>
      <c r="B1565" t="s">
        <v>5625</v>
      </c>
      <c r="C1565">
        <v>6100000</v>
      </c>
      <c r="D1565">
        <v>2022</v>
      </c>
      <c r="E1565">
        <v>500</v>
      </c>
      <c r="F1565" t="s">
        <v>14</v>
      </c>
      <c r="G1565" t="s">
        <v>19</v>
      </c>
      <c r="H1565" t="s">
        <v>4036</v>
      </c>
      <c r="I1565" t="s">
        <v>3942</v>
      </c>
      <c r="J1565" t="s">
        <v>3943</v>
      </c>
      <c r="K1565" t="s">
        <v>25</v>
      </c>
      <c r="L1565" t="s">
        <v>4358</v>
      </c>
      <c r="M1565" t="s">
        <v>4359</v>
      </c>
      <c r="N1565" t="s">
        <v>4360</v>
      </c>
      <c r="O1565" t="s">
        <v>3975</v>
      </c>
      <c r="P1565">
        <v>4686</v>
      </c>
      <c r="Q1565">
        <v>1810</v>
      </c>
      <c r="R1565">
        <v>1442</v>
      </c>
      <c r="S1565">
        <v>5</v>
      </c>
      <c r="T1565">
        <v>66</v>
      </c>
    </row>
    <row r="1566" spans="1:20" x14ac:dyDescent="0.3">
      <c r="A1566" t="s">
        <v>3949</v>
      </c>
      <c r="B1566" t="s">
        <v>4127</v>
      </c>
      <c r="C1566">
        <v>575000</v>
      </c>
      <c r="D1566">
        <v>2015</v>
      </c>
      <c r="E1566">
        <v>48000</v>
      </c>
      <c r="F1566" t="s">
        <v>10</v>
      </c>
      <c r="G1566" t="s">
        <v>12</v>
      </c>
      <c r="H1566" t="s">
        <v>3971</v>
      </c>
      <c r="I1566" t="s">
        <v>3967</v>
      </c>
      <c r="J1566" t="s">
        <v>3943</v>
      </c>
      <c r="K1566" t="s">
        <v>25</v>
      </c>
      <c r="L1566" t="s">
        <v>3977</v>
      </c>
      <c r="M1566" t="s">
        <v>3978</v>
      </c>
      <c r="N1566" t="s">
        <v>3979</v>
      </c>
      <c r="O1566" t="s">
        <v>3948</v>
      </c>
      <c r="P1566">
        <v>4490</v>
      </c>
      <c r="Q1566">
        <v>1730</v>
      </c>
      <c r="R1566">
        <v>1485</v>
      </c>
      <c r="S1566">
        <v>5</v>
      </c>
      <c r="T1566">
        <v>43</v>
      </c>
    </row>
    <row r="1567" spans="1:20" x14ac:dyDescent="0.3">
      <c r="A1567" t="s">
        <v>4363</v>
      </c>
      <c r="B1567" t="s">
        <v>5157</v>
      </c>
      <c r="C1567">
        <v>3200000</v>
      </c>
      <c r="D1567">
        <v>2016</v>
      </c>
      <c r="E1567">
        <v>55000</v>
      </c>
      <c r="F1567" t="s">
        <v>14</v>
      </c>
      <c r="G1567" t="s">
        <v>19</v>
      </c>
      <c r="H1567" t="s">
        <v>3941</v>
      </c>
      <c r="I1567" t="s">
        <v>4011</v>
      </c>
      <c r="J1567" t="s">
        <v>3953</v>
      </c>
      <c r="K1567" t="s">
        <v>25</v>
      </c>
      <c r="L1567" t="s">
        <v>4365</v>
      </c>
      <c r="M1567" t="s">
        <v>4366</v>
      </c>
      <c r="N1567" t="s">
        <v>4367</v>
      </c>
      <c r="O1567" t="s">
        <v>3991</v>
      </c>
      <c r="P1567">
        <v>4600</v>
      </c>
      <c r="Q1567">
        <v>2069</v>
      </c>
      <c r="R1567">
        <v>1690</v>
      </c>
      <c r="S1567">
        <v>7</v>
      </c>
      <c r="T1567">
        <v>65</v>
      </c>
    </row>
    <row r="1568" spans="1:20" x14ac:dyDescent="0.3">
      <c r="A1568" t="s">
        <v>3964</v>
      </c>
      <c r="B1568" t="s">
        <v>5326</v>
      </c>
      <c r="C1568">
        <v>2850000</v>
      </c>
      <c r="D1568">
        <v>2022</v>
      </c>
      <c r="E1568">
        <v>16000</v>
      </c>
      <c r="F1568" t="s">
        <v>14</v>
      </c>
      <c r="G1568" t="s">
        <v>19</v>
      </c>
      <c r="H1568" t="s">
        <v>3951</v>
      </c>
      <c r="I1568" t="s">
        <v>3952</v>
      </c>
      <c r="J1568" t="s">
        <v>3943</v>
      </c>
      <c r="K1568" t="s">
        <v>25</v>
      </c>
      <c r="L1568" t="s">
        <v>3972</v>
      </c>
      <c r="M1568" t="s">
        <v>3973</v>
      </c>
      <c r="N1568" t="s">
        <v>4285</v>
      </c>
      <c r="O1568" t="s">
        <v>3975</v>
      </c>
      <c r="P1568">
        <v>4735</v>
      </c>
      <c r="Q1568">
        <v>1830</v>
      </c>
      <c r="R1568">
        <v>1795</v>
      </c>
      <c r="S1568">
        <v>7</v>
      </c>
      <c r="T1568">
        <v>55</v>
      </c>
    </row>
    <row r="1569" spans="1:20" x14ac:dyDescent="0.3">
      <c r="A1569" t="s">
        <v>3949</v>
      </c>
      <c r="B1569" t="s">
        <v>5626</v>
      </c>
      <c r="C1569">
        <v>725000</v>
      </c>
      <c r="D1569">
        <v>2016</v>
      </c>
      <c r="E1569">
        <v>53000</v>
      </c>
      <c r="F1569" t="s">
        <v>10</v>
      </c>
      <c r="G1569" t="s">
        <v>12</v>
      </c>
      <c r="H1569" t="s">
        <v>4036</v>
      </c>
      <c r="I1569" t="s">
        <v>3942</v>
      </c>
      <c r="J1569" t="s">
        <v>3943</v>
      </c>
      <c r="K1569" t="s">
        <v>25</v>
      </c>
      <c r="L1569" t="s">
        <v>3977</v>
      </c>
      <c r="M1569" t="s">
        <v>5036</v>
      </c>
      <c r="N1569" t="s">
        <v>3979</v>
      </c>
      <c r="O1569" t="s">
        <v>3948</v>
      </c>
      <c r="P1569">
        <v>4296</v>
      </c>
      <c r="Q1569">
        <v>1695</v>
      </c>
      <c r="R1569">
        <v>1685</v>
      </c>
      <c r="S1569">
        <v>7</v>
      </c>
      <c r="T1569">
        <v>45</v>
      </c>
    </row>
    <row r="1570" spans="1:20" x14ac:dyDescent="0.3">
      <c r="A1570" t="s">
        <v>3997</v>
      </c>
      <c r="B1570" t="s">
        <v>5140</v>
      </c>
      <c r="C1570">
        <v>380000</v>
      </c>
      <c r="D1570">
        <v>2013</v>
      </c>
      <c r="E1570">
        <v>35000</v>
      </c>
      <c r="F1570" t="s">
        <v>14</v>
      </c>
      <c r="G1570" t="s">
        <v>12</v>
      </c>
      <c r="H1570" t="s">
        <v>4078</v>
      </c>
      <c r="I1570" t="s">
        <v>3942</v>
      </c>
      <c r="J1570" t="s">
        <v>3943</v>
      </c>
      <c r="K1570" t="s">
        <v>25</v>
      </c>
      <c r="L1570" t="s">
        <v>3999</v>
      </c>
      <c r="M1570" t="s">
        <v>5141</v>
      </c>
      <c r="N1570" t="s">
        <v>5142</v>
      </c>
      <c r="O1570" t="s">
        <v>3948</v>
      </c>
      <c r="P1570">
        <v>4425</v>
      </c>
      <c r="Q1570">
        <v>1695</v>
      </c>
      <c r="R1570">
        <v>1505</v>
      </c>
      <c r="S1570">
        <v>5</v>
      </c>
      <c r="T1570">
        <v>41</v>
      </c>
    </row>
    <row r="1571" spans="1:20" x14ac:dyDescent="0.3">
      <c r="A1571" t="s">
        <v>3939</v>
      </c>
      <c r="B1571" t="s">
        <v>4706</v>
      </c>
      <c r="C1571">
        <v>434999</v>
      </c>
      <c r="D1571">
        <v>2014</v>
      </c>
      <c r="E1571">
        <v>50000</v>
      </c>
      <c r="F1571" t="s">
        <v>10</v>
      </c>
      <c r="G1571" t="s">
        <v>19</v>
      </c>
      <c r="H1571" t="s">
        <v>3971</v>
      </c>
      <c r="I1571" t="s">
        <v>3952</v>
      </c>
      <c r="J1571" t="s">
        <v>3943</v>
      </c>
      <c r="K1571" t="s">
        <v>25</v>
      </c>
      <c r="L1571" t="s">
        <v>4062</v>
      </c>
      <c r="M1571" t="s">
        <v>4063</v>
      </c>
      <c r="N1571" t="s">
        <v>4064</v>
      </c>
      <c r="O1571" t="s">
        <v>3948</v>
      </c>
      <c r="P1571">
        <v>3990</v>
      </c>
      <c r="Q1571">
        <v>1680</v>
      </c>
      <c r="R1571">
        <v>1505</v>
      </c>
      <c r="S1571">
        <v>5</v>
      </c>
      <c r="T1571">
        <v>35</v>
      </c>
    </row>
    <row r="1572" spans="1:20" x14ac:dyDescent="0.3">
      <c r="A1572" t="s">
        <v>4021</v>
      </c>
      <c r="B1572" t="s">
        <v>4591</v>
      </c>
      <c r="C1572">
        <v>425000</v>
      </c>
      <c r="D1572">
        <v>2016</v>
      </c>
      <c r="E1572">
        <v>52600</v>
      </c>
      <c r="F1572" t="s">
        <v>10</v>
      </c>
      <c r="G1572" t="s">
        <v>12</v>
      </c>
      <c r="H1572" t="s">
        <v>4432</v>
      </c>
      <c r="I1572" t="s">
        <v>4037</v>
      </c>
      <c r="J1572" t="s">
        <v>3943</v>
      </c>
      <c r="K1572" t="s">
        <v>25</v>
      </c>
      <c r="L1572" t="s">
        <v>3945</v>
      </c>
      <c r="M1572" t="s">
        <v>4200</v>
      </c>
      <c r="N1572" t="s">
        <v>4201</v>
      </c>
      <c r="O1572" t="s">
        <v>3948</v>
      </c>
      <c r="P1572">
        <v>3971</v>
      </c>
      <c r="Q1572">
        <v>1682</v>
      </c>
      <c r="R1572">
        <v>1469</v>
      </c>
      <c r="S1572">
        <v>5</v>
      </c>
      <c r="T1572">
        <v>45</v>
      </c>
    </row>
    <row r="1573" spans="1:20" x14ac:dyDescent="0.3">
      <c r="A1573" t="s">
        <v>3939</v>
      </c>
      <c r="B1573" t="s">
        <v>5627</v>
      </c>
      <c r="C1573">
        <v>675000</v>
      </c>
      <c r="D1573">
        <v>2020</v>
      </c>
      <c r="E1573">
        <v>25000</v>
      </c>
      <c r="F1573" t="s">
        <v>10</v>
      </c>
      <c r="G1573" t="s">
        <v>12</v>
      </c>
      <c r="H1573" t="s">
        <v>4036</v>
      </c>
      <c r="I1573" t="s">
        <v>3952</v>
      </c>
      <c r="J1573" t="s">
        <v>3943</v>
      </c>
      <c r="K1573" t="s">
        <v>25</v>
      </c>
      <c r="L1573" t="s">
        <v>4062</v>
      </c>
      <c r="M1573" t="s">
        <v>4063</v>
      </c>
      <c r="N1573" t="s">
        <v>4064</v>
      </c>
      <c r="O1573" t="s">
        <v>3948</v>
      </c>
      <c r="P1573">
        <v>3995</v>
      </c>
      <c r="Q1573">
        <v>1695</v>
      </c>
      <c r="R1573">
        <v>1501</v>
      </c>
      <c r="S1573">
        <v>5</v>
      </c>
      <c r="T1573">
        <v>35</v>
      </c>
    </row>
    <row r="1574" spans="1:20" x14ac:dyDescent="0.3">
      <c r="A1574" t="s">
        <v>3957</v>
      </c>
      <c r="B1574" t="s">
        <v>5596</v>
      </c>
      <c r="C1574">
        <v>399000</v>
      </c>
      <c r="D1574">
        <v>2014</v>
      </c>
      <c r="E1574">
        <v>74000</v>
      </c>
      <c r="F1574" t="s">
        <v>10</v>
      </c>
      <c r="G1574" t="s">
        <v>12</v>
      </c>
      <c r="H1574" t="s">
        <v>4223</v>
      </c>
      <c r="I1574" t="s">
        <v>3952</v>
      </c>
      <c r="J1574" t="s">
        <v>3943</v>
      </c>
      <c r="K1574" t="s">
        <v>25</v>
      </c>
      <c r="L1574" t="s">
        <v>3961</v>
      </c>
      <c r="M1574" t="s">
        <v>4306</v>
      </c>
      <c r="N1574" t="s">
        <v>4304</v>
      </c>
      <c r="O1574" t="s">
        <v>3948</v>
      </c>
      <c r="P1574">
        <v>3995</v>
      </c>
      <c r="Q1574">
        <v>1660</v>
      </c>
      <c r="R1574">
        <v>1520</v>
      </c>
      <c r="S1574">
        <v>5</v>
      </c>
      <c r="T1574">
        <v>43</v>
      </c>
    </row>
    <row r="1575" spans="1:20" x14ac:dyDescent="0.3">
      <c r="A1575" t="s">
        <v>4021</v>
      </c>
      <c r="B1575" t="s">
        <v>5628</v>
      </c>
      <c r="C1575">
        <v>685000</v>
      </c>
      <c r="D1575">
        <v>2015</v>
      </c>
      <c r="E1575">
        <v>85000</v>
      </c>
      <c r="F1575" t="s">
        <v>14</v>
      </c>
      <c r="G1575" t="s">
        <v>19</v>
      </c>
      <c r="H1575" t="s">
        <v>3941</v>
      </c>
      <c r="I1575" t="s">
        <v>3942</v>
      </c>
      <c r="J1575" t="s">
        <v>3943</v>
      </c>
      <c r="K1575" t="s">
        <v>25</v>
      </c>
      <c r="L1575" t="s">
        <v>4204</v>
      </c>
      <c r="M1575" t="s">
        <v>4399</v>
      </c>
      <c r="N1575" t="s">
        <v>4355</v>
      </c>
      <c r="O1575" t="s">
        <v>3948</v>
      </c>
      <c r="P1575">
        <v>4384</v>
      </c>
      <c r="Q1575">
        <v>1699</v>
      </c>
      <c r="R1575">
        <v>1466</v>
      </c>
      <c r="S1575">
        <v>5</v>
      </c>
      <c r="T1575">
        <v>55</v>
      </c>
    </row>
    <row r="1576" spans="1:20" x14ac:dyDescent="0.3">
      <c r="A1576" t="s">
        <v>3949</v>
      </c>
      <c r="B1576" t="s">
        <v>4331</v>
      </c>
      <c r="C1576">
        <v>265000</v>
      </c>
      <c r="D1576">
        <v>2011</v>
      </c>
      <c r="E1576">
        <v>28000</v>
      </c>
      <c r="F1576" t="s">
        <v>10</v>
      </c>
      <c r="G1576" t="s">
        <v>12</v>
      </c>
      <c r="H1576" t="s">
        <v>3971</v>
      </c>
      <c r="I1576" t="s">
        <v>4037</v>
      </c>
      <c r="J1576" t="s">
        <v>3943</v>
      </c>
      <c r="K1576" t="s">
        <v>25</v>
      </c>
      <c r="L1576" t="s">
        <v>1676</v>
      </c>
      <c r="M1576" t="s">
        <v>1676</v>
      </c>
      <c r="N1576" t="s">
        <v>1676</v>
      </c>
      <c r="O1576" t="s">
        <v>1676</v>
      </c>
    </row>
    <row r="1577" spans="1:20" x14ac:dyDescent="0.3">
      <c r="A1577" t="s">
        <v>4021</v>
      </c>
      <c r="B1577" t="s">
        <v>5629</v>
      </c>
      <c r="C1577">
        <v>940000</v>
      </c>
      <c r="D1577">
        <v>2021</v>
      </c>
      <c r="E1577">
        <v>35000</v>
      </c>
      <c r="F1577" t="s">
        <v>10</v>
      </c>
      <c r="G1577" t="s">
        <v>12</v>
      </c>
      <c r="H1577" t="s">
        <v>4337</v>
      </c>
      <c r="I1577" t="s">
        <v>3960</v>
      </c>
      <c r="J1577" t="s">
        <v>3943</v>
      </c>
      <c r="K1577" t="s">
        <v>3944</v>
      </c>
      <c r="L1577" t="s">
        <v>4225</v>
      </c>
      <c r="M1577" t="s">
        <v>4226</v>
      </c>
      <c r="N1577" t="s">
        <v>4044</v>
      </c>
      <c r="O1577" t="s">
        <v>3948</v>
      </c>
      <c r="P1577">
        <v>4390</v>
      </c>
      <c r="Q1577">
        <v>1699</v>
      </c>
      <c r="R1577">
        <v>1467</v>
      </c>
      <c r="S1577">
        <v>5</v>
      </c>
      <c r="T1577">
        <v>55</v>
      </c>
    </row>
    <row r="1578" spans="1:20" x14ac:dyDescent="0.3">
      <c r="A1578" t="s">
        <v>3980</v>
      </c>
      <c r="B1578" t="s">
        <v>5630</v>
      </c>
      <c r="C1578">
        <v>13100000</v>
      </c>
      <c r="D1578">
        <v>2021</v>
      </c>
      <c r="E1578">
        <v>17000</v>
      </c>
      <c r="F1578" t="s">
        <v>10</v>
      </c>
      <c r="G1578" t="s">
        <v>19</v>
      </c>
      <c r="H1578" t="s">
        <v>4036</v>
      </c>
      <c r="I1578" t="s">
        <v>3952</v>
      </c>
      <c r="J1578" t="s">
        <v>3943</v>
      </c>
      <c r="K1578" t="s">
        <v>25</v>
      </c>
      <c r="L1578" t="s">
        <v>4576</v>
      </c>
      <c r="M1578" t="s">
        <v>4528</v>
      </c>
      <c r="N1578" t="s">
        <v>4100</v>
      </c>
      <c r="O1578" t="s">
        <v>3991</v>
      </c>
      <c r="P1578">
        <v>5207</v>
      </c>
      <c r="Q1578">
        <v>2157</v>
      </c>
      <c r="R1578">
        <v>1823</v>
      </c>
      <c r="S1578">
        <v>7</v>
      </c>
      <c r="T1578">
        <v>90</v>
      </c>
    </row>
    <row r="1579" spans="1:20" x14ac:dyDescent="0.3">
      <c r="A1579" t="s">
        <v>4104</v>
      </c>
      <c r="B1579" t="s">
        <v>5631</v>
      </c>
      <c r="C1579">
        <v>2690000</v>
      </c>
      <c r="D1579">
        <v>2016</v>
      </c>
      <c r="E1579">
        <v>57000</v>
      </c>
      <c r="F1579" t="s">
        <v>14</v>
      </c>
      <c r="G1579" t="s">
        <v>19</v>
      </c>
      <c r="H1579" t="s">
        <v>4145</v>
      </c>
      <c r="I1579" t="s">
        <v>3952</v>
      </c>
      <c r="J1579" t="s">
        <v>3943</v>
      </c>
      <c r="K1579" t="s">
        <v>25</v>
      </c>
      <c r="L1579" t="s">
        <v>4107</v>
      </c>
      <c r="M1579" t="s">
        <v>4439</v>
      </c>
      <c r="N1579" t="s">
        <v>4109</v>
      </c>
      <c r="O1579" t="s">
        <v>3991</v>
      </c>
      <c r="P1579">
        <v>4629</v>
      </c>
      <c r="Q1579">
        <v>1898</v>
      </c>
      <c r="R1579">
        <v>1653</v>
      </c>
      <c r="S1579">
        <v>5</v>
      </c>
      <c r="T1579">
        <v>75</v>
      </c>
    </row>
    <row r="1580" spans="1:20" x14ac:dyDescent="0.3">
      <c r="A1580" t="s">
        <v>3939</v>
      </c>
      <c r="B1580" t="s">
        <v>5262</v>
      </c>
      <c r="C1580">
        <v>1255000</v>
      </c>
      <c r="D1580">
        <v>2021</v>
      </c>
      <c r="E1580">
        <v>10000</v>
      </c>
      <c r="F1580" t="s">
        <v>10</v>
      </c>
      <c r="G1580" t="s">
        <v>12</v>
      </c>
      <c r="H1580" t="s">
        <v>3971</v>
      </c>
      <c r="I1580" t="s">
        <v>3952</v>
      </c>
      <c r="J1580" t="s">
        <v>3943</v>
      </c>
      <c r="K1580" t="s">
        <v>3944</v>
      </c>
      <c r="L1580" t="s">
        <v>4155</v>
      </c>
      <c r="M1580" t="s">
        <v>4156</v>
      </c>
      <c r="N1580" t="s">
        <v>4157</v>
      </c>
      <c r="O1580" t="s">
        <v>3948</v>
      </c>
      <c r="P1580">
        <v>4440</v>
      </c>
      <c r="Q1580">
        <v>1695</v>
      </c>
      <c r="R1580">
        <v>1495</v>
      </c>
      <c r="S1580">
        <v>5</v>
      </c>
      <c r="T1580">
        <v>40</v>
      </c>
    </row>
    <row r="1581" spans="1:20" x14ac:dyDescent="0.3">
      <c r="A1581" t="s">
        <v>4104</v>
      </c>
      <c r="B1581" t="s">
        <v>5632</v>
      </c>
      <c r="C1581">
        <v>825000</v>
      </c>
      <c r="D1581">
        <v>2009</v>
      </c>
      <c r="E1581">
        <v>63300</v>
      </c>
      <c r="F1581" t="s">
        <v>14</v>
      </c>
      <c r="G1581" t="s">
        <v>19</v>
      </c>
      <c r="H1581" t="s">
        <v>4036</v>
      </c>
      <c r="I1581" t="s">
        <v>3952</v>
      </c>
      <c r="J1581" t="s">
        <v>3943</v>
      </c>
      <c r="K1581" t="s">
        <v>25</v>
      </c>
      <c r="L1581" t="s">
        <v>4317</v>
      </c>
      <c r="M1581" t="s">
        <v>5633</v>
      </c>
      <c r="N1581" t="s">
        <v>5634</v>
      </c>
      <c r="O1581" t="s">
        <v>1676</v>
      </c>
      <c r="P1581">
        <v>4628</v>
      </c>
      <c r="Q1581">
        <v>1879</v>
      </c>
      <c r="R1581">
        <v>1651</v>
      </c>
      <c r="S1581">
        <v>5</v>
      </c>
      <c r="T1581">
        <v>75</v>
      </c>
    </row>
    <row r="1582" spans="1:20" x14ac:dyDescent="0.3">
      <c r="A1582" t="s">
        <v>3957</v>
      </c>
      <c r="B1582" t="s">
        <v>4330</v>
      </c>
      <c r="C1582">
        <v>390000</v>
      </c>
      <c r="D1582">
        <v>2014</v>
      </c>
      <c r="E1582">
        <v>46000</v>
      </c>
      <c r="F1582" t="s">
        <v>10</v>
      </c>
      <c r="G1582" t="s">
        <v>12</v>
      </c>
      <c r="H1582" t="s">
        <v>3941</v>
      </c>
      <c r="I1582" t="s">
        <v>4017</v>
      </c>
      <c r="J1582" t="s">
        <v>3943</v>
      </c>
      <c r="K1582" t="s">
        <v>25</v>
      </c>
      <c r="L1582" t="s">
        <v>3961</v>
      </c>
      <c r="M1582" t="s">
        <v>4306</v>
      </c>
      <c r="N1582" t="s">
        <v>4304</v>
      </c>
      <c r="O1582" t="s">
        <v>3948</v>
      </c>
      <c r="P1582">
        <v>3765</v>
      </c>
      <c r="Q1582">
        <v>1660</v>
      </c>
      <c r="R1582">
        <v>1520</v>
      </c>
      <c r="S1582">
        <v>5</v>
      </c>
      <c r="T1582">
        <v>43</v>
      </c>
    </row>
    <row r="1583" spans="1:20" x14ac:dyDescent="0.3">
      <c r="A1583" t="s">
        <v>3957</v>
      </c>
      <c r="B1583" t="s">
        <v>5635</v>
      </c>
      <c r="C1583">
        <v>525000</v>
      </c>
      <c r="D1583">
        <v>2014</v>
      </c>
      <c r="E1583">
        <v>64000</v>
      </c>
      <c r="F1583" t="s">
        <v>14</v>
      </c>
      <c r="G1583" t="s">
        <v>12</v>
      </c>
      <c r="H1583" t="s">
        <v>4223</v>
      </c>
      <c r="I1583" t="s">
        <v>3952</v>
      </c>
      <c r="J1583" t="s">
        <v>3953</v>
      </c>
      <c r="K1583" t="s">
        <v>25</v>
      </c>
      <c r="L1583" t="s">
        <v>4069</v>
      </c>
      <c r="M1583" t="s">
        <v>4070</v>
      </c>
      <c r="N1583" t="s">
        <v>4322</v>
      </c>
      <c r="O1583" t="s">
        <v>3948</v>
      </c>
      <c r="P1583">
        <v>4370</v>
      </c>
      <c r="Q1583">
        <v>1700</v>
      </c>
      <c r="R1583">
        <v>1475</v>
      </c>
      <c r="S1583">
        <v>5</v>
      </c>
      <c r="T1583">
        <v>43</v>
      </c>
    </row>
    <row r="1584" spans="1:20" x14ac:dyDescent="0.3">
      <c r="A1584" t="s">
        <v>4104</v>
      </c>
      <c r="B1584" t="s">
        <v>5636</v>
      </c>
      <c r="C1584">
        <v>3450000</v>
      </c>
      <c r="D1584">
        <v>2022</v>
      </c>
      <c r="E1584">
        <v>4600</v>
      </c>
      <c r="F1584" t="s">
        <v>10</v>
      </c>
      <c r="G1584" t="s">
        <v>19</v>
      </c>
      <c r="H1584" t="s">
        <v>4145</v>
      </c>
      <c r="I1584" t="s">
        <v>4011</v>
      </c>
      <c r="J1584" t="s">
        <v>3943</v>
      </c>
      <c r="K1584" t="s">
        <v>25</v>
      </c>
      <c r="L1584" t="s">
        <v>4313</v>
      </c>
      <c r="M1584" t="s">
        <v>4314</v>
      </c>
      <c r="N1584" t="s">
        <v>4213</v>
      </c>
      <c r="O1584" t="s">
        <v>3991</v>
      </c>
      <c r="P1584">
        <v>4318</v>
      </c>
      <c r="Q1584">
        <v>1805</v>
      </c>
      <c r="R1584">
        <v>1548</v>
      </c>
      <c r="S1584">
        <v>5</v>
      </c>
      <c r="T1584">
        <v>55</v>
      </c>
    </row>
    <row r="1585" spans="1:20" x14ac:dyDescent="0.3">
      <c r="A1585" t="s">
        <v>3980</v>
      </c>
      <c r="B1585" t="s">
        <v>5637</v>
      </c>
      <c r="C1585">
        <v>2825000</v>
      </c>
      <c r="D1585">
        <v>2018</v>
      </c>
      <c r="E1585">
        <v>23000</v>
      </c>
      <c r="F1585" t="s">
        <v>14</v>
      </c>
      <c r="G1585" t="s">
        <v>19</v>
      </c>
      <c r="H1585" t="s">
        <v>3971</v>
      </c>
      <c r="I1585" t="s">
        <v>3967</v>
      </c>
      <c r="J1585" t="s">
        <v>3943</v>
      </c>
      <c r="K1585" t="s">
        <v>25</v>
      </c>
      <c r="L1585" t="s">
        <v>4092</v>
      </c>
      <c r="M1585" t="s">
        <v>4406</v>
      </c>
      <c r="N1585" t="s">
        <v>4407</v>
      </c>
      <c r="O1585" t="s">
        <v>3948</v>
      </c>
      <c r="P1585">
        <v>4630</v>
      </c>
      <c r="Q1585">
        <v>1777</v>
      </c>
      <c r="R1585">
        <v>1432</v>
      </c>
      <c r="S1585">
        <v>5</v>
      </c>
    </row>
    <row r="1586" spans="1:20" x14ac:dyDescent="0.3">
      <c r="A1586" t="s">
        <v>4115</v>
      </c>
      <c r="B1586" t="s">
        <v>4556</v>
      </c>
      <c r="C1586">
        <v>1090000</v>
      </c>
      <c r="D1586">
        <v>2017</v>
      </c>
      <c r="E1586">
        <v>144933</v>
      </c>
      <c r="F1586" t="s">
        <v>14</v>
      </c>
      <c r="G1586" t="s">
        <v>12</v>
      </c>
      <c r="H1586" t="s">
        <v>4419</v>
      </c>
      <c r="I1586" t="s">
        <v>3952</v>
      </c>
      <c r="J1586" t="s">
        <v>3943</v>
      </c>
      <c r="K1586" t="s">
        <v>25</v>
      </c>
      <c r="L1586" t="s">
        <v>4146</v>
      </c>
      <c r="M1586" t="s">
        <v>4019</v>
      </c>
      <c r="N1586" t="s">
        <v>4557</v>
      </c>
      <c r="O1586" t="s">
        <v>3948</v>
      </c>
      <c r="P1586">
        <v>4585</v>
      </c>
      <c r="Q1586">
        <v>1890</v>
      </c>
      <c r="R1586">
        <v>1785</v>
      </c>
      <c r="S1586">
        <v>7</v>
      </c>
      <c r="T1586">
        <v>70</v>
      </c>
    </row>
    <row r="1587" spans="1:20" x14ac:dyDescent="0.3">
      <c r="A1587" t="s">
        <v>3939</v>
      </c>
      <c r="B1587" t="s">
        <v>4276</v>
      </c>
      <c r="C1587">
        <v>275000</v>
      </c>
      <c r="D1587">
        <v>2009</v>
      </c>
      <c r="E1587">
        <v>80000</v>
      </c>
      <c r="F1587" t="s">
        <v>10</v>
      </c>
      <c r="G1587" t="s">
        <v>12</v>
      </c>
      <c r="H1587" t="s">
        <v>4241</v>
      </c>
      <c r="I1587" t="s">
        <v>3942</v>
      </c>
      <c r="J1587" t="s">
        <v>3943</v>
      </c>
      <c r="K1587" t="s">
        <v>25</v>
      </c>
      <c r="L1587" t="s">
        <v>4155</v>
      </c>
      <c r="M1587" t="s">
        <v>4277</v>
      </c>
      <c r="N1587" t="s">
        <v>4278</v>
      </c>
      <c r="O1587" t="s">
        <v>3948</v>
      </c>
      <c r="P1587">
        <v>4420</v>
      </c>
      <c r="Q1587">
        <v>1695</v>
      </c>
      <c r="R1587">
        <v>1480</v>
      </c>
      <c r="S1587">
        <v>5</v>
      </c>
      <c r="T1587">
        <v>42</v>
      </c>
    </row>
    <row r="1588" spans="1:20" x14ac:dyDescent="0.3">
      <c r="A1588" t="s">
        <v>3964</v>
      </c>
      <c r="B1588" t="s">
        <v>5638</v>
      </c>
      <c r="C1588">
        <v>434999</v>
      </c>
      <c r="D1588">
        <v>2015</v>
      </c>
      <c r="E1588">
        <v>32545</v>
      </c>
      <c r="F1588" t="s">
        <v>10</v>
      </c>
      <c r="G1588" t="s">
        <v>12</v>
      </c>
      <c r="H1588" t="s">
        <v>4259</v>
      </c>
      <c r="I1588" t="s">
        <v>4037</v>
      </c>
      <c r="J1588" t="s">
        <v>3943</v>
      </c>
      <c r="K1588" t="s">
        <v>25</v>
      </c>
      <c r="L1588" t="s">
        <v>3961</v>
      </c>
      <c r="M1588" t="s">
        <v>5639</v>
      </c>
      <c r="N1588" t="s">
        <v>5640</v>
      </c>
      <c r="O1588" t="s">
        <v>3948</v>
      </c>
      <c r="P1588">
        <v>3895</v>
      </c>
      <c r="Q1588">
        <v>1735</v>
      </c>
      <c r="R1588">
        <v>1555</v>
      </c>
      <c r="S1588">
        <v>5</v>
      </c>
      <c r="T1588">
        <v>45</v>
      </c>
    </row>
    <row r="1589" spans="1:20" x14ac:dyDescent="0.3">
      <c r="A1589" t="s">
        <v>3957</v>
      </c>
      <c r="B1589" t="s">
        <v>5171</v>
      </c>
      <c r="C1589">
        <v>2089999</v>
      </c>
      <c r="D1589">
        <v>2019</v>
      </c>
      <c r="E1589">
        <v>31000</v>
      </c>
      <c r="F1589" t="s">
        <v>14</v>
      </c>
      <c r="G1589" t="s">
        <v>19</v>
      </c>
      <c r="H1589" t="s">
        <v>4036</v>
      </c>
      <c r="I1589" t="s">
        <v>3952</v>
      </c>
      <c r="J1589" t="s">
        <v>3943</v>
      </c>
      <c r="K1589" t="s">
        <v>25</v>
      </c>
      <c r="L1589" t="s">
        <v>3988</v>
      </c>
      <c r="M1589" t="s">
        <v>4899</v>
      </c>
      <c r="N1589" t="s">
        <v>3990</v>
      </c>
      <c r="O1589" t="s">
        <v>3948</v>
      </c>
      <c r="P1589">
        <v>4475</v>
      </c>
      <c r="Q1589">
        <v>1850</v>
      </c>
      <c r="R1589">
        <v>1660</v>
      </c>
      <c r="S1589">
        <v>5</v>
      </c>
      <c r="T1589">
        <v>62</v>
      </c>
    </row>
    <row r="1590" spans="1:20" x14ac:dyDescent="0.3">
      <c r="A1590" t="s">
        <v>3949</v>
      </c>
      <c r="B1590" t="s">
        <v>3950</v>
      </c>
      <c r="C1590">
        <v>500000</v>
      </c>
      <c r="D1590">
        <v>2015</v>
      </c>
      <c r="E1590">
        <v>50000</v>
      </c>
      <c r="F1590" t="s">
        <v>14</v>
      </c>
      <c r="G1590" t="s">
        <v>12</v>
      </c>
      <c r="H1590" t="s">
        <v>4456</v>
      </c>
      <c r="I1590" t="s">
        <v>4037</v>
      </c>
      <c r="J1590" t="s">
        <v>3953</v>
      </c>
      <c r="K1590" t="s">
        <v>25</v>
      </c>
      <c r="L1590" t="s">
        <v>3954</v>
      </c>
      <c r="M1590" t="s">
        <v>3955</v>
      </c>
      <c r="N1590" t="s">
        <v>3956</v>
      </c>
      <c r="O1590" t="s">
        <v>3948</v>
      </c>
      <c r="P1590">
        <v>3995</v>
      </c>
      <c r="Q1590">
        <v>1695</v>
      </c>
      <c r="R1590">
        <v>1555</v>
      </c>
      <c r="S1590">
        <v>5</v>
      </c>
      <c r="T1590">
        <v>42</v>
      </c>
    </row>
    <row r="1591" spans="1:20" x14ac:dyDescent="0.3">
      <c r="A1591" t="s">
        <v>3949</v>
      </c>
      <c r="B1591" t="s">
        <v>3950</v>
      </c>
      <c r="C1591">
        <v>400000</v>
      </c>
      <c r="D1591">
        <v>2015</v>
      </c>
      <c r="E1591">
        <v>65000</v>
      </c>
      <c r="F1591" t="s">
        <v>14</v>
      </c>
      <c r="G1591" t="s">
        <v>12</v>
      </c>
      <c r="H1591" t="s">
        <v>4036</v>
      </c>
      <c r="I1591" t="s">
        <v>4037</v>
      </c>
      <c r="J1591" t="s">
        <v>3953</v>
      </c>
      <c r="K1591" t="s">
        <v>25</v>
      </c>
      <c r="L1591" t="s">
        <v>3954</v>
      </c>
      <c r="M1591" t="s">
        <v>3955</v>
      </c>
      <c r="N1591" t="s">
        <v>3956</v>
      </c>
      <c r="O1591" t="s">
        <v>3948</v>
      </c>
      <c r="P1591">
        <v>3995</v>
      </c>
      <c r="Q1591">
        <v>1695</v>
      </c>
      <c r="R1591">
        <v>1555</v>
      </c>
      <c r="S1591">
        <v>5</v>
      </c>
      <c r="T1591">
        <v>42</v>
      </c>
    </row>
    <row r="1592" spans="1:20" x14ac:dyDescent="0.3">
      <c r="A1592" t="s">
        <v>3957</v>
      </c>
      <c r="B1592" t="s">
        <v>5641</v>
      </c>
      <c r="C1592">
        <v>225000</v>
      </c>
      <c r="D1592">
        <v>2012</v>
      </c>
      <c r="E1592">
        <v>26000</v>
      </c>
      <c r="F1592" t="s">
        <v>10</v>
      </c>
      <c r="G1592" t="s">
        <v>12</v>
      </c>
      <c r="H1592" t="s">
        <v>4456</v>
      </c>
      <c r="I1592" t="s">
        <v>3952</v>
      </c>
      <c r="J1592" t="s">
        <v>3943</v>
      </c>
      <c r="K1592" t="s">
        <v>25</v>
      </c>
      <c r="L1592" t="s">
        <v>4046</v>
      </c>
      <c r="M1592" t="s">
        <v>4047</v>
      </c>
      <c r="N1592" t="s">
        <v>5266</v>
      </c>
      <c r="O1592" t="s">
        <v>3948</v>
      </c>
      <c r="P1592">
        <v>3585</v>
      </c>
      <c r="Q1592">
        <v>1595</v>
      </c>
      <c r="R1592">
        <v>1550</v>
      </c>
      <c r="S1592">
        <v>5</v>
      </c>
      <c r="T1592">
        <v>35</v>
      </c>
    </row>
    <row r="1593" spans="1:20" x14ac:dyDescent="0.3">
      <c r="A1593" t="s">
        <v>4115</v>
      </c>
      <c r="B1593" t="s">
        <v>5042</v>
      </c>
      <c r="C1593">
        <v>965000</v>
      </c>
      <c r="D1593">
        <v>2021</v>
      </c>
      <c r="E1593">
        <v>27000</v>
      </c>
      <c r="F1593" t="s">
        <v>14</v>
      </c>
      <c r="G1593" t="s">
        <v>12</v>
      </c>
      <c r="H1593" t="s">
        <v>4036</v>
      </c>
      <c r="I1593" t="s">
        <v>4068</v>
      </c>
      <c r="J1593" t="s">
        <v>3943</v>
      </c>
      <c r="K1593" t="s">
        <v>25</v>
      </c>
      <c r="L1593" t="s">
        <v>4155</v>
      </c>
      <c r="M1593" t="s">
        <v>4271</v>
      </c>
      <c r="N1593" t="s">
        <v>4272</v>
      </c>
      <c r="O1593" t="s">
        <v>3948</v>
      </c>
      <c r="P1593">
        <v>3995</v>
      </c>
      <c r="Q1593">
        <v>1821</v>
      </c>
      <c r="R1593">
        <v>1627</v>
      </c>
      <c r="S1593">
        <v>5</v>
      </c>
      <c r="T1593">
        <v>42</v>
      </c>
    </row>
    <row r="1594" spans="1:20" x14ac:dyDescent="0.3">
      <c r="A1594" t="s">
        <v>3957</v>
      </c>
      <c r="B1594" t="s">
        <v>5078</v>
      </c>
      <c r="C1594">
        <v>825000</v>
      </c>
      <c r="D1594">
        <v>2017</v>
      </c>
      <c r="E1594">
        <v>62000</v>
      </c>
      <c r="F1594" t="s">
        <v>14</v>
      </c>
      <c r="G1594" t="s">
        <v>12</v>
      </c>
      <c r="H1594" t="s">
        <v>4456</v>
      </c>
      <c r="I1594" t="s">
        <v>3952</v>
      </c>
      <c r="J1594" t="s">
        <v>3943</v>
      </c>
      <c r="K1594" t="s">
        <v>25</v>
      </c>
      <c r="L1594" t="s">
        <v>4394</v>
      </c>
      <c r="M1594" t="s">
        <v>4125</v>
      </c>
      <c r="N1594" t="s">
        <v>5079</v>
      </c>
      <c r="O1594" t="s">
        <v>3948</v>
      </c>
      <c r="P1594">
        <v>4270</v>
      </c>
      <c r="Q1594">
        <v>1780</v>
      </c>
      <c r="R1594">
        <v>1630</v>
      </c>
      <c r="S1594">
        <v>5</v>
      </c>
      <c r="T1594">
        <v>60</v>
      </c>
    </row>
    <row r="1595" spans="1:20" x14ac:dyDescent="0.3">
      <c r="A1595" t="s">
        <v>3957</v>
      </c>
      <c r="B1595" t="s">
        <v>5642</v>
      </c>
      <c r="C1595">
        <v>254999</v>
      </c>
      <c r="D1595">
        <v>2012</v>
      </c>
      <c r="E1595">
        <v>17000</v>
      </c>
      <c r="F1595" t="s">
        <v>10</v>
      </c>
      <c r="G1595" t="s">
        <v>12</v>
      </c>
      <c r="H1595" t="s">
        <v>4241</v>
      </c>
      <c r="I1595" t="s">
        <v>4037</v>
      </c>
      <c r="J1595" t="s">
        <v>3943</v>
      </c>
      <c r="K1595" t="s">
        <v>25</v>
      </c>
      <c r="L1595" t="s">
        <v>4046</v>
      </c>
      <c r="M1595" t="s">
        <v>4079</v>
      </c>
      <c r="N1595" t="s">
        <v>4080</v>
      </c>
      <c r="O1595" t="s">
        <v>3948</v>
      </c>
      <c r="P1595">
        <v>3565</v>
      </c>
      <c r="Q1595">
        <v>1525</v>
      </c>
      <c r="R1595">
        <v>1590</v>
      </c>
      <c r="S1595">
        <v>5</v>
      </c>
      <c r="T1595">
        <v>35</v>
      </c>
    </row>
    <row r="1596" spans="1:20" x14ac:dyDescent="0.3">
      <c r="A1596" t="s">
        <v>4115</v>
      </c>
      <c r="B1596" t="s">
        <v>5643</v>
      </c>
      <c r="C1596">
        <v>525000</v>
      </c>
      <c r="D1596">
        <v>2015</v>
      </c>
      <c r="E1596">
        <v>39234</v>
      </c>
      <c r="F1596" t="s">
        <v>14</v>
      </c>
      <c r="G1596" t="s">
        <v>12</v>
      </c>
      <c r="H1596" t="s">
        <v>4085</v>
      </c>
      <c r="I1596" t="s">
        <v>3952</v>
      </c>
      <c r="J1596" t="s">
        <v>3953</v>
      </c>
      <c r="K1596" t="s">
        <v>25</v>
      </c>
      <c r="L1596" t="s">
        <v>4807</v>
      </c>
      <c r="M1596" t="s">
        <v>5644</v>
      </c>
      <c r="N1596" t="s">
        <v>5087</v>
      </c>
      <c r="O1596" t="s">
        <v>3975</v>
      </c>
      <c r="P1596">
        <v>4107</v>
      </c>
      <c r="Q1596">
        <v>1745</v>
      </c>
      <c r="R1596">
        <v>1880</v>
      </c>
      <c r="S1596">
        <v>7</v>
      </c>
      <c r="T1596">
        <v>60</v>
      </c>
    </row>
    <row r="1597" spans="1:20" x14ac:dyDescent="0.3">
      <c r="A1597" t="s">
        <v>4072</v>
      </c>
      <c r="B1597" t="s">
        <v>4664</v>
      </c>
      <c r="C1597">
        <v>285000</v>
      </c>
      <c r="D1597">
        <v>2013</v>
      </c>
      <c r="E1597">
        <v>72000</v>
      </c>
      <c r="F1597" t="s">
        <v>14</v>
      </c>
      <c r="G1597" t="s">
        <v>12</v>
      </c>
      <c r="H1597" t="s">
        <v>4282</v>
      </c>
      <c r="I1597" t="s">
        <v>4037</v>
      </c>
      <c r="J1597" t="s">
        <v>3943</v>
      </c>
      <c r="K1597" t="s">
        <v>25</v>
      </c>
      <c r="L1597" t="s">
        <v>4204</v>
      </c>
      <c r="M1597" t="s">
        <v>4651</v>
      </c>
      <c r="N1597" t="s">
        <v>4652</v>
      </c>
      <c r="O1597" t="s">
        <v>3948</v>
      </c>
      <c r="P1597">
        <v>3999</v>
      </c>
      <c r="Q1597">
        <v>1765</v>
      </c>
      <c r="R1597">
        <v>1708</v>
      </c>
      <c r="S1597">
        <v>5</v>
      </c>
      <c r="T1597">
        <v>52</v>
      </c>
    </row>
    <row r="1598" spans="1:20" x14ac:dyDescent="0.3">
      <c r="A1598" t="s">
        <v>5057</v>
      </c>
      <c r="B1598" t="s">
        <v>5645</v>
      </c>
      <c r="C1598">
        <v>229999</v>
      </c>
      <c r="D1598">
        <v>2011</v>
      </c>
      <c r="E1598">
        <v>41215</v>
      </c>
      <c r="F1598" t="s">
        <v>14</v>
      </c>
      <c r="G1598" t="s">
        <v>12</v>
      </c>
      <c r="H1598" t="s">
        <v>4106</v>
      </c>
      <c r="I1598" t="s">
        <v>4037</v>
      </c>
      <c r="J1598" t="s">
        <v>3943</v>
      </c>
      <c r="K1598" t="s">
        <v>25</v>
      </c>
      <c r="L1598" t="s">
        <v>5646</v>
      </c>
      <c r="M1598" t="s">
        <v>5647</v>
      </c>
      <c r="N1598" t="s">
        <v>5648</v>
      </c>
      <c r="O1598" t="s">
        <v>3948</v>
      </c>
      <c r="P1598">
        <v>3640</v>
      </c>
      <c r="Q1598">
        <v>1595</v>
      </c>
      <c r="R1598">
        <v>1520</v>
      </c>
      <c r="S1598">
        <v>5</v>
      </c>
      <c r="T1598">
        <v>35</v>
      </c>
    </row>
    <row r="1599" spans="1:20" x14ac:dyDescent="0.3">
      <c r="A1599" t="s">
        <v>4444</v>
      </c>
      <c r="B1599" t="s">
        <v>5649</v>
      </c>
      <c r="C1599">
        <v>4400000</v>
      </c>
      <c r="D1599">
        <v>2020</v>
      </c>
      <c r="E1599">
        <v>16519</v>
      </c>
      <c r="F1599" t="s">
        <v>10</v>
      </c>
      <c r="G1599" t="s">
        <v>19</v>
      </c>
      <c r="H1599" t="s">
        <v>3971</v>
      </c>
      <c r="I1599" t="s">
        <v>3952</v>
      </c>
      <c r="J1599" t="s">
        <v>3943</v>
      </c>
      <c r="K1599" t="s">
        <v>3944</v>
      </c>
      <c r="L1599" t="s">
        <v>5250</v>
      </c>
      <c r="M1599" t="s">
        <v>5650</v>
      </c>
      <c r="N1599" t="s">
        <v>5651</v>
      </c>
      <c r="O1599" t="s">
        <v>3948</v>
      </c>
      <c r="P1599">
        <v>4425</v>
      </c>
      <c r="Q1599">
        <v>1863</v>
      </c>
      <c r="R1599">
        <v>1652</v>
      </c>
      <c r="S1599">
        <v>5</v>
      </c>
      <c r="T1599">
        <v>54</v>
      </c>
    </row>
    <row r="1600" spans="1:20" x14ac:dyDescent="0.3">
      <c r="A1600" t="s">
        <v>3949</v>
      </c>
      <c r="B1600" t="s">
        <v>4579</v>
      </c>
      <c r="C1600">
        <v>200000</v>
      </c>
      <c r="D1600">
        <v>2011</v>
      </c>
      <c r="E1600">
        <v>51000</v>
      </c>
      <c r="F1600" t="s">
        <v>10</v>
      </c>
      <c r="G1600" t="s">
        <v>12</v>
      </c>
      <c r="H1600" t="s">
        <v>3971</v>
      </c>
      <c r="I1600" t="s">
        <v>4017</v>
      </c>
      <c r="J1600" t="s">
        <v>3953</v>
      </c>
      <c r="K1600" t="s">
        <v>25</v>
      </c>
      <c r="L1600" t="s">
        <v>4026</v>
      </c>
      <c r="M1600" t="s">
        <v>4324</v>
      </c>
      <c r="N1600" t="s">
        <v>4028</v>
      </c>
      <c r="O1600" t="s">
        <v>3948</v>
      </c>
      <c r="P1600">
        <v>3620</v>
      </c>
      <c r="Q1600">
        <v>1475</v>
      </c>
      <c r="R1600">
        <v>1460</v>
      </c>
      <c r="S1600">
        <v>5</v>
      </c>
      <c r="T1600">
        <v>35</v>
      </c>
    </row>
    <row r="1601" spans="1:20" x14ac:dyDescent="0.3">
      <c r="A1601" t="s">
        <v>3949</v>
      </c>
      <c r="B1601" t="s">
        <v>5652</v>
      </c>
      <c r="C1601">
        <v>1011000</v>
      </c>
      <c r="D1601">
        <v>2019</v>
      </c>
      <c r="E1601">
        <v>74179</v>
      </c>
      <c r="F1601" t="s">
        <v>14</v>
      </c>
      <c r="G1601" t="s">
        <v>19</v>
      </c>
      <c r="H1601" t="s">
        <v>3971</v>
      </c>
      <c r="I1601" t="s">
        <v>4037</v>
      </c>
      <c r="J1601" t="s">
        <v>3943</v>
      </c>
      <c r="K1601" t="s">
        <v>25</v>
      </c>
      <c r="L1601" t="s">
        <v>3954</v>
      </c>
      <c r="M1601" t="s">
        <v>4125</v>
      </c>
      <c r="N1601" t="s">
        <v>4126</v>
      </c>
      <c r="O1601" t="s">
        <v>3948</v>
      </c>
      <c r="P1601">
        <v>3995</v>
      </c>
      <c r="Q1601">
        <v>1790</v>
      </c>
      <c r="R1601">
        <v>1640</v>
      </c>
      <c r="S1601">
        <v>5</v>
      </c>
      <c r="T1601">
        <v>48</v>
      </c>
    </row>
    <row r="1602" spans="1:20" x14ac:dyDescent="0.3">
      <c r="A1602" t="s">
        <v>3980</v>
      </c>
      <c r="B1602" t="s">
        <v>5152</v>
      </c>
      <c r="C1602">
        <v>6500000</v>
      </c>
      <c r="D1602">
        <v>2020</v>
      </c>
      <c r="E1602">
        <v>13000</v>
      </c>
      <c r="F1602" t="s">
        <v>14</v>
      </c>
      <c r="G1602" t="s">
        <v>19</v>
      </c>
      <c r="H1602" t="s">
        <v>3971</v>
      </c>
      <c r="I1602" t="s">
        <v>4037</v>
      </c>
      <c r="J1602" t="s">
        <v>3943</v>
      </c>
      <c r="K1602" t="s">
        <v>25</v>
      </c>
      <c r="L1602" t="s">
        <v>4358</v>
      </c>
      <c r="M1602" t="s">
        <v>4359</v>
      </c>
      <c r="N1602" t="s">
        <v>4360</v>
      </c>
      <c r="O1602" t="s">
        <v>3991</v>
      </c>
      <c r="P1602">
        <v>4658</v>
      </c>
      <c r="Q1602">
        <v>1890</v>
      </c>
      <c r="R1602">
        <v>1644</v>
      </c>
      <c r="S1602">
        <v>5</v>
      </c>
      <c r="T1602">
        <v>66</v>
      </c>
    </row>
    <row r="1603" spans="1:20" x14ac:dyDescent="0.3">
      <c r="A1603" t="s">
        <v>3949</v>
      </c>
      <c r="B1603" t="s">
        <v>4906</v>
      </c>
      <c r="C1603">
        <v>1063000</v>
      </c>
      <c r="D1603">
        <v>2019</v>
      </c>
      <c r="E1603">
        <v>31056</v>
      </c>
      <c r="F1603" t="s">
        <v>14</v>
      </c>
      <c r="G1603" t="s">
        <v>12</v>
      </c>
      <c r="H1603" t="s">
        <v>4106</v>
      </c>
      <c r="I1603" t="s">
        <v>4940</v>
      </c>
      <c r="J1603" t="s">
        <v>3943</v>
      </c>
      <c r="K1603" t="s">
        <v>25</v>
      </c>
      <c r="L1603" t="s">
        <v>4225</v>
      </c>
      <c r="M1603" t="s">
        <v>4907</v>
      </c>
      <c r="N1603" t="s">
        <v>4192</v>
      </c>
      <c r="O1603" t="s">
        <v>3948</v>
      </c>
      <c r="P1603">
        <v>4300</v>
      </c>
      <c r="Q1603">
        <v>1765</v>
      </c>
      <c r="R1603">
        <v>1590</v>
      </c>
      <c r="S1603">
        <v>5</v>
      </c>
      <c r="T1603">
        <v>48</v>
      </c>
    </row>
    <row r="1604" spans="1:20" x14ac:dyDescent="0.3">
      <c r="A1604" t="s">
        <v>3949</v>
      </c>
      <c r="B1604" t="s">
        <v>5653</v>
      </c>
      <c r="C1604">
        <v>675000</v>
      </c>
      <c r="D1604">
        <v>2016</v>
      </c>
      <c r="E1604">
        <v>49148</v>
      </c>
      <c r="F1604" t="s">
        <v>10</v>
      </c>
      <c r="G1604" t="s">
        <v>19</v>
      </c>
      <c r="H1604" t="s">
        <v>3971</v>
      </c>
      <c r="I1604" t="s">
        <v>4011</v>
      </c>
      <c r="J1604" t="s">
        <v>3953</v>
      </c>
      <c r="K1604" t="s">
        <v>25</v>
      </c>
      <c r="L1604" t="s">
        <v>3977</v>
      </c>
      <c r="M1604" t="s">
        <v>5036</v>
      </c>
      <c r="N1604" t="s">
        <v>3979</v>
      </c>
      <c r="O1604" t="s">
        <v>3948</v>
      </c>
      <c r="P1604">
        <v>4265</v>
      </c>
      <c r="Q1604">
        <v>1695</v>
      </c>
      <c r="R1604">
        <v>1685</v>
      </c>
      <c r="S1604">
        <v>7</v>
      </c>
      <c r="T1604">
        <v>45</v>
      </c>
    </row>
    <row r="1605" spans="1:20" x14ac:dyDescent="0.3">
      <c r="A1605" t="s">
        <v>3980</v>
      </c>
      <c r="B1605" t="s">
        <v>4853</v>
      </c>
      <c r="C1605">
        <v>7475000</v>
      </c>
      <c r="D1605">
        <v>2021</v>
      </c>
      <c r="E1605">
        <v>13000</v>
      </c>
      <c r="F1605" t="s">
        <v>14</v>
      </c>
      <c r="G1605" t="s">
        <v>19</v>
      </c>
      <c r="H1605" t="s">
        <v>4036</v>
      </c>
      <c r="I1605" t="s">
        <v>4068</v>
      </c>
      <c r="J1605" t="s">
        <v>3943</v>
      </c>
      <c r="K1605" t="s">
        <v>25</v>
      </c>
      <c r="L1605" t="s">
        <v>4358</v>
      </c>
      <c r="M1605" t="s">
        <v>4359</v>
      </c>
      <c r="N1605" t="s">
        <v>4360</v>
      </c>
      <c r="O1605" t="s">
        <v>3975</v>
      </c>
      <c r="P1605">
        <v>5063</v>
      </c>
      <c r="Q1605">
        <v>1860</v>
      </c>
      <c r="R1605">
        <v>1494</v>
      </c>
      <c r="S1605">
        <v>5</v>
      </c>
      <c r="T1605">
        <v>80</v>
      </c>
    </row>
    <row r="1606" spans="1:20" x14ac:dyDescent="0.3">
      <c r="A1606" t="s">
        <v>3980</v>
      </c>
      <c r="B1606" t="s">
        <v>4833</v>
      </c>
      <c r="C1606">
        <v>7000000</v>
      </c>
      <c r="D1606">
        <v>2021</v>
      </c>
      <c r="E1606">
        <v>19000</v>
      </c>
      <c r="F1606" t="s">
        <v>14</v>
      </c>
      <c r="G1606" t="s">
        <v>19</v>
      </c>
      <c r="H1606" t="s">
        <v>3971</v>
      </c>
      <c r="I1606" t="s">
        <v>4068</v>
      </c>
      <c r="J1606" t="s">
        <v>3943</v>
      </c>
      <c r="K1606" t="s">
        <v>25</v>
      </c>
      <c r="L1606" t="s">
        <v>4358</v>
      </c>
      <c r="M1606" t="s">
        <v>4359</v>
      </c>
      <c r="N1606" t="s">
        <v>4360</v>
      </c>
      <c r="O1606" t="s">
        <v>3991</v>
      </c>
      <c r="P1606">
        <v>4658</v>
      </c>
      <c r="Q1606">
        <v>1890</v>
      </c>
      <c r="R1606">
        <v>1644</v>
      </c>
      <c r="S1606">
        <v>5</v>
      </c>
      <c r="T1606">
        <v>66</v>
      </c>
    </row>
    <row r="1607" spans="1:20" x14ac:dyDescent="0.3">
      <c r="A1607" t="s">
        <v>4104</v>
      </c>
      <c r="B1607" t="s">
        <v>5339</v>
      </c>
      <c r="C1607">
        <v>2175000</v>
      </c>
      <c r="D1607">
        <v>2015</v>
      </c>
      <c r="E1607">
        <v>152000</v>
      </c>
      <c r="F1607" t="s">
        <v>14</v>
      </c>
      <c r="G1607" t="s">
        <v>19</v>
      </c>
      <c r="H1607" t="s">
        <v>4541</v>
      </c>
      <c r="I1607" t="s">
        <v>3952</v>
      </c>
      <c r="J1607" t="s">
        <v>3943</v>
      </c>
      <c r="K1607" t="s">
        <v>25</v>
      </c>
      <c r="L1607" t="s">
        <v>4107</v>
      </c>
      <c r="M1607" t="s">
        <v>4439</v>
      </c>
      <c r="N1607" t="s">
        <v>4109</v>
      </c>
      <c r="O1607" t="s">
        <v>3991</v>
      </c>
      <c r="P1607">
        <v>4629</v>
      </c>
      <c r="Q1607">
        <v>1898</v>
      </c>
      <c r="R1607">
        <v>1653</v>
      </c>
      <c r="S1607">
        <v>5</v>
      </c>
      <c r="T1607">
        <v>75</v>
      </c>
    </row>
    <row r="1608" spans="1:20" x14ac:dyDescent="0.3">
      <c r="A1608" t="s">
        <v>3939</v>
      </c>
      <c r="B1608" t="s">
        <v>5134</v>
      </c>
      <c r="C1608">
        <v>690000</v>
      </c>
      <c r="D1608">
        <v>2015</v>
      </c>
      <c r="E1608">
        <v>59000</v>
      </c>
      <c r="F1608" t="s">
        <v>10</v>
      </c>
      <c r="G1608" t="s">
        <v>19</v>
      </c>
      <c r="H1608" t="s">
        <v>4282</v>
      </c>
      <c r="I1608" t="s">
        <v>4037</v>
      </c>
      <c r="J1608" t="s">
        <v>3943</v>
      </c>
      <c r="K1608" t="s">
        <v>25</v>
      </c>
      <c r="L1608" t="s">
        <v>4155</v>
      </c>
      <c r="M1608" t="s">
        <v>4156</v>
      </c>
      <c r="N1608" t="s">
        <v>4157</v>
      </c>
      <c r="O1608" t="s">
        <v>3948</v>
      </c>
      <c r="P1608">
        <v>4440</v>
      </c>
      <c r="Q1608">
        <v>1695</v>
      </c>
      <c r="R1608">
        <v>1495</v>
      </c>
      <c r="S1608">
        <v>5</v>
      </c>
      <c r="T1608">
        <v>40</v>
      </c>
    </row>
    <row r="1609" spans="1:20" x14ac:dyDescent="0.3">
      <c r="A1609" t="s">
        <v>4104</v>
      </c>
      <c r="B1609" t="s">
        <v>4189</v>
      </c>
      <c r="C1609">
        <v>1525000</v>
      </c>
      <c r="D1609">
        <v>2016</v>
      </c>
      <c r="E1609">
        <v>32000</v>
      </c>
      <c r="F1609" t="s">
        <v>14</v>
      </c>
      <c r="G1609" t="s">
        <v>19</v>
      </c>
      <c r="H1609" t="s">
        <v>4036</v>
      </c>
      <c r="I1609" t="s">
        <v>3967</v>
      </c>
      <c r="J1609" t="s">
        <v>3943</v>
      </c>
      <c r="K1609" t="s">
        <v>25</v>
      </c>
      <c r="L1609" t="s">
        <v>4107</v>
      </c>
      <c r="M1609" t="s">
        <v>4191</v>
      </c>
      <c r="N1609" t="s">
        <v>4192</v>
      </c>
      <c r="O1609" t="s">
        <v>3948</v>
      </c>
      <c r="P1609">
        <v>4456</v>
      </c>
      <c r="Q1609">
        <v>1796</v>
      </c>
      <c r="R1609">
        <v>1416</v>
      </c>
      <c r="S1609">
        <v>5</v>
      </c>
      <c r="T1609">
        <v>50</v>
      </c>
    </row>
    <row r="1610" spans="1:20" x14ac:dyDescent="0.3">
      <c r="A1610" t="s">
        <v>3939</v>
      </c>
      <c r="B1610" t="s">
        <v>5654</v>
      </c>
      <c r="C1610">
        <v>475000</v>
      </c>
      <c r="D1610">
        <v>2011</v>
      </c>
      <c r="E1610">
        <v>72000</v>
      </c>
      <c r="F1610" t="s">
        <v>10</v>
      </c>
      <c r="G1610" t="s">
        <v>19</v>
      </c>
      <c r="H1610" t="s">
        <v>4036</v>
      </c>
      <c r="I1610" t="s">
        <v>4114</v>
      </c>
      <c r="J1610" t="s">
        <v>3943</v>
      </c>
      <c r="K1610" t="s">
        <v>25</v>
      </c>
      <c r="L1610" t="s">
        <v>4384</v>
      </c>
      <c r="M1610" t="s">
        <v>5655</v>
      </c>
      <c r="N1610" t="s">
        <v>5656</v>
      </c>
      <c r="O1610" t="s">
        <v>3948</v>
      </c>
      <c r="P1610">
        <v>4950</v>
      </c>
      <c r="Q1610">
        <v>1845</v>
      </c>
      <c r="R1610">
        <v>1475</v>
      </c>
      <c r="S1610">
        <v>5</v>
      </c>
      <c r="T1610">
        <v>70</v>
      </c>
    </row>
    <row r="1611" spans="1:20" x14ac:dyDescent="0.3">
      <c r="A1611" t="s">
        <v>3957</v>
      </c>
      <c r="B1611" t="s">
        <v>5030</v>
      </c>
      <c r="C1611">
        <v>1123000</v>
      </c>
      <c r="D1611">
        <v>2017</v>
      </c>
      <c r="E1611">
        <v>80000</v>
      </c>
      <c r="F1611" t="s">
        <v>14</v>
      </c>
      <c r="G1611" t="s">
        <v>19</v>
      </c>
      <c r="H1611" t="s">
        <v>4006</v>
      </c>
      <c r="I1611" t="s">
        <v>4037</v>
      </c>
      <c r="J1611" t="s">
        <v>3943</v>
      </c>
      <c r="K1611" t="s">
        <v>25</v>
      </c>
      <c r="L1611" t="s">
        <v>4069</v>
      </c>
      <c r="M1611" t="s">
        <v>4070</v>
      </c>
      <c r="N1611" t="s">
        <v>4096</v>
      </c>
      <c r="O1611" t="s">
        <v>3948</v>
      </c>
      <c r="P1611">
        <v>4440</v>
      </c>
      <c r="Q1611">
        <v>1729</v>
      </c>
      <c r="R1611">
        <v>1475</v>
      </c>
      <c r="S1611">
        <v>5</v>
      </c>
      <c r="T1611">
        <v>45</v>
      </c>
    </row>
    <row r="1612" spans="1:20" x14ac:dyDescent="0.3">
      <c r="A1612" t="s">
        <v>3949</v>
      </c>
      <c r="B1612" t="s">
        <v>5657</v>
      </c>
      <c r="C1612">
        <v>990000</v>
      </c>
      <c r="D1612">
        <v>2019</v>
      </c>
      <c r="E1612">
        <v>21894</v>
      </c>
      <c r="F1612" t="s">
        <v>10</v>
      </c>
      <c r="G1612" t="s">
        <v>19</v>
      </c>
      <c r="H1612" t="s">
        <v>4036</v>
      </c>
      <c r="I1612" t="s">
        <v>3952</v>
      </c>
      <c r="J1612" t="s">
        <v>3943</v>
      </c>
      <c r="K1612" t="s">
        <v>25</v>
      </c>
      <c r="L1612" t="s">
        <v>4012</v>
      </c>
      <c r="M1612" t="s">
        <v>4013</v>
      </c>
      <c r="N1612" t="s">
        <v>4014</v>
      </c>
      <c r="O1612" t="s">
        <v>3948</v>
      </c>
      <c r="P1612">
        <v>4395</v>
      </c>
      <c r="Q1612">
        <v>1735</v>
      </c>
      <c r="R1612">
        <v>1690</v>
      </c>
      <c r="S1612">
        <v>7</v>
      </c>
      <c r="T1612">
        <v>45</v>
      </c>
    </row>
    <row r="1613" spans="1:20" x14ac:dyDescent="0.3">
      <c r="A1613" t="s">
        <v>3985</v>
      </c>
      <c r="B1613" t="s">
        <v>4448</v>
      </c>
      <c r="C1613">
        <v>5250000</v>
      </c>
      <c r="D1613">
        <v>2018</v>
      </c>
      <c r="E1613">
        <v>21000</v>
      </c>
      <c r="F1613" t="s">
        <v>14</v>
      </c>
      <c r="G1613" t="s">
        <v>19</v>
      </c>
      <c r="H1613" t="s">
        <v>4337</v>
      </c>
      <c r="I1613" t="s">
        <v>4011</v>
      </c>
      <c r="J1613" t="s">
        <v>3943</v>
      </c>
      <c r="K1613" t="s">
        <v>25</v>
      </c>
      <c r="L1613" t="s">
        <v>4244</v>
      </c>
      <c r="M1613" t="s">
        <v>4245</v>
      </c>
      <c r="N1613" t="s">
        <v>4246</v>
      </c>
      <c r="O1613" t="s">
        <v>3975</v>
      </c>
      <c r="P1613">
        <v>4899</v>
      </c>
      <c r="Q1613">
        <v>2094</v>
      </c>
      <c r="R1613">
        <v>1464</v>
      </c>
      <c r="S1613">
        <v>5</v>
      </c>
      <c r="T1613">
        <v>65</v>
      </c>
    </row>
    <row r="1614" spans="1:20" x14ac:dyDescent="0.3">
      <c r="A1614" t="s">
        <v>3939</v>
      </c>
      <c r="B1614" t="s">
        <v>5403</v>
      </c>
      <c r="C1614">
        <v>515000</v>
      </c>
      <c r="D1614">
        <v>2015</v>
      </c>
      <c r="E1614">
        <v>63587</v>
      </c>
      <c r="F1614" t="s">
        <v>14</v>
      </c>
      <c r="G1614" t="s">
        <v>12</v>
      </c>
      <c r="H1614" t="s">
        <v>3971</v>
      </c>
      <c r="I1614" t="s">
        <v>4043</v>
      </c>
      <c r="J1614" t="s">
        <v>3943</v>
      </c>
      <c r="K1614" t="s">
        <v>25</v>
      </c>
      <c r="L1614" t="s">
        <v>4204</v>
      </c>
      <c r="M1614" t="s">
        <v>4205</v>
      </c>
      <c r="N1614" t="s">
        <v>4126</v>
      </c>
      <c r="O1614" t="s">
        <v>3948</v>
      </c>
      <c r="P1614">
        <v>3990</v>
      </c>
      <c r="Q1614">
        <v>1680</v>
      </c>
      <c r="R1614">
        <v>1505</v>
      </c>
      <c r="S1614">
        <v>5</v>
      </c>
      <c r="T1614">
        <v>35</v>
      </c>
    </row>
    <row r="1615" spans="1:20" x14ac:dyDescent="0.3">
      <c r="A1615" t="s">
        <v>3949</v>
      </c>
      <c r="B1615" t="s">
        <v>5658</v>
      </c>
      <c r="C1615">
        <v>850000</v>
      </c>
      <c r="D1615">
        <v>2019</v>
      </c>
      <c r="E1615">
        <v>32000</v>
      </c>
      <c r="F1615" t="s">
        <v>10</v>
      </c>
      <c r="G1615" t="s">
        <v>19</v>
      </c>
      <c r="H1615" t="s">
        <v>3941</v>
      </c>
      <c r="I1615" t="s">
        <v>3942</v>
      </c>
      <c r="J1615" t="s">
        <v>3943</v>
      </c>
      <c r="K1615" t="s">
        <v>25</v>
      </c>
      <c r="L1615" t="s">
        <v>4012</v>
      </c>
      <c r="M1615" t="s">
        <v>4013</v>
      </c>
      <c r="N1615" t="s">
        <v>4014</v>
      </c>
      <c r="O1615" t="s">
        <v>3948</v>
      </c>
      <c r="P1615">
        <v>4490</v>
      </c>
      <c r="Q1615">
        <v>1730</v>
      </c>
      <c r="R1615">
        <v>1485</v>
      </c>
      <c r="S1615">
        <v>5</v>
      </c>
      <c r="T1615">
        <v>43</v>
      </c>
    </row>
    <row r="1616" spans="1:20" x14ac:dyDescent="0.3">
      <c r="A1616" t="s">
        <v>3949</v>
      </c>
      <c r="B1616" t="s">
        <v>4604</v>
      </c>
      <c r="C1616">
        <v>865000</v>
      </c>
      <c r="D1616">
        <v>2018</v>
      </c>
      <c r="E1616">
        <v>53694</v>
      </c>
      <c r="F1616" t="s">
        <v>14</v>
      </c>
      <c r="G1616" t="s">
        <v>12</v>
      </c>
      <c r="H1616" t="s">
        <v>3941</v>
      </c>
      <c r="I1616" t="s">
        <v>3942</v>
      </c>
      <c r="J1616" t="s">
        <v>3953</v>
      </c>
      <c r="K1616" t="s">
        <v>25</v>
      </c>
      <c r="L1616" t="s">
        <v>3954</v>
      </c>
      <c r="M1616" t="s">
        <v>4125</v>
      </c>
      <c r="N1616" t="s">
        <v>4126</v>
      </c>
      <c r="O1616" t="s">
        <v>3948</v>
      </c>
      <c r="P1616">
        <v>3995</v>
      </c>
      <c r="Q1616">
        <v>1790</v>
      </c>
      <c r="R1616">
        <v>1640</v>
      </c>
      <c r="S1616">
        <v>5</v>
      </c>
      <c r="T1616">
        <v>48</v>
      </c>
    </row>
    <row r="1617" spans="1:20" x14ac:dyDescent="0.3">
      <c r="A1617" t="s">
        <v>3949</v>
      </c>
      <c r="B1617" t="s">
        <v>5659</v>
      </c>
      <c r="C1617">
        <v>365000</v>
      </c>
      <c r="D1617">
        <v>2009</v>
      </c>
      <c r="E1617">
        <v>140000</v>
      </c>
      <c r="F1617" t="s">
        <v>14</v>
      </c>
      <c r="G1617" t="s">
        <v>12</v>
      </c>
      <c r="H1617" t="s">
        <v>3987</v>
      </c>
      <c r="I1617" t="s">
        <v>3952</v>
      </c>
      <c r="J1617" t="s">
        <v>3953</v>
      </c>
      <c r="K1617" t="s">
        <v>25</v>
      </c>
      <c r="L1617" t="s">
        <v>3954</v>
      </c>
      <c r="M1617" t="s">
        <v>4429</v>
      </c>
      <c r="N1617" t="s">
        <v>4430</v>
      </c>
      <c r="O1617" t="s">
        <v>3948</v>
      </c>
      <c r="P1617">
        <v>4160</v>
      </c>
      <c r="Q1617">
        <v>1690</v>
      </c>
      <c r="R1617">
        <v>1530</v>
      </c>
      <c r="S1617">
        <v>5</v>
      </c>
      <c r="T1617">
        <v>43</v>
      </c>
    </row>
    <row r="1618" spans="1:20" x14ac:dyDescent="0.3">
      <c r="A1618" t="s">
        <v>3980</v>
      </c>
      <c r="B1618" t="s">
        <v>4925</v>
      </c>
      <c r="C1618">
        <v>3390000</v>
      </c>
      <c r="D1618">
        <v>2015</v>
      </c>
      <c r="E1618">
        <v>91100</v>
      </c>
      <c r="F1618" t="s">
        <v>14</v>
      </c>
      <c r="G1618" t="s">
        <v>19</v>
      </c>
      <c r="H1618" t="s">
        <v>4036</v>
      </c>
      <c r="I1618" t="s">
        <v>4037</v>
      </c>
      <c r="J1618" t="s">
        <v>3943</v>
      </c>
      <c r="K1618" t="s">
        <v>25</v>
      </c>
      <c r="L1618" t="s">
        <v>4441</v>
      </c>
      <c r="M1618" t="s">
        <v>4926</v>
      </c>
      <c r="N1618" t="s">
        <v>4463</v>
      </c>
      <c r="O1618" t="s">
        <v>3991</v>
      </c>
      <c r="P1618">
        <v>5120</v>
      </c>
      <c r="Q1618">
        <v>1934</v>
      </c>
      <c r="R1618">
        <v>1850</v>
      </c>
      <c r="S1618">
        <v>7</v>
      </c>
      <c r="T1618">
        <v>100</v>
      </c>
    </row>
    <row r="1619" spans="1:20" x14ac:dyDescent="0.3">
      <c r="A1619" t="s">
        <v>4104</v>
      </c>
      <c r="B1619" t="s">
        <v>5133</v>
      </c>
      <c r="C1619">
        <v>1450000</v>
      </c>
      <c r="D1619">
        <v>2014</v>
      </c>
      <c r="E1619">
        <v>58000</v>
      </c>
      <c r="F1619" t="s">
        <v>14</v>
      </c>
      <c r="G1619" t="s">
        <v>19</v>
      </c>
      <c r="H1619" t="s">
        <v>4036</v>
      </c>
      <c r="I1619" t="s">
        <v>4068</v>
      </c>
      <c r="J1619" t="s">
        <v>3953</v>
      </c>
      <c r="K1619" t="s">
        <v>25</v>
      </c>
      <c r="L1619" t="s">
        <v>4107</v>
      </c>
      <c r="M1619" t="s">
        <v>4269</v>
      </c>
      <c r="N1619" t="s">
        <v>4109</v>
      </c>
      <c r="O1619" t="s">
        <v>3948</v>
      </c>
      <c r="P1619">
        <v>4915</v>
      </c>
      <c r="Q1619">
        <v>1874</v>
      </c>
      <c r="R1619">
        <v>1455</v>
      </c>
      <c r="S1619">
        <v>5</v>
      </c>
      <c r="T1619">
        <v>65</v>
      </c>
    </row>
    <row r="1620" spans="1:20" x14ac:dyDescent="0.3">
      <c r="A1620" t="s">
        <v>3957</v>
      </c>
      <c r="B1620" t="s">
        <v>5660</v>
      </c>
      <c r="C1620">
        <v>434999</v>
      </c>
      <c r="D1620">
        <v>2012</v>
      </c>
      <c r="E1620">
        <v>76148</v>
      </c>
      <c r="F1620" t="s">
        <v>14</v>
      </c>
      <c r="G1620" t="s">
        <v>12</v>
      </c>
      <c r="H1620" t="s">
        <v>4106</v>
      </c>
      <c r="I1620" t="s">
        <v>4037</v>
      </c>
      <c r="J1620" t="s">
        <v>3943</v>
      </c>
      <c r="K1620" t="s">
        <v>25</v>
      </c>
      <c r="L1620" t="s">
        <v>4394</v>
      </c>
      <c r="M1620" t="s">
        <v>5468</v>
      </c>
      <c r="N1620" t="s">
        <v>5469</v>
      </c>
      <c r="O1620" t="s">
        <v>1676</v>
      </c>
      <c r="P1620">
        <v>3940</v>
      </c>
      <c r="Q1620">
        <v>1710</v>
      </c>
      <c r="R1620">
        <v>1505</v>
      </c>
      <c r="S1620">
        <v>5</v>
      </c>
      <c r="T1620">
        <v>45</v>
      </c>
    </row>
    <row r="1621" spans="1:20" x14ac:dyDescent="0.3">
      <c r="A1621" t="s">
        <v>4115</v>
      </c>
      <c r="B1621" t="s">
        <v>5238</v>
      </c>
      <c r="C1621">
        <v>650000</v>
      </c>
      <c r="D1621">
        <v>2015</v>
      </c>
      <c r="E1621">
        <v>104000</v>
      </c>
      <c r="F1621" t="s">
        <v>14</v>
      </c>
      <c r="G1621" t="s">
        <v>12</v>
      </c>
      <c r="H1621" t="s">
        <v>5661</v>
      </c>
      <c r="I1621" t="s">
        <v>3952</v>
      </c>
      <c r="J1621" t="s">
        <v>3943</v>
      </c>
      <c r="K1621" t="s">
        <v>25</v>
      </c>
      <c r="L1621" t="s">
        <v>4807</v>
      </c>
      <c r="M1621" t="s">
        <v>4808</v>
      </c>
      <c r="N1621" t="s">
        <v>4809</v>
      </c>
      <c r="O1621" t="s">
        <v>3975</v>
      </c>
      <c r="P1621">
        <v>4456</v>
      </c>
      <c r="Q1621">
        <v>1820</v>
      </c>
      <c r="R1621">
        <v>1930</v>
      </c>
      <c r="S1621">
        <v>8</v>
      </c>
      <c r="T1621">
        <v>60</v>
      </c>
    </row>
    <row r="1622" spans="1:20" x14ac:dyDescent="0.3">
      <c r="A1622" t="s">
        <v>4104</v>
      </c>
      <c r="B1622" t="s">
        <v>4105</v>
      </c>
      <c r="C1622">
        <v>1175000</v>
      </c>
      <c r="D1622">
        <v>2013</v>
      </c>
      <c r="E1622">
        <v>50000</v>
      </c>
      <c r="F1622" t="s">
        <v>14</v>
      </c>
      <c r="G1622" t="s">
        <v>19</v>
      </c>
      <c r="H1622" t="s">
        <v>3941</v>
      </c>
      <c r="I1622" t="s">
        <v>3952</v>
      </c>
      <c r="J1622" t="s">
        <v>3943</v>
      </c>
      <c r="K1622" t="s">
        <v>25</v>
      </c>
      <c r="L1622" t="s">
        <v>4107</v>
      </c>
      <c r="M1622" t="s">
        <v>4108</v>
      </c>
      <c r="N1622" t="s">
        <v>4109</v>
      </c>
      <c r="O1622" t="s">
        <v>3948</v>
      </c>
      <c r="P1622">
        <v>4701</v>
      </c>
      <c r="Q1622">
        <v>1826</v>
      </c>
      <c r="R1622">
        <v>1427</v>
      </c>
      <c r="S1622">
        <v>5</v>
      </c>
      <c r="T1622">
        <v>63</v>
      </c>
    </row>
    <row r="1623" spans="1:20" x14ac:dyDescent="0.3">
      <c r="A1623" t="s">
        <v>3957</v>
      </c>
      <c r="B1623" t="s">
        <v>5535</v>
      </c>
      <c r="C1623">
        <v>325000</v>
      </c>
      <c r="D1623">
        <v>2017</v>
      </c>
      <c r="E1623">
        <v>56000</v>
      </c>
      <c r="F1623" t="s">
        <v>10</v>
      </c>
      <c r="G1623" t="s">
        <v>12</v>
      </c>
      <c r="H1623" t="s">
        <v>4456</v>
      </c>
      <c r="I1623" t="s">
        <v>4037</v>
      </c>
      <c r="J1623" t="s">
        <v>3943</v>
      </c>
      <c r="K1623" t="s">
        <v>25</v>
      </c>
      <c r="L1623" t="s">
        <v>4886</v>
      </c>
      <c r="M1623" t="s">
        <v>4887</v>
      </c>
      <c r="N1623" t="s">
        <v>4888</v>
      </c>
      <c r="O1623" t="s">
        <v>3948</v>
      </c>
      <c r="P1623">
        <v>3495</v>
      </c>
      <c r="Q1623">
        <v>1550</v>
      </c>
      <c r="R1623">
        <v>1500</v>
      </c>
      <c r="S1623">
        <v>5</v>
      </c>
      <c r="T1623">
        <v>32</v>
      </c>
    </row>
    <row r="1624" spans="1:20" x14ac:dyDescent="0.3">
      <c r="A1624" t="s">
        <v>4004</v>
      </c>
      <c r="B1624" t="s">
        <v>5221</v>
      </c>
      <c r="C1624">
        <v>525000</v>
      </c>
      <c r="D1624">
        <v>2014</v>
      </c>
      <c r="E1624">
        <v>48000</v>
      </c>
      <c r="F1624" t="s">
        <v>14</v>
      </c>
      <c r="G1624" t="s">
        <v>12</v>
      </c>
      <c r="H1624" t="s">
        <v>4085</v>
      </c>
      <c r="I1624" t="s">
        <v>4037</v>
      </c>
      <c r="J1624" t="s">
        <v>3943</v>
      </c>
      <c r="K1624" t="s">
        <v>25</v>
      </c>
      <c r="L1624" t="s">
        <v>3999</v>
      </c>
      <c r="M1624" t="s">
        <v>4000</v>
      </c>
      <c r="N1624" t="s">
        <v>4001</v>
      </c>
      <c r="O1624" t="s">
        <v>3948</v>
      </c>
      <c r="P1624">
        <v>4315</v>
      </c>
      <c r="Q1624">
        <v>1822</v>
      </c>
      <c r="R1624">
        <v>1695</v>
      </c>
      <c r="S1624">
        <v>5</v>
      </c>
      <c r="T1624">
        <v>50</v>
      </c>
    </row>
    <row r="1625" spans="1:20" x14ac:dyDescent="0.3">
      <c r="A1625" t="s">
        <v>3949</v>
      </c>
      <c r="B1625" t="s">
        <v>5662</v>
      </c>
      <c r="C1625">
        <v>1225000</v>
      </c>
      <c r="D1625">
        <v>2021</v>
      </c>
      <c r="E1625">
        <v>23000</v>
      </c>
      <c r="F1625" t="s">
        <v>10</v>
      </c>
      <c r="G1625" t="s">
        <v>12</v>
      </c>
      <c r="H1625" t="s">
        <v>4006</v>
      </c>
      <c r="I1625" t="s">
        <v>3952</v>
      </c>
      <c r="J1625" t="s">
        <v>3943</v>
      </c>
      <c r="K1625" t="s">
        <v>25</v>
      </c>
      <c r="L1625" t="s">
        <v>4012</v>
      </c>
      <c r="M1625" t="s">
        <v>4013</v>
      </c>
      <c r="N1625" t="s">
        <v>4014</v>
      </c>
      <c r="O1625" t="s">
        <v>3948</v>
      </c>
      <c r="P1625">
        <v>4395</v>
      </c>
      <c r="Q1625">
        <v>1735</v>
      </c>
      <c r="R1625">
        <v>1690</v>
      </c>
      <c r="S1625">
        <v>7</v>
      </c>
      <c r="T1625">
        <v>45</v>
      </c>
    </row>
    <row r="1626" spans="1:20" x14ac:dyDescent="0.3">
      <c r="A1626" t="s">
        <v>3980</v>
      </c>
      <c r="B1626" t="s">
        <v>5190</v>
      </c>
      <c r="C1626">
        <v>4200000</v>
      </c>
      <c r="D1626">
        <v>2021</v>
      </c>
      <c r="E1626">
        <v>5600</v>
      </c>
      <c r="F1626" t="s">
        <v>14</v>
      </c>
      <c r="G1626" t="s">
        <v>19</v>
      </c>
      <c r="H1626" t="s">
        <v>4036</v>
      </c>
      <c r="I1626" t="s">
        <v>3942</v>
      </c>
      <c r="J1626" t="s">
        <v>4333</v>
      </c>
      <c r="K1626" t="s">
        <v>25</v>
      </c>
      <c r="L1626" t="s">
        <v>4358</v>
      </c>
      <c r="M1626" t="s">
        <v>5191</v>
      </c>
      <c r="N1626" t="s">
        <v>5055</v>
      </c>
      <c r="O1626" t="s">
        <v>3948</v>
      </c>
      <c r="P1626">
        <v>4549</v>
      </c>
      <c r="Q1626">
        <v>1796</v>
      </c>
      <c r="R1626">
        <v>1446</v>
      </c>
      <c r="S1626">
        <v>5</v>
      </c>
      <c r="T1626">
        <v>43</v>
      </c>
    </row>
    <row r="1627" spans="1:20" x14ac:dyDescent="0.3">
      <c r="A1627" t="s">
        <v>3957</v>
      </c>
      <c r="B1627" t="s">
        <v>4060</v>
      </c>
      <c r="C1627">
        <v>550000</v>
      </c>
      <c r="D1627">
        <v>2015</v>
      </c>
      <c r="E1627">
        <v>33000</v>
      </c>
      <c r="F1627" t="s">
        <v>10</v>
      </c>
      <c r="G1627" t="s">
        <v>12</v>
      </c>
      <c r="H1627" t="s">
        <v>3971</v>
      </c>
      <c r="I1627" t="s">
        <v>3967</v>
      </c>
      <c r="J1627" t="s">
        <v>3943</v>
      </c>
      <c r="K1627" t="s">
        <v>25</v>
      </c>
      <c r="L1627" t="s">
        <v>3961</v>
      </c>
      <c r="M1627" t="s">
        <v>3968</v>
      </c>
      <c r="N1627" t="s">
        <v>4003</v>
      </c>
      <c r="O1627" t="s">
        <v>3948</v>
      </c>
      <c r="P1627">
        <v>3985</v>
      </c>
      <c r="Q1627">
        <v>1734</v>
      </c>
      <c r="R1627">
        <v>1505</v>
      </c>
      <c r="S1627">
        <v>5</v>
      </c>
      <c r="T1627">
        <v>45</v>
      </c>
    </row>
    <row r="1628" spans="1:20" x14ac:dyDescent="0.3">
      <c r="A1628" t="s">
        <v>3957</v>
      </c>
      <c r="B1628" t="s">
        <v>5061</v>
      </c>
      <c r="C1628">
        <v>1275000</v>
      </c>
      <c r="D1628">
        <v>2019</v>
      </c>
      <c r="E1628">
        <v>58900</v>
      </c>
      <c r="F1628" t="s">
        <v>14</v>
      </c>
      <c r="G1628" t="s">
        <v>12</v>
      </c>
      <c r="H1628" t="s">
        <v>4183</v>
      </c>
      <c r="I1628" t="s">
        <v>3952</v>
      </c>
      <c r="J1628" t="s">
        <v>3943</v>
      </c>
      <c r="K1628" t="s">
        <v>25</v>
      </c>
      <c r="L1628" t="s">
        <v>4069</v>
      </c>
      <c r="M1628" t="s">
        <v>4070</v>
      </c>
      <c r="N1628" t="s">
        <v>4096</v>
      </c>
      <c r="O1628" t="s">
        <v>3948</v>
      </c>
      <c r="P1628">
        <v>4270</v>
      </c>
      <c r="Q1628">
        <v>1780</v>
      </c>
      <c r="R1628">
        <v>1665</v>
      </c>
      <c r="S1628">
        <v>5</v>
      </c>
      <c r="T1628">
        <v>55</v>
      </c>
    </row>
    <row r="1629" spans="1:20" x14ac:dyDescent="0.3">
      <c r="A1629" t="s">
        <v>4141</v>
      </c>
      <c r="B1629" t="s">
        <v>5374</v>
      </c>
      <c r="C1629">
        <v>1585000</v>
      </c>
      <c r="D1629">
        <v>2019</v>
      </c>
      <c r="E1629">
        <v>65000</v>
      </c>
      <c r="F1629" t="s">
        <v>14</v>
      </c>
      <c r="G1629" t="s">
        <v>12</v>
      </c>
      <c r="H1629" t="s">
        <v>4241</v>
      </c>
      <c r="I1629" t="s">
        <v>3952</v>
      </c>
      <c r="J1629" t="s">
        <v>3943</v>
      </c>
      <c r="K1629" t="s">
        <v>25</v>
      </c>
      <c r="L1629" t="s">
        <v>1676</v>
      </c>
      <c r="M1629" t="s">
        <v>1676</v>
      </c>
      <c r="N1629" t="s">
        <v>1676</v>
      </c>
      <c r="O1629" t="s">
        <v>1676</v>
      </c>
      <c r="P1629">
        <v>4395</v>
      </c>
      <c r="Q1629">
        <v>1818</v>
      </c>
      <c r="R1629">
        <v>1640</v>
      </c>
      <c r="S1629">
        <v>5</v>
      </c>
      <c r="T1629">
        <v>60</v>
      </c>
    </row>
    <row r="1630" spans="1:20" x14ac:dyDescent="0.3">
      <c r="A1630" t="s">
        <v>3964</v>
      </c>
      <c r="B1630" t="s">
        <v>5611</v>
      </c>
      <c r="C1630">
        <v>960000</v>
      </c>
      <c r="D1630">
        <v>2012</v>
      </c>
      <c r="E1630">
        <v>222000</v>
      </c>
      <c r="F1630" t="s">
        <v>14</v>
      </c>
      <c r="G1630" t="s">
        <v>12</v>
      </c>
      <c r="H1630" t="s">
        <v>4106</v>
      </c>
      <c r="I1630" t="s">
        <v>4037</v>
      </c>
      <c r="J1630" t="s">
        <v>3943</v>
      </c>
      <c r="K1630" t="s">
        <v>25</v>
      </c>
      <c r="L1630" t="s">
        <v>4136</v>
      </c>
      <c r="M1630" t="s">
        <v>4435</v>
      </c>
      <c r="N1630" t="s">
        <v>4436</v>
      </c>
      <c r="O1630" t="s">
        <v>1676</v>
      </c>
      <c r="P1630">
        <v>4555</v>
      </c>
      <c r="Q1630">
        <v>1770</v>
      </c>
      <c r="R1630">
        <v>1755</v>
      </c>
      <c r="S1630">
        <v>7</v>
      </c>
      <c r="T1630">
        <v>55</v>
      </c>
    </row>
    <row r="1631" spans="1:20" x14ac:dyDescent="0.3">
      <c r="A1631" t="s">
        <v>4363</v>
      </c>
      <c r="B1631" t="s">
        <v>5157</v>
      </c>
      <c r="C1631">
        <v>3900000</v>
      </c>
      <c r="D1631">
        <v>2016</v>
      </c>
      <c r="E1631">
        <v>20000</v>
      </c>
      <c r="F1631" t="s">
        <v>14</v>
      </c>
      <c r="G1631" t="s">
        <v>19</v>
      </c>
      <c r="H1631" t="s">
        <v>4106</v>
      </c>
      <c r="I1631" t="s">
        <v>3942</v>
      </c>
      <c r="J1631" t="s">
        <v>3943</v>
      </c>
      <c r="K1631" t="s">
        <v>25</v>
      </c>
      <c r="L1631" t="s">
        <v>4365</v>
      </c>
      <c r="M1631" t="s">
        <v>4366</v>
      </c>
      <c r="N1631" t="s">
        <v>4367</v>
      </c>
      <c r="O1631" t="s">
        <v>3991</v>
      </c>
      <c r="P1631">
        <v>4600</v>
      </c>
      <c r="Q1631">
        <v>2069</v>
      </c>
      <c r="R1631">
        <v>1690</v>
      </c>
      <c r="S1631">
        <v>7</v>
      </c>
      <c r="T1631">
        <v>65</v>
      </c>
    </row>
    <row r="1632" spans="1:20" x14ac:dyDescent="0.3">
      <c r="A1632" t="s">
        <v>4004</v>
      </c>
      <c r="B1632" t="s">
        <v>5185</v>
      </c>
      <c r="C1632">
        <v>434999</v>
      </c>
      <c r="D1632">
        <v>2019</v>
      </c>
      <c r="E1632">
        <v>32000</v>
      </c>
      <c r="F1632" t="s">
        <v>10</v>
      </c>
      <c r="G1632" t="s">
        <v>12</v>
      </c>
      <c r="H1632" t="s">
        <v>4640</v>
      </c>
      <c r="I1632" t="s">
        <v>3942</v>
      </c>
      <c r="J1632" t="s">
        <v>3943</v>
      </c>
      <c r="K1632" t="s">
        <v>25</v>
      </c>
      <c r="L1632" t="s">
        <v>4490</v>
      </c>
      <c r="M1632" t="s">
        <v>4491</v>
      </c>
      <c r="N1632" t="s">
        <v>4492</v>
      </c>
      <c r="O1632" t="s">
        <v>3948</v>
      </c>
      <c r="P1632">
        <v>3679</v>
      </c>
      <c r="Q1632">
        <v>1579</v>
      </c>
      <c r="R1632">
        <v>1478</v>
      </c>
      <c r="S1632">
        <v>5</v>
      </c>
      <c r="T1632">
        <v>28</v>
      </c>
    </row>
    <row r="1633" spans="1:20" x14ac:dyDescent="0.3">
      <c r="A1633" t="s">
        <v>4115</v>
      </c>
      <c r="B1633" t="s">
        <v>5663</v>
      </c>
      <c r="C1633">
        <v>650000</v>
      </c>
      <c r="D1633">
        <v>2017</v>
      </c>
      <c r="E1633">
        <v>62000</v>
      </c>
      <c r="F1633" t="s">
        <v>14</v>
      </c>
      <c r="G1633" t="s">
        <v>12</v>
      </c>
      <c r="H1633" t="s">
        <v>3959</v>
      </c>
      <c r="I1633" t="s">
        <v>3952</v>
      </c>
      <c r="J1633" t="s">
        <v>3943</v>
      </c>
      <c r="K1633" t="s">
        <v>25</v>
      </c>
      <c r="L1633" t="s">
        <v>4807</v>
      </c>
      <c r="M1633" t="s">
        <v>5644</v>
      </c>
      <c r="N1633" t="s">
        <v>5087</v>
      </c>
      <c r="O1633" t="s">
        <v>3975</v>
      </c>
      <c r="P1633">
        <v>4107</v>
      </c>
      <c r="Q1633">
        <v>1745</v>
      </c>
      <c r="R1633">
        <v>1880</v>
      </c>
      <c r="S1633">
        <v>7</v>
      </c>
    </row>
    <row r="1634" spans="1:20" x14ac:dyDescent="0.3">
      <c r="A1634" t="s">
        <v>3949</v>
      </c>
      <c r="B1634" t="s">
        <v>5664</v>
      </c>
      <c r="C1634">
        <v>775000</v>
      </c>
      <c r="D1634">
        <v>2017</v>
      </c>
      <c r="E1634">
        <v>71000</v>
      </c>
      <c r="F1634" t="s">
        <v>10</v>
      </c>
      <c r="G1634" t="s">
        <v>12</v>
      </c>
      <c r="H1634" t="s">
        <v>4036</v>
      </c>
      <c r="I1634" t="s">
        <v>4037</v>
      </c>
      <c r="J1634" t="s">
        <v>3943</v>
      </c>
      <c r="K1634" t="s">
        <v>25</v>
      </c>
      <c r="L1634" t="s">
        <v>3977</v>
      </c>
      <c r="M1634" t="s">
        <v>5036</v>
      </c>
      <c r="N1634" t="s">
        <v>3979</v>
      </c>
      <c r="O1634" t="s">
        <v>3948</v>
      </c>
      <c r="P1634">
        <v>4296</v>
      </c>
      <c r="Q1634">
        <v>1695</v>
      </c>
      <c r="R1634">
        <v>1685</v>
      </c>
      <c r="S1634">
        <v>7</v>
      </c>
      <c r="T1634">
        <v>45</v>
      </c>
    </row>
    <row r="1635" spans="1:20" x14ac:dyDescent="0.3">
      <c r="A1635" t="s">
        <v>3957</v>
      </c>
      <c r="B1635" t="s">
        <v>5665</v>
      </c>
      <c r="C1635">
        <v>185000</v>
      </c>
      <c r="D1635">
        <v>2008</v>
      </c>
      <c r="E1635">
        <v>61000</v>
      </c>
      <c r="F1635" t="s">
        <v>10</v>
      </c>
      <c r="G1635" t="s">
        <v>19</v>
      </c>
      <c r="H1635" t="s">
        <v>3941</v>
      </c>
      <c r="I1635" t="s">
        <v>4068</v>
      </c>
      <c r="J1635" t="s">
        <v>4177</v>
      </c>
      <c r="K1635" t="s">
        <v>25</v>
      </c>
      <c r="L1635" t="s">
        <v>3961</v>
      </c>
      <c r="M1635" t="s">
        <v>4585</v>
      </c>
      <c r="N1635" t="s">
        <v>4586</v>
      </c>
      <c r="O1635" t="s">
        <v>3948</v>
      </c>
      <c r="P1635">
        <v>3565</v>
      </c>
      <c r="Q1635">
        <v>1595</v>
      </c>
      <c r="R1635">
        <v>1550</v>
      </c>
      <c r="S1635">
        <v>5</v>
      </c>
      <c r="T1635">
        <v>35</v>
      </c>
    </row>
    <row r="1636" spans="1:20" x14ac:dyDescent="0.3">
      <c r="A1636" t="s">
        <v>3949</v>
      </c>
      <c r="B1636" t="s">
        <v>4331</v>
      </c>
      <c r="C1636">
        <v>204999</v>
      </c>
      <c r="D1636">
        <v>2011</v>
      </c>
      <c r="E1636">
        <v>42152</v>
      </c>
      <c r="F1636" t="s">
        <v>10</v>
      </c>
      <c r="G1636" t="s">
        <v>12</v>
      </c>
      <c r="H1636" t="s">
        <v>5666</v>
      </c>
      <c r="I1636" t="s">
        <v>4043</v>
      </c>
      <c r="J1636" t="s">
        <v>3943</v>
      </c>
      <c r="K1636" t="s">
        <v>3944</v>
      </c>
      <c r="L1636" t="s">
        <v>1676</v>
      </c>
      <c r="M1636" t="s">
        <v>1676</v>
      </c>
      <c r="N1636" t="s">
        <v>1676</v>
      </c>
      <c r="O1636" t="s">
        <v>1676</v>
      </c>
    </row>
    <row r="1637" spans="1:20" x14ac:dyDescent="0.3">
      <c r="A1637" t="s">
        <v>3957</v>
      </c>
      <c r="B1637" t="s">
        <v>4389</v>
      </c>
      <c r="C1637">
        <v>560000</v>
      </c>
      <c r="D1637">
        <v>2017</v>
      </c>
      <c r="E1637">
        <v>29000</v>
      </c>
      <c r="F1637" t="s">
        <v>10</v>
      </c>
      <c r="G1637" t="s">
        <v>12</v>
      </c>
      <c r="H1637" t="s">
        <v>4006</v>
      </c>
      <c r="I1637" t="s">
        <v>3942</v>
      </c>
      <c r="J1637" t="s">
        <v>3943</v>
      </c>
      <c r="K1637" t="s">
        <v>25</v>
      </c>
      <c r="L1637" t="s">
        <v>3961</v>
      </c>
      <c r="M1637" t="s">
        <v>4306</v>
      </c>
      <c r="N1637" t="s">
        <v>4304</v>
      </c>
      <c r="O1637" t="s">
        <v>3948</v>
      </c>
      <c r="P1637">
        <v>3765</v>
      </c>
      <c r="Q1637">
        <v>1660</v>
      </c>
      <c r="R1637">
        <v>1520</v>
      </c>
      <c r="S1637">
        <v>5</v>
      </c>
      <c r="T1637">
        <v>43</v>
      </c>
    </row>
    <row r="1638" spans="1:20" x14ac:dyDescent="0.3">
      <c r="A1638" t="s">
        <v>3964</v>
      </c>
      <c r="B1638" t="s">
        <v>5667</v>
      </c>
      <c r="C1638">
        <v>1000000</v>
      </c>
      <c r="D1638">
        <v>2014</v>
      </c>
      <c r="E1638">
        <v>158690</v>
      </c>
      <c r="F1638" t="s">
        <v>14</v>
      </c>
      <c r="G1638" t="s">
        <v>12</v>
      </c>
      <c r="H1638" t="s">
        <v>4223</v>
      </c>
      <c r="I1638" t="s">
        <v>4037</v>
      </c>
      <c r="J1638" t="s">
        <v>3953</v>
      </c>
      <c r="K1638" t="s">
        <v>25</v>
      </c>
      <c r="L1638" t="s">
        <v>4136</v>
      </c>
      <c r="M1638" t="s">
        <v>4944</v>
      </c>
      <c r="N1638" t="s">
        <v>4809</v>
      </c>
      <c r="O1638" t="s">
        <v>3975</v>
      </c>
      <c r="P1638">
        <v>4585</v>
      </c>
      <c r="Q1638">
        <v>1760</v>
      </c>
      <c r="R1638">
        <v>1760</v>
      </c>
      <c r="S1638">
        <v>7</v>
      </c>
      <c r="T1638">
        <v>55</v>
      </c>
    </row>
    <row r="1639" spans="1:20" x14ac:dyDescent="0.3">
      <c r="A1639" t="s">
        <v>3980</v>
      </c>
      <c r="B1639" t="s">
        <v>5414</v>
      </c>
      <c r="C1639">
        <v>5000000</v>
      </c>
      <c r="D1639">
        <v>2016</v>
      </c>
      <c r="E1639">
        <v>61000</v>
      </c>
      <c r="F1639" t="s">
        <v>14</v>
      </c>
      <c r="G1639" t="s">
        <v>19</v>
      </c>
      <c r="H1639" t="s">
        <v>3971</v>
      </c>
      <c r="I1639" t="s">
        <v>3942</v>
      </c>
      <c r="J1639" t="s">
        <v>3943</v>
      </c>
      <c r="K1639" t="s">
        <v>25</v>
      </c>
      <c r="L1639" t="s">
        <v>4441</v>
      </c>
      <c r="M1639" t="s">
        <v>4588</v>
      </c>
      <c r="N1639" t="s">
        <v>4589</v>
      </c>
      <c r="O1639" t="s">
        <v>3991</v>
      </c>
      <c r="P1639">
        <v>4819</v>
      </c>
      <c r="Q1639">
        <v>2141</v>
      </c>
      <c r="R1639">
        <v>1796</v>
      </c>
      <c r="S1639">
        <v>5</v>
      </c>
      <c r="T1639">
        <v>93</v>
      </c>
    </row>
    <row r="1640" spans="1:20" x14ac:dyDescent="0.3">
      <c r="A1640" t="s">
        <v>3949</v>
      </c>
      <c r="B1640" t="s">
        <v>5668</v>
      </c>
      <c r="C1640">
        <v>635000</v>
      </c>
      <c r="D1640">
        <v>2016</v>
      </c>
      <c r="E1640">
        <v>92000</v>
      </c>
      <c r="F1640" t="s">
        <v>14</v>
      </c>
      <c r="G1640" t="s">
        <v>12</v>
      </c>
      <c r="H1640" t="s">
        <v>4241</v>
      </c>
      <c r="I1640" t="s">
        <v>3952</v>
      </c>
      <c r="J1640" t="s">
        <v>3953</v>
      </c>
      <c r="K1640" t="s">
        <v>25</v>
      </c>
      <c r="L1640" t="s">
        <v>3954</v>
      </c>
      <c r="M1640" t="s">
        <v>4125</v>
      </c>
      <c r="N1640" t="s">
        <v>4126</v>
      </c>
      <c r="O1640" t="s">
        <v>3948</v>
      </c>
      <c r="P1640">
        <v>4490</v>
      </c>
      <c r="Q1640">
        <v>1730</v>
      </c>
      <c r="R1640">
        <v>1485</v>
      </c>
      <c r="S1640">
        <v>5</v>
      </c>
      <c r="T1640">
        <v>43</v>
      </c>
    </row>
    <row r="1641" spans="1:20" x14ac:dyDescent="0.3">
      <c r="A1641" t="s">
        <v>3949</v>
      </c>
      <c r="B1641" t="s">
        <v>4233</v>
      </c>
      <c r="C1641">
        <v>650000</v>
      </c>
      <c r="D1641">
        <v>2020</v>
      </c>
      <c r="E1641">
        <v>42000</v>
      </c>
      <c r="F1641" t="s">
        <v>10</v>
      </c>
      <c r="G1641" t="s">
        <v>12</v>
      </c>
      <c r="H1641" t="s">
        <v>3959</v>
      </c>
      <c r="I1641" t="s">
        <v>3952</v>
      </c>
      <c r="J1641" t="s">
        <v>3943</v>
      </c>
      <c r="K1641" t="s">
        <v>25</v>
      </c>
      <c r="L1641" t="s">
        <v>3961</v>
      </c>
      <c r="M1641" t="s">
        <v>4063</v>
      </c>
      <c r="N1641" t="s">
        <v>4184</v>
      </c>
      <c r="O1641" t="s">
        <v>3948</v>
      </c>
      <c r="P1641">
        <v>3995</v>
      </c>
      <c r="Q1641">
        <v>1735</v>
      </c>
      <c r="R1641">
        <v>1515</v>
      </c>
      <c r="S1641">
        <v>5</v>
      </c>
      <c r="T1641">
        <v>37</v>
      </c>
    </row>
    <row r="1642" spans="1:20" x14ac:dyDescent="0.3">
      <c r="A1642" t="s">
        <v>4868</v>
      </c>
      <c r="B1642" t="s">
        <v>5111</v>
      </c>
      <c r="C1642">
        <v>345000</v>
      </c>
      <c r="D1642">
        <v>2019</v>
      </c>
      <c r="E1642">
        <v>60969</v>
      </c>
      <c r="F1642" t="s">
        <v>10</v>
      </c>
      <c r="G1642" t="s">
        <v>12</v>
      </c>
      <c r="H1642" t="s">
        <v>4287</v>
      </c>
      <c r="I1642" t="s">
        <v>4037</v>
      </c>
      <c r="J1642" t="s">
        <v>3943</v>
      </c>
      <c r="K1642" t="s">
        <v>25</v>
      </c>
      <c r="L1642" t="s">
        <v>3945</v>
      </c>
      <c r="M1642" t="s">
        <v>4870</v>
      </c>
      <c r="N1642" t="s">
        <v>4871</v>
      </c>
      <c r="O1642" t="s">
        <v>3948</v>
      </c>
      <c r="P1642">
        <v>3785</v>
      </c>
      <c r="Q1642">
        <v>1635</v>
      </c>
      <c r="R1642">
        <v>1485</v>
      </c>
      <c r="S1642">
        <v>5</v>
      </c>
      <c r="T1642">
        <v>35</v>
      </c>
    </row>
    <row r="1643" spans="1:20" x14ac:dyDescent="0.3">
      <c r="A1643" t="s">
        <v>4115</v>
      </c>
      <c r="B1643" t="s">
        <v>5151</v>
      </c>
      <c r="C1643">
        <v>865000</v>
      </c>
      <c r="D1643">
        <v>2017</v>
      </c>
      <c r="E1643">
        <v>93000</v>
      </c>
      <c r="F1643" t="s">
        <v>14</v>
      </c>
      <c r="G1643" t="s">
        <v>12</v>
      </c>
      <c r="H1643" t="s">
        <v>4223</v>
      </c>
      <c r="I1643" t="s">
        <v>3952</v>
      </c>
      <c r="J1643" t="s">
        <v>3943</v>
      </c>
      <c r="K1643" t="s">
        <v>25</v>
      </c>
      <c r="L1643" t="s">
        <v>4146</v>
      </c>
      <c r="M1643" t="s">
        <v>4500</v>
      </c>
      <c r="N1643" t="s">
        <v>4535</v>
      </c>
      <c r="O1643" t="s">
        <v>3948</v>
      </c>
      <c r="P1643">
        <v>4585</v>
      </c>
      <c r="Q1643">
        <v>1890</v>
      </c>
      <c r="R1643">
        <v>1785</v>
      </c>
      <c r="S1643">
        <v>7</v>
      </c>
      <c r="T1643">
        <v>70</v>
      </c>
    </row>
    <row r="1644" spans="1:20" x14ac:dyDescent="0.3">
      <c r="A1644" t="s">
        <v>4104</v>
      </c>
      <c r="B1644" t="s">
        <v>5462</v>
      </c>
      <c r="C1644">
        <v>1380000</v>
      </c>
      <c r="D1644">
        <v>2014</v>
      </c>
      <c r="E1644">
        <v>100000</v>
      </c>
      <c r="F1644" t="s">
        <v>14</v>
      </c>
      <c r="G1644" t="s">
        <v>19</v>
      </c>
      <c r="H1644" t="s">
        <v>4006</v>
      </c>
      <c r="I1644" t="s">
        <v>4068</v>
      </c>
      <c r="J1644" t="s">
        <v>3943</v>
      </c>
      <c r="K1644" t="s">
        <v>25</v>
      </c>
      <c r="L1644" t="s">
        <v>4107</v>
      </c>
      <c r="M1644" t="s">
        <v>5463</v>
      </c>
      <c r="N1644" t="s">
        <v>4192</v>
      </c>
      <c r="O1644" t="s">
        <v>3948</v>
      </c>
      <c r="P1644">
        <v>4701</v>
      </c>
      <c r="Q1644">
        <v>1826</v>
      </c>
      <c r="R1644">
        <v>1427</v>
      </c>
      <c r="S1644">
        <v>5</v>
      </c>
      <c r="T1644">
        <v>63</v>
      </c>
    </row>
    <row r="1645" spans="1:20" x14ac:dyDescent="0.3">
      <c r="A1645" t="s">
        <v>3949</v>
      </c>
      <c r="B1645" t="s">
        <v>5669</v>
      </c>
      <c r="C1645">
        <v>585000</v>
      </c>
      <c r="D1645">
        <v>2018</v>
      </c>
      <c r="E1645">
        <v>31000</v>
      </c>
      <c r="F1645" t="s">
        <v>10</v>
      </c>
      <c r="G1645" t="s">
        <v>12</v>
      </c>
      <c r="H1645" t="s">
        <v>4259</v>
      </c>
      <c r="I1645" t="s">
        <v>4043</v>
      </c>
      <c r="J1645" t="s">
        <v>3943</v>
      </c>
      <c r="K1645" t="s">
        <v>25</v>
      </c>
      <c r="L1645" t="s">
        <v>3977</v>
      </c>
      <c r="M1645" t="s">
        <v>3978</v>
      </c>
      <c r="N1645" t="s">
        <v>3979</v>
      </c>
      <c r="O1645" t="s">
        <v>3948</v>
      </c>
      <c r="P1645">
        <v>4490</v>
      </c>
      <c r="Q1645">
        <v>1730</v>
      </c>
      <c r="R1645">
        <v>1485</v>
      </c>
      <c r="S1645">
        <v>5</v>
      </c>
      <c r="T1645">
        <v>43</v>
      </c>
    </row>
    <row r="1646" spans="1:20" x14ac:dyDescent="0.3">
      <c r="A1646" t="s">
        <v>3964</v>
      </c>
      <c r="B1646" t="s">
        <v>3965</v>
      </c>
      <c r="C1646">
        <v>690000</v>
      </c>
      <c r="D1646">
        <v>2020</v>
      </c>
      <c r="E1646">
        <v>55000</v>
      </c>
      <c r="F1646" t="s">
        <v>10</v>
      </c>
      <c r="G1646" t="s">
        <v>12</v>
      </c>
      <c r="H1646" t="s">
        <v>3959</v>
      </c>
      <c r="I1646" t="s">
        <v>4011</v>
      </c>
      <c r="J1646" t="s">
        <v>3943</v>
      </c>
      <c r="K1646" t="s">
        <v>25</v>
      </c>
      <c r="L1646" t="s">
        <v>3961</v>
      </c>
      <c r="M1646" t="s">
        <v>3968</v>
      </c>
      <c r="N1646" t="s">
        <v>3969</v>
      </c>
      <c r="O1646" t="s">
        <v>3948</v>
      </c>
      <c r="P1646">
        <v>3995</v>
      </c>
      <c r="Q1646">
        <v>1745</v>
      </c>
      <c r="R1646">
        <v>1510</v>
      </c>
      <c r="S1646">
        <v>5</v>
      </c>
      <c r="T1646">
        <v>37</v>
      </c>
    </row>
    <row r="1647" spans="1:20" x14ac:dyDescent="0.3">
      <c r="A1647" t="s">
        <v>3949</v>
      </c>
      <c r="B1647" t="s">
        <v>4612</v>
      </c>
      <c r="C1647">
        <v>380000</v>
      </c>
      <c r="D1647">
        <v>2018</v>
      </c>
      <c r="E1647">
        <v>68320</v>
      </c>
      <c r="F1647" t="s">
        <v>22</v>
      </c>
      <c r="G1647" t="s">
        <v>12</v>
      </c>
      <c r="H1647" t="s">
        <v>4282</v>
      </c>
      <c r="I1647" t="s">
        <v>4037</v>
      </c>
      <c r="J1647" t="s">
        <v>3943</v>
      </c>
      <c r="K1647" t="s">
        <v>25</v>
      </c>
      <c r="L1647" t="s">
        <v>4026</v>
      </c>
      <c r="M1647" t="s">
        <v>4238</v>
      </c>
      <c r="N1647" t="s">
        <v>4239</v>
      </c>
      <c r="O1647" t="s">
        <v>3948</v>
      </c>
      <c r="P1647">
        <v>3599</v>
      </c>
      <c r="Q1647">
        <v>1495</v>
      </c>
      <c r="R1647">
        <v>1700</v>
      </c>
      <c r="S1647">
        <v>5</v>
      </c>
      <c r="T1647">
        <v>35</v>
      </c>
    </row>
    <row r="1648" spans="1:20" x14ac:dyDescent="0.3">
      <c r="A1648" t="s">
        <v>4015</v>
      </c>
      <c r="B1648" t="s">
        <v>5670</v>
      </c>
      <c r="C1648">
        <v>850000</v>
      </c>
      <c r="D1648">
        <v>2018</v>
      </c>
      <c r="E1648">
        <v>65000</v>
      </c>
      <c r="F1648" t="s">
        <v>14</v>
      </c>
      <c r="G1648" t="s">
        <v>12</v>
      </c>
      <c r="H1648" t="s">
        <v>4085</v>
      </c>
      <c r="I1648" t="s">
        <v>3952</v>
      </c>
      <c r="J1648" t="s">
        <v>3943</v>
      </c>
      <c r="K1648" t="s">
        <v>25</v>
      </c>
      <c r="L1648" t="s">
        <v>4146</v>
      </c>
      <c r="M1648" t="s">
        <v>4795</v>
      </c>
      <c r="N1648" t="s">
        <v>4796</v>
      </c>
      <c r="O1648" t="s">
        <v>3975</v>
      </c>
      <c r="P1648">
        <v>4788</v>
      </c>
      <c r="Q1648">
        <v>1903</v>
      </c>
      <c r="R1648">
        <v>1791</v>
      </c>
      <c r="S1648">
        <v>7</v>
      </c>
      <c r="T1648">
        <v>60</v>
      </c>
    </row>
    <row r="1649" spans="1:20" x14ac:dyDescent="0.3">
      <c r="A1649" t="s">
        <v>3964</v>
      </c>
      <c r="B1649" t="s">
        <v>4414</v>
      </c>
      <c r="C1649">
        <v>1750000</v>
      </c>
      <c r="D1649">
        <v>2013</v>
      </c>
      <c r="E1649">
        <v>95000</v>
      </c>
      <c r="F1649" t="s">
        <v>14</v>
      </c>
      <c r="G1649" t="s">
        <v>12</v>
      </c>
      <c r="H1649" t="s">
        <v>4337</v>
      </c>
      <c r="I1649" t="s">
        <v>3952</v>
      </c>
      <c r="J1649" t="s">
        <v>3953</v>
      </c>
      <c r="K1649" t="s">
        <v>25</v>
      </c>
      <c r="L1649" t="s">
        <v>4283</v>
      </c>
      <c r="M1649" t="s">
        <v>4284</v>
      </c>
      <c r="N1649" t="s">
        <v>3974</v>
      </c>
      <c r="O1649" t="s">
        <v>3991</v>
      </c>
      <c r="P1649">
        <v>4705</v>
      </c>
      <c r="Q1649">
        <v>1840</v>
      </c>
      <c r="R1649">
        <v>1850</v>
      </c>
      <c r="S1649">
        <v>7</v>
      </c>
      <c r="T1649">
        <v>80</v>
      </c>
    </row>
    <row r="1650" spans="1:20" x14ac:dyDescent="0.3">
      <c r="A1650" t="s">
        <v>3949</v>
      </c>
      <c r="B1650" t="s">
        <v>4496</v>
      </c>
      <c r="C1650">
        <v>275000</v>
      </c>
      <c r="D1650">
        <v>2013</v>
      </c>
      <c r="E1650">
        <v>85785</v>
      </c>
      <c r="F1650" t="s">
        <v>14</v>
      </c>
      <c r="G1650" t="s">
        <v>12</v>
      </c>
      <c r="H1650" t="s">
        <v>4657</v>
      </c>
      <c r="I1650" t="s">
        <v>4037</v>
      </c>
      <c r="J1650" t="s">
        <v>3953</v>
      </c>
      <c r="K1650" t="s">
        <v>25</v>
      </c>
      <c r="L1650" t="s">
        <v>3954</v>
      </c>
      <c r="M1650" t="s">
        <v>5671</v>
      </c>
      <c r="N1650" t="s">
        <v>3956</v>
      </c>
      <c r="O1650" t="s">
        <v>3948</v>
      </c>
      <c r="P1650">
        <v>3775</v>
      </c>
      <c r="Q1650">
        <v>1680</v>
      </c>
      <c r="R1650">
        <v>1620</v>
      </c>
      <c r="S1650">
        <v>5</v>
      </c>
      <c r="T1650">
        <v>43</v>
      </c>
    </row>
    <row r="1651" spans="1:20" x14ac:dyDescent="0.3">
      <c r="A1651" t="s">
        <v>4021</v>
      </c>
      <c r="B1651" t="s">
        <v>5672</v>
      </c>
      <c r="C1651">
        <v>690000</v>
      </c>
      <c r="D1651">
        <v>2018</v>
      </c>
      <c r="E1651">
        <v>38000</v>
      </c>
      <c r="F1651" t="s">
        <v>10</v>
      </c>
      <c r="G1651" t="s">
        <v>12</v>
      </c>
      <c r="H1651" t="s">
        <v>4456</v>
      </c>
      <c r="I1651" t="s">
        <v>4114</v>
      </c>
      <c r="J1651" t="s">
        <v>3943</v>
      </c>
      <c r="K1651" t="s">
        <v>25</v>
      </c>
      <c r="L1651" t="s">
        <v>4225</v>
      </c>
      <c r="M1651" t="s">
        <v>4226</v>
      </c>
      <c r="N1651" t="s">
        <v>4044</v>
      </c>
      <c r="O1651" t="s">
        <v>3948</v>
      </c>
      <c r="P1651">
        <v>4390</v>
      </c>
      <c r="Q1651">
        <v>1699</v>
      </c>
      <c r="R1651">
        <v>1467</v>
      </c>
      <c r="S1651">
        <v>5</v>
      </c>
      <c r="T1651">
        <v>55</v>
      </c>
    </row>
    <row r="1652" spans="1:20" x14ac:dyDescent="0.3">
      <c r="A1652" t="s">
        <v>3957</v>
      </c>
      <c r="B1652" t="s">
        <v>5673</v>
      </c>
      <c r="C1652">
        <v>1130000</v>
      </c>
      <c r="D1652">
        <v>2020</v>
      </c>
      <c r="E1652">
        <v>12905</v>
      </c>
      <c r="F1652" t="s">
        <v>10</v>
      </c>
      <c r="G1652" t="s">
        <v>12</v>
      </c>
      <c r="H1652" t="s">
        <v>4006</v>
      </c>
      <c r="I1652" t="s">
        <v>3952</v>
      </c>
      <c r="J1652" t="s">
        <v>3943</v>
      </c>
      <c r="K1652" t="s">
        <v>25</v>
      </c>
      <c r="L1652" t="s">
        <v>4026</v>
      </c>
      <c r="M1652" t="s">
        <v>4050</v>
      </c>
      <c r="N1652" t="s">
        <v>4051</v>
      </c>
      <c r="O1652" t="s">
        <v>3948</v>
      </c>
      <c r="P1652">
        <v>3995</v>
      </c>
      <c r="Q1652">
        <v>1775</v>
      </c>
      <c r="R1652">
        <v>1505</v>
      </c>
      <c r="S1652">
        <v>5</v>
      </c>
      <c r="T1652">
        <v>37</v>
      </c>
    </row>
    <row r="1653" spans="1:20" x14ac:dyDescent="0.3">
      <c r="A1653" t="s">
        <v>3964</v>
      </c>
      <c r="B1653" t="s">
        <v>5066</v>
      </c>
      <c r="C1653">
        <v>2295000</v>
      </c>
      <c r="D1653">
        <v>2019</v>
      </c>
      <c r="E1653">
        <v>26000</v>
      </c>
      <c r="F1653" t="s">
        <v>14</v>
      </c>
      <c r="G1653" t="s">
        <v>19</v>
      </c>
      <c r="H1653" t="s">
        <v>3971</v>
      </c>
      <c r="I1653" t="s">
        <v>4037</v>
      </c>
      <c r="J1653" t="s">
        <v>3943</v>
      </c>
      <c r="K1653" t="s">
        <v>25</v>
      </c>
      <c r="L1653" t="s">
        <v>4172</v>
      </c>
      <c r="M1653" t="s">
        <v>4502</v>
      </c>
      <c r="N1653" t="s">
        <v>4503</v>
      </c>
      <c r="O1653" t="s">
        <v>3975</v>
      </c>
      <c r="P1653">
        <v>4735</v>
      </c>
      <c r="Q1653">
        <v>1830</v>
      </c>
      <c r="R1653">
        <v>1795</v>
      </c>
      <c r="S1653">
        <v>7</v>
      </c>
      <c r="T1653">
        <v>55</v>
      </c>
    </row>
    <row r="1654" spans="1:20" x14ac:dyDescent="0.3">
      <c r="A1654" t="s">
        <v>3980</v>
      </c>
      <c r="B1654" t="s">
        <v>5674</v>
      </c>
      <c r="C1654">
        <v>4100000</v>
      </c>
      <c r="D1654">
        <v>2021</v>
      </c>
      <c r="E1654">
        <v>9000</v>
      </c>
      <c r="F1654" t="s">
        <v>10</v>
      </c>
      <c r="G1654" t="s">
        <v>19</v>
      </c>
      <c r="H1654" t="s">
        <v>4337</v>
      </c>
      <c r="I1654" t="s">
        <v>4011</v>
      </c>
      <c r="J1654" t="s">
        <v>3943</v>
      </c>
      <c r="K1654" t="s">
        <v>25</v>
      </c>
      <c r="L1654" t="s">
        <v>5675</v>
      </c>
      <c r="M1654" t="s">
        <v>5450</v>
      </c>
      <c r="N1654" t="s">
        <v>5676</v>
      </c>
      <c r="O1654" t="s">
        <v>3948</v>
      </c>
      <c r="P1654">
        <v>4549</v>
      </c>
      <c r="Q1654">
        <v>1796</v>
      </c>
      <c r="R1654">
        <v>1446</v>
      </c>
      <c r="S1654">
        <v>5</v>
      </c>
      <c r="T1654">
        <v>43</v>
      </c>
    </row>
    <row r="1655" spans="1:20" x14ac:dyDescent="0.3">
      <c r="A1655" t="s">
        <v>4015</v>
      </c>
      <c r="B1655" t="s">
        <v>5677</v>
      </c>
      <c r="C1655">
        <v>725000</v>
      </c>
      <c r="D1655">
        <v>2018</v>
      </c>
      <c r="E1655">
        <v>65000</v>
      </c>
      <c r="F1655" t="s">
        <v>14</v>
      </c>
      <c r="G1655" t="s">
        <v>12</v>
      </c>
      <c r="H1655" t="s">
        <v>4321</v>
      </c>
      <c r="I1655" t="s">
        <v>3952</v>
      </c>
      <c r="J1655" t="s">
        <v>3953</v>
      </c>
      <c r="K1655" t="s">
        <v>25</v>
      </c>
      <c r="L1655" t="s">
        <v>4155</v>
      </c>
      <c r="M1655" t="s">
        <v>4928</v>
      </c>
      <c r="N1655" t="s">
        <v>4096</v>
      </c>
      <c r="O1655" t="s">
        <v>3948</v>
      </c>
      <c r="P1655">
        <v>3994</v>
      </c>
      <c r="Q1655">
        <v>1811</v>
      </c>
      <c r="R1655">
        <v>1607</v>
      </c>
      <c r="S1655">
        <v>5</v>
      </c>
      <c r="T1655">
        <v>44</v>
      </c>
    </row>
    <row r="1656" spans="1:20" x14ac:dyDescent="0.3">
      <c r="A1656" t="s">
        <v>3957</v>
      </c>
      <c r="B1656" t="s">
        <v>5199</v>
      </c>
      <c r="C1656">
        <v>595000</v>
      </c>
      <c r="D1656">
        <v>2019</v>
      </c>
      <c r="E1656">
        <v>48000</v>
      </c>
      <c r="F1656" t="s">
        <v>10</v>
      </c>
      <c r="G1656" t="s">
        <v>12</v>
      </c>
      <c r="H1656" t="s">
        <v>4036</v>
      </c>
      <c r="I1656" t="s">
        <v>3952</v>
      </c>
      <c r="J1656" t="s">
        <v>3943</v>
      </c>
      <c r="K1656" t="s">
        <v>25</v>
      </c>
      <c r="L1656" t="s">
        <v>3961</v>
      </c>
      <c r="M1656" t="s">
        <v>3968</v>
      </c>
      <c r="N1656" t="s">
        <v>4003</v>
      </c>
      <c r="O1656" t="s">
        <v>3948</v>
      </c>
      <c r="P1656">
        <v>3985</v>
      </c>
      <c r="Q1656">
        <v>1734</v>
      </c>
      <c r="R1656">
        <v>1505</v>
      </c>
      <c r="S1656">
        <v>5</v>
      </c>
      <c r="T1656">
        <v>40</v>
      </c>
    </row>
    <row r="1657" spans="1:20" x14ac:dyDescent="0.3">
      <c r="A1657" t="s">
        <v>3957</v>
      </c>
      <c r="B1657" t="s">
        <v>3958</v>
      </c>
      <c r="C1657">
        <v>290000</v>
      </c>
      <c r="D1657">
        <v>2011</v>
      </c>
      <c r="E1657">
        <v>91000</v>
      </c>
      <c r="F1657" t="s">
        <v>10</v>
      </c>
      <c r="G1657" t="s">
        <v>12</v>
      </c>
      <c r="H1657" t="s">
        <v>4223</v>
      </c>
      <c r="I1657" t="s">
        <v>3952</v>
      </c>
      <c r="J1657" t="s">
        <v>3943</v>
      </c>
      <c r="K1657" t="s">
        <v>25</v>
      </c>
      <c r="L1657" t="s">
        <v>3961</v>
      </c>
      <c r="M1657" t="s">
        <v>3962</v>
      </c>
      <c r="N1657" t="s">
        <v>3963</v>
      </c>
      <c r="O1657" t="s">
        <v>3948</v>
      </c>
      <c r="P1657">
        <v>3585</v>
      </c>
      <c r="Q1657">
        <v>1595</v>
      </c>
      <c r="R1657">
        <v>1550</v>
      </c>
      <c r="S1657">
        <v>5</v>
      </c>
      <c r="T1657">
        <v>35</v>
      </c>
    </row>
    <row r="1658" spans="1:20" x14ac:dyDescent="0.3">
      <c r="A1658" t="s">
        <v>3957</v>
      </c>
      <c r="B1658" t="s">
        <v>5678</v>
      </c>
      <c r="C1658">
        <v>350000</v>
      </c>
      <c r="D1658">
        <v>2011</v>
      </c>
      <c r="E1658">
        <v>84873</v>
      </c>
      <c r="F1658" t="s">
        <v>10</v>
      </c>
      <c r="G1658" t="s">
        <v>12</v>
      </c>
      <c r="H1658" t="s">
        <v>4566</v>
      </c>
      <c r="I1658" t="s">
        <v>3967</v>
      </c>
      <c r="J1658" t="s">
        <v>3953</v>
      </c>
      <c r="K1658" t="s">
        <v>25</v>
      </c>
      <c r="L1658" t="s">
        <v>1676</v>
      </c>
      <c r="M1658" t="s">
        <v>1676</v>
      </c>
      <c r="N1658" t="s">
        <v>1676</v>
      </c>
      <c r="O1658" t="s">
        <v>1676</v>
      </c>
    </row>
    <row r="1659" spans="1:20" x14ac:dyDescent="0.3">
      <c r="A1659" t="s">
        <v>4141</v>
      </c>
      <c r="B1659" t="s">
        <v>5679</v>
      </c>
      <c r="C1659">
        <v>6100000</v>
      </c>
      <c r="D1659">
        <v>2022</v>
      </c>
      <c r="E1659">
        <v>15000</v>
      </c>
      <c r="F1659" t="s">
        <v>10</v>
      </c>
      <c r="G1659" t="s">
        <v>19</v>
      </c>
      <c r="H1659" t="s">
        <v>3971</v>
      </c>
      <c r="I1659" t="s">
        <v>3967</v>
      </c>
      <c r="J1659" t="s">
        <v>3943</v>
      </c>
      <c r="K1659" t="s">
        <v>25</v>
      </c>
      <c r="L1659" t="s">
        <v>3988</v>
      </c>
      <c r="M1659" t="s">
        <v>5680</v>
      </c>
      <c r="N1659" t="s">
        <v>5681</v>
      </c>
      <c r="O1659" t="s">
        <v>3991</v>
      </c>
      <c r="P1659">
        <v>4882</v>
      </c>
      <c r="Q1659">
        <v>1894</v>
      </c>
      <c r="R1659">
        <v>1848</v>
      </c>
      <c r="S1659">
        <v>5</v>
      </c>
      <c r="T1659">
        <v>81</v>
      </c>
    </row>
    <row r="1660" spans="1:20" x14ac:dyDescent="0.3">
      <c r="A1660" t="s">
        <v>4115</v>
      </c>
      <c r="B1660" t="s">
        <v>5042</v>
      </c>
      <c r="C1660">
        <v>1080000</v>
      </c>
      <c r="D1660">
        <v>2020</v>
      </c>
      <c r="E1660">
        <v>52000</v>
      </c>
      <c r="F1660" t="s">
        <v>14</v>
      </c>
      <c r="G1660" t="s">
        <v>12</v>
      </c>
      <c r="H1660" t="s">
        <v>3959</v>
      </c>
      <c r="I1660" t="s">
        <v>3952</v>
      </c>
      <c r="J1660" t="s">
        <v>3943</v>
      </c>
      <c r="K1660" t="s">
        <v>25</v>
      </c>
      <c r="L1660" t="s">
        <v>4155</v>
      </c>
      <c r="M1660" t="s">
        <v>4271</v>
      </c>
      <c r="N1660" t="s">
        <v>4272</v>
      </c>
      <c r="O1660" t="s">
        <v>3948</v>
      </c>
      <c r="P1660">
        <v>3995</v>
      </c>
      <c r="Q1660">
        <v>1821</v>
      </c>
      <c r="R1660">
        <v>1627</v>
      </c>
      <c r="S1660">
        <v>5</v>
      </c>
      <c r="T1660">
        <v>42</v>
      </c>
    </row>
    <row r="1661" spans="1:20" x14ac:dyDescent="0.3">
      <c r="A1661" t="s">
        <v>3964</v>
      </c>
      <c r="B1661" t="s">
        <v>5186</v>
      </c>
      <c r="C1661">
        <v>299000</v>
      </c>
      <c r="D1661">
        <v>2013</v>
      </c>
      <c r="E1661">
        <v>90000</v>
      </c>
      <c r="F1661" t="s">
        <v>14</v>
      </c>
      <c r="G1661" t="s">
        <v>12</v>
      </c>
      <c r="H1661" t="s">
        <v>5623</v>
      </c>
      <c r="I1661" t="s">
        <v>4011</v>
      </c>
      <c r="J1661" t="s">
        <v>4177</v>
      </c>
      <c r="K1661" t="s">
        <v>25</v>
      </c>
      <c r="L1661" t="s">
        <v>4724</v>
      </c>
      <c r="M1661" t="s">
        <v>5187</v>
      </c>
      <c r="N1661" t="s">
        <v>5188</v>
      </c>
      <c r="O1661" t="s">
        <v>3948</v>
      </c>
      <c r="P1661">
        <v>4265</v>
      </c>
      <c r="Q1661">
        <v>1695</v>
      </c>
      <c r="R1661">
        <v>1510</v>
      </c>
      <c r="S1661">
        <v>5</v>
      </c>
      <c r="T1661">
        <v>45</v>
      </c>
    </row>
    <row r="1662" spans="1:20" x14ac:dyDescent="0.3">
      <c r="A1662" t="s">
        <v>3949</v>
      </c>
      <c r="B1662" t="s">
        <v>4671</v>
      </c>
      <c r="C1662">
        <v>575000</v>
      </c>
      <c r="D1662">
        <v>2018</v>
      </c>
      <c r="E1662">
        <v>58000</v>
      </c>
      <c r="F1662" t="s">
        <v>5682</v>
      </c>
      <c r="G1662" t="s">
        <v>12</v>
      </c>
      <c r="H1662" t="s">
        <v>4036</v>
      </c>
      <c r="I1662" t="s">
        <v>4037</v>
      </c>
      <c r="J1662" t="s">
        <v>3943</v>
      </c>
      <c r="K1662" t="s">
        <v>25</v>
      </c>
      <c r="L1662" t="s">
        <v>3961</v>
      </c>
      <c r="M1662" t="s">
        <v>4122</v>
      </c>
      <c r="N1662" t="s">
        <v>4003</v>
      </c>
      <c r="O1662" t="s">
        <v>3948</v>
      </c>
      <c r="P1662">
        <v>3850</v>
      </c>
      <c r="Q1662">
        <v>1695</v>
      </c>
      <c r="R1662">
        <v>1530</v>
      </c>
      <c r="S1662">
        <v>5</v>
      </c>
      <c r="T1662">
        <v>42</v>
      </c>
    </row>
    <row r="1663" spans="1:20" x14ac:dyDescent="0.3">
      <c r="A1663" t="s">
        <v>3939</v>
      </c>
      <c r="B1663" t="s">
        <v>5683</v>
      </c>
      <c r="C1663">
        <v>390000</v>
      </c>
      <c r="D1663">
        <v>2014</v>
      </c>
      <c r="E1663">
        <v>67000</v>
      </c>
      <c r="F1663" t="s">
        <v>10</v>
      </c>
      <c r="G1663" t="s">
        <v>19</v>
      </c>
      <c r="H1663" t="s">
        <v>4036</v>
      </c>
      <c r="I1663" t="s">
        <v>3967</v>
      </c>
      <c r="J1663" t="s">
        <v>3943</v>
      </c>
      <c r="K1663" t="s">
        <v>25</v>
      </c>
      <c r="L1663" t="s">
        <v>3945</v>
      </c>
      <c r="M1663" t="s">
        <v>3946</v>
      </c>
      <c r="N1663" t="s">
        <v>3947</v>
      </c>
      <c r="O1663" t="s">
        <v>3948</v>
      </c>
      <c r="P1663">
        <v>3990</v>
      </c>
      <c r="Q1663">
        <v>1680</v>
      </c>
      <c r="R1663">
        <v>1505</v>
      </c>
      <c r="S1663">
        <v>5</v>
      </c>
      <c r="T1663">
        <v>35</v>
      </c>
    </row>
    <row r="1664" spans="1:20" x14ac:dyDescent="0.3">
      <c r="A1664" t="s">
        <v>4115</v>
      </c>
      <c r="B1664" t="s">
        <v>4728</v>
      </c>
      <c r="C1664">
        <v>875000</v>
      </c>
      <c r="D1664">
        <v>2015</v>
      </c>
      <c r="E1664">
        <v>67000</v>
      </c>
      <c r="F1664" t="s">
        <v>14</v>
      </c>
      <c r="G1664" t="s">
        <v>12</v>
      </c>
      <c r="H1664" t="s">
        <v>4432</v>
      </c>
      <c r="I1664" t="s">
        <v>3952</v>
      </c>
      <c r="J1664" t="s">
        <v>3943</v>
      </c>
      <c r="K1664" t="s">
        <v>25</v>
      </c>
      <c r="L1664" t="s">
        <v>4146</v>
      </c>
      <c r="M1664" t="s">
        <v>4147</v>
      </c>
      <c r="N1664" t="s">
        <v>4426</v>
      </c>
      <c r="O1664" t="s">
        <v>3975</v>
      </c>
      <c r="P1664">
        <v>4456</v>
      </c>
      <c r="Q1664">
        <v>1820</v>
      </c>
      <c r="R1664">
        <v>1995</v>
      </c>
      <c r="S1664">
        <v>8</v>
      </c>
      <c r="T1664">
        <v>60</v>
      </c>
    </row>
    <row r="1665" spans="1:20" x14ac:dyDescent="0.3">
      <c r="A1665" t="s">
        <v>3957</v>
      </c>
      <c r="B1665" t="s">
        <v>5022</v>
      </c>
      <c r="C1665">
        <v>1175000</v>
      </c>
      <c r="D1665">
        <v>2021</v>
      </c>
      <c r="E1665">
        <v>37556</v>
      </c>
      <c r="F1665" t="s">
        <v>14</v>
      </c>
      <c r="G1665" t="s">
        <v>12</v>
      </c>
      <c r="H1665" t="s">
        <v>4419</v>
      </c>
      <c r="I1665" t="s">
        <v>3952</v>
      </c>
      <c r="J1665" t="s">
        <v>3943</v>
      </c>
      <c r="K1665" t="s">
        <v>25</v>
      </c>
      <c r="L1665" t="s">
        <v>4394</v>
      </c>
      <c r="M1665" t="s">
        <v>4125</v>
      </c>
      <c r="N1665" t="s">
        <v>4395</v>
      </c>
      <c r="O1665" t="s">
        <v>3948</v>
      </c>
      <c r="P1665">
        <v>3995</v>
      </c>
      <c r="Q1665">
        <v>1770</v>
      </c>
      <c r="R1665">
        <v>1605</v>
      </c>
      <c r="S1665">
        <v>5</v>
      </c>
      <c r="T1665">
        <v>45</v>
      </c>
    </row>
    <row r="1666" spans="1:20" x14ac:dyDescent="0.3">
      <c r="A1666" t="s">
        <v>3949</v>
      </c>
      <c r="B1666" t="s">
        <v>4579</v>
      </c>
      <c r="C1666">
        <v>260000</v>
      </c>
      <c r="D1666">
        <v>2012</v>
      </c>
      <c r="E1666">
        <v>54000</v>
      </c>
      <c r="F1666" t="s">
        <v>10</v>
      </c>
      <c r="G1666" t="s">
        <v>12</v>
      </c>
      <c r="H1666" t="s">
        <v>4006</v>
      </c>
      <c r="I1666" t="s">
        <v>4090</v>
      </c>
      <c r="J1666" t="s">
        <v>3943</v>
      </c>
      <c r="K1666" t="s">
        <v>25</v>
      </c>
      <c r="L1666" t="s">
        <v>4026</v>
      </c>
      <c r="M1666" t="s">
        <v>4324</v>
      </c>
      <c r="N1666" t="s">
        <v>4028</v>
      </c>
      <c r="O1666" t="s">
        <v>3948</v>
      </c>
      <c r="P1666">
        <v>3620</v>
      </c>
      <c r="Q1666">
        <v>1475</v>
      </c>
      <c r="R1666">
        <v>1460</v>
      </c>
      <c r="S1666">
        <v>5</v>
      </c>
      <c r="T1666">
        <v>35</v>
      </c>
    </row>
    <row r="1667" spans="1:20" x14ac:dyDescent="0.3">
      <c r="A1667" t="s">
        <v>3939</v>
      </c>
      <c r="B1667" t="s">
        <v>5684</v>
      </c>
      <c r="C1667">
        <v>650000</v>
      </c>
      <c r="D1667">
        <v>2019</v>
      </c>
      <c r="E1667">
        <v>42000</v>
      </c>
      <c r="F1667" t="s">
        <v>10</v>
      </c>
      <c r="G1667" t="s">
        <v>12</v>
      </c>
      <c r="H1667" t="s">
        <v>4036</v>
      </c>
      <c r="I1667" t="s">
        <v>3952</v>
      </c>
      <c r="J1667" t="s">
        <v>3943</v>
      </c>
      <c r="K1667" t="s">
        <v>25</v>
      </c>
      <c r="L1667" t="s">
        <v>3945</v>
      </c>
      <c r="M1667" t="s">
        <v>3946</v>
      </c>
      <c r="N1667" t="s">
        <v>3947</v>
      </c>
      <c r="O1667" t="s">
        <v>3948</v>
      </c>
      <c r="P1667">
        <v>3990</v>
      </c>
      <c r="Q1667">
        <v>1680</v>
      </c>
      <c r="R1667">
        <v>1505</v>
      </c>
      <c r="S1667">
        <v>5</v>
      </c>
      <c r="T1667">
        <v>35</v>
      </c>
    </row>
    <row r="1668" spans="1:20" x14ac:dyDescent="0.3">
      <c r="A1668" t="s">
        <v>4021</v>
      </c>
      <c r="B1668" t="s">
        <v>5685</v>
      </c>
      <c r="C1668">
        <v>625000</v>
      </c>
      <c r="D1668">
        <v>2017</v>
      </c>
      <c r="E1668">
        <v>55000</v>
      </c>
      <c r="F1668" t="s">
        <v>10</v>
      </c>
      <c r="G1668" t="s">
        <v>12</v>
      </c>
      <c r="H1668" t="s">
        <v>3941</v>
      </c>
      <c r="I1668" t="s">
        <v>4090</v>
      </c>
      <c r="J1668" t="s">
        <v>3943</v>
      </c>
      <c r="K1668" t="s">
        <v>25</v>
      </c>
      <c r="L1668" t="s">
        <v>3945</v>
      </c>
      <c r="M1668" t="s">
        <v>4200</v>
      </c>
      <c r="N1668" t="s">
        <v>4201</v>
      </c>
      <c r="O1668" t="s">
        <v>3948</v>
      </c>
      <c r="P1668">
        <v>3995</v>
      </c>
      <c r="Q1668">
        <v>1682</v>
      </c>
      <c r="R1668">
        <v>1483</v>
      </c>
      <c r="S1668">
        <v>5</v>
      </c>
      <c r="T1668">
        <v>45</v>
      </c>
    </row>
    <row r="1669" spans="1:20" x14ac:dyDescent="0.3">
      <c r="A1669" t="s">
        <v>4131</v>
      </c>
      <c r="B1669" t="s">
        <v>4132</v>
      </c>
      <c r="C1669">
        <v>1725000</v>
      </c>
      <c r="D1669">
        <v>2019</v>
      </c>
      <c r="E1669">
        <v>23952</v>
      </c>
      <c r="F1669" t="s">
        <v>14</v>
      </c>
      <c r="G1669" t="s">
        <v>12</v>
      </c>
      <c r="H1669" t="s">
        <v>4006</v>
      </c>
      <c r="I1669" t="s">
        <v>3967</v>
      </c>
      <c r="J1669" t="s">
        <v>3943</v>
      </c>
      <c r="K1669" t="s">
        <v>25</v>
      </c>
      <c r="L1669" t="s">
        <v>4018</v>
      </c>
      <c r="M1669" t="s">
        <v>4133</v>
      </c>
      <c r="N1669" t="s">
        <v>4020</v>
      </c>
      <c r="O1669" t="s">
        <v>3948</v>
      </c>
      <c r="P1669">
        <v>4655</v>
      </c>
      <c r="Q1669">
        <v>1835</v>
      </c>
      <c r="R1669">
        <v>1760</v>
      </c>
      <c r="S1669">
        <v>5</v>
      </c>
      <c r="T1669">
        <v>60</v>
      </c>
    </row>
    <row r="1670" spans="1:20" x14ac:dyDescent="0.3">
      <c r="A1670" t="s">
        <v>3949</v>
      </c>
      <c r="B1670" t="s">
        <v>4612</v>
      </c>
      <c r="C1670">
        <v>299000</v>
      </c>
      <c r="D1670">
        <v>2015</v>
      </c>
      <c r="E1670">
        <v>92000</v>
      </c>
      <c r="F1670" t="s">
        <v>22</v>
      </c>
      <c r="G1670" t="s">
        <v>12</v>
      </c>
      <c r="H1670" t="s">
        <v>3971</v>
      </c>
      <c r="I1670" t="s">
        <v>4043</v>
      </c>
      <c r="J1670" t="s">
        <v>3953</v>
      </c>
      <c r="K1670" t="s">
        <v>25</v>
      </c>
      <c r="L1670" t="s">
        <v>4026</v>
      </c>
      <c r="M1670" t="s">
        <v>4238</v>
      </c>
      <c r="N1670" t="s">
        <v>4239</v>
      </c>
      <c r="O1670" t="s">
        <v>3948</v>
      </c>
      <c r="P1670">
        <v>3599</v>
      </c>
      <c r="Q1670">
        <v>1495</v>
      </c>
      <c r="R1670">
        <v>1700</v>
      </c>
      <c r="S1670">
        <v>5</v>
      </c>
      <c r="T1670">
        <v>35</v>
      </c>
    </row>
    <row r="1671" spans="1:20" x14ac:dyDescent="0.3">
      <c r="A1671" t="s">
        <v>3957</v>
      </c>
      <c r="B1671" t="s">
        <v>4581</v>
      </c>
      <c r="C1671">
        <v>375000</v>
      </c>
      <c r="D1671">
        <v>2013</v>
      </c>
      <c r="E1671">
        <v>34000</v>
      </c>
      <c r="F1671" t="s">
        <v>10</v>
      </c>
      <c r="G1671" t="s">
        <v>19</v>
      </c>
      <c r="H1671" t="s">
        <v>3971</v>
      </c>
      <c r="I1671" t="s">
        <v>3967</v>
      </c>
      <c r="J1671" t="s">
        <v>3943</v>
      </c>
      <c r="K1671" t="s">
        <v>25</v>
      </c>
      <c r="L1671" t="s">
        <v>3961</v>
      </c>
      <c r="M1671" t="s">
        <v>3962</v>
      </c>
      <c r="N1671" t="s">
        <v>3963</v>
      </c>
      <c r="O1671" t="s">
        <v>3948</v>
      </c>
      <c r="P1671">
        <v>3585</v>
      </c>
      <c r="Q1671">
        <v>1595</v>
      </c>
      <c r="R1671">
        <v>1550</v>
      </c>
      <c r="S1671">
        <v>5</v>
      </c>
      <c r="T1671">
        <v>35</v>
      </c>
    </row>
    <row r="1672" spans="1:20" x14ac:dyDescent="0.3">
      <c r="A1672" t="s">
        <v>3949</v>
      </c>
      <c r="B1672" t="s">
        <v>5686</v>
      </c>
      <c r="C1672">
        <v>639000</v>
      </c>
      <c r="D1672">
        <v>2020</v>
      </c>
      <c r="E1672">
        <v>44300</v>
      </c>
      <c r="F1672" t="s">
        <v>10</v>
      </c>
      <c r="G1672" t="s">
        <v>19</v>
      </c>
      <c r="H1672" t="s">
        <v>4533</v>
      </c>
      <c r="I1672" t="s">
        <v>4037</v>
      </c>
      <c r="J1672" t="s">
        <v>3943</v>
      </c>
      <c r="K1672" t="s">
        <v>25</v>
      </c>
      <c r="L1672" t="s">
        <v>4026</v>
      </c>
      <c r="M1672" t="s">
        <v>4027</v>
      </c>
      <c r="N1672" t="s">
        <v>4028</v>
      </c>
      <c r="O1672" t="s">
        <v>3948</v>
      </c>
      <c r="P1672">
        <v>3695</v>
      </c>
      <c r="Q1672">
        <v>1600</v>
      </c>
      <c r="R1672">
        <v>1560</v>
      </c>
      <c r="S1672">
        <v>5</v>
      </c>
      <c r="T1672">
        <v>35</v>
      </c>
    </row>
    <row r="1673" spans="1:20" x14ac:dyDescent="0.3">
      <c r="A1673" t="s">
        <v>3949</v>
      </c>
      <c r="B1673" t="s">
        <v>5483</v>
      </c>
      <c r="C1673">
        <v>591000</v>
      </c>
      <c r="D1673">
        <v>2015</v>
      </c>
      <c r="E1673">
        <v>65000</v>
      </c>
      <c r="F1673" t="s">
        <v>14</v>
      </c>
      <c r="G1673" t="s">
        <v>12</v>
      </c>
      <c r="H1673" t="s">
        <v>4223</v>
      </c>
      <c r="I1673" t="s">
        <v>3952</v>
      </c>
      <c r="J1673" t="s">
        <v>3943</v>
      </c>
      <c r="K1673" t="s">
        <v>25</v>
      </c>
      <c r="L1673" t="s">
        <v>3954</v>
      </c>
      <c r="M1673" t="s">
        <v>4125</v>
      </c>
      <c r="N1673" t="s">
        <v>4126</v>
      </c>
      <c r="O1673" t="s">
        <v>3948</v>
      </c>
      <c r="P1673">
        <v>4490</v>
      </c>
      <c r="Q1673">
        <v>1730</v>
      </c>
      <c r="R1673">
        <v>1485</v>
      </c>
      <c r="S1673">
        <v>5</v>
      </c>
      <c r="T1673">
        <v>43</v>
      </c>
    </row>
    <row r="1674" spans="1:20" x14ac:dyDescent="0.3">
      <c r="A1674" t="s">
        <v>3980</v>
      </c>
      <c r="B1674" t="s">
        <v>4368</v>
      </c>
      <c r="C1674">
        <v>4200000</v>
      </c>
      <c r="D1674">
        <v>2018</v>
      </c>
      <c r="E1674">
        <v>102000</v>
      </c>
      <c r="F1674" t="s">
        <v>14</v>
      </c>
      <c r="G1674" t="s">
        <v>19</v>
      </c>
      <c r="H1674" t="s">
        <v>4085</v>
      </c>
      <c r="I1674" t="s">
        <v>4068</v>
      </c>
      <c r="J1674" t="s">
        <v>3943</v>
      </c>
      <c r="K1674" t="s">
        <v>25</v>
      </c>
      <c r="L1674" t="s">
        <v>4092</v>
      </c>
      <c r="M1674" t="s">
        <v>4369</v>
      </c>
      <c r="N1674" t="s">
        <v>4100</v>
      </c>
      <c r="O1674" t="s">
        <v>3991</v>
      </c>
      <c r="P1674">
        <v>4819</v>
      </c>
      <c r="Q1674">
        <v>2141</v>
      </c>
      <c r="R1674">
        <v>1796</v>
      </c>
      <c r="S1674">
        <v>5</v>
      </c>
      <c r="T1674">
        <v>93</v>
      </c>
    </row>
    <row r="1675" spans="1:20" x14ac:dyDescent="0.3">
      <c r="A1675" t="s">
        <v>3939</v>
      </c>
      <c r="B1675" t="s">
        <v>4452</v>
      </c>
      <c r="C1675">
        <v>250000</v>
      </c>
      <c r="D1675">
        <v>2009</v>
      </c>
      <c r="E1675">
        <v>110000</v>
      </c>
      <c r="F1675" t="s">
        <v>10</v>
      </c>
      <c r="G1675" t="s">
        <v>19</v>
      </c>
      <c r="H1675" t="s">
        <v>4036</v>
      </c>
      <c r="I1675" t="s">
        <v>3942</v>
      </c>
      <c r="J1675" t="s">
        <v>3943</v>
      </c>
      <c r="K1675" t="s">
        <v>25</v>
      </c>
      <c r="L1675" t="s">
        <v>4155</v>
      </c>
      <c r="M1675" t="s">
        <v>4277</v>
      </c>
      <c r="N1675" t="s">
        <v>4278</v>
      </c>
      <c r="O1675" t="s">
        <v>3948</v>
      </c>
      <c r="P1675">
        <v>4420</v>
      </c>
      <c r="Q1675">
        <v>1695</v>
      </c>
      <c r="R1675">
        <v>1480</v>
      </c>
      <c r="S1675">
        <v>5</v>
      </c>
      <c r="T1675">
        <v>42</v>
      </c>
    </row>
    <row r="1676" spans="1:20" x14ac:dyDescent="0.3">
      <c r="A1676" t="s">
        <v>4352</v>
      </c>
      <c r="B1676" t="s">
        <v>4963</v>
      </c>
      <c r="C1676">
        <v>1399000</v>
      </c>
      <c r="D1676">
        <v>2021</v>
      </c>
      <c r="E1676">
        <v>11000</v>
      </c>
      <c r="F1676" t="s">
        <v>10</v>
      </c>
      <c r="G1676" t="s">
        <v>12</v>
      </c>
      <c r="H1676" t="s">
        <v>3941</v>
      </c>
      <c r="I1676" t="s">
        <v>4037</v>
      </c>
      <c r="J1676" t="s">
        <v>3943</v>
      </c>
      <c r="K1676" t="s">
        <v>25</v>
      </c>
      <c r="L1676" t="s">
        <v>4155</v>
      </c>
      <c r="M1676" t="s">
        <v>4756</v>
      </c>
      <c r="N1676" t="s">
        <v>4757</v>
      </c>
      <c r="O1676" t="s">
        <v>3948</v>
      </c>
      <c r="P1676">
        <v>4315</v>
      </c>
      <c r="Q1676">
        <v>1800</v>
      </c>
      <c r="R1676">
        <v>1645</v>
      </c>
      <c r="S1676">
        <v>5</v>
      </c>
      <c r="T1676">
        <v>50</v>
      </c>
    </row>
    <row r="1677" spans="1:20" x14ac:dyDescent="0.3">
      <c r="A1677" t="s">
        <v>3957</v>
      </c>
      <c r="B1677" t="s">
        <v>5687</v>
      </c>
      <c r="C1677">
        <v>740000</v>
      </c>
      <c r="D1677">
        <v>2020</v>
      </c>
      <c r="E1677">
        <v>39000</v>
      </c>
      <c r="F1677" t="s">
        <v>22</v>
      </c>
      <c r="G1677" t="s">
        <v>12</v>
      </c>
      <c r="H1677" t="s">
        <v>3971</v>
      </c>
      <c r="I1677" t="s">
        <v>4037</v>
      </c>
      <c r="J1677" t="s">
        <v>3943</v>
      </c>
      <c r="K1677" t="s">
        <v>25</v>
      </c>
      <c r="L1677" t="s">
        <v>3961</v>
      </c>
      <c r="M1677" t="s">
        <v>4711</v>
      </c>
      <c r="N1677" t="s">
        <v>4712</v>
      </c>
      <c r="O1677" t="s">
        <v>3948</v>
      </c>
      <c r="P1677">
        <v>3995</v>
      </c>
      <c r="Q1677">
        <v>1680</v>
      </c>
      <c r="R1677">
        <v>1520</v>
      </c>
      <c r="S1677">
        <v>5</v>
      </c>
      <c r="T1677">
        <v>65</v>
      </c>
    </row>
    <row r="1678" spans="1:20" x14ac:dyDescent="0.3">
      <c r="A1678" t="s">
        <v>3957</v>
      </c>
      <c r="B1678" t="s">
        <v>5504</v>
      </c>
      <c r="C1678">
        <v>175000</v>
      </c>
      <c r="D1678">
        <v>2009</v>
      </c>
      <c r="E1678">
        <v>65000</v>
      </c>
      <c r="F1678" t="s">
        <v>10</v>
      </c>
      <c r="G1678" t="s">
        <v>12</v>
      </c>
      <c r="H1678" t="s">
        <v>4388</v>
      </c>
      <c r="I1678" t="s">
        <v>4011</v>
      </c>
      <c r="J1678" t="s">
        <v>3953</v>
      </c>
      <c r="K1678" t="s">
        <v>25</v>
      </c>
      <c r="L1678" t="s">
        <v>4046</v>
      </c>
      <c r="M1678" t="s">
        <v>5505</v>
      </c>
      <c r="N1678" t="s">
        <v>5506</v>
      </c>
      <c r="O1678" t="s">
        <v>3948</v>
      </c>
      <c r="P1678">
        <v>3565</v>
      </c>
      <c r="Q1678">
        <v>1595</v>
      </c>
      <c r="R1678">
        <v>1550</v>
      </c>
      <c r="S1678">
        <v>5</v>
      </c>
      <c r="T1678">
        <v>35</v>
      </c>
    </row>
    <row r="1679" spans="1:20" x14ac:dyDescent="0.3">
      <c r="A1679" t="s">
        <v>3985</v>
      </c>
      <c r="B1679" t="s">
        <v>5492</v>
      </c>
      <c r="C1679">
        <v>3750000</v>
      </c>
      <c r="D1679">
        <v>2019</v>
      </c>
      <c r="E1679">
        <v>42500</v>
      </c>
      <c r="F1679" t="s">
        <v>14</v>
      </c>
      <c r="G1679" t="s">
        <v>19</v>
      </c>
      <c r="H1679" t="s">
        <v>4036</v>
      </c>
      <c r="I1679" t="s">
        <v>3952</v>
      </c>
      <c r="J1679" t="s">
        <v>3943</v>
      </c>
      <c r="K1679" t="s">
        <v>25</v>
      </c>
      <c r="L1679" t="s">
        <v>3988</v>
      </c>
      <c r="M1679" t="s">
        <v>4170</v>
      </c>
      <c r="N1679" t="s">
        <v>4109</v>
      </c>
      <c r="O1679" t="s">
        <v>3975</v>
      </c>
      <c r="P1679">
        <v>4624</v>
      </c>
      <c r="Q1679">
        <v>2031</v>
      </c>
      <c r="R1679">
        <v>1429</v>
      </c>
      <c r="S1679">
        <v>5</v>
      </c>
    </row>
    <row r="1680" spans="1:20" x14ac:dyDescent="0.3">
      <c r="A1680" t="s">
        <v>3985</v>
      </c>
      <c r="B1680" t="s">
        <v>4448</v>
      </c>
      <c r="C1680">
        <v>1600000</v>
      </c>
      <c r="D1680">
        <v>2013</v>
      </c>
      <c r="E1680">
        <v>80000</v>
      </c>
      <c r="F1680" t="s">
        <v>14</v>
      </c>
      <c r="G1680" t="s">
        <v>19</v>
      </c>
      <c r="H1680" t="s">
        <v>4036</v>
      </c>
      <c r="I1680" t="s">
        <v>4011</v>
      </c>
      <c r="J1680" t="s">
        <v>3953</v>
      </c>
      <c r="K1680" t="s">
        <v>25</v>
      </c>
      <c r="L1680" t="s">
        <v>4244</v>
      </c>
      <c r="M1680" t="s">
        <v>4245</v>
      </c>
      <c r="N1680" t="s">
        <v>4246</v>
      </c>
      <c r="O1680" t="s">
        <v>3975</v>
      </c>
      <c r="P1680">
        <v>4899</v>
      </c>
      <c r="Q1680">
        <v>2094</v>
      </c>
      <c r="R1680">
        <v>1464</v>
      </c>
      <c r="S1680">
        <v>5</v>
      </c>
      <c r="T1680">
        <v>65</v>
      </c>
    </row>
    <row r="1681" spans="1:20" x14ac:dyDescent="0.3">
      <c r="A1681" t="s">
        <v>3949</v>
      </c>
      <c r="B1681" t="s">
        <v>5621</v>
      </c>
      <c r="C1681">
        <v>285000</v>
      </c>
      <c r="D1681">
        <v>2013</v>
      </c>
      <c r="E1681">
        <v>25200</v>
      </c>
      <c r="F1681" t="s">
        <v>10</v>
      </c>
      <c r="G1681" t="s">
        <v>12</v>
      </c>
      <c r="H1681" t="s">
        <v>4223</v>
      </c>
      <c r="I1681" t="s">
        <v>3952</v>
      </c>
      <c r="J1681" t="s">
        <v>3943</v>
      </c>
      <c r="K1681" t="s">
        <v>25</v>
      </c>
      <c r="L1681" t="s">
        <v>4026</v>
      </c>
      <c r="M1681" t="s">
        <v>4409</v>
      </c>
      <c r="N1681" t="s">
        <v>4410</v>
      </c>
      <c r="O1681" t="s">
        <v>1676</v>
      </c>
      <c r="P1681">
        <v>3539</v>
      </c>
      <c r="Q1681">
        <v>1475</v>
      </c>
      <c r="R1681">
        <v>1700</v>
      </c>
      <c r="S1681">
        <v>5</v>
      </c>
      <c r="T1681">
        <v>35</v>
      </c>
    </row>
    <row r="1682" spans="1:20" x14ac:dyDescent="0.3">
      <c r="A1682" t="s">
        <v>3939</v>
      </c>
      <c r="B1682" t="s">
        <v>4734</v>
      </c>
      <c r="C1682">
        <v>250000</v>
      </c>
      <c r="D1682">
        <v>2017</v>
      </c>
      <c r="E1682">
        <v>132683</v>
      </c>
      <c r="F1682" t="s">
        <v>14</v>
      </c>
      <c r="G1682" t="s">
        <v>12</v>
      </c>
      <c r="H1682" t="s">
        <v>4259</v>
      </c>
      <c r="I1682" t="s">
        <v>4090</v>
      </c>
      <c r="J1682" t="s">
        <v>3943</v>
      </c>
      <c r="K1682" t="s">
        <v>25</v>
      </c>
      <c r="L1682" t="s">
        <v>4204</v>
      </c>
      <c r="M1682" t="s">
        <v>4205</v>
      </c>
      <c r="N1682" t="s">
        <v>4126</v>
      </c>
      <c r="O1682" t="s">
        <v>3948</v>
      </c>
      <c r="P1682">
        <v>4440</v>
      </c>
      <c r="Q1682">
        <v>1695</v>
      </c>
      <c r="R1682">
        <v>1495</v>
      </c>
      <c r="S1682">
        <v>5</v>
      </c>
      <c r="T1682">
        <v>40</v>
      </c>
    </row>
    <row r="1683" spans="1:20" x14ac:dyDescent="0.3">
      <c r="A1683" t="s">
        <v>4004</v>
      </c>
      <c r="B1683" t="s">
        <v>5688</v>
      </c>
      <c r="C1683">
        <v>625000</v>
      </c>
      <c r="D1683">
        <v>2017</v>
      </c>
      <c r="E1683">
        <v>81000</v>
      </c>
      <c r="F1683" t="s">
        <v>14</v>
      </c>
      <c r="G1683" t="s">
        <v>12</v>
      </c>
      <c r="H1683" t="s">
        <v>4241</v>
      </c>
      <c r="I1683" t="s">
        <v>3952</v>
      </c>
      <c r="J1683" t="s">
        <v>3943</v>
      </c>
      <c r="K1683" t="s">
        <v>25</v>
      </c>
      <c r="L1683" t="s">
        <v>3999</v>
      </c>
      <c r="M1683" t="s">
        <v>4000</v>
      </c>
      <c r="N1683" t="s">
        <v>4001</v>
      </c>
      <c r="O1683" t="s">
        <v>3948</v>
      </c>
      <c r="P1683">
        <v>4315</v>
      </c>
      <c r="Q1683">
        <v>1822</v>
      </c>
      <c r="R1683">
        <v>1695</v>
      </c>
      <c r="S1683">
        <v>5</v>
      </c>
      <c r="T1683">
        <v>50</v>
      </c>
    </row>
    <row r="1684" spans="1:20" x14ac:dyDescent="0.3">
      <c r="A1684" t="s">
        <v>3949</v>
      </c>
      <c r="B1684" t="s">
        <v>4331</v>
      </c>
      <c r="C1684">
        <v>190000</v>
      </c>
      <c r="D1684">
        <v>2011</v>
      </c>
      <c r="E1684">
        <v>58888</v>
      </c>
      <c r="F1684" t="s">
        <v>10</v>
      </c>
      <c r="G1684" t="s">
        <v>12</v>
      </c>
      <c r="H1684" t="s">
        <v>4036</v>
      </c>
      <c r="I1684" t="s">
        <v>3960</v>
      </c>
      <c r="J1684" t="s">
        <v>3953</v>
      </c>
      <c r="K1684" t="s">
        <v>25</v>
      </c>
      <c r="L1684" t="s">
        <v>1676</v>
      </c>
      <c r="M1684" t="s">
        <v>1676</v>
      </c>
      <c r="N1684" t="s">
        <v>1676</v>
      </c>
      <c r="O1684" t="s">
        <v>1676</v>
      </c>
    </row>
    <row r="1685" spans="1:20" x14ac:dyDescent="0.3">
      <c r="A1685" t="s">
        <v>3985</v>
      </c>
      <c r="B1685" t="s">
        <v>4605</v>
      </c>
      <c r="C1685">
        <v>4800000</v>
      </c>
      <c r="D1685">
        <v>2019</v>
      </c>
      <c r="E1685">
        <v>30000</v>
      </c>
      <c r="F1685" t="s">
        <v>14</v>
      </c>
      <c r="G1685" t="s">
        <v>19</v>
      </c>
      <c r="H1685" t="s">
        <v>4036</v>
      </c>
      <c r="I1685" t="s">
        <v>4068</v>
      </c>
      <c r="J1685" t="s">
        <v>3943</v>
      </c>
      <c r="K1685" t="s">
        <v>25</v>
      </c>
      <c r="L1685" t="s">
        <v>3988</v>
      </c>
      <c r="M1685" t="s">
        <v>3989</v>
      </c>
      <c r="N1685" t="s">
        <v>3990</v>
      </c>
      <c r="O1685" t="s">
        <v>3975</v>
      </c>
      <c r="P1685">
        <v>4936</v>
      </c>
      <c r="Q1685">
        <v>1868</v>
      </c>
      <c r="R1685">
        <v>1479</v>
      </c>
      <c r="S1685">
        <v>5</v>
      </c>
      <c r="T1685">
        <v>65</v>
      </c>
    </row>
    <row r="1686" spans="1:20" x14ac:dyDescent="0.3">
      <c r="A1686" t="s">
        <v>3949</v>
      </c>
      <c r="B1686" t="s">
        <v>4860</v>
      </c>
      <c r="C1686">
        <v>575000</v>
      </c>
      <c r="D1686">
        <v>2015</v>
      </c>
      <c r="E1686">
        <v>50599</v>
      </c>
      <c r="F1686" t="s">
        <v>10</v>
      </c>
      <c r="G1686" t="s">
        <v>12</v>
      </c>
      <c r="H1686" t="s">
        <v>4337</v>
      </c>
      <c r="I1686" t="s">
        <v>3952</v>
      </c>
      <c r="J1686" t="s">
        <v>3953</v>
      </c>
      <c r="K1686" t="s">
        <v>25</v>
      </c>
      <c r="L1686" t="s">
        <v>3961</v>
      </c>
      <c r="M1686" t="s">
        <v>4056</v>
      </c>
      <c r="N1686" t="s">
        <v>4304</v>
      </c>
      <c r="O1686" t="s">
        <v>3948</v>
      </c>
      <c r="P1686">
        <v>3850</v>
      </c>
      <c r="Q1686">
        <v>1695</v>
      </c>
      <c r="R1686">
        <v>1530</v>
      </c>
      <c r="S1686">
        <v>5</v>
      </c>
      <c r="T1686">
        <v>42</v>
      </c>
    </row>
    <row r="1687" spans="1:20" x14ac:dyDescent="0.3">
      <c r="A1687" t="s">
        <v>3985</v>
      </c>
      <c r="B1687" t="s">
        <v>4221</v>
      </c>
      <c r="C1687">
        <v>2800000</v>
      </c>
      <c r="D1687">
        <v>2017</v>
      </c>
      <c r="E1687">
        <v>29000</v>
      </c>
      <c r="F1687" t="s">
        <v>14</v>
      </c>
      <c r="G1687" t="s">
        <v>19</v>
      </c>
      <c r="H1687" t="s">
        <v>4006</v>
      </c>
      <c r="I1687" t="s">
        <v>4043</v>
      </c>
      <c r="J1687" t="s">
        <v>3953</v>
      </c>
      <c r="K1687" t="s">
        <v>25</v>
      </c>
      <c r="L1687" t="s">
        <v>3988</v>
      </c>
      <c r="M1687" t="s">
        <v>4170</v>
      </c>
      <c r="N1687" t="s">
        <v>4020</v>
      </c>
      <c r="O1687" t="s">
        <v>3975</v>
      </c>
      <c r="P1687">
        <v>4454</v>
      </c>
      <c r="Q1687">
        <v>2044</v>
      </c>
      <c r="R1687">
        <v>1545</v>
      </c>
      <c r="S1687">
        <v>5</v>
      </c>
      <c r="T1687">
        <v>63</v>
      </c>
    </row>
    <row r="1688" spans="1:20" x14ac:dyDescent="0.3">
      <c r="A1688" t="s">
        <v>3939</v>
      </c>
      <c r="B1688" t="s">
        <v>5689</v>
      </c>
      <c r="C1688">
        <v>785000</v>
      </c>
      <c r="D1688">
        <v>2018</v>
      </c>
      <c r="E1688">
        <v>23000</v>
      </c>
      <c r="F1688" t="s">
        <v>10</v>
      </c>
      <c r="G1688" t="s">
        <v>19</v>
      </c>
      <c r="H1688" t="s">
        <v>4337</v>
      </c>
      <c r="I1688" t="s">
        <v>3967</v>
      </c>
      <c r="J1688" t="s">
        <v>3943</v>
      </c>
      <c r="K1688" t="s">
        <v>25</v>
      </c>
      <c r="L1688" t="s">
        <v>4062</v>
      </c>
      <c r="M1688" t="s">
        <v>4063</v>
      </c>
      <c r="N1688" t="s">
        <v>4064</v>
      </c>
      <c r="O1688" t="s">
        <v>3948</v>
      </c>
      <c r="P1688">
        <v>3955</v>
      </c>
      <c r="Q1688">
        <v>1694</v>
      </c>
      <c r="R1688">
        <v>1544</v>
      </c>
      <c r="S1688">
        <v>5</v>
      </c>
      <c r="T1688">
        <v>40</v>
      </c>
    </row>
    <row r="1689" spans="1:20" x14ac:dyDescent="0.3">
      <c r="A1689" t="s">
        <v>4363</v>
      </c>
      <c r="B1689" t="s">
        <v>5515</v>
      </c>
      <c r="C1689">
        <v>4575000</v>
      </c>
      <c r="D1689">
        <v>2019</v>
      </c>
      <c r="E1689">
        <v>50000</v>
      </c>
      <c r="F1689" t="s">
        <v>14</v>
      </c>
      <c r="G1689" t="s">
        <v>19</v>
      </c>
      <c r="H1689" t="s">
        <v>4598</v>
      </c>
      <c r="I1689" t="s">
        <v>4011</v>
      </c>
      <c r="J1689" t="s">
        <v>3943</v>
      </c>
      <c r="K1689" t="s">
        <v>25</v>
      </c>
      <c r="L1689" t="s">
        <v>4146</v>
      </c>
      <c r="M1689" t="s">
        <v>4631</v>
      </c>
      <c r="N1689" t="s">
        <v>4632</v>
      </c>
      <c r="O1689" t="s">
        <v>3991</v>
      </c>
      <c r="P1689">
        <v>4600</v>
      </c>
      <c r="Q1689">
        <v>2069</v>
      </c>
      <c r="R1689">
        <v>1724</v>
      </c>
      <c r="S1689">
        <v>7</v>
      </c>
      <c r="T1689">
        <v>65</v>
      </c>
    </row>
    <row r="1690" spans="1:20" x14ac:dyDescent="0.3">
      <c r="A1690" t="s">
        <v>4104</v>
      </c>
      <c r="B1690" t="s">
        <v>4597</v>
      </c>
      <c r="C1690">
        <v>1950000</v>
      </c>
      <c r="D1690">
        <v>2016</v>
      </c>
      <c r="E1690">
        <v>84878</v>
      </c>
      <c r="F1690" t="s">
        <v>14</v>
      </c>
      <c r="G1690" t="s">
        <v>19</v>
      </c>
      <c r="H1690" t="s">
        <v>4419</v>
      </c>
      <c r="I1690" t="s">
        <v>3952</v>
      </c>
      <c r="J1690" t="s">
        <v>3953</v>
      </c>
      <c r="K1690" t="s">
        <v>25</v>
      </c>
      <c r="L1690" t="s">
        <v>4107</v>
      </c>
      <c r="M1690" t="s">
        <v>4439</v>
      </c>
      <c r="N1690" t="s">
        <v>4109</v>
      </c>
      <c r="O1690" t="s">
        <v>3991</v>
      </c>
      <c r="P1690">
        <v>4385</v>
      </c>
      <c r="Q1690">
        <v>1831</v>
      </c>
      <c r="R1690">
        <v>1608</v>
      </c>
      <c r="S1690">
        <v>5</v>
      </c>
      <c r="T1690">
        <v>64</v>
      </c>
    </row>
    <row r="1691" spans="1:20" x14ac:dyDescent="0.3">
      <c r="A1691" t="s">
        <v>3985</v>
      </c>
      <c r="B1691" t="s">
        <v>4605</v>
      </c>
      <c r="C1691">
        <v>4800000</v>
      </c>
      <c r="D1691">
        <v>2019</v>
      </c>
      <c r="E1691">
        <v>31000</v>
      </c>
      <c r="F1691" t="s">
        <v>14</v>
      </c>
      <c r="G1691" t="s">
        <v>19</v>
      </c>
      <c r="H1691" t="s">
        <v>4036</v>
      </c>
      <c r="I1691" t="s">
        <v>4068</v>
      </c>
      <c r="J1691" t="s">
        <v>3943</v>
      </c>
      <c r="K1691" t="s">
        <v>25</v>
      </c>
      <c r="L1691" t="s">
        <v>3988</v>
      </c>
      <c r="M1691" t="s">
        <v>3989</v>
      </c>
      <c r="N1691" t="s">
        <v>3990</v>
      </c>
      <c r="O1691" t="s">
        <v>3975</v>
      </c>
      <c r="P1691">
        <v>4936</v>
      </c>
      <c r="Q1691">
        <v>1868</v>
      </c>
      <c r="R1691">
        <v>1479</v>
      </c>
      <c r="S1691">
        <v>5</v>
      </c>
      <c r="T1691">
        <v>65</v>
      </c>
    </row>
    <row r="1692" spans="1:20" x14ac:dyDescent="0.3">
      <c r="A1692" t="s">
        <v>3964</v>
      </c>
      <c r="B1692" t="s">
        <v>4752</v>
      </c>
      <c r="C1692">
        <v>1998999</v>
      </c>
      <c r="D1692">
        <v>2019</v>
      </c>
      <c r="E1692">
        <v>71063</v>
      </c>
      <c r="F1692" t="s">
        <v>14</v>
      </c>
      <c r="G1692" t="s">
        <v>12</v>
      </c>
      <c r="H1692" t="s">
        <v>4243</v>
      </c>
      <c r="I1692" t="s">
        <v>4037</v>
      </c>
      <c r="J1692" t="s">
        <v>3943</v>
      </c>
      <c r="K1692" t="s">
        <v>25</v>
      </c>
      <c r="L1692" t="s">
        <v>3972</v>
      </c>
      <c r="M1692" t="s">
        <v>3973</v>
      </c>
      <c r="N1692" t="s">
        <v>3974</v>
      </c>
      <c r="O1692" t="s">
        <v>3975</v>
      </c>
      <c r="P1692">
        <v>4735</v>
      </c>
      <c r="Q1692">
        <v>1830</v>
      </c>
      <c r="R1692">
        <v>1795</v>
      </c>
      <c r="S1692">
        <v>8</v>
      </c>
      <c r="T1692">
        <v>55</v>
      </c>
    </row>
    <row r="1693" spans="1:20" x14ac:dyDescent="0.3">
      <c r="A1693" t="s">
        <v>4072</v>
      </c>
      <c r="B1693" t="s">
        <v>5690</v>
      </c>
      <c r="C1693">
        <v>475000</v>
      </c>
      <c r="D1693">
        <v>2016</v>
      </c>
      <c r="E1693">
        <v>69001</v>
      </c>
      <c r="F1693" t="s">
        <v>10</v>
      </c>
      <c r="G1693" t="s">
        <v>12</v>
      </c>
      <c r="H1693" t="s">
        <v>4036</v>
      </c>
      <c r="I1693" t="s">
        <v>3952</v>
      </c>
      <c r="J1693" t="s">
        <v>3943</v>
      </c>
      <c r="K1693" t="s">
        <v>25</v>
      </c>
      <c r="L1693" t="s">
        <v>4914</v>
      </c>
      <c r="M1693" t="s">
        <v>5691</v>
      </c>
      <c r="N1693" t="s">
        <v>4916</v>
      </c>
      <c r="O1693" t="s">
        <v>3948</v>
      </c>
      <c r="P1693">
        <v>3999</v>
      </c>
      <c r="Q1693">
        <v>1765</v>
      </c>
      <c r="R1693">
        <v>1708</v>
      </c>
      <c r="S1693">
        <v>5</v>
      </c>
      <c r="T1693">
        <v>52</v>
      </c>
    </row>
    <row r="1694" spans="1:20" x14ac:dyDescent="0.3">
      <c r="A1694" t="s">
        <v>3957</v>
      </c>
      <c r="B1694" t="s">
        <v>4320</v>
      </c>
      <c r="C1694">
        <v>415000</v>
      </c>
      <c r="D1694">
        <v>2014</v>
      </c>
      <c r="E1694">
        <v>62000</v>
      </c>
      <c r="F1694" t="s">
        <v>14</v>
      </c>
      <c r="G1694" t="s">
        <v>12</v>
      </c>
      <c r="H1694" t="s">
        <v>4036</v>
      </c>
      <c r="I1694" t="s">
        <v>4037</v>
      </c>
      <c r="J1694" t="s">
        <v>3953</v>
      </c>
      <c r="K1694" t="s">
        <v>25</v>
      </c>
      <c r="L1694" t="s">
        <v>4069</v>
      </c>
      <c r="M1694" t="s">
        <v>4070</v>
      </c>
      <c r="N1694" t="s">
        <v>4322</v>
      </c>
      <c r="O1694" t="s">
        <v>3948</v>
      </c>
      <c r="P1694">
        <v>4370</v>
      </c>
      <c r="Q1694">
        <v>1700</v>
      </c>
      <c r="R1694">
        <v>1475</v>
      </c>
      <c r="S1694">
        <v>5</v>
      </c>
      <c r="T1694">
        <v>43</v>
      </c>
    </row>
    <row r="1695" spans="1:20" x14ac:dyDescent="0.3">
      <c r="A1695" t="s">
        <v>3957</v>
      </c>
      <c r="B1695" t="s">
        <v>5692</v>
      </c>
      <c r="C1695">
        <v>375000</v>
      </c>
      <c r="D1695">
        <v>2012</v>
      </c>
      <c r="E1695">
        <v>82000</v>
      </c>
      <c r="F1695" t="s">
        <v>14</v>
      </c>
      <c r="G1695" t="s">
        <v>12</v>
      </c>
      <c r="H1695" t="s">
        <v>4316</v>
      </c>
      <c r="I1695" t="s">
        <v>3952</v>
      </c>
      <c r="J1695" t="s">
        <v>3943</v>
      </c>
      <c r="K1695" t="s">
        <v>25</v>
      </c>
      <c r="L1695" t="s">
        <v>4465</v>
      </c>
      <c r="M1695" t="s">
        <v>4125</v>
      </c>
      <c r="N1695" t="s">
        <v>4466</v>
      </c>
      <c r="O1695" t="s">
        <v>3948</v>
      </c>
      <c r="P1695">
        <v>3995</v>
      </c>
      <c r="Q1695">
        <v>1710</v>
      </c>
      <c r="R1695">
        <v>1505</v>
      </c>
      <c r="S1695">
        <v>5</v>
      </c>
      <c r="T1695">
        <v>45</v>
      </c>
    </row>
    <row r="1696" spans="1:20" x14ac:dyDescent="0.3">
      <c r="A1696" t="s">
        <v>3964</v>
      </c>
      <c r="B1696" t="s">
        <v>4900</v>
      </c>
      <c r="C1696">
        <v>300000</v>
      </c>
      <c r="D1696">
        <v>2011</v>
      </c>
      <c r="E1696">
        <v>49200</v>
      </c>
      <c r="F1696" t="s">
        <v>10</v>
      </c>
      <c r="G1696" t="s">
        <v>12</v>
      </c>
      <c r="H1696" t="s">
        <v>3971</v>
      </c>
      <c r="I1696" t="s">
        <v>4037</v>
      </c>
      <c r="J1696" t="s">
        <v>3943</v>
      </c>
      <c r="K1696" t="s">
        <v>25</v>
      </c>
      <c r="L1696" t="s">
        <v>4901</v>
      </c>
      <c r="M1696" t="s">
        <v>4902</v>
      </c>
      <c r="N1696" t="s">
        <v>4903</v>
      </c>
      <c r="O1696" t="s">
        <v>3948</v>
      </c>
      <c r="P1696">
        <v>4265</v>
      </c>
      <c r="Q1696">
        <v>1695</v>
      </c>
      <c r="R1696">
        <v>1510</v>
      </c>
      <c r="S1696">
        <v>5</v>
      </c>
      <c r="T1696">
        <v>45</v>
      </c>
    </row>
    <row r="1697" spans="1:20" x14ac:dyDescent="0.3">
      <c r="A1697" t="s">
        <v>4115</v>
      </c>
      <c r="B1697" t="s">
        <v>4274</v>
      </c>
      <c r="C1697">
        <v>1500000</v>
      </c>
      <c r="D1697">
        <v>2021</v>
      </c>
      <c r="E1697">
        <v>8000</v>
      </c>
      <c r="F1697" t="s">
        <v>10</v>
      </c>
      <c r="G1697" t="s">
        <v>12</v>
      </c>
      <c r="H1697" t="s">
        <v>4183</v>
      </c>
      <c r="I1697" t="s">
        <v>3967</v>
      </c>
      <c r="J1697" t="s">
        <v>3953</v>
      </c>
      <c r="K1697" t="s">
        <v>25</v>
      </c>
      <c r="L1697" t="s">
        <v>4211</v>
      </c>
      <c r="M1697" t="s">
        <v>4212</v>
      </c>
      <c r="N1697" t="s">
        <v>4275</v>
      </c>
      <c r="O1697" t="s">
        <v>3991</v>
      </c>
      <c r="P1697">
        <v>3985</v>
      </c>
      <c r="Q1697">
        <v>1820</v>
      </c>
      <c r="R1697">
        <v>1844</v>
      </c>
      <c r="S1697">
        <v>4</v>
      </c>
      <c r="T1697">
        <v>57</v>
      </c>
    </row>
    <row r="1698" spans="1:20" x14ac:dyDescent="0.3">
      <c r="A1698" t="s">
        <v>3949</v>
      </c>
      <c r="B1698" t="s">
        <v>5164</v>
      </c>
      <c r="C1698">
        <v>975000</v>
      </c>
      <c r="D1698">
        <v>2019</v>
      </c>
      <c r="E1698">
        <v>58000</v>
      </c>
      <c r="F1698" t="s">
        <v>14</v>
      </c>
      <c r="G1698" t="s">
        <v>12</v>
      </c>
      <c r="H1698" t="s">
        <v>3971</v>
      </c>
      <c r="I1698" t="s">
        <v>3952</v>
      </c>
      <c r="J1698" t="s">
        <v>3943</v>
      </c>
      <c r="K1698" t="s">
        <v>25</v>
      </c>
      <c r="L1698" t="s">
        <v>3954</v>
      </c>
      <c r="M1698" t="s">
        <v>4125</v>
      </c>
      <c r="N1698" t="s">
        <v>4126</v>
      </c>
      <c r="O1698" t="s">
        <v>3948</v>
      </c>
      <c r="P1698">
        <v>3995</v>
      </c>
      <c r="Q1698">
        <v>1790</v>
      </c>
      <c r="R1698">
        <v>1640</v>
      </c>
      <c r="S1698">
        <v>5</v>
      </c>
      <c r="T1698">
        <v>48</v>
      </c>
    </row>
    <row r="1699" spans="1:20" x14ac:dyDescent="0.3">
      <c r="A1699" t="s">
        <v>3949</v>
      </c>
      <c r="B1699" t="s">
        <v>5415</v>
      </c>
      <c r="C1699">
        <v>370000</v>
      </c>
      <c r="D1699">
        <v>2015</v>
      </c>
      <c r="E1699">
        <v>64000</v>
      </c>
      <c r="F1699" t="s">
        <v>10</v>
      </c>
      <c r="G1699" t="s">
        <v>12</v>
      </c>
      <c r="H1699" t="s">
        <v>4241</v>
      </c>
      <c r="I1699" t="s">
        <v>3942</v>
      </c>
      <c r="J1699" t="s">
        <v>3943</v>
      </c>
      <c r="K1699" t="s">
        <v>25</v>
      </c>
      <c r="L1699" t="s">
        <v>4026</v>
      </c>
      <c r="M1699" t="s">
        <v>4027</v>
      </c>
      <c r="N1699" t="s">
        <v>4028</v>
      </c>
      <c r="O1699" t="s">
        <v>3948</v>
      </c>
      <c r="P1699">
        <v>3545</v>
      </c>
      <c r="Q1699">
        <v>1490</v>
      </c>
      <c r="R1699">
        <v>1475</v>
      </c>
      <c r="S1699">
        <v>5</v>
      </c>
      <c r="T1699">
        <v>35</v>
      </c>
    </row>
    <row r="1700" spans="1:20" x14ac:dyDescent="0.3">
      <c r="A1700" t="s">
        <v>3957</v>
      </c>
      <c r="B1700" t="s">
        <v>5641</v>
      </c>
      <c r="C1700">
        <v>250000</v>
      </c>
      <c r="D1700">
        <v>2012</v>
      </c>
      <c r="E1700">
        <v>48568</v>
      </c>
      <c r="F1700" t="s">
        <v>10</v>
      </c>
      <c r="G1700" t="s">
        <v>12</v>
      </c>
      <c r="H1700" t="s">
        <v>3971</v>
      </c>
      <c r="I1700" t="s">
        <v>3952</v>
      </c>
      <c r="J1700" t="s">
        <v>3943</v>
      </c>
      <c r="K1700" t="s">
        <v>25</v>
      </c>
      <c r="L1700" t="s">
        <v>4046</v>
      </c>
      <c r="M1700" t="s">
        <v>4047</v>
      </c>
      <c r="N1700" t="s">
        <v>5266</v>
      </c>
      <c r="O1700" t="s">
        <v>3948</v>
      </c>
      <c r="P1700">
        <v>3585</v>
      </c>
      <c r="Q1700">
        <v>1595</v>
      </c>
      <c r="R1700">
        <v>1550</v>
      </c>
      <c r="S1700">
        <v>5</v>
      </c>
      <c r="T1700">
        <v>35</v>
      </c>
    </row>
    <row r="1701" spans="1:20" x14ac:dyDescent="0.3">
      <c r="A1701" t="s">
        <v>4542</v>
      </c>
      <c r="B1701" t="s">
        <v>5439</v>
      </c>
      <c r="C1701">
        <v>3150000</v>
      </c>
      <c r="D1701">
        <v>2014</v>
      </c>
      <c r="E1701">
        <v>66500</v>
      </c>
      <c r="F1701" t="s">
        <v>14</v>
      </c>
      <c r="G1701" t="s">
        <v>19</v>
      </c>
      <c r="H1701" t="s">
        <v>4036</v>
      </c>
      <c r="I1701" t="s">
        <v>3952</v>
      </c>
      <c r="J1701" t="s">
        <v>3943</v>
      </c>
      <c r="K1701" t="s">
        <v>25</v>
      </c>
      <c r="L1701" t="s">
        <v>4244</v>
      </c>
      <c r="M1701" t="s">
        <v>5440</v>
      </c>
      <c r="N1701" t="s">
        <v>4510</v>
      </c>
      <c r="O1701" t="s">
        <v>3975</v>
      </c>
      <c r="P1701">
        <v>5252</v>
      </c>
      <c r="Q1701">
        <v>1899</v>
      </c>
      <c r="R1701">
        <v>1457</v>
      </c>
      <c r="S1701">
        <v>5</v>
      </c>
      <c r="T1701">
        <v>83</v>
      </c>
    </row>
    <row r="1702" spans="1:20" x14ac:dyDescent="0.3">
      <c r="A1702" t="s">
        <v>4115</v>
      </c>
      <c r="B1702" t="s">
        <v>5693</v>
      </c>
      <c r="C1702">
        <v>1115000</v>
      </c>
      <c r="D1702">
        <v>2018</v>
      </c>
      <c r="E1702">
        <v>58590</v>
      </c>
      <c r="F1702" t="s">
        <v>14</v>
      </c>
      <c r="G1702" t="s">
        <v>12</v>
      </c>
      <c r="H1702" t="s">
        <v>4259</v>
      </c>
      <c r="I1702" t="s">
        <v>3942</v>
      </c>
      <c r="J1702" t="s">
        <v>3943</v>
      </c>
      <c r="K1702" t="s">
        <v>25</v>
      </c>
      <c r="L1702" t="s">
        <v>4146</v>
      </c>
      <c r="M1702" t="s">
        <v>4402</v>
      </c>
      <c r="N1702" t="s">
        <v>4403</v>
      </c>
      <c r="O1702" t="s">
        <v>3948</v>
      </c>
      <c r="P1702">
        <v>4585</v>
      </c>
      <c r="Q1702">
        <v>1890</v>
      </c>
      <c r="R1702">
        <v>1785</v>
      </c>
      <c r="S1702">
        <v>7</v>
      </c>
      <c r="T1702">
        <v>70</v>
      </c>
    </row>
    <row r="1703" spans="1:20" x14ac:dyDescent="0.3">
      <c r="A1703" t="s">
        <v>3957</v>
      </c>
      <c r="B1703" t="s">
        <v>5694</v>
      </c>
      <c r="C1703">
        <v>130000</v>
      </c>
      <c r="D1703">
        <v>2009</v>
      </c>
      <c r="E1703">
        <v>59000</v>
      </c>
      <c r="F1703" t="s">
        <v>10</v>
      </c>
      <c r="G1703" t="s">
        <v>12</v>
      </c>
      <c r="H1703" t="s">
        <v>4078</v>
      </c>
      <c r="I1703" t="s">
        <v>4037</v>
      </c>
      <c r="J1703" t="s">
        <v>3953</v>
      </c>
      <c r="K1703" t="s">
        <v>25</v>
      </c>
      <c r="L1703" t="s">
        <v>4046</v>
      </c>
      <c r="M1703" t="s">
        <v>5505</v>
      </c>
      <c r="N1703" t="s">
        <v>5506</v>
      </c>
      <c r="O1703" t="s">
        <v>3948</v>
      </c>
      <c r="P1703">
        <v>3565</v>
      </c>
      <c r="Q1703">
        <v>1595</v>
      </c>
      <c r="R1703">
        <v>1550</v>
      </c>
      <c r="S1703">
        <v>5</v>
      </c>
      <c r="T1703">
        <v>35</v>
      </c>
    </row>
    <row r="1704" spans="1:20" x14ac:dyDescent="0.3">
      <c r="A1704" t="s">
        <v>3949</v>
      </c>
      <c r="B1704" t="s">
        <v>4639</v>
      </c>
      <c r="C1704">
        <v>299000</v>
      </c>
      <c r="D1704">
        <v>2013</v>
      </c>
      <c r="E1704">
        <v>47000</v>
      </c>
      <c r="F1704" t="s">
        <v>10</v>
      </c>
      <c r="G1704" t="s">
        <v>12</v>
      </c>
      <c r="H1704" t="s">
        <v>4259</v>
      </c>
      <c r="I1704" t="s">
        <v>4037</v>
      </c>
      <c r="J1704" t="s">
        <v>3943</v>
      </c>
      <c r="K1704" t="s">
        <v>25</v>
      </c>
      <c r="L1704" t="s">
        <v>3961</v>
      </c>
      <c r="M1704" t="s">
        <v>4056</v>
      </c>
      <c r="N1704" t="s">
        <v>4304</v>
      </c>
      <c r="O1704" t="s">
        <v>3948</v>
      </c>
      <c r="P1704">
        <v>3850</v>
      </c>
      <c r="Q1704">
        <v>1695</v>
      </c>
      <c r="R1704">
        <v>1530</v>
      </c>
      <c r="S1704">
        <v>5</v>
      </c>
      <c r="T1704">
        <v>42</v>
      </c>
    </row>
    <row r="1705" spans="1:20" x14ac:dyDescent="0.3">
      <c r="A1705" t="s">
        <v>3957</v>
      </c>
      <c r="B1705" t="s">
        <v>4344</v>
      </c>
      <c r="C1705">
        <v>300000</v>
      </c>
      <c r="D1705">
        <v>2014</v>
      </c>
      <c r="E1705">
        <v>40000</v>
      </c>
      <c r="F1705" t="s">
        <v>10</v>
      </c>
      <c r="G1705" t="s">
        <v>12</v>
      </c>
      <c r="H1705" t="s">
        <v>4259</v>
      </c>
      <c r="I1705" t="s">
        <v>4037</v>
      </c>
      <c r="J1705" t="s">
        <v>3943</v>
      </c>
      <c r="K1705" t="s">
        <v>25</v>
      </c>
      <c r="L1705" t="s">
        <v>3961</v>
      </c>
      <c r="M1705" t="s">
        <v>4122</v>
      </c>
      <c r="N1705" t="s">
        <v>4345</v>
      </c>
      <c r="O1705" t="s">
        <v>3948</v>
      </c>
      <c r="P1705">
        <v>3995</v>
      </c>
      <c r="Q1705">
        <v>1710</v>
      </c>
      <c r="R1705">
        <v>1505</v>
      </c>
      <c r="S1705">
        <v>5</v>
      </c>
      <c r="T1705">
        <v>45</v>
      </c>
    </row>
    <row r="1706" spans="1:20" x14ac:dyDescent="0.3">
      <c r="A1706" t="s">
        <v>3992</v>
      </c>
      <c r="B1706" t="s">
        <v>5695</v>
      </c>
      <c r="C1706">
        <v>3325000</v>
      </c>
      <c r="D1706">
        <v>2021</v>
      </c>
      <c r="E1706">
        <v>13092</v>
      </c>
      <c r="F1706" t="s">
        <v>10</v>
      </c>
      <c r="G1706" t="s">
        <v>19</v>
      </c>
      <c r="H1706" t="s">
        <v>3971</v>
      </c>
      <c r="I1706" t="s">
        <v>3952</v>
      </c>
      <c r="J1706" t="s">
        <v>3943</v>
      </c>
      <c r="K1706" t="s">
        <v>25</v>
      </c>
      <c r="L1706" t="s">
        <v>4313</v>
      </c>
      <c r="M1706" t="s">
        <v>4314</v>
      </c>
      <c r="N1706" t="s">
        <v>5214</v>
      </c>
      <c r="O1706" t="s">
        <v>3948</v>
      </c>
      <c r="P1706">
        <v>4869</v>
      </c>
      <c r="Q1706">
        <v>1864</v>
      </c>
      <c r="R1706">
        <v>1469</v>
      </c>
      <c r="S1706">
        <v>5</v>
      </c>
      <c r="T1706">
        <v>66</v>
      </c>
    </row>
    <row r="1707" spans="1:20" x14ac:dyDescent="0.3">
      <c r="A1707" t="s">
        <v>4104</v>
      </c>
      <c r="B1707" t="s">
        <v>5696</v>
      </c>
      <c r="C1707">
        <v>1950000</v>
      </c>
      <c r="D1707">
        <v>2016</v>
      </c>
      <c r="E1707">
        <v>57057</v>
      </c>
      <c r="F1707" t="s">
        <v>14</v>
      </c>
      <c r="G1707" t="s">
        <v>19</v>
      </c>
      <c r="H1707" t="s">
        <v>3951</v>
      </c>
      <c r="I1707" t="s">
        <v>3952</v>
      </c>
      <c r="J1707" t="s">
        <v>3943</v>
      </c>
      <c r="K1707" t="s">
        <v>25</v>
      </c>
      <c r="L1707" t="s">
        <v>4107</v>
      </c>
      <c r="M1707" t="s">
        <v>4108</v>
      </c>
      <c r="N1707" t="s">
        <v>4109</v>
      </c>
      <c r="O1707" t="s">
        <v>3948</v>
      </c>
      <c r="P1707">
        <v>4701</v>
      </c>
      <c r="Q1707">
        <v>1826</v>
      </c>
      <c r="R1707">
        <v>1427</v>
      </c>
      <c r="S1707">
        <v>5</v>
      </c>
      <c r="T1707">
        <v>63</v>
      </c>
    </row>
    <row r="1708" spans="1:20" x14ac:dyDescent="0.3">
      <c r="A1708" t="s">
        <v>3949</v>
      </c>
      <c r="B1708" t="s">
        <v>3950</v>
      </c>
      <c r="C1708">
        <v>500000</v>
      </c>
      <c r="D1708">
        <v>2015</v>
      </c>
      <c r="E1708">
        <v>90000</v>
      </c>
      <c r="F1708" t="s">
        <v>14</v>
      </c>
      <c r="G1708" t="s">
        <v>12</v>
      </c>
      <c r="H1708" t="s">
        <v>3951</v>
      </c>
      <c r="I1708" t="s">
        <v>3952</v>
      </c>
      <c r="J1708" t="s">
        <v>3943</v>
      </c>
      <c r="K1708" t="s">
        <v>25</v>
      </c>
      <c r="L1708" t="s">
        <v>3954</v>
      </c>
      <c r="M1708" t="s">
        <v>3955</v>
      </c>
      <c r="N1708" t="s">
        <v>3956</v>
      </c>
      <c r="O1708" t="s">
        <v>3948</v>
      </c>
      <c r="P1708">
        <v>3995</v>
      </c>
      <c r="Q1708">
        <v>1695</v>
      </c>
      <c r="R1708">
        <v>1555</v>
      </c>
      <c r="S1708">
        <v>5</v>
      </c>
      <c r="T1708">
        <v>42</v>
      </c>
    </row>
    <row r="1709" spans="1:20" x14ac:dyDescent="0.3">
      <c r="A1709" t="s">
        <v>3957</v>
      </c>
      <c r="B1709" t="s">
        <v>5158</v>
      </c>
      <c r="C1709">
        <v>595000</v>
      </c>
      <c r="D1709">
        <v>2015</v>
      </c>
      <c r="E1709">
        <v>45000</v>
      </c>
      <c r="F1709" t="s">
        <v>10</v>
      </c>
      <c r="G1709" t="s">
        <v>12</v>
      </c>
      <c r="H1709" t="s">
        <v>4267</v>
      </c>
      <c r="I1709" t="s">
        <v>3952</v>
      </c>
      <c r="J1709" t="s">
        <v>3943</v>
      </c>
      <c r="K1709" t="s">
        <v>25</v>
      </c>
      <c r="L1709" t="s">
        <v>3961</v>
      </c>
      <c r="M1709" t="s">
        <v>3968</v>
      </c>
      <c r="N1709" t="s">
        <v>4003</v>
      </c>
      <c r="O1709" t="s">
        <v>3948</v>
      </c>
      <c r="P1709">
        <v>3995</v>
      </c>
      <c r="Q1709">
        <v>1760</v>
      </c>
      <c r="R1709">
        <v>1555</v>
      </c>
      <c r="S1709">
        <v>5</v>
      </c>
      <c r="T1709">
        <v>45</v>
      </c>
    </row>
    <row r="1710" spans="1:20" x14ac:dyDescent="0.3">
      <c r="A1710" t="s">
        <v>3949</v>
      </c>
      <c r="B1710" t="s">
        <v>4736</v>
      </c>
      <c r="C1710">
        <v>484999</v>
      </c>
      <c r="D1710">
        <v>2018</v>
      </c>
      <c r="E1710">
        <v>44000</v>
      </c>
      <c r="F1710" t="s">
        <v>10</v>
      </c>
      <c r="G1710" t="s">
        <v>19</v>
      </c>
      <c r="H1710" t="s">
        <v>4036</v>
      </c>
      <c r="I1710" t="s">
        <v>3942</v>
      </c>
      <c r="J1710" t="s">
        <v>3943</v>
      </c>
      <c r="K1710" t="s">
        <v>25</v>
      </c>
      <c r="L1710" t="s">
        <v>4026</v>
      </c>
      <c r="M1710" t="s">
        <v>4027</v>
      </c>
      <c r="N1710" t="s">
        <v>4028</v>
      </c>
      <c r="O1710" t="s">
        <v>3948</v>
      </c>
      <c r="P1710">
        <v>3715</v>
      </c>
      <c r="Q1710">
        <v>1635</v>
      </c>
      <c r="R1710">
        <v>1565</v>
      </c>
      <c r="S1710">
        <v>5</v>
      </c>
      <c r="T1710">
        <v>35</v>
      </c>
    </row>
    <row r="1711" spans="1:20" x14ac:dyDescent="0.3">
      <c r="A1711" t="s">
        <v>4115</v>
      </c>
      <c r="B1711" t="s">
        <v>5697</v>
      </c>
      <c r="C1711">
        <v>1700000</v>
      </c>
      <c r="D1711">
        <v>2021</v>
      </c>
      <c r="E1711">
        <v>17000</v>
      </c>
      <c r="F1711" t="s">
        <v>14</v>
      </c>
      <c r="G1711" t="s">
        <v>12</v>
      </c>
      <c r="H1711" t="s">
        <v>4598</v>
      </c>
      <c r="I1711" t="s">
        <v>4037</v>
      </c>
      <c r="J1711" t="s">
        <v>3943</v>
      </c>
      <c r="K1711" t="s">
        <v>25</v>
      </c>
      <c r="L1711" t="s">
        <v>4563</v>
      </c>
      <c r="M1711" t="s">
        <v>4564</v>
      </c>
      <c r="N1711" t="s">
        <v>4407</v>
      </c>
      <c r="O1711" t="s">
        <v>3991</v>
      </c>
      <c r="P1711">
        <v>3985</v>
      </c>
      <c r="Q1711">
        <v>1820</v>
      </c>
      <c r="R1711">
        <v>1855</v>
      </c>
      <c r="S1711">
        <v>4</v>
      </c>
      <c r="T1711">
        <v>57</v>
      </c>
    </row>
    <row r="1712" spans="1:20" x14ac:dyDescent="0.3">
      <c r="A1712" t="s">
        <v>3949</v>
      </c>
      <c r="B1712" t="s">
        <v>5320</v>
      </c>
      <c r="C1712">
        <v>579000</v>
      </c>
      <c r="D1712">
        <v>2019</v>
      </c>
      <c r="E1712">
        <v>50860</v>
      </c>
      <c r="F1712" t="s">
        <v>10</v>
      </c>
      <c r="G1712" t="s">
        <v>12</v>
      </c>
      <c r="H1712" t="s">
        <v>4006</v>
      </c>
      <c r="I1712" t="s">
        <v>3942</v>
      </c>
      <c r="J1712" t="s">
        <v>3943</v>
      </c>
      <c r="K1712" t="s">
        <v>25</v>
      </c>
      <c r="L1712" t="s">
        <v>3961</v>
      </c>
      <c r="M1712" t="s">
        <v>3968</v>
      </c>
      <c r="N1712" t="s">
        <v>3969</v>
      </c>
      <c r="O1712" t="s">
        <v>3948</v>
      </c>
      <c r="P1712">
        <v>3655</v>
      </c>
      <c r="Q1712">
        <v>1620</v>
      </c>
      <c r="R1712">
        <v>1675</v>
      </c>
      <c r="S1712">
        <v>5</v>
      </c>
      <c r="T1712">
        <v>32</v>
      </c>
    </row>
    <row r="1713" spans="1:20" x14ac:dyDescent="0.3">
      <c r="A1713" t="s">
        <v>4072</v>
      </c>
      <c r="B1713" t="s">
        <v>5255</v>
      </c>
      <c r="C1713">
        <v>3800000</v>
      </c>
      <c r="D1713">
        <v>2020</v>
      </c>
      <c r="E1713">
        <v>20000</v>
      </c>
      <c r="F1713" t="s">
        <v>14</v>
      </c>
      <c r="G1713" t="s">
        <v>19</v>
      </c>
      <c r="H1713" t="s">
        <v>4598</v>
      </c>
      <c r="I1713" t="s">
        <v>4068</v>
      </c>
      <c r="J1713" t="s">
        <v>3943</v>
      </c>
      <c r="K1713" t="s">
        <v>25</v>
      </c>
      <c r="L1713" t="s">
        <v>4933</v>
      </c>
      <c r="M1713" t="s">
        <v>5256</v>
      </c>
      <c r="N1713" t="s">
        <v>5257</v>
      </c>
      <c r="O1713" t="s">
        <v>3975</v>
      </c>
      <c r="P1713">
        <v>4903</v>
      </c>
      <c r="Q1713">
        <v>1869</v>
      </c>
      <c r="R1713">
        <v>1837</v>
      </c>
      <c r="S1713">
        <v>7</v>
      </c>
      <c r="T1713">
        <v>80</v>
      </c>
    </row>
    <row r="1714" spans="1:20" x14ac:dyDescent="0.3">
      <c r="A1714" t="s">
        <v>3964</v>
      </c>
      <c r="B1714" t="s">
        <v>4171</v>
      </c>
      <c r="C1714">
        <v>3290000</v>
      </c>
      <c r="D1714">
        <v>2018</v>
      </c>
      <c r="E1714">
        <v>51000</v>
      </c>
      <c r="F1714" t="s">
        <v>14</v>
      </c>
      <c r="G1714" t="s">
        <v>19</v>
      </c>
      <c r="H1714" t="s">
        <v>3971</v>
      </c>
      <c r="I1714" t="s">
        <v>3952</v>
      </c>
      <c r="J1714" t="s">
        <v>3943</v>
      </c>
      <c r="K1714" t="s">
        <v>25</v>
      </c>
      <c r="L1714" t="s">
        <v>4172</v>
      </c>
      <c r="M1714" t="s">
        <v>4173</v>
      </c>
      <c r="N1714" t="s">
        <v>4174</v>
      </c>
      <c r="O1714" t="s">
        <v>3975</v>
      </c>
      <c r="P1714">
        <v>4795</v>
      </c>
      <c r="Q1714">
        <v>1855</v>
      </c>
      <c r="R1714">
        <v>1835</v>
      </c>
      <c r="S1714">
        <v>7</v>
      </c>
      <c r="T1714">
        <v>80</v>
      </c>
    </row>
    <row r="1715" spans="1:20" x14ac:dyDescent="0.3">
      <c r="A1715" t="s">
        <v>3980</v>
      </c>
      <c r="B1715" t="s">
        <v>4881</v>
      </c>
      <c r="C1715">
        <v>4250000</v>
      </c>
      <c r="D1715">
        <v>2018</v>
      </c>
      <c r="E1715">
        <v>24000</v>
      </c>
      <c r="F1715" t="s">
        <v>14</v>
      </c>
      <c r="G1715" t="s">
        <v>19</v>
      </c>
      <c r="H1715" t="s">
        <v>4106</v>
      </c>
      <c r="I1715" t="s">
        <v>3952</v>
      </c>
      <c r="J1715" t="s">
        <v>3943</v>
      </c>
      <c r="K1715" t="s">
        <v>25</v>
      </c>
      <c r="L1715" t="s">
        <v>4358</v>
      </c>
      <c r="M1715" t="s">
        <v>4359</v>
      </c>
      <c r="N1715" t="s">
        <v>4360</v>
      </c>
      <c r="O1715" t="s">
        <v>3975</v>
      </c>
      <c r="P1715">
        <v>4686</v>
      </c>
      <c r="Q1715">
        <v>1810</v>
      </c>
      <c r="R1715">
        <v>1442</v>
      </c>
      <c r="S1715">
        <v>5</v>
      </c>
      <c r="T1715">
        <v>66</v>
      </c>
    </row>
    <row r="1716" spans="1:20" x14ac:dyDescent="0.3">
      <c r="A1716" t="s">
        <v>3949</v>
      </c>
      <c r="B1716" t="s">
        <v>4121</v>
      </c>
      <c r="C1716">
        <v>535000</v>
      </c>
      <c r="D1716">
        <v>2017</v>
      </c>
      <c r="E1716">
        <v>34908</v>
      </c>
      <c r="F1716" t="s">
        <v>10</v>
      </c>
      <c r="G1716" t="s">
        <v>12</v>
      </c>
      <c r="H1716" t="s">
        <v>3971</v>
      </c>
      <c r="I1716" t="s">
        <v>3942</v>
      </c>
      <c r="J1716" t="s">
        <v>3943</v>
      </c>
      <c r="K1716" t="s">
        <v>3944</v>
      </c>
      <c r="L1716" t="s">
        <v>3961</v>
      </c>
      <c r="M1716" t="s">
        <v>4122</v>
      </c>
      <c r="N1716" t="s">
        <v>4003</v>
      </c>
      <c r="O1716" t="s">
        <v>3948</v>
      </c>
      <c r="P1716">
        <v>3995</v>
      </c>
      <c r="Q1716">
        <v>1745</v>
      </c>
      <c r="R1716">
        <v>1500</v>
      </c>
      <c r="S1716">
        <v>5</v>
      </c>
      <c r="T1716">
        <v>37</v>
      </c>
    </row>
    <row r="1717" spans="1:20" x14ac:dyDescent="0.3">
      <c r="A1717" t="s">
        <v>4004</v>
      </c>
      <c r="B1717" t="s">
        <v>5698</v>
      </c>
      <c r="C1717">
        <v>775000</v>
      </c>
      <c r="D1717">
        <v>2017</v>
      </c>
      <c r="E1717">
        <v>67000</v>
      </c>
      <c r="F1717" t="s">
        <v>14</v>
      </c>
      <c r="G1717" t="s">
        <v>19</v>
      </c>
      <c r="H1717" t="s">
        <v>3971</v>
      </c>
      <c r="I1717" t="s">
        <v>3952</v>
      </c>
      <c r="J1717" t="s">
        <v>3943</v>
      </c>
      <c r="K1717" t="s">
        <v>25</v>
      </c>
      <c r="L1717" t="s">
        <v>3999</v>
      </c>
      <c r="M1717" t="s">
        <v>4235</v>
      </c>
      <c r="N1717" t="s">
        <v>4236</v>
      </c>
      <c r="O1717" t="s">
        <v>3948</v>
      </c>
      <c r="P1717">
        <v>4315</v>
      </c>
      <c r="Q1717">
        <v>1822</v>
      </c>
      <c r="R1717">
        <v>1695</v>
      </c>
      <c r="S1717">
        <v>5</v>
      </c>
      <c r="T1717">
        <v>50</v>
      </c>
    </row>
    <row r="1718" spans="1:20" x14ac:dyDescent="0.3">
      <c r="A1718" t="s">
        <v>3949</v>
      </c>
      <c r="B1718" t="s">
        <v>4123</v>
      </c>
      <c r="C1718">
        <v>345000</v>
      </c>
      <c r="D1718">
        <v>2014</v>
      </c>
      <c r="E1718">
        <v>19000</v>
      </c>
      <c r="F1718" t="s">
        <v>10</v>
      </c>
      <c r="G1718" t="s">
        <v>19</v>
      </c>
      <c r="H1718" t="s">
        <v>3971</v>
      </c>
      <c r="I1718" t="s">
        <v>4037</v>
      </c>
      <c r="J1718" t="s">
        <v>3953</v>
      </c>
      <c r="K1718" t="s">
        <v>25</v>
      </c>
      <c r="L1718" t="s">
        <v>4026</v>
      </c>
      <c r="M1718" t="s">
        <v>4027</v>
      </c>
      <c r="N1718" t="s">
        <v>4028</v>
      </c>
      <c r="O1718" t="s">
        <v>3948</v>
      </c>
      <c r="P1718">
        <v>3600</v>
      </c>
      <c r="Q1718">
        <v>1600</v>
      </c>
      <c r="R1718">
        <v>1560</v>
      </c>
      <c r="S1718">
        <v>5</v>
      </c>
      <c r="T1718">
        <v>35</v>
      </c>
    </row>
    <row r="1719" spans="1:20" x14ac:dyDescent="0.3">
      <c r="A1719" t="s">
        <v>3992</v>
      </c>
      <c r="B1719" t="s">
        <v>5699</v>
      </c>
      <c r="C1719">
        <v>3400000</v>
      </c>
      <c r="D1719">
        <v>2019</v>
      </c>
      <c r="E1719">
        <v>30600</v>
      </c>
      <c r="F1719" t="s">
        <v>10</v>
      </c>
      <c r="G1719" t="s">
        <v>19</v>
      </c>
      <c r="H1719" t="s">
        <v>4106</v>
      </c>
      <c r="I1719" t="s">
        <v>3967</v>
      </c>
      <c r="J1719" t="s">
        <v>3943</v>
      </c>
      <c r="K1719" t="s">
        <v>3944</v>
      </c>
      <c r="L1719" t="s">
        <v>4313</v>
      </c>
      <c r="M1719" t="s">
        <v>5700</v>
      </c>
      <c r="N1719" t="s">
        <v>5701</v>
      </c>
      <c r="O1719" t="s">
        <v>3948</v>
      </c>
      <c r="P1719">
        <v>4689</v>
      </c>
      <c r="Q1719">
        <v>1814</v>
      </c>
      <c r="R1719">
        <v>1496</v>
      </c>
      <c r="S1719">
        <v>5</v>
      </c>
      <c r="T1719">
        <v>50</v>
      </c>
    </row>
    <row r="1720" spans="1:20" x14ac:dyDescent="0.3">
      <c r="A1720" t="s">
        <v>3985</v>
      </c>
      <c r="B1720" t="s">
        <v>4605</v>
      </c>
      <c r="C1720">
        <v>4500000</v>
      </c>
      <c r="D1720">
        <v>2018</v>
      </c>
      <c r="E1720">
        <v>49500</v>
      </c>
      <c r="F1720" t="s">
        <v>14</v>
      </c>
      <c r="G1720" t="s">
        <v>19</v>
      </c>
      <c r="H1720" t="s">
        <v>4106</v>
      </c>
      <c r="I1720" t="s">
        <v>4068</v>
      </c>
      <c r="J1720" t="s">
        <v>3943</v>
      </c>
      <c r="K1720" t="s">
        <v>25</v>
      </c>
      <c r="L1720" t="s">
        <v>3988</v>
      </c>
      <c r="M1720" t="s">
        <v>3989</v>
      </c>
      <c r="N1720" t="s">
        <v>3990</v>
      </c>
      <c r="O1720" t="s">
        <v>3975</v>
      </c>
      <c r="P1720">
        <v>4936</v>
      </c>
      <c r="Q1720">
        <v>1868</v>
      </c>
      <c r="R1720">
        <v>1479</v>
      </c>
      <c r="S1720">
        <v>5</v>
      </c>
      <c r="T1720">
        <v>65</v>
      </c>
    </row>
    <row r="1721" spans="1:20" x14ac:dyDescent="0.3">
      <c r="A1721" t="s">
        <v>3939</v>
      </c>
      <c r="B1721" t="s">
        <v>4981</v>
      </c>
      <c r="C1721">
        <v>525000</v>
      </c>
      <c r="D1721">
        <v>2016</v>
      </c>
      <c r="E1721">
        <v>18800</v>
      </c>
      <c r="F1721" t="s">
        <v>10</v>
      </c>
      <c r="G1721" t="s">
        <v>12</v>
      </c>
      <c r="H1721" t="s">
        <v>3971</v>
      </c>
      <c r="I1721" t="s">
        <v>3942</v>
      </c>
      <c r="J1721" t="s">
        <v>3943</v>
      </c>
      <c r="K1721" t="s">
        <v>25</v>
      </c>
      <c r="L1721" t="s">
        <v>4062</v>
      </c>
      <c r="M1721" t="s">
        <v>4063</v>
      </c>
      <c r="N1721" t="s">
        <v>4064</v>
      </c>
      <c r="O1721" t="s">
        <v>3948</v>
      </c>
      <c r="P1721">
        <v>3955</v>
      </c>
      <c r="Q1721">
        <v>1694</v>
      </c>
      <c r="R1721">
        <v>1544</v>
      </c>
      <c r="S1721">
        <v>5</v>
      </c>
      <c r="T1721">
        <v>40</v>
      </c>
    </row>
    <row r="1722" spans="1:20" x14ac:dyDescent="0.3">
      <c r="A1722" t="s">
        <v>3957</v>
      </c>
      <c r="B1722" t="s">
        <v>5702</v>
      </c>
      <c r="C1722">
        <v>650000</v>
      </c>
      <c r="D1722">
        <v>2016</v>
      </c>
      <c r="E1722">
        <v>100000</v>
      </c>
      <c r="F1722" t="s">
        <v>10</v>
      </c>
      <c r="G1722" t="s">
        <v>12</v>
      </c>
      <c r="H1722" t="s">
        <v>4106</v>
      </c>
      <c r="I1722" t="s">
        <v>3942</v>
      </c>
      <c r="J1722" t="s">
        <v>3943</v>
      </c>
      <c r="K1722" t="s">
        <v>25</v>
      </c>
      <c r="L1722" t="s">
        <v>3961</v>
      </c>
      <c r="M1722" t="s">
        <v>3968</v>
      </c>
      <c r="N1722" t="s">
        <v>4003</v>
      </c>
      <c r="O1722" t="s">
        <v>3948</v>
      </c>
      <c r="P1722">
        <v>3985</v>
      </c>
      <c r="Q1722">
        <v>1734</v>
      </c>
      <c r="R1722">
        <v>1505</v>
      </c>
      <c r="S1722">
        <v>5</v>
      </c>
      <c r="T1722">
        <v>45</v>
      </c>
    </row>
    <row r="1723" spans="1:20" x14ac:dyDescent="0.3">
      <c r="A1723" t="s">
        <v>3957</v>
      </c>
      <c r="B1723" t="s">
        <v>4573</v>
      </c>
      <c r="C1723">
        <v>1074000</v>
      </c>
      <c r="D1723">
        <v>2017</v>
      </c>
      <c r="E1723">
        <v>50050</v>
      </c>
      <c r="F1723" t="s">
        <v>10</v>
      </c>
      <c r="G1723" t="s">
        <v>19</v>
      </c>
      <c r="H1723" t="s">
        <v>4036</v>
      </c>
      <c r="I1723" t="s">
        <v>3952</v>
      </c>
      <c r="J1723" t="s">
        <v>3943</v>
      </c>
      <c r="K1723" t="s">
        <v>25</v>
      </c>
      <c r="L1723" t="s">
        <v>4038</v>
      </c>
      <c r="M1723" t="s">
        <v>4039</v>
      </c>
      <c r="N1723" t="s">
        <v>4040</v>
      </c>
      <c r="O1723" t="s">
        <v>3948</v>
      </c>
      <c r="P1723">
        <v>4270</v>
      </c>
      <c r="Q1723">
        <v>1780</v>
      </c>
      <c r="R1723">
        <v>1630</v>
      </c>
      <c r="S1723">
        <v>5</v>
      </c>
      <c r="T1723">
        <v>60</v>
      </c>
    </row>
    <row r="1724" spans="1:20" x14ac:dyDescent="0.3">
      <c r="A1724" t="s">
        <v>3957</v>
      </c>
      <c r="B1724" t="s">
        <v>5122</v>
      </c>
      <c r="C1724">
        <v>1750000</v>
      </c>
      <c r="D1724">
        <v>2021</v>
      </c>
      <c r="E1724">
        <v>14000</v>
      </c>
      <c r="F1724" t="s">
        <v>14</v>
      </c>
      <c r="G1724" t="s">
        <v>12</v>
      </c>
      <c r="H1724" t="s">
        <v>4337</v>
      </c>
      <c r="I1724" t="s">
        <v>4068</v>
      </c>
      <c r="J1724" t="s">
        <v>3943</v>
      </c>
      <c r="K1724" t="s">
        <v>25</v>
      </c>
      <c r="L1724" t="s">
        <v>4069</v>
      </c>
      <c r="M1724" t="s">
        <v>4070</v>
      </c>
      <c r="N1724" t="s">
        <v>4071</v>
      </c>
      <c r="O1724" t="s">
        <v>3948</v>
      </c>
      <c r="P1724">
        <v>4270</v>
      </c>
      <c r="Q1724">
        <v>1780</v>
      </c>
      <c r="R1724">
        <v>1630</v>
      </c>
      <c r="S1724">
        <v>5</v>
      </c>
      <c r="T1724">
        <v>60</v>
      </c>
    </row>
    <row r="1725" spans="1:20" x14ac:dyDescent="0.3">
      <c r="A1725" t="s">
        <v>3997</v>
      </c>
      <c r="B1725" t="s">
        <v>4561</v>
      </c>
      <c r="C1725">
        <v>590000</v>
      </c>
      <c r="D1725">
        <v>2014</v>
      </c>
      <c r="E1725">
        <v>55000</v>
      </c>
      <c r="F1725" t="s">
        <v>14</v>
      </c>
      <c r="G1725" t="s">
        <v>12</v>
      </c>
      <c r="H1725" t="s">
        <v>3959</v>
      </c>
      <c r="I1725" t="s">
        <v>3942</v>
      </c>
      <c r="J1725" t="s">
        <v>3953</v>
      </c>
      <c r="K1725" t="s">
        <v>25</v>
      </c>
      <c r="L1725" t="s">
        <v>3999</v>
      </c>
      <c r="M1725" t="s">
        <v>4000</v>
      </c>
      <c r="N1725" t="s">
        <v>4001</v>
      </c>
      <c r="O1725" t="s">
        <v>3948</v>
      </c>
      <c r="P1725">
        <v>4331</v>
      </c>
      <c r="Q1725">
        <v>1822</v>
      </c>
      <c r="R1725">
        <v>1671</v>
      </c>
      <c r="S1725">
        <v>5</v>
      </c>
      <c r="T1725">
        <v>50</v>
      </c>
    </row>
    <row r="1726" spans="1:20" x14ac:dyDescent="0.3">
      <c r="A1726" t="s">
        <v>4072</v>
      </c>
      <c r="B1726" t="s">
        <v>5346</v>
      </c>
      <c r="C1726">
        <v>7990000</v>
      </c>
      <c r="D1726">
        <v>2018</v>
      </c>
      <c r="E1726">
        <v>23000</v>
      </c>
      <c r="F1726" t="s">
        <v>10</v>
      </c>
      <c r="G1726" t="s">
        <v>19</v>
      </c>
      <c r="H1726" t="s">
        <v>4337</v>
      </c>
      <c r="I1726" t="s">
        <v>4451</v>
      </c>
      <c r="J1726" t="s">
        <v>3943</v>
      </c>
      <c r="K1726" t="s">
        <v>25</v>
      </c>
      <c r="L1726" t="s">
        <v>5347</v>
      </c>
      <c r="M1726" t="s">
        <v>5348</v>
      </c>
      <c r="N1726" t="s">
        <v>5349</v>
      </c>
      <c r="O1726" t="s">
        <v>3975</v>
      </c>
      <c r="P1726">
        <v>4784</v>
      </c>
      <c r="Q1726">
        <v>2080</v>
      </c>
      <c r="R1726">
        <v>1391</v>
      </c>
      <c r="S1726">
        <v>4</v>
      </c>
      <c r="T1726">
        <v>61</v>
      </c>
    </row>
    <row r="1727" spans="1:20" x14ac:dyDescent="0.3">
      <c r="A1727" t="s">
        <v>3957</v>
      </c>
      <c r="B1727" t="s">
        <v>5477</v>
      </c>
      <c r="C1727">
        <v>1725000</v>
      </c>
      <c r="D1727">
        <v>2020</v>
      </c>
      <c r="E1727">
        <v>35000</v>
      </c>
      <c r="F1727" t="s">
        <v>14</v>
      </c>
      <c r="G1727" t="s">
        <v>12</v>
      </c>
      <c r="H1727" t="s">
        <v>4456</v>
      </c>
      <c r="I1727" t="s">
        <v>3952</v>
      </c>
      <c r="J1727" t="s">
        <v>3943</v>
      </c>
      <c r="K1727" t="s">
        <v>25</v>
      </c>
      <c r="L1727" t="s">
        <v>4186</v>
      </c>
      <c r="M1727" t="s">
        <v>4354</v>
      </c>
      <c r="N1727" t="s">
        <v>4355</v>
      </c>
      <c r="O1727" t="s">
        <v>3948</v>
      </c>
      <c r="P1727">
        <v>4300</v>
      </c>
      <c r="Q1727">
        <v>1790</v>
      </c>
      <c r="R1727">
        <v>1635</v>
      </c>
      <c r="S1727">
        <v>5</v>
      </c>
      <c r="T1727">
        <v>50</v>
      </c>
    </row>
    <row r="1728" spans="1:20" x14ac:dyDescent="0.3">
      <c r="A1728" t="s">
        <v>3949</v>
      </c>
      <c r="B1728" t="s">
        <v>4025</v>
      </c>
      <c r="C1728">
        <v>630000</v>
      </c>
      <c r="D1728">
        <v>2019</v>
      </c>
      <c r="E1728">
        <v>20734</v>
      </c>
      <c r="F1728" t="s">
        <v>10</v>
      </c>
      <c r="G1728" t="s">
        <v>19</v>
      </c>
      <c r="H1728" t="s">
        <v>4371</v>
      </c>
      <c r="I1728" t="s">
        <v>4037</v>
      </c>
      <c r="J1728" t="s">
        <v>3943</v>
      </c>
      <c r="K1728" t="s">
        <v>25</v>
      </c>
      <c r="L1728" t="s">
        <v>4026</v>
      </c>
      <c r="M1728" t="s">
        <v>4027</v>
      </c>
      <c r="N1728" t="s">
        <v>4028</v>
      </c>
      <c r="O1728" t="s">
        <v>3948</v>
      </c>
      <c r="P1728">
        <v>3695</v>
      </c>
      <c r="Q1728">
        <v>1600</v>
      </c>
      <c r="R1728">
        <v>1560</v>
      </c>
      <c r="S1728">
        <v>5</v>
      </c>
      <c r="T1728">
        <v>35</v>
      </c>
    </row>
    <row r="1729" spans="1:20" x14ac:dyDescent="0.3">
      <c r="A1729" t="s">
        <v>3980</v>
      </c>
      <c r="B1729" t="s">
        <v>5703</v>
      </c>
      <c r="C1729">
        <v>6975000</v>
      </c>
      <c r="D1729">
        <v>2020</v>
      </c>
      <c r="E1729">
        <v>15200</v>
      </c>
      <c r="F1729" t="s">
        <v>14</v>
      </c>
      <c r="G1729" t="s">
        <v>19</v>
      </c>
      <c r="H1729" t="s">
        <v>4036</v>
      </c>
      <c r="I1729" t="s">
        <v>3952</v>
      </c>
      <c r="J1729" t="s">
        <v>3943</v>
      </c>
      <c r="K1729" t="s">
        <v>25</v>
      </c>
      <c r="L1729" t="s">
        <v>4358</v>
      </c>
      <c r="M1729" t="s">
        <v>4827</v>
      </c>
      <c r="N1729" t="s">
        <v>4100</v>
      </c>
      <c r="O1729" t="s">
        <v>3975</v>
      </c>
      <c r="P1729">
        <v>4988</v>
      </c>
      <c r="Q1729">
        <v>1890</v>
      </c>
      <c r="R1729">
        <v>1435</v>
      </c>
      <c r="S1729">
        <v>5</v>
      </c>
      <c r="T1729">
        <v>66</v>
      </c>
    </row>
    <row r="1730" spans="1:20" x14ac:dyDescent="0.3">
      <c r="A1730" t="s">
        <v>3964</v>
      </c>
      <c r="B1730" t="s">
        <v>4904</v>
      </c>
      <c r="C1730">
        <v>1375000</v>
      </c>
      <c r="D1730">
        <v>2013</v>
      </c>
      <c r="E1730">
        <v>83000</v>
      </c>
      <c r="F1730" t="s">
        <v>14</v>
      </c>
      <c r="G1730" t="s">
        <v>12</v>
      </c>
      <c r="H1730" t="s">
        <v>4210</v>
      </c>
      <c r="I1730" t="s">
        <v>3952</v>
      </c>
      <c r="J1730" t="s">
        <v>3943</v>
      </c>
      <c r="K1730" t="s">
        <v>25</v>
      </c>
      <c r="L1730" t="s">
        <v>4283</v>
      </c>
      <c r="M1730" t="s">
        <v>4284</v>
      </c>
      <c r="N1730" t="s">
        <v>3974</v>
      </c>
      <c r="O1730" t="s">
        <v>3975</v>
      </c>
      <c r="P1730">
        <v>4705</v>
      </c>
      <c r="Q1730">
        <v>1840</v>
      </c>
      <c r="R1730">
        <v>1850</v>
      </c>
      <c r="S1730">
        <v>7</v>
      </c>
      <c r="T1730">
        <v>80</v>
      </c>
    </row>
    <row r="1731" spans="1:20" x14ac:dyDescent="0.3">
      <c r="A1731" t="s">
        <v>3939</v>
      </c>
      <c r="B1731" t="s">
        <v>4606</v>
      </c>
      <c r="C1731">
        <v>425000</v>
      </c>
      <c r="D1731">
        <v>2014</v>
      </c>
      <c r="E1731">
        <v>75000</v>
      </c>
      <c r="F1731" t="s">
        <v>14</v>
      </c>
      <c r="G1731" t="s">
        <v>12</v>
      </c>
      <c r="H1731" t="s">
        <v>4321</v>
      </c>
      <c r="I1731" t="s">
        <v>4043</v>
      </c>
      <c r="J1731" t="s">
        <v>3943</v>
      </c>
      <c r="K1731" t="s">
        <v>25</v>
      </c>
      <c r="L1731" t="s">
        <v>4204</v>
      </c>
      <c r="M1731" t="s">
        <v>4205</v>
      </c>
      <c r="N1731" t="s">
        <v>4126</v>
      </c>
      <c r="O1731" t="s">
        <v>3948</v>
      </c>
      <c r="P1731">
        <v>3990</v>
      </c>
      <c r="Q1731">
        <v>1680</v>
      </c>
      <c r="R1731">
        <v>1505</v>
      </c>
      <c r="S1731">
        <v>5</v>
      </c>
      <c r="T1731">
        <v>35</v>
      </c>
    </row>
    <row r="1732" spans="1:20" x14ac:dyDescent="0.3">
      <c r="A1732" t="s">
        <v>3964</v>
      </c>
      <c r="B1732" t="s">
        <v>5704</v>
      </c>
      <c r="C1732">
        <v>2196000</v>
      </c>
      <c r="D1732">
        <v>2019</v>
      </c>
      <c r="E1732">
        <v>42794</v>
      </c>
      <c r="F1732" t="s">
        <v>14</v>
      </c>
      <c r="G1732" t="s">
        <v>19</v>
      </c>
      <c r="H1732" t="s">
        <v>4006</v>
      </c>
      <c r="I1732" t="s">
        <v>3952</v>
      </c>
      <c r="J1732" t="s">
        <v>3943</v>
      </c>
      <c r="K1732" t="s">
        <v>25</v>
      </c>
      <c r="L1732" t="s">
        <v>4172</v>
      </c>
      <c r="M1732" t="s">
        <v>4502</v>
      </c>
      <c r="N1732" t="s">
        <v>4503</v>
      </c>
      <c r="O1732" t="s">
        <v>3975</v>
      </c>
      <c r="P1732">
        <v>4735</v>
      </c>
      <c r="Q1732">
        <v>1830</v>
      </c>
      <c r="R1732">
        <v>1795</v>
      </c>
      <c r="S1732">
        <v>8</v>
      </c>
      <c r="T1732">
        <v>55</v>
      </c>
    </row>
    <row r="1733" spans="1:20" x14ac:dyDescent="0.3">
      <c r="A1733" t="s">
        <v>3980</v>
      </c>
      <c r="B1733" t="s">
        <v>5705</v>
      </c>
      <c r="C1733">
        <v>6300000</v>
      </c>
      <c r="D1733">
        <v>2020</v>
      </c>
      <c r="E1733">
        <v>40000</v>
      </c>
      <c r="F1733" t="s">
        <v>14</v>
      </c>
      <c r="G1733" t="s">
        <v>19</v>
      </c>
      <c r="H1733" t="s">
        <v>4036</v>
      </c>
      <c r="I1733" t="s">
        <v>4037</v>
      </c>
      <c r="J1733" t="s">
        <v>3943</v>
      </c>
      <c r="K1733" t="s">
        <v>3944</v>
      </c>
      <c r="L1733" t="s">
        <v>4358</v>
      </c>
      <c r="M1733" t="s">
        <v>5706</v>
      </c>
      <c r="N1733" t="s">
        <v>5707</v>
      </c>
      <c r="O1733" t="s">
        <v>3975</v>
      </c>
      <c r="P1733">
        <v>5140</v>
      </c>
      <c r="Q1733">
        <v>1928</v>
      </c>
      <c r="R1733">
        <v>1901</v>
      </c>
      <c r="S1733">
        <v>6</v>
      </c>
      <c r="T1733">
        <v>57</v>
      </c>
    </row>
    <row r="1734" spans="1:20" x14ac:dyDescent="0.3">
      <c r="A1734" t="s">
        <v>3949</v>
      </c>
      <c r="B1734" t="s">
        <v>4599</v>
      </c>
      <c r="C1734">
        <v>200000</v>
      </c>
      <c r="D1734">
        <v>2008</v>
      </c>
      <c r="E1734">
        <v>41000</v>
      </c>
      <c r="F1734" t="s">
        <v>10</v>
      </c>
      <c r="G1734" t="s">
        <v>12</v>
      </c>
      <c r="H1734" t="s">
        <v>4640</v>
      </c>
      <c r="I1734" t="s">
        <v>4011</v>
      </c>
      <c r="J1734" t="s">
        <v>3943</v>
      </c>
      <c r="K1734" t="s">
        <v>25</v>
      </c>
      <c r="L1734" t="s">
        <v>4030</v>
      </c>
      <c r="M1734" t="s">
        <v>4600</v>
      </c>
      <c r="N1734" t="s">
        <v>4601</v>
      </c>
      <c r="O1734" t="s">
        <v>1676</v>
      </c>
      <c r="P1734">
        <v>3495</v>
      </c>
      <c r="Q1734">
        <v>1475</v>
      </c>
      <c r="R1734">
        <v>1460</v>
      </c>
      <c r="S1734">
        <v>5</v>
      </c>
      <c r="T1734">
        <v>35</v>
      </c>
    </row>
    <row r="1735" spans="1:20" x14ac:dyDescent="0.3">
      <c r="A1735" t="s">
        <v>3939</v>
      </c>
      <c r="B1735" t="s">
        <v>4276</v>
      </c>
      <c r="C1735">
        <v>250000</v>
      </c>
      <c r="D1735">
        <v>2009</v>
      </c>
      <c r="E1735">
        <v>72256</v>
      </c>
      <c r="F1735" t="s">
        <v>10</v>
      </c>
      <c r="G1735" t="s">
        <v>12</v>
      </c>
      <c r="H1735" t="s">
        <v>4243</v>
      </c>
      <c r="I1735" t="s">
        <v>4068</v>
      </c>
      <c r="J1735" t="s">
        <v>3943</v>
      </c>
      <c r="K1735" t="s">
        <v>25</v>
      </c>
      <c r="L1735" t="s">
        <v>4155</v>
      </c>
      <c r="M1735" t="s">
        <v>4277</v>
      </c>
      <c r="N1735" t="s">
        <v>4278</v>
      </c>
      <c r="O1735" t="s">
        <v>3948</v>
      </c>
      <c r="P1735">
        <v>4420</v>
      </c>
      <c r="Q1735">
        <v>1695</v>
      </c>
      <c r="R1735">
        <v>1480</v>
      </c>
      <c r="S1735">
        <v>5</v>
      </c>
      <c r="T1735">
        <v>42</v>
      </c>
    </row>
    <row r="1736" spans="1:20" x14ac:dyDescent="0.3">
      <c r="A1736" t="s">
        <v>4104</v>
      </c>
      <c r="B1736" t="s">
        <v>5371</v>
      </c>
      <c r="C1736">
        <v>2950000</v>
      </c>
      <c r="D1736">
        <v>2018</v>
      </c>
      <c r="E1736">
        <v>17300</v>
      </c>
      <c r="F1736" t="s">
        <v>14</v>
      </c>
      <c r="G1736" t="s">
        <v>19</v>
      </c>
      <c r="H1736" t="s">
        <v>4006</v>
      </c>
      <c r="I1736" t="s">
        <v>3967</v>
      </c>
      <c r="J1736" t="s">
        <v>3943</v>
      </c>
      <c r="K1736" t="s">
        <v>25</v>
      </c>
      <c r="L1736" t="s">
        <v>4107</v>
      </c>
      <c r="M1736" t="s">
        <v>4191</v>
      </c>
      <c r="N1736" t="s">
        <v>4192</v>
      </c>
      <c r="O1736" t="s">
        <v>3948</v>
      </c>
      <c r="P1736">
        <v>4456</v>
      </c>
      <c r="Q1736">
        <v>1796</v>
      </c>
      <c r="R1736">
        <v>1416</v>
      </c>
      <c r="S1736">
        <v>5</v>
      </c>
      <c r="T1736">
        <v>50</v>
      </c>
    </row>
    <row r="1737" spans="1:20" x14ac:dyDescent="0.3">
      <c r="A1737" t="s">
        <v>4115</v>
      </c>
      <c r="B1737" t="s">
        <v>5708</v>
      </c>
      <c r="C1737">
        <v>985000</v>
      </c>
      <c r="D1737">
        <v>2017</v>
      </c>
      <c r="E1737">
        <v>68000</v>
      </c>
      <c r="F1737" t="s">
        <v>14</v>
      </c>
      <c r="G1737" t="s">
        <v>12</v>
      </c>
      <c r="H1737" t="s">
        <v>4036</v>
      </c>
      <c r="I1737" t="s">
        <v>3952</v>
      </c>
      <c r="J1737" t="s">
        <v>3943</v>
      </c>
      <c r="K1737" t="s">
        <v>25</v>
      </c>
      <c r="L1737" t="s">
        <v>4146</v>
      </c>
      <c r="M1737" t="s">
        <v>4147</v>
      </c>
      <c r="N1737" t="s">
        <v>4426</v>
      </c>
      <c r="O1737" t="s">
        <v>3975</v>
      </c>
      <c r="P1737">
        <v>4456</v>
      </c>
      <c r="Q1737">
        <v>1820</v>
      </c>
      <c r="R1737">
        <v>1995</v>
      </c>
      <c r="S1737">
        <v>8</v>
      </c>
      <c r="T1737">
        <v>60</v>
      </c>
    </row>
    <row r="1738" spans="1:20" x14ac:dyDescent="0.3">
      <c r="A1738" t="s">
        <v>3957</v>
      </c>
      <c r="B1738" t="s">
        <v>5709</v>
      </c>
      <c r="C1738">
        <v>750000</v>
      </c>
      <c r="D1738">
        <v>2019</v>
      </c>
      <c r="E1738">
        <v>43600</v>
      </c>
      <c r="F1738" t="s">
        <v>10</v>
      </c>
      <c r="G1738" t="s">
        <v>19</v>
      </c>
      <c r="H1738" t="s">
        <v>5234</v>
      </c>
      <c r="I1738" t="s">
        <v>3952</v>
      </c>
      <c r="J1738" t="s">
        <v>3943</v>
      </c>
      <c r="K1738" t="s">
        <v>25</v>
      </c>
      <c r="L1738" t="s">
        <v>4026</v>
      </c>
      <c r="M1738" t="s">
        <v>4050</v>
      </c>
      <c r="N1738" t="s">
        <v>4051</v>
      </c>
      <c r="O1738" t="s">
        <v>3948</v>
      </c>
      <c r="P1738">
        <v>3995</v>
      </c>
      <c r="Q1738">
        <v>1770</v>
      </c>
      <c r="R1738">
        <v>1605</v>
      </c>
      <c r="S1738">
        <v>5</v>
      </c>
      <c r="T1738">
        <v>45</v>
      </c>
    </row>
    <row r="1739" spans="1:20" x14ac:dyDescent="0.3">
      <c r="A1739" t="s">
        <v>3949</v>
      </c>
      <c r="B1739" t="s">
        <v>5710</v>
      </c>
      <c r="C1739">
        <v>450000</v>
      </c>
      <c r="D1739">
        <v>2018</v>
      </c>
      <c r="E1739">
        <v>43000</v>
      </c>
      <c r="F1739" t="s">
        <v>10</v>
      </c>
      <c r="G1739" t="s">
        <v>12</v>
      </c>
      <c r="H1739" t="s">
        <v>5234</v>
      </c>
      <c r="I1739" t="s">
        <v>3952</v>
      </c>
      <c r="J1739" t="s">
        <v>3943</v>
      </c>
      <c r="K1739" t="s">
        <v>25</v>
      </c>
      <c r="L1739" t="s">
        <v>4026</v>
      </c>
      <c r="M1739" t="s">
        <v>5711</v>
      </c>
      <c r="N1739" t="s">
        <v>4028</v>
      </c>
      <c r="O1739" t="s">
        <v>3948</v>
      </c>
      <c r="P1739">
        <v>3636</v>
      </c>
      <c r="Q1739">
        <v>1475</v>
      </c>
      <c r="R1739">
        <v>1670</v>
      </c>
      <c r="S1739">
        <v>5</v>
      </c>
      <c r="T1739">
        <v>35</v>
      </c>
    </row>
    <row r="1740" spans="1:20" x14ac:dyDescent="0.3">
      <c r="A1740" t="s">
        <v>3949</v>
      </c>
      <c r="B1740" t="s">
        <v>5712</v>
      </c>
      <c r="C1740">
        <v>849000</v>
      </c>
      <c r="D1740">
        <v>2021</v>
      </c>
      <c r="E1740">
        <v>17283</v>
      </c>
      <c r="F1740" t="s">
        <v>10</v>
      </c>
      <c r="G1740" t="s">
        <v>12</v>
      </c>
      <c r="H1740" t="s">
        <v>3971</v>
      </c>
      <c r="I1740" t="s">
        <v>3952</v>
      </c>
      <c r="J1740" t="s">
        <v>3943</v>
      </c>
      <c r="K1740" t="s">
        <v>25</v>
      </c>
      <c r="L1740" t="s">
        <v>4012</v>
      </c>
      <c r="M1740" t="s">
        <v>4013</v>
      </c>
      <c r="N1740" t="s">
        <v>4014</v>
      </c>
      <c r="O1740" t="s">
        <v>3948</v>
      </c>
      <c r="P1740">
        <v>3995</v>
      </c>
      <c r="Q1740">
        <v>1790</v>
      </c>
      <c r="R1740">
        <v>1640</v>
      </c>
      <c r="S1740">
        <v>5</v>
      </c>
      <c r="T1740">
        <v>48</v>
      </c>
    </row>
    <row r="1741" spans="1:20" x14ac:dyDescent="0.3">
      <c r="A1741" t="s">
        <v>3949</v>
      </c>
      <c r="B1741" t="s">
        <v>4303</v>
      </c>
      <c r="C1741">
        <v>430000</v>
      </c>
      <c r="D1741">
        <v>2014</v>
      </c>
      <c r="E1741">
        <v>59000</v>
      </c>
      <c r="F1741" t="s">
        <v>10</v>
      </c>
      <c r="G1741" t="s">
        <v>12</v>
      </c>
      <c r="H1741" t="s">
        <v>5209</v>
      </c>
      <c r="I1741" t="s">
        <v>4011</v>
      </c>
      <c r="J1741" t="s">
        <v>3943</v>
      </c>
      <c r="K1741" t="s">
        <v>25</v>
      </c>
      <c r="L1741" t="s">
        <v>3961</v>
      </c>
      <c r="M1741" t="s">
        <v>4056</v>
      </c>
      <c r="N1741" t="s">
        <v>4304</v>
      </c>
      <c r="O1741" t="s">
        <v>3948</v>
      </c>
      <c r="P1741">
        <v>3995</v>
      </c>
      <c r="Q1741">
        <v>1695</v>
      </c>
      <c r="R1741">
        <v>1555</v>
      </c>
      <c r="S1741">
        <v>5</v>
      </c>
      <c r="T1741">
        <v>42</v>
      </c>
    </row>
    <row r="1742" spans="1:20" x14ac:dyDescent="0.3">
      <c r="A1742" t="s">
        <v>3949</v>
      </c>
      <c r="B1742" t="s">
        <v>5062</v>
      </c>
      <c r="C1742">
        <v>740000</v>
      </c>
      <c r="D1742">
        <v>2017</v>
      </c>
      <c r="E1742">
        <v>88000</v>
      </c>
      <c r="F1742" t="s">
        <v>14</v>
      </c>
      <c r="G1742" t="s">
        <v>12</v>
      </c>
      <c r="H1742" t="s">
        <v>4241</v>
      </c>
      <c r="I1742" t="s">
        <v>3952</v>
      </c>
      <c r="J1742" t="s">
        <v>3943</v>
      </c>
      <c r="K1742" t="s">
        <v>25</v>
      </c>
      <c r="L1742" t="s">
        <v>3954</v>
      </c>
      <c r="M1742" t="s">
        <v>4125</v>
      </c>
      <c r="N1742" t="s">
        <v>4126</v>
      </c>
      <c r="O1742" t="s">
        <v>3948</v>
      </c>
      <c r="P1742">
        <v>4296</v>
      </c>
      <c r="Q1742">
        <v>1695</v>
      </c>
      <c r="R1742">
        <v>1685</v>
      </c>
      <c r="S1742">
        <v>7</v>
      </c>
      <c r="T1742">
        <v>45</v>
      </c>
    </row>
    <row r="1743" spans="1:20" x14ac:dyDescent="0.3">
      <c r="A1743" t="s">
        <v>3980</v>
      </c>
      <c r="B1743" t="s">
        <v>3981</v>
      </c>
      <c r="C1743">
        <v>1975000</v>
      </c>
      <c r="D1743">
        <v>2015</v>
      </c>
      <c r="E1743">
        <v>19000</v>
      </c>
      <c r="F1743" t="s">
        <v>10</v>
      </c>
      <c r="G1743" t="s">
        <v>19</v>
      </c>
      <c r="H1743" t="s">
        <v>3941</v>
      </c>
      <c r="I1743" t="s">
        <v>3952</v>
      </c>
      <c r="J1743" t="s">
        <v>3943</v>
      </c>
      <c r="K1743" t="s">
        <v>25</v>
      </c>
      <c r="L1743" t="s">
        <v>3982</v>
      </c>
      <c r="M1743" t="s">
        <v>3983</v>
      </c>
      <c r="N1743" t="s">
        <v>3984</v>
      </c>
      <c r="O1743" t="s">
        <v>3948</v>
      </c>
      <c r="P1743">
        <v>4630</v>
      </c>
      <c r="Q1743">
        <v>1777</v>
      </c>
      <c r="R1743">
        <v>1432</v>
      </c>
      <c r="S1743">
        <v>5</v>
      </c>
    </row>
    <row r="1744" spans="1:20" x14ac:dyDescent="0.3">
      <c r="A1744" t="s">
        <v>3985</v>
      </c>
      <c r="B1744" t="s">
        <v>5713</v>
      </c>
      <c r="C1744">
        <v>12500000</v>
      </c>
      <c r="D1744">
        <v>2021</v>
      </c>
      <c r="E1744">
        <v>9500</v>
      </c>
      <c r="F1744" t="s">
        <v>10</v>
      </c>
      <c r="G1744" t="s">
        <v>19</v>
      </c>
      <c r="H1744" t="s">
        <v>4316</v>
      </c>
      <c r="I1744" t="s">
        <v>3952</v>
      </c>
      <c r="J1744" t="s">
        <v>3943</v>
      </c>
      <c r="K1744" t="s">
        <v>25</v>
      </c>
      <c r="L1744" t="s">
        <v>5453</v>
      </c>
      <c r="M1744" t="s">
        <v>5454</v>
      </c>
      <c r="N1744" t="s">
        <v>5218</v>
      </c>
      <c r="O1744" t="s">
        <v>3991</v>
      </c>
      <c r="P1744">
        <v>5151</v>
      </c>
      <c r="Q1744">
        <v>2000</v>
      </c>
      <c r="R1744">
        <v>1805</v>
      </c>
      <c r="S1744">
        <v>6</v>
      </c>
      <c r="T1744">
        <v>83</v>
      </c>
    </row>
    <row r="1745" spans="1:20" x14ac:dyDescent="0.3">
      <c r="A1745" t="s">
        <v>3957</v>
      </c>
      <c r="B1745" t="s">
        <v>4340</v>
      </c>
      <c r="C1745">
        <v>1260000</v>
      </c>
      <c r="D1745">
        <v>2018</v>
      </c>
      <c r="E1745">
        <v>36000</v>
      </c>
      <c r="F1745" t="s">
        <v>10</v>
      </c>
      <c r="G1745" t="s">
        <v>19</v>
      </c>
      <c r="H1745" t="s">
        <v>3971</v>
      </c>
      <c r="I1745" t="s">
        <v>3942</v>
      </c>
      <c r="J1745" t="s">
        <v>3943</v>
      </c>
      <c r="K1745" t="s">
        <v>25</v>
      </c>
      <c r="L1745" t="s">
        <v>4038</v>
      </c>
      <c r="M1745" t="s">
        <v>4039</v>
      </c>
      <c r="N1745" t="s">
        <v>4341</v>
      </c>
      <c r="O1745" t="s">
        <v>3948</v>
      </c>
      <c r="P1745">
        <v>4270</v>
      </c>
      <c r="Q1745">
        <v>1780</v>
      </c>
      <c r="R1745">
        <v>1665</v>
      </c>
      <c r="S1745">
        <v>5</v>
      </c>
      <c r="T1745">
        <v>55</v>
      </c>
    </row>
    <row r="1746" spans="1:20" x14ac:dyDescent="0.3">
      <c r="A1746" t="s">
        <v>4004</v>
      </c>
      <c r="B1746" t="s">
        <v>5185</v>
      </c>
      <c r="C1746">
        <v>250000</v>
      </c>
      <c r="D1746">
        <v>2017</v>
      </c>
      <c r="E1746">
        <v>32000</v>
      </c>
      <c r="F1746" t="s">
        <v>10</v>
      </c>
      <c r="G1746" t="s">
        <v>12</v>
      </c>
      <c r="H1746" t="s">
        <v>4259</v>
      </c>
      <c r="I1746" t="s">
        <v>3952</v>
      </c>
      <c r="J1746" t="s">
        <v>3943</v>
      </c>
      <c r="K1746" t="s">
        <v>25</v>
      </c>
      <c r="L1746" t="s">
        <v>4490</v>
      </c>
      <c r="M1746" t="s">
        <v>4491</v>
      </c>
      <c r="N1746" t="s">
        <v>4492</v>
      </c>
      <c r="O1746" t="s">
        <v>3948</v>
      </c>
      <c r="P1746">
        <v>3679</v>
      </c>
      <c r="Q1746">
        <v>1579</v>
      </c>
      <c r="R1746">
        <v>1478</v>
      </c>
      <c r="S1746">
        <v>5</v>
      </c>
      <c r="T1746">
        <v>28</v>
      </c>
    </row>
    <row r="1747" spans="1:20" x14ac:dyDescent="0.3">
      <c r="A1747" t="s">
        <v>3957</v>
      </c>
      <c r="B1747" t="s">
        <v>5714</v>
      </c>
      <c r="C1747">
        <v>975000</v>
      </c>
      <c r="D1747">
        <v>2018</v>
      </c>
      <c r="E1747">
        <v>53300</v>
      </c>
      <c r="F1747" t="s">
        <v>10</v>
      </c>
      <c r="G1747" t="s">
        <v>19</v>
      </c>
      <c r="H1747" t="s">
        <v>4267</v>
      </c>
      <c r="I1747" t="s">
        <v>3942</v>
      </c>
      <c r="J1747" t="s">
        <v>3943</v>
      </c>
      <c r="K1747" t="s">
        <v>25</v>
      </c>
      <c r="L1747" t="s">
        <v>4038</v>
      </c>
      <c r="M1747" t="s">
        <v>5503</v>
      </c>
      <c r="N1747" t="s">
        <v>4341</v>
      </c>
      <c r="O1747" t="s">
        <v>3948</v>
      </c>
      <c r="P1747">
        <v>4440</v>
      </c>
      <c r="Q1747">
        <v>1729</v>
      </c>
      <c r="R1747">
        <v>1475</v>
      </c>
      <c r="S1747">
        <v>5</v>
      </c>
      <c r="T1747">
        <v>45</v>
      </c>
    </row>
    <row r="1748" spans="1:20" x14ac:dyDescent="0.3">
      <c r="A1748" t="s">
        <v>4104</v>
      </c>
      <c r="B1748" t="s">
        <v>5213</v>
      </c>
      <c r="C1748">
        <v>4151000</v>
      </c>
      <c r="D1748">
        <v>2022</v>
      </c>
      <c r="E1748">
        <v>1</v>
      </c>
      <c r="F1748" t="s">
        <v>10</v>
      </c>
      <c r="G1748" t="s">
        <v>19</v>
      </c>
      <c r="H1748" t="s">
        <v>4036</v>
      </c>
      <c r="I1748" t="s">
        <v>4068</v>
      </c>
      <c r="J1748" t="s">
        <v>4333</v>
      </c>
      <c r="K1748" t="s">
        <v>25</v>
      </c>
      <c r="L1748" t="s">
        <v>4313</v>
      </c>
      <c r="M1748" t="s">
        <v>4314</v>
      </c>
      <c r="N1748" t="s">
        <v>5214</v>
      </c>
      <c r="O1748" t="s">
        <v>3948</v>
      </c>
      <c r="P1748">
        <v>4762</v>
      </c>
      <c r="Q1748">
        <v>1847</v>
      </c>
      <c r="R1748">
        <v>1433</v>
      </c>
      <c r="S1748">
        <v>5</v>
      </c>
      <c r="T1748">
        <v>54</v>
      </c>
    </row>
    <row r="1749" spans="1:20" x14ac:dyDescent="0.3">
      <c r="A1749" t="s">
        <v>3985</v>
      </c>
      <c r="B1749" t="s">
        <v>5715</v>
      </c>
      <c r="C1749">
        <v>3250000</v>
      </c>
      <c r="D1749">
        <v>2020</v>
      </c>
      <c r="E1749">
        <v>32005</v>
      </c>
      <c r="F1749" t="s">
        <v>14</v>
      </c>
      <c r="G1749" t="s">
        <v>19</v>
      </c>
      <c r="H1749" t="s">
        <v>4006</v>
      </c>
      <c r="I1749" t="s">
        <v>4011</v>
      </c>
      <c r="J1749" t="s">
        <v>3953</v>
      </c>
      <c r="K1749" t="s">
        <v>25</v>
      </c>
      <c r="L1749" t="s">
        <v>3988</v>
      </c>
      <c r="M1749" t="s">
        <v>4170</v>
      </c>
      <c r="N1749" t="s">
        <v>4109</v>
      </c>
      <c r="O1749" t="s">
        <v>3975</v>
      </c>
      <c r="P1749">
        <v>4454</v>
      </c>
      <c r="Q1749">
        <v>1798</v>
      </c>
      <c r="R1749">
        <v>1545</v>
      </c>
      <c r="S1749">
        <v>5</v>
      </c>
      <c r="T1749">
        <v>61</v>
      </c>
    </row>
    <row r="1750" spans="1:20" x14ac:dyDescent="0.3">
      <c r="A1750" t="s">
        <v>4072</v>
      </c>
      <c r="B1750" t="s">
        <v>4863</v>
      </c>
      <c r="C1750">
        <v>3450000</v>
      </c>
      <c r="D1750">
        <v>2018</v>
      </c>
      <c r="E1750">
        <v>35000</v>
      </c>
      <c r="F1750" t="s">
        <v>14</v>
      </c>
      <c r="G1750" t="s">
        <v>19</v>
      </c>
      <c r="H1750" t="s">
        <v>3951</v>
      </c>
      <c r="I1750" t="s">
        <v>3952</v>
      </c>
      <c r="J1750" t="s">
        <v>3943</v>
      </c>
      <c r="K1750" t="s">
        <v>25</v>
      </c>
      <c r="L1750" t="s">
        <v>4864</v>
      </c>
      <c r="M1750" t="s">
        <v>4865</v>
      </c>
      <c r="N1750" t="s">
        <v>4866</v>
      </c>
      <c r="O1750" t="s">
        <v>3991</v>
      </c>
      <c r="P1750">
        <v>4892</v>
      </c>
      <c r="Q1750">
        <v>1860</v>
      </c>
      <c r="R1750">
        <v>1837</v>
      </c>
      <c r="S1750">
        <v>7</v>
      </c>
      <c r="T1750">
        <v>80</v>
      </c>
    </row>
    <row r="1751" spans="1:20" x14ac:dyDescent="0.3">
      <c r="A1751" t="s">
        <v>3985</v>
      </c>
      <c r="B1751" t="s">
        <v>5716</v>
      </c>
      <c r="C1751">
        <v>6680000</v>
      </c>
      <c r="D1751">
        <v>2022</v>
      </c>
      <c r="E1751">
        <v>18223</v>
      </c>
      <c r="F1751" t="s">
        <v>10</v>
      </c>
      <c r="G1751" t="s">
        <v>19</v>
      </c>
      <c r="H1751" t="s">
        <v>4223</v>
      </c>
      <c r="I1751" t="s">
        <v>4011</v>
      </c>
      <c r="J1751" t="s">
        <v>3943</v>
      </c>
      <c r="K1751" t="s">
        <v>25</v>
      </c>
      <c r="L1751" t="s">
        <v>4151</v>
      </c>
      <c r="M1751" t="s">
        <v>4654</v>
      </c>
      <c r="N1751" t="s">
        <v>4655</v>
      </c>
      <c r="O1751" t="s">
        <v>3991</v>
      </c>
      <c r="P1751">
        <v>4708</v>
      </c>
      <c r="Q1751">
        <v>1891</v>
      </c>
      <c r="R1751">
        <v>1676</v>
      </c>
      <c r="S1751">
        <v>5</v>
      </c>
      <c r="T1751">
        <v>60</v>
      </c>
    </row>
    <row r="1752" spans="1:20" x14ac:dyDescent="0.3">
      <c r="A1752" t="s">
        <v>4115</v>
      </c>
      <c r="B1752" t="s">
        <v>4941</v>
      </c>
      <c r="C1752">
        <v>600000</v>
      </c>
      <c r="D1752">
        <v>2016</v>
      </c>
      <c r="E1752">
        <v>92000</v>
      </c>
      <c r="F1752" t="s">
        <v>14</v>
      </c>
      <c r="G1752" t="s">
        <v>12</v>
      </c>
      <c r="H1752" t="s">
        <v>4078</v>
      </c>
      <c r="I1752" t="s">
        <v>3952</v>
      </c>
      <c r="J1752" t="s">
        <v>3953</v>
      </c>
      <c r="K1752" t="s">
        <v>25</v>
      </c>
      <c r="L1752" t="s">
        <v>4186</v>
      </c>
      <c r="M1752" t="s">
        <v>4000</v>
      </c>
      <c r="N1752" t="s">
        <v>4942</v>
      </c>
      <c r="O1752" t="s">
        <v>3975</v>
      </c>
      <c r="P1752">
        <v>3995</v>
      </c>
      <c r="Q1752">
        <v>1835</v>
      </c>
      <c r="R1752">
        <v>1839</v>
      </c>
      <c r="S1752">
        <v>7</v>
      </c>
      <c r="T1752">
        <v>60</v>
      </c>
    </row>
    <row r="1753" spans="1:20" x14ac:dyDescent="0.3">
      <c r="A1753" t="s">
        <v>3957</v>
      </c>
      <c r="B1753" t="s">
        <v>5717</v>
      </c>
      <c r="C1753">
        <v>1465000</v>
      </c>
      <c r="D1753">
        <v>2019</v>
      </c>
      <c r="E1753">
        <v>22000</v>
      </c>
      <c r="F1753" t="s">
        <v>10</v>
      </c>
      <c r="G1753" t="s">
        <v>19</v>
      </c>
      <c r="H1753" t="s">
        <v>3971</v>
      </c>
      <c r="I1753" t="s">
        <v>4037</v>
      </c>
      <c r="J1753" t="s">
        <v>3953</v>
      </c>
      <c r="K1753" t="s">
        <v>25</v>
      </c>
      <c r="L1753" t="s">
        <v>4365</v>
      </c>
      <c r="M1753" t="s">
        <v>5383</v>
      </c>
      <c r="N1753" t="s">
        <v>4616</v>
      </c>
      <c r="O1753" t="s">
        <v>3948</v>
      </c>
      <c r="P1753">
        <v>4570</v>
      </c>
      <c r="Q1753">
        <v>1800</v>
      </c>
      <c r="R1753">
        <v>1465</v>
      </c>
      <c r="S1753">
        <v>5</v>
      </c>
      <c r="T1753">
        <v>50</v>
      </c>
    </row>
    <row r="1754" spans="1:20" x14ac:dyDescent="0.3">
      <c r="A1754" t="s">
        <v>3957</v>
      </c>
      <c r="B1754" t="s">
        <v>4362</v>
      </c>
      <c r="C1754">
        <v>475000</v>
      </c>
      <c r="D1754">
        <v>2014</v>
      </c>
      <c r="E1754">
        <v>62000</v>
      </c>
      <c r="F1754" t="s">
        <v>10</v>
      </c>
      <c r="G1754" t="s">
        <v>12</v>
      </c>
      <c r="H1754" t="s">
        <v>4036</v>
      </c>
      <c r="I1754" t="s">
        <v>4037</v>
      </c>
      <c r="J1754" t="s">
        <v>3943</v>
      </c>
      <c r="K1754" t="s">
        <v>25</v>
      </c>
      <c r="L1754" t="s">
        <v>4038</v>
      </c>
      <c r="M1754" t="s">
        <v>4260</v>
      </c>
      <c r="N1754" t="s">
        <v>4261</v>
      </c>
      <c r="O1754" t="s">
        <v>3948</v>
      </c>
      <c r="P1754">
        <v>4370</v>
      </c>
      <c r="Q1754">
        <v>1700</v>
      </c>
      <c r="R1754">
        <v>1475</v>
      </c>
      <c r="S1754">
        <v>5</v>
      </c>
      <c r="T1754">
        <v>43</v>
      </c>
    </row>
    <row r="1755" spans="1:20" x14ac:dyDescent="0.3">
      <c r="A1755" t="s">
        <v>4004</v>
      </c>
      <c r="B1755" t="s">
        <v>5718</v>
      </c>
      <c r="C1755">
        <v>1000000</v>
      </c>
      <c r="D1755">
        <v>2022</v>
      </c>
      <c r="E1755">
        <v>4000</v>
      </c>
      <c r="F1755" t="s">
        <v>10</v>
      </c>
      <c r="G1755" t="s">
        <v>19</v>
      </c>
      <c r="H1755" t="s">
        <v>4106</v>
      </c>
      <c r="I1755" t="s">
        <v>3952</v>
      </c>
      <c r="J1755" t="s">
        <v>3953</v>
      </c>
      <c r="K1755" t="s">
        <v>25</v>
      </c>
      <c r="L1755" t="s">
        <v>4007</v>
      </c>
      <c r="M1755" t="s">
        <v>5273</v>
      </c>
      <c r="N1755" t="s">
        <v>5274</v>
      </c>
      <c r="O1755" t="s">
        <v>3948</v>
      </c>
      <c r="P1755">
        <v>3991</v>
      </c>
      <c r="Q1755">
        <v>1750</v>
      </c>
      <c r="R1755">
        <v>1605</v>
      </c>
      <c r="S1755">
        <v>5</v>
      </c>
      <c r="T1755">
        <v>40</v>
      </c>
    </row>
    <row r="1756" spans="1:20" x14ac:dyDescent="0.3">
      <c r="A1756" t="s">
        <v>3964</v>
      </c>
      <c r="B1756" t="s">
        <v>5066</v>
      </c>
      <c r="C1756">
        <v>1850000</v>
      </c>
      <c r="D1756">
        <v>2016</v>
      </c>
      <c r="E1756">
        <v>72000</v>
      </c>
      <c r="F1756" t="s">
        <v>14</v>
      </c>
      <c r="G1756" t="s">
        <v>19</v>
      </c>
      <c r="H1756" t="s">
        <v>3951</v>
      </c>
      <c r="I1756" t="s">
        <v>3952</v>
      </c>
      <c r="J1756" t="s">
        <v>3943</v>
      </c>
      <c r="K1756" t="s">
        <v>25</v>
      </c>
      <c r="L1756" t="s">
        <v>4172</v>
      </c>
      <c r="M1756" t="s">
        <v>4502</v>
      </c>
      <c r="N1756" t="s">
        <v>4503</v>
      </c>
      <c r="O1756" t="s">
        <v>3975</v>
      </c>
      <c r="P1756">
        <v>4735</v>
      </c>
      <c r="Q1756">
        <v>1830</v>
      </c>
      <c r="R1756">
        <v>1795</v>
      </c>
      <c r="S1756">
        <v>7</v>
      </c>
      <c r="T1756">
        <v>55</v>
      </c>
    </row>
    <row r="1757" spans="1:20" x14ac:dyDescent="0.3">
      <c r="A1757" t="s">
        <v>3949</v>
      </c>
      <c r="B1757" t="s">
        <v>5241</v>
      </c>
      <c r="C1757">
        <v>570000</v>
      </c>
      <c r="D1757">
        <v>2015</v>
      </c>
      <c r="E1757">
        <v>60798</v>
      </c>
      <c r="F1757" t="s">
        <v>10</v>
      </c>
      <c r="G1757" t="s">
        <v>12</v>
      </c>
      <c r="H1757" t="s">
        <v>3971</v>
      </c>
      <c r="I1757" t="s">
        <v>3952</v>
      </c>
      <c r="J1757" t="s">
        <v>3943</v>
      </c>
      <c r="K1757" t="s">
        <v>25</v>
      </c>
      <c r="L1757" t="s">
        <v>3977</v>
      </c>
      <c r="M1757" t="s">
        <v>3978</v>
      </c>
      <c r="N1757" t="s">
        <v>3979</v>
      </c>
      <c r="O1757" t="s">
        <v>3948</v>
      </c>
      <c r="P1757">
        <v>4490</v>
      </c>
      <c r="Q1757">
        <v>1730</v>
      </c>
      <c r="R1757">
        <v>1485</v>
      </c>
      <c r="S1757">
        <v>5</v>
      </c>
      <c r="T1757">
        <v>43</v>
      </c>
    </row>
    <row r="1758" spans="1:20" x14ac:dyDescent="0.3">
      <c r="A1758" t="s">
        <v>3957</v>
      </c>
      <c r="B1758" t="s">
        <v>5719</v>
      </c>
      <c r="C1758">
        <v>770000</v>
      </c>
      <c r="D1758">
        <v>2016</v>
      </c>
      <c r="E1758">
        <v>20000</v>
      </c>
      <c r="F1758" t="s">
        <v>10</v>
      </c>
      <c r="G1758" t="s">
        <v>19</v>
      </c>
      <c r="H1758" t="s">
        <v>3941</v>
      </c>
      <c r="I1758" t="s">
        <v>3952</v>
      </c>
      <c r="J1758" t="s">
        <v>3943</v>
      </c>
      <c r="K1758" t="s">
        <v>25</v>
      </c>
      <c r="L1758" t="s">
        <v>4038</v>
      </c>
      <c r="M1758" t="s">
        <v>4260</v>
      </c>
      <c r="N1758" t="s">
        <v>4261</v>
      </c>
      <c r="O1758" t="s">
        <v>3948</v>
      </c>
      <c r="P1758">
        <v>4375</v>
      </c>
      <c r="Q1758">
        <v>1700</v>
      </c>
      <c r="R1758">
        <v>1475</v>
      </c>
      <c r="S1758">
        <v>5</v>
      </c>
      <c r="T1758">
        <v>43</v>
      </c>
    </row>
    <row r="1759" spans="1:20" x14ac:dyDescent="0.3">
      <c r="A1759" t="s">
        <v>3939</v>
      </c>
      <c r="B1759" t="s">
        <v>4193</v>
      </c>
      <c r="C1759">
        <v>1040000</v>
      </c>
      <c r="D1759">
        <v>2019</v>
      </c>
      <c r="E1759">
        <v>18000</v>
      </c>
      <c r="F1759" t="s">
        <v>10</v>
      </c>
      <c r="G1759" t="s">
        <v>19</v>
      </c>
      <c r="H1759" t="s">
        <v>4036</v>
      </c>
      <c r="I1759" t="s">
        <v>4043</v>
      </c>
      <c r="J1759" t="s">
        <v>3943</v>
      </c>
      <c r="K1759" t="s">
        <v>25</v>
      </c>
      <c r="L1759" t="s">
        <v>4155</v>
      </c>
      <c r="M1759" t="s">
        <v>4156</v>
      </c>
      <c r="N1759" t="s">
        <v>4157</v>
      </c>
      <c r="O1759" t="s">
        <v>3948</v>
      </c>
      <c r="P1759">
        <v>4440</v>
      </c>
      <c r="Q1759">
        <v>1695</v>
      </c>
      <c r="R1759">
        <v>1495</v>
      </c>
      <c r="S1759">
        <v>5</v>
      </c>
      <c r="T1759">
        <v>40</v>
      </c>
    </row>
    <row r="1760" spans="1:20" x14ac:dyDescent="0.3">
      <c r="A1760" t="s">
        <v>4115</v>
      </c>
      <c r="B1760" t="s">
        <v>4144</v>
      </c>
      <c r="C1760">
        <v>675000</v>
      </c>
      <c r="D1760">
        <v>2014</v>
      </c>
      <c r="E1760">
        <v>78000</v>
      </c>
      <c r="F1760" t="s">
        <v>14</v>
      </c>
      <c r="G1760" t="s">
        <v>12</v>
      </c>
      <c r="H1760" t="s">
        <v>3951</v>
      </c>
      <c r="I1760" t="s">
        <v>3952</v>
      </c>
      <c r="J1760" t="s">
        <v>3953</v>
      </c>
      <c r="K1760" t="s">
        <v>25</v>
      </c>
      <c r="L1760" t="s">
        <v>4146</v>
      </c>
      <c r="M1760" t="s">
        <v>4147</v>
      </c>
      <c r="N1760" t="s">
        <v>4148</v>
      </c>
      <c r="O1760" t="s">
        <v>3975</v>
      </c>
      <c r="P1760">
        <v>4430</v>
      </c>
      <c r="Q1760">
        <v>1817</v>
      </c>
      <c r="R1760">
        <v>1975</v>
      </c>
      <c r="S1760">
        <v>8</v>
      </c>
      <c r="T1760">
        <v>60</v>
      </c>
    </row>
    <row r="1761" spans="1:20" x14ac:dyDescent="0.3">
      <c r="A1761" t="s">
        <v>3949</v>
      </c>
      <c r="B1761" t="s">
        <v>4303</v>
      </c>
      <c r="C1761">
        <v>450000</v>
      </c>
      <c r="D1761">
        <v>2014</v>
      </c>
      <c r="E1761">
        <v>52000</v>
      </c>
      <c r="F1761" t="s">
        <v>10</v>
      </c>
      <c r="G1761" t="s">
        <v>12</v>
      </c>
      <c r="H1761" t="s">
        <v>4036</v>
      </c>
      <c r="I1761" t="s">
        <v>4037</v>
      </c>
      <c r="J1761" t="s">
        <v>3943</v>
      </c>
      <c r="K1761" t="s">
        <v>25</v>
      </c>
      <c r="L1761" t="s">
        <v>3961</v>
      </c>
      <c r="M1761" t="s">
        <v>4056</v>
      </c>
      <c r="N1761" t="s">
        <v>4304</v>
      </c>
      <c r="O1761" t="s">
        <v>3948</v>
      </c>
      <c r="P1761">
        <v>3995</v>
      </c>
      <c r="Q1761">
        <v>1695</v>
      </c>
      <c r="R1761">
        <v>1555</v>
      </c>
      <c r="S1761">
        <v>5</v>
      </c>
      <c r="T1761">
        <v>42</v>
      </c>
    </row>
    <row r="1762" spans="1:20" x14ac:dyDescent="0.3">
      <c r="A1762" t="s">
        <v>3949</v>
      </c>
      <c r="B1762" t="s">
        <v>4860</v>
      </c>
      <c r="C1762">
        <v>800000</v>
      </c>
      <c r="D1762">
        <v>2022</v>
      </c>
      <c r="E1762">
        <v>10000</v>
      </c>
      <c r="F1762" t="s">
        <v>10</v>
      </c>
      <c r="G1762" t="s">
        <v>12</v>
      </c>
      <c r="H1762" t="s">
        <v>4210</v>
      </c>
      <c r="I1762" t="s">
        <v>3952</v>
      </c>
      <c r="J1762" t="s">
        <v>3943</v>
      </c>
      <c r="K1762" t="s">
        <v>25</v>
      </c>
      <c r="L1762" t="s">
        <v>3961</v>
      </c>
      <c r="M1762" t="s">
        <v>4063</v>
      </c>
      <c r="N1762" t="s">
        <v>4184</v>
      </c>
      <c r="O1762" t="s">
        <v>3948</v>
      </c>
      <c r="P1762">
        <v>3845</v>
      </c>
      <c r="Q1762">
        <v>1735</v>
      </c>
      <c r="R1762">
        <v>1530</v>
      </c>
      <c r="S1762">
        <v>5</v>
      </c>
      <c r="T1762">
        <v>37</v>
      </c>
    </row>
    <row r="1763" spans="1:20" x14ac:dyDescent="0.3">
      <c r="A1763" t="s">
        <v>4015</v>
      </c>
      <c r="B1763" t="s">
        <v>5720</v>
      </c>
      <c r="C1763">
        <v>2200000</v>
      </c>
      <c r="D1763">
        <v>2021</v>
      </c>
      <c r="E1763">
        <v>32000</v>
      </c>
      <c r="F1763" t="s">
        <v>14</v>
      </c>
      <c r="G1763" t="s">
        <v>12</v>
      </c>
      <c r="H1763" t="s">
        <v>4085</v>
      </c>
      <c r="I1763" t="s">
        <v>4349</v>
      </c>
      <c r="J1763" t="s">
        <v>3943</v>
      </c>
      <c r="K1763" t="s">
        <v>25</v>
      </c>
      <c r="L1763" t="s">
        <v>4146</v>
      </c>
      <c r="M1763" t="s">
        <v>4795</v>
      </c>
      <c r="N1763" t="s">
        <v>3990</v>
      </c>
      <c r="O1763" t="s">
        <v>3975</v>
      </c>
      <c r="P1763">
        <v>4655</v>
      </c>
      <c r="Q1763">
        <v>1965</v>
      </c>
      <c r="R1763">
        <v>1922</v>
      </c>
      <c r="S1763">
        <v>7</v>
      </c>
      <c r="T1763">
        <v>63</v>
      </c>
    </row>
    <row r="1764" spans="1:20" x14ac:dyDescent="0.3">
      <c r="A1764" t="s">
        <v>4115</v>
      </c>
      <c r="B1764" t="s">
        <v>4556</v>
      </c>
      <c r="C1764">
        <v>1075000</v>
      </c>
      <c r="D1764">
        <v>2015</v>
      </c>
      <c r="E1764">
        <v>138000</v>
      </c>
      <c r="F1764" t="s">
        <v>14</v>
      </c>
      <c r="G1764" t="s">
        <v>12</v>
      </c>
      <c r="H1764" t="s">
        <v>4006</v>
      </c>
      <c r="I1764" t="s">
        <v>4037</v>
      </c>
      <c r="J1764" t="s">
        <v>3943</v>
      </c>
      <c r="K1764" t="s">
        <v>25</v>
      </c>
      <c r="L1764" t="s">
        <v>4146</v>
      </c>
      <c r="M1764" t="s">
        <v>4019</v>
      </c>
      <c r="N1764" t="s">
        <v>4557</v>
      </c>
      <c r="O1764" t="s">
        <v>3948</v>
      </c>
      <c r="P1764">
        <v>4585</v>
      </c>
      <c r="Q1764">
        <v>1890</v>
      </c>
      <c r="R1764">
        <v>1785</v>
      </c>
      <c r="S1764">
        <v>7</v>
      </c>
      <c r="T1764">
        <v>70</v>
      </c>
    </row>
    <row r="1765" spans="1:20" x14ac:dyDescent="0.3">
      <c r="A1765" t="s">
        <v>3949</v>
      </c>
      <c r="B1765" t="s">
        <v>5721</v>
      </c>
      <c r="C1765">
        <v>560000</v>
      </c>
      <c r="D1765">
        <v>2018</v>
      </c>
      <c r="E1765">
        <v>84500</v>
      </c>
      <c r="F1765" t="s">
        <v>14</v>
      </c>
      <c r="G1765" t="s">
        <v>12</v>
      </c>
      <c r="H1765" t="s">
        <v>4657</v>
      </c>
      <c r="I1765" t="s">
        <v>3952</v>
      </c>
      <c r="J1765" t="s">
        <v>4177</v>
      </c>
      <c r="K1765" t="s">
        <v>25</v>
      </c>
      <c r="L1765" t="s">
        <v>3954</v>
      </c>
      <c r="M1765" t="s">
        <v>3955</v>
      </c>
      <c r="N1765" t="s">
        <v>3956</v>
      </c>
      <c r="O1765" t="s">
        <v>3948</v>
      </c>
      <c r="P1765">
        <v>3995</v>
      </c>
      <c r="Q1765">
        <v>1735</v>
      </c>
      <c r="R1765">
        <v>1515</v>
      </c>
      <c r="S1765">
        <v>5</v>
      </c>
      <c r="T1765">
        <v>37</v>
      </c>
    </row>
    <row r="1766" spans="1:20" x14ac:dyDescent="0.3">
      <c r="A1766" t="s">
        <v>3957</v>
      </c>
      <c r="B1766" t="s">
        <v>4305</v>
      </c>
      <c r="C1766">
        <v>450000</v>
      </c>
      <c r="D1766">
        <v>2016</v>
      </c>
      <c r="E1766">
        <v>47000</v>
      </c>
      <c r="F1766" t="s">
        <v>10</v>
      </c>
      <c r="G1766" t="s">
        <v>12</v>
      </c>
      <c r="H1766" t="s">
        <v>4456</v>
      </c>
      <c r="I1766" t="s">
        <v>3942</v>
      </c>
      <c r="J1766" t="s">
        <v>3953</v>
      </c>
      <c r="K1766" t="s">
        <v>25</v>
      </c>
      <c r="L1766" t="s">
        <v>3961</v>
      </c>
      <c r="M1766" t="s">
        <v>4306</v>
      </c>
      <c r="N1766" t="s">
        <v>4304</v>
      </c>
      <c r="O1766" t="s">
        <v>3948</v>
      </c>
      <c r="P1766">
        <v>3765</v>
      </c>
      <c r="Q1766">
        <v>1660</v>
      </c>
      <c r="R1766">
        <v>1520</v>
      </c>
      <c r="S1766">
        <v>5</v>
      </c>
      <c r="T1766">
        <v>43</v>
      </c>
    </row>
    <row r="1767" spans="1:20" x14ac:dyDescent="0.3">
      <c r="A1767" t="s">
        <v>4444</v>
      </c>
      <c r="B1767" t="s">
        <v>5722</v>
      </c>
      <c r="C1767">
        <v>4175000</v>
      </c>
      <c r="D1767">
        <v>2018</v>
      </c>
      <c r="E1767">
        <v>20000</v>
      </c>
      <c r="F1767" t="s">
        <v>14</v>
      </c>
      <c r="G1767" t="s">
        <v>19</v>
      </c>
      <c r="H1767" t="s">
        <v>4036</v>
      </c>
      <c r="I1767" t="s">
        <v>3952</v>
      </c>
      <c r="J1767" t="s">
        <v>3943</v>
      </c>
      <c r="K1767" t="s">
        <v>25</v>
      </c>
      <c r="L1767" t="s">
        <v>5250</v>
      </c>
      <c r="M1767" t="s">
        <v>5723</v>
      </c>
      <c r="N1767" t="s">
        <v>3990</v>
      </c>
      <c r="O1767" t="s">
        <v>3948</v>
      </c>
      <c r="P1767">
        <v>4963</v>
      </c>
      <c r="Q1767">
        <v>1879</v>
      </c>
      <c r="R1767">
        <v>1443</v>
      </c>
      <c r="S1767">
        <v>5</v>
      </c>
      <c r="T1767">
        <v>55</v>
      </c>
    </row>
    <row r="1768" spans="1:20" x14ac:dyDescent="0.3">
      <c r="A1768" t="s">
        <v>4800</v>
      </c>
      <c r="B1768" t="s">
        <v>5724</v>
      </c>
      <c r="C1768">
        <v>5200000</v>
      </c>
      <c r="D1768">
        <v>2022</v>
      </c>
      <c r="E1768">
        <v>0</v>
      </c>
      <c r="F1768" t="s">
        <v>10</v>
      </c>
      <c r="G1768" t="s">
        <v>19</v>
      </c>
      <c r="H1768" t="s">
        <v>4223</v>
      </c>
      <c r="I1768" t="s">
        <v>4451</v>
      </c>
      <c r="J1768" t="s">
        <v>4333</v>
      </c>
      <c r="K1768" t="s">
        <v>25</v>
      </c>
      <c r="L1768" t="s">
        <v>4151</v>
      </c>
      <c r="M1768" t="s">
        <v>5725</v>
      </c>
      <c r="N1768" t="s">
        <v>5214</v>
      </c>
      <c r="O1768" t="s">
        <v>3948</v>
      </c>
      <c r="P1768">
        <v>3850</v>
      </c>
      <c r="Q1768">
        <v>1727</v>
      </c>
      <c r="R1768">
        <v>1414</v>
      </c>
      <c r="S1768">
        <v>4</v>
      </c>
      <c r="T1768">
        <v>44</v>
      </c>
    </row>
    <row r="1769" spans="1:20" x14ac:dyDescent="0.3">
      <c r="A1769" t="s">
        <v>3957</v>
      </c>
      <c r="B1769" t="s">
        <v>4343</v>
      </c>
      <c r="C1769">
        <v>810000</v>
      </c>
      <c r="D1769">
        <v>2018</v>
      </c>
      <c r="E1769">
        <v>73000</v>
      </c>
      <c r="F1769" t="s">
        <v>14</v>
      </c>
      <c r="G1769" t="s">
        <v>12</v>
      </c>
      <c r="H1769" t="s">
        <v>3941</v>
      </c>
      <c r="I1769" t="s">
        <v>3967</v>
      </c>
      <c r="J1769" t="s">
        <v>3943</v>
      </c>
      <c r="K1769" t="s">
        <v>25</v>
      </c>
      <c r="L1769" t="s">
        <v>4069</v>
      </c>
      <c r="M1769" t="s">
        <v>4070</v>
      </c>
      <c r="N1769" t="s">
        <v>4096</v>
      </c>
      <c r="O1769" t="s">
        <v>3948</v>
      </c>
      <c r="P1769">
        <v>4440</v>
      </c>
      <c r="Q1769">
        <v>1729</v>
      </c>
      <c r="R1769">
        <v>1475</v>
      </c>
      <c r="S1769">
        <v>5</v>
      </c>
      <c r="T1769">
        <v>45</v>
      </c>
    </row>
    <row r="1770" spans="1:20" x14ac:dyDescent="0.3">
      <c r="A1770" t="s">
        <v>3980</v>
      </c>
      <c r="B1770" t="s">
        <v>5726</v>
      </c>
      <c r="C1770">
        <v>1875000</v>
      </c>
      <c r="D1770">
        <v>2011</v>
      </c>
      <c r="E1770">
        <v>72000</v>
      </c>
      <c r="F1770" t="s">
        <v>10</v>
      </c>
      <c r="G1770" t="s">
        <v>19</v>
      </c>
      <c r="H1770" t="s">
        <v>3971</v>
      </c>
      <c r="I1770" t="s">
        <v>4037</v>
      </c>
      <c r="J1770" t="s">
        <v>3943</v>
      </c>
      <c r="K1770" t="s">
        <v>25</v>
      </c>
      <c r="L1770" t="s">
        <v>4373</v>
      </c>
      <c r="M1770" t="s">
        <v>4374</v>
      </c>
      <c r="N1770" t="s">
        <v>4375</v>
      </c>
      <c r="O1770" t="s">
        <v>3975</v>
      </c>
      <c r="P1770">
        <v>5246</v>
      </c>
      <c r="Q1770">
        <v>1899</v>
      </c>
      <c r="R1770">
        <v>1494</v>
      </c>
      <c r="S1770">
        <v>4</v>
      </c>
      <c r="T1770">
        <v>80</v>
      </c>
    </row>
    <row r="1771" spans="1:20" x14ac:dyDescent="0.3">
      <c r="A1771" t="s">
        <v>3939</v>
      </c>
      <c r="B1771" t="s">
        <v>5727</v>
      </c>
      <c r="C1771">
        <v>520000</v>
      </c>
      <c r="D1771">
        <v>2015</v>
      </c>
      <c r="E1771">
        <v>42000</v>
      </c>
      <c r="F1771" t="s">
        <v>10</v>
      </c>
      <c r="G1771" t="s">
        <v>19</v>
      </c>
      <c r="H1771" t="s">
        <v>4036</v>
      </c>
      <c r="I1771" t="s">
        <v>3952</v>
      </c>
      <c r="J1771" t="s">
        <v>3943</v>
      </c>
      <c r="K1771" t="s">
        <v>25</v>
      </c>
      <c r="L1771" t="s">
        <v>3945</v>
      </c>
      <c r="M1771" t="s">
        <v>3946</v>
      </c>
      <c r="N1771" t="s">
        <v>4064</v>
      </c>
      <c r="O1771" t="s">
        <v>3948</v>
      </c>
      <c r="P1771">
        <v>3955</v>
      </c>
      <c r="Q1771">
        <v>1694</v>
      </c>
      <c r="R1771">
        <v>1544</v>
      </c>
      <c r="S1771">
        <v>5</v>
      </c>
      <c r="T1771">
        <v>40</v>
      </c>
    </row>
    <row r="1772" spans="1:20" x14ac:dyDescent="0.3">
      <c r="A1772" t="s">
        <v>3980</v>
      </c>
      <c r="B1772" t="s">
        <v>4826</v>
      </c>
      <c r="C1772">
        <v>8900000</v>
      </c>
      <c r="D1772">
        <v>2021</v>
      </c>
      <c r="E1772">
        <v>9000</v>
      </c>
      <c r="F1772" t="s">
        <v>14</v>
      </c>
      <c r="G1772" t="s">
        <v>19</v>
      </c>
      <c r="H1772" t="s">
        <v>4036</v>
      </c>
      <c r="I1772" t="s">
        <v>4068</v>
      </c>
      <c r="J1772" t="s">
        <v>3943</v>
      </c>
      <c r="K1772" t="s">
        <v>25</v>
      </c>
      <c r="L1772" t="s">
        <v>4358</v>
      </c>
      <c r="M1772" t="s">
        <v>4827</v>
      </c>
      <c r="N1772" t="s">
        <v>4100</v>
      </c>
      <c r="O1772" t="s">
        <v>3991</v>
      </c>
      <c r="P1772">
        <v>4924</v>
      </c>
      <c r="Q1772">
        <v>2157</v>
      </c>
      <c r="R1772">
        <v>1772</v>
      </c>
      <c r="S1772">
        <v>5</v>
      </c>
      <c r="T1772">
        <v>93</v>
      </c>
    </row>
    <row r="1773" spans="1:20" x14ac:dyDescent="0.3">
      <c r="A1773" t="s">
        <v>4248</v>
      </c>
      <c r="B1773" t="s">
        <v>5189</v>
      </c>
      <c r="C1773">
        <v>5590000</v>
      </c>
      <c r="D1773">
        <v>2015</v>
      </c>
      <c r="E1773">
        <v>33000</v>
      </c>
      <c r="F1773" t="s">
        <v>14</v>
      </c>
      <c r="G1773" t="s">
        <v>19</v>
      </c>
      <c r="H1773" t="s">
        <v>4036</v>
      </c>
      <c r="I1773" t="s">
        <v>3952</v>
      </c>
      <c r="J1773" t="s">
        <v>3943</v>
      </c>
      <c r="K1773" t="s">
        <v>25</v>
      </c>
      <c r="L1773" t="s">
        <v>1676</v>
      </c>
      <c r="M1773" t="s">
        <v>1676</v>
      </c>
      <c r="N1773" t="s">
        <v>1676</v>
      </c>
      <c r="O1773" t="s">
        <v>1676</v>
      </c>
    </row>
    <row r="1774" spans="1:20" x14ac:dyDescent="0.3">
      <c r="A1774" t="s">
        <v>3949</v>
      </c>
      <c r="B1774" t="s">
        <v>4645</v>
      </c>
      <c r="C1774">
        <v>425000</v>
      </c>
      <c r="D1774">
        <v>2015</v>
      </c>
      <c r="E1774">
        <v>36528</v>
      </c>
      <c r="F1774" t="s">
        <v>14</v>
      </c>
      <c r="G1774" t="s">
        <v>12</v>
      </c>
      <c r="H1774" t="s">
        <v>4432</v>
      </c>
      <c r="I1774" t="s">
        <v>4011</v>
      </c>
      <c r="J1774" t="s">
        <v>4177</v>
      </c>
      <c r="K1774" t="s">
        <v>25</v>
      </c>
      <c r="L1774" t="s">
        <v>3954</v>
      </c>
      <c r="M1774" t="s">
        <v>3955</v>
      </c>
      <c r="N1774" t="s">
        <v>3956</v>
      </c>
      <c r="O1774" t="s">
        <v>3948</v>
      </c>
      <c r="P1774">
        <v>3850</v>
      </c>
      <c r="Q1774">
        <v>1695</v>
      </c>
      <c r="R1774">
        <v>1530</v>
      </c>
      <c r="S1774">
        <v>5</v>
      </c>
      <c r="T1774">
        <v>42</v>
      </c>
    </row>
    <row r="1775" spans="1:20" x14ac:dyDescent="0.3">
      <c r="A1775" t="s">
        <v>3949</v>
      </c>
      <c r="B1775" t="s">
        <v>4639</v>
      </c>
      <c r="C1775">
        <v>325000</v>
      </c>
      <c r="D1775">
        <v>2012</v>
      </c>
      <c r="E1775">
        <v>30000</v>
      </c>
      <c r="F1775" t="s">
        <v>10</v>
      </c>
      <c r="G1775" t="s">
        <v>12</v>
      </c>
      <c r="H1775" t="s">
        <v>4085</v>
      </c>
      <c r="I1775" t="s">
        <v>4011</v>
      </c>
      <c r="J1775" t="s">
        <v>3943</v>
      </c>
      <c r="K1775" t="s">
        <v>25</v>
      </c>
      <c r="L1775" t="s">
        <v>3961</v>
      </c>
      <c r="M1775" t="s">
        <v>4056</v>
      </c>
      <c r="N1775" t="s">
        <v>4304</v>
      </c>
      <c r="O1775" t="s">
        <v>3948</v>
      </c>
      <c r="P1775">
        <v>3850</v>
      </c>
      <c r="Q1775">
        <v>1695</v>
      </c>
      <c r="R1775">
        <v>1530</v>
      </c>
      <c r="S1775">
        <v>5</v>
      </c>
      <c r="T1775">
        <v>42</v>
      </c>
    </row>
    <row r="1776" spans="1:20" x14ac:dyDescent="0.3">
      <c r="A1776" t="s">
        <v>4131</v>
      </c>
      <c r="B1776" t="s">
        <v>4376</v>
      </c>
      <c r="C1776">
        <v>1889999</v>
      </c>
      <c r="D1776">
        <v>2021</v>
      </c>
      <c r="E1776">
        <v>17000</v>
      </c>
      <c r="F1776" t="s">
        <v>10</v>
      </c>
      <c r="G1776" t="s">
        <v>19</v>
      </c>
      <c r="H1776" t="s">
        <v>4036</v>
      </c>
      <c r="I1776" t="s">
        <v>3952</v>
      </c>
      <c r="J1776" t="s">
        <v>3943</v>
      </c>
      <c r="K1776" t="s">
        <v>25</v>
      </c>
      <c r="L1776" t="s">
        <v>4378</v>
      </c>
      <c r="M1776" t="s">
        <v>4379</v>
      </c>
      <c r="N1776" t="s">
        <v>4380</v>
      </c>
      <c r="O1776" t="s">
        <v>1676</v>
      </c>
      <c r="P1776">
        <v>4655</v>
      </c>
      <c r="Q1776">
        <v>1835</v>
      </c>
      <c r="R1776">
        <v>1760</v>
      </c>
      <c r="S1776">
        <v>5</v>
      </c>
      <c r="T1776">
        <v>60</v>
      </c>
    </row>
    <row r="1777" spans="1:20" x14ac:dyDescent="0.3">
      <c r="A1777" t="s">
        <v>4444</v>
      </c>
      <c r="B1777" t="s">
        <v>5728</v>
      </c>
      <c r="C1777">
        <v>1950000</v>
      </c>
      <c r="D1777">
        <v>2016</v>
      </c>
      <c r="E1777">
        <v>79000</v>
      </c>
      <c r="F1777" t="s">
        <v>14</v>
      </c>
      <c r="G1777" t="s">
        <v>19</v>
      </c>
      <c r="H1777" t="s">
        <v>4223</v>
      </c>
      <c r="I1777" t="s">
        <v>3952</v>
      </c>
      <c r="J1777" t="s">
        <v>3943</v>
      </c>
      <c r="K1777" t="s">
        <v>25</v>
      </c>
      <c r="L1777" t="s">
        <v>5729</v>
      </c>
      <c r="M1777" t="s">
        <v>4934</v>
      </c>
      <c r="N1777" t="s">
        <v>5730</v>
      </c>
      <c r="O1777" t="s">
        <v>3991</v>
      </c>
      <c r="P1777">
        <v>4644</v>
      </c>
      <c r="Q1777">
        <v>1891</v>
      </c>
      <c r="R1777">
        <v>1713</v>
      </c>
      <c r="S1777">
        <v>5</v>
      </c>
      <c r="T1777">
        <v>70</v>
      </c>
    </row>
    <row r="1778" spans="1:20" x14ac:dyDescent="0.3">
      <c r="A1778" t="s">
        <v>3985</v>
      </c>
      <c r="B1778" t="s">
        <v>5263</v>
      </c>
      <c r="C1778">
        <v>5300000</v>
      </c>
      <c r="D1778">
        <v>2019</v>
      </c>
      <c r="E1778">
        <v>15087</v>
      </c>
      <c r="F1778" t="s">
        <v>14</v>
      </c>
      <c r="G1778" t="s">
        <v>19</v>
      </c>
      <c r="H1778" t="s">
        <v>3971</v>
      </c>
      <c r="I1778" t="s">
        <v>4011</v>
      </c>
      <c r="J1778" t="s">
        <v>3943</v>
      </c>
      <c r="K1778" t="s">
        <v>3944</v>
      </c>
      <c r="L1778" t="s">
        <v>3988</v>
      </c>
      <c r="M1778" t="s">
        <v>4140</v>
      </c>
      <c r="N1778" t="s">
        <v>3990</v>
      </c>
      <c r="O1778" t="s">
        <v>3991</v>
      </c>
      <c r="P1778">
        <v>4657</v>
      </c>
      <c r="Q1778">
        <v>1881</v>
      </c>
      <c r="R1778">
        <v>1678</v>
      </c>
      <c r="S1778">
        <v>5</v>
      </c>
      <c r="T1778">
        <v>67</v>
      </c>
    </row>
    <row r="1779" spans="1:20" x14ac:dyDescent="0.3">
      <c r="A1779" t="s">
        <v>4115</v>
      </c>
      <c r="B1779" t="s">
        <v>5238</v>
      </c>
      <c r="C1779">
        <v>950000</v>
      </c>
      <c r="D1779">
        <v>2018</v>
      </c>
      <c r="E1779">
        <v>41000</v>
      </c>
      <c r="F1779" t="s">
        <v>14</v>
      </c>
      <c r="G1779" t="s">
        <v>12</v>
      </c>
      <c r="H1779" t="s">
        <v>4085</v>
      </c>
      <c r="I1779" t="s">
        <v>4011</v>
      </c>
      <c r="J1779" t="s">
        <v>3943</v>
      </c>
      <c r="K1779" t="s">
        <v>25</v>
      </c>
      <c r="L1779" t="s">
        <v>4807</v>
      </c>
      <c r="M1779" t="s">
        <v>4808</v>
      </c>
      <c r="N1779" t="s">
        <v>4809</v>
      </c>
      <c r="O1779" t="s">
        <v>3975</v>
      </c>
      <c r="P1779">
        <v>4456</v>
      </c>
      <c r="Q1779">
        <v>1820</v>
      </c>
      <c r="R1779">
        <v>1930</v>
      </c>
      <c r="S1779">
        <v>8</v>
      </c>
      <c r="T1779">
        <v>60</v>
      </c>
    </row>
    <row r="1780" spans="1:20" x14ac:dyDescent="0.3">
      <c r="A1780" t="s">
        <v>4444</v>
      </c>
      <c r="B1780" t="s">
        <v>5731</v>
      </c>
      <c r="C1780">
        <v>8500000</v>
      </c>
      <c r="D1780">
        <v>2021</v>
      </c>
      <c r="E1780">
        <v>32500</v>
      </c>
      <c r="F1780" t="s">
        <v>14</v>
      </c>
      <c r="G1780" t="s">
        <v>19</v>
      </c>
      <c r="H1780" t="s">
        <v>4223</v>
      </c>
      <c r="I1780" t="s">
        <v>3952</v>
      </c>
      <c r="J1780" t="s">
        <v>3943</v>
      </c>
      <c r="K1780" t="s">
        <v>25</v>
      </c>
      <c r="L1780" t="s">
        <v>5250</v>
      </c>
      <c r="M1780" t="s">
        <v>5732</v>
      </c>
      <c r="N1780" t="s">
        <v>5252</v>
      </c>
      <c r="O1780" t="s">
        <v>3991</v>
      </c>
      <c r="P1780">
        <v>4953</v>
      </c>
      <c r="Q1780">
        <v>2008</v>
      </c>
      <c r="R1780">
        <v>1776</v>
      </c>
      <c r="S1780">
        <v>7</v>
      </c>
      <c r="T1780">
        <v>71</v>
      </c>
    </row>
    <row r="1781" spans="1:20" x14ac:dyDescent="0.3">
      <c r="A1781" t="s">
        <v>4104</v>
      </c>
      <c r="B1781" t="s">
        <v>4346</v>
      </c>
      <c r="C1781">
        <v>1975000</v>
      </c>
      <c r="D1781">
        <v>2015</v>
      </c>
      <c r="E1781">
        <v>61000</v>
      </c>
      <c r="F1781" t="s">
        <v>14</v>
      </c>
      <c r="G1781" t="s">
        <v>19</v>
      </c>
      <c r="H1781" t="s">
        <v>4036</v>
      </c>
      <c r="I1781" t="s">
        <v>3952</v>
      </c>
      <c r="J1781" t="s">
        <v>3953</v>
      </c>
      <c r="K1781" t="s">
        <v>25</v>
      </c>
      <c r="L1781" t="s">
        <v>4107</v>
      </c>
      <c r="M1781" t="s">
        <v>4347</v>
      </c>
      <c r="N1781" t="s">
        <v>3990</v>
      </c>
      <c r="O1781" t="s">
        <v>3948</v>
      </c>
      <c r="P1781">
        <v>4933</v>
      </c>
      <c r="Q1781">
        <v>1874</v>
      </c>
      <c r="R1781">
        <v>1455</v>
      </c>
      <c r="S1781">
        <v>5</v>
      </c>
      <c r="T1781">
        <v>75</v>
      </c>
    </row>
    <row r="1782" spans="1:20" x14ac:dyDescent="0.3">
      <c r="A1782" t="s">
        <v>3980</v>
      </c>
      <c r="B1782" t="s">
        <v>4368</v>
      </c>
      <c r="C1782">
        <v>4200000</v>
      </c>
      <c r="D1782">
        <v>2017</v>
      </c>
      <c r="E1782">
        <v>85000</v>
      </c>
      <c r="F1782" t="s">
        <v>14</v>
      </c>
      <c r="G1782" t="s">
        <v>19</v>
      </c>
      <c r="H1782" t="s">
        <v>3951</v>
      </c>
      <c r="I1782" t="s">
        <v>4068</v>
      </c>
      <c r="J1782" t="s">
        <v>3943</v>
      </c>
      <c r="K1782" t="s">
        <v>25</v>
      </c>
      <c r="L1782" t="s">
        <v>4092</v>
      </c>
      <c r="M1782" t="s">
        <v>4369</v>
      </c>
      <c r="N1782" t="s">
        <v>4100</v>
      </c>
      <c r="O1782" t="s">
        <v>3991</v>
      </c>
      <c r="P1782">
        <v>4819</v>
      </c>
      <c r="Q1782">
        <v>2141</v>
      </c>
      <c r="R1782">
        <v>1796</v>
      </c>
      <c r="S1782">
        <v>5</v>
      </c>
      <c r="T1782">
        <v>93</v>
      </c>
    </row>
    <row r="1783" spans="1:20" x14ac:dyDescent="0.3">
      <c r="A1783" t="s">
        <v>3980</v>
      </c>
      <c r="B1783" t="s">
        <v>4881</v>
      </c>
      <c r="C1783">
        <v>3500000</v>
      </c>
      <c r="D1783">
        <v>2019</v>
      </c>
      <c r="E1783">
        <v>55000</v>
      </c>
      <c r="F1783" t="s">
        <v>14</v>
      </c>
      <c r="G1783" t="s">
        <v>19</v>
      </c>
      <c r="H1783" t="s">
        <v>3941</v>
      </c>
      <c r="I1783" t="s">
        <v>4068</v>
      </c>
      <c r="J1783" t="s">
        <v>3953</v>
      </c>
      <c r="K1783" t="s">
        <v>25</v>
      </c>
      <c r="L1783" t="s">
        <v>4358</v>
      </c>
      <c r="M1783" t="s">
        <v>4359</v>
      </c>
      <c r="N1783" t="s">
        <v>4360</v>
      </c>
      <c r="O1783" t="s">
        <v>3975</v>
      </c>
      <c r="P1783">
        <v>4686</v>
      </c>
      <c r="Q1783">
        <v>1810</v>
      </c>
      <c r="R1783">
        <v>1442</v>
      </c>
      <c r="S1783">
        <v>5</v>
      </c>
      <c r="T1783">
        <v>66</v>
      </c>
    </row>
    <row r="1784" spans="1:20" x14ac:dyDescent="0.3">
      <c r="A1784" t="s">
        <v>4004</v>
      </c>
      <c r="B1784" t="s">
        <v>5733</v>
      </c>
      <c r="C1784">
        <v>375000</v>
      </c>
      <c r="D1784">
        <v>2017</v>
      </c>
      <c r="E1784">
        <v>45000</v>
      </c>
      <c r="F1784" t="s">
        <v>10</v>
      </c>
      <c r="G1784" t="s">
        <v>12</v>
      </c>
      <c r="H1784" t="s">
        <v>4921</v>
      </c>
      <c r="I1784" t="s">
        <v>3942</v>
      </c>
      <c r="J1784" t="s">
        <v>4333</v>
      </c>
      <c r="K1784" t="s">
        <v>25</v>
      </c>
      <c r="L1784" t="s">
        <v>4007</v>
      </c>
      <c r="M1784" t="s">
        <v>4008</v>
      </c>
      <c r="N1784" t="s">
        <v>4009</v>
      </c>
      <c r="O1784" t="s">
        <v>3948</v>
      </c>
      <c r="P1784">
        <v>3679</v>
      </c>
      <c r="Q1784">
        <v>1579</v>
      </c>
      <c r="R1784">
        <v>1478</v>
      </c>
      <c r="S1784">
        <v>5</v>
      </c>
      <c r="T1784">
        <v>28</v>
      </c>
    </row>
    <row r="1785" spans="1:20" x14ac:dyDescent="0.3">
      <c r="A1785" t="s">
        <v>3980</v>
      </c>
      <c r="B1785" t="s">
        <v>4880</v>
      </c>
      <c r="C1785">
        <v>1825000</v>
      </c>
      <c r="D1785">
        <v>2016</v>
      </c>
      <c r="E1785">
        <v>58000</v>
      </c>
      <c r="F1785" t="s">
        <v>14</v>
      </c>
      <c r="G1785" t="s">
        <v>19</v>
      </c>
      <c r="H1785" t="s">
        <v>3959</v>
      </c>
      <c r="I1785" t="s">
        <v>3952</v>
      </c>
      <c r="J1785" t="s">
        <v>3943</v>
      </c>
      <c r="K1785" t="s">
        <v>25</v>
      </c>
      <c r="L1785" t="s">
        <v>4092</v>
      </c>
      <c r="M1785" t="s">
        <v>4406</v>
      </c>
      <c r="N1785" t="s">
        <v>4407</v>
      </c>
      <c r="O1785" t="s">
        <v>3948</v>
      </c>
      <c r="P1785">
        <v>4424</v>
      </c>
      <c r="Q1785">
        <v>1804</v>
      </c>
      <c r="R1785">
        <v>1494</v>
      </c>
      <c r="S1785">
        <v>5</v>
      </c>
      <c r="T1785">
        <v>50</v>
      </c>
    </row>
    <row r="1786" spans="1:20" x14ac:dyDescent="0.3">
      <c r="A1786" t="s">
        <v>4115</v>
      </c>
      <c r="B1786" t="s">
        <v>4209</v>
      </c>
      <c r="C1786">
        <v>1710000</v>
      </c>
      <c r="D1786">
        <v>2021</v>
      </c>
      <c r="E1786">
        <v>4400</v>
      </c>
      <c r="F1786" t="s">
        <v>10</v>
      </c>
      <c r="G1786" t="s">
        <v>19</v>
      </c>
      <c r="H1786" t="s">
        <v>3971</v>
      </c>
      <c r="I1786" t="s">
        <v>4068</v>
      </c>
      <c r="J1786" t="s">
        <v>3943</v>
      </c>
      <c r="K1786" t="s">
        <v>25</v>
      </c>
      <c r="L1786" t="s">
        <v>4211</v>
      </c>
      <c r="M1786" t="s">
        <v>4212</v>
      </c>
      <c r="N1786" t="s">
        <v>4213</v>
      </c>
      <c r="O1786" t="s">
        <v>3991</v>
      </c>
      <c r="P1786">
        <v>3985</v>
      </c>
      <c r="Q1786">
        <v>1820</v>
      </c>
      <c r="R1786">
        <v>1844</v>
      </c>
      <c r="S1786">
        <v>4</v>
      </c>
      <c r="T1786">
        <v>57</v>
      </c>
    </row>
    <row r="1787" spans="1:20" x14ac:dyDescent="0.3">
      <c r="A1787" t="s">
        <v>3949</v>
      </c>
      <c r="B1787" t="s">
        <v>4123</v>
      </c>
      <c r="C1787">
        <v>375000</v>
      </c>
      <c r="D1787">
        <v>2014</v>
      </c>
      <c r="E1787">
        <v>35000</v>
      </c>
      <c r="F1787" t="s">
        <v>10</v>
      </c>
      <c r="G1787" t="s">
        <v>19</v>
      </c>
      <c r="H1787" t="s">
        <v>4036</v>
      </c>
      <c r="I1787" t="s">
        <v>3967</v>
      </c>
      <c r="J1787" t="s">
        <v>3943</v>
      </c>
      <c r="K1787" t="s">
        <v>25</v>
      </c>
      <c r="L1787" t="s">
        <v>4026</v>
      </c>
      <c r="M1787" t="s">
        <v>4027</v>
      </c>
      <c r="N1787" t="s">
        <v>4028</v>
      </c>
      <c r="O1787" t="s">
        <v>3948</v>
      </c>
      <c r="P1787">
        <v>3600</v>
      </c>
      <c r="Q1787">
        <v>1600</v>
      </c>
      <c r="R1787">
        <v>1560</v>
      </c>
      <c r="S1787">
        <v>5</v>
      </c>
      <c r="T1787">
        <v>35</v>
      </c>
    </row>
    <row r="1788" spans="1:20" x14ac:dyDescent="0.3">
      <c r="A1788" t="s">
        <v>3949</v>
      </c>
      <c r="B1788" t="s">
        <v>4532</v>
      </c>
      <c r="C1788">
        <v>285000</v>
      </c>
      <c r="D1788">
        <v>2016</v>
      </c>
      <c r="E1788">
        <v>22346</v>
      </c>
      <c r="F1788" t="s">
        <v>10</v>
      </c>
      <c r="G1788" t="s">
        <v>12</v>
      </c>
      <c r="H1788" t="s">
        <v>4085</v>
      </c>
      <c r="I1788" t="s">
        <v>3952</v>
      </c>
      <c r="J1788" t="s">
        <v>3943</v>
      </c>
      <c r="K1788" t="s">
        <v>25</v>
      </c>
      <c r="L1788" t="s">
        <v>4030</v>
      </c>
      <c r="M1788" t="s">
        <v>4031</v>
      </c>
      <c r="N1788" t="s">
        <v>4032</v>
      </c>
      <c r="O1788" t="s">
        <v>3948</v>
      </c>
      <c r="P1788">
        <v>3395</v>
      </c>
      <c r="Q1788">
        <v>1490</v>
      </c>
      <c r="R1788">
        <v>1475</v>
      </c>
      <c r="S1788">
        <v>5</v>
      </c>
      <c r="T1788">
        <v>35</v>
      </c>
    </row>
    <row r="1789" spans="1:20" x14ac:dyDescent="0.3">
      <c r="A1789" t="s">
        <v>4115</v>
      </c>
      <c r="B1789" t="s">
        <v>5734</v>
      </c>
      <c r="C1789">
        <v>1850000</v>
      </c>
      <c r="D1789">
        <v>2021</v>
      </c>
      <c r="E1789">
        <v>23280</v>
      </c>
      <c r="F1789" t="s">
        <v>10</v>
      </c>
      <c r="G1789" t="s">
        <v>12</v>
      </c>
      <c r="H1789" t="s">
        <v>4390</v>
      </c>
      <c r="I1789" t="s">
        <v>3967</v>
      </c>
      <c r="J1789" t="s">
        <v>3953</v>
      </c>
      <c r="K1789" t="s">
        <v>25</v>
      </c>
      <c r="L1789" t="s">
        <v>4211</v>
      </c>
      <c r="M1789" t="s">
        <v>4212</v>
      </c>
      <c r="N1789" t="s">
        <v>4275</v>
      </c>
      <c r="O1789" t="s">
        <v>3991</v>
      </c>
      <c r="P1789">
        <v>3985</v>
      </c>
      <c r="Q1789">
        <v>1820</v>
      </c>
      <c r="R1789">
        <v>1920</v>
      </c>
      <c r="S1789">
        <v>6</v>
      </c>
      <c r="T1789">
        <v>57</v>
      </c>
    </row>
    <row r="1790" spans="1:20" x14ac:dyDescent="0.3">
      <c r="A1790" t="s">
        <v>3949</v>
      </c>
      <c r="B1790" t="s">
        <v>5735</v>
      </c>
      <c r="C1790">
        <v>621000</v>
      </c>
      <c r="D1790">
        <v>2013</v>
      </c>
      <c r="E1790">
        <v>72000</v>
      </c>
      <c r="F1790" t="s">
        <v>14</v>
      </c>
      <c r="G1790" t="s">
        <v>12</v>
      </c>
      <c r="H1790" t="s">
        <v>3971</v>
      </c>
      <c r="I1790" t="s">
        <v>4011</v>
      </c>
      <c r="J1790" t="s">
        <v>3943</v>
      </c>
      <c r="K1790" t="s">
        <v>25</v>
      </c>
      <c r="L1790" t="s">
        <v>3954</v>
      </c>
      <c r="M1790" t="s">
        <v>4125</v>
      </c>
      <c r="N1790" t="s">
        <v>4126</v>
      </c>
      <c r="O1790" t="s">
        <v>3948</v>
      </c>
      <c r="P1790">
        <v>4265</v>
      </c>
      <c r="Q1790">
        <v>1695</v>
      </c>
      <c r="R1790">
        <v>1685</v>
      </c>
      <c r="S1790">
        <v>7</v>
      </c>
      <c r="T1790">
        <v>45</v>
      </c>
    </row>
    <row r="1791" spans="1:20" x14ac:dyDescent="0.3">
      <c r="A1791" t="s">
        <v>4855</v>
      </c>
      <c r="B1791" t="s">
        <v>5736</v>
      </c>
      <c r="C1791">
        <v>1475000</v>
      </c>
      <c r="D1791">
        <v>2016</v>
      </c>
      <c r="E1791">
        <v>82000</v>
      </c>
      <c r="F1791" t="s">
        <v>14</v>
      </c>
      <c r="G1791" t="s">
        <v>19</v>
      </c>
      <c r="H1791" t="s">
        <v>3971</v>
      </c>
      <c r="I1791" t="s">
        <v>3942</v>
      </c>
      <c r="J1791" t="s">
        <v>3943</v>
      </c>
      <c r="K1791" t="s">
        <v>25</v>
      </c>
      <c r="L1791" t="s">
        <v>4857</v>
      </c>
      <c r="M1791" t="s">
        <v>4858</v>
      </c>
      <c r="N1791" t="s">
        <v>5475</v>
      </c>
      <c r="O1791" t="s">
        <v>3975</v>
      </c>
      <c r="P1791">
        <v>4695</v>
      </c>
      <c r="Q1791">
        <v>1815</v>
      </c>
      <c r="R1791">
        <v>1840</v>
      </c>
      <c r="S1791">
        <v>7</v>
      </c>
      <c r="T1791">
        <v>70</v>
      </c>
    </row>
    <row r="1792" spans="1:20" x14ac:dyDescent="0.3">
      <c r="A1792" t="s">
        <v>3964</v>
      </c>
      <c r="B1792" t="s">
        <v>4281</v>
      </c>
      <c r="C1792">
        <v>1800000</v>
      </c>
      <c r="D1792">
        <v>2015</v>
      </c>
      <c r="E1792">
        <v>86000</v>
      </c>
      <c r="F1792" t="s">
        <v>14</v>
      </c>
      <c r="G1792" t="s">
        <v>19</v>
      </c>
      <c r="H1792" t="s">
        <v>3951</v>
      </c>
      <c r="I1792" t="s">
        <v>3952</v>
      </c>
      <c r="J1792" t="s">
        <v>3953</v>
      </c>
      <c r="K1792" t="s">
        <v>25</v>
      </c>
      <c r="L1792" t="s">
        <v>4283</v>
      </c>
      <c r="M1792" t="s">
        <v>4284</v>
      </c>
      <c r="N1792" t="s">
        <v>4285</v>
      </c>
      <c r="O1792" t="s">
        <v>3975</v>
      </c>
      <c r="P1792">
        <v>4705</v>
      </c>
      <c r="Q1792">
        <v>1840</v>
      </c>
      <c r="R1792">
        <v>1850</v>
      </c>
      <c r="S1792">
        <v>7</v>
      </c>
      <c r="T1792">
        <v>80</v>
      </c>
    </row>
    <row r="1793" spans="1:20" x14ac:dyDescent="0.3">
      <c r="A1793" t="s">
        <v>3957</v>
      </c>
      <c r="B1793" t="s">
        <v>4330</v>
      </c>
      <c r="C1793">
        <v>399000</v>
      </c>
      <c r="D1793">
        <v>2018</v>
      </c>
      <c r="E1793">
        <v>38000</v>
      </c>
      <c r="F1793" t="s">
        <v>10</v>
      </c>
      <c r="G1793" t="s">
        <v>12</v>
      </c>
      <c r="H1793" t="s">
        <v>4259</v>
      </c>
      <c r="I1793" t="s">
        <v>4037</v>
      </c>
      <c r="J1793" t="s">
        <v>3943</v>
      </c>
      <c r="K1793" t="s">
        <v>25</v>
      </c>
      <c r="L1793" t="s">
        <v>3961</v>
      </c>
      <c r="M1793" t="s">
        <v>4306</v>
      </c>
      <c r="N1793" t="s">
        <v>4304</v>
      </c>
      <c r="O1793" t="s">
        <v>3948</v>
      </c>
      <c r="P1793">
        <v>3765</v>
      </c>
      <c r="Q1793">
        <v>1660</v>
      </c>
      <c r="R1793">
        <v>1520</v>
      </c>
      <c r="S1793">
        <v>5</v>
      </c>
      <c r="T1793">
        <v>43</v>
      </c>
    </row>
    <row r="1794" spans="1:20" x14ac:dyDescent="0.3">
      <c r="A1794" t="s">
        <v>3957</v>
      </c>
      <c r="B1794" t="s">
        <v>5500</v>
      </c>
      <c r="C1794">
        <v>890000</v>
      </c>
      <c r="D1794">
        <v>2015</v>
      </c>
      <c r="E1794">
        <v>138314</v>
      </c>
      <c r="F1794" t="s">
        <v>14</v>
      </c>
      <c r="G1794" t="s">
        <v>12</v>
      </c>
      <c r="H1794" t="s">
        <v>4106</v>
      </c>
      <c r="I1794" t="s">
        <v>3952</v>
      </c>
      <c r="J1794" t="s">
        <v>3943</v>
      </c>
      <c r="K1794" t="s">
        <v>25</v>
      </c>
      <c r="L1794" t="s">
        <v>4069</v>
      </c>
      <c r="M1794" t="s">
        <v>4070</v>
      </c>
      <c r="N1794" t="s">
        <v>4071</v>
      </c>
      <c r="O1794" t="s">
        <v>3948</v>
      </c>
      <c r="P1794">
        <v>4270</v>
      </c>
      <c r="Q1794">
        <v>1780</v>
      </c>
      <c r="R1794">
        <v>1630</v>
      </c>
      <c r="S1794">
        <v>5</v>
      </c>
      <c r="T1794">
        <v>60</v>
      </c>
    </row>
    <row r="1795" spans="1:20" x14ac:dyDescent="0.3">
      <c r="A1795" t="s">
        <v>3957</v>
      </c>
      <c r="B1795" t="s">
        <v>5442</v>
      </c>
      <c r="C1795">
        <v>1325000</v>
      </c>
      <c r="D1795">
        <v>2021</v>
      </c>
      <c r="E1795">
        <v>9900</v>
      </c>
      <c r="F1795" t="s">
        <v>10</v>
      </c>
      <c r="G1795" t="s">
        <v>19</v>
      </c>
      <c r="H1795" t="s">
        <v>3971</v>
      </c>
      <c r="I1795" t="s">
        <v>4011</v>
      </c>
      <c r="J1795" t="s">
        <v>3943</v>
      </c>
      <c r="K1795" t="s">
        <v>25</v>
      </c>
      <c r="L1795" t="s">
        <v>4038</v>
      </c>
      <c r="M1795" t="s">
        <v>4260</v>
      </c>
      <c r="N1795" t="s">
        <v>4261</v>
      </c>
      <c r="O1795" t="s">
        <v>3948</v>
      </c>
      <c r="P1795">
        <v>4370</v>
      </c>
      <c r="Q1795">
        <v>1700</v>
      </c>
      <c r="R1795">
        <v>1475</v>
      </c>
      <c r="S1795">
        <v>5</v>
      </c>
      <c r="T1795">
        <v>43</v>
      </c>
    </row>
    <row r="1796" spans="1:20" x14ac:dyDescent="0.3">
      <c r="A1796" t="s">
        <v>3980</v>
      </c>
      <c r="B1796" t="s">
        <v>5125</v>
      </c>
      <c r="C1796">
        <v>5300000</v>
      </c>
      <c r="D1796">
        <v>2022</v>
      </c>
      <c r="E1796">
        <v>12500</v>
      </c>
      <c r="F1796" t="s">
        <v>14</v>
      </c>
      <c r="G1796" t="s">
        <v>19</v>
      </c>
      <c r="H1796" t="s">
        <v>4106</v>
      </c>
      <c r="I1796" t="s">
        <v>3952</v>
      </c>
      <c r="J1796" t="s">
        <v>4333</v>
      </c>
      <c r="K1796" t="s">
        <v>25</v>
      </c>
      <c r="L1796" t="s">
        <v>5126</v>
      </c>
      <c r="M1796" t="s">
        <v>5127</v>
      </c>
      <c r="N1796" t="s">
        <v>5128</v>
      </c>
      <c r="O1796" t="s">
        <v>3975</v>
      </c>
      <c r="P1796">
        <v>4596</v>
      </c>
      <c r="Q1796">
        <v>1770</v>
      </c>
      <c r="R1796">
        <v>1447</v>
      </c>
      <c r="S1796">
        <v>5</v>
      </c>
      <c r="T1796">
        <v>66</v>
      </c>
    </row>
    <row r="1797" spans="1:20" x14ac:dyDescent="0.3">
      <c r="A1797" t="s">
        <v>3980</v>
      </c>
      <c r="B1797" t="s">
        <v>4357</v>
      </c>
      <c r="C1797">
        <v>4775000</v>
      </c>
      <c r="D1797">
        <v>2018</v>
      </c>
      <c r="E1797">
        <v>51529</v>
      </c>
      <c r="F1797" t="s">
        <v>14</v>
      </c>
      <c r="G1797" t="s">
        <v>19</v>
      </c>
      <c r="H1797" t="s">
        <v>4006</v>
      </c>
      <c r="I1797" t="s">
        <v>3952</v>
      </c>
      <c r="J1797" t="s">
        <v>3943</v>
      </c>
      <c r="K1797" t="s">
        <v>25</v>
      </c>
      <c r="L1797" t="s">
        <v>4358</v>
      </c>
      <c r="M1797" t="s">
        <v>4359</v>
      </c>
      <c r="N1797" t="s">
        <v>4360</v>
      </c>
      <c r="O1797" t="s">
        <v>3975</v>
      </c>
      <c r="P1797">
        <v>5063</v>
      </c>
      <c r="Q1797">
        <v>1860</v>
      </c>
      <c r="R1797">
        <v>1494</v>
      </c>
      <c r="S1797">
        <v>5</v>
      </c>
      <c r="T1797">
        <v>80</v>
      </c>
    </row>
    <row r="1798" spans="1:20" x14ac:dyDescent="0.3">
      <c r="A1798" t="s">
        <v>4115</v>
      </c>
      <c r="B1798" t="s">
        <v>5737</v>
      </c>
      <c r="C1798">
        <v>249000</v>
      </c>
      <c r="D1798">
        <v>2013</v>
      </c>
      <c r="E1798">
        <v>60000</v>
      </c>
      <c r="F1798" t="s">
        <v>14</v>
      </c>
      <c r="G1798" t="s">
        <v>12</v>
      </c>
      <c r="H1798" t="s">
        <v>4259</v>
      </c>
      <c r="I1798" t="s">
        <v>3967</v>
      </c>
      <c r="J1798" t="s">
        <v>3943</v>
      </c>
      <c r="K1798" t="s">
        <v>25</v>
      </c>
      <c r="L1798" t="s">
        <v>4186</v>
      </c>
      <c r="M1798" t="s">
        <v>4829</v>
      </c>
      <c r="N1798" t="s">
        <v>4830</v>
      </c>
      <c r="O1798" t="s">
        <v>3975</v>
      </c>
      <c r="P1798">
        <v>3985</v>
      </c>
      <c r="Q1798">
        <v>1850</v>
      </c>
      <c r="R1798">
        <v>1880</v>
      </c>
      <c r="S1798">
        <v>7</v>
      </c>
      <c r="T1798">
        <v>55</v>
      </c>
    </row>
    <row r="1799" spans="1:20" x14ac:dyDescent="0.3">
      <c r="A1799" t="s">
        <v>3949</v>
      </c>
      <c r="B1799" t="s">
        <v>5738</v>
      </c>
      <c r="C1799">
        <v>509999</v>
      </c>
      <c r="D1799">
        <v>2019</v>
      </c>
      <c r="E1799">
        <v>48000</v>
      </c>
      <c r="F1799" t="s">
        <v>10</v>
      </c>
      <c r="G1799" t="s">
        <v>12</v>
      </c>
      <c r="H1799" t="s">
        <v>4106</v>
      </c>
      <c r="I1799" t="s">
        <v>3952</v>
      </c>
      <c r="J1799" t="s">
        <v>3943</v>
      </c>
      <c r="K1799" t="s">
        <v>25</v>
      </c>
      <c r="L1799" t="s">
        <v>4026</v>
      </c>
      <c r="M1799" t="s">
        <v>4027</v>
      </c>
      <c r="N1799" t="s">
        <v>4028</v>
      </c>
      <c r="O1799" t="s">
        <v>3948</v>
      </c>
      <c r="P1799">
        <v>3695</v>
      </c>
      <c r="Q1799">
        <v>1600</v>
      </c>
      <c r="R1799">
        <v>1560</v>
      </c>
      <c r="S1799">
        <v>5</v>
      </c>
      <c r="T1799">
        <v>35</v>
      </c>
    </row>
    <row r="1800" spans="1:20" x14ac:dyDescent="0.3">
      <c r="A1800" t="s">
        <v>4141</v>
      </c>
      <c r="B1800" t="s">
        <v>5739</v>
      </c>
      <c r="C1800">
        <v>1450000</v>
      </c>
      <c r="D1800">
        <v>2018</v>
      </c>
      <c r="E1800">
        <v>90000</v>
      </c>
      <c r="F1800" t="s">
        <v>14</v>
      </c>
      <c r="G1800" t="s">
        <v>12</v>
      </c>
      <c r="H1800" t="s">
        <v>5209</v>
      </c>
      <c r="I1800" t="s">
        <v>4068</v>
      </c>
      <c r="J1800" t="s">
        <v>3943</v>
      </c>
      <c r="K1800" t="s">
        <v>25</v>
      </c>
      <c r="L1800" t="s">
        <v>4018</v>
      </c>
      <c r="M1800" t="s">
        <v>4143</v>
      </c>
      <c r="N1800" t="s">
        <v>4020</v>
      </c>
      <c r="O1800" t="s">
        <v>3991</v>
      </c>
      <c r="P1800">
        <v>4395</v>
      </c>
      <c r="Q1800">
        <v>1818</v>
      </c>
      <c r="R1800">
        <v>1640</v>
      </c>
      <c r="S1800">
        <v>5</v>
      </c>
      <c r="T1800">
        <v>60</v>
      </c>
    </row>
    <row r="1801" spans="1:20" x14ac:dyDescent="0.3">
      <c r="A1801" t="s">
        <v>3949</v>
      </c>
      <c r="B1801" t="s">
        <v>5493</v>
      </c>
      <c r="C1801">
        <v>640000</v>
      </c>
      <c r="D1801">
        <v>2017</v>
      </c>
      <c r="E1801">
        <v>63000</v>
      </c>
      <c r="F1801" t="s">
        <v>14</v>
      </c>
      <c r="G1801" t="s">
        <v>12</v>
      </c>
      <c r="H1801" t="s">
        <v>4036</v>
      </c>
      <c r="I1801" t="s">
        <v>3942</v>
      </c>
      <c r="J1801" t="s">
        <v>3943</v>
      </c>
      <c r="K1801" t="s">
        <v>25</v>
      </c>
      <c r="L1801" t="s">
        <v>4225</v>
      </c>
      <c r="M1801" t="s">
        <v>4907</v>
      </c>
      <c r="N1801" t="s">
        <v>4192</v>
      </c>
      <c r="O1801" t="s">
        <v>3948</v>
      </c>
      <c r="P1801">
        <v>4300</v>
      </c>
      <c r="Q1801">
        <v>1765</v>
      </c>
      <c r="R1801">
        <v>1590</v>
      </c>
      <c r="S1801">
        <v>5</v>
      </c>
      <c r="T1801">
        <v>48</v>
      </c>
    </row>
    <row r="1802" spans="1:20" x14ac:dyDescent="0.3">
      <c r="A1802" t="s">
        <v>3949</v>
      </c>
      <c r="B1802" t="s">
        <v>5740</v>
      </c>
      <c r="C1802">
        <v>299000</v>
      </c>
      <c r="D1802">
        <v>2017</v>
      </c>
      <c r="E1802">
        <v>65822</v>
      </c>
      <c r="F1802" t="s">
        <v>14</v>
      </c>
      <c r="G1802" t="s">
        <v>12</v>
      </c>
      <c r="H1802" t="s">
        <v>3959</v>
      </c>
      <c r="I1802" t="s">
        <v>4037</v>
      </c>
      <c r="J1802" t="s">
        <v>3943</v>
      </c>
      <c r="K1802" t="s">
        <v>25</v>
      </c>
      <c r="L1802" t="s">
        <v>5741</v>
      </c>
      <c r="M1802" t="s">
        <v>5742</v>
      </c>
      <c r="N1802" t="s">
        <v>5743</v>
      </c>
      <c r="O1802" t="s">
        <v>3948</v>
      </c>
      <c r="P1802">
        <v>3600</v>
      </c>
      <c r="Q1802">
        <v>1600</v>
      </c>
      <c r="R1802">
        <v>1560</v>
      </c>
      <c r="S1802">
        <v>5</v>
      </c>
      <c r="T1802">
        <v>35</v>
      </c>
    </row>
    <row r="1803" spans="1:20" x14ac:dyDescent="0.3">
      <c r="A1803" t="s">
        <v>3949</v>
      </c>
      <c r="B1803" t="s">
        <v>5744</v>
      </c>
      <c r="C1803">
        <v>195000</v>
      </c>
      <c r="D1803">
        <v>2009</v>
      </c>
      <c r="E1803">
        <v>102000</v>
      </c>
      <c r="F1803" t="s">
        <v>257</v>
      </c>
      <c r="G1803" t="s">
        <v>12</v>
      </c>
      <c r="H1803" t="s">
        <v>4419</v>
      </c>
      <c r="I1803" t="s">
        <v>3952</v>
      </c>
      <c r="J1803" t="s">
        <v>3943</v>
      </c>
      <c r="K1803" t="s">
        <v>25</v>
      </c>
      <c r="L1803" t="s">
        <v>4551</v>
      </c>
      <c r="M1803" t="s">
        <v>5745</v>
      </c>
      <c r="N1803" t="s">
        <v>5746</v>
      </c>
      <c r="O1803" t="s">
        <v>3948</v>
      </c>
      <c r="P1803">
        <v>3520</v>
      </c>
      <c r="Q1803">
        <v>1475</v>
      </c>
      <c r="R1803">
        <v>1660</v>
      </c>
      <c r="S1803">
        <v>5</v>
      </c>
      <c r="T1803">
        <v>35</v>
      </c>
    </row>
    <row r="1804" spans="1:20" x14ac:dyDescent="0.3">
      <c r="A1804" t="s">
        <v>3980</v>
      </c>
      <c r="B1804" t="s">
        <v>5747</v>
      </c>
      <c r="C1804">
        <v>1495000</v>
      </c>
      <c r="D1804">
        <v>2011</v>
      </c>
      <c r="E1804">
        <v>72100</v>
      </c>
      <c r="F1804" t="s">
        <v>14</v>
      </c>
      <c r="G1804" t="s">
        <v>19</v>
      </c>
      <c r="H1804" t="s">
        <v>3971</v>
      </c>
      <c r="I1804" t="s">
        <v>3967</v>
      </c>
      <c r="J1804" t="s">
        <v>3953</v>
      </c>
      <c r="K1804" t="s">
        <v>25</v>
      </c>
      <c r="L1804" t="s">
        <v>4441</v>
      </c>
      <c r="M1804" t="s">
        <v>5748</v>
      </c>
      <c r="N1804" t="s">
        <v>5749</v>
      </c>
      <c r="O1804" t="s">
        <v>3975</v>
      </c>
      <c r="P1804">
        <v>5226</v>
      </c>
      <c r="Q1804">
        <v>2120</v>
      </c>
      <c r="R1804">
        <v>1479</v>
      </c>
      <c r="S1804">
        <v>5</v>
      </c>
      <c r="T1804">
        <v>90</v>
      </c>
    </row>
    <row r="1805" spans="1:20" x14ac:dyDescent="0.3">
      <c r="A1805" t="s">
        <v>4248</v>
      </c>
      <c r="B1805" t="s">
        <v>5750</v>
      </c>
      <c r="C1805">
        <v>14900000</v>
      </c>
      <c r="D1805">
        <v>2021</v>
      </c>
      <c r="E1805">
        <v>7534</v>
      </c>
      <c r="F1805" t="s">
        <v>10</v>
      </c>
      <c r="G1805" t="s">
        <v>19</v>
      </c>
      <c r="H1805" t="s">
        <v>3971</v>
      </c>
      <c r="I1805" t="s">
        <v>4011</v>
      </c>
      <c r="J1805" t="s">
        <v>4333</v>
      </c>
      <c r="K1805" t="s">
        <v>25</v>
      </c>
      <c r="L1805" t="s">
        <v>4250</v>
      </c>
      <c r="M1805" t="s">
        <v>4251</v>
      </c>
      <c r="N1805" t="s">
        <v>4252</v>
      </c>
      <c r="O1805" t="s">
        <v>3991</v>
      </c>
      <c r="P1805">
        <v>4918</v>
      </c>
      <c r="Q1805">
        <v>1983</v>
      </c>
      <c r="R1805">
        <v>1696</v>
      </c>
      <c r="S1805">
        <v>5</v>
      </c>
      <c r="T1805">
        <v>75</v>
      </c>
    </row>
    <row r="1806" spans="1:20" x14ac:dyDescent="0.3">
      <c r="A1806" t="s">
        <v>3964</v>
      </c>
      <c r="B1806" t="s">
        <v>5751</v>
      </c>
      <c r="C1806">
        <v>350000</v>
      </c>
      <c r="D1806">
        <v>2013</v>
      </c>
      <c r="E1806">
        <v>34000</v>
      </c>
      <c r="F1806" t="s">
        <v>10</v>
      </c>
      <c r="G1806" t="s">
        <v>12</v>
      </c>
      <c r="H1806" t="s">
        <v>3941</v>
      </c>
      <c r="I1806" t="s">
        <v>4068</v>
      </c>
      <c r="J1806" t="s">
        <v>3943</v>
      </c>
      <c r="K1806" t="s">
        <v>25</v>
      </c>
      <c r="L1806" t="s">
        <v>3961</v>
      </c>
      <c r="M1806" t="s">
        <v>4902</v>
      </c>
      <c r="N1806" t="s">
        <v>5640</v>
      </c>
      <c r="O1806" t="s">
        <v>3948</v>
      </c>
      <c r="P1806">
        <v>3775</v>
      </c>
      <c r="Q1806">
        <v>1695</v>
      </c>
      <c r="R1806">
        <v>1510</v>
      </c>
      <c r="S1806">
        <v>5</v>
      </c>
      <c r="T1806">
        <v>45</v>
      </c>
    </row>
    <row r="1807" spans="1:20" x14ac:dyDescent="0.3">
      <c r="A1807" t="s">
        <v>3964</v>
      </c>
      <c r="B1807" t="s">
        <v>3970</v>
      </c>
      <c r="C1807">
        <v>1421000</v>
      </c>
      <c r="D1807">
        <v>2017</v>
      </c>
      <c r="E1807">
        <v>75000</v>
      </c>
      <c r="F1807" t="s">
        <v>14</v>
      </c>
      <c r="G1807" t="s">
        <v>12</v>
      </c>
      <c r="H1807" t="s">
        <v>4432</v>
      </c>
      <c r="I1807" t="s">
        <v>3952</v>
      </c>
      <c r="J1807" t="s">
        <v>3953</v>
      </c>
      <c r="K1807" t="s">
        <v>25</v>
      </c>
      <c r="L1807" t="s">
        <v>3972</v>
      </c>
      <c r="M1807" t="s">
        <v>3973</v>
      </c>
      <c r="N1807" t="s">
        <v>3974</v>
      </c>
      <c r="O1807" t="s">
        <v>3975</v>
      </c>
      <c r="P1807">
        <v>4735</v>
      </c>
      <c r="Q1807">
        <v>1830</v>
      </c>
      <c r="R1807">
        <v>1795</v>
      </c>
      <c r="S1807">
        <v>7</v>
      </c>
      <c r="T1807">
        <v>55</v>
      </c>
    </row>
    <row r="1808" spans="1:20" x14ac:dyDescent="0.3">
      <c r="A1808" t="s">
        <v>3939</v>
      </c>
      <c r="B1808" t="s">
        <v>4622</v>
      </c>
      <c r="C1808">
        <v>595000</v>
      </c>
      <c r="D1808">
        <v>2017</v>
      </c>
      <c r="E1808">
        <v>99000</v>
      </c>
      <c r="F1808" t="s">
        <v>10</v>
      </c>
      <c r="G1808" t="s">
        <v>19</v>
      </c>
      <c r="H1808" t="s">
        <v>4220</v>
      </c>
      <c r="I1808" t="s">
        <v>4043</v>
      </c>
      <c r="J1808" t="s">
        <v>3943</v>
      </c>
      <c r="K1808" t="s">
        <v>25</v>
      </c>
      <c r="L1808" t="s">
        <v>4062</v>
      </c>
      <c r="M1808" t="s">
        <v>4063</v>
      </c>
      <c r="N1808" t="s">
        <v>4064</v>
      </c>
      <c r="O1808" t="s">
        <v>3948</v>
      </c>
      <c r="P1808">
        <v>3955</v>
      </c>
      <c r="Q1808">
        <v>1694</v>
      </c>
      <c r="R1808">
        <v>1544</v>
      </c>
      <c r="S1808">
        <v>5</v>
      </c>
      <c r="T1808">
        <v>40</v>
      </c>
    </row>
    <row r="1809" spans="1:20" x14ac:dyDescent="0.3">
      <c r="A1809" t="s">
        <v>3949</v>
      </c>
      <c r="B1809" t="s">
        <v>3950</v>
      </c>
      <c r="C1809">
        <v>351000</v>
      </c>
      <c r="D1809">
        <v>2013</v>
      </c>
      <c r="E1809">
        <v>42000</v>
      </c>
      <c r="F1809" t="s">
        <v>14</v>
      </c>
      <c r="G1809" t="s">
        <v>12</v>
      </c>
      <c r="H1809" t="s">
        <v>4085</v>
      </c>
      <c r="I1809" t="s">
        <v>3952</v>
      </c>
      <c r="J1809" t="s">
        <v>3943</v>
      </c>
      <c r="K1809" t="s">
        <v>25</v>
      </c>
      <c r="L1809" t="s">
        <v>3954</v>
      </c>
      <c r="M1809" t="s">
        <v>3955</v>
      </c>
      <c r="N1809" t="s">
        <v>3956</v>
      </c>
      <c r="O1809" t="s">
        <v>3948</v>
      </c>
      <c r="P1809">
        <v>3995</v>
      </c>
      <c r="Q1809">
        <v>1695</v>
      </c>
      <c r="R1809">
        <v>1555</v>
      </c>
      <c r="S1809">
        <v>5</v>
      </c>
      <c r="T1809">
        <v>42</v>
      </c>
    </row>
    <row r="1810" spans="1:20" x14ac:dyDescent="0.3">
      <c r="A1810" t="s">
        <v>3949</v>
      </c>
      <c r="B1810" t="s">
        <v>5616</v>
      </c>
      <c r="C1810">
        <v>325000</v>
      </c>
      <c r="D1810">
        <v>2012</v>
      </c>
      <c r="E1810">
        <v>118000</v>
      </c>
      <c r="F1810" t="s">
        <v>10</v>
      </c>
      <c r="G1810" t="s">
        <v>12</v>
      </c>
      <c r="H1810" t="s">
        <v>3941</v>
      </c>
      <c r="I1810" t="s">
        <v>3952</v>
      </c>
      <c r="J1810" t="s">
        <v>3943</v>
      </c>
      <c r="K1810" t="s">
        <v>25</v>
      </c>
      <c r="L1810" t="s">
        <v>5617</v>
      </c>
      <c r="M1810" t="s">
        <v>5618</v>
      </c>
      <c r="N1810" t="s">
        <v>5619</v>
      </c>
      <c r="O1810" t="s">
        <v>1676</v>
      </c>
      <c r="P1810">
        <v>4490</v>
      </c>
      <c r="Q1810">
        <v>1735</v>
      </c>
      <c r="R1810">
        <v>1560</v>
      </c>
      <c r="S1810">
        <v>5</v>
      </c>
      <c r="T1810">
        <v>50</v>
      </c>
    </row>
    <row r="1811" spans="1:20" x14ac:dyDescent="0.3">
      <c r="A1811" t="s">
        <v>4115</v>
      </c>
      <c r="B1811" t="s">
        <v>5599</v>
      </c>
      <c r="C1811">
        <v>975000</v>
      </c>
      <c r="D1811">
        <v>2017</v>
      </c>
      <c r="E1811">
        <v>78000</v>
      </c>
      <c r="F1811" t="s">
        <v>14</v>
      </c>
      <c r="G1811" t="s">
        <v>12</v>
      </c>
      <c r="H1811" t="s">
        <v>3971</v>
      </c>
      <c r="I1811" t="s">
        <v>4037</v>
      </c>
      <c r="J1811" t="s">
        <v>3943</v>
      </c>
      <c r="K1811" t="s">
        <v>25</v>
      </c>
      <c r="L1811" t="s">
        <v>4146</v>
      </c>
      <c r="M1811" t="s">
        <v>4500</v>
      </c>
      <c r="N1811" t="s">
        <v>4535</v>
      </c>
      <c r="O1811" t="s">
        <v>3991</v>
      </c>
      <c r="P1811">
        <v>4585</v>
      </c>
      <c r="Q1811">
        <v>1890</v>
      </c>
      <c r="R1811">
        <v>1785</v>
      </c>
      <c r="S1811">
        <v>7</v>
      </c>
      <c r="T1811">
        <v>70</v>
      </c>
    </row>
    <row r="1812" spans="1:20" x14ac:dyDescent="0.3">
      <c r="A1812" t="s">
        <v>3949</v>
      </c>
      <c r="B1812" t="s">
        <v>5752</v>
      </c>
      <c r="C1812">
        <v>825000</v>
      </c>
      <c r="D1812">
        <v>2019</v>
      </c>
      <c r="E1812">
        <v>44000</v>
      </c>
      <c r="F1812" t="s">
        <v>10</v>
      </c>
      <c r="G1812" t="s">
        <v>12</v>
      </c>
      <c r="H1812" t="s">
        <v>4036</v>
      </c>
      <c r="I1812" t="s">
        <v>3952</v>
      </c>
      <c r="J1812" t="s">
        <v>3943</v>
      </c>
      <c r="K1812" t="s">
        <v>25</v>
      </c>
      <c r="L1812" t="s">
        <v>4012</v>
      </c>
      <c r="M1812" t="s">
        <v>4013</v>
      </c>
      <c r="N1812" t="s">
        <v>4014</v>
      </c>
      <c r="O1812" t="s">
        <v>3948</v>
      </c>
      <c r="P1812">
        <v>4490</v>
      </c>
      <c r="Q1812">
        <v>1730</v>
      </c>
      <c r="R1812">
        <v>1485</v>
      </c>
      <c r="S1812">
        <v>5</v>
      </c>
      <c r="T1812">
        <v>43</v>
      </c>
    </row>
    <row r="1813" spans="1:20" x14ac:dyDescent="0.3">
      <c r="A1813" t="s">
        <v>4015</v>
      </c>
      <c r="B1813" t="s">
        <v>5753</v>
      </c>
      <c r="C1813">
        <v>1050000</v>
      </c>
      <c r="D1813">
        <v>2017</v>
      </c>
      <c r="E1813">
        <v>88757</v>
      </c>
      <c r="F1813" t="s">
        <v>14</v>
      </c>
      <c r="G1813" t="s">
        <v>12</v>
      </c>
      <c r="H1813" t="s">
        <v>4566</v>
      </c>
      <c r="I1813" t="s">
        <v>4011</v>
      </c>
      <c r="J1813" t="s">
        <v>3953</v>
      </c>
      <c r="K1813" t="s">
        <v>25</v>
      </c>
      <c r="L1813" t="s">
        <v>4146</v>
      </c>
      <c r="M1813" t="s">
        <v>4795</v>
      </c>
      <c r="N1813" t="s">
        <v>4796</v>
      </c>
      <c r="O1813" t="s">
        <v>3975</v>
      </c>
      <c r="P1813">
        <v>4788</v>
      </c>
      <c r="Q1813">
        <v>1903</v>
      </c>
      <c r="R1813">
        <v>1791</v>
      </c>
      <c r="S1813">
        <v>6</v>
      </c>
      <c r="T1813">
        <v>60</v>
      </c>
    </row>
    <row r="1814" spans="1:20" x14ac:dyDescent="0.3">
      <c r="A1814" t="s">
        <v>4104</v>
      </c>
      <c r="B1814" t="s">
        <v>5285</v>
      </c>
      <c r="C1814">
        <v>1970000</v>
      </c>
      <c r="D1814">
        <v>2017</v>
      </c>
      <c r="E1814">
        <v>85000</v>
      </c>
      <c r="F1814" t="s">
        <v>14</v>
      </c>
      <c r="G1814" t="s">
        <v>19</v>
      </c>
      <c r="H1814" t="s">
        <v>4337</v>
      </c>
      <c r="I1814" t="s">
        <v>4011</v>
      </c>
      <c r="J1814" t="s">
        <v>3953</v>
      </c>
      <c r="K1814" t="s">
        <v>25</v>
      </c>
      <c r="L1814" t="s">
        <v>4107</v>
      </c>
      <c r="M1814" t="s">
        <v>4446</v>
      </c>
      <c r="N1814" t="s">
        <v>4843</v>
      </c>
      <c r="O1814" t="s">
        <v>3948</v>
      </c>
      <c r="P1814">
        <v>4385</v>
      </c>
      <c r="Q1814">
        <v>1831</v>
      </c>
      <c r="R1814">
        <v>1608</v>
      </c>
      <c r="S1814">
        <v>5</v>
      </c>
      <c r="T1814">
        <v>64</v>
      </c>
    </row>
    <row r="1815" spans="1:20" x14ac:dyDescent="0.3">
      <c r="A1815" t="s">
        <v>3985</v>
      </c>
      <c r="B1815" t="s">
        <v>5419</v>
      </c>
      <c r="C1815">
        <v>4100000</v>
      </c>
      <c r="D1815">
        <v>2020</v>
      </c>
      <c r="E1815">
        <v>12136</v>
      </c>
      <c r="F1815" t="s">
        <v>14</v>
      </c>
      <c r="G1815" t="s">
        <v>19</v>
      </c>
      <c r="H1815" t="s">
        <v>4106</v>
      </c>
      <c r="I1815" t="s">
        <v>4011</v>
      </c>
      <c r="J1815" t="s">
        <v>3943</v>
      </c>
      <c r="K1815" t="s">
        <v>3944</v>
      </c>
      <c r="L1815" t="s">
        <v>3988</v>
      </c>
      <c r="M1815" t="s">
        <v>3989</v>
      </c>
      <c r="N1815" t="s">
        <v>3990</v>
      </c>
      <c r="O1815" t="s">
        <v>3948</v>
      </c>
      <c r="P1815">
        <v>4526</v>
      </c>
      <c r="Q1815">
        <v>1800</v>
      </c>
      <c r="R1815">
        <v>1420</v>
      </c>
      <c r="S1815">
        <v>5</v>
      </c>
      <c r="T1815">
        <v>50</v>
      </c>
    </row>
    <row r="1816" spans="1:20" x14ac:dyDescent="0.3">
      <c r="A1816" t="s">
        <v>3949</v>
      </c>
      <c r="B1816" t="s">
        <v>5754</v>
      </c>
      <c r="C1816">
        <v>385000</v>
      </c>
      <c r="D1816">
        <v>2019</v>
      </c>
      <c r="E1816">
        <v>2200</v>
      </c>
      <c r="F1816" t="s">
        <v>10</v>
      </c>
      <c r="G1816" t="s">
        <v>12</v>
      </c>
      <c r="H1816" t="s">
        <v>3971</v>
      </c>
      <c r="I1816" t="s">
        <v>3952</v>
      </c>
      <c r="J1816" t="s">
        <v>3943</v>
      </c>
      <c r="K1816" t="s">
        <v>25</v>
      </c>
      <c r="L1816" t="s">
        <v>1676</v>
      </c>
      <c r="M1816" t="s">
        <v>1676</v>
      </c>
      <c r="N1816" t="s">
        <v>1676</v>
      </c>
      <c r="O1816" t="s">
        <v>1676</v>
      </c>
    </row>
    <row r="1817" spans="1:20" x14ac:dyDescent="0.3">
      <c r="A1817" t="s">
        <v>4104</v>
      </c>
      <c r="B1817" t="s">
        <v>5755</v>
      </c>
      <c r="C1817">
        <v>1525000</v>
      </c>
      <c r="D1817">
        <v>2015</v>
      </c>
      <c r="E1817">
        <v>49000</v>
      </c>
      <c r="F1817" t="s">
        <v>14</v>
      </c>
      <c r="G1817" t="s">
        <v>19</v>
      </c>
      <c r="H1817" t="s">
        <v>4241</v>
      </c>
      <c r="I1817" t="s">
        <v>4037</v>
      </c>
      <c r="J1817" t="s">
        <v>3943</v>
      </c>
      <c r="K1817" t="s">
        <v>25</v>
      </c>
      <c r="L1817" t="s">
        <v>4107</v>
      </c>
      <c r="M1817" t="s">
        <v>4108</v>
      </c>
      <c r="N1817" t="s">
        <v>4109</v>
      </c>
      <c r="O1817" t="s">
        <v>3948</v>
      </c>
      <c r="P1817">
        <v>4701</v>
      </c>
      <c r="Q1817">
        <v>1826</v>
      </c>
      <c r="R1817">
        <v>1427</v>
      </c>
      <c r="S1817">
        <v>5</v>
      </c>
      <c r="T1817">
        <v>63</v>
      </c>
    </row>
    <row r="1818" spans="1:20" x14ac:dyDescent="0.3">
      <c r="A1818" t="s">
        <v>3980</v>
      </c>
      <c r="B1818" t="s">
        <v>5674</v>
      </c>
      <c r="C1818">
        <v>4150000</v>
      </c>
      <c r="D1818">
        <v>2021</v>
      </c>
      <c r="E1818">
        <v>6000</v>
      </c>
      <c r="F1818" t="s">
        <v>10</v>
      </c>
      <c r="G1818" t="s">
        <v>19</v>
      </c>
      <c r="H1818" t="s">
        <v>4036</v>
      </c>
      <c r="I1818" t="s">
        <v>3952</v>
      </c>
      <c r="J1818" t="s">
        <v>3943</v>
      </c>
      <c r="K1818" t="s">
        <v>25</v>
      </c>
      <c r="L1818" t="s">
        <v>5675</v>
      </c>
      <c r="M1818" t="s">
        <v>5450</v>
      </c>
      <c r="N1818" t="s">
        <v>5676</v>
      </c>
      <c r="O1818" t="s">
        <v>3948</v>
      </c>
      <c r="P1818">
        <v>4549</v>
      </c>
      <c r="Q1818">
        <v>1796</v>
      </c>
      <c r="R1818">
        <v>1446</v>
      </c>
      <c r="S1818">
        <v>5</v>
      </c>
      <c r="T1818">
        <v>43</v>
      </c>
    </row>
    <row r="1819" spans="1:20" x14ac:dyDescent="0.3">
      <c r="A1819" t="s">
        <v>3949</v>
      </c>
      <c r="B1819" t="s">
        <v>4678</v>
      </c>
      <c r="C1819">
        <v>725000</v>
      </c>
      <c r="D1819">
        <v>2017</v>
      </c>
      <c r="E1819">
        <v>64000</v>
      </c>
      <c r="F1819" t="s">
        <v>14</v>
      </c>
      <c r="G1819" t="s">
        <v>12</v>
      </c>
      <c r="H1819" t="s">
        <v>4259</v>
      </c>
      <c r="I1819" t="s">
        <v>4114</v>
      </c>
      <c r="J1819" t="s">
        <v>3943</v>
      </c>
      <c r="K1819" t="s">
        <v>25</v>
      </c>
      <c r="L1819" t="s">
        <v>3954</v>
      </c>
      <c r="M1819" t="s">
        <v>4125</v>
      </c>
      <c r="N1819" t="s">
        <v>4126</v>
      </c>
      <c r="O1819" t="s">
        <v>3948</v>
      </c>
      <c r="P1819">
        <v>3995</v>
      </c>
      <c r="Q1819">
        <v>1790</v>
      </c>
      <c r="R1819">
        <v>1640</v>
      </c>
      <c r="S1819">
        <v>5</v>
      </c>
      <c r="T1819">
        <v>48</v>
      </c>
    </row>
    <row r="1820" spans="1:20" x14ac:dyDescent="0.3">
      <c r="A1820" t="s">
        <v>3964</v>
      </c>
      <c r="B1820" t="s">
        <v>4263</v>
      </c>
      <c r="C1820">
        <v>340000</v>
      </c>
      <c r="D1820">
        <v>2011</v>
      </c>
      <c r="E1820">
        <v>109000</v>
      </c>
      <c r="F1820" t="s">
        <v>10</v>
      </c>
      <c r="G1820" t="s">
        <v>12</v>
      </c>
      <c r="H1820" t="s">
        <v>3971</v>
      </c>
      <c r="I1820" t="s">
        <v>3952</v>
      </c>
      <c r="J1820" t="s">
        <v>3953</v>
      </c>
      <c r="K1820" t="s">
        <v>25</v>
      </c>
      <c r="L1820" t="s">
        <v>5243</v>
      </c>
      <c r="M1820" t="s">
        <v>5244</v>
      </c>
      <c r="N1820" t="s">
        <v>5245</v>
      </c>
      <c r="O1820" t="s">
        <v>3948</v>
      </c>
      <c r="P1820">
        <v>4540</v>
      </c>
      <c r="Q1820">
        <v>1760</v>
      </c>
      <c r="R1820">
        <v>1480</v>
      </c>
      <c r="S1820">
        <v>5</v>
      </c>
      <c r="T1820">
        <v>55</v>
      </c>
    </row>
    <row r="1821" spans="1:20" x14ac:dyDescent="0.3">
      <c r="A1821" t="s">
        <v>3949</v>
      </c>
      <c r="B1821" t="s">
        <v>4121</v>
      </c>
      <c r="C1821">
        <v>650000</v>
      </c>
      <c r="D1821">
        <v>2018</v>
      </c>
      <c r="E1821">
        <v>32000</v>
      </c>
      <c r="F1821" t="s">
        <v>10</v>
      </c>
      <c r="G1821" t="s">
        <v>12</v>
      </c>
      <c r="H1821" t="s">
        <v>4036</v>
      </c>
      <c r="I1821" t="s">
        <v>4011</v>
      </c>
      <c r="J1821" t="s">
        <v>3943</v>
      </c>
      <c r="K1821" t="s">
        <v>25</v>
      </c>
      <c r="L1821" t="s">
        <v>3961</v>
      </c>
      <c r="M1821" t="s">
        <v>4122</v>
      </c>
      <c r="N1821" t="s">
        <v>4003</v>
      </c>
      <c r="O1821" t="s">
        <v>3948</v>
      </c>
      <c r="P1821">
        <v>3995</v>
      </c>
      <c r="Q1821">
        <v>1745</v>
      </c>
      <c r="R1821">
        <v>1500</v>
      </c>
      <c r="S1821">
        <v>5</v>
      </c>
      <c r="T1821">
        <v>37</v>
      </c>
    </row>
    <row r="1822" spans="1:20" x14ac:dyDescent="0.3">
      <c r="A1822" t="s">
        <v>3949</v>
      </c>
      <c r="B1822" t="s">
        <v>4671</v>
      </c>
      <c r="C1822">
        <v>570000</v>
      </c>
      <c r="D1822">
        <v>2019</v>
      </c>
      <c r="E1822">
        <v>13000</v>
      </c>
      <c r="F1822" t="s">
        <v>10</v>
      </c>
      <c r="G1822" t="s">
        <v>12</v>
      </c>
      <c r="H1822" t="s">
        <v>4036</v>
      </c>
      <c r="I1822" t="s">
        <v>4037</v>
      </c>
      <c r="J1822" t="s">
        <v>3943</v>
      </c>
      <c r="K1822" t="s">
        <v>25</v>
      </c>
      <c r="L1822" t="s">
        <v>3961</v>
      </c>
      <c r="M1822" t="s">
        <v>4122</v>
      </c>
      <c r="N1822" t="s">
        <v>4003</v>
      </c>
      <c r="O1822" t="s">
        <v>3948</v>
      </c>
      <c r="P1822">
        <v>3850</v>
      </c>
      <c r="Q1822">
        <v>1695</v>
      </c>
      <c r="R1822">
        <v>1530</v>
      </c>
      <c r="S1822">
        <v>5</v>
      </c>
      <c r="T1822">
        <v>42</v>
      </c>
    </row>
    <row r="1823" spans="1:20" x14ac:dyDescent="0.3">
      <c r="A1823" t="s">
        <v>3964</v>
      </c>
      <c r="B1823" t="s">
        <v>5756</v>
      </c>
      <c r="C1823">
        <v>160000</v>
      </c>
      <c r="D1823">
        <v>2008</v>
      </c>
      <c r="E1823">
        <v>90000</v>
      </c>
      <c r="F1823" t="s">
        <v>14</v>
      </c>
      <c r="G1823" t="s">
        <v>12</v>
      </c>
      <c r="H1823" t="s">
        <v>4432</v>
      </c>
      <c r="I1823" t="s">
        <v>3952</v>
      </c>
      <c r="J1823" t="s">
        <v>4296</v>
      </c>
      <c r="K1823" t="s">
        <v>25</v>
      </c>
      <c r="L1823" t="s">
        <v>4136</v>
      </c>
      <c r="M1823" t="s">
        <v>4435</v>
      </c>
      <c r="N1823" t="s">
        <v>5757</v>
      </c>
      <c r="O1823" t="s">
        <v>1676</v>
      </c>
      <c r="P1823">
        <v>4555</v>
      </c>
      <c r="Q1823">
        <v>1770</v>
      </c>
      <c r="R1823">
        <v>1755</v>
      </c>
      <c r="S1823">
        <v>8</v>
      </c>
      <c r="T1823">
        <v>55</v>
      </c>
    </row>
    <row r="1824" spans="1:20" x14ac:dyDescent="0.3">
      <c r="A1824" t="s">
        <v>4115</v>
      </c>
      <c r="B1824" t="s">
        <v>4425</v>
      </c>
      <c r="C1824">
        <v>1220000</v>
      </c>
      <c r="D1824">
        <v>2020</v>
      </c>
      <c r="E1824">
        <v>35000</v>
      </c>
      <c r="F1824" t="s">
        <v>14</v>
      </c>
      <c r="G1824" t="s">
        <v>12</v>
      </c>
      <c r="H1824" t="s">
        <v>4085</v>
      </c>
      <c r="I1824" t="s">
        <v>3952</v>
      </c>
      <c r="J1824" t="s">
        <v>3943</v>
      </c>
      <c r="K1824" t="s">
        <v>25</v>
      </c>
      <c r="L1824" t="s">
        <v>4146</v>
      </c>
      <c r="M1824" t="s">
        <v>4147</v>
      </c>
      <c r="N1824" t="s">
        <v>4426</v>
      </c>
      <c r="O1824" t="s">
        <v>3975</v>
      </c>
      <c r="P1824">
        <v>4456</v>
      </c>
      <c r="Q1824">
        <v>1820</v>
      </c>
      <c r="R1824">
        <v>1995</v>
      </c>
      <c r="S1824">
        <v>7</v>
      </c>
      <c r="T1824">
        <v>60</v>
      </c>
    </row>
    <row r="1825" spans="1:20" x14ac:dyDescent="0.3">
      <c r="A1825" t="s">
        <v>4115</v>
      </c>
      <c r="B1825" t="s">
        <v>5758</v>
      </c>
      <c r="C1825">
        <v>800000</v>
      </c>
      <c r="D1825">
        <v>2017</v>
      </c>
      <c r="E1825">
        <v>112000</v>
      </c>
      <c r="F1825" t="s">
        <v>14</v>
      </c>
      <c r="G1825" t="s">
        <v>12</v>
      </c>
      <c r="H1825" t="s">
        <v>5276</v>
      </c>
      <c r="I1825" t="s">
        <v>4037</v>
      </c>
      <c r="J1825" t="s">
        <v>3943</v>
      </c>
      <c r="K1825" t="s">
        <v>25</v>
      </c>
      <c r="L1825" t="s">
        <v>4211</v>
      </c>
      <c r="M1825" t="s">
        <v>4019</v>
      </c>
      <c r="N1825" t="s">
        <v>4782</v>
      </c>
      <c r="O1825" t="s">
        <v>3948</v>
      </c>
      <c r="P1825">
        <v>4585</v>
      </c>
      <c r="Q1825">
        <v>1890</v>
      </c>
      <c r="R1825">
        <v>1785</v>
      </c>
      <c r="S1825">
        <v>7</v>
      </c>
      <c r="T1825">
        <v>70</v>
      </c>
    </row>
    <row r="1826" spans="1:20" x14ac:dyDescent="0.3">
      <c r="A1826" t="s">
        <v>3949</v>
      </c>
      <c r="B1826" t="s">
        <v>5366</v>
      </c>
      <c r="C1826">
        <v>660000</v>
      </c>
      <c r="D1826">
        <v>2017</v>
      </c>
      <c r="E1826">
        <v>40000</v>
      </c>
      <c r="F1826" t="s">
        <v>10</v>
      </c>
      <c r="G1826" t="s">
        <v>19</v>
      </c>
      <c r="H1826" t="s">
        <v>3941</v>
      </c>
      <c r="I1826" t="s">
        <v>4011</v>
      </c>
      <c r="J1826" t="s">
        <v>3943</v>
      </c>
      <c r="K1826" t="s">
        <v>25</v>
      </c>
      <c r="L1826" t="s">
        <v>3961</v>
      </c>
      <c r="M1826" t="s">
        <v>4122</v>
      </c>
      <c r="N1826" t="s">
        <v>4003</v>
      </c>
      <c r="O1826" t="s">
        <v>3948</v>
      </c>
      <c r="P1826">
        <v>3995</v>
      </c>
      <c r="Q1826">
        <v>1745</v>
      </c>
      <c r="R1826">
        <v>1500</v>
      </c>
      <c r="S1826">
        <v>5</v>
      </c>
      <c r="T1826">
        <v>37</v>
      </c>
    </row>
    <row r="1827" spans="1:20" x14ac:dyDescent="0.3">
      <c r="A1827" t="s">
        <v>3939</v>
      </c>
      <c r="B1827" t="s">
        <v>4061</v>
      </c>
      <c r="C1827">
        <v>575000</v>
      </c>
      <c r="D1827">
        <v>2017</v>
      </c>
      <c r="E1827">
        <v>53580</v>
      </c>
      <c r="F1827" t="s">
        <v>10</v>
      </c>
      <c r="G1827" t="s">
        <v>12</v>
      </c>
      <c r="H1827" t="s">
        <v>4259</v>
      </c>
      <c r="I1827" t="s">
        <v>4114</v>
      </c>
      <c r="J1827" t="s">
        <v>3943</v>
      </c>
      <c r="K1827" t="s">
        <v>25</v>
      </c>
      <c r="L1827" t="s">
        <v>4062</v>
      </c>
      <c r="M1827" t="s">
        <v>4063</v>
      </c>
      <c r="N1827" t="s">
        <v>4064</v>
      </c>
      <c r="O1827" t="s">
        <v>3948</v>
      </c>
      <c r="P1827">
        <v>3999</v>
      </c>
      <c r="Q1827">
        <v>1734</v>
      </c>
      <c r="R1827">
        <v>1601</v>
      </c>
      <c r="S1827">
        <v>5</v>
      </c>
      <c r="T1827">
        <v>40</v>
      </c>
    </row>
    <row r="1828" spans="1:20" x14ac:dyDescent="0.3">
      <c r="A1828" t="s">
        <v>4115</v>
      </c>
      <c r="B1828" t="s">
        <v>5759</v>
      </c>
      <c r="C1828">
        <v>240000</v>
      </c>
      <c r="D1828">
        <v>2013</v>
      </c>
      <c r="E1828">
        <v>51500</v>
      </c>
      <c r="F1828" t="s">
        <v>14</v>
      </c>
      <c r="G1828" t="s">
        <v>12</v>
      </c>
      <c r="H1828" t="s">
        <v>4259</v>
      </c>
      <c r="I1828" t="s">
        <v>3960</v>
      </c>
      <c r="J1828" t="s">
        <v>3953</v>
      </c>
      <c r="K1828" t="s">
        <v>25</v>
      </c>
      <c r="L1828" t="s">
        <v>4186</v>
      </c>
      <c r="M1828" t="s">
        <v>4829</v>
      </c>
      <c r="N1828" t="s">
        <v>4830</v>
      </c>
      <c r="O1828" t="s">
        <v>3975</v>
      </c>
      <c r="P1828">
        <v>3985</v>
      </c>
      <c r="Q1828">
        <v>1850</v>
      </c>
      <c r="R1828">
        <v>1880</v>
      </c>
      <c r="S1828">
        <v>7</v>
      </c>
      <c r="T1828">
        <v>55</v>
      </c>
    </row>
    <row r="1829" spans="1:20" x14ac:dyDescent="0.3">
      <c r="A1829" t="s">
        <v>3939</v>
      </c>
      <c r="B1829" t="s">
        <v>5298</v>
      </c>
      <c r="C1829">
        <v>950000</v>
      </c>
      <c r="D1829">
        <v>2019</v>
      </c>
      <c r="E1829">
        <v>22000</v>
      </c>
      <c r="F1829" t="s">
        <v>10</v>
      </c>
      <c r="G1829" t="s">
        <v>12</v>
      </c>
      <c r="H1829" t="s">
        <v>4220</v>
      </c>
      <c r="I1829" t="s">
        <v>3952</v>
      </c>
      <c r="J1829" t="s">
        <v>3943</v>
      </c>
      <c r="K1829" t="s">
        <v>25</v>
      </c>
      <c r="L1829" t="s">
        <v>4155</v>
      </c>
      <c r="M1829" t="s">
        <v>4761</v>
      </c>
      <c r="N1829" t="s">
        <v>4157</v>
      </c>
      <c r="O1829" t="s">
        <v>3948</v>
      </c>
      <c r="P1829">
        <v>4440</v>
      </c>
      <c r="Q1829">
        <v>1695</v>
      </c>
      <c r="R1829">
        <v>1495</v>
      </c>
      <c r="S1829">
        <v>5</v>
      </c>
      <c r="T1829">
        <v>40</v>
      </c>
    </row>
    <row r="1830" spans="1:20" x14ac:dyDescent="0.3">
      <c r="A1830" t="s">
        <v>4004</v>
      </c>
      <c r="B1830" t="s">
        <v>5185</v>
      </c>
      <c r="C1830">
        <v>419000</v>
      </c>
      <c r="D1830">
        <v>2017</v>
      </c>
      <c r="E1830">
        <v>23700</v>
      </c>
      <c r="F1830" t="s">
        <v>10</v>
      </c>
      <c r="G1830" t="s">
        <v>12</v>
      </c>
      <c r="H1830" t="s">
        <v>4640</v>
      </c>
      <c r="I1830" t="s">
        <v>4090</v>
      </c>
      <c r="J1830" t="s">
        <v>3943</v>
      </c>
      <c r="K1830" t="s">
        <v>25</v>
      </c>
      <c r="L1830" t="s">
        <v>4490</v>
      </c>
      <c r="M1830" t="s">
        <v>4491</v>
      </c>
      <c r="N1830" t="s">
        <v>4492</v>
      </c>
      <c r="O1830" t="s">
        <v>3948</v>
      </c>
      <c r="P1830">
        <v>3679</v>
      </c>
      <c r="Q1830">
        <v>1579</v>
      </c>
      <c r="R1830">
        <v>1478</v>
      </c>
      <c r="S1830">
        <v>5</v>
      </c>
      <c r="T1830">
        <v>28</v>
      </c>
    </row>
    <row r="1831" spans="1:20" x14ac:dyDescent="0.3">
      <c r="A1831" t="s">
        <v>3949</v>
      </c>
      <c r="B1831" t="s">
        <v>5375</v>
      </c>
      <c r="C1831">
        <v>750000</v>
      </c>
      <c r="D1831">
        <v>2017</v>
      </c>
      <c r="E1831">
        <v>48069</v>
      </c>
      <c r="F1831" t="s">
        <v>10</v>
      </c>
      <c r="G1831" t="s">
        <v>19</v>
      </c>
      <c r="H1831" t="s">
        <v>4106</v>
      </c>
      <c r="I1831" t="s">
        <v>3952</v>
      </c>
      <c r="J1831" t="s">
        <v>3943</v>
      </c>
      <c r="K1831" t="s">
        <v>25</v>
      </c>
      <c r="L1831" t="s">
        <v>3961</v>
      </c>
      <c r="M1831" t="s">
        <v>4122</v>
      </c>
      <c r="N1831" t="s">
        <v>4003</v>
      </c>
      <c r="O1831" t="s">
        <v>3948</v>
      </c>
      <c r="P1831">
        <v>3995</v>
      </c>
      <c r="Q1831">
        <v>1695</v>
      </c>
      <c r="R1831">
        <v>1555</v>
      </c>
      <c r="S1831">
        <v>5</v>
      </c>
      <c r="T1831">
        <v>42</v>
      </c>
    </row>
    <row r="1832" spans="1:20" x14ac:dyDescent="0.3">
      <c r="A1832" t="s">
        <v>4104</v>
      </c>
      <c r="B1832" t="s">
        <v>5760</v>
      </c>
      <c r="C1832">
        <v>3400000</v>
      </c>
      <c r="D1832">
        <v>2019</v>
      </c>
      <c r="E1832">
        <v>48000</v>
      </c>
      <c r="F1832" t="s">
        <v>14</v>
      </c>
      <c r="G1832" t="s">
        <v>19</v>
      </c>
      <c r="H1832" t="s">
        <v>4316</v>
      </c>
      <c r="I1832" t="s">
        <v>3952</v>
      </c>
      <c r="J1832" t="s">
        <v>3943</v>
      </c>
      <c r="K1832" t="s">
        <v>25</v>
      </c>
      <c r="L1832" t="s">
        <v>4107</v>
      </c>
      <c r="M1832" t="s">
        <v>4314</v>
      </c>
      <c r="N1832" t="s">
        <v>3990</v>
      </c>
      <c r="O1832" t="s">
        <v>3948</v>
      </c>
      <c r="P1832">
        <v>4726</v>
      </c>
      <c r="Q1832">
        <v>1842</v>
      </c>
      <c r="R1832">
        <v>1427</v>
      </c>
      <c r="S1832">
        <v>5</v>
      </c>
      <c r="T1832">
        <v>54</v>
      </c>
    </row>
    <row r="1833" spans="1:20" x14ac:dyDescent="0.3">
      <c r="A1833" t="s">
        <v>3992</v>
      </c>
      <c r="B1833" t="s">
        <v>5761</v>
      </c>
      <c r="C1833">
        <v>1160000</v>
      </c>
      <c r="D1833">
        <v>2015</v>
      </c>
      <c r="E1833">
        <v>47981</v>
      </c>
      <c r="F1833" t="s">
        <v>14</v>
      </c>
      <c r="G1833" t="s">
        <v>19</v>
      </c>
      <c r="H1833" t="s">
        <v>3971</v>
      </c>
      <c r="I1833" t="s">
        <v>4068</v>
      </c>
      <c r="J1833" t="s">
        <v>3943</v>
      </c>
      <c r="K1833" t="s">
        <v>25</v>
      </c>
      <c r="L1833" t="s">
        <v>4107</v>
      </c>
      <c r="M1833" t="s">
        <v>4842</v>
      </c>
      <c r="N1833" t="s">
        <v>4192</v>
      </c>
      <c r="O1833" t="s">
        <v>3948</v>
      </c>
      <c r="P1833">
        <v>4659</v>
      </c>
      <c r="Q1833">
        <v>1814</v>
      </c>
      <c r="R1833">
        <v>1476</v>
      </c>
      <c r="S1833">
        <v>5</v>
      </c>
      <c r="T1833">
        <v>50</v>
      </c>
    </row>
    <row r="1834" spans="1:20" x14ac:dyDescent="0.3">
      <c r="A1834" t="s">
        <v>3957</v>
      </c>
      <c r="B1834" t="s">
        <v>5762</v>
      </c>
      <c r="C1834">
        <v>1750000</v>
      </c>
      <c r="D1834">
        <v>2021</v>
      </c>
      <c r="E1834">
        <v>26000</v>
      </c>
      <c r="F1834" t="s">
        <v>14</v>
      </c>
      <c r="G1834" t="s">
        <v>12</v>
      </c>
      <c r="H1834" t="s">
        <v>4264</v>
      </c>
      <c r="I1834" t="s">
        <v>3952</v>
      </c>
      <c r="J1834" t="s">
        <v>3943</v>
      </c>
      <c r="K1834" t="s">
        <v>25</v>
      </c>
      <c r="L1834" t="s">
        <v>4186</v>
      </c>
      <c r="M1834" t="s">
        <v>4354</v>
      </c>
      <c r="N1834" t="s">
        <v>4355</v>
      </c>
      <c r="O1834" t="s">
        <v>3948</v>
      </c>
      <c r="P1834">
        <v>4500</v>
      </c>
      <c r="Q1834">
        <v>1790</v>
      </c>
      <c r="R1834">
        <v>1675</v>
      </c>
      <c r="S1834">
        <v>7</v>
      </c>
      <c r="T1834">
        <v>50</v>
      </c>
    </row>
    <row r="1835" spans="1:20" x14ac:dyDescent="0.3">
      <c r="A1835" t="s">
        <v>4352</v>
      </c>
      <c r="B1835" t="s">
        <v>5576</v>
      </c>
      <c r="C1835">
        <v>1575000</v>
      </c>
      <c r="D1835">
        <v>2020</v>
      </c>
      <c r="E1835">
        <v>63000</v>
      </c>
      <c r="F1835" t="s">
        <v>14</v>
      </c>
      <c r="G1835" t="s">
        <v>19</v>
      </c>
      <c r="H1835" t="s">
        <v>4223</v>
      </c>
      <c r="I1835" t="s">
        <v>3952</v>
      </c>
      <c r="J1835" t="s">
        <v>3943</v>
      </c>
      <c r="K1835" t="s">
        <v>25</v>
      </c>
      <c r="L1835" t="s">
        <v>4186</v>
      </c>
      <c r="M1835" t="s">
        <v>4354</v>
      </c>
      <c r="N1835" t="s">
        <v>4355</v>
      </c>
      <c r="O1835" t="s">
        <v>3948</v>
      </c>
      <c r="P1835">
        <v>4315</v>
      </c>
      <c r="Q1835">
        <v>1800</v>
      </c>
      <c r="R1835">
        <v>1645</v>
      </c>
      <c r="S1835">
        <v>5</v>
      </c>
      <c r="T1835">
        <v>50</v>
      </c>
    </row>
    <row r="1836" spans="1:20" x14ac:dyDescent="0.3">
      <c r="A1836" t="s">
        <v>3964</v>
      </c>
      <c r="B1836" t="s">
        <v>4171</v>
      </c>
      <c r="C1836">
        <v>2811000</v>
      </c>
      <c r="D1836">
        <v>2019</v>
      </c>
      <c r="E1836">
        <v>71500</v>
      </c>
      <c r="F1836" t="s">
        <v>14</v>
      </c>
      <c r="G1836" t="s">
        <v>19</v>
      </c>
      <c r="H1836" t="s">
        <v>4036</v>
      </c>
      <c r="I1836" t="s">
        <v>3952</v>
      </c>
      <c r="J1836" t="s">
        <v>3953</v>
      </c>
      <c r="K1836" t="s">
        <v>25</v>
      </c>
      <c r="L1836" t="s">
        <v>4172</v>
      </c>
      <c r="M1836" t="s">
        <v>4173</v>
      </c>
      <c r="N1836" t="s">
        <v>4174</v>
      </c>
      <c r="O1836" t="s">
        <v>3975</v>
      </c>
      <c r="P1836">
        <v>4795</v>
      </c>
      <c r="Q1836">
        <v>1855</v>
      </c>
      <c r="R1836">
        <v>1835</v>
      </c>
      <c r="S1836">
        <v>7</v>
      </c>
      <c r="T1836">
        <v>80</v>
      </c>
    </row>
    <row r="1837" spans="1:20" x14ac:dyDescent="0.3">
      <c r="A1837" t="s">
        <v>3957</v>
      </c>
      <c r="B1837" t="s">
        <v>5176</v>
      </c>
      <c r="C1837">
        <v>475000</v>
      </c>
      <c r="D1837">
        <v>2016</v>
      </c>
      <c r="E1837">
        <v>16630</v>
      </c>
      <c r="F1837" t="s">
        <v>10</v>
      </c>
      <c r="G1837" t="s">
        <v>12</v>
      </c>
      <c r="H1837" t="s">
        <v>3971</v>
      </c>
      <c r="I1837" t="s">
        <v>3960</v>
      </c>
      <c r="J1837" t="s">
        <v>3943</v>
      </c>
      <c r="K1837" t="s">
        <v>25</v>
      </c>
      <c r="L1837" t="s">
        <v>3961</v>
      </c>
      <c r="M1837" t="s">
        <v>4306</v>
      </c>
      <c r="N1837" t="s">
        <v>4304</v>
      </c>
      <c r="O1837" t="s">
        <v>3948</v>
      </c>
      <c r="P1837">
        <v>3765</v>
      </c>
      <c r="Q1837">
        <v>1660</v>
      </c>
      <c r="R1837">
        <v>1520</v>
      </c>
      <c r="S1837">
        <v>5</v>
      </c>
      <c r="T1837">
        <v>43</v>
      </c>
    </row>
    <row r="1838" spans="1:20" x14ac:dyDescent="0.3">
      <c r="A1838" t="s">
        <v>4104</v>
      </c>
      <c r="B1838" t="s">
        <v>4346</v>
      </c>
      <c r="C1838">
        <v>4351000</v>
      </c>
      <c r="D1838">
        <v>2018</v>
      </c>
      <c r="E1838">
        <v>36000</v>
      </c>
      <c r="F1838" t="s">
        <v>14</v>
      </c>
      <c r="G1838" t="s">
        <v>19</v>
      </c>
      <c r="H1838" t="s">
        <v>3941</v>
      </c>
      <c r="I1838" t="s">
        <v>3952</v>
      </c>
      <c r="J1838" t="s">
        <v>3943</v>
      </c>
      <c r="K1838" t="s">
        <v>25</v>
      </c>
      <c r="L1838" t="s">
        <v>4107</v>
      </c>
      <c r="M1838" t="s">
        <v>4347</v>
      </c>
      <c r="N1838" t="s">
        <v>3990</v>
      </c>
      <c r="O1838" t="s">
        <v>3948</v>
      </c>
      <c r="P1838">
        <v>4933</v>
      </c>
      <c r="Q1838">
        <v>1874</v>
      </c>
      <c r="R1838">
        <v>1455</v>
      </c>
      <c r="S1838">
        <v>5</v>
      </c>
      <c r="T1838">
        <v>75</v>
      </c>
    </row>
    <row r="1839" spans="1:20" x14ac:dyDescent="0.3">
      <c r="A1839" t="s">
        <v>3939</v>
      </c>
      <c r="B1839" t="s">
        <v>5763</v>
      </c>
      <c r="C1839">
        <v>850000</v>
      </c>
      <c r="D1839">
        <v>2017</v>
      </c>
      <c r="E1839">
        <v>47255</v>
      </c>
      <c r="F1839" t="s">
        <v>10</v>
      </c>
      <c r="G1839" t="s">
        <v>12</v>
      </c>
      <c r="H1839" t="s">
        <v>4223</v>
      </c>
      <c r="I1839" t="s">
        <v>3942</v>
      </c>
      <c r="J1839" t="s">
        <v>3943</v>
      </c>
      <c r="K1839" t="s">
        <v>25</v>
      </c>
      <c r="L1839" t="s">
        <v>4155</v>
      </c>
      <c r="M1839" t="s">
        <v>4156</v>
      </c>
      <c r="N1839" t="s">
        <v>4157</v>
      </c>
      <c r="O1839" t="s">
        <v>3948</v>
      </c>
      <c r="P1839">
        <v>4440</v>
      </c>
      <c r="Q1839">
        <v>1695</v>
      </c>
      <c r="R1839">
        <v>1495</v>
      </c>
      <c r="S1839">
        <v>5</v>
      </c>
      <c r="T1839">
        <v>40</v>
      </c>
    </row>
    <row r="1840" spans="1:20" x14ac:dyDescent="0.3">
      <c r="A1840" t="s">
        <v>4115</v>
      </c>
      <c r="B1840" t="s">
        <v>5764</v>
      </c>
      <c r="C1840">
        <v>1095000</v>
      </c>
      <c r="D1840">
        <v>2018</v>
      </c>
      <c r="E1840">
        <v>50000</v>
      </c>
      <c r="F1840" t="s">
        <v>14</v>
      </c>
      <c r="G1840" t="s">
        <v>12</v>
      </c>
      <c r="H1840" t="s">
        <v>4264</v>
      </c>
      <c r="I1840" t="s">
        <v>3960</v>
      </c>
      <c r="J1840" t="s">
        <v>3943</v>
      </c>
      <c r="K1840" t="s">
        <v>25</v>
      </c>
      <c r="L1840" t="s">
        <v>4146</v>
      </c>
      <c r="M1840" t="s">
        <v>4402</v>
      </c>
      <c r="N1840" t="s">
        <v>4403</v>
      </c>
      <c r="O1840" t="s">
        <v>3948</v>
      </c>
      <c r="P1840">
        <v>4585</v>
      </c>
      <c r="Q1840">
        <v>1890</v>
      </c>
      <c r="R1840">
        <v>1785</v>
      </c>
      <c r="S1840">
        <v>7</v>
      </c>
      <c r="T1840">
        <v>70</v>
      </c>
    </row>
    <row r="1841" spans="1:20" x14ac:dyDescent="0.3">
      <c r="A1841" t="s">
        <v>3985</v>
      </c>
      <c r="B1841" t="s">
        <v>5765</v>
      </c>
      <c r="C1841">
        <v>7700000</v>
      </c>
      <c r="D1841">
        <v>2021</v>
      </c>
      <c r="E1841">
        <v>18703</v>
      </c>
      <c r="F1841" t="s">
        <v>14</v>
      </c>
      <c r="G1841" t="s">
        <v>19</v>
      </c>
      <c r="H1841" t="s">
        <v>4337</v>
      </c>
      <c r="I1841" t="s">
        <v>3952</v>
      </c>
      <c r="J1841" t="s">
        <v>3943</v>
      </c>
      <c r="K1841" t="s">
        <v>25</v>
      </c>
      <c r="L1841" t="s">
        <v>4244</v>
      </c>
      <c r="M1841" t="s">
        <v>5766</v>
      </c>
      <c r="N1841" t="s">
        <v>4892</v>
      </c>
      <c r="O1841" t="s">
        <v>3975</v>
      </c>
      <c r="P1841">
        <v>4963</v>
      </c>
      <c r="Q1841">
        <v>1868</v>
      </c>
      <c r="R1841">
        <v>1467</v>
      </c>
      <c r="S1841">
        <v>5</v>
      </c>
      <c r="T1841">
        <v>66</v>
      </c>
    </row>
    <row r="1842" spans="1:20" x14ac:dyDescent="0.3">
      <c r="A1842" t="s">
        <v>4104</v>
      </c>
      <c r="B1842" t="s">
        <v>5247</v>
      </c>
      <c r="C1842">
        <v>5800000</v>
      </c>
      <c r="D1842">
        <v>2021</v>
      </c>
      <c r="E1842">
        <v>7935</v>
      </c>
      <c r="F1842" t="s">
        <v>10</v>
      </c>
      <c r="G1842" t="s">
        <v>19</v>
      </c>
      <c r="H1842" t="s">
        <v>4541</v>
      </c>
      <c r="I1842" t="s">
        <v>4043</v>
      </c>
      <c r="J1842" t="s">
        <v>4333</v>
      </c>
      <c r="K1842" t="s">
        <v>25</v>
      </c>
      <c r="L1842" t="s">
        <v>4313</v>
      </c>
      <c r="M1842" t="s">
        <v>5248</v>
      </c>
      <c r="N1842" t="s">
        <v>4335</v>
      </c>
      <c r="O1842" t="s">
        <v>3948</v>
      </c>
      <c r="P1842">
        <v>4939</v>
      </c>
      <c r="Q1842">
        <v>1886</v>
      </c>
      <c r="R1842">
        <v>1457</v>
      </c>
      <c r="S1842">
        <v>5</v>
      </c>
      <c r="T1842">
        <v>73</v>
      </c>
    </row>
    <row r="1843" spans="1:20" x14ac:dyDescent="0.3">
      <c r="A1843" t="s">
        <v>3957</v>
      </c>
      <c r="B1843" t="s">
        <v>5767</v>
      </c>
      <c r="C1843">
        <v>1925000</v>
      </c>
      <c r="D1843">
        <v>2022</v>
      </c>
      <c r="E1843">
        <v>9355</v>
      </c>
      <c r="F1843" t="s">
        <v>10</v>
      </c>
      <c r="G1843" t="s">
        <v>19</v>
      </c>
      <c r="H1843" t="s">
        <v>3971</v>
      </c>
      <c r="I1843" t="s">
        <v>3952</v>
      </c>
      <c r="J1843" t="s">
        <v>3943</v>
      </c>
      <c r="K1843" t="s">
        <v>25</v>
      </c>
      <c r="L1843" t="s">
        <v>4155</v>
      </c>
      <c r="M1843" t="s">
        <v>4756</v>
      </c>
      <c r="N1843" t="s">
        <v>4757</v>
      </c>
      <c r="O1843" t="s">
        <v>3948</v>
      </c>
      <c r="P1843">
        <v>4300</v>
      </c>
      <c r="Q1843">
        <v>1790</v>
      </c>
      <c r="R1843">
        <v>1635</v>
      </c>
      <c r="S1843">
        <v>5</v>
      </c>
      <c r="T1843">
        <v>50</v>
      </c>
    </row>
    <row r="1844" spans="1:20" x14ac:dyDescent="0.3">
      <c r="A1844" t="s">
        <v>4004</v>
      </c>
      <c r="B1844" t="s">
        <v>5768</v>
      </c>
      <c r="C1844">
        <v>305000</v>
      </c>
      <c r="D1844">
        <v>2018</v>
      </c>
      <c r="E1844">
        <v>34800</v>
      </c>
      <c r="F1844" t="s">
        <v>10</v>
      </c>
      <c r="G1844" t="s">
        <v>12</v>
      </c>
      <c r="H1844" t="s">
        <v>4388</v>
      </c>
      <c r="I1844" t="s">
        <v>3967</v>
      </c>
      <c r="J1844" t="s">
        <v>3943</v>
      </c>
      <c r="K1844" t="s">
        <v>25</v>
      </c>
      <c r="L1844" t="s">
        <v>4490</v>
      </c>
      <c r="M1844" t="s">
        <v>4491</v>
      </c>
      <c r="N1844" t="s">
        <v>4492</v>
      </c>
      <c r="O1844" t="s">
        <v>3948</v>
      </c>
      <c r="P1844">
        <v>3679</v>
      </c>
      <c r="Q1844">
        <v>1579</v>
      </c>
      <c r="R1844">
        <v>1478</v>
      </c>
      <c r="S1844">
        <v>5</v>
      </c>
      <c r="T1844">
        <v>28</v>
      </c>
    </row>
    <row r="1845" spans="1:20" x14ac:dyDescent="0.3">
      <c r="A1845" t="s">
        <v>3997</v>
      </c>
      <c r="B1845" t="s">
        <v>4561</v>
      </c>
      <c r="C1845">
        <v>385000</v>
      </c>
      <c r="D1845">
        <v>2013</v>
      </c>
      <c r="E1845">
        <v>72000</v>
      </c>
      <c r="F1845" t="s">
        <v>14</v>
      </c>
      <c r="G1845" t="s">
        <v>12</v>
      </c>
      <c r="H1845" t="s">
        <v>4456</v>
      </c>
      <c r="I1845" t="s">
        <v>3942</v>
      </c>
      <c r="J1845" t="s">
        <v>3953</v>
      </c>
      <c r="K1845" t="s">
        <v>25</v>
      </c>
      <c r="L1845" t="s">
        <v>3999</v>
      </c>
      <c r="M1845" t="s">
        <v>4000</v>
      </c>
      <c r="N1845" t="s">
        <v>4001</v>
      </c>
      <c r="O1845" t="s">
        <v>3948</v>
      </c>
      <c r="P1845">
        <v>4331</v>
      </c>
      <c r="Q1845">
        <v>1822</v>
      </c>
      <c r="R1845">
        <v>1671</v>
      </c>
      <c r="S1845">
        <v>5</v>
      </c>
      <c r="T1845">
        <v>50</v>
      </c>
    </row>
    <row r="1846" spans="1:20" x14ac:dyDescent="0.3">
      <c r="A1846" t="s">
        <v>3992</v>
      </c>
      <c r="B1846" t="s">
        <v>5769</v>
      </c>
      <c r="C1846">
        <v>500000</v>
      </c>
      <c r="D1846">
        <v>2012</v>
      </c>
      <c r="E1846">
        <v>86288</v>
      </c>
      <c r="F1846" t="s">
        <v>14</v>
      </c>
      <c r="G1846" t="s">
        <v>12</v>
      </c>
      <c r="H1846" t="s">
        <v>4106</v>
      </c>
      <c r="I1846" t="s">
        <v>4068</v>
      </c>
      <c r="J1846" t="s">
        <v>3943</v>
      </c>
      <c r="K1846" t="s">
        <v>25</v>
      </c>
      <c r="L1846" t="s">
        <v>4225</v>
      </c>
      <c r="M1846" t="s">
        <v>4399</v>
      </c>
      <c r="N1846" t="s">
        <v>4355</v>
      </c>
      <c r="O1846" t="s">
        <v>3948</v>
      </c>
      <c r="P1846">
        <v>4386</v>
      </c>
      <c r="Q1846">
        <v>1699</v>
      </c>
      <c r="R1846">
        <v>1466</v>
      </c>
      <c r="S1846">
        <v>5</v>
      </c>
      <c r="T1846">
        <v>55</v>
      </c>
    </row>
    <row r="1847" spans="1:20" x14ac:dyDescent="0.3">
      <c r="A1847" t="s">
        <v>3939</v>
      </c>
      <c r="B1847" t="s">
        <v>4981</v>
      </c>
      <c r="C1847">
        <v>655000</v>
      </c>
      <c r="D1847">
        <v>2017</v>
      </c>
      <c r="E1847">
        <v>24003</v>
      </c>
      <c r="F1847" t="s">
        <v>10</v>
      </c>
      <c r="G1847" t="s">
        <v>12</v>
      </c>
      <c r="H1847" t="s">
        <v>4006</v>
      </c>
      <c r="I1847" t="s">
        <v>4043</v>
      </c>
      <c r="J1847" t="s">
        <v>3943</v>
      </c>
      <c r="K1847" t="s">
        <v>25</v>
      </c>
      <c r="L1847" t="s">
        <v>4062</v>
      </c>
      <c r="M1847" t="s">
        <v>4063</v>
      </c>
      <c r="N1847" t="s">
        <v>4064</v>
      </c>
      <c r="O1847" t="s">
        <v>3948</v>
      </c>
      <c r="P1847">
        <v>3955</v>
      </c>
      <c r="Q1847">
        <v>1694</v>
      </c>
      <c r="R1847">
        <v>1544</v>
      </c>
      <c r="S1847">
        <v>5</v>
      </c>
      <c r="T1847">
        <v>40</v>
      </c>
    </row>
    <row r="1848" spans="1:20" x14ac:dyDescent="0.3">
      <c r="A1848" t="s">
        <v>4015</v>
      </c>
      <c r="B1848" t="s">
        <v>5770</v>
      </c>
      <c r="C1848">
        <v>925000</v>
      </c>
      <c r="D1848">
        <v>2017</v>
      </c>
      <c r="E1848">
        <v>28000</v>
      </c>
      <c r="F1848" t="s">
        <v>14</v>
      </c>
      <c r="G1848" t="s">
        <v>12</v>
      </c>
      <c r="H1848" t="s">
        <v>4006</v>
      </c>
      <c r="I1848" t="s">
        <v>3967</v>
      </c>
      <c r="J1848" t="s">
        <v>3943</v>
      </c>
      <c r="K1848" t="s">
        <v>25</v>
      </c>
      <c r="L1848" t="s">
        <v>4155</v>
      </c>
      <c r="M1848" t="s">
        <v>4928</v>
      </c>
      <c r="N1848" t="s">
        <v>4096</v>
      </c>
      <c r="O1848" t="s">
        <v>3948</v>
      </c>
      <c r="P1848">
        <v>3994</v>
      </c>
      <c r="Q1848">
        <v>1811</v>
      </c>
      <c r="R1848">
        <v>1607</v>
      </c>
      <c r="S1848">
        <v>5</v>
      </c>
      <c r="T1848">
        <v>44</v>
      </c>
    </row>
    <row r="1849" spans="1:20" x14ac:dyDescent="0.3">
      <c r="A1849" t="s">
        <v>3957</v>
      </c>
      <c r="B1849" t="s">
        <v>5771</v>
      </c>
      <c r="C1849">
        <v>690000</v>
      </c>
      <c r="D1849">
        <v>2017</v>
      </c>
      <c r="E1849">
        <v>65000</v>
      </c>
      <c r="F1849" t="s">
        <v>14</v>
      </c>
      <c r="G1849" t="s">
        <v>12</v>
      </c>
      <c r="H1849" t="s">
        <v>4223</v>
      </c>
      <c r="I1849" t="s">
        <v>3952</v>
      </c>
      <c r="J1849" t="s">
        <v>3943</v>
      </c>
      <c r="K1849" t="s">
        <v>25</v>
      </c>
      <c r="L1849" t="s">
        <v>4394</v>
      </c>
      <c r="M1849" t="s">
        <v>4125</v>
      </c>
      <c r="N1849" t="s">
        <v>4395</v>
      </c>
      <c r="O1849" t="s">
        <v>3948</v>
      </c>
      <c r="P1849">
        <v>3985</v>
      </c>
      <c r="Q1849">
        <v>1734</v>
      </c>
      <c r="R1849">
        <v>1505</v>
      </c>
      <c r="S1849">
        <v>5</v>
      </c>
      <c r="T1849">
        <v>45</v>
      </c>
    </row>
    <row r="1850" spans="1:20" x14ac:dyDescent="0.3">
      <c r="A1850" t="s">
        <v>4115</v>
      </c>
      <c r="B1850" t="s">
        <v>5459</v>
      </c>
      <c r="C1850">
        <v>1500000</v>
      </c>
      <c r="D1850">
        <v>2019</v>
      </c>
      <c r="E1850">
        <v>75000</v>
      </c>
      <c r="F1850" t="s">
        <v>14</v>
      </c>
      <c r="G1850" t="s">
        <v>12</v>
      </c>
      <c r="H1850" t="s">
        <v>5474</v>
      </c>
      <c r="I1850" t="s">
        <v>3952</v>
      </c>
      <c r="J1850" t="s">
        <v>3943</v>
      </c>
      <c r="K1850" t="s">
        <v>25</v>
      </c>
      <c r="L1850" t="s">
        <v>4146</v>
      </c>
      <c r="M1850" t="s">
        <v>4402</v>
      </c>
      <c r="N1850" t="s">
        <v>4403</v>
      </c>
      <c r="O1850" t="s">
        <v>3948</v>
      </c>
      <c r="P1850">
        <v>4585</v>
      </c>
      <c r="Q1850">
        <v>1890</v>
      </c>
      <c r="R1850">
        <v>1785</v>
      </c>
      <c r="S1850">
        <v>7</v>
      </c>
      <c r="T1850">
        <v>70</v>
      </c>
    </row>
    <row r="1851" spans="1:20" x14ac:dyDescent="0.3">
      <c r="A1851" t="s">
        <v>3949</v>
      </c>
      <c r="B1851" t="s">
        <v>5735</v>
      </c>
      <c r="C1851">
        <v>625000</v>
      </c>
      <c r="D1851">
        <v>2015</v>
      </c>
      <c r="E1851">
        <v>45000</v>
      </c>
      <c r="F1851" t="s">
        <v>14</v>
      </c>
      <c r="G1851" t="s">
        <v>12</v>
      </c>
      <c r="H1851" t="s">
        <v>4145</v>
      </c>
      <c r="I1851" t="s">
        <v>3942</v>
      </c>
      <c r="J1851" t="s">
        <v>3953</v>
      </c>
      <c r="K1851" t="s">
        <v>25</v>
      </c>
      <c r="L1851" t="s">
        <v>3954</v>
      </c>
      <c r="M1851" t="s">
        <v>4125</v>
      </c>
      <c r="N1851" t="s">
        <v>4126</v>
      </c>
      <c r="O1851" t="s">
        <v>3948</v>
      </c>
      <c r="P1851">
        <v>4265</v>
      </c>
      <c r="Q1851">
        <v>1695</v>
      </c>
      <c r="R1851">
        <v>1685</v>
      </c>
      <c r="S1851">
        <v>7</v>
      </c>
      <c r="T1851">
        <v>45</v>
      </c>
    </row>
    <row r="1852" spans="1:20" x14ac:dyDescent="0.3">
      <c r="A1852" t="s">
        <v>3957</v>
      </c>
      <c r="B1852" t="s">
        <v>5441</v>
      </c>
      <c r="C1852">
        <v>844999</v>
      </c>
      <c r="D1852">
        <v>2018</v>
      </c>
      <c r="E1852">
        <v>71000</v>
      </c>
      <c r="F1852" t="s">
        <v>14</v>
      </c>
      <c r="G1852" t="s">
        <v>12</v>
      </c>
      <c r="H1852" t="s">
        <v>4145</v>
      </c>
      <c r="I1852" t="s">
        <v>3952</v>
      </c>
      <c r="J1852" t="s">
        <v>3953</v>
      </c>
      <c r="K1852" t="s">
        <v>25</v>
      </c>
      <c r="L1852" t="s">
        <v>4069</v>
      </c>
      <c r="M1852" t="s">
        <v>4070</v>
      </c>
      <c r="N1852" t="s">
        <v>4322</v>
      </c>
      <c r="O1852" t="s">
        <v>3948</v>
      </c>
      <c r="P1852">
        <v>4375</v>
      </c>
      <c r="Q1852">
        <v>1700</v>
      </c>
      <c r="R1852">
        <v>1475</v>
      </c>
      <c r="S1852">
        <v>5</v>
      </c>
      <c r="T1852">
        <v>43</v>
      </c>
    </row>
    <row r="1853" spans="1:20" x14ac:dyDescent="0.3">
      <c r="A1853" t="s">
        <v>3939</v>
      </c>
      <c r="B1853" t="s">
        <v>5772</v>
      </c>
      <c r="C1853">
        <v>745000</v>
      </c>
      <c r="D1853">
        <v>2018</v>
      </c>
      <c r="E1853">
        <v>54000</v>
      </c>
      <c r="F1853" t="s">
        <v>10</v>
      </c>
      <c r="G1853" t="s">
        <v>19</v>
      </c>
      <c r="H1853" t="s">
        <v>4259</v>
      </c>
      <c r="I1853" t="s">
        <v>4037</v>
      </c>
      <c r="J1853" t="s">
        <v>3943</v>
      </c>
      <c r="K1853" t="s">
        <v>25</v>
      </c>
      <c r="L1853" t="s">
        <v>4155</v>
      </c>
      <c r="M1853" t="s">
        <v>4156</v>
      </c>
      <c r="N1853" t="s">
        <v>4157</v>
      </c>
      <c r="O1853" t="s">
        <v>3948</v>
      </c>
      <c r="P1853">
        <v>4453</v>
      </c>
      <c r="Q1853">
        <v>1735</v>
      </c>
      <c r="R1853">
        <v>1666</v>
      </c>
      <c r="S1853">
        <v>7</v>
      </c>
      <c r="T1853">
        <v>42</v>
      </c>
    </row>
    <row r="1854" spans="1:20" x14ac:dyDescent="0.3">
      <c r="A1854" t="s">
        <v>4115</v>
      </c>
      <c r="B1854" t="s">
        <v>5773</v>
      </c>
      <c r="C1854">
        <v>650000</v>
      </c>
      <c r="D1854">
        <v>2015</v>
      </c>
      <c r="E1854">
        <v>49776</v>
      </c>
      <c r="F1854" t="s">
        <v>14</v>
      </c>
      <c r="G1854" t="s">
        <v>19</v>
      </c>
      <c r="H1854" t="s">
        <v>3971</v>
      </c>
      <c r="I1854" t="s">
        <v>3952</v>
      </c>
      <c r="J1854" t="s">
        <v>3943</v>
      </c>
      <c r="K1854" t="s">
        <v>25</v>
      </c>
      <c r="L1854" t="s">
        <v>4186</v>
      </c>
      <c r="M1854" t="s">
        <v>4000</v>
      </c>
      <c r="N1854" t="s">
        <v>4942</v>
      </c>
      <c r="O1854" t="s">
        <v>3975</v>
      </c>
      <c r="P1854">
        <v>3995</v>
      </c>
      <c r="Q1854">
        <v>1835</v>
      </c>
      <c r="R1854">
        <v>1839</v>
      </c>
      <c r="S1854">
        <v>7</v>
      </c>
      <c r="T1854">
        <v>60</v>
      </c>
    </row>
    <row r="1855" spans="1:20" x14ac:dyDescent="0.3">
      <c r="A1855" t="s">
        <v>3949</v>
      </c>
      <c r="B1855" t="s">
        <v>5164</v>
      </c>
      <c r="C1855">
        <v>640000</v>
      </c>
      <c r="D1855">
        <v>2017</v>
      </c>
      <c r="E1855">
        <v>61000</v>
      </c>
      <c r="F1855" t="s">
        <v>14</v>
      </c>
      <c r="G1855" t="s">
        <v>12</v>
      </c>
      <c r="H1855" t="s">
        <v>4078</v>
      </c>
      <c r="I1855" t="s">
        <v>3960</v>
      </c>
      <c r="J1855" t="s">
        <v>3943</v>
      </c>
      <c r="K1855" t="s">
        <v>25</v>
      </c>
      <c r="L1855" t="s">
        <v>3954</v>
      </c>
      <c r="M1855" t="s">
        <v>4125</v>
      </c>
      <c r="N1855" t="s">
        <v>4126</v>
      </c>
      <c r="O1855" t="s">
        <v>3948</v>
      </c>
      <c r="P1855">
        <v>3995</v>
      </c>
      <c r="Q1855">
        <v>1790</v>
      </c>
      <c r="R1855">
        <v>1640</v>
      </c>
      <c r="S1855">
        <v>5</v>
      </c>
      <c r="T1855">
        <v>48</v>
      </c>
    </row>
    <row r="1856" spans="1:20" x14ac:dyDescent="0.3">
      <c r="A1856" t="s">
        <v>4444</v>
      </c>
      <c r="B1856" t="s">
        <v>5116</v>
      </c>
      <c r="C1856">
        <v>2050000</v>
      </c>
      <c r="D1856">
        <v>2017</v>
      </c>
      <c r="E1856">
        <v>68000</v>
      </c>
      <c r="F1856" t="s">
        <v>14</v>
      </c>
      <c r="G1856" t="s">
        <v>19</v>
      </c>
      <c r="H1856" t="s">
        <v>3971</v>
      </c>
      <c r="I1856" t="s">
        <v>3952</v>
      </c>
      <c r="J1856" t="s">
        <v>3953</v>
      </c>
      <c r="K1856" t="s">
        <v>3944</v>
      </c>
      <c r="L1856" t="s">
        <v>4313</v>
      </c>
      <c r="M1856" t="s">
        <v>4446</v>
      </c>
      <c r="N1856" t="s">
        <v>4447</v>
      </c>
      <c r="O1856" t="s">
        <v>3948</v>
      </c>
      <c r="P1856">
        <v>4370</v>
      </c>
      <c r="Q1856">
        <v>1783</v>
      </c>
      <c r="R1856">
        <v>1458</v>
      </c>
      <c r="S1856">
        <v>5</v>
      </c>
      <c r="T1856">
        <v>60</v>
      </c>
    </row>
    <row r="1857" spans="1:20" x14ac:dyDescent="0.3">
      <c r="A1857" t="s">
        <v>3949</v>
      </c>
      <c r="B1857" t="s">
        <v>4123</v>
      </c>
      <c r="C1857">
        <v>395000</v>
      </c>
      <c r="D1857">
        <v>2014</v>
      </c>
      <c r="E1857">
        <v>47884</v>
      </c>
      <c r="F1857" t="s">
        <v>10</v>
      </c>
      <c r="G1857" t="s">
        <v>19</v>
      </c>
      <c r="H1857" t="s">
        <v>3941</v>
      </c>
      <c r="I1857" t="s">
        <v>3967</v>
      </c>
      <c r="J1857" t="s">
        <v>3943</v>
      </c>
      <c r="K1857" t="s">
        <v>25</v>
      </c>
      <c r="L1857" t="s">
        <v>4026</v>
      </c>
      <c r="M1857" t="s">
        <v>4027</v>
      </c>
      <c r="N1857" t="s">
        <v>4028</v>
      </c>
      <c r="O1857" t="s">
        <v>3948</v>
      </c>
      <c r="P1857">
        <v>3600</v>
      </c>
      <c r="Q1857">
        <v>1600</v>
      </c>
      <c r="R1857">
        <v>1560</v>
      </c>
      <c r="S1857">
        <v>5</v>
      </c>
      <c r="T1857">
        <v>35</v>
      </c>
    </row>
    <row r="1858" spans="1:20" x14ac:dyDescent="0.3">
      <c r="A1858" t="s">
        <v>3992</v>
      </c>
      <c r="B1858" t="s">
        <v>3993</v>
      </c>
      <c r="C1858">
        <v>1390000</v>
      </c>
      <c r="D1858">
        <v>2017</v>
      </c>
      <c r="E1858">
        <v>56000</v>
      </c>
      <c r="F1858" t="s">
        <v>10</v>
      </c>
      <c r="G1858" t="s">
        <v>19</v>
      </c>
      <c r="H1858" t="s">
        <v>4243</v>
      </c>
      <c r="I1858" t="s">
        <v>3952</v>
      </c>
      <c r="J1858" t="s">
        <v>3943</v>
      </c>
      <c r="K1858" t="s">
        <v>25</v>
      </c>
      <c r="L1858" t="s">
        <v>3994</v>
      </c>
      <c r="M1858" t="s">
        <v>3995</v>
      </c>
      <c r="N1858" t="s">
        <v>3996</v>
      </c>
      <c r="O1858" t="s">
        <v>3948</v>
      </c>
      <c r="P1858">
        <v>4670</v>
      </c>
      <c r="Q1858">
        <v>1814</v>
      </c>
      <c r="R1858">
        <v>1476</v>
      </c>
      <c r="S1858">
        <v>5</v>
      </c>
      <c r="T1858">
        <v>50</v>
      </c>
    </row>
    <row r="1859" spans="1:20" x14ac:dyDescent="0.3">
      <c r="A1859" t="s">
        <v>3939</v>
      </c>
      <c r="B1859" t="s">
        <v>4998</v>
      </c>
      <c r="C1859">
        <v>365000</v>
      </c>
      <c r="D1859">
        <v>2010</v>
      </c>
      <c r="E1859">
        <v>58424</v>
      </c>
      <c r="F1859" t="s">
        <v>10</v>
      </c>
      <c r="G1859" t="s">
        <v>12</v>
      </c>
      <c r="H1859" t="s">
        <v>4106</v>
      </c>
      <c r="I1859" t="s">
        <v>4114</v>
      </c>
      <c r="J1859" t="s">
        <v>3943</v>
      </c>
      <c r="K1859" t="s">
        <v>25</v>
      </c>
      <c r="L1859" t="s">
        <v>4155</v>
      </c>
      <c r="M1859" t="s">
        <v>4277</v>
      </c>
      <c r="N1859" t="s">
        <v>4278</v>
      </c>
      <c r="O1859" t="s">
        <v>3948</v>
      </c>
      <c r="P1859">
        <v>4420</v>
      </c>
      <c r="Q1859">
        <v>1695</v>
      </c>
      <c r="R1859">
        <v>1480</v>
      </c>
      <c r="S1859">
        <v>5</v>
      </c>
      <c r="T1859">
        <v>42</v>
      </c>
    </row>
    <row r="1860" spans="1:20" x14ac:dyDescent="0.3">
      <c r="A1860" t="s">
        <v>3957</v>
      </c>
      <c r="B1860" t="s">
        <v>5774</v>
      </c>
      <c r="C1860">
        <v>451000</v>
      </c>
      <c r="D1860">
        <v>2017</v>
      </c>
      <c r="E1860">
        <v>55000</v>
      </c>
      <c r="F1860" t="s">
        <v>14</v>
      </c>
      <c r="G1860" t="s">
        <v>12</v>
      </c>
      <c r="H1860" t="s">
        <v>4223</v>
      </c>
      <c r="I1860" t="s">
        <v>3952</v>
      </c>
      <c r="J1860" t="s">
        <v>3943</v>
      </c>
      <c r="K1860" t="s">
        <v>25</v>
      </c>
      <c r="L1860" t="s">
        <v>4787</v>
      </c>
      <c r="M1860" t="s">
        <v>4788</v>
      </c>
      <c r="N1860" t="s">
        <v>5604</v>
      </c>
      <c r="O1860" t="s">
        <v>3948</v>
      </c>
      <c r="P1860">
        <v>3995</v>
      </c>
      <c r="Q1860">
        <v>1660</v>
      </c>
      <c r="R1860">
        <v>1520</v>
      </c>
      <c r="S1860">
        <v>5</v>
      </c>
      <c r="T1860">
        <v>43</v>
      </c>
    </row>
    <row r="1861" spans="1:20" x14ac:dyDescent="0.3">
      <c r="A1861" t="s">
        <v>3949</v>
      </c>
      <c r="B1861" t="s">
        <v>5775</v>
      </c>
      <c r="C1861">
        <v>130000</v>
      </c>
      <c r="D1861">
        <v>1996</v>
      </c>
      <c r="E1861">
        <v>100000</v>
      </c>
      <c r="F1861" t="s">
        <v>5776</v>
      </c>
      <c r="G1861" t="s">
        <v>12</v>
      </c>
      <c r="H1861" t="s">
        <v>3987</v>
      </c>
      <c r="I1861" t="s">
        <v>3952</v>
      </c>
      <c r="J1861" t="s">
        <v>3953</v>
      </c>
      <c r="K1861" t="s">
        <v>25</v>
      </c>
      <c r="L1861" t="s">
        <v>1676</v>
      </c>
      <c r="M1861" t="s">
        <v>1676</v>
      </c>
      <c r="N1861" t="s">
        <v>1676</v>
      </c>
      <c r="O1861" t="s">
        <v>1676</v>
      </c>
    </row>
    <row r="1862" spans="1:20" x14ac:dyDescent="0.3">
      <c r="A1862" t="s">
        <v>3964</v>
      </c>
      <c r="B1862" t="s">
        <v>5066</v>
      </c>
      <c r="C1862">
        <v>2150000</v>
      </c>
      <c r="D1862">
        <v>2017</v>
      </c>
      <c r="E1862">
        <v>45000</v>
      </c>
      <c r="F1862" t="s">
        <v>14</v>
      </c>
      <c r="G1862" t="s">
        <v>19</v>
      </c>
      <c r="H1862" t="s">
        <v>3971</v>
      </c>
      <c r="I1862" t="s">
        <v>3942</v>
      </c>
      <c r="J1862" t="s">
        <v>3943</v>
      </c>
      <c r="K1862" t="s">
        <v>25</v>
      </c>
      <c r="L1862" t="s">
        <v>4172</v>
      </c>
      <c r="M1862" t="s">
        <v>4502</v>
      </c>
      <c r="N1862" t="s">
        <v>4503</v>
      </c>
      <c r="O1862" t="s">
        <v>3975</v>
      </c>
      <c r="P1862">
        <v>4735</v>
      </c>
      <c r="Q1862">
        <v>1830</v>
      </c>
      <c r="R1862">
        <v>1795</v>
      </c>
      <c r="S1862">
        <v>7</v>
      </c>
      <c r="T1862">
        <v>55</v>
      </c>
    </row>
    <row r="1863" spans="1:20" x14ac:dyDescent="0.3">
      <c r="A1863" t="s">
        <v>3949</v>
      </c>
      <c r="B1863" t="s">
        <v>5777</v>
      </c>
      <c r="C1863">
        <v>195000</v>
      </c>
      <c r="D1863">
        <v>2011</v>
      </c>
      <c r="E1863">
        <v>75000</v>
      </c>
      <c r="F1863" t="s">
        <v>14</v>
      </c>
      <c r="G1863" t="s">
        <v>12</v>
      </c>
      <c r="H1863" t="s">
        <v>4078</v>
      </c>
      <c r="I1863" t="s">
        <v>3952</v>
      </c>
      <c r="J1863" t="s">
        <v>3943</v>
      </c>
      <c r="K1863" t="s">
        <v>25</v>
      </c>
      <c r="L1863" t="s">
        <v>3954</v>
      </c>
      <c r="M1863" t="s">
        <v>4429</v>
      </c>
      <c r="N1863" t="s">
        <v>4430</v>
      </c>
      <c r="O1863" t="s">
        <v>1676</v>
      </c>
      <c r="P1863">
        <v>3715</v>
      </c>
      <c r="Q1863">
        <v>1680</v>
      </c>
      <c r="R1863">
        <v>1620</v>
      </c>
      <c r="S1863">
        <v>5</v>
      </c>
      <c r="T1863">
        <v>43</v>
      </c>
    </row>
    <row r="1864" spans="1:20" x14ac:dyDescent="0.3">
      <c r="A1864" t="s">
        <v>3992</v>
      </c>
      <c r="B1864" t="s">
        <v>5778</v>
      </c>
      <c r="C1864">
        <v>880000</v>
      </c>
      <c r="D1864">
        <v>2018</v>
      </c>
      <c r="E1864">
        <v>47000</v>
      </c>
      <c r="F1864" t="s">
        <v>10</v>
      </c>
      <c r="G1864" t="s">
        <v>12</v>
      </c>
      <c r="H1864" t="s">
        <v>3987</v>
      </c>
      <c r="I1864" t="s">
        <v>3952</v>
      </c>
      <c r="J1864" t="s">
        <v>3943</v>
      </c>
      <c r="K1864" t="s">
        <v>25</v>
      </c>
      <c r="L1864" t="s">
        <v>4225</v>
      </c>
      <c r="M1864" t="s">
        <v>4292</v>
      </c>
      <c r="N1864" t="s">
        <v>4044</v>
      </c>
      <c r="O1864" t="s">
        <v>3948</v>
      </c>
      <c r="P1864">
        <v>4386</v>
      </c>
      <c r="Q1864">
        <v>1699</v>
      </c>
      <c r="R1864">
        <v>1466</v>
      </c>
      <c r="S1864">
        <v>5</v>
      </c>
      <c r="T1864">
        <v>55</v>
      </c>
    </row>
    <row r="1865" spans="1:20" x14ac:dyDescent="0.3">
      <c r="A1865" t="s">
        <v>3957</v>
      </c>
      <c r="B1865" t="s">
        <v>5442</v>
      </c>
      <c r="C1865">
        <v>1180000</v>
      </c>
      <c r="D1865">
        <v>2019</v>
      </c>
      <c r="E1865">
        <v>38000</v>
      </c>
      <c r="F1865" t="s">
        <v>10</v>
      </c>
      <c r="G1865" t="s">
        <v>19</v>
      </c>
      <c r="H1865" t="s">
        <v>4006</v>
      </c>
      <c r="I1865" t="s">
        <v>3952</v>
      </c>
      <c r="J1865" t="s">
        <v>3943</v>
      </c>
      <c r="K1865" t="s">
        <v>25</v>
      </c>
      <c r="L1865" t="s">
        <v>4038</v>
      </c>
      <c r="M1865" t="s">
        <v>4260</v>
      </c>
      <c r="N1865" t="s">
        <v>4261</v>
      </c>
      <c r="O1865" t="s">
        <v>3948</v>
      </c>
      <c r="P1865">
        <v>4370</v>
      </c>
      <c r="Q1865">
        <v>1700</v>
      </c>
      <c r="R1865">
        <v>1475</v>
      </c>
      <c r="S1865">
        <v>5</v>
      </c>
      <c r="T1865">
        <v>43</v>
      </c>
    </row>
    <row r="1866" spans="1:20" x14ac:dyDescent="0.3">
      <c r="A1866" t="s">
        <v>3949</v>
      </c>
      <c r="B1866" t="s">
        <v>4293</v>
      </c>
      <c r="C1866">
        <v>285000</v>
      </c>
      <c r="D1866">
        <v>2016</v>
      </c>
      <c r="E1866">
        <v>17000</v>
      </c>
      <c r="F1866" t="s">
        <v>10</v>
      </c>
      <c r="G1866" t="s">
        <v>12</v>
      </c>
      <c r="H1866" t="s">
        <v>3959</v>
      </c>
      <c r="I1866" t="s">
        <v>3952</v>
      </c>
      <c r="J1866" t="s">
        <v>3943</v>
      </c>
      <c r="K1866" t="s">
        <v>25</v>
      </c>
      <c r="L1866" t="s">
        <v>4030</v>
      </c>
      <c r="M1866" t="s">
        <v>4031</v>
      </c>
      <c r="N1866" t="s">
        <v>4032</v>
      </c>
      <c r="O1866" t="s">
        <v>3948</v>
      </c>
      <c r="P1866">
        <v>3395</v>
      </c>
      <c r="Q1866">
        <v>1490</v>
      </c>
      <c r="R1866">
        <v>1475</v>
      </c>
      <c r="S1866">
        <v>5</v>
      </c>
      <c r="T1866">
        <v>35</v>
      </c>
    </row>
    <row r="1867" spans="1:20" x14ac:dyDescent="0.3">
      <c r="A1867" t="s">
        <v>3985</v>
      </c>
      <c r="B1867" t="s">
        <v>4516</v>
      </c>
      <c r="C1867">
        <v>7998999</v>
      </c>
      <c r="D1867">
        <v>2020</v>
      </c>
      <c r="E1867">
        <v>20000</v>
      </c>
      <c r="F1867" t="s">
        <v>14</v>
      </c>
      <c r="G1867" t="s">
        <v>19</v>
      </c>
      <c r="H1867" t="s">
        <v>4259</v>
      </c>
      <c r="I1867" t="s">
        <v>3942</v>
      </c>
      <c r="J1867" t="s">
        <v>3943</v>
      </c>
      <c r="K1867" t="s">
        <v>25</v>
      </c>
      <c r="L1867" t="s">
        <v>4244</v>
      </c>
      <c r="M1867" t="s">
        <v>4245</v>
      </c>
      <c r="N1867" t="s">
        <v>4246</v>
      </c>
      <c r="O1867" t="s">
        <v>3991</v>
      </c>
      <c r="P1867">
        <v>4886</v>
      </c>
      <c r="Q1867">
        <v>1938</v>
      </c>
      <c r="R1867">
        <v>1762</v>
      </c>
      <c r="S1867">
        <v>7</v>
      </c>
    </row>
    <row r="1868" spans="1:20" x14ac:dyDescent="0.3">
      <c r="A1868" t="s">
        <v>3957</v>
      </c>
      <c r="B1868" t="s">
        <v>5308</v>
      </c>
      <c r="C1868">
        <v>925000</v>
      </c>
      <c r="D1868">
        <v>2018</v>
      </c>
      <c r="E1868">
        <v>925000</v>
      </c>
      <c r="F1868" t="s">
        <v>14</v>
      </c>
      <c r="G1868" t="s">
        <v>12</v>
      </c>
      <c r="H1868" t="s">
        <v>4598</v>
      </c>
      <c r="I1868" t="s">
        <v>3952</v>
      </c>
      <c r="J1868" t="s">
        <v>3943</v>
      </c>
      <c r="K1868" t="s">
        <v>25</v>
      </c>
      <c r="L1868" t="s">
        <v>4069</v>
      </c>
      <c r="M1868" t="s">
        <v>4070</v>
      </c>
      <c r="N1868" t="s">
        <v>4322</v>
      </c>
      <c r="O1868" t="s">
        <v>3948</v>
      </c>
      <c r="P1868">
        <v>4375</v>
      </c>
      <c r="Q1868">
        <v>1700</v>
      </c>
      <c r="R1868">
        <v>1475</v>
      </c>
      <c r="S1868">
        <v>5</v>
      </c>
      <c r="T1868">
        <v>43</v>
      </c>
    </row>
    <row r="1869" spans="1:20" x14ac:dyDescent="0.3">
      <c r="A1869" t="s">
        <v>4072</v>
      </c>
      <c r="B1869" t="s">
        <v>5779</v>
      </c>
      <c r="C1869">
        <v>675000</v>
      </c>
      <c r="D1869">
        <v>2019</v>
      </c>
      <c r="E1869">
        <v>35000</v>
      </c>
      <c r="F1869" t="s">
        <v>14</v>
      </c>
      <c r="G1869" t="s">
        <v>12</v>
      </c>
      <c r="H1869" t="s">
        <v>5121</v>
      </c>
      <c r="I1869" t="s">
        <v>3952</v>
      </c>
      <c r="J1869" t="s">
        <v>3943</v>
      </c>
      <c r="K1869" t="s">
        <v>25</v>
      </c>
      <c r="L1869" t="s">
        <v>4204</v>
      </c>
      <c r="M1869" t="s">
        <v>4416</v>
      </c>
      <c r="N1869" t="s">
        <v>4815</v>
      </c>
      <c r="O1869" t="s">
        <v>3948</v>
      </c>
      <c r="P1869">
        <v>3995</v>
      </c>
      <c r="Q1869">
        <v>1704</v>
      </c>
      <c r="R1869">
        <v>1525</v>
      </c>
      <c r="S1869">
        <v>5</v>
      </c>
      <c r="T1869">
        <v>40</v>
      </c>
    </row>
    <row r="1870" spans="1:20" x14ac:dyDescent="0.3">
      <c r="A1870" t="s">
        <v>4800</v>
      </c>
      <c r="B1870" t="s">
        <v>5430</v>
      </c>
      <c r="C1870">
        <v>2500000</v>
      </c>
      <c r="D1870">
        <v>2015</v>
      </c>
      <c r="E1870">
        <v>34303</v>
      </c>
      <c r="F1870" t="s">
        <v>14</v>
      </c>
      <c r="G1870" t="s">
        <v>19</v>
      </c>
      <c r="H1870" t="s">
        <v>4006</v>
      </c>
      <c r="I1870" t="s">
        <v>4451</v>
      </c>
      <c r="J1870" t="s">
        <v>3953</v>
      </c>
      <c r="K1870" t="s">
        <v>25</v>
      </c>
      <c r="L1870" t="s">
        <v>4901</v>
      </c>
      <c r="M1870" t="s">
        <v>4754</v>
      </c>
      <c r="N1870" t="s">
        <v>4804</v>
      </c>
      <c r="O1870" t="s">
        <v>3948</v>
      </c>
      <c r="P1870">
        <v>3982</v>
      </c>
      <c r="Q1870">
        <v>1727</v>
      </c>
      <c r="R1870">
        <v>1425</v>
      </c>
      <c r="S1870">
        <v>5</v>
      </c>
      <c r="T1870">
        <v>44</v>
      </c>
    </row>
    <row r="1871" spans="1:20" x14ac:dyDescent="0.3">
      <c r="A1871" t="s">
        <v>4104</v>
      </c>
      <c r="B1871" t="s">
        <v>4346</v>
      </c>
      <c r="C1871">
        <v>3675000</v>
      </c>
      <c r="D1871">
        <v>2019</v>
      </c>
      <c r="E1871">
        <v>34000</v>
      </c>
      <c r="F1871" t="s">
        <v>14</v>
      </c>
      <c r="G1871" t="s">
        <v>19</v>
      </c>
      <c r="H1871" t="s">
        <v>4254</v>
      </c>
      <c r="I1871" t="s">
        <v>4068</v>
      </c>
      <c r="J1871" t="s">
        <v>3943</v>
      </c>
      <c r="K1871" t="s">
        <v>25</v>
      </c>
      <c r="L1871" t="s">
        <v>4107</v>
      </c>
      <c r="M1871" t="s">
        <v>4347</v>
      </c>
      <c r="N1871" t="s">
        <v>3990</v>
      </c>
      <c r="O1871" t="s">
        <v>3948</v>
      </c>
      <c r="P1871">
        <v>4933</v>
      </c>
      <c r="Q1871">
        <v>1874</v>
      </c>
      <c r="R1871">
        <v>1455</v>
      </c>
      <c r="S1871">
        <v>5</v>
      </c>
      <c r="T1871">
        <v>75</v>
      </c>
    </row>
    <row r="1872" spans="1:20" x14ac:dyDescent="0.3">
      <c r="A1872" t="s">
        <v>3957</v>
      </c>
      <c r="B1872" t="s">
        <v>5780</v>
      </c>
      <c r="C1872">
        <v>2400000</v>
      </c>
      <c r="D1872">
        <v>2022</v>
      </c>
      <c r="E1872">
        <v>8000</v>
      </c>
      <c r="F1872" t="s">
        <v>14</v>
      </c>
      <c r="G1872" t="s">
        <v>19</v>
      </c>
      <c r="H1872" t="s">
        <v>4106</v>
      </c>
      <c r="I1872" t="s">
        <v>3952</v>
      </c>
      <c r="J1872" t="s">
        <v>3943</v>
      </c>
      <c r="K1872" t="s">
        <v>25</v>
      </c>
      <c r="L1872" t="s">
        <v>4186</v>
      </c>
      <c r="M1872" t="s">
        <v>4354</v>
      </c>
      <c r="N1872" t="s">
        <v>4355</v>
      </c>
      <c r="O1872" t="s">
        <v>3948</v>
      </c>
      <c r="P1872">
        <v>4500</v>
      </c>
      <c r="Q1872">
        <v>1790</v>
      </c>
      <c r="R1872">
        <v>1675</v>
      </c>
      <c r="S1872">
        <v>7</v>
      </c>
      <c r="T1872">
        <v>50</v>
      </c>
    </row>
    <row r="1873" spans="1:20" x14ac:dyDescent="0.3">
      <c r="A1873" t="s">
        <v>4352</v>
      </c>
      <c r="B1873" t="s">
        <v>5781</v>
      </c>
      <c r="C1873">
        <v>1300000</v>
      </c>
      <c r="D1873">
        <v>2020</v>
      </c>
      <c r="E1873">
        <v>27000</v>
      </c>
      <c r="F1873" t="s">
        <v>14</v>
      </c>
      <c r="G1873" t="s">
        <v>12</v>
      </c>
      <c r="H1873" t="s">
        <v>4159</v>
      </c>
      <c r="I1873" t="s">
        <v>4037</v>
      </c>
      <c r="J1873" t="s">
        <v>3943</v>
      </c>
      <c r="K1873" t="s">
        <v>25</v>
      </c>
      <c r="L1873" t="s">
        <v>4186</v>
      </c>
      <c r="M1873" t="s">
        <v>4354</v>
      </c>
      <c r="N1873" t="s">
        <v>4355</v>
      </c>
      <c r="O1873" t="s">
        <v>3948</v>
      </c>
      <c r="P1873">
        <v>4315</v>
      </c>
      <c r="Q1873">
        <v>1800</v>
      </c>
      <c r="R1873">
        <v>1645</v>
      </c>
      <c r="S1873">
        <v>5</v>
      </c>
      <c r="T1873">
        <v>50</v>
      </c>
    </row>
    <row r="1874" spans="1:20" x14ac:dyDescent="0.3">
      <c r="A1874" t="s">
        <v>3957</v>
      </c>
      <c r="B1874" t="s">
        <v>4975</v>
      </c>
      <c r="C1874">
        <v>825000</v>
      </c>
      <c r="D1874">
        <v>2021</v>
      </c>
      <c r="E1874">
        <v>6600</v>
      </c>
      <c r="F1874" t="s">
        <v>10</v>
      </c>
      <c r="G1874" t="s">
        <v>19</v>
      </c>
      <c r="H1874" t="s">
        <v>4106</v>
      </c>
      <c r="I1874" t="s">
        <v>4011</v>
      </c>
      <c r="J1874" t="s">
        <v>3943</v>
      </c>
      <c r="K1874" t="s">
        <v>25</v>
      </c>
      <c r="L1874" t="s">
        <v>3961</v>
      </c>
      <c r="M1874" t="s">
        <v>3968</v>
      </c>
      <c r="N1874" t="s">
        <v>4304</v>
      </c>
      <c r="O1874" t="s">
        <v>3948</v>
      </c>
      <c r="P1874">
        <v>3805</v>
      </c>
      <c r="Q1874">
        <v>1680</v>
      </c>
      <c r="R1874">
        <v>1520</v>
      </c>
      <c r="S1874">
        <v>5</v>
      </c>
      <c r="T1874">
        <v>37</v>
      </c>
    </row>
    <row r="1875" spans="1:20" x14ac:dyDescent="0.3">
      <c r="A1875" t="s">
        <v>3964</v>
      </c>
      <c r="B1875" t="s">
        <v>5782</v>
      </c>
      <c r="C1875">
        <v>899000</v>
      </c>
      <c r="D1875">
        <v>2015</v>
      </c>
      <c r="E1875">
        <v>125000</v>
      </c>
      <c r="F1875" t="s">
        <v>14</v>
      </c>
      <c r="G1875" t="s">
        <v>12</v>
      </c>
      <c r="H1875" t="s">
        <v>3971</v>
      </c>
      <c r="I1875" t="s">
        <v>4037</v>
      </c>
      <c r="J1875" t="s">
        <v>4177</v>
      </c>
      <c r="K1875" t="s">
        <v>25</v>
      </c>
      <c r="L1875" t="s">
        <v>4136</v>
      </c>
      <c r="M1875" t="s">
        <v>4137</v>
      </c>
      <c r="N1875" t="s">
        <v>4138</v>
      </c>
      <c r="O1875" t="s">
        <v>3975</v>
      </c>
      <c r="P1875">
        <v>4585</v>
      </c>
      <c r="Q1875">
        <v>1765</v>
      </c>
      <c r="R1875">
        <v>1760</v>
      </c>
      <c r="S1875">
        <v>8</v>
      </c>
      <c r="T1875">
        <v>55</v>
      </c>
    </row>
    <row r="1876" spans="1:20" x14ac:dyDescent="0.3">
      <c r="A1876" t="s">
        <v>3949</v>
      </c>
      <c r="B1876" t="s">
        <v>5783</v>
      </c>
      <c r="C1876">
        <v>409999</v>
      </c>
      <c r="D1876">
        <v>2021</v>
      </c>
      <c r="E1876">
        <v>13424</v>
      </c>
      <c r="F1876" t="s">
        <v>10</v>
      </c>
      <c r="G1876" t="s">
        <v>12</v>
      </c>
      <c r="H1876" t="s">
        <v>5614</v>
      </c>
      <c r="I1876" t="s">
        <v>4037</v>
      </c>
      <c r="J1876" t="s">
        <v>3943</v>
      </c>
      <c r="K1876" t="s">
        <v>25</v>
      </c>
      <c r="L1876" t="s">
        <v>4030</v>
      </c>
      <c r="M1876" t="s">
        <v>4031</v>
      </c>
      <c r="N1876" t="s">
        <v>4032</v>
      </c>
      <c r="O1876" t="s">
        <v>3948</v>
      </c>
      <c r="P1876">
        <v>3445</v>
      </c>
      <c r="Q1876">
        <v>1515</v>
      </c>
      <c r="R1876">
        <v>1475</v>
      </c>
      <c r="S1876">
        <v>5</v>
      </c>
      <c r="T1876">
        <v>35</v>
      </c>
    </row>
    <row r="1877" spans="1:20" x14ac:dyDescent="0.3">
      <c r="A1877" t="s">
        <v>3949</v>
      </c>
      <c r="B1877" t="s">
        <v>4764</v>
      </c>
      <c r="C1877">
        <v>289000</v>
      </c>
      <c r="D1877">
        <v>2015</v>
      </c>
      <c r="E1877">
        <v>78000</v>
      </c>
      <c r="F1877" t="s">
        <v>22</v>
      </c>
      <c r="G1877" t="s">
        <v>12</v>
      </c>
      <c r="H1877" t="s">
        <v>3971</v>
      </c>
      <c r="I1877" t="s">
        <v>3952</v>
      </c>
      <c r="J1877" t="s">
        <v>3943</v>
      </c>
      <c r="K1877" t="s">
        <v>25</v>
      </c>
      <c r="L1877" t="s">
        <v>4030</v>
      </c>
      <c r="M1877" t="s">
        <v>4031</v>
      </c>
      <c r="N1877" t="s">
        <v>4032</v>
      </c>
      <c r="O1877" t="s">
        <v>3948</v>
      </c>
      <c r="P1877">
        <v>3395</v>
      </c>
      <c r="Q1877">
        <v>1490</v>
      </c>
      <c r="R1877">
        <v>1475</v>
      </c>
      <c r="S1877">
        <v>5</v>
      </c>
      <c r="T1877">
        <v>35</v>
      </c>
    </row>
    <row r="1878" spans="1:20" x14ac:dyDescent="0.3">
      <c r="A1878" t="s">
        <v>3949</v>
      </c>
      <c r="B1878" t="s">
        <v>5784</v>
      </c>
      <c r="C1878">
        <v>280000</v>
      </c>
      <c r="D1878">
        <v>2011</v>
      </c>
      <c r="E1878">
        <v>69276</v>
      </c>
      <c r="F1878" t="s">
        <v>10</v>
      </c>
      <c r="G1878" t="s">
        <v>12</v>
      </c>
      <c r="H1878" t="s">
        <v>4106</v>
      </c>
      <c r="I1878" t="s">
        <v>4114</v>
      </c>
      <c r="J1878" t="s">
        <v>3943</v>
      </c>
      <c r="K1878" t="s">
        <v>25</v>
      </c>
      <c r="L1878" t="s">
        <v>4026</v>
      </c>
      <c r="M1878" t="s">
        <v>4324</v>
      </c>
      <c r="N1878" t="s">
        <v>4028</v>
      </c>
      <c r="O1878" t="s">
        <v>3948</v>
      </c>
      <c r="P1878">
        <v>3620</v>
      </c>
      <c r="Q1878">
        <v>1475</v>
      </c>
      <c r="R1878">
        <v>1460</v>
      </c>
      <c r="S1878">
        <v>5</v>
      </c>
      <c r="T1878">
        <v>35</v>
      </c>
    </row>
    <row r="1879" spans="1:20" x14ac:dyDescent="0.3">
      <c r="A1879" t="s">
        <v>3957</v>
      </c>
      <c r="B1879" t="s">
        <v>5785</v>
      </c>
      <c r="C1879">
        <v>811999</v>
      </c>
      <c r="D1879">
        <v>2017</v>
      </c>
      <c r="E1879">
        <v>31000</v>
      </c>
      <c r="F1879" t="s">
        <v>14</v>
      </c>
      <c r="G1879" t="s">
        <v>12</v>
      </c>
      <c r="H1879" t="s">
        <v>4259</v>
      </c>
      <c r="I1879" t="s">
        <v>3952</v>
      </c>
      <c r="J1879" t="s">
        <v>3943</v>
      </c>
      <c r="K1879" t="s">
        <v>25</v>
      </c>
      <c r="L1879" t="s">
        <v>4069</v>
      </c>
      <c r="M1879" t="s">
        <v>4070</v>
      </c>
      <c r="N1879" t="s">
        <v>4096</v>
      </c>
      <c r="O1879" t="s">
        <v>3948</v>
      </c>
      <c r="P1879">
        <v>4440</v>
      </c>
      <c r="Q1879">
        <v>1729</v>
      </c>
      <c r="R1879">
        <v>1475</v>
      </c>
      <c r="S1879">
        <v>5</v>
      </c>
      <c r="T1879">
        <v>45</v>
      </c>
    </row>
    <row r="1880" spans="1:20" x14ac:dyDescent="0.3">
      <c r="A1880" t="s">
        <v>3985</v>
      </c>
      <c r="B1880" t="s">
        <v>5786</v>
      </c>
      <c r="C1880">
        <v>5400000</v>
      </c>
      <c r="D1880">
        <v>2017</v>
      </c>
      <c r="E1880">
        <v>33000</v>
      </c>
      <c r="F1880" t="s">
        <v>14</v>
      </c>
      <c r="G1880" t="s">
        <v>19</v>
      </c>
      <c r="H1880" t="s">
        <v>4006</v>
      </c>
      <c r="I1880" t="s">
        <v>3952</v>
      </c>
      <c r="J1880" t="s">
        <v>3953</v>
      </c>
      <c r="K1880" t="s">
        <v>25</v>
      </c>
      <c r="L1880" t="s">
        <v>4244</v>
      </c>
      <c r="M1880" t="s">
        <v>5766</v>
      </c>
      <c r="N1880" t="s">
        <v>4892</v>
      </c>
      <c r="O1880" t="s">
        <v>3975</v>
      </c>
      <c r="P1880">
        <v>4936</v>
      </c>
      <c r="Q1880">
        <v>1868</v>
      </c>
      <c r="R1880">
        <v>1479</v>
      </c>
      <c r="S1880">
        <v>4</v>
      </c>
      <c r="T1880">
        <v>78</v>
      </c>
    </row>
    <row r="1881" spans="1:20" x14ac:dyDescent="0.3">
      <c r="A1881" t="s">
        <v>3949</v>
      </c>
      <c r="B1881" t="s">
        <v>5621</v>
      </c>
      <c r="C1881">
        <v>220000</v>
      </c>
      <c r="D1881">
        <v>2012</v>
      </c>
      <c r="E1881">
        <v>54000</v>
      </c>
      <c r="F1881" t="s">
        <v>10</v>
      </c>
      <c r="G1881" t="s">
        <v>12</v>
      </c>
      <c r="H1881" t="s">
        <v>4183</v>
      </c>
      <c r="I1881" t="s">
        <v>4043</v>
      </c>
      <c r="J1881" t="s">
        <v>3943</v>
      </c>
      <c r="K1881" t="s">
        <v>25</v>
      </c>
      <c r="L1881" t="s">
        <v>4026</v>
      </c>
      <c r="M1881" t="s">
        <v>4409</v>
      </c>
      <c r="N1881" t="s">
        <v>4410</v>
      </c>
      <c r="O1881" t="s">
        <v>1676</v>
      </c>
      <c r="P1881">
        <v>3539</v>
      </c>
      <c r="Q1881">
        <v>1475</v>
      </c>
      <c r="R1881">
        <v>1700</v>
      </c>
      <c r="S1881">
        <v>5</v>
      </c>
      <c r="T1881">
        <v>35</v>
      </c>
    </row>
    <row r="1882" spans="1:20" x14ac:dyDescent="0.3">
      <c r="A1882" t="s">
        <v>4021</v>
      </c>
      <c r="B1882" t="s">
        <v>5787</v>
      </c>
      <c r="C1882">
        <v>625000</v>
      </c>
      <c r="D1882">
        <v>2014</v>
      </c>
      <c r="E1882">
        <v>54000</v>
      </c>
      <c r="F1882" t="s">
        <v>14</v>
      </c>
      <c r="G1882" t="s">
        <v>12</v>
      </c>
      <c r="H1882" t="s">
        <v>4006</v>
      </c>
      <c r="I1882" t="s">
        <v>3942</v>
      </c>
      <c r="J1882" t="s">
        <v>3943</v>
      </c>
      <c r="K1882" t="s">
        <v>25</v>
      </c>
      <c r="L1882" t="s">
        <v>4204</v>
      </c>
      <c r="M1882" t="s">
        <v>5306</v>
      </c>
      <c r="N1882" t="s">
        <v>4942</v>
      </c>
      <c r="O1882" t="s">
        <v>3948</v>
      </c>
      <c r="P1882">
        <v>3971</v>
      </c>
      <c r="Q1882">
        <v>1682</v>
      </c>
      <c r="R1882">
        <v>1469</v>
      </c>
      <c r="S1882">
        <v>5</v>
      </c>
      <c r="T1882">
        <v>45</v>
      </c>
    </row>
    <row r="1883" spans="1:20" x14ac:dyDescent="0.3">
      <c r="A1883" t="s">
        <v>3949</v>
      </c>
      <c r="B1883" t="s">
        <v>5132</v>
      </c>
      <c r="C1883">
        <v>725000</v>
      </c>
      <c r="D1883">
        <v>2017</v>
      </c>
      <c r="E1883">
        <v>75000</v>
      </c>
      <c r="F1883" t="s">
        <v>14</v>
      </c>
      <c r="G1883" t="s">
        <v>12</v>
      </c>
      <c r="H1883" t="s">
        <v>4657</v>
      </c>
      <c r="I1883" t="s">
        <v>3952</v>
      </c>
      <c r="J1883" t="s">
        <v>3943</v>
      </c>
      <c r="K1883" t="s">
        <v>25</v>
      </c>
      <c r="L1883" t="s">
        <v>3954</v>
      </c>
      <c r="M1883" t="s">
        <v>4125</v>
      </c>
      <c r="N1883" t="s">
        <v>4126</v>
      </c>
      <c r="O1883" t="s">
        <v>3948</v>
      </c>
      <c r="P1883">
        <v>3995</v>
      </c>
      <c r="Q1883">
        <v>1790</v>
      </c>
      <c r="R1883">
        <v>1640</v>
      </c>
      <c r="S1883">
        <v>5</v>
      </c>
      <c r="T1883">
        <v>48</v>
      </c>
    </row>
    <row r="1884" spans="1:20" x14ac:dyDescent="0.3">
      <c r="A1884" t="s">
        <v>3985</v>
      </c>
      <c r="B1884" t="s">
        <v>5788</v>
      </c>
      <c r="C1884">
        <v>4195000</v>
      </c>
      <c r="D1884">
        <v>2017</v>
      </c>
      <c r="E1884">
        <v>63651</v>
      </c>
      <c r="F1884" t="s">
        <v>14</v>
      </c>
      <c r="G1884" t="s">
        <v>19</v>
      </c>
      <c r="H1884" t="s">
        <v>4006</v>
      </c>
      <c r="I1884" t="s">
        <v>3952</v>
      </c>
      <c r="J1884" t="s">
        <v>3943</v>
      </c>
      <c r="K1884" t="s">
        <v>25</v>
      </c>
      <c r="L1884" t="s">
        <v>3988</v>
      </c>
      <c r="M1884" t="s">
        <v>4140</v>
      </c>
      <c r="N1884" t="s">
        <v>3990</v>
      </c>
      <c r="O1884" t="s">
        <v>3991</v>
      </c>
      <c r="P1884">
        <v>4657</v>
      </c>
      <c r="Q1884">
        <v>1881</v>
      </c>
      <c r="R1884">
        <v>1678</v>
      </c>
      <c r="S1884">
        <v>5</v>
      </c>
      <c r="T1884">
        <v>67</v>
      </c>
    </row>
    <row r="1885" spans="1:20" x14ac:dyDescent="0.3">
      <c r="A1885" t="s">
        <v>4104</v>
      </c>
      <c r="B1885" t="s">
        <v>5789</v>
      </c>
      <c r="C1885">
        <v>1450000</v>
      </c>
      <c r="D1885">
        <v>2014</v>
      </c>
      <c r="E1885">
        <v>71796</v>
      </c>
      <c r="F1885" t="s">
        <v>14</v>
      </c>
      <c r="G1885" t="s">
        <v>19</v>
      </c>
      <c r="H1885" t="s">
        <v>4006</v>
      </c>
      <c r="I1885" t="s">
        <v>4011</v>
      </c>
      <c r="J1885" t="s">
        <v>4177</v>
      </c>
      <c r="K1885" t="s">
        <v>25</v>
      </c>
      <c r="L1885" t="s">
        <v>4107</v>
      </c>
      <c r="M1885" t="s">
        <v>4439</v>
      </c>
      <c r="N1885" t="s">
        <v>4109</v>
      </c>
      <c r="O1885" t="s">
        <v>3991</v>
      </c>
      <c r="P1885">
        <v>4385</v>
      </c>
      <c r="Q1885">
        <v>1831</v>
      </c>
      <c r="R1885">
        <v>1608</v>
      </c>
      <c r="S1885">
        <v>5</v>
      </c>
      <c r="T1885">
        <v>64</v>
      </c>
    </row>
    <row r="1886" spans="1:20" x14ac:dyDescent="0.3">
      <c r="A1886" t="s">
        <v>3997</v>
      </c>
      <c r="B1886" t="s">
        <v>5790</v>
      </c>
      <c r="C1886">
        <v>425000</v>
      </c>
      <c r="D1886">
        <v>2014</v>
      </c>
      <c r="E1886">
        <v>74000</v>
      </c>
      <c r="F1886" t="s">
        <v>14</v>
      </c>
      <c r="G1886" t="s">
        <v>12</v>
      </c>
      <c r="H1886" t="s">
        <v>4145</v>
      </c>
      <c r="I1886" t="s">
        <v>4037</v>
      </c>
      <c r="J1886" t="s">
        <v>3953</v>
      </c>
      <c r="K1886" t="s">
        <v>25</v>
      </c>
      <c r="L1886" t="s">
        <v>3999</v>
      </c>
      <c r="M1886" t="s">
        <v>4000</v>
      </c>
      <c r="N1886" t="s">
        <v>4001</v>
      </c>
      <c r="O1886" t="s">
        <v>3948</v>
      </c>
      <c r="P1886">
        <v>4331</v>
      </c>
      <c r="Q1886">
        <v>1822</v>
      </c>
      <c r="R1886">
        <v>1671</v>
      </c>
      <c r="S1886">
        <v>5</v>
      </c>
      <c r="T1886">
        <v>50</v>
      </c>
    </row>
    <row r="1887" spans="1:20" x14ac:dyDescent="0.3">
      <c r="A1887" t="s">
        <v>3957</v>
      </c>
      <c r="B1887" t="s">
        <v>5411</v>
      </c>
      <c r="C1887">
        <v>250000</v>
      </c>
      <c r="D1887">
        <v>2013</v>
      </c>
      <c r="E1887">
        <v>82461</v>
      </c>
      <c r="F1887" t="s">
        <v>10</v>
      </c>
      <c r="G1887" t="s">
        <v>12</v>
      </c>
      <c r="H1887" t="s">
        <v>4106</v>
      </c>
      <c r="I1887" t="s">
        <v>3967</v>
      </c>
      <c r="J1887" t="s">
        <v>3943</v>
      </c>
      <c r="K1887" t="s">
        <v>25</v>
      </c>
      <c r="L1887" t="s">
        <v>4886</v>
      </c>
      <c r="M1887" t="s">
        <v>4887</v>
      </c>
      <c r="N1887" t="s">
        <v>4888</v>
      </c>
      <c r="O1887" t="s">
        <v>3948</v>
      </c>
      <c r="P1887">
        <v>3495</v>
      </c>
      <c r="Q1887">
        <v>1550</v>
      </c>
      <c r="R1887">
        <v>1500</v>
      </c>
      <c r="S1887">
        <v>5</v>
      </c>
      <c r="T1887">
        <v>32</v>
      </c>
    </row>
    <row r="1888" spans="1:20" x14ac:dyDescent="0.3">
      <c r="A1888" t="s">
        <v>3949</v>
      </c>
      <c r="B1888" t="s">
        <v>4674</v>
      </c>
      <c r="C1888">
        <v>800000</v>
      </c>
      <c r="D1888">
        <v>2018</v>
      </c>
      <c r="E1888">
        <v>66000</v>
      </c>
      <c r="F1888" t="s">
        <v>14</v>
      </c>
      <c r="G1888" t="s">
        <v>12</v>
      </c>
      <c r="H1888" t="s">
        <v>3941</v>
      </c>
      <c r="I1888" t="s">
        <v>4114</v>
      </c>
      <c r="J1888" t="s">
        <v>3943</v>
      </c>
      <c r="K1888" t="s">
        <v>25</v>
      </c>
      <c r="L1888" t="s">
        <v>3954</v>
      </c>
      <c r="M1888" t="s">
        <v>3955</v>
      </c>
      <c r="N1888" t="s">
        <v>3956</v>
      </c>
      <c r="O1888" t="s">
        <v>3948</v>
      </c>
      <c r="P1888">
        <v>3995</v>
      </c>
      <c r="Q1888">
        <v>1735</v>
      </c>
      <c r="R1888">
        <v>1515</v>
      </c>
      <c r="S1888">
        <v>5</v>
      </c>
      <c r="T1888">
        <v>37</v>
      </c>
    </row>
    <row r="1889" spans="1:20" x14ac:dyDescent="0.3">
      <c r="A1889" t="s">
        <v>4115</v>
      </c>
      <c r="B1889" t="s">
        <v>4728</v>
      </c>
      <c r="C1889">
        <v>875000</v>
      </c>
      <c r="D1889">
        <v>2015</v>
      </c>
      <c r="E1889">
        <v>87000</v>
      </c>
      <c r="F1889" t="s">
        <v>14</v>
      </c>
      <c r="G1889" t="s">
        <v>12</v>
      </c>
      <c r="H1889" t="s">
        <v>4432</v>
      </c>
      <c r="I1889" t="s">
        <v>3952</v>
      </c>
      <c r="J1889" t="s">
        <v>3943</v>
      </c>
      <c r="K1889" t="s">
        <v>25</v>
      </c>
      <c r="L1889" t="s">
        <v>4146</v>
      </c>
      <c r="M1889" t="s">
        <v>4147</v>
      </c>
      <c r="N1889" t="s">
        <v>4426</v>
      </c>
      <c r="O1889" t="s">
        <v>3975</v>
      </c>
      <c r="P1889">
        <v>4456</v>
      </c>
      <c r="Q1889">
        <v>1820</v>
      </c>
      <c r="R1889">
        <v>1995</v>
      </c>
      <c r="S1889">
        <v>8</v>
      </c>
      <c r="T1889">
        <v>60</v>
      </c>
    </row>
    <row r="1890" spans="1:20" x14ac:dyDescent="0.3">
      <c r="A1890" t="s">
        <v>3980</v>
      </c>
      <c r="B1890" t="s">
        <v>4880</v>
      </c>
      <c r="C1890">
        <v>2275000</v>
      </c>
      <c r="D1890">
        <v>2016</v>
      </c>
      <c r="E1890">
        <v>61109</v>
      </c>
      <c r="F1890" t="s">
        <v>14</v>
      </c>
      <c r="G1890" t="s">
        <v>19</v>
      </c>
      <c r="H1890" t="s">
        <v>4006</v>
      </c>
      <c r="I1890" t="s">
        <v>4043</v>
      </c>
      <c r="J1890" t="s">
        <v>3953</v>
      </c>
      <c r="K1890" t="s">
        <v>25</v>
      </c>
      <c r="L1890" t="s">
        <v>4092</v>
      </c>
      <c r="M1890" t="s">
        <v>4406</v>
      </c>
      <c r="N1890" t="s">
        <v>4407</v>
      </c>
      <c r="O1890" t="s">
        <v>3948</v>
      </c>
      <c r="P1890">
        <v>4424</v>
      </c>
      <c r="Q1890">
        <v>1804</v>
      </c>
      <c r="R1890">
        <v>1494</v>
      </c>
      <c r="S1890">
        <v>5</v>
      </c>
      <c r="T1890">
        <v>50</v>
      </c>
    </row>
    <row r="1891" spans="1:20" x14ac:dyDescent="0.3">
      <c r="A1891" t="s">
        <v>4015</v>
      </c>
      <c r="B1891" t="s">
        <v>5791</v>
      </c>
      <c r="C1891">
        <v>525000</v>
      </c>
      <c r="D1891">
        <v>2019</v>
      </c>
      <c r="E1891">
        <v>32000</v>
      </c>
      <c r="F1891" t="s">
        <v>10</v>
      </c>
      <c r="G1891" t="s">
        <v>12</v>
      </c>
      <c r="H1891" t="s">
        <v>4220</v>
      </c>
      <c r="I1891" t="s">
        <v>4090</v>
      </c>
      <c r="J1891" t="s">
        <v>3943</v>
      </c>
      <c r="K1891" t="s">
        <v>25</v>
      </c>
      <c r="L1891" t="s">
        <v>4062</v>
      </c>
      <c r="M1891" t="s">
        <v>4082</v>
      </c>
      <c r="N1891" t="s">
        <v>4083</v>
      </c>
      <c r="O1891" t="s">
        <v>3948</v>
      </c>
      <c r="P1891">
        <v>3793</v>
      </c>
      <c r="Q1891">
        <v>1665</v>
      </c>
      <c r="R1891">
        <v>1587</v>
      </c>
      <c r="S1891">
        <v>5</v>
      </c>
      <c r="T1891">
        <v>35</v>
      </c>
    </row>
    <row r="1892" spans="1:20" x14ac:dyDescent="0.3">
      <c r="A1892" t="s">
        <v>3980</v>
      </c>
      <c r="B1892" t="s">
        <v>5792</v>
      </c>
      <c r="C1892">
        <v>20000000</v>
      </c>
      <c r="D1892">
        <v>2021</v>
      </c>
      <c r="E1892">
        <v>6600</v>
      </c>
      <c r="F1892" t="s">
        <v>10</v>
      </c>
      <c r="G1892" t="s">
        <v>19</v>
      </c>
      <c r="H1892" t="s">
        <v>4036</v>
      </c>
      <c r="I1892" t="s">
        <v>3952</v>
      </c>
      <c r="J1892" t="s">
        <v>3943</v>
      </c>
      <c r="K1892" t="s">
        <v>25</v>
      </c>
      <c r="L1892" t="s">
        <v>4527</v>
      </c>
      <c r="M1892" t="s">
        <v>5793</v>
      </c>
      <c r="N1892" t="s">
        <v>5794</v>
      </c>
      <c r="O1892" t="s">
        <v>3975</v>
      </c>
      <c r="P1892">
        <v>5246</v>
      </c>
      <c r="Q1892">
        <v>1899</v>
      </c>
      <c r="R1892">
        <v>1494</v>
      </c>
      <c r="S1892">
        <v>5</v>
      </c>
      <c r="T1892">
        <v>80</v>
      </c>
    </row>
    <row r="1893" spans="1:20" x14ac:dyDescent="0.3">
      <c r="A1893" t="s">
        <v>4115</v>
      </c>
      <c r="B1893" t="s">
        <v>4274</v>
      </c>
      <c r="C1893">
        <v>1520000</v>
      </c>
      <c r="D1893">
        <v>2021</v>
      </c>
      <c r="E1893">
        <v>14000</v>
      </c>
      <c r="F1893" t="s">
        <v>10</v>
      </c>
      <c r="G1893" t="s">
        <v>12</v>
      </c>
      <c r="H1893" t="s">
        <v>4036</v>
      </c>
      <c r="I1893" t="s">
        <v>4043</v>
      </c>
      <c r="J1893" t="s">
        <v>3943</v>
      </c>
      <c r="K1893" t="s">
        <v>25</v>
      </c>
      <c r="L1893" t="s">
        <v>4211</v>
      </c>
      <c r="M1893" t="s">
        <v>4212</v>
      </c>
      <c r="N1893" t="s">
        <v>4275</v>
      </c>
      <c r="O1893" t="s">
        <v>3991</v>
      </c>
      <c r="P1893">
        <v>3985</v>
      </c>
      <c r="Q1893">
        <v>1820</v>
      </c>
      <c r="R1893">
        <v>1844</v>
      </c>
      <c r="S1893">
        <v>4</v>
      </c>
      <c r="T1893">
        <v>57</v>
      </c>
    </row>
    <row r="1894" spans="1:20" x14ac:dyDescent="0.3">
      <c r="A1894" t="s">
        <v>3957</v>
      </c>
      <c r="B1894" t="s">
        <v>5504</v>
      </c>
      <c r="C1894">
        <v>170000</v>
      </c>
      <c r="D1894">
        <v>2009</v>
      </c>
      <c r="E1894">
        <v>135797</v>
      </c>
      <c r="F1894" t="s">
        <v>10</v>
      </c>
      <c r="G1894" t="s">
        <v>12</v>
      </c>
      <c r="H1894" t="s">
        <v>3959</v>
      </c>
      <c r="I1894" t="s">
        <v>4037</v>
      </c>
      <c r="J1894" t="s">
        <v>3953</v>
      </c>
      <c r="K1894" t="s">
        <v>25</v>
      </c>
      <c r="L1894" t="s">
        <v>4046</v>
      </c>
      <c r="M1894" t="s">
        <v>5505</v>
      </c>
      <c r="N1894" t="s">
        <v>5506</v>
      </c>
      <c r="O1894" t="s">
        <v>3948</v>
      </c>
      <c r="P1894">
        <v>3565</v>
      </c>
      <c r="Q1894">
        <v>1595</v>
      </c>
      <c r="R1894">
        <v>1550</v>
      </c>
      <c r="S1894">
        <v>5</v>
      </c>
      <c r="T1894">
        <v>35</v>
      </c>
    </row>
    <row r="1895" spans="1:20" x14ac:dyDescent="0.3">
      <c r="A1895" t="s">
        <v>4072</v>
      </c>
      <c r="B1895" t="s">
        <v>4960</v>
      </c>
      <c r="C1895">
        <v>3300000</v>
      </c>
      <c r="D1895">
        <v>2019</v>
      </c>
      <c r="E1895">
        <v>42475</v>
      </c>
      <c r="F1895" t="s">
        <v>14</v>
      </c>
      <c r="G1895" t="s">
        <v>19</v>
      </c>
      <c r="H1895" t="s">
        <v>3941</v>
      </c>
      <c r="I1895" t="s">
        <v>4037</v>
      </c>
      <c r="J1895" t="s">
        <v>3943</v>
      </c>
      <c r="K1895" t="s">
        <v>25</v>
      </c>
      <c r="L1895" t="s">
        <v>4864</v>
      </c>
      <c r="M1895" t="s">
        <v>4865</v>
      </c>
      <c r="N1895" t="s">
        <v>4866</v>
      </c>
      <c r="O1895" t="s">
        <v>3991</v>
      </c>
      <c r="P1895">
        <v>4903</v>
      </c>
      <c r="Q1895">
        <v>1869</v>
      </c>
      <c r="R1895">
        <v>1837</v>
      </c>
      <c r="S1895">
        <v>7</v>
      </c>
      <c r="T1895">
        <v>80</v>
      </c>
    </row>
    <row r="1896" spans="1:20" x14ac:dyDescent="0.3">
      <c r="A1896" t="s">
        <v>3949</v>
      </c>
      <c r="B1896" t="s">
        <v>5795</v>
      </c>
      <c r="C1896">
        <v>575000</v>
      </c>
      <c r="D1896">
        <v>2018</v>
      </c>
      <c r="E1896">
        <v>27239</v>
      </c>
      <c r="F1896" t="s">
        <v>10</v>
      </c>
      <c r="G1896" t="s">
        <v>19</v>
      </c>
      <c r="H1896" t="s">
        <v>4006</v>
      </c>
      <c r="I1896" t="s">
        <v>4017</v>
      </c>
      <c r="J1896" t="s">
        <v>3943</v>
      </c>
      <c r="K1896" t="s">
        <v>25</v>
      </c>
      <c r="L1896" t="s">
        <v>4026</v>
      </c>
      <c r="M1896" t="s">
        <v>4027</v>
      </c>
      <c r="N1896" t="s">
        <v>4028</v>
      </c>
      <c r="O1896" t="s">
        <v>3948</v>
      </c>
      <c r="P1896">
        <v>3600</v>
      </c>
      <c r="Q1896">
        <v>1600</v>
      </c>
      <c r="R1896">
        <v>1560</v>
      </c>
      <c r="S1896">
        <v>5</v>
      </c>
      <c r="T1896">
        <v>35</v>
      </c>
    </row>
    <row r="1897" spans="1:20" x14ac:dyDescent="0.3">
      <c r="A1897" t="s">
        <v>5057</v>
      </c>
      <c r="B1897" t="s">
        <v>5796</v>
      </c>
      <c r="C1897">
        <v>190000</v>
      </c>
      <c r="D1897">
        <v>2013</v>
      </c>
      <c r="E1897">
        <v>66000</v>
      </c>
      <c r="F1897" t="s">
        <v>10</v>
      </c>
      <c r="G1897" t="s">
        <v>12</v>
      </c>
      <c r="H1897" t="s">
        <v>3959</v>
      </c>
      <c r="I1897" t="s">
        <v>3952</v>
      </c>
      <c r="J1897" t="s">
        <v>3943</v>
      </c>
      <c r="K1897" t="s">
        <v>25</v>
      </c>
      <c r="L1897" t="s">
        <v>5797</v>
      </c>
      <c r="M1897" t="s">
        <v>5798</v>
      </c>
      <c r="N1897" t="s">
        <v>5799</v>
      </c>
      <c r="O1897" t="s">
        <v>3948</v>
      </c>
      <c r="P1897">
        <v>3495</v>
      </c>
      <c r="Q1897">
        <v>1495</v>
      </c>
      <c r="R1897">
        <v>1518</v>
      </c>
      <c r="S1897">
        <v>5</v>
      </c>
      <c r="T1897">
        <v>38</v>
      </c>
    </row>
    <row r="1898" spans="1:20" x14ac:dyDescent="0.3">
      <c r="A1898" t="s">
        <v>3957</v>
      </c>
      <c r="B1898" t="s">
        <v>5800</v>
      </c>
      <c r="C1898">
        <v>755000</v>
      </c>
      <c r="D1898">
        <v>2022</v>
      </c>
      <c r="E1898">
        <v>2272</v>
      </c>
      <c r="F1898" t="s">
        <v>10</v>
      </c>
      <c r="G1898" t="s">
        <v>12</v>
      </c>
      <c r="H1898" t="s">
        <v>4106</v>
      </c>
      <c r="I1898" t="s">
        <v>3952</v>
      </c>
      <c r="J1898" t="s">
        <v>3943</v>
      </c>
      <c r="K1898" t="s">
        <v>25</v>
      </c>
      <c r="L1898" t="s">
        <v>3961</v>
      </c>
      <c r="M1898" t="s">
        <v>3968</v>
      </c>
      <c r="N1898" t="s">
        <v>4304</v>
      </c>
      <c r="O1898" t="s">
        <v>3948</v>
      </c>
      <c r="P1898">
        <v>3805</v>
      </c>
      <c r="Q1898">
        <v>1680</v>
      </c>
      <c r="R1898">
        <v>1520</v>
      </c>
      <c r="S1898">
        <v>5</v>
      </c>
      <c r="T1898">
        <v>37</v>
      </c>
    </row>
    <row r="1899" spans="1:20" x14ac:dyDescent="0.3">
      <c r="A1899" t="s">
        <v>3939</v>
      </c>
      <c r="B1899" t="s">
        <v>5801</v>
      </c>
      <c r="C1899">
        <v>1130000</v>
      </c>
      <c r="D1899">
        <v>2015</v>
      </c>
      <c r="E1899">
        <v>50000</v>
      </c>
      <c r="F1899" t="s">
        <v>10</v>
      </c>
      <c r="G1899" t="s">
        <v>19</v>
      </c>
      <c r="H1899" t="s">
        <v>3971</v>
      </c>
      <c r="I1899" t="s">
        <v>4043</v>
      </c>
      <c r="J1899" t="s">
        <v>3943</v>
      </c>
      <c r="K1899" t="s">
        <v>25</v>
      </c>
      <c r="L1899" t="s">
        <v>4211</v>
      </c>
      <c r="M1899" t="s">
        <v>5802</v>
      </c>
      <c r="N1899" t="s">
        <v>5803</v>
      </c>
      <c r="O1899" t="s">
        <v>3948</v>
      </c>
      <c r="P1899">
        <v>4545</v>
      </c>
      <c r="Q1899">
        <v>1820</v>
      </c>
      <c r="R1899">
        <v>1685</v>
      </c>
      <c r="S1899">
        <v>5</v>
      </c>
      <c r="T1899">
        <v>58</v>
      </c>
    </row>
    <row r="1900" spans="1:20" x14ac:dyDescent="0.3">
      <c r="A1900" t="s">
        <v>3949</v>
      </c>
      <c r="B1900" t="s">
        <v>5754</v>
      </c>
      <c r="C1900">
        <v>316000</v>
      </c>
      <c r="D1900">
        <v>2019</v>
      </c>
      <c r="E1900">
        <v>17491</v>
      </c>
      <c r="F1900" t="s">
        <v>10</v>
      </c>
      <c r="G1900" t="s">
        <v>12</v>
      </c>
      <c r="H1900" t="s">
        <v>4259</v>
      </c>
      <c r="I1900" t="s">
        <v>4940</v>
      </c>
      <c r="J1900" t="s">
        <v>3943</v>
      </c>
      <c r="K1900" t="s">
        <v>25</v>
      </c>
      <c r="L1900" t="s">
        <v>1676</v>
      </c>
      <c r="M1900" t="s">
        <v>1676</v>
      </c>
      <c r="N1900" t="s">
        <v>1676</v>
      </c>
      <c r="O1900" t="s">
        <v>1676</v>
      </c>
    </row>
    <row r="1901" spans="1:20" x14ac:dyDescent="0.3">
      <c r="A1901" t="s">
        <v>3949</v>
      </c>
      <c r="B1901" t="s">
        <v>5804</v>
      </c>
      <c r="C1901">
        <v>610000</v>
      </c>
      <c r="D1901">
        <v>2017</v>
      </c>
      <c r="E1901">
        <v>38674</v>
      </c>
      <c r="F1901" t="s">
        <v>10</v>
      </c>
      <c r="G1901" t="s">
        <v>12</v>
      </c>
      <c r="H1901" t="s">
        <v>4243</v>
      </c>
      <c r="I1901" t="s">
        <v>3967</v>
      </c>
      <c r="J1901" t="s">
        <v>3943</v>
      </c>
      <c r="K1901" t="s">
        <v>25</v>
      </c>
      <c r="L1901" t="s">
        <v>3961</v>
      </c>
      <c r="M1901" t="s">
        <v>4122</v>
      </c>
      <c r="N1901" t="s">
        <v>4003</v>
      </c>
      <c r="O1901" t="s">
        <v>3948</v>
      </c>
      <c r="P1901">
        <v>3995</v>
      </c>
      <c r="Q1901">
        <v>1695</v>
      </c>
      <c r="R1901">
        <v>1555</v>
      </c>
      <c r="S1901">
        <v>5</v>
      </c>
      <c r="T1901">
        <v>42</v>
      </c>
    </row>
    <row r="1902" spans="1:20" x14ac:dyDescent="0.3">
      <c r="A1902" t="s">
        <v>4104</v>
      </c>
      <c r="B1902" t="s">
        <v>5789</v>
      </c>
      <c r="C1902">
        <v>1875000</v>
      </c>
      <c r="D1902">
        <v>2016</v>
      </c>
      <c r="E1902">
        <v>40000</v>
      </c>
      <c r="F1902" t="s">
        <v>14</v>
      </c>
      <c r="G1902" t="s">
        <v>19</v>
      </c>
      <c r="H1902" t="s">
        <v>4036</v>
      </c>
      <c r="I1902" t="s">
        <v>3952</v>
      </c>
      <c r="J1902" t="s">
        <v>3943</v>
      </c>
      <c r="K1902" t="s">
        <v>25</v>
      </c>
      <c r="L1902" t="s">
        <v>4107</v>
      </c>
      <c r="M1902" t="s">
        <v>4439</v>
      </c>
      <c r="N1902" t="s">
        <v>4109</v>
      </c>
      <c r="O1902" t="s">
        <v>3991</v>
      </c>
      <c r="P1902">
        <v>4385</v>
      </c>
      <c r="Q1902">
        <v>1831</v>
      </c>
      <c r="R1902">
        <v>1608</v>
      </c>
      <c r="S1902">
        <v>5</v>
      </c>
      <c r="T1902">
        <v>64</v>
      </c>
    </row>
    <row r="1903" spans="1:20" x14ac:dyDescent="0.3">
      <c r="A1903" t="s">
        <v>3949</v>
      </c>
      <c r="B1903" t="s">
        <v>4764</v>
      </c>
      <c r="C1903">
        <v>480000</v>
      </c>
      <c r="D1903">
        <v>2021</v>
      </c>
      <c r="E1903">
        <v>14000</v>
      </c>
      <c r="F1903" t="s">
        <v>22</v>
      </c>
      <c r="G1903" t="s">
        <v>12</v>
      </c>
      <c r="H1903" t="s">
        <v>4241</v>
      </c>
      <c r="I1903" t="s">
        <v>3942</v>
      </c>
      <c r="J1903" t="s">
        <v>3943</v>
      </c>
      <c r="K1903" t="s">
        <v>25</v>
      </c>
      <c r="L1903" t="s">
        <v>4030</v>
      </c>
      <c r="M1903" t="s">
        <v>4031</v>
      </c>
      <c r="N1903" t="s">
        <v>4032</v>
      </c>
      <c r="O1903" t="s">
        <v>3948</v>
      </c>
      <c r="P1903">
        <v>3395</v>
      </c>
      <c r="Q1903">
        <v>1490</v>
      </c>
      <c r="R1903">
        <v>1475</v>
      </c>
      <c r="S1903">
        <v>5</v>
      </c>
      <c r="T1903">
        <v>35</v>
      </c>
    </row>
    <row r="1904" spans="1:20" x14ac:dyDescent="0.3">
      <c r="A1904" t="s">
        <v>4004</v>
      </c>
      <c r="B1904" t="s">
        <v>5610</v>
      </c>
      <c r="C1904">
        <v>365000</v>
      </c>
      <c r="D1904">
        <v>2019</v>
      </c>
      <c r="E1904">
        <v>32000</v>
      </c>
      <c r="F1904" t="s">
        <v>10</v>
      </c>
      <c r="G1904" t="s">
        <v>12</v>
      </c>
      <c r="H1904" t="s">
        <v>3971</v>
      </c>
      <c r="I1904" t="s">
        <v>4043</v>
      </c>
      <c r="J1904" t="s">
        <v>3943</v>
      </c>
      <c r="K1904" t="s">
        <v>25</v>
      </c>
      <c r="L1904" t="s">
        <v>4007</v>
      </c>
      <c r="M1904" t="s">
        <v>4008</v>
      </c>
      <c r="N1904" t="s">
        <v>4009</v>
      </c>
      <c r="O1904" t="s">
        <v>3948</v>
      </c>
      <c r="P1904">
        <v>3679</v>
      </c>
      <c r="Q1904">
        <v>1579</v>
      </c>
      <c r="R1904">
        <v>1478</v>
      </c>
      <c r="S1904">
        <v>5</v>
      </c>
      <c r="T1904">
        <v>28</v>
      </c>
    </row>
    <row r="1905" spans="1:20" x14ac:dyDescent="0.3">
      <c r="A1905" t="s">
        <v>3957</v>
      </c>
      <c r="B1905" t="s">
        <v>4344</v>
      </c>
      <c r="C1905">
        <v>250000</v>
      </c>
      <c r="D1905">
        <v>2012</v>
      </c>
      <c r="E1905">
        <v>72000</v>
      </c>
      <c r="F1905" t="s">
        <v>10</v>
      </c>
      <c r="G1905" t="s">
        <v>12</v>
      </c>
      <c r="H1905" t="s">
        <v>3971</v>
      </c>
      <c r="I1905" t="s">
        <v>3952</v>
      </c>
      <c r="J1905" t="s">
        <v>4177</v>
      </c>
      <c r="K1905" t="s">
        <v>25</v>
      </c>
      <c r="L1905" t="s">
        <v>1676</v>
      </c>
      <c r="M1905" t="s">
        <v>1676</v>
      </c>
      <c r="N1905" t="s">
        <v>1676</v>
      </c>
      <c r="O1905" t="s">
        <v>1676</v>
      </c>
    </row>
    <row r="1906" spans="1:20" x14ac:dyDescent="0.3">
      <c r="A1906" t="s">
        <v>4072</v>
      </c>
      <c r="B1906" t="s">
        <v>4415</v>
      </c>
      <c r="C1906">
        <v>745000</v>
      </c>
      <c r="D1906">
        <v>2017</v>
      </c>
      <c r="E1906">
        <v>82000</v>
      </c>
      <c r="F1906" t="s">
        <v>14</v>
      </c>
      <c r="G1906" t="s">
        <v>12</v>
      </c>
      <c r="H1906" t="s">
        <v>4159</v>
      </c>
      <c r="I1906" t="s">
        <v>3952</v>
      </c>
      <c r="J1906" t="s">
        <v>3943</v>
      </c>
      <c r="K1906" t="s">
        <v>25</v>
      </c>
      <c r="L1906" t="s">
        <v>4204</v>
      </c>
      <c r="M1906" t="s">
        <v>4416</v>
      </c>
      <c r="N1906" t="s">
        <v>4417</v>
      </c>
      <c r="O1906" t="s">
        <v>3948</v>
      </c>
      <c r="P1906">
        <v>3999</v>
      </c>
      <c r="Q1906">
        <v>1765</v>
      </c>
      <c r="R1906">
        <v>1708</v>
      </c>
      <c r="S1906">
        <v>5</v>
      </c>
      <c r="T1906">
        <v>52</v>
      </c>
    </row>
    <row r="1907" spans="1:20" x14ac:dyDescent="0.3">
      <c r="A1907" t="s">
        <v>3980</v>
      </c>
      <c r="B1907" t="s">
        <v>5805</v>
      </c>
      <c r="C1907">
        <v>1150000</v>
      </c>
      <c r="D1907">
        <v>2013</v>
      </c>
      <c r="E1907">
        <v>52000</v>
      </c>
      <c r="F1907" t="s">
        <v>10</v>
      </c>
      <c r="G1907" t="s">
        <v>19</v>
      </c>
      <c r="H1907" t="s">
        <v>4036</v>
      </c>
      <c r="I1907" t="s">
        <v>4037</v>
      </c>
      <c r="J1907" t="s">
        <v>3953</v>
      </c>
      <c r="K1907" t="s">
        <v>25</v>
      </c>
      <c r="L1907" t="s">
        <v>5561</v>
      </c>
      <c r="M1907" t="s">
        <v>5806</v>
      </c>
      <c r="N1907" t="s">
        <v>5563</v>
      </c>
      <c r="O1907" t="s">
        <v>3948</v>
      </c>
      <c r="P1907">
        <v>4359</v>
      </c>
      <c r="Q1907">
        <v>2010</v>
      </c>
      <c r="R1907">
        <v>1557</v>
      </c>
      <c r="S1907">
        <v>5</v>
      </c>
      <c r="T1907">
        <v>50</v>
      </c>
    </row>
    <row r="1908" spans="1:20" x14ac:dyDescent="0.3">
      <c r="A1908" t="s">
        <v>4131</v>
      </c>
      <c r="B1908" t="s">
        <v>5807</v>
      </c>
      <c r="C1908">
        <v>2100000</v>
      </c>
      <c r="D1908">
        <v>2020</v>
      </c>
      <c r="E1908">
        <v>38500</v>
      </c>
      <c r="F1908" t="s">
        <v>1586</v>
      </c>
      <c r="G1908" t="s">
        <v>19</v>
      </c>
      <c r="H1908" t="s">
        <v>4036</v>
      </c>
      <c r="I1908" t="s">
        <v>4011</v>
      </c>
      <c r="J1908" t="s">
        <v>3943</v>
      </c>
      <c r="K1908" t="s">
        <v>25</v>
      </c>
      <c r="L1908" t="s">
        <v>1676</v>
      </c>
      <c r="M1908" t="s">
        <v>1676</v>
      </c>
      <c r="N1908" t="s">
        <v>1676</v>
      </c>
      <c r="O1908" t="s">
        <v>3948</v>
      </c>
      <c r="P1908">
        <v>4314</v>
      </c>
      <c r="Q1908">
        <v>1809</v>
      </c>
      <c r="R1908">
        <v>1620</v>
      </c>
      <c r="S1908">
        <v>5</v>
      </c>
    </row>
    <row r="1909" spans="1:20" x14ac:dyDescent="0.3">
      <c r="A1909" t="s">
        <v>3957</v>
      </c>
      <c r="B1909" t="s">
        <v>5808</v>
      </c>
      <c r="C1909">
        <v>200000</v>
      </c>
      <c r="D1909">
        <v>2014</v>
      </c>
      <c r="E1909">
        <v>56000</v>
      </c>
      <c r="F1909" t="s">
        <v>14</v>
      </c>
      <c r="G1909" t="s">
        <v>12</v>
      </c>
      <c r="H1909" t="s">
        <v>4036</v>
      </c>
      <c r="I1909" t="s">
        <v>3952</v>
      </c>
      <c r="J1909" t="s">
        <v>4177</v>
      </c>
      <c r="K1909" t="s">
        <v>25</v>
      </c>
      <c r="L1909" t="s">
        <v>4787</v>
      </c>
      <c r="M1909" t="s">
        <v>4788</v>
      </c>
      <c r="N1909" t="s">
        <v>5604</v>
      </c>
      <c r="O1909" t="s">
        <v>3948</v>
      </c>
      <c r="P1909">
        <v>3995</v>
      </c>
      <c r="Q1909">
        <v>1660</v>
      </c>
      <c r="R1909">
        <v>1520</v>
      </c>
      <c r="S1909">
        <v>5</v>
      </c>
      <c r="T1909">
        <v>43</v>
      </c>
    </row>
    <row r="1910" spans="1:20" x14ac:dyDescent="0.3">
      <c r="A1910" t="s">
        <v>3939</v>
      </c>
      <c r="B1910" t="s">
        <v>5134</v>
      </c>
      <c r="C1910">
        <v>775000</v>
      </c>
      <c r="D1910">
        <v>2016</v>
      </c>
      <c r="E1910">
        <v>42000</v>
      </c>
      <c r="F1910" t="s">
        <v>10</v>
      </c>
      <c r="G1910" t="s">
        <v>19</v>
      </c>
      <c r="H1910" t="s">
        <v>3971</v>
      </c>
      <c r="I1910" t="s">
        <v>4043</v>
      </c>
      <c r="J1910" t="s">
        <v>3943</v>
      </c>
      <c r="K1910" t="s">
        <v>25</v>
      </c>
      <c r="L1910" t="s">
        <v>4155</v>
      </c>
      <c r="M1910" t="s">
        <v>4156</v>
      </c>
      <c r="N1910" t="s">
        <v>4157</v>
      </c>
      <c r="O1910" t="s">
        <v>3948</v>
      </c>
      <c r="P1910">
        <v>4440</v>
      </c>
      <c r="Q1910">
        <v>1695</v>
      </c>
      <c r="R1910">
        <v>1495</v>
      </c>
      <c r="S1910">
        <v>5</v>
      </c>
      <c r="T1910">
        <v>40</v>
      </c>
    </row>
    <row r="1911" spans="1:20" x14ac:dyDescent="0.3">
      <c r="A1911" t="s">
        <v>3957</v>
      </c>
      <c r="B1911" t="s">
        <v>4129</v>
      </c>
      <c r="C1911">
        <v>860000</v>
      </c>
      <c r="D1911">
        <v>2016</v>
      </c>
      <c r="E1911">
        <v>57983</v>
      </c>
      <c r="F1911" t="s">
        <v>10</v>
      </c>
      <c r="G1911" t="s">
        <v>12</v>
      </c>
      <c r="H1911" t="s">
        <v>3971</v>
      </c>
      <c r="I1911" t="s">
        <v>3952</v>
      </c>
      <c r="J1911" t="s">
        <v>3943</v>
      </c>
      <c r="K1911" t="s">
        <v>25</v>
      </c>
      <c r="L1911" t="s">
        <v>4038</v>
      </c>
      <c r="M1911" t="s">
        <v>4039</v>
      </c>
      <c r="N1911" t="s">
        <v>4040</v>
      </c>
      <c r="O1911" t="s">
        <v>3948</v>
      </c>
      <c r="P1911">
        <v>4270</v>
      </c>
      <c r="Q1911">
        <v>1780</v>
      </c>
      <c r="R1911">
        <v>1630</v>
      </c>
      <c r="S1911">
        <v>5</v>
      </c>
      <c r="T1911">
        <v>60</v>
      </c>
    </row>
    <row r="1912" spans="1:20" x14ac:dyDescent="0.3">
      <c r="A1912" t="s">
        <v>4104</v>
      </c>
      <c r="B1912" t="s">
        <v>5345</v>
      </c>
      <c r="C1912">
        <v>2089999</v>
      </c>
      <c r="D1912">
        <v>2018</v>
      </c>
      <c r="E1912">
        <v>15600</v>
      </c>
      <c r="F1912" t="s">
        <v>10</v>
      </c>
      <c r="G1912" t="s">
        <v>19</v>
      </c>
      <c r="H1912" t="s">
        <v>3959</v>
      </c>
      <c r="I1912" t="s">
        <v>3952</v>
      </c>
      <c r="J1912" t="s">
        <v>3943</v>
      </c>
      <c r="K1912" t="s">
        <v>3944</v>
      </c>
      <c r="L1912" t="s">
        <v>4979</v>
      </c>
      <c r="M1912" t="s">
        <v>4980</v>
      </c>
      <c r="N1912" t="s">
        <v>4355</v>
      </c>
      <c r="O1912" t="s">
        <v>3948</v>
      </c>
      <c r="P1912">
        <v>4456</v>
      </c>
      <c r="Q1912">
        <v>1796</v>
      </c>
      <c r="R1912">
        <v>1416</v>
      </c>
      <c r="S1912">
        <v>5</v>
      </c>
      <c r="T1912">
        <v>50</v>
      </c>
    </row>
    <row r="1913" spans="1:20" x14ac:dyDescent="0.3">
      <c r="A1913" t="s">
        <v>3957</v>
      </c>
      <c r="B1913" t="s">
        <v>5308</v>
      </c>
      <c r="C1913">
        <v>1100000</v>
      </c>
      <c r="D1913">
        <v>2019</v>
      </c>
      <c r="E1913">
        <v>26000</v>
      </c>
      <c r="F1913" t="s">
        <v>14</v>
      </c>
      <c r="G1913" t="s">
        <v>12</v>
      </c>
      <c r="H1913" t="s">
        <v>4085</v>
      </c>
      <c r="I1913" t="s">
        <v>3952</v>
      </c>
      <c r="J1913" t="s">
        <v>3943</v>
      </c>
      <c r="K1913" t="s">
        <v>25</v>
      </c>
      <c r="L1913" t="s">
        <v>4069</v>
      </c>
      <c r="M1913" t="s">
        <v>4070</v>
      </c>
      <c r="N1913" t="s">
        <v>4322</v>
      </c>
      <c r="O1913" t="s">
        <v>3948</v>
      </c>
      <c r="P1913">
        <v>4375</v>
      </c>
      <c r="Q1913">
        <v>1700</v>
      </c>
      <c r="R1913">
        <v>1475</v>
      </c>
      <c r="S1913">
        <v>5</v>
      </c>
      <c r="T1913">
        <v>43</v>
      </c>
    </row>
    <row r="1914" spans="1:20" x14ac:dyDescent="0.3">
      <c r="A1914" t="s">
        <v>3980</v>
      </c>
      <c r="B1914" t="s">
        <v>4623</v>
      </c>
      <c r="C1914">
        <v>18500000</v>
      </c>
      <c r="D1914">
        <v>2021</v>
      </c>
      <c r="E1914">
        <v>5000</v>
      </c>
      <c r="F1914" t="s">
        <v>14</v>
      </c>
      <c r="G1914" t="s">
        <v>19</v>
      </c>
      <c r="H1914" t="s">
        <v>3941</v>
      </c>
      <c r="I1914" t="s">
        <v>3952</v>
      </c>
      <c r="J1914" t="s">
        <v>4333</v>
      </c>
      <c r="K1914" t="s">
        <v>25</v>
      </c>
      <c r="L1914" t="s">
        <v>4624</v>
      </c>
      <c r="M1914" t="s">
        <v>4625</v>
      </c>
      <c r="N1914" t="s">
        <v>4626</v>
      </c>
      <c r="O1914" t="s">
        <v>3975</v>
      </c>
      <c r="P1914">
        <v>5246</v>
      </c>
      <c r="Q1914">
        <v>1899</v>
      </c>
      <c r="R1914">
        <v>1494</v>
      </c>
      <c r="S1914">
        <v>5</v>
      </c>
      <c r="T1914">
        <v>70</v>
      </c>
    </row>
    <row r="1915" spans="1:20" x14ac:dyDescent="0.3">
      <c r="A1915" t="s">
        <v>3949</v>
      </c>
      <c r="B1915" t="s">
        <v>3950</v>
      </c>
      <c r="C1915">
        <v>260000</v>
      </c>
      <c r="D1915">
        <v>2011</v>
      </c>
      <c r="E1915">
        <v>90000</v>
      </c>
      <c r="F1915" t="s">
        <v>14</v>
      </c>
      <c r="G1915" t="s">
        <v>12</v>
      </c>
      <c r="H1915" t="s">
        <v>4316</v>
      </c>
      <c r="I1915" t="s">
        <v>3952</v>
      </c>
      <c r="J1915" t="s">
        <v>3953</v>
      </c>
      <c r="K1915" t="s">
        <v>25</v>
      </c>
      <c r="L1915" t="s">
        <v>3954</v>
      </c>
      <c r="M1915" t="s">
        <v>3955</v>
      </c>
      <c r="N1915" t="s">
        <v>3956</v>
      </c>
      <c r="O1915" t="s">
        <v>3948</v>
      </c>
      <c r="P1915">
        <v>3995</v>
      </c>
      <c r="Q1915">
        <v>1695</v>
      </c>
      <c r="R1915">
        <v>1555</v>
      </c>
      <c r="S1915">
        <v>5</v>
      </c>
      <c r="T1915">
        <v>42</v>
      </c>
    </row>
    <row r="1916" spans="1:20" x14ac:dyDescent="0.3">
      <c r="A1916" t="s">
        <v>3980</v>
      </c>
      <c r="B1916" t="s">
        <v>4279</v>
      </c>
      <c r="C1916">
        <v>2690000</v>
      </c>
      <c r="D1916">
        <v>2016</v>
      </c>
      <c r="E1916">
        <v>43323</v>
      </c>
      <c r="F1916" t="s">
        <v>14</v>
      </c>
      <c r="G1916" t="s">
        <v>19</v>
      </c>
      <c r="H1916" t="s">
        <v>4316</v>
      </c>
      <c r="I1916" t="s">
        <v>4037</v>
      </c>
      <c r="J1916" t="s">
        <v>3953</v>
      </c>
      <c r="K1916" t="s">
        <v>25</v>
      </c>
      <c r="L1916" t="s">
        <v>4092</v>
      </c>
      <c r="M1916" t="s">
        <v>4280</v>
      </c>
      <c r="N1916" t="s">
        <v>4100</v>
      </c>
      <c r="O1916" t="s">
        <v>3975</v>
      </c>
      <c r="P1916">
        <v>4879</v>
      </c>
      <c r="Q1916">
        <v>1854</v>
      </c>
      <c r="R1916">
        <v>1474</v>
      </c>
      <c r="S1916">
        <v>5</v>
      </c>
      <c r="T1916">
        <v>80</v>
      </c>
    </row>
    <row r="1917" spans="1:20" x14ac:dyDescent="0.3">
      <c r="A1917" t="s">
        <v>3992</v>
      </c>
      <c r="B1917" t="s">
        <v>5809</v>
      </c>
      <c r="C1917">
        <v>1400000</v>
      </c>
      <c r="D1917">
        <v>2020</v>
      </c>
      <c r="E1917">
        <v>94182</v>
      </c>
      <c r="F1917" t="s">
        <v>14</v>
      </c>
      <c r="G1917" t="s">
        <v>19</v>
      </c>
      <c r="H1917" t="s">
        <v>4078</v>
      </c>
      <c r="I1917" t="s">
        <v>3942</v>
      </c>
      <c r="J1917" t="s">
        <v>3943</v>
      </c>
      <c r="K1917" t="s">
        <v>25</v>
      </c>
      <c r="L1917" t="s">
        <v>4107</v>
      </c>
      <c r="M1917" t="s">
        <v>4191</v>
      </c>
      <c r="N1917" t="s">
        <v>4192</v>
      </c>
      <c r="O1917" t="s">
        <v>3948</v>
      </c>
      <c r="P1917">
        <v>4670</v>
      </c>
      <c r="Q1917">
        <v>1814</v>
      </c>
      <c r="R1917">
        <v>1476</v>
      </c>
      <c r="S1917">
        <v>5</v>
      </c>
      <c r="T1917">
        <v>50</v>
      </c>
    </row>
    <row r="1918" spans="1:20" x14ac:dyDescent="0.3">
      <c r="A1918" t="s">
        <v>3957</v>
      </c>
      <c r="B1918" t="s">
        <v>5810</v>
      </c>
      <c r="C1918">
        <v>515000</v>
      </c>
      <c r="D1918">
        <v>2022</v>
      </c>
      <c r="E1918">
        <v>3395</v>
      </c>
      <c r="F1918" t="s">
        <v>10</v>
      </c>
      <c r="G1918" t="s">
        <v>12</v>
      </c>
      <c r="H1918" t="s">
        <v>3951</v>
      </c>
      <c r="I1918" t="s">
        <v>4940</v>
      </c>
      <c r="J1918" t="s">
        <v>3943</v>
      </c>
      <c r="K1918" t="s">
        <v>25</v>
      </c>
      <c r="L1918" t="s">
        <v>4046</v>
      </c>
      <c r="M1918" t="s">
        <v>4047</v>
      </c>
      <c r="N1918" t="s">
        <v>4048</v>
      </c>
      <c r="O1918" t="s">
        <v>3948</v>
      </c>
      <c r="P1918">
        <v>3610</v>
      </c>
      <c r="Q1918">
        <v>1645</v>
      </c>
      <c r="R1918">
        <v>1560</v>
      </c>
      <c r="S1918">
        <v>5</v>
      </c>
      <c r="T1918">
        <v>35</v>
      </c>
    </row>
    <row r="1919" spans="1:20" x14ac:dyDescent="0.3">
      <c r="A1919" t="s">
        <v>3949</v>
      </c>
      <c r="B1919" t="s">
        <v>4294</v>
      </c>
      <c r="C1919">
        <v>600000</v>
      </c>
      <c r="D1919">
        <v>2014</v>
      </c>
      <c r="E1919">
        <v>53213</v>
      </c>
      <c r="F1919" t="s">
        <v>14</v>
      </c>
      <c r="G1919" t="s">
        <v>12</v>
      </c>
      <c r="H1919" t="s">
        <v>4085</v>
      </c>
      <c r="I1919" t="s">
        <v>3952</v>
      </c>
      <c r="J1919" t="s">
        <v>3943</v>
      </c>
      <c r="K1919" t="s">
        <v>25</v>
      </c>
      <c r="L1919" t="s">
        <v>3954</v>
      </c>
      <c r="M1919" t="s">
        <v>4125</v>
      </c>
      <c r="N1919" t="s">
        <v>4126</v>
      </c>
      <c r="O1919" t="s">
        <v>3948</v>
      </c>
      <c r="P1919">
        <v>4265</v>
      </c>
      <c r="Q1919">
        <v>1695</v>
      </c>
      <c r="R1919">
        <v>1685</v>
      </c>
      <c r="S1919">
        <v>7</v>
      </c>
      <c r="T1919">
        <v>45</v>
      </c>
    </row>
    <row r="1920" spans="1:20" x14ac:dyDescent="0.3">
      <c r="A1920" t="s">
        <v>4072</v>
      </c>
      <c r="B1920" t="s">
        <v>4863</v>
      </c>
      <c r="C1920">
        <v>2000000</v>
      </c>
      <c r="D1920">
        <v>2017</v>
      </c>
      <c r="E1920">
        <v>93000</v>
      </c>
      <c r="F1920" t="s">
        <v>14</v>
      </c>
      <c r="G1920" t="s">
        <v>19</v>
      </c>
      <c r="H1920" t="s">
        <v>4223</v>
      </c>
      <c r="I1920" t="s">
        <v>3952</v>
      </c>
      <c r="J1920" t="s">
        <v>3943</v>
      </c>
      <c r="K1920" t="s">
        <v>25</v>
      </c>
      <c r="L1920" t="s">
        <v>4864</v>
      </c>
      <c r="M1920" t="s">
        <v>4865</v>
      </c>
      <c r="N1920" t="s">
        <v>4866</v>
      </c>
      <c r="O1920" t="s">
        <v>3991</v>
      </c>
      <c r="P1920">
        <v>4892</v>
      </c>
      <c r="Q1920">
        <v>1860</v>
      </c>
      <c r="R1920">
        <v>1837</v>
      </c>
      <c r="S1920">
        <v>7</v>
      </c>
      <c r="T1920">
        <v>80</v>
      </c>
    </row>
    <row r="1921" spans="1:20" x14ac:dyDescent="0.3">
      <c r="A1921" t="s">
        <v>4542</v>
      </c>
      <c r="B1921" t="s">
        <v>4592</v>
      </c>
      <c r="C1921">
        <v>2850000</v>
      </c>
      <c r="D1921">
        <v>2018</v>
      </c>
      <c r="E1921">
        <v>45000</v>
      </c>
      <c r="F1921" t="s">
        <v>14</v>
      </c>
      <c r="G1921" t="s">
        <v>19</v>
      </c>
      <c r="H1921" t="s">
        <v>4456</v>
      </c>
      <c r="I1921" t="s">
        <v>3952</v>
      </c>
      <c r="J1921" t="s">
        <v>3943</v>
      </c>
      <c r="K1921" t="s">
        <v>25</v>
      </c>
      <c r="L1921" t="s">
        <v>4365</v>
      </c>
      <c r="M1921" t="s">
        <v>4366</v>
      </c>
      <c r="N1921" t="s">
        <v>4367</v>
      </c>
      <c r="O1921" t="s">
        <v>3975</v>
      </c>
      <c r="P1921">
        <v>4795</v>
      </c>
      <c r="Q1921">
        <v>1967</v>
      </c>
      <c r="R1921">
        <v>1416</v>
      </c>
      <c r="S1921">
        <v>5</v>
      </c>
      <c r="T1921">
        <v>56</v>
      </c>
    </row>
    <row r="1922" spans="1:20" x14ac:dyDescent="0.3">
      <c r="A1922" t="s">
        <v>3964</v>
      </c>
      <c r="B1922" t="s">
        <v>5110</v>
      </c>
      <c r="C1922">
        <v>3200000</v>
      </c>
      <c r="D1922">
        <v>2017</v>
      </c>
      <c r="E1922">
        <v>110000</v>
      </c>
      <c r="F1922" t="s">
        <v>14</v>
      </c>
      <c r="G1922" t="s">
        <v>19</v>
      </c>
      <c r="H1922" t="s">
        <v>4316</v>
      </c>
      <c r="I1922" t="s">
        <v>3942</v>
      </c>
      <c r="J1922" t="s">
        <v>3943</v>
      </c>
      <c r="K1922" t="s">
        <v>25</v>
      </c>
      <c r="L1922" t="s">
        <v>4172</v>
      </c>
      <c r="M1922" t="s">
        <v>4173</v>
      </c>
      <c r="N1922" t="s">
        <v>4174</v>
      </c>
      <c r="O1922" t="s">
        <v>3991</v>
      </c>
      <c r="P1922">
        <v>4795</v>
      </c>
      <c r="Q1922">
        <v>1855</v>
      </c>
      <c r="R1922">
        <v>1835</v>
      </c>
      <c r="S1922">
        <v>7</v>
      </c>
      <c r="T1922">
        <v>80</v>
      </c>
    </row>
    <row r="1923" spans="1:20" x14ac:dyDescent="0.3">
      <c r="A1923" t="s">
        <v>3964</v>
      </c>
      <c r="B1923" t="s">
        <v>5811</v>
      </c>
      <c r="C1923">
        <v>1075000</v>
      </c>
      <c r="D1923">
        <v>2016</v>
      </c>
      <c r="E1923">
        <v>70000</v>
      </c>
      <c r="F1923" t="s">
        <v>10</v>
      </c>
      <c r="G1923" t="s">
        <v>12</v>
      </c>
      <c r="H1923" t="s">
        <v>4036</v>
      </c>
      <c r="I1923" t="s">
        <v>3952</v>
      </c>
      <c r="J1923" t="s">
        <v>3943</v>
      </c>
      <c r="K1923" t="s">
        <v>25</v>
      </c>
      <c r="L1923" t="s">
        <v>3994</v>
      </c>
      <c r="M1923" t="s">
        <v>4102</v>
      </c>
      <c r="N1923" t="s">
        <v>4103</v>
      </c>
      <c r="O1923" t="s">
        <v>3948</v>
      </c>
      <c r="P1923">
        <v>4620</v>
      </c>
      <c r="Q1923">
        <v>1775</v>
      </c>
      <c r="R1923">
        <v>1475</v>
      </c>
      <c r="S1923">
        <v>5</v>
      </c>
      <c r="T1923">
        <v>55</v>
      </c>
    </row>
    <row r="1924" spans="1:20" x14ac:dyDescent="0.3">
      <c r="A1924" t="s">
        <v>4015</v>
      </c>
      <c r="B1924" t="s">
        <v>5812</v>
      </c>
      <c r="C1924">
        <v>575000</v>
      </c>
      <c r="D1924">
        <v>2020</v>
      </c>
      <c r="E1924">
        <v>40000</v>
      </c>
      <c r="F1924" t="s">
        <v>10</v>
      </c>
      <c r="G1924" t="s">
        <v>12</v>
      </c>
      <c r="H1924" t="s">
        <v>4259</v>
      </c>
      <c r="I1924" t="s">
        <v>3952</v>
      </c>
      <c r="J1924" t="s">
        <v>3943</v>
      </c>
      <c r="K1924" t="s">
        <v>25</v>
      </c>
      <c r="L1924" t="s">
        <v>4062</v>
      </c>
      <c r="M1924" t="s">
        <v>4056</v>
      </c>
      <c r="N1924" t="s">
        <v>4538</v>
      </c>
      <c r="O1924" t="s">
        <v>3948</v>
      </c>
      <c r="P1924">
        <v>3990</v>
      </c>
      <c r="Q1924">
        <v>1755</v>
      </c>
      <c r="R1924">
        <v>1523</v>
      </c>
      <c r="S1924">
        <v>5</v>
      </c>
      <c r="T1924">
        <v>37</v>
      </c>
    </row>
    <row r="1925" spans="1:20" x14ac:dyDescent="0.3">
      <c r="A1925" t="s">
        <v>4444</v>
      </c>
      <c r="B1925" t="s">
        <v>5813</v>
      </c>
      <c r="C1925">
        <v>3950000</v>
      </c>
      <c r="D1925">
        <v>2018</v>
      </c>
      <c r="E1925">
        <v>52000</v>
      </c>
      <c r="F1925" t="s">
        <v>14</v>
      </c>
      <c r="G1925" t="s">
        <v>19</v>
      </c>
      <c r="H1925" t="s">
        <v>4006</v>
      </c>
      <c r="I1925" t="s">
        <v>3952</v>
      </c>
      <c r="J1925" t="s">
        <v>3943</v>
      </c>
      <c r="K1925" t="s">
        <v>25</v>
      </c>
      <c r="L1925" t="s">
        <v>5250</v>
      </c>
      <c r="M1925" t="s">
        <v>4140</v>
      </c>
      <c r="N1925" t="s">
        <v>3990</v>
      </c>
      <c r="O1925" t="s">
        <v>3991</v>
      </c>
      <c r="P1925">
        <v>4425</v>
      </c>
      <c r="Q1925">
        <v>1863</v>
      </c>
      <c r="R1925">
        <v>1652</v>
      </c>
      <c r="S1925">
        <v>5</v>
      </c>
      <c r="T1925">
        <v>54</v>
      </c>
    </row>
    <row r="1926" spans="1:20" x14ac:dyDescent="0.3">
      <c r="A1926" t="s">
        <v>3949</v>
      </c>
      <c r="B1926" t="s">
        <v>5752</v>
      </c>
      <c r="C1926">
        <v>750000</v>
      </c>
      <c r="D1926">
        <v>2019</v>
      </c>
      <c r="E1926">
        <v>6200</v>
      </c>
      <c r="F1926" t="s">
        <v>10</v>
      </c>
      <c r="G1926" t="s">
        <v>12</v>
      </c>
      <c r="H1926" t="s">
        <v>3971</v>
      </c>
      <c r="I1926" t="s">
        <v>4011</v>
      </c>
      <c r="J1926" t="s">
        <v>3943</v>
      </c>
      <c r="K1926" t="s">
        <v>25</v>
      </c>
      <c r="L1926" t="s">
        <v>4012</v>
      </c>
      <c r="M1926" t="s">
        <v>4013</v>
      </c>
      <c r="N1926" t="s">
        <v>4014</v>
      </c>
      <c r="O1926" t="s">
        <v>3948</v>
      </c>
      <c r="P1926">
        <v>4490</v>
      </c>
      <c r="Q1926">
        <v>1730</v>
      </c>
      <c r="R1926">
        <v>1485</v>
      </c>
      <c r="S1926">
        <v>5</v>
      </c>
      <c r="T1926">
        <v>43</v>
      </c>
    </row>
    <row r="1927" spans="1:20" x14ac:dyDescent="0.3">
      <c r="A1927" t="s">
        <v>3939</v>
      </c>
      <c r="B1927" t="s">
        <v>5814</v>
      </c>
      <c r="C1927">
        <v>755000</v>
      </c>
      <c r="D1927">
        <v>2017</v>
      </c>
      <c r="E1927">
        <v>75650</v>
      </c>
      <c r="F1927" t="s">
        <v>14</v>
      </c>
      <c r="G1927" t="s">
        <v>12</v>
      </c>
      <c r="H1927" t="s">
        <v>4267</v>
      </c>
      <c r="I1927" t="s">
        <v>3952</v>
      </c>
      <c r="J1927" t="s">
        <v>3943</v>
      </c>
      <c r="K1927" t="s">
        <v>25</v>
      </c>
      <c r="L1927" t="s">
        <v>4204</v>
      </c>
      <c r="M1927" t="s">
        <v>4205</v>
      </c>
      <c r="N1927" t="s">
        <v>4126</v>
      </c>
      <c r="O1927" t="s">
        <v>3948</v>
      </c>
      <c r="P1927">
        <v>3999</v>
      </c>
      <c r="Q1927">
        <v>1734</v>
      </c>
      <c r="R1927">
        <v>1601</v>
      </c>
      <c r="S1927">
        <v>5</v>
      </c>
      <c r="T1927">
        <v>40</v>
      </c>
    </row>
    <row r="1928" spans="1:20" x14ac:dyDescent="0.3">
      <c r="A1928" t="s">
        <v>3957</v>
      </c>
      <c r="B1928" t="s">
        <v>4584</v>
      </c>
      <c r="C1928">
        <v>190000</v>
      </c>
      <c r="D1928">
        <v>2010</v>
      </c>
      <c r="E1928">
        <v>60000</v>
      </c>
      <c r="F1928" t="s">
        <v>10</v>
      </c>
      <c r="G1928" t="s">
        <v>12</v>
      </c>
      <c r="H1928" t="s">
        <v>5661</v>
      </c>
      <c r="I1928" t="s">
        <v>3952</v>
      </c>
      <c r="J1928" t="s">
        <v>4177</v>
      </c>
      <c r="K1928" t="s">
        <v>25</v>
      </c>
      <c r="L1928" t="s">
        <v>3961</v>
      </c>
      <c r="M1928" t="s">
        <v>4585</v>
      </c>
      <c r="N1928" t="s">
        <v>4586</v>
      </c>
      <c r="O1928" t="s">
        <v>3948</v>
      </c>
      <c r="P1928">
        <v>3565</v>
      </c>
      <c r="Q1928">
        <v>1595</v>
      </c>
      <c r="R1928">
        <v>1550</v>
      </c>
      <c r="S1928">
        <v>5</v>
      </c>
      <c r="T1928">
        <v>35</v>
      </c>
    </row>
    <row r="1929" spans="1:20" x14ac:dyDescent="0.3">
      <c r="A1929" t="s">
        <v>3949</v>
      </c>
      <c r="B1929" t="s">
        <v>3950</v>
      </c>
      <c r="C1929">
        <v>425000</v>
      </c>
      <c r="D1929">
        <v>2014</v>
      </c>
      <c r="E1929">
        <v>89000</v>
      </c>
      <c r="F1929" t="s">
        <v>14</v>
      </c>
      <c r="G1929" t="s">
        <v>12</v>
      </c>
      <c r="H1929" t="s">
        <v>3959</v>
      </c>
      <c r="I1929" t="s">
        <v>3952</v>
      </c>
      <c r="J1929" t="s">
        <v>3943</v>
      </c>
      <c r="K1929" t="s">
        <v>25</v>
      </c>
      <c r="L1929" t="s">
        <v>3954</v>
      </c>
      <c r="M1929" t="s">
        <v>3955</v>
      </c>
      <c r="N1929" t="s">
        <v>3956</v>
      </c>
      <c r="O1929" t="s">
        <v>3948</v>
      </c>
      <c r="P1929">
        <v>3995</v>
      </c>
      <c r="Q1929">
        <v>1695</v>
      </c>
      <c r="R1929">
        <v>1555</v>
      </c>
      <c r="S1929">
        <v>5</v>
      </c>
      <c r="T1929">
        <v>42</v>
      </c>
    </row>
    <row r="1930" spans="1:20" x14ac:dyDescent="0.3">
      <c r="A1930" t="s">
        <v>4248</v>
      </c>
      <c r="B1930" t="s">
        <v>5815</v>
      </c>
      <c r="C1930">
        <v>3600000</v>
      </c>
      <c r="D1930">
        <v>2014</v>
      </c>
      <c r="E1930">
        <v>43000</v>
      </c>
      <c r="F1930" t="s">
        <v>10</v>
      </c>
      <c r="G1930" t="s">
        <v>19</v>
      </c>
      <c r="H1930" t="s">
        <v>3971</v>
      </c>
      <c r="I1930" t="s">
        <v>3952</v>
      </c>
      <c r="J1930" t="s">
        <v>3953</v>
      </c>
      <c r="K1930" t="s">
        <v>25</v>
      </c>
      <c r="L1930" t="s">
        <v>1676</v>
      </c>
      <c r="M1930" t="s">
        <v>1676</v>
      </c>
      <c r="N1930" t="s">
        <v>1676</v>
      </c>
      <c r="O1930" t="s">
        <v>1676</v>
      </c>
    </row>
    <row r="1931" spans="1:20" x14ac:dyDescent="0.3">
      <c r="A1931" t="s">
        <v>3949</v>
      </c>
      <c r="B1931" t="s">
        <v>4764</v>
      </c>
      <c r="C1931">
        <v>390000</v>
      </c>
      <c r="D1931">
        <v>2019</v>
      </c>
      <c r="E1931">
        <v>56000</v>
      </c>
      <c r="F1931" t="s">
        <v>22</v>
      </c>
      <c r="G1931" t="s">
        <v>12</v>
      </c>
      <c r="H1931" t="s">
        <v>4223</v>
      </c>
      <c r="I1931" t="s">
        <v>3952</v>
      </c>
      <c r="J1931" t="s">
        <v>3943</v>
      </c>
      <c r="K1931" t="s">
        <v>25</v>
      </c>
      <c r="L1931" t="s">
        <v>4030</v>
      </c>
      <c r="M1931" t="s">
        <v>4031</v>
      </c>
      <c r="N1931" t="s">
        <v>4032</v>
      </c>
      <c r="O1931" t="s">
        <v>3948</v>
      </c>
      <c r="P1931">
        <v>3395</v>
      </c>
      <c r="Q1931">
        <v>1490</v>
      </c>
      <c r="R1931">
        <v>1475</v>
      </c>
      <c r="S1931">
        <v>5</v>
      </c>
      <c r="T1931">
        <v>35</v>
      </c>
    </row>
    <row r="1932" spans="1:20" x14ac:dyDescent="0.3">
      <c r="A1932" t="s">
        <v>3957</v>
      </c>
      <c r="B1932" t="s">
        <v>5308</v>
      </c>
      <c r="C1932">
        <v>855000</v>
      </c>
      <c r="D1932">
        <v>2017</v>
      </c>
      <c r="E1932">
        <v>57000</v>
      </c>
      <c r="F1932" t="s">
        <v>14</v>
      </c>
      <c r="G1932" t="s">
        <v>12</v>
      </c>
      <c r="H1932" t="s">
        <v>4006</v>
      </c>
      <c r="I1932" t="s">
        <v>3942</v>
      </c>
      <c r="J1932" t="s">
        <v>3953</v>
      </c>
      <c r="K1932" t="s">
        <v>25</v>
      </c>
      <c r="L1932" t="s">
        <v>4069</v>
      </c>
      <c r="M1932" t="s">
        <v>4070</v>
      </c>
      <c r="N1932" t="s">
        <v>4322</v>
      </c>
      <c r="O1932" t="s">
        <v>3948</v>
      </c>
      <c r="P1932">
        <v>4375</v>
      </c>
      <c r="Q1932">
        <v>1700</v>
      </c>
      <c r="R1932">
        <v>1475</v>
      </c>
      <c r="S1932">
        <v>5</v>
      </c>
      <c r="T1932">
        <v>43</v>
      </c>
    </row>
    <row r="1933" spans="1:20" x14ac:dyDescent="0.3">
      <c r="A1933" t="s">
        <v>3957</v>
      </c>
      <c r="B1933" t="s">
        <v>4885</v>
      </c>
      <c r="C1933">
        <v>225000</v>
      </c>
      <c r="D1933">
        <v>2012</v>
      </c>
      <c r="E1933">
        <v>56000</v>
      </c>
      <c r="F1933" t="s">
        <v>10</v>
      </c>
      <c r="G1933" t="s">
        <v>12</v>
      </c>
      <c r="H1933" t="s">
        <v>4990</v>
      </c>
      <c r="I1933" t="s">
        <v>3942</v>
      </c>
      <c r="J1933" t="s">
        <v>3943</v>
      </c>
      <c r="K1933" t="s">
        <v>25</v>
      </c>
      <c r="L1933" t="s">
        <v>4886</v>
      </c>
      <c r="M1933" t="s">
        <v>4887</v>
      </c>
      <c r="N1933" t="s">
        <v>4888</v>
      </c>
      <c r="O1933" t="s">
        <v>3948</v>
      </c>
      <c r="P1933">
        <v>3495</v>
      </c>
      <c r="Q1933">
        <v>1550</v>
      </c>
      <c r="R1933">
        <v>1500</v>
      </c>
      <c r="S1933">
        <v>5</v>
      </c>
      <c r="T1933">
        <v>32</v>
      </c>
    </row>
    <row r="1934" spans="1:20" x14ac:dyDescent="0.3">
      <c r="A1934" t="s">
        <v>4104</v>
      </c>
      <c r="B1934" t="s">
        <v>4346</v>
      </c>
      <c r="C1934">
        <v>2425000</v>
      </c>
      <c r="D1934">
        <v>2016</v>
      </c>
      <c r="E1934">
        <v>60000</v>
      </c>
      <c r="F1934" t="s">
        <v>14</v>
      </c>
      <c r="G1934" t="s">
        <v>19</v>
      </c>
      <c r="H1934" t="s">
        <v>3971</v>
      </c>
      <c r="I1934" t="s">
        <v>3952</v>
      </c>
      <c r="J1934" t="s">
        <v>3943</v>
      </c>
      <c r="K1934" t="s">
        <v>25</v>
      </c>
      <c r="L1934" t="s">
        <v>4107</v>
      </c>
      <c r="M1934" t="s">
        <v>4347</v>
      </c>
      <c r="N1934" t="s">
        <v>3990</v>
      </c>
      <c r="O1934" t="s">
        <v>3948</v>
      </c>
      <c r="P1934">
        <v>4933</v>
      </c>
      <c r="Q1934">
        <v>1874</v>
      </c>
      <c r="R1934">
        <v>1455</v>
      </c>
      <c r="S1934">
        <v>5</v>
      </c>
      <c r="T1934">
        <v>75</v>
      </c>
    </row>
    <row r="1935" spans="1:20" x14ac:dyDescent="0.3">
      <c r="A1935" t="s">
        <v>4115</v>
      </c>
      <c r="B1935" t="s">
        <v>4499</v>
      </c>
      <c r="C1935">
        <v>1270000</v>
      </c>
      <c r="D1935">
        <v>2019</v>
      </c>
      <c r="E1935">
        <v>61805</v>
      </c>
      <c r="F1935" t="s">
        <v>14</v>
      </c>
      <c r="G1935" t="s">
        <v>12</v>
      </c>
      <c r="H1935" t="s">
        <v>5209</v>
      </c>
      <c r="I1935" t="s">
        <v>3952</v>
      </c>
      <c r="J1935" t="s">
        <v>3943</v>
      </c>
      <c r="K1935" t="s">
        <v>25</v>
      </c>
      <c r="L1935" t="s">
        <v>4146</v>
      </c>
      <c r="M1935" t="s">
        <v>4500</v>
      </c>
      <c r="N1935" t="s">
        <v>4213</v>
      </c>
      <c r="O1935" t="s">
        <v>3975</v>
      </c>
      <c r="P1935">
        <v>4456</v>
      </c>
      <c r="Q1935">
        <v>1820</v>
      </c>
      <c r="R1935">
        <v>1995</v>
      </c>
      <c r="S1935">
        <v>7</v>
      </c>
      <c r="T1935">
        <v>60</v>
      </c>
    </row>
    <row r="1936" spans="1:20" x14ac:dyDescent="0.3">
      <c r="A1936" t="s">
        <v>3949</v>
      </c>
      <c r="B1936" t="s">
        <v>4612</v>
      </c>
      <c r="C1936">
        <v>325000</v>
      </c>
      <c r="D1936">
        <v>2014</v>
      </c>
      <c r="E1936">
        <v>58000</v>
      </c>
      <c r="F1936" t="s">
        <v>22</v>
      </c>
      <c r="G1936" t="s">
        <v>12</v>
      </c>
      <c r="H1936" t="s">
        <v>4036</v>
      </c>
      <c r="I1936" t="s">
        <v>3967</v>
      </c>
      <c r="J1936" t="s">
        <v>3953</v>
      </c>
      <c r="K1936" t="s">
        <v>25</v>
      </c>
      <c r="L1936" t="s">
        <v>4026</v>
      </c>
      <c r="M1936" t="s">
        <v>4238</v>
      </c>
      <c r="N1936" t="s">
        <v>4239</v>
      </c>
      <c r="O1936" t="s">
        <v>3948</v>
      </c>
      <c r="P1936">
        <v>3599</v>
      </c>
      <c r="Q1936">
        <v>1495</v>
      </c>
      <c r="R1936">
        <v>1700</v>
      </c>
      <c r="S1936">
        <v>5</v>
      </c>
      <c r="T1936">
        <v>35</v>
      </c>
    </row>
    <row r="1937" spans="1:20" x14ac:dyDescent="0.3">
      <c r="A1937" t="s">
        <v>4015</v>
      </c>
      <c r="B1937" t="s">
        <v>5307</v>
      </c>
      <c r="C1937">
        <v>750000</v>
      </c>
      <c r="D1937">
        <v>2019</v>
      </c>
      <c r="E1937">
        <v>33000</v>
      </c>
      <c r="F1937" t="s">
        <v>10</v>
      </c>
      <c r="G1937" t="s">
        <v>12</v>
      </c>
      <c r="H1937" t="s">
        <v>4036</v>
      </c>
      <c r="I1937" t="s">
        <v>4037</v>
      </c>
      <c r="J1937" t="s">
        <v>3943</v>
      </c>
      <c r="K1937" t="s">
        <v>25</v>
      </c>
      <c r="L1937" t="s">
        <v>3945</v>
      </c>
      <c r="M1937" t="s">
        <v>4472</v>
      </c>
      <c r="N1937" t="s">
        <v>4473</v>
      </c>
      <c r="O1937" t="s">
        <v>3948</v>
      </c>
      <c r="P1937">
        <v>3994</v>
      </c>
      <c r="Q1937">
        <v>1811</v>
      </c>
      <c r="R1937">
        <v>1607</v>
      </c>
      <c r="S1937">
        <v>5</v>
      </c>
      <c r="T1937">
        <v>44</v>
      </c>
    </row>
    <row r="1938" spans="1:20" x14ac:dyDescent="0.3">
      <c r="A1938" t="s">
        <v>3939</v>
      </c>
      <c r="B1938" t="s">
        <v>5816</v>
      </c>
      <c r="C1938">
        <v>185000</v>
      </c>
      <c r="D1938">
        <v>2008</v>
      </c>
      <c r="E1938">
        <v>70000</v>
      </c>
      <c r="F1938" t="s">
        <v>10</v>
      </c>
      <c r="G1938" t="s">
        <v>19</v>
      </c>
      <c r="H1938" t="s">
        <v>3959</v>
      </c>
      <c r="I1938" t="s">
        <v>3952</v>
      </c>
      <c r="J1938" t="s">
        <v>3953</v>
      </c>
      <c r="K1938" t="s">
        <v>25</v>
      </c>
      <c r="L1938" t="s">
        <v>4155</v>
      </c>
      <c r="M1938" t="s">
        <v>5817</v>
      </c>
      <c r="N1938" t="s">
        <v>5818</v>
      </c>
      <c r="O1938" t="s">
        <v>1676</v>
      </c>
      <c r="P1938">
        <v>4390</v>
      </c>
      <c r="Q1938">
        <v>1690</v>
      </c>
      <c r="R1938">
        <v>1495</v>
      </c>
      <c r="S1938">
        <v>5</v>
      </c>
      <c r="T1938">
        <v>42</v>
      </c>
    </row>
    <row r="1939" spans="1:20" x14ac:dyDescent="0.3">
      <c r="A1939" t="s">
        <v>3949</v>
      </c>
      <c r="B1939" t="s">
        <v>4025</v>
      </c>
      <c r="C1939">
        <v>450000</v>
      </c>
      <c r="D1939">
        <v>2014</v>
      </c>
      <c r="E1939">
        <v>48000</v>
      </c>
      <c r="F1939" t="s">
        <v>10</v>
      </c>
      <c r="G1939" t="s">
        <v>19</v>
      </c>
      <c r="H1939" t="s">
        <v>3971</v>
      </c>
      <c r="I1939" t="s">
        <v>4037</v>
      </c>
      <c r="J1939" t="s">
        <v>3943</v>
      </c>
      <c r="K1939" t="s">
        <v>25</v>
      </c>
      <c r="L1939" t="s">
        <v>4026</v>
      </c>
      <c r="M1939" t="s">
        <v>4027</v>
      </c>
      <c r="N1939" t="s">
        <v>4028</v>
      </c>
      <c r="O1939" t="s">
        <v>3948</v>
      </c>
      <c r="P1939">
        <v>3695</v>
      </c>
      <c r="Q1939">
        <v>1600</v>
      </c>
      <c r="R1939">
        <v>1560</v>
      </c>
      <c r="S1939">
        <v>5</v>
      </c>
      <c r="T1939">
        <v>35</v>
      </c>
    </row>
    <row r="1940" spans="1:20" x14ac:dyDescent="0.3">
      <c r="A1940" t="s">
        <v>4131</v>
      </c>
      <c r="B1940" t="s">
        <v>4132</v>
      </c>
      <c r="C1940">
        <v>1710000</v>
      </c>
      <c r="D1940">
        <v>2020</v>
      </c>
      <c r="E1940">
        <v>12400</v>
      </c>
      <c r="F1940" t="s">
        <v>14</v>
      </c>
      <c r="G1940" t="s">
        <v>12</v>
      </c>
      <c r="H1940" t="s">
        <v>4241</v>
      </c>
      <c r="I1940" t="s">
        <v>3942</v>
      </c>
      <c r="J1940" t="s">
        <v>3943</v>
      </c>
      <c r="K1940" t="s">
        <v>25</v>
      </c>
      <c r="L1940" t="s">
        <v>4018</v>
      </c>
      <c r="M1940" t="s">
        <v>4133</v>
      </c>
      <c r="N1940" t="s">
        <v>4020</v>
      </c>
      <c r="O1940" t="s">
        <v>3948</v>
      </c>
      <c r="P1940">
        <v>4655</v>
      </c>
      <c r="Q1940">
        <v>1835</v>
      </c>
      <c r="R1940">
        <v>1760</v>
      </c>
      <c r="S1940">
        <v>5</v>
      </c>
      <c r="T1940">
        <v>60</v>
      </c>
    </row>
    <row r="1941" spans="1:20" x14ac:dyDescent="0.3">
      <c r="A1941" t="s">
        <v>4115</v>
      </c>
      <c r="B1941" t="s">
        <v>5085</v>
      </c>
      <c r="C1941">
        <v>665000</v>
      </c>
      <c r="D1941">
        <v>2017</v>
      </c>
      <c r="E1941">
        <v>92000</v>
      </c>
      <c r="F1941" t="s">
        <v>14</v>
      </c>
      <c r="G1941" t="s">
        <v>12</v>
      </c>
      <c r="H1941" t="s">
        <v>3959</v>
      </c>
      <c r="I1941" t="s">
        <v>4349</v>
      </c>
      <c r="J1941" t="s">
        <v>3943</v>
      </c>
      <c r="K1941" t="s">
        <v>25</v>
      </c>
      <c r="L1941" t="s">
        <v>4186</v>
      </c>
      <c r="M1941" t="s">
        <v>5086</v>
      </c>
      <c r="N1941" t="s">
        <v>5087</v>
      </c>
      <c r="O1941" t="s">
        <v>3975</v>
      </c>
      <c r="P1941">
        <v>3995</v>
      </c>
      <c r="Q1941">
        <v>1745</v>
      </c>
      <c r="R1941">
        <v>1880</v>
      </c>
      <c r="S1941">
        <v>7</v>
      </c>
    </row>
    <row r="1942" spans="1:20" x14ac:dyDescent="0.3">
      <c r="A1942" t="s">
        <v>3957</v>
      </c>
      <c r="B1942" t="s">
        <v>5156</v>
      </c>
      <c r="C1942">
        <v>871000</v>
      </c>
      <c r="D1942">
        <v>2015</v>
      </c>
      <c r="E1942">
        <v>64000</v>
      </c>
      <c r="F1942" t="s">
        <v>14</v>
      </c>
      <c r="G1942" t="s">
        <v>12</v>
      </c>
      <c r="H1942" t="s">
        <v>4223</v>
      </c>
      <c r="I1942" t="s">
        <v>3952</v>
      </c>
      <c r="J1942" t="s">
        <v>3943</v>
      </c>
      <c r="K1942" t="s">
        <v>25</v>
      </c>
      <c r="L1942" t="s">
        <v>4069</v>
      </c>
      <c r="M1942" t="s">
        <v>4070</v>
      </c>
      <c r="N1942" t="s">
        <v>4071</v>
      </c>
      <c r="O1942" t="s">
        <v>3948</v>
      </c>
      <c r="P1942">
        <v>4270</v>
      </c>
      <c r="Q1942">
        <v>1780</v>
      </c>
      <c r="R1942">
        <v>1630</v>
      </c>
      <c r="S1942">
        <v>5</v>
      </c>
      <c r="T1942">
        <v>60</v>
      </c>
    </row>
    <row r="1943" spans="1:20" x14ac:dyDescent="0.3">
      <c r="A1943" t="s">
        <v>3949</v>
      </c>
      <c r="B1943" t="s">
        <v>4612</v>
      </c>
      <c r="C1943">
        <v>625000</v>
      </c>
      <c r="D1943">
        <v>2021</v>
      </c>
      <c r="E1943">
        <v>18000</v>
      </c>
      <c r="F1943" t="s">
        <v>22</v>
      </c>
      <c r="G1943" t="s">
        <v>12</v>
      </c>
      <c r="H1943" t="s">
        <v>4036</v>
      </c>
      <c r="I1943" t="s">
        <v>4037</v>
      </c>
      <c r="J1943" t="s">
        <v>3943</v>
      </c>
      <c r="K1943" t="s">
        <v>25</v>
      </c>
      <c r="L1943" t="s">
        <v>4026</v>
      </c>
      <c r="M1943" t="s">
        <v>4238</v>
      </c>
      <c r="N1943" t="s">
        <v>4239</v>
      </c>
      <c r="O1943" t="s">
        <v>3948</v>
      </c>
      <c r="P1943">
        <v>3599</v>
      </c>
      <c r="Q1943">
        <v>1495</v>
      </c>
      <c r="R1943">
        <v>1700</v>
      </c>
      <c r="S1943">
        <v>5</v>
      </c>
      <c r="T1943">
        <v>35</v>
      </c>
    </row>
    <row r="1944" spans="1:20" x14ac:dyDescent="0.3">
      <c r="A1944" t="s">
        <v>4115</v>
      </c>
      <c r="B1944" t="s">
        <v>5819</v>
      </c>
      <c r="C1944">
        <v>495000</v>
      </c>
      <c r="D1944">
        <v>2016</v>
      </c>
      <c r="E1944">
        <v>53376</v>
      </c>
      <c r="F1944" t="s">
        <v>14</v>
      </c>
      <c r="G1944" t="s">
        <v>12</v>
      </c>
      <c r="H1944" t="s">
        <v>4006</v>
      </c>
      <c r="I1944" t="s">
        <v>4017</v>
      </c>
      <c r="J1944" t="s">
        <v>3943</v>
      </c>
      <c r="K1944" t="s">
        <v>25</v>
      </c>
      <c r="L1944" t="s">
        <v>3945</v>
      </c>
      <c r="M1944" t="s">
        <v>5820</v>
      </c>
      <c r="N1944" t="s">
        <v>4289</v>
      </c>
      <c r="O1944" t="s">
        <v>3948</v>
      </c>
      <c r="P1944">
        <v>3675</v>
      </c>
      <c r="Q1944">
        <v>1715</v>
      </c>
      <c r="R1944">
        <v>1655</v>
      </c>
      <c r="S1944">
        <v>6</v>
      </c>
      <c r="T1944">
        <v>35</v>
      </c>
    </row>
    <row r="1945" spans="1:20" x14ac:dyDescent="0.3">
      <c r="A1945" t="s">
        <v>3939</v>
      </c>
      <c r="B1945" t="s">
        <v>4831</v>
      </c>
      <c r="C1945">
        <v>600000</v>
      </c>
      <c r="D1945">
        <v>2016</v>
      </c>
      <c r="E1945">
        <v>70000</v>
      </c>
      <c r="F1945" t="s">
        <v>14</v>
      </c>
      <c r="G1945" t="s">
        <v>12</v>
      </c>
      <c r="H1945" t="s">
        <v>4078</v>
      </c>
      <c r="I1945" t="s">
        <v>4037</v>
      </c>
      <c r="J1945" t="s">
        <v>3943</v>
      </c>
      <c r="K1945" t="s">
        <v>25</v>
      </c>
      <c r="L1945" t="s">
        <v>4204</v>
      </c>
      <c r="M1945" t="s">
        <v>4205</v>
      </c>
      <c r="N1945" t="s">
        <v>4126</v>
      </c>
      <c r="O1945" t="s">
        <v>3948</v>
      </c>
      <c r="P1945">
        <v>4440</v>
      </c>
      <c r="Q1945">
        <v>1695</v>
      </c>
      <c r="R1945">
        <v>1495</v>
      </c>
      <c r="S1945">
        <v>5</v>
      </c>
      <c r="T1945">
        <v>40</v>
      </c>
    </row>
    <row r="1946" spans="1:20" x14ac:dyDescent="0.3">
      <c r="A1946" t="s">
        <v>4115</v>
      </c>
      <c r="B1946" t="s">
        <v>5821</v>
      </c>
      <c r="C1946">
        <v>875000</v>
      </c>
      <c r="D1946">
        <v>2019</v>
      </c>
      <c r="E1946">
        <v>70000</v>
      </c>
      <c r="F1946" t="s">
        <v>14</v>
      </c>
      <c r="G1946" t="s">
        <v>12</v>
      </c>
      <c r="H1946" t="s">
        <v>5605</v>
      </c>
      <c r="I1946" t="s">
        <v>3952</v>
      </c>
      <c r="J1946" t="s">
        <v>3953</v>
      </c>
      <c r="K1946" t="s">
        <v>25</v>
      </c>
      <c r="L1946" t="s">
        <v>4186</v>
      </c>
      <c r="M1946" t="s">
        <v>5086</v>
      </c>
      <c r="N1946" t="s">
        <v>5087</v>
      </c>
      <c r="O1946" t="s">
        <v>3975</v>
      </c>
      <c r="P1946">
        <v>3995</v>
      </c>
      <c r="Q1946">
        <v>1745</v>
      </c>
      <c r="R1946">
        <v>1880</v>
      </c>
      <c r="S1946">
        <v>7</v>
      </c>
    </row>
    <row r="1947" spans="1:20" x14ac:dyDescent="0.3">
      <c r="A1947" t="s">
        <v>3957</v>
      </c>
      <c r="B1947" t="s">
        <v>4320</v>
      </c>
      <c r="C1947">
        <v>595000</v>
      </c>
      <c r="D1947">
        <v>2014</v>
      </c>
      <c r="E1947">
        <v>65123</v>
      </c>
      <c r="F1947" t="s">
        <v>14</v>
      </c>
      <c r="G1947" t="s">
        <v>12</v>
      </c>
      <c r="H1947" t="s">
        <v>4085</v>
      </c>
      <c r="I1947" t="s">
        <v>4068</v>
      </c>
      <c r="J1947" t="s">
        <v>3943</v>
      </c>
      <c r="K1947" t="s">
        <v>25</v>
      </c>
      <c r="L1947" t="s">
        <v>4069</v>
      </c>
      <c r="M1947" t="s">
        <v>4070</v>
      </c>
      <c r="N1947" t="s">
        <v>4322</v>
      </c>
      <c r="O1947" t="s">
        <v>3948</v>
      </c>
      <c r="P1947">
        <v>4370</v>
      </c>
      <c r="Q1947">
        <v>1700</v>
      </c>
      <c r="R1947">
        <v>1475</v>
      </c>
      <c r="S1947">
        <v>5</v>
      </c>
      <c r="T1947">
        <v>43</v>
      </c>
    </row>
    <row r="1948" spans="1:20" x14ac:dyDescent="0.3">
      <c r="A1948" t="s">
        <v>3939</v>
      </c>
      <c r="B1948" t="s">
        <v>4911</v>
      </c>
      <c r="C1948">
        <v>425000</v>
      </c>
      <c r="D1948">
        <v>2014</v>
      </c>
      <c r="E1948">
        <v>58600</v>
      </c>
      <c r="F1948" t="s">
        <v>10</v>
      </c>
      <c r="G1948" t="s">
        <v>12</v>
      </c>
      <c r="H1948" t="s">
        <v>3941</v>
      </c>
      <c r="I1948" t="s">
        <v>3967</v>
      </c>
      <c r="J1948" t="s">
        <v>3943</v>
      </c>
      <c r="K1948" t="s">
        <v>25</v>
      </c>
      <c r="L1948" t="s">
        <v>3945</v>
      </c>
      <c r="M1948" t="s">
        <v>3946</v>
      </c>
      <c r="N1948" t="s">
        <v>3947</v>
      </c>
      <c r="O1948" t="s">
        <v>3948</v>
      </c>
      <c r="P1948">
        <v>3990</v>
      </c>
      <c r="Q1948">
        <v>1680</v>
      </c>
      <c r="R1948">
        <v>1505</v>
      </c>
      <c r="S1948">
        <v>5</v>
      </c>
      <c r="T1948">
        <v>35</v>
      </c>
    </row>
    <row r="1949" spans="1:20" x14ac:dyDescent="0.3">
      <c r="A1949" t="s">
        <v>3957</v>
      </c>
      <c r="B1949" t="s">
        <v>5294</v>
      </c>
      <c r="C1949">
        <v>1050000</v>
      </c>
      <c r="D1949">
        <v>2021</v>
      </c>
      <c r="E1949">
        <v>7500</v>
      </c>
      <c r="F1949" t="s">
        <v>10</v>
      </c>
      <c r="G1949" t="s">
        <v>12</v>
      </c>
      <c r="H1949" t="s">
        <v>4106</v>
      </c>
      <c r="I1949" t="s">
        <v>4011</v>
      </c>
      <c r="J1949" t="s">
        <v>3943</v>
      </c>
      <c r="K1949" t="s">
        <v>25</v>
      </c>
      <c r="L1949" t="s">
        <v>4026</v>
      </c>
      <c r="M1949" t="s">
        <v>4050</v>
      </c>
      <c r="N1949" t="s">
        <v>4051</v>
      </c>
      <c r="O1949" t="s">
        <v>3948</v>
      </c>
      <c r="P1949">
        <v>3995</v>
      </c>
      <c r="Q1949">
        <v>1770</v>
      </c>
      <c r="R1949">
        <v>1605</v>
      </c>
      <c r="S1949">
        <v>5</v>
      </c>
      <c r="T1949">
        <v>45</v>
      </c>
    </row>
    <row r="1950" spans="1:20" x14ac:dyDescent="0.3">
      <c r="A1950" t="s">
        <v>3957</v>
      </c>
      <c r="B1950" t="s">
        <v>5061</v>
      </c>
      <c r="C1950">
        <v>1299000</v>
      </c>
      <c r="D1950">
        <v>2019</v>
      </c>
      <c r="E1950">
        <v>39000</v>
      </c>
      <c r="F1950" t="s">
        <v>14</v>
      </c>
      <c r="G1950" t="s">
        <v>12</v>
      </c>
      <c r="H1950" t="s">
        <v>3971</v>
      </c>
      <c r="I1950" t="s">
        <v>3952</v>
      </c>
      <c r="J1950" t="s">
        <v>3943</v>
      </c>
      <c r="K1950" t="s">
        <v>25</v>
      </c>
      <c r="L1950" t="s">
        <v>4069</v>
      </c>
      <c r="M1950" t="s">
        <v>4070</v>
      </c>
      <c r="N1950" t="s">
        <v>4096</v>
      </c>
      <c r="O1950" t="s">
        <v>3948</v>
      </c>
      <c r="P1950">
        <v>4270</v>
      </c>
      <c r="Q1950">
        <v>1780</v>
      </c>
      <c r="R1950">
        <v>1665</v>
      </c>
      <c r="S1950">
        <v>5</v>
      </c>
      <c r="T1950">
        <v>55</v>
      </c>
    </row>
    <row r="1951" spans="1:20" x14ac:dyDescent="0.3">
      <c r="A1951" t="s">
        <v>3957</v>
      </c>
      <c r="B1951" t="s">
        <v>5504</v>
      </c>
      <c r="C1951">
        <v>175000</v>
      </c>
      <c r="D1951">
        <v>2009</v>
      </c>
      <c r="E1951">
        <v>23000</v>
      </c>
      <c r="F1951" t="s">
        <v>10</v>
      </c>
      <c r="G1951" t="s">
        <v>12</v>
      </c>
      <c r="H1951" t="s">
        <v>3971</v>
      </c>
      <c r="I1951" t="s">
        <v>3967</v>
      </c>
      <c r="J1951" t="s">
        <v>3943</v>
      </c>
      <c r="K1951" t="s">
        <v>25</v>
      </c>
      <c r="L1951" t="s">
        <v>4046</v>
      </c>
      <c r="M1951" t="s">
        <v>5505</v>
      </c>
      <c r="N1951" t="s">
        <v>5506</v>
      </c>
      <c r="O1951" t="s">
        <v>3948</v>
      </c>
      <c r="P1951">
        <v>3565</v>
      </c>
      <c r="Q1951">
        <v>1595</v>
      </c>
      <c r="R1951">
        <v>1550</v>
      </c>
      <c r="S1951">
        <v>5</v>
      </c>
      <c r="T1951">
        <v>35</v>
      </c>
    </row>
    <row r="1952" spans="1:20" x14ac:dyDescent="0.3">
      <c r="A1952" t="s">
        <v>3949</v>
      </c>
      <c r="B1952" t="s">
        <v>5006</v>
      </c>
      <c r="C1952">
        <v>994999</v>
      </c>
      <c r="D1952">
        <v>2019</v>
      </c>
      <c r="E1952">
        <v>27900</v>
      </c>
      <c r="F1952" t="s">
        <v>10</v>
      </c>
      <c r="G1952" t="s">
        <v>12</v>
      </c>
      <c r="H1952" t="s">
        <v>3971</v>
      </c>
      <c r="I1952" t="s">
        <v>4043</v>
      </c>
      <c r="J1952" t="s">
        <v>3943</v>
      </c>
      <c r="K1952" t="s">
        <v>25</v>
      </c>
      <c r="L1952" t="s">
        <v>4012</v>
      </c>
      <c r="M1952" t="s">
        <v>4013</v>
      </c>
      <c r="N1952" t="s">
        <v>4014</v>
      </c>
      <c r="O1952" t="s">
        <v>3948</v>
      </c>
      <c r="P1952">
        <v>4445</v>
      </c>
      <c r="Q1952">
        <v>1775</v>
      </c>
      <c r="R1952">
        <v>1700</v>
      </c>
      <c r="S1952">
        <v>6</v>
      </c>
      <c r="T1952">
        <v>45</v>
      </c>
    </row>
    <row r="1953" spans="1:20" x14ac:dyDescent="0.3">
      <c r="A1953" t="s">
        <v>3949</v>
      </c>
      <c r="B1953" t="s">
        <v>5035</v>
      </c>
      <c r="C1953">
        <v>1025000</v>
      </c>
      <c r="D1953">
        <v>2019</v>
      </c>
      <c r="E1953">
        <v>42000</v>
      </c>
      <c r="F1953" t="s">
        <v>22</v>
      </c>
      <c r="G1953" t="s">
        <v>12</v>
      </c>
      <c r="H1953" t="s">
        <v>4036</v>
      </c>
      <c r="I1953" t="s">
        <v>4043</v>
      </c>
      <c r="J1953" t="s">
        <v>3943</v>
      </c>
      <c r="K1953" t="s">
        <v>25</v>
      </c>
      <c r="L1953" t="s">
        <v>3977</v>
      </c>
      <c r="M1953" t="s">
        <v>5036</v>
      </c>
      <c r="N1953" t="s">
        <v>3979</v>
      </c>
      <c r="O1953" t="s">
        <v>3948</v>
      </c>
      <c r="P1953">
        <v>4296</v>
      </c>
      <c r="Q1953">
        <v>1695</v>
      </c>
      <c r="R1953">
        <v>1685</v>
      </c>
      <c r="S1953">
        <v>7</v>
      </c>
      <c r="T1953">
        <v>45</v>
      </c>
    </row>
    <row r="1954" spans="1:20" x14ac:dyDescent="0.3">
      <c r="A1954" t="s">
        <v>3985</v>
      </c>
      <c r="B1954" t="s">
        <v>4516</v>
      </c>
      <c r="C1954">
        <v>4175000</v>
      </c>
      <c r="D1954">
        <v>2016</v>
      </c>
      <c r="E1954">
        <v>27011</v>
      </c>
      <c r="F1954" t="s">
        <v>14</v>
      </c>
      <c r="G1954" t="s">
        <v>19</v>
      </c>
      <c r="H1954" t="s">
        <v>4598</v>
      </c>
      <c r="I1954" t="s">
        <v>3952</v>
      </c>
      <c r="J1954" t="s">
        <v>3953</v>
      </c>
      <c r="K1954" t="s">
        <v>25</v>
      </c>
      <c r="L1954" t="s">
        <v>4244</v>
      </c>
      <c r="M1954" t="s">
        <v>4245</v>
      </c>
      <c r="N1954" t="s">
        <v>4246</v>
      </c>
      <c r="O1954" t="s">
        <v>3991</v>
      </c>
      <c r="P1954">
        <v>4886</v>
      </c>
      <c r="Q1954">
        <v>1938</v>
      </c>
      <c r="R1954">
        <v>1762</v>
      </c>
      <c r="S1954">
        <v>7</v>
      </c>
    </row>
    <row r="1955" spans="1:20" x14ac:dyDescent="0.3">
      <c r="A1955" t="s">
        <v>4004</v>
      </c>
      <c r="B1955" t="s">
        <v>4005</v>
      </c>
      <c r="C1955">
        <v>265000</v>
      </c>
      <c r="D1955">
        <v>2016</v>
      </c>
      <c r="E1955">
        <v>122000</v>
      </c>
      <c r="F1955" t="s">
        <v>10</v>
      </c>
      <c r="G1955" t="s">
        <v>12</v>
      </c>
      <c r="H1955" t="s">
        <v>3987</v>
      </c>
      <c r="I1955" t="s">
        <v>3967</v>
      </c>
      <c r="J1955" t="s">
        <v>3943</v>
      </c>
      <c r="K1955" t="s">
        <v>25</v>
      </c>
      <c r="L1955" t="s">
        <v>4007</v>
      </c>
      <c r="M1955" t="s">
        <v>4008</v>
      </c>
      <c r="N1955" t="s">
        <v>4009</v>
      </c>
      <c r="O1955" t="s">
        <v>3948</v>
      </c>
      <c r="P1955">
        <v>3679</v>
      </c>
      <c r="Q1955">
        <v>1579</v>
      </c>
      <c r="R1955">
        <v>1478</v>
      </c>
      <c r="S1955">
        <v>5</v>
      </c>
      <c r="T1955">
        <v>28</v>
      </c>
    </row>
    <row r="1956" spans="1:20" x14ac:dyDescent="0.3">
      <c r="A1956" t="s">
        <v>3949</v>
      </c>
      <c r="B1956" t="s">
        <v>4219</v>
      </c>
      <c r="C1956">
        <v>475000</v>
      </c>
      <c r="D1956">
        <v>2015</v>
      </c>
      <c r="E1956">
        <v>48000</v>
      </c>
      <c r="F1956" t="s">
        <v>10</v>
      </c>
      <c r="G1956" t="s">
        <v>12</v>
      </c>
      <c r="H1956" t="s">
        <v>4243</v>
      </c>
      <c r="I1956" t="s">
        <v>3942</v>
      </c>
      <c r="J1956" t="s">
        <v>3943</v>
      </c>
      <c r="K1956" t="s">
        <v>25</v>
      </c>
      <c r="L1956" t="s">
        <v>3961</v>
      </c>
      <c r="M1956" t="s">
        <v>4122</v>
      </c>
      <c r="N1956" t="s">
        <v>4003</v>
      </c>
      <c r="O1956" t="s">
        <v>3948</v>
      </c>
      <c r="P1956">
        <v>3995</v>
      </c>
      <c r="Q1956">
        <v>1745</v>
      </c>
      <c r="R1956">
        <v>1500</v>
      </c>
      <c r="S1956">
        <v>5</v>
      </c>
      <c r="T1956">
        <v>37</v>
      </c>
    </row>
    <row r="1957" spans="1:20" x14ac:dyDescent="0.3">
      <c r="A1957" t="s">
        <v>3957</v>
      </c>
      <c r="B1957" t="s">
        <v>4265</v>
      </c>
      <c r="C1957">
        <v>660000</v>
      </c>
      <c r="D1957">
        <v>2018</v>
      </c>
      <c r="E1957">
        <v>9000</v>
      </c>
      <c r="F1957" t="s">
        <v>10</v>
      </c>
      <c r="G1957" t="s">
        <v>12</v>
      </c>
      <c r="H1957" t="s">
        <v>3971</v>
      </c>
      <c r="I1957" t="s">
        <v>3942</v>
      </c>
      <c r="J1957" t="s">
        <v>3943</v>
      </c>
      <c r="K1957" t="s">
        <v>25</v>
      </c>
      <c r="L1957" t="s">
        <v>3961</v>
      </c>
      <c r="M1957" t="s">
        <v>3968</v>
      </c>
      <c r="N1957" t="s">
        <v>4003</v>
      </c>
      <c r="O1957" t="s">
        <v>3948</v>
      </c>
      <c r="P1957">
        <v>3985</v>
      </c>
      <c r="Q1957">
        <v>1734</v>
      </c>
      <c r="R1957">
        <v>1505</v>
      </c>
      <c r="S1957">
        <v>5</v>
      </c>
      <c r="T1957">
        <v>45</v>
      </c>
    </row>
    <row r="1958" spans="1:20" x14ac:dyDescent="0.3">
      <c r="A1958" t="s">
        <v>4004</v>
      </c>
      <c r="B1958" t="s">
        <v>4130</v>
      </c>
      <c r="C1958">
        <v>490000</v>
      </c>
      <c r="D1958">
        <v>2019</v>
      </c>
      <c r="E1958">
        <v>32000</v>
      </c>
      <c r="F1958" t="s">
        <v>10</v>
      </c>
      <c r="G1958" t="s">
        <v>19</v>
      </c>
      <c r="H1958" t="s">
        <v>3987</v>
      </c>
      <c r="I1958" t="s">
        <v>4090</v>
      </c>
      <c r="J1958" t="s">
        <v>3943</v>
      </c>
      <c r="K1958" t="s">
        <v>25</v>
      </c>
      <c r="L1958" t="s">
        <v>4007</v>
      </c>
      <c r="M1958" t="s">
        <v>4008</v>
      </c>
      <c r="N1958" t="s">
        <v>4009</v>
      </c>
      <c r="O1958" t="s">
        <v>3948</v>
      </c>
      <c r="P1958">
        <v>3679</v>
      </c>
      <c r="Q1958">
        <v>1579</v>
      </c>
      <c r="R1958">
        <v>1478</v>
      </c>
      <c r="S1958">
        <v>5</v>
      </c>
      <c r="T1958">
        <v>28</v>
      </c>
    </row>
    <row r="1959" spans="1:20" x14ac:dyDescent="0.3">
      <c r="A1959" t="s">
        <v>3964</v>
      </c>
      <c r="B1959" t="s">
        <v>5822</v>
      </c>
      <c r="C1959">
        <v>1950000</v>
      </c>
      <c r="D1959">
        <v>2018</v>
      </c>
      <c r="E1959">
        <v>54000</v>
      </c>
      <c r="F1959" t="s">
        <v>10</v>
      </c>
      <c r="G1959" t="s">
        <v>19</v>
      </c>
      <c r="H1959" t="s">
        <v>3971</v>
      </c>
      <c r="I1959" t="s">
        <v>4037</v>
      </c>
      <c r="J1959" t="s">
        <v>3943</v>
      </c>
      <c r="K1959" t="s">
        <v>25</v>
      </c>
      <c r="L1959" t="s">
        <v>4692</v>
      </c>
      <c r="M1959" t="s">
        <v>4693</v>
      </c>
      <c r="N1959" t="s">
        <v>4694</v>
      </c>
      <c r="O1959" t="s">
        <v>3975</v>
      </c>
      <c r="P1959">
        <v>4735</v>
      </c>
      <c r="Q1959">
        <v>1830</v>
      </c>
      <c r="R1959">
        <v>1795</v>
      </c>
      <c r="S1959">
        <v>7</v>
      </c>
      <c r="T1959">
        <v>65</v>
      </c>
    </row>
    <row r="1960" spans="1:20" x14ac:dyDescent="0.3">
      <c r="A1960" t="s">
        <v>3997</v>
      </c>
      <c r="B1960" t="s">
        <v>5823</v>
      </c>
      <c r="C1960">
        <v>315000</v>
      </c>
      <c r="D1960">
        <v>2012</v>
      </c>
      <c r="E1960">
        <v>57000</v>
      </c>
      <c r="F1960" t="s">
        <v>10</v>
      </c>
      <c r="G1960" t="s">
        <v>12</v>
      </c>
      <c r="H1960" t="s">
        <v>4321</v>
      </c>
      <c r="I1960" t="s">
        <v>3952</v>
      </c>
      <c r="J1960" t="s">
        <v>3943</v>
      </c>
      <c r="K1960" t="s">
        <v>25</v>
      </c>
      <c r="L1960" t="s">
        <v>4204</v>
      </c>
      <c r="M1960" t="s">
        <v>5824</v>
      </c>
      <c r="N1960" t="s">
        <v>5825</v>
      </c>
      <c r="O1960" t="s">
        <v>3948</v>
      </c>
      <c r="P1960">
        <v>4425</v>
      </c>
      <c r="Q1960">
        <v>1695</v>
      </c>
      <c r="R1960">
        <v>1505</v>
      </c>
      <c r="S1960">
        <v>5</v>
      </c>
      <c r="T1960">
        <v>41</v>
      </c>
    </row>
    <row r="1961" spans="1:20" x14ac:dyDescent="0.3">
      <c r="A1961" t="s">
        <v>3980</v>
      </c>
      <c r="B1961" t="s">
        <v>4368</v>
      </c>
      <c r="C1961">
        <v>4190000</v>
      </c>
      <c r="D1961">
        <v>2017</v>
      </c>
      <c r="E1961">
        <v>90000</v>
      </c>
      <c r="F1961" t="s">
        <v>14</v>
      </c>
      <c r="G1961" t="s">
        <v>19</v>
      </c>
      <c r="H1961" t="s">
        <v>3951</v>
      </c>
      <c r="I1961" t="s">
        <v>4068</v>
      </c>
      <c r="J1961" t="s">
        <v>3943</v>
      </c>
      <c r="K1961" t="s">
        <v>25</v>
      </c>
      <c r="L1961" t="s">
        <v>4092</v>
      </c>
      <c r="M1961" t="s">
        <v>4369</v>
      </c>
      <c r="N1961" t="s">
        <v>4100</v>
      </c>
      <c r="O1961" t="s">
        <v>3991</v>
      </c>
      <c r="P1961">
        <v>4819</v>
      </c>
      <c r="Q1961">
        <v>2141</v>
      </c>
      <c r="R1961">
        <v>1796</v>
      </c>
      <c r="S1961">
        <v>5</v>
      </c>
      <c r="T1961">
        <v>93</v>
      </c>
    </row>
    <row r="1962" spans="1:20" x14ac:dyDescent="0.3">
      <c r="A1962" t="s">
        <v>3939</v>
      </c>
      <c r="B1962" t="s">
        <v>4149</v>
      </c>
      <c r="C1962">
        <v>341000</v>
      </c>
      <c r="D1962">
        <v>2016</v>
      </c>
      <c r="E1962">
        <v>49000</v>
      </c>
      <c r="F1962" t="s">
        <v>10</v>
      </c>
      <c r="G1962" t="s">
        <v>12</v>
      </c>
      <c r="H1962" t="s">
        <v>3971</v>
      </c>
      <c r="I1962" t="s">
        <v>3952</v>
      </c>
      <c r="J1962" t="s">
        <v>3943</v>
      </c>
      <c r="K1962" t="s">
        <v>25</v>
      </c>
      <c r="L1962" t="s">
        <v>3945</v>
      </c>
      <c r="M1962" t="s">
        <v>3946</v>
      </c>
      <c r="N1962" t="s">
        <v>3947</v>
      </c>
      <c r="O1962" t="s">
        <v>3948</v>
      </c>
      <c r="P1962">
        <v>3610</v>
      </c>
      <c r="Q1962">
        <v>1680</v>
      </c>
      <c r="R1962">
        <v>1500</v>
      </c>
      <c r="S1962">
        <v>5</v>
      </c>
      <c r="T1962">
        <v>35</v>
      </c>
    </row>
    <row r="1963" spans="1:20" x14ac:dyDescent="0.3">
      <c r="A1963" t="s">
        <v>3949</v>
      </c>
      <c r="B1963" t="s">
        <v>4678</v>
      </c>
      <c r="C1963">
        <v>950000</v>
      </c>
      <c r="D1963">
        <v>2018</v>
      </c>
      <c r="E1963">
        <v>71000</v>
      </c>
      <c r="F1963" t="s">
        <v>14</v>
      </c>
      <c r="G1963" t="s">
        <v>12</v>
      </c>
      <c r="H1963" t="s">
        <v>4371</v>
      </c>
      <c r="I1963" t="s">
        <v>3952</v>
      </c>
      <c r="J1963" t="s">
        <v>3953</v>
      </c>
      <c r="K1963" t="s">
        <v>25</v>
      </c>
      <c r="L1963" t="s">
        <v>3954</v>
      </c>
      <c r="M1963" t="s">
        <v>4125</v>
      </c>
      <c r="N1963" t="s">
        <v>4126</v>
      </c>
      <c r="O1963" t="s">
        <v>3948</v>
      </c>
      <c r="P1963">
        <v>3995</v>
      </c>
      <c r="Q1963">
        <v>1790</v>
      </c>
      <c r="R1963">
        <v>1640</v>
      </c>
      <c r="S1963">
        <v>5</v>
      </c>
      <c r="T1963">
        <v>48</v>
      </c>
    </row>
    <row r="1964" spans="1:20" x14ac:dyDescent="0.3">
      <c r="A1964" t="s">
        <v>3949</v>
      </c>
      <c r="B1964" t="s">
        <v>4639</v>
      </c>
      <c r="C1964">
        <v>409999</v>
      </c>
      <c r="D1964">
        <v>2014</v>
      </c>
      <c r="E1964">
        <v>20000</v>
      </c>
      <c r="F1964" t="s">
        <v>10</v>
      </c>
      <c r="G1964" t="s">
        <v>12</v>
      </c>
      <c r="H1964" t="s">
        <v>3971</v>
      </c>
      <c r="I1964" t="s">
        <v>3942</v>
      </c>
      <c r="J1964" t="s">
        <v>3953</v>
      </c>
      <c r="K1964" t="s">
        <v>25</v>
      </c>
      <c r="L1964" t="s">
        <v>3961</v>
      </c>
      <c r="M1964" t="s">
        <v>4056</v>
      </c>
      <c r="N1964" t="s">
        <v>4304</v>
      </c>
      <c r="O1964" t="s">
        <v>3948</v>
      </c>
      <c r="P1964">
        <v>3850</v>
      </c>
      <c r="Q1964">
        <v>1695</v>
      </c>
      <c r="R1964">
        <v>1530</v>
      </c>
      <c r="S1964">
        <v>5</v>
      </c>
      <c r="T1964">
        <v>42</v>
      </c>
    </row>
    <row r="1965" spans="1:20" x14ac:dyDescent="0.3">
      <c r="A1965" t="s">
        <v>3949</v>
      </c>
      <c r="B1965" t="s">
        <v>5621</v>
      </c>
      <c r="C1965">
        <v>290000</v>
      </c>
      <c r="D1965">
        <v>2012</v>
      </c>
      <c r="E1965">
        <v>12300</v>
      </c>
      <c r="F1965" t="s">
        <v>10</v>
      </c>
      <c r="G1965" t="s">
        <v>12</v>
      </c>
      <c r="H1965" t="s">
        <v>3971</v>
      </c>
      <c r="I1965" t="s">
        <v>4011</v>
      </c>
      <c r="J1965" t="s">
        <v>3943</v>
      </c>
      <c r="K1965" t="s">
        <v>25</v>
      </c>
      <c r="L1965" t="s">
        <v>4026</v>
      </c>
      <c r="M1965" t="s">
        <v>4409</v>
      </c>
      <c r="N1965" t="s">
        <v>4410</v>
      </c>
      <c r="O1965" t="s">
        <v>1676</v>
      </c>
      <c r="P1965">
        <v>3539</v>
      </c>
      <c r="Q1965">
        <v>1475</v>
      </c>
      <c r="R1965">
        <v>1700</v>
      </c>
      <c r="S1965">
        <v>5</v>
      </c>
      <c r="T1965">
        <v>35</v>
      </c>
    </row>
    <row r="1966" spans="1:20" x14ac:dyDescent="0.3">
      <c r="A1966" t="s">
        <v>3949</v>
      </c>
      <c r="B1966" t="s">
        <v>5826</v>
      </c>
      <c r="C1966">
        <v>1050000</v>
      </c>
      <c r="D1966">
        <v>2021</v>
      </c>
      <c r="E1966">
        <v>5000</v>
      </c>
      <c r="F1966" t="s">
        <v>14</v>
      </c>
      <c r="G1966" t="s">
        <v>12</v>
      </c>
      <c r="H1966" t="s">
        <v>3959</v>
      </c>
      <c r="I1966" t="s">
        <v>3952</v>
      </c>
      <c r="J1966" t="s">
        <v>3943</v>
      </c>
      <c r="K1966" t="s">
        <v>25</v>
      </c>
      <c r="L1966" t="s">
        <v>3954</v>
      </c>
      <c r="M1966" t="s">
        <v>4125</v>
      </c>
      <c r="N1966" t="s">
        <v>4126</v>
      </c>
      <c r="O1966" t="s">
        <v>3948</v>
      </c>
      <c r="P1966">
        <v>4490</v>
      </c>
      <c r="Q1966">
        <v>1730</v>
      </c>
      <c r="R1966">
        <v>1485</v>
      </c>
      <c r="S1966">
        <v>5</v>
      </c>
      <c r="T1966">
        <v>43</v>
      </c>
    </row>
    <row r="1967" spans="1:20" x14ac:dyDescent="0.3">
      <c r="A1967" t="s">
        <v>3949</v>
      </c>
      <c r="B1967" t="s">
        <v>4639</v>
      </c>
      <c r="C1967">
        <v>365000</v>
      </c>
      <c r="D1967">
        <v>2013</v>
      </c>
      <c r="E1967">
        <v>68000</v>
      </c>
      <c r="F1967" t="s">
        <v>10</v>
      </c>
      <c r="G1967" t="s">
        <v>12</v>
      </c>
      <c r="H1967" t="s">
        <v>3971</v>
      </c>
      <c r="I1967" t="s">
        <v>4011</v>
      </c>
      <c r="J1967" t="s">
        <v>3943</v>
      </c>
      <c r="K1967" t="s">
        <v>25</v>
      </c>
      <c r="L1967" t="s">
        <v>3961</v>
      </c>
      <c r="M1967" t="s">
        <v>4056</v>
      </c>
      <c r="N1967" t="s">
        <v>4304</v>
      </c>
      <c r="O1967" t="s">
        <v>3948</v>
      </c>
      <c r="P1967">
        <v>3850</v>
      </c>
      <c r="Q1967">
        <v>1695</v>
      </c>
      <c r="R1967">
        <v>1530</v>
      </c>
      <c r="S1967">
        <v>5</v>
      </c>
      <c r="T1967">
        <v>42</v>
      </c>
    </row>
    <row r="1968" spans="1:20" x14ac:dyDescent="0.3">
      <c r="A1968" t="s">
        <v>3980</v>
      </c>
      <c r="B1968" t="s">
        <v>4783</v>
      </c>
      <c r="C1968">
        <v>3100000</v>
      </c>
      <c r="D1968">
        <v>2019</v>
      </c>
      <c r="E1968">
        <v>17000</v>
      </c>
      <c r="F1968" t="s">
        <v>14</v>
      </c>
      <c r="G1968" t="s">
        <v>19</v>
      </c>
      <c r="H1968" t="s">
        <v>4036</v>
      </c>
      <c r="I1968" t="s">
        <v>3967</v>
      </c>
      <c r="J1968" t="s">
        <v>3943</v>
      </c>
      <c r="K1968" t="s">
        <v>25</v>
      </c>
      <c r="L1968" t="s">
        <v>4092</v>
      </c>
      <c r="M1968" t="s">
        <v>4784</v>
      </c>
      <c r="N1968" t="s">
        <v>4785</v>
      </c>
      <c r="O1968" t="s">
        <v>3948</v>
      </c>
      <c r="P1968">
        <v>4630</v>
      </c>
      <c r="Q1968">
        <v>1777</v>
      </c>
      <c r="R1968">
        <v>1432</v>
      </c>
      <c r="S1968">
        <v>5</v>
      </c>
      <c r="T1968">
        <v>56</v>
      </c>
    </row>
    <row r="1969" spans="1:20" x14ac:dyDescent="0.3">
      <c r="A1969" t="s">
        <v>4115</v>
      </c>
      <c r="B1969" t="s">
        <v>4562</v>
      </c>
      <c r="C1969">
        <v>1875000</v>
      </c>
      <c r="D1969">
        <v>2022</v>
      </c>
      <c r="E1969">
        <v>15000</v>
      </c>
      <c r="F1969" t="s">
        <v>14</v>
      </c>
      <c r="G1969" t="s">
        <v>19</v>
      </c>
      <c r="H1969" t="s">
        <v>4036</v>
      </c>
      <c r="I1969" t="s">
        <v>3942</v>
      </c>
      <c r="J1969" t="s">
        <v>3943</v>
      </c>
      <c r="K1969" t="s">
        <v>25</v>
      </c>
      <c r="L1969" t="s">
        <v>4563</v>
      </c>
      <c r="M1969" t="s">
        <v>4564</v>
      </c>
      <c r="N1969" t="s">
        <v>4407</v>
      </c>
      <c r="O1969" t="s">
        <v>3991</v>
      </c>
      <c r="P1969">
        <v>3985</v>
      </c>
      <c r="Q1969">
        <v>1820</v>
      </c>
      <c r="R1969">
        <v>1844</v>
      </c>
      <c r="S1969">
        <v>4</v>
      </c>
      <c r="T1969">
        <v>57</v>
      </c>
    </row>
    <row r="1970" spans="1:20" x14ac:dyDescent="0.3">
      <c r="A1970" t="s">
        <v>4363</v>
      </c>
      <c r="B1970" t="s">
        <v>5827</v>
      </c>
      <c r="C1970">
        <v>5100000</v>
      </c>
      <c r="D1970">
        <v>2019</v>
      </c>
      <c r="E1970">
        <v>24444</v>
      </c>
      <c r="F1970" t="s">
        <v>10</v>
      </c>
      <c r="G1970" t="s">
        <v>19</v>
      </c>
      <c r="H1970" t="s">
        <v>4006</v>
      </c>
      <c r="I1970" t="s">
        <v>4011</v>
      </c>
      <c r="J1970" t="s">
        <v>3953</v>
      </c>
      <c r="K1970" t="s">
        <v>25</v>
      </c>
      <c r="L1970" t="s">
        <v>4365</v>
      </c>
      <c r="M1970" t="s">
        <v>5828</v>
      </c>
      <c r="N1970" t="s">
        <v>4843</v>
      </c>
      <c r="O1970" t="s">
        <v>3991</v>
      </c>
      <c r="P1970">
        <v>4600</v>
      </c>
      <c r="Q1970">
        <v>2069</v>
      </c>
      <c r="R1970">
        <v>1724</v>
      </c>
      <c r="S1970">
        <v>7</v>
      </c>
      <c r="T1970">
        <v>65</v>
      </c>
    </row>
    <row r="1971" spans="1:20" x14ac:dyDescent="0.3">
      <c r="A1971" t="s">
        <v>4072</v>
      </c>
      <c r="B1971" t="s">
        <v>5829</v>
      </c>
      <c r="C1971">
        <v>595000</v>
      </c>
      <c r="D1971">
        <v>2015</v>
      </c>
      <c r="E1971">
        <v>43000</v>
      </c>
      <c r="F1971" t="s">
        <v>14</v>
      </c>
      <c r="G1971" t="s">
        <v>12</v>
      </c>
      <c r="H1971" t="s">
        <v>3971</v>
      </c>
      <c r="I1971" t="s">
        <v>4037</v>
      </c>
      <c r="J1971" t="s">
        <v>3943</v>
      </c>
      <c r="K1971" t="s">
        <v>25</v>
      </c>
      <c r="L1971" t="s">
        <v>4204</v>
      </c>
      <c r="M1971" t="s">
        <v>4651</v>
      </c>
      <c r="N1971" t="s">
        <v>4652</v>
      </c>
      <c r="O1971" t="s">
        <v>3948</v>
      </c>
      <c r="P1971">
        <v>3999</v>
      </c>
      <c r="Q1971">
        <v>1765</v>
      </c>
      <c r="R1971">
        <v>1708</v>
      </c>
      <c r="S1971">
        <v>5</v>
      </c>
      <c r="T1971">
        <v>52</v>
      </c>
    </row>
    <row r="1972" spans="1:20" x14ac:dyDescent="0.3">
      <c r="A1972" t="s">
        <v>3980</v>
      </c>
      <c r="B1972" t="s">
        <v>4732</v>
      </c>
      <c r="C1972">
        <v>5200000</v>
      </c>
      <c r="D1972">
        <v>2020</v>
      </c>
      <c r="E1972">
        <v>18000</v>
      </c>
      <c r="F1972" t="s">
        <v>14</v>
      </c>
      <c r="G1972" t="s">
        <v>19</v>
      </c>
      <c r="H1972" t="s">
        <v>4220</v>
      </c>
      <c r="I1972" t="s">
        <v>3952</v>
      </c>
      <c r="J1972" t="s">
        <v>3943</v>
      </c>
      <c r="K1972" t="s">
        <v>25</v>
      </c>
      <c r="L1972" t="s">
        <v>4358</v>
      </c>
      <c r="M1972" t="s">
        <v>4359</v>
      </c>
      <c r="N1972" t="s">
        <v>4360</v>
      </c>
      <c r="O1972" t="s">
        <v>3975</v>
      </c>
      <c r="P1972">
        <v>5063</v>
      </c>
      <c r="Q1972">
        <v>1860</v>
      </c>
      <c r="R1972">
        <v>1494</v>
      </c>
      <c r="S1972">
        <v>5</v>
      </c>
      <c r="T1972">
        <v>80</v>
      </c>
    </row>
    <row r="1973" spans="1:20" x14ac:dyDescent="0.3">
      <c r="A1973" t="s">
        <v>4363</v>
      </c>
      <c r="B1973" t="s">
        <v>5154</v>
      </c>
      <c r="C1973">
        <v>6000000</v>
      </c>
      <c r="D1973">
        <v>2014</v>
      </c>
      <c r="E1973">
        <v>82000</v>
      </c>
      <c r="F1973" t="s">
        <v>14</v>
      </c>
      <c r="G1973" t="s">
        <v>19</v>
      </c>
      <c r="H1973" t="s">
        <v>3951</v>
      </c>
      <c r="I1973" t="s">
        <v>3952</v>
      </c>
      <c r="J1973" t="s">
        <v>3943</v>
      </c>
      <c r="K1973" t="s">
        <v>25</v>
      </c>
      <c r="L1973" t="s">
        <v>4244</v>
      </c>
      <c r="M1973" t="s">
        <v>5051</v>
      </c>
      <c r="N1973" t="s">
        <v>4510</v>
      </c>
      <c r="O1973" t="s">
        <v>3991</v>
      </c>
      <c r="P1973">
        <v>4879</v>
      </c>
      <c r="Q1973">
        <v>2073</v>
      </c>
      <c r="R1973">
        <v>1780</v>
      </c>
      <c r="S1973">
        <v>5</v>
      </c>
      <c r="T1973">
        <v>77</v>
      </c>
    </row>
    <row r="1974" spans="1:20" x14ac:dyDescent="0.3">
      <c r="A1974" t="s">
        <v>3980</v>
      </c>
      <c r="B1974" t="s">
        <v>4368</v>
      </c>
      <c r="C1974">
        <v>5775000</v>
      </c>
      <c r="D1974">
        <v>2019</v>
      </c>
      <c r="E1974">
        <v>57000</v>
      </c>
      <c r="F1974" t="s">
        <v>14</v>
      </c>
      <c r="G1974" t="s">
        <v>19</v>
      </c>
      <c r="H1974" t="s">
        <v>4456</v>
      </c>
      <c r="I1974" t="s">
        <v>4068</v>
      </c>
      <c r="J1974" t="s">
        <v>3943</v>
      </c>
      <c r="K1974" t="s">
        <v>25</v>
      </c>
      <c r="L1974" t="s">
        <v>4092</v>
      </c>
      <c r="M1974" t="s">
        <v>4369</v>
      </c>
      <c r="N1974" t="s">
        <v>4100</v>
      </c>
      <c r="O1974" t="s">
        <v>3991</v>
      </c>
      <c r="P1974">
        <v>4819</v>
      </c>
      <c r="Q1974">
        <v>2141</v>
      </c>
      <c r="R1974">
        <v>1796</v>
      </c>
      <c r="S1974">
        <v>5</v>
      </c>
      <c r="T1974">
        <v>93</v>
      </c>
    </row>
    <row r="1975" spans="1:20" x14ac:dyDescent="0.3">
      <c r="A1975" t="s">
        <v>3980</v>
      </c>
      <c r="B1975" t="s">
        <v>5044</v>
      </c>
      <c r="C1975">
        <v>4975000</v>
      </c>
      <c r="D1975">
        <v>2021</v>
      </c>
      <c r="E1975">
        <v>2610</v>
      </c>
      <c r="F1975" t="s">
        <v>10</v>
      </c>
      <c r="G1975" t="s">
        <v>19</v>
      </c>
      <c r="H1975" t="s">
        <v>4006</v>
      </c>
      <c r="I1975" t="s">
        <v>3952</v>
      </c>
      <c r="J1975" t="s">
        <v>3943</v>
      </c>
      <c r="K1975" t="s">
        <v>25</v>
      </c>
      <c r="L1975" t="s">
        <v>3982</v>
      </c>
      <c r="M1975" t="s">
        <v>5045</v>
      </c>
      <c r="N1975" t="s">
        <v>3984</v>
      </c>
      <c r="O1975" t="s">
        <v>3975</v>
      </c>
      <c r="P1975">
        <v>4686</v>
      </c>
      <c r="Q1975">
        <v>1810</v>
      </c>
      <c r="R1975">
        <v>1442</v>
      </c>
      <c r="S1975">
        <v>5</v>
      </c>
      <c r="T1975">
        <v>66</v>
      </c>
    </row>
    <row r="1976" spans="1:20" x14ac:dyDescent="0.3">
      <c r="A1976" t="s">
        <v>3949</v>
      </c>
      <c r="B1976" t="s">
        <v>5483</v>
      </c>
      <c r="C1976">
        <v>650000</v>
      </c>
      <c r="D1976">
        <v>2017</v>
      </c>
      <c r="E1976">
        <v>92000</v>
      </c>
      <c r="F1976" t="s">
        <v>14</v>
      </c>
      <c r="G1976" t="s">
        <v>12</v>
      </c>
      <c r="H1976" t="s">
        <v>4210</v>
      </c>
      <c r="I1976" t="s">
        <v>3952</v>
      </c>
      <c r="J1976" t="s">
        <v>3953</v>
      </c>
      <c r="K1976" t="s">
        <v>25</v>
      </c>
      <c r="L1976" t="s">
        <v>3954</v>
      </c>
      <c r="M1976" t="s">
        <v>4125</v>
      </c>
      <c r="N1976" t="s">
        <v>4126</v>
      </c>
      <c r="O1976" t="s">
        <v>3948</v>
      </c>
      <c r="P1976">
        <v>4490</v>
      </c>
      <c r="Q1976">
        <v>1730</v>
      </c>
      <c r="R1976">
        <v>1485</v>
      </c>
      <c r="S1976">
        <v>5</v>
      </c>
      <c r="T1976">
        <v>43</v>
      </c>
    </row>
    <row r="1977" spans="1:20" x14ac:dyDescent="0.3">
      <c r="A1977" t="s">
        <v>3949</v>
      </c>
      <c r="B1977" t="s">
        <v>5280</v>
      </c>
      <c r="C1977">
        <v>521000</v>
      </c>
      <c r="D1977">
        <v>2017</v>
      </c>
      <c r="E1977">
        <v>40879</v>
      </c>
      <c r="F1977" t="s">
        <v>10</v>
      </c>
      <c r="G1977" t="s">
        <v>19</v>
      </c>
      <c r="H1977" t="s">
        <v>3971</v>
      </c>
      <c r="I1977" t="s">
        <v>3967</v>
      </c>
      <c r="J1977" t="s">
        <v>3943</v>
      </c>
      <c r="K1977" t="s">
        <v>25</v>
      </c>
      <c r="L1977" t="s">
        <v>3961</v>
      </c>
      <c r="M1977" t="s">
        <v>3968</v>
      </c>
      <c r="N1977" t="s">
        <v>3969</v>
      </c>
      <c r="O1977" t="s">
        <v>3948</v>
      </c>
      <c r="P1977">
        <v>3700</v>
      </c>
      <c r="Q1977">
        <v>1690</v>
      </c>
      <c r="R1977">
        <v>1595</v>
      </c>
      <c r="S1977">
        <v>5</v>
      </c>
      <c r="T1977">
        <v>32</v>
      </c>
    </row>
    <row r="1978" spans="1:20" x14ac:dyDescent="0.3">
      <c r="A1978" t="s">
        <v>4072</v>
      </c>
      <c r="B1978" t="s">
        <v>4797</v>
      </c>
      <c r="C1978">
        <v>570000</v>
      </c>
      <c r="D1978">
        <v>2016</v>
      </c>
      <c r="E1978">
        <v>80000</v>
      </c>
      <c r="F1978" t="s">
        <v>14</v>
      </c>
      <c r="G1978" t="s">
        <v>12</v>
      </c>
      <c r="H1978" t="s">
        <v>4145</v>
      </c>
      <c r="I1978" t="s">
        <v>4068</v>
      </c>
      <c r="J1978" t="s">
        <v>3943</v>
      </c>
      <c r="K1978" t="s">
        <v>25</v>
      </c>
      <c r="L1978" t="s">
        <v>4204</v>
      </c>
      <c r="M1978" t="s">
        <v>4416</v>
      </c>
      <c r="N1978" t="s">
        <v>4417</v>
      </c>
      <c r="O1978" t="s">
        <v>3948</v>
      </c>
      <c r="P1978">
        <v>3999</v>
      </c>
      <c r="Q1978">
        <v>1765</v>
      </c>
      <c r="R1978">
        <v>1708</v>
      </c>
      <c r="S1978">
        <v>5</v>
      </c>
      <c r="T1978">
        <v>52</v>
      </c>
    </row>
    <row r="1979" spans="1:20" x14ac:dyDescent="0.3">
      <c r="A1979" t="s">
        <v>3980</v>
      </c>
      <c r="B1979" t="s">
        <v>4833</v>
      </c>
      <c r="C1979">
        <v>8100000</v>
      </c>
      <c r="D1979">
        <v>2022</v>
      </c>
      <c r="E1979">
        <v>5500</v>
      </c>
      <c r="F1979" t="s">
        <v>14</v>
      </c>
      <c r="G1979" t="s">
        <v>19</v>
      </c>
      <c r="H1979" t="s">
        <v>4106</v>
      </c>
      <c r="I1979" t="s">
        <v>3952</v>
      </c>
      <c r="J1979" t="s">
        <v>4333</v>
      </c>
      <c r="K1979" t="s">
        <v>25</v>
      </c>
      <c r="L1979" t="s">
        <v>4358</v>
      </c>
      <c r="M1979" t="s">
        <v>4359</v>
      </c>
      <c r="N1979" t="s">
        <v>4360</v>
      </c>
      <c r="O1979" t="s">
        <v>3991</v>
      </c>
      <c r="P1979">
        <v>4658</v>
      </c>
      <c r="Q1979">
        <v>1890</v>
      </c>
      <c r="R1979">
        <v>1644</v>
      </c>
      <c r="S1979">
        <v>5</v>
      </c>
      <c r="T1979">
        <v>66</v>
      </c>
    </row>
    <row r="1980" spans="1:20" x14ac:dyDescent="0.3">
      <c r="A1980" t="s">
        <v>3949</v>
      </c>
      <c r="B1980" t="s">
        <v>5777</v>
      </c>
      <c r="C1980">
        <v>160000</v>
      </c>
      <c r="D1980">
        <v>2011</v>
      </c>
      <c r="E1980">
        <v>89000</v>
      </c>
      <c r="F1980" t="s">
        <v>14</v>
      </c>
      <c r="G1980" t="s">
        <v>12</v>
      </c>
      <c r="H1980" t="s">
        <v>4456</v>
      </c>
      <c r="I1980" t="s">
        <v>3960</v>
      </c>
      <c r="J1980" t="s">
        <v>3953</v>
      </c>
      <c r="K1980" t="s">
        <v>25</v>
      </c>
      <c r="L1980" t="s">
        <v>3954</v>
      </c>
      <c r="M1980" t="s">
        <v>4429</v>
      </c>
      <c r="N1980" t="s">
        <v>4430</v>
      </c>
      <c r="O1980" t="s">
        <v>1676</v>
      </c>
      <c r="P1980">
        <v>3715</v>
      </c>
      <c r="Q1980">
        <v>1680</v>
      </c>
      <c r="R1980">
        <v>1620</v>
      </c>
      <c r="S1980">
        <v>5</v>
      </c>
      <c r="T1980">
        <v>43</v>
      </c>
    </row>
    <row r="1981" spans="1:20" x14ac:dyDescent="0.3">
      <c r="A1981" t="s">
        <v>3985</v>
      </c>
      <c r="B1981" t="s">
        <v>4450</v>
      </c>
      <c r="C1981">
        <v>5500000</v>
      </c>
      <c r="D1981">
        <v>2017</v>
      </c>
      <c r="E1981">
        <v>68690</v>
      </c>
      <c r="F1981" t="s">
        <v>14</v>
      </c>
      <c r="G1981" t="s">
        <v>19</v>
      </c>
      <c r="H1981" t="s">
        <v>4106</v>
      </c>
      <c r="I1981" t="s">
        <v>4011</v>
      </c>
      <c r="J1981" t="s">
        <v>3943</v>
      </c>
      <c r="K1981" t="s">
        <v>3944</v>
      </c>
      <c r="L1981" t="s">
        <v>4244</v>
      </c>
      <c r="M1981" t="s">
        <v>4245</v>
      </c>
      <c r="N1981" t="s">
        <v>4246</v>
      </c>
      <c r="O1981" t="s">
        <v>3991</v>
      </c>
      <c r="P1981">
        <v>4886</v>
      </c>
      <c r="Q1981">
        <v>1938</v>
      </c>
      <c r="R1981">
        <v>1762</v>
      </c>
      <c r="S1981">
        <v>5</v>
      </c>
    </row>
    <row r="1982" spans="1:20" x14ac:dyDescent="0.3">
      <c r="A1982" t="s">
        <v>3949</v>
      </c>
      <c r="B1982" t="s">
        <v>4742</v>
      </c>
      <c r="C1982">
        <v>420000</v>
      </c>
      <c r="D1982">
        <v>2018</v>
      </c>
      <c r="E1982">
        <v>50000</v>
      </c>
      <c r="F1982" t="s">
        <v>10</v>
      </c>
      <c r="G1982" t="s">
        <v>12</v>
      </c>
      <c r="H1982" t="s">
        <v>4921</v>
      </c>
      <c r="I1982" t="s">
        <v>3952</v>
      </c>
      <c r="J1982" t="s">
        <v>4333</v>
      </c>
      <c r="K1982" t="s">
        <v>25</v>
      </c>
      <c r="L1982" t="s">
        <v>1676</v>
      </c>
      <c r="M1982" t="s">
        <v>1676</v>
      </c>
      <c r="N1982" t="s">
        <v>1676</v>
      </c>
      <c r="O1982" t="s">
        <v>1676</v>
      </c>
      <c r="P1982">
        <v>3655</v>
      </c>
      <c r="Q1982">
        <v>1620</v>
      </c>
      <c r="R1982">
        <v>1675</v>
      </c>
      <c r="S1982">
        <v>5</v>
      </c>
      <c r="T1982">
        <v>32</v>
      </c>
    </row>
    <row r="1983" spans="1:20" x14ac:dyDescent="0.3">
      <c r="A1983" t="s">
        <v>4004</v>
      </c>
      <c r="B1983" t="s">
        <v>4005</v>
      </c>
      <c r="C1983">
        <v>299000</v>
      </c>
      <c r="D1983">
        <v>2018</v>
      </c>
      <c r="E1983">
        <v>19000</v>
      </c>
      <c r="F1983" t="s">
        <v>10</v>
      </c>
      <c r="G1983" t="s">
        <v>12</v>
      </c>
      <c r="H1983" t="s">
        <v>4259</v>
      </c>
      <c r="I1983" t="s">
        <v>3967</v>
      </c>
      <c r="J1983" t="s">
        <v>3943</v>
      </c>
      <c r="K1983" t="s">
        <v>25</v>
      </c>
      <c r="L1983" t="s">
        <v>4007</v>
      </c>
      <c r="M1983" t="s">
        <v>4008</v>
      </c>
      <c r="N1983" t="s">
        <v>4009</v>
      </c>
      <c r="O1983" t="s">
        <v>3948</v>
      </c>
      <c r="P1983">
        <v>3679</v>
      </c>
      <c r="Q1983">
        <v>1579</v>
      </c>
      <c r="R1983">
        <v>1478</v>
      </c>
      <c r="S1983">
        <v>5</v>
      </c>
      <c r="T1983">
        <v>28</v>
      </c>
    </row>
    <row r="1984" spans="1:20" x14ac:dyDescent="0.3">
      <c r="A1984" t="s">
        <v>3992</v>
      </c>
      <c r="B1984" t="s">
        <v>4758</v>
      </c>
      <c r="C1984">
        <v>350000</v>
      </c>
      <c r="D1984">
        <v>2012</v>
      </c>
      <c r="E1984">
        <v>130000</v>
      </c>
      <c r="F1984" t="s">
        <v>14</v>
      </c>
      <c r="G1984" t="s">
        <v>12</v>
      </c>
      <c r="H1984" t="s">
        <v>4419</v>
      </c>
      <c r="I1984" t="s">
        <v>3952</v>
      </c>
      <c r="J1984" t="s">
        <v>3943</v>
      </c>
      <c r="K1984" t="s">
        <v>25</v>
      </c>
      <c r="L1984" t="s">
        <v>4225</v>
      </c>
      <c r="M1984" t="s">
        <v>4759</v>
      </c>
      <c r="N1984" t="s">
        <v>4644</v>
      </c>
      <c r="O1984" t="s">
        <v>3948</v>
      </c>
      <c r="P1984">
        <v>4386</v>
      </c>
      <c r="Q1984">
        <v>1699</v>
      </c>
      <c r="R1984">
        <v>1466</v>
      </c>
      <c r="S1984">
        <v>5</v>
      </c>
      <c r="T1984">
        <v>55</v>
      </c>
    </row>
    <row r="1985" spans="1:20" x14ac:dyDescent="0.3">
      <c r="A1985" t="s">
        <v>3949</v>
      </c>
      <c r="B1985" t="s">
        <v>3950</v>
      </c>
      <c r="C1985">
        <v>575000</v>
      </c>
      <c r="D1985">
        <v>2017</v>
      </c>
      <c r="E1985">
        <v>35000</v>
      </c>
      <c r="F1985" t="s">
        <v>14</v>
      </c>
      <c r="G1985" t="s">
        <v>12</v>
      </c>
      <c r="H1985" t="s">
        <v>4085</v>
      </c>
      <c r="I1985" t="s">
        <v>3952</v>
      </c>
      <c r="J1985" t="s">
        <v>3943</v>
      </c>
      <c r="K1985" t="s">
        <v>25</v>
      </c>
      <c r="L1985" t="s">
        <v>3954</v>
      </c>
      <c r="M1985" t="s">
        <v>3955</v>
      </c>
      <c r="N1985" t="s">
        <v>3956</v>
      </c>
      <c r="O1985" t="s">
        <v>3948</v>
      </c>
      <c r="P1985">
        <v>3995</v>
      </c>
      <c r="Q1985">
        <v>1695</v>
      </c>
      <c r="R1985">
        <v>1555</v>
      </c>
      <c r="S1985">
        <v>5</v>
      </c>
      <c r="T1985">
        <v>42</v>
      </c>
    </row>
    <row r="1986" spans="1:20" x14ac:dyDescent="0.3">
      <c r="A1986" t="s">
        <v>3939</v>
      </c>
      <c r="B1986" t="s">
        <v>5830</v>
      </c>
      <c r="C1986">
        <v>335000</v>
      </c>
      <c r="D1986">
        <v>2013</v>
      </c>
      <c r="E1986">
        <v>64418</v>
      </c>
      <c r="F1986" t="s">
        <v>10</v>
      </c>
      <c r="G1986" t="s">
        <v>19</v>
      </c>
      <c r="H1986" t="s">
        <v>3971</v>
      </c>
      <c r="I1986" t="s">
        <v>4037</v>
      </c>
      <c r="J1986" t="s">
        <v>3953</v>
      </c>
      <c r="K1986" t="s">
        <v>25</v>
      </c>
      <c r="L1986" t="s">
        <v>3945</v>
      </c>
      <c r="M1986" t="s">
        <v>3946</v>
      </c>
      <c r="N1986" t="s">
        <v>3947</v>
      </c>
      <c r="O1986" t="s">
        <v>3948</v>
      </c>
      <c r="P1986">
        <v>3610</v>
      </c>
      <c r="Q1986">
        <v>1680</v>
      </c>
      <c r="R1986">
        <v>1500</v>
      </c>
      <c r="S1986">
        <v>5</v>
      </c>
      <c r="T1986">
        <v>35</v>
      </c>
    </row>
    <row r="1987" spans="1:20" x14ac:dyDescent="0.3">
      <c r="A1987" t="s">
        <v>3957</v>
      </c>
      <c r="B1987" t="s">
        <v>5137</v>
      </c>
      <c r="C1987">
        <v>480000</v>
      </c>
      <c r="D1987">
        <v>2019</v>
      </c>
      <c r="E1987">
        <v>10265</v>
      </c>
      <c r="F1987" t="s">
        <v>10</v>
      </c>
      <c r="G1987" t="s">
        <v>12</v>
      </c>
      <c r="H1987" t="s">
        <v>4106</v>
      </c>
      <c r="I1987" t="s">
        <v>3942</v>
      </c>
      <c r="J1987" t="s">
        <v>3943</v>
      </c>
      <c r="K1987" t="s">
        <v>25</v>
      </c>
      <c r="L1987" t="s">
        <v>3961</v>
      </c>
      <c r="M1987" t="s">
        <v>4306</v>
      </c>
      <c r="N1987" t="s">
        <v>4304</v>
      </c>
      <c r="O1987" t="s">
        <v>3948</v>
      </c>
      <c r="P1987">
        <v>3765</v>
      </c>
      <c r="Q1987">
        <v>1660</v>
      </c>
      <c r="R1987">
        <v>1520</v>
      </c>
      <c r="S1987">
        <v>5</v>
      </c>
      <c r="T1987">
        <v>43</v>
      </c>
    </row>
    <row r="1988" spans="1:20" x14ac:dyDescent="0.3">
      <c r="A1988" t="s">
        <v>3949</v>
      </c>
      <c r="B1988" t="s">
        <v>5831</v>
      </c>
      <c r="C1988">
        <v>675000</v>
      </c>
      <c r="D1988">
        <v>2021</v>
      </c>
      <c r="E1988">
        <v>15000</v>
      </c>
      <c r="F1988" t="s">
        <v>22</v>
      </c>
      <c r="G1988" t="s">
        <v>12</v>
      </c>
      <c r="H1988" t="s">
        <v>3941</v>
      </c>
      <c r="I1988" t="s">
        <v>3952</v>
      </c>
      <c r="J1988" t="s">
        <v>3943</v>
      </c>
      <c r="K1988" t="s">
        <v>25</v>
      </c>
      <c r="L1988" t="s">
        <v>4026</v>
      </c>
      <c r="M1988" t="s">
        <v>4522</v>
      </c>
      <c r="N1988" t="s">
        <v>4054</v>
      </c>
      <c r="O1988" t="s">
        <v>3948</v>
      </c>
      <c r="P1988">
        <v>3655</v>
      </c>
      <c r="Q1988">
        <v>1620</v>
      </c>
      <c r="R1988">
        <v>1675</v>
      </c>
      <c r="S1988">
        <v>5</v>
      </c>
      <c r="T1988">
        <v>60</v>
      </c>
    </row>
    <row r="1989" spans="1:20" x14ac:dyDescent="0.3">
      <c r="A1989" t="s">
        <v>4072</v>
      </c>
      <c r="B1989" t="s">
        <v>5832</v>
      </c>
      <c r="C1989">
        <v>350000</v>
      </c>
      <c r="D1989">
        <v>2012</v>
      </c>
      <c r="E1989">
        <v>85000</v>
      </c>
      <c r="F1989" t="s">
        <v>14</v>
      </c>
      <c r="G1989" t="s">
        <v>12</v>
      </c>
      <c r="H1989" t="s">
        <v>4159</v>
      </c>
      <c r="I1989" t="s">
        <v>4037</v>
      </c>
      <c r="J1989" t="s">
        <v>3943</v>
      </c>
      <c r="K1989" t="s">
        <v>25</v>
      </c>
      <c r="L1989" t="s">
        <v>4204</v>
      </c>
      <c r="M1989" t="s">
        <v>4651</v>
      </c>
      <c r="N1989" t="s">
        <v>4652</v>
      </c>
      <c r="O1989" t="s">
        <v>3948</v>
      </c>
      <c r="P1989">
        <v>4320</v>
      </c>
      <c r="Q1989">
        <v>1764</v>
      </c>
      <c r="R1989">
        <v>1486</v>
      </c>
      <c r="S1989">
        <v>5</v>
      </c>
      <c r="T1989">
        <v>40</v>
      </c>
    </row>
    <row r="1990" spans="1:20" x14ac:dyDescent="0.3">
      <c r="A1990" t="s">
        <v>3980</v>
      </c>
      <c r="B1990" t="s">
        <v>5833</v>
      </c>
      <c r="C1990">
        <v>2500000</v>
      </c>
      <c r="D1990">
        <v>2018</v>
      </c>
      <c r="E1990">
        <v>90000</v>
      </c>
      <c r="F1990" t="s">
        <v>14</v>
      </c>
      <c r="G1990" t="s">
        <v>19</v>
      </c>
      <c r="H1990" t="s">
        <v>3971</v>
      </c>
      <c r="I1990" t="s">
        <v>4090</v>
      </c>
      <c r="J1990" t="s">
        <v>3953</v>
      </c>
      <c r="K1990" t="s">
        <v>25</v>
      </c>
      <c r="L1990" t="s">
        <v>4092</v>
      </c>
      <c r="M1990" t="s">
        <v>4406</v>
      </c>
      <c r="N1990" t="s">
        <v>4407</v>
      </c>
      <c r="O1990" t="s">
        <v>3948</v>
      </c>
      <c r="P1990">
        <v>4424</v>
      </c>
      <c r="Q1990">
        <v>1804</v>
      </c>
      <c r="R1990">
        <v>1494</v>
      </c>
      <c r="S1990">
        <v>5</v>
      </c>
      <c r="T1990">
        <v>50</v>
      </c>
    </row>
    <row r="1991" spans="1:20" x14ac:dyDescent="0.3">
      <c r="A1991" t="s">
        <v>3949</v>
      </c>
      <c r="B1991" t="s">
        <v>4790</v>
      </c>
      <c r="C1991">
        <v>260000</v>
      </c>
      <c r="D1991">
        <v>2013</v>
      </c>
      <c r="E1991">
        <v>89000</v>
      </c>
      <c r="F1991" t="s">
        <v>22</v>
      </c>
      <c r="G1991" t="s">
        <v>12</v>
      </c>
      <c r="H1991" t="s">
        <v>3959</v>
      </c>
      <c r="I1991" t="s">
        <v>4037</v>
      </c>
      <c r="J1991" t="s">
        <v>3943</v>
      </c>
      <c r="K1991" t="s">
        <v>25</v>
      </c>
      <c r="L1991" t="s">
        <v>4026</v>
      </c>
      <c r="M1991" t="s">
        <v>4791</v>
      </c>
      <c r="N1991" t="s">
        <v>4792</v>
      </c>
      <c r="O1991" t="s">
        <v>1676</v>
      </c>
      <c r="P1991">
        <v>3539</v>
      </c>
      <c r="Q1991">
        <v>1475</v>
      </c>
      <c r="R1991">
        <v>1700</v>
      </c>
      <c r="S1991">
        <v>5</v>
      </c>
      <c r="T1991">
        <v>35</v>
      </c>
    </row>
    <row r="1992" spans="1:20" x14ac:dyDescent="0.3">
      <c r="A1992" t="s">
        <v>3949</v>
      </c>
      <c r="B1992" t="s">
        <v>4237</v>
      </c>
      <c r="C1992">
        <v>400000</v>
      </c>
      <c r="D1992">
        <v>2017</v>
      </c>
      <c r="E1992">
        <v>43000</v>
      </c>
      <c r="F1992" t="s">
        <v>22</v>
      </c>
      <c r="G1992" t="s">
        <v>12</v>
      </c>
      <c r="H1992" t="s">
        <v>4183</v>
      </c>
      <c r="I1992" t="s">
        <v>3942</v>
      </c>
      <c r="J1992" t="s">
        <v>3943</v>
      </c>
      <c r="K1992" t="s">
        <v>25</v>
      </c>
      <c r="L1992" t="s">
        <v>4026</v>
      </c>
      <c r="M1992" t="s">
        <v>4238</v>
      </c>
      <c r="N1992" t="s">
        <v>4239</v>
      </c>
      <c r="O1992" t="s">
        <v>3948</v>
      </c>
      <c r="P1992">
        <v>3599</v>
      </c>
      <c r="Q1992">
        <v>1495</v>
      </c>
      <c r="R1992">
        <v>1700</v>
      </c>
      <c r="S1992">
        <v>5</v>
      </c>
      <c r="T1992">
        <v>35</v>
      </c>
    </row>
    <row r="1993" spans="1:20" x14ac:dyDescent="0.3">
      <c r="A1993" t="s">
        <v>3964</v>
      </c>
      <c r="B1993" t="s">
        <v>5110</v>
      </c>
      <c r="C1993">
        <v>2750000</v>
      </c>
      <c r="D1993">
        <v>2017</v>
      </c>
      <c r="E1993">
        <v>219000</v>
      </c>
      <c r="F1993" t="s">
        <v>14</v>
      </c>
      <c r="G1993" t="s">
        <v>19</v>
      </c>
      <c r="H1993" t="s">
        <v>4159</v>
      </c>
      <c r="I1993" t="s">
        <v>3952</v>
      </c>
      <c r="J1993" t="s">
        <v>3953</v>
      </c>
      <c r="K1993" t="s">
        <v>25</v>
      </c>
      <c r="L1993" t="s">
        <v>4172</v>
      </c>
      <c r="M1993" t="s">
        <v>4173</v>
      </c>
      <c r="N1993" t="s">
        <v>4174</v>
      </c>
      <c r="O1993" t="s">
        <v>3991</v>
      </c>
      <c r="P1993">
        <v>4795</v>
      </c>
      <c r="Q1993">
        <v>1855</v>
      </c>
      <c r="R1993">
        <v>1835</v>
      </c>
      <c r="S1993">
        <v>7</v>
      </c>
      <c r="T1993">
        <v>80</v>
      </c>
    </row>
    <row r="1994" spans="1:20" x14ac:dyDescent="0.3">
      <c r="A1994" t="s">
        <v>3964</v>
      </c>
      <c r="B1994" t="s">
        <v>5834</v>
      </c>
      <c r="C1994">
        <v>555000</v>
      </c>
      <c r="D1994">
        <v>2010</v>
      </c>
      <c r="E1994">
        <v>261236</v>
      </c>
      <c r="F1994" t="s">
        <v>10</v>
      </c>
      <c r="G1994" t="s">
        <v>12</v>
      </c>
      <c r="H1994" t="s">
        <v>3971</v>
      </c>
      <c r="I1994" t="s">
        <v>4037</v>
      </c>
      <c r="J1994" t="s">
        <v>3943</v>
      </c>
      <c r="K1994" t="s">
        <v>25</v>
      </c>
      <c r="L1994" t="s">
        <v>4151</v>
      </c>
      <c r="M1994" t="s">
        <v>4721</v>
      </c>
      <c r="N1994" t="s">
        <v>4722</v>
      </c>
      <c r="O1994" t="s">
        <v>1676</v>
      </c>
      <c r="P1994">
        <v>4555</v>
      </c>
      <c r="Q1994">
        <v>1770</v>
      </c>
      <c r="R1994">
        <v>1755</v>
      </c>
      <c r="S1994">
        <v>8</v>
      </c>
      <c r="T1994">
        <v>55</v>
      </c>
    </row>
    <row r="1995" spans="1:20" x14ac:dyDescent="0.3">
      <c r="A1995" t="s">
        <v>3949</v>
      </c>
      <c r="B1995" t="s">
        <v>4678</v>
      </c>
      <c r="C1995">
        <v>790000</v>
      </c>
      <c r="D1995">
        <v>2017</v>
      </c>
      <c r="E1995">
        <v>50000</v>
      </c>
      <c r="F1995" t="s">
        <v>14</v>
      </c>
      <c r="G1995" t="s">
        <v>12</v>
      </c>
      <c r="H1995" t="s">
        <v>4036</v>
      </c>
      <c r="I1995" t="s">
        <v>3952</v>
      </c>
      <c r="J1995" t="s">
        <v>3943</v>
      </c>
      <c r="K1995" t="s">
        <v>25</v>
      </c>
      <c r="L1995" t="s">
        <v>3954</v>
      </c>
      <c r="M1995" t="s">
        <v>4125</v>
      </c>
      <c r="N1995" t="s">
        <v>4126</v>
      </c>
      <c r="O1995" t="s">
        <v>3948</v>
      </c>
      <c r="P1995">
        <v>3995</v>
      </c>
      <c r="Q1995">
        <v>1790</v>
      </c>
      <c r="R1995">
        <v>1640</v>
      </c>
      <c r="S1995">
        <v>5</v>
      </c>
      <c r="T1995">
        <v>48</v>
      </c>
    </row>
    <row r="1996" spans="1:20" x14ac:dyDescent="0.3">
      <c r="A1996" t="s">
        <v>3949</v>
      </c>
      <c r="B1996" t="s">
        <v>5835</v>
      </c>
      <c r="C1996">
        <v>180000</v>
      </c>
      <c r="D1996">
        <v>2014</v>
      </c>
      <c r="E1996">
        <v>48000</v>
      </c>
      <c r="F1996" t="s">
        <v>10</v>
      </c>
      <c r="G1996" t="s">
        <v>12</v>
      </c>
      <c r="H1996" t="s">
        <v>4287</v>
      </c>
      <c r="I1996" t="s">
        <v>4037</v>
      </c>
      <c r="J1996" t="s">
        <v>4177</v>
      </c>
      <c r="K1996" t="s">
        <v>25</v>
      </c>
      <c r="L1996" t="s">
        <v>4030</v>
      </c>
      <c r="M1996" t="s">
        <v>4031</v>
      </c>
      <c r="N1996" t="s">
        <v>4032</v>
      </c>
      <c r="O1996" t="s">
        <v>3948</v>
      </c>
      <c r="P1996">
        <v>3395</v>
      </c>
      <c r="Q1996">
        <v>1490</v>
      </c>
      <c r="R1996">
        <v>1475</v>
      </c>
      <c r="S1996">
        <v>5</v>
      </c>
      <c r="T1996">
        <v>35</v>
      </c>
    </row>
    <row r="1997" spans="1:20" x14ac:dyDescent="0.3">
      <c r="A1997" t="s">
        <v>3957</v>
      </c>
      <c r="B1997" t="s">
        <v>4786</v>
      </c>
      <c r="C1997">
        <v>551000</v>
      </c>
      <c r="D1997">
        <v>2019</v>
      </c>
      <c r="E1997">
        <v>39000</v>
      </c>
      <c r="F1997" t="s">
        <v>14</v>
      </c>
      <c r="G1997" t="s">
        <v>12</v>
      </c>
      <c r="H1997" t="s">
        <v>4159</v>
      </c>
      <c r="I1997" t="s">
        <v>3952</v>
      </c>
      <c r="J1997" t="s">
        <v>3943</v>
      </c>
      <c r="K1997" t="s">
        <v>25</v>
      </c>
      <c r="L1997" t="s">
        <v>4787</v>
      </c>
      <c r="M1997" t="s">
        <v>4788</v>
      </c>
      <c r="N1997" t="s">
        <v>4789</v>
      </c>
      <c r="O1997" t="s">
        <v>3948</v>
      </c>
      <c r="P1997">
        <v>3995</v>
      </c>
      <c r="Q1997">
        <v>1660</v>
      </c>
      <c r="R1997">
        <v>1520</v>
      </c>
      <c r="S1997">
        <v>5</v>
      </c>
      <c r="T1997">
        <v>43</v>
      </c>
    </row>
    <row r="1998" spans="1:20" x14ac:dyDescent="0.3">
      <c r="A1998" t="s">
        <v>3949</v>
      </c>
      <c r="B1998" t="s">
        <v>4604</v>
      </c>
      <c r="C1998">
        <v>860000</v>
      </c>
      <c r="D1998">
        <v>2018</v>
      </c>
      <c r="E1998">
        <v>33030</v>
      </c>
      <c r="F1998" t="s">
        <v>14</v>
      </c>
      <c r="G1998" t="s">
        <v>12</v>
      </c>
      <c r="H1998" t="s">
        <v>4159</v>
      </c>
      <c r="I1998" t="s">
        <v>3967</v>
      </c>
      <c r="J1998" t="s">
        <v>3943</v>
      </c>
      <c r="K1998" t="s">
        <v>25</v>
      </c>
      <c r="L1998" t="s">
        <v>3954</v>
      </c>
      <c r="M1998" t="s">
        <v>4125</v>
      </c>
      <c r="N1998" t="s">
        <v>4126</v>
      </c>
      <c r="O1998" t="s">
        <v>3948</v>
      </c>
      <c r="P1998">
        <v>3995</v>
      </c>
      <c r="Q1998">
        <v>1790</v>
      </c>
      <c r="R1998">
        <v>1640</v>
      </c>
      <c r="S1998">
        <v>5</v>
      </c>
      <c r="T1998">
        <v>48</v>
      </c>
    </row>
    <row r="1999" spans="1:20" x14ac:dyDescent="0.3">
      <c r="A1999" t="s">
        <v>3939</v>
      </c>
      <c r="B1999" t="s">
        <v>5836</v>
      </c>
      <c r="C1999">
        <v>375000</v>
      </c>
      <c r="D1999">
        <v>2013</v>
      </c>
      <c r="E1999">
        <v>86000</v>
      </c>
      <c r="F1999" t="s">
        <v>10</v>
      </c>
      <c r="G1999" t="s">
        <v>12</v>
      </c>
      <c r="H1999" t="s">
        <v>3971</v>
      </c>
      <c r="I1999" t="s">
        <v>4802</v>
      </c>
      <c r="J1999" t="s">
        <v>3953</v>
      </c>
      <c r="K1999" t="s">
        <v>25</v>
      </c>
      <c r="L1999" t="s">
        <v>4155</v>
      </c>
      <c r="M1999" t="s">
        <v>4923</v>
      </c>
      <c r="N1999" t="s">
        <v>4924</v>
      </c>
      <c r="O1999" t="s">
        <v>3948</v>
      </c>
      <c r="P1999">
        <v>4440</v>
      </c>
      <c r="Q1999">
        <v>1695</v>
      </c>
      <c r="R1999">
        <v>1485</v>
      </c>
      <c r="S1999">
        <v>5</v>
      </c>
      <c r="T1999">
        <v>42</v>
      </c>
    </row>
    <row r="2000" spans="1:20" x14ac:dyDescent="0.3">
      <c r="A2000" t="s">
        <v>3949</v>
      </c>
      <c r="B2000" t="s">
        <v>5837</v>
      </c>
      <c r="C2000">
        <v>725000</v>
      </c>
      <c r="D2000">
        <v>2017</v>
      </c>
      <c r="E2000">
        <v>55000</v>
      </c>
      <c r="F2000" t="s">
        <v>10</v>
      </c>
      <c r="G2000" t="s">
        <v>19</v>
      </c>
      <c r="H2000" t="s">
        <v>4220</v>
      </c>
      <c r="I2000" t="s">
        <v>3952</v>
      </c>
      <c r="J2000" t="s">
        <v>3943</v>
      </c>
      <c r="K2000" t="s">
        <v>25</v>
      </c>
      <c r="L2000" t="s">
        <v>3977</v>
      </c>
      <c r="M2000" t="s">
        <v>3978</v>
      </c>
      <c r="N2000" t="s">
        <v>3979</v>
      </c>
      <c r="O2000" t="s">
        <v>3948</v>
      </c>
      <c r="P2000">
        <v>4490</v>
      </c>
      <c r="Q2000">
        <v>1730</v>
      </c>
      <c r="R2000">
        <v>1485</v>
      </c>
      <c r="S2000">
        <v>5</v>
      </c>
      <c r="T2000">
        <v>43</v>
      </c>
    </row>
    <row r="2001" spans="1:20" x14ac:dyDescent="0.3">
      <c r="A2001" t="s">
        <v>3957</v>
      </c>
      <c r="B2001" t="s">
        <v>5137</v>
      </c>
      <c r="C2001">
        <v>400000</v>
      </c>
      <c r="D2001">
        <v>2017</v>
      </c>
      <c r="E2001">
        <v>35000</v>
      </c>
      <c r="F2001" t="s">
        <v>10</v>
      </c>
      <c r="G2001" t="s">
        <v>12</v>
      </c>
      <c r="H2001" t="s">
        <v>4259</v>
      </c>
      <c r="I2001" t="s">
        <v>4011</v>
      </c>
      <c r="J2001" t="s">
        <v>3943</v>
      </c>
      <c r="K2001" t="s">
        <v>25</v>
      </c>
      <c r="L2001" t="s">
        <v>3961</v>
      </c>
      <c r="M2001" t="s">
        <v>4306</v>
      </c>
      <c r="N2001" t="s">
        <v>4304</v>
      </c>
      <c r="O2001" t="s">
        <v>3948</v>
      </c>
      <c r="P2001">
        <v>3765</v>
      </c>
      <c r="Q2001">
        <v>1660</v>
      </c>
      <c r="R2001">
        <v>1520</v>
      </c>
      <c r="S2001">
        <v>5</v>
      </c>
      <c r="T2001">
        <v>43</v>
      </c>
    </row>
    <row r="2002" spans="1:20" x14ac:dyDescent="0.3">
      <c r="A2002" t="s">
        <v>4141</v>
      </c>
      <c r="B2002" t="s">
        <v>5838</v>
      </c>
      <c r="C2002">
        <v>2275000</v>
      </c>
      <c r="D2002">
        <v>2022</v>
      </c>
      <c r="E2002">
        <v>2000</v>
      </c>
      <c r="F2002" t="s">
        <v>10</v>
      </c>
      <c r="G2002" t="s">
        <v>19</v>
      </c>
      <c r="H2002" t="s">
        <v>4259</v>
      </c>
      <c r="I2002" t="s">
        <v>4349</v>
      </c>
      <c r="J2002" t="s">
        <v>3943</v>
      </c>
      <c r="K2002" t="s">
        <v>25</v>
      </c>
      <c r="L2002" t="s">
        <v>4642</v>
      </c>
      <c r="M2002" t="s">
        <v>5450</v>
      </c>
      <c r="N2002" t="s">
        <v>4644</v>
      </c>
      <c r="O2002" t="s">
        <v>3948</v>
      </c>
      <c r="P2002">
        <v>4405</v>
      </c>
      <c r="Q2002">
        <v>1818</v>
      </c>
      <c r="R2002">
        <v>1640</v>
      </c>
      <c r="S2002">
        <v>5</v>
      </c>
      <c r="T2002">
        <v>60</v>
      </c>
    </row>
    <row r="2003" spans="1:20" x14ac:dyDescent="0.3">
      <c r="A2003" t="s">
        <v>4141</v>
      </c>
      <c r="B2003" t="s">
        <v>5225</v>
      </c>
      <c r="C2003">
        <v>1250000</v>
      </c>
      <c r="D2003">
        <v>2018</v>
      </c>
      <c r="E2003">
        <v>90000</v>
      </c>
      <c r="F2003" t="s">
        <v>14</v>
      </c>
      <c r="G2003" t="s">
        <v>12</v>
      </c>
      <c r="H2003" t="s">
        <v>3951</v>
      </c>
      <c r="I2003" t="s">
        <v>4037</v>
      </c>
      <c r="J2003" t="s">
        <v>3943</v>
      </c>
      <c r="K2003" t="s">
        <v>25</v>
      </c>
      <c r="L2003" t="s">
        <v>4018</v>
      </c>
      <c r="M2003" t="s">
        <v>4143</v>
      </c>
      <c r="N2003" t="s">
        <v>4020</v>
      </c>
      <c r="O2003" t="s">
        <v>3948</v>
      </c>
      <c r="P2003">
        <v>4395</v>
      </c>
      <c r="Q2003">
        <v>1818</v>
      </c>
      <c r="R2003">
        <v>1640</v>
      </c>
      <c r="S2003">
        <v>5</v>
      </c>
      <c r="T2003">
        <v>60</v>
      </c>
    </row>
    <row r="2004" spans="1:20" x14ac:dyDescent="0.3">
      <c r="A2004" t="s">
        <v>3939</v>
      </c>
      <c r="B2004" t="s">
        <v>4276</v>
      </c>
      <c r="C2004">
        <v>499000</v>
      </c>
      <c r="D2004">
        <v>2012</v>
      </c>
      <c r="E2004">
        <v>96506</v>
      </c>
      <c r="F2004" t="s">
        <v>10</v>
      </c>
      <c r="G2004" t="s">
        <v>12</v>
      </c>
      <c r="H2004" t="s">
        <v>4006</v>
      </c>
      <c r="I2004" t="s">
        <v>4037</v>
      </c>
      <c r="J2004" t="s">
        <v>3953</v>
      </c>
      <c r="K2004" t="s">
        <v>25</v>
      </c>
      <c r="L2004" t="s">
        <v>4155</v>
      </c>
      <c r="M2004" t="s">
        <v>4923</v>
      </c>
      <c r="N2004" t="s">
        <v>4924</v>
      </c>
      <c r="O2004" t="s">
        <v>3948</v>
      </c>
      <c r="P2004">
        <v>4440</v>
      </c>
      <c r="Q2004">
        <v>1695</v>
      </c>
      <c r="R2004">
        <v>1485</v>
      </c>
      <c r="S2004">
        <v>5</v>
      </c>
      <c r="T2004">
        <v>42</v>
      </c>
    </row>
    <row r="2005" spans="1:20" x14ac:dyDescent="0.3">
      <c r="A2005" t="s">
        <v>4021</v>
      </c>
      <c r="B2005" t="s">
        <v>4947</v>
      </c>
      <c r="C2005">
        <v>399000</v>
      </c>
      <c r="D2005">
        <v>2014</v>
      </c>
      <c r="E2005">
        <v>88000</v>
      </c>
      <c r="F2005" t="s">
        <v>10</v>
      </c>
      <c r="G2005" t="s">
        <v>19</v>
      </c>
      <c r="H2005" t="s">
        <v>4282</v>
      </c>
      <c r="I2005" t="s">
        <v>4037</v>
      </c>
      <c r="J2005" t="s">
        <v>3943</v>
      </c>
      <c r="K2005" t="s">
        <v>25</v>
      </c>
      <c r="L2005" t="s">
        <v>4225</v>
      </c>
      <c r="M2005" t="s">
        <v>4226</v>
      </c>
      <c r="N2005" t="s">
        <v>4044</v>
      </c>
      <c r="O2005" t="s">
        <v>3948</v>
      </c>
      <c r="P2005">
        <v>4384</v>
      </c>
      <c r="Q2005">
        <v>1699</v>
      </c>
      <c r="R2005">
        <v>1466</v>
      </c>
      <c r="S2005">
        <v>5</v>
      </c>
      <c r="T2005">
        <v>55</v>
      </c>
    </row>
    <row r="2006" spans="1:20" x14ac:dyDescent="0.3">
      <c r="A2006" t="s">
        <v>3980</v>
      </c>
      <c r="B2006" t="s">
        <v>5839</v>
      </c>
      <c r="C2006">
        <v>335000</v>
      </c>
      <c r="D2006">
        <v>2008</v>
      </c>
      <c r="E2006">
        <v>140987</v>
      </c>
      <c r="F2006" t="s">
        <v>14</v>
      </c>
      <c r="G2006" t="s">
        <v>19</v>
      </c>
      <c r="H2006" t="s">
        <v>4210</v>
      </c>
      <c r="I2006" t="s">
        <v>4114</v>
      </c>
      <c r="J2006" t="s">
        <v>3953</v>
      </c>
      <c r="K2006" t="s">
        <v>25</v>
      </c>
      <c r="L2006" t="s">
        <v>4441</v>
      </c>
      <c r="M2006" t="s">
        <v>5840</v>
      </c>
      <c r="N2006" t="s">
        <v>5841</v>
      </c>
      <c r="O2006" t="s">
        <v>3975</v>
      </c>
      <c r="P2006">
        <v>4818</v>
      </c>
      <c r="Q2006">
        <v>1822</v>
      </c>
      <c r="R2006">
        <v>1420</v>
      </c>
      <c r="S2006">
        <v>5</v>
      </c>
      <c r="T2006">
        <v>80</v>
      </c>
    </row>
    <row r="2007" spans="1:20" x14ac:dyDescent="0.3">
      <c r="A2007" t="s">
        <v>3949</v>
      </c>
      <c r="B2007" t="s">
        <v>4303</v>
      </c>
      <c r="C2007">
        <v>450000</v>
      </c>
      <c r="D2007">
        <v>2015</v>
      </c>
      <c r="E2007">
        <v>52000</v>
      </c>
      <c r="F2007" t="s">
        <v>10</v>
      </c>
      <c r="G2007" t="s">
        <v>12</v>
      </c>
      <c r="H2007" t="s">
        <v>5661</v>
      </c>
      <c r="I2007" t="s">
        <v>3952</v>
      </c>
      <c r="J2007" t="s">
        <v>3943</v>
      </c>
      <c r="K2007" t="s">
        <v>25</v>
      </c>
      <c r="L2007" t="s">
        <v>3961</v>
      </c>
      <c r="M2007" t="s">
        <v>4056</v>
      </c>
      <c r="N2007" t="s">
        <v>4304</v>
      </c>
      <c r="O2007" t="s">
        <v>3948</v>
      </c>
      <c r="P2007">
        <v>3995</v>
      </c>
      <c r="Q2007">
        <v>1695</v>
      </c>
      <c r="R2007">
        <v>1555</v>
      </c>
      <c r="S2007">
        <v>5</v>
      </c>
      <c r="T2007">
        <v>42</v>
      </c>
    </row>
    <row r="2008" spans="1:20" x14ac:dyDescent="0.3">
      <c r="A2008" t="s">
        <v>3949</v>
      </c>
      <c r="B2008" t="s">
        <v>4123</v>
      </c>
      <c r="C2008">
        <v>409999</v>
      </c>
      <c r="D2008">
        <v>2015</v>
      </c>
      <c r="E2008">
        <v>54443</v>
      </c>
      <c r="F2008" t="s">
        <v>10</v>
      </c>
      <c r="G2008" t="s">
        <v>19</v>
      </c>
      <c r="H2008" t="s">
        <v>3971</v>
      </c>
      <c r="I2008" t="s">
        <v>3952</v>
      </c>
      <c r="J2008" t="s">
        <v>3943</v>
      </c>
      <c r="K2008" t="s">
        <v>25</v>
      </c>
      <c r="L2008" t="s">
        <v>4026</v>
      </c>
      <c r="M2008" t="s">
        <v>4027</v>
      </c>
      <c r="N2008" t="s">
        <v>4028</v>
      </c>
      <c r="O2008" t="s">
        <v>3948</v>
      </c>
      <c r="P2008">
        <v>3600</v>
      </c>
      <c r="Q2008">
        <v>1600</v>
      </c>
      <c r="R2008">
        <v>1560</v>
      </c>
      <c r="S2008">
        <v>5</v>
      </c>
      <c r="T2008">
        <v>35</v>
      </c>
    </row>
    <row r="2009" spans="1:20" x14ac:dyDescent="0.3">
      <c r="A2009" t="s">
        <v>3980</v>
      </c>
      <c r="B2009" t="s">
        <v>4732</v>
      </c>
      <c r="C2009">
        <v>6100000</v>
      </c>
      <c r="D2009">
        <v>2020</v>
      </c>
      <c r="E2009">
        <v>9500</v>
      </c>
      <c r="F2009" t="s">
        <v>14</v>
      </c>
      <c r="G2009" t="s">
        <v>19</v>
      </c>
      <c r="H2009" t="s">
        <v>3971</v>
      </c>
      <c r="I2009" t="s">
        <v>4037</v>
      </c>
      <c r="J2009" t="s">
        <v>3943</v>
      </c>
      <c r="K2009" t="s">
        <v>3944</v>
      </c>
      <c r="L2009" t="s">
        <v>4358</v>
      </c>
      <c r="M2009" t="s">
        <v>4359</v>
      </c>
      <c r="N2009" t="s">
        <v>4360</v>
      </c>
      <c r="O2009" t="s">
        <v>3975</v>
      </c>
      <c r="P2009">
        <v>5063</v>
      </c>
      <c r="Q2009">
        <v>1860</v>
      </c>
      <c r="R2009">
        <v>1494</v>
      </c>
      <c r="S2009">
        <v>5</v>
      </c>
      <c r="T2009">
        <v>80</v>
      </c>
    </row>
    <row r="2010" spans="1:20" x14ac:dyDescent="0.3">
      <c r="A2010" t="s">
        <v>3985</v>
      </c>
      <c r="B2010" t="s">
        <v>4516</v>
      </c>
      <c r="C2010">
        <v>4690000</v>
      </c>
      <c r="D2010">
        <v>2018</v>
      </c>
      <c r="E2010">
        <v>75000</v>
      </c>
      <c r="F2010" t="s">
        <v>14</v>
      </c>
      <c r="G2010" t="s">
        <v>19</v>
      </c>
      <c r="H2010" t="s">
        <v>4036</v>
      </c>
      <c r="I2010" t="s">
        <v>4011</v>
      </c>
      <c r="J2010" t="s">
        <v>3953</v>
      </c>
      <c r="K2010" t="s">
        <v>25</v>
      </c>
      <c r="L2010" t="s">
        <v>4244</v>
      </c>
      <c r="M2010" t="s">
        <v>4245</v>
      </c>
      <c r="N2010" t="s">
        <v>4246</v>
      </c>
      <c r="O2010" t="s">
        <v>3991</v>
      </c>
      <c r="P2010">
        <v>4886</v>
      </c>
      <c r="Q2010">
        <v>1938</v>
      </c>
      <c r="R2010">
        <v>1762</v>
      </c>
      <c r="S2010">
        <v>7</v>
      </c>
    </row>
    <row r="2011" spans="1:20" x14ac:dyDescent="0.3">
      <c r="A2011" t="s">
        <v>4104</v>
      </c>
      <c r="B2011" t="s">
        <v>4985</v>
      </c>
      <c r="C2011">
        <v>775000</v>
      </c>
      <c r="D2011">
        <v>2012</v>
      </c>
      <c r="E2011">
        <v>89000</v>
      </c>
      <c r="F2011" t="s">
        <v>14</v>
      </c>
      <c r="G2011" t="s">
        <v>19</v>
      </c>
      <c r="H2011" t="s">
        <v>4241</v>
      </c>
      <c r="I2011" t="s">
        <v>4068</v>
      </c>
      <c r="J2011" t="s">
        <v>3953</v>
      </c>
      <c r="K2011" t="s">
        <v>25</v>
      </c>
      <c r="L2011" t="s">
        <v>1676</v>
      </c>
      <c r="M2011" t="s">
        <v>1676</v>
      </c>
      <c r="N2011" t="s">
        <v>1676</v>
      </c>
      <c r="O2011" t="s">
        <v>1676</v>
      </c>
    </row>
    <row r="2012" spans="1:20" x14ac:dyDescent="0.3">
      <c r="A2012" t="s">
        <v>4104</v>
      </c>
      <c r="B2012" t="s">
        <v>4978</v>
      </c>
      <c r="C2012">
        <v>3000000</v>
      </c>
      <c r="D2012">
        <v>2017</v>
      </c>
      <c r="E2012">
        <v>42000</v>
      </c>
      <c r="F2012" t="s">
        <v>10</v>
      </c>
      <c r="G2012" t="s">
        <v>19</v>
      </c>
      <c r="H2012" t="s">
        <v>3941</v>
      </c>
      <c r="I2012" t="s">
        <v>3952</v>
      </c>
      <c r="J2012" t="s">
        <v>3943</v>
      </c>
      <c r="K2012" t="s">
        <v>25</v>
      </c>
      <c r="L2012" t="s">
        <v>4979</v>
      </c>
      <c r="M2012" t="s">
        <v>4980</v>
      </c>
      <c r="N2012" t="s">
        <v>4355</v>
      </c>
      <c r="O2012" t="s">
        <v>3948</v>
      </c>
      <c r="P2012">
        <v>4726</v>
      </c>
      <c r="Q2012">
        <v>1842</v>
      </c>
      <c r="R2012">
        <v>1427</v>
      </c>
      <c r="S2012">
        <v>5</v>
      </c>
      <c r="T2012">
        <v>54</v>
      </c>
    </row>
    <row r="2013" spans="1:20" x14ac:dyDescent="0.3">
      <c r="A2013" t="s">
        <v>4868</v>
      </c>
      <c r="B2013" t="s">
        <v>5537</v>
      </c>
      <c r="C2013">
        <v>250000</v>
      </c>
      <c r="D2013">
        <v>2018</v>
      </c>
      <c r="E2013">
        <v>25000</v>
      </c>
      <c r="F2013" t="s">
        <v>10</v>
      </c>
      <c r="G2013" t="s">
        <v>12</v>
      </c>
      <c r="H2013" t="s">
        <v>4259</v>
      </c>
      <c r="I2013" t="s">
        <v>3942</v>
      </c>
      <c r="J2013" t="s">
        <v>3953</v>
      </c>
      <c r="K2013" t="s">
        <v>25</v>
      </c>
      <c r="L2013" t="s">
        <v>4007</v>
      </c>
      <c r="M2013" t="s">
        <v>4008</v>
      </c>
      <c r="N2013" t="s">
        <v>4009</v>
      </c>
      <c r="O2013" t="s">
        <v>3948</v>
      </c>
      <c r="P2013">
        <v>3429</v>
      </c>
      <c r="Q2013">
        <v>1560</v>
      </c>
      <c r="R2013">
        <v>1541</v>
      </c>
      <c r="S2013">
        <v>5</v>
      </c>
      <c r="T2013">
        <v>28</v>
      </c>
    </row>
    <row r="2014" spans="1:20" x14ac:dyDescent="0.3">
      <c r="A2014" t="s">
        <v>3985</v>
      </c>
      <c r="B2014" t="s">
        <v>4139</v>
      </c>
      <c r="C2014">
        <v>6200000</v>
      </c>
      <c r="D2014">
        <v>2021</v>
      </c>
      <c r="E2014">
        <v>39000</v>
      </c>
      <c r="F2014" t="s">
        <v>14</v>
      </c>
      <c r="G2014" t="s">
        <v>19</v>
      </c>
      <c r="H2014" t="s">
        <v>4223</v>
      </c>
      <c r="I2014" t="s">
        <v>3952</v>
      </c>
      <c r="J2014" t="s">
        <v>3943</v>
      </c>
      <c r="K2014" t="s">
        <v>25</v>
      </c>
      <c r="L2014" t="s">
        <v>3988</v>
      </c>
      <c r="M2014" t="s">
        <v>4140</v>
      </c>
      <c r="N2014" t="s">
        <v>3990</v>
      </c>
      <c r="O2014" t="s">
        <v>3991</v>
      </c>
      <c r="P2014">
        <v>4657</v>
      </c>
      <c r="Q2014">
        <v>1881</v>
      </c>
      <c r="R2014">
        <v>1678</v>
      </c>
      <c r="S2014">
        <v>5</v>
      </c>
      <c r="T2014">
        <v>67</v>
      </c>
    </row>
    <row r="2015" spans="1:20" x14ac:dyDescent="0.3">
      <c r="A2015" t="s">
        <v>3949</v>
      </c>
      <c r="B2015" t="s">
        <v>4645</v>
      </c>
      <c r="C2015">
        <v>590000</v>
      </c>
      <c r="D2015">
        <v>2014</v>
      </c>
      <c r="E2015">
        <v>86000</v>
      </c>
      <c r="F2015" t="s">
        <v>14</v>
      </c>
      <c r="G2015" t="s">
        <v>12</v>
      </c>
      <c r="H2015" t="s">
        <v>3987</v>
      </c>
      <c r="I2015" t="s">
        <v>3952</v>
      </c>
      <c r="J2015" t="s">
        <v>3943</v>
      </c>
      <c r="K2015" t="s">
        <v>25</v>
      </c>
      <c r="L2015" t="s">
        <v>3954</v>
      </c>
      <c r="M2015" t="s">
        <v>3955</v>
      </c>
      <c r="N2015" t="s">
        <v>3956</v>
      </c>
      <c r="O2015" t="s">
        <v>3948</v>
      </c>
      <c r="P2015">
        <v>3850</v>
      </c>
      <c r="Q2015">
        <v>1695</v>
      </c>
      <c r="R2015">
        <v>1530</v>
      </c>
      <c r="S2015">
        <v>5</v>
      </c>
      <c r="T2015">
        <v>42</v>
      </c>
    </row>
    <row r="2016" spans="1:20" x14ac:dyDescent="0.3">
      <c r="A2016" t="s">
        <v>4800</v>
      </c>
      <c r="B2016" t="s">
        <v>4801</v>
      </c>
      <c r="C2016">
        <v>1300000</v>
      </c>
      <c r="D2016">
        <v>2013</v>
      </c>
      <c r="E2016">
        <v>50300</v>
      </c>
      <c r="F2016" t="s">
        <v>14</v>
      </c>
      <c r="G2016" t="s">
        <v>19</v>
      </c>
      <c r="H2016" t="s">
        <v>4036</v>
      </c>
      <c r="I2016" t="s">
        <v>4349</v>
      </c>
      <c r="J2016" t="s">
        <v>3953</v>
      </c>
      <c r="K2016" t="s">
        <v>25</v>
      </c>
      <c r="L2016" t="s">
        <v>3988</v>
      </c>
      <c r="M2016" t="s">
        <v>4803</v>
      </c>
      <c r="N2016" t="s">
        <v>4804</v>
      </c>
      <c r="O2016" t="s">
        <v>3948</v>
      </c>
      <c r="P2016">
        <v>4097</v>
      </c>
      <c r="Q2016">
        <v>1789</v>
      </c>
      <c r="R2016">
        <v>1561</v>
      </c>
      <c r="S2016">
        <v>5</v>
      </c>
      <c r="T2016">
        <v>47</v>
      </c>
    </row>
    <row r="2017" spans="1:20" x14ac:dyDescent="0.3">
      <c r="A2017" t="s">
        <v>4115</v>
      </c>
      <c r="B2017" t="s">
        <v>5842</v>
      </c>
      <c r="C2017">
        <v>1639999</v>
      </c>
      <c r="D2017">
        <v>2018</v>
      </c>
      <c r="E2017">
        <v>43000</v>
      </c>
      <c r="F2017" t="s">
        <v>14</v>
      </c>
      <c r="G2017" t="s">
        <v>19</v>
      </c>
      <c r="H2017" t="s">
        <v>3971</v>
      </c>
      <c r="I2017" t="s">
        <v>4090</v>
      </c>
      <c r="J2017" t="s">
        <v>3943</v>
      </c>
      <c r="K2017" t="s">
        <v>25</v>
      </c>
      <c r="L2017" t="s">
        <v>4146</v>
      </c>
      <c r="M2017" t="s">
        <v>4402</v>
      </c>
      <c r="N2017" t="s">
        <v>4403</v>
      </c>
      <c r="O2017" t="s">
        <v>3948</v>
      </c>
      <c r="P2017">
        <v>4585</v>
      </c>
      <c r="Q2017">
        <v>1890</v>
      </c>
      <c r="R2017">
        <v>1785</v>
      </c>
      <c r="S2017">
        <v>7</v>
      </c>
      <c r="T2017">
        <v>70</v>
      </c>
    </row>
    <row r="2018" spans="1:20" x14ac:dyDescent="0.3">
      <c r="A2018" t="s">
        <v>4115</v>
      </c>
      <c r="B2018" t="s">
        <v>4534</v>
      </c>
      <c r="C2018">
        <v>740000</v>
      </c>
      <c r="D2018">
        <v>2013</v>
      </c>
      <c r="E2018">
        <v>83555</v>
      </c>
      <c r="F2018" t="s">
        <v>14</v>
      </c>
      <c r="G2018" t="s">
        <v>12</v>
      </c>
      <c r="H2018" t="s">
        <v>4106</v>
      </c>
      <c r="I2018" t="s">
        <v>4068</v>
      </c>
      <c r="J2018" t="s">
        <v>3943</v>
      </c>
      <c r="K2018" t="s">
        <v>25</v>
      </c>
      <c r="L2018" t="s">
        <v>4146</v>
      </c>
      <c r="M2018" t="s">
        <v>4500</v>
      </c>
      <c r="N2018" t="s">
        <v>4535</v>
      </c>
      <c r="O2018" t="s">
        <v>3948</v>
      </c>
      <c r="P2018">
        <v>4585</v>
      </c>
      <c r="Q2018">
        <v>1890</v>
      </c>
      <c r="R2018">
        <v>1785</v>
      </c>
      <c r="S2018">
        <v>7</v>
      </c>
      <c r="T2018">
        <v>70</v>
      </c>
    </row>
    <row r="2019" spans="1:20" x14ac:dyDescent="0.3">
      <c r="A2019" t="s">
        <v>4115</v>
      </c>
      <c r="B2019" t="s">
        <v>5821</v>
      </c>
      <c r="C2019">
        <v>770000</v>
      </c>
      <c r="D2019">
        <v>2019</v>
      </c>
      <c r="E2019">
        <v>27500</v>
      </c>
      <c r="F2019" t="s">
        <v>14</v>
      </c>
      <c r="G2019" t="s">
        <v>12</v>
      </c>
      <c r="H2019" t="s">
        <v>4432</v>
      </c>
      <c r="I2019" t="s">
        <v>3952</v>
      </c>
      <c r="J2019" t="s">
        <v>3943</v>
      </c>
      <c r="K2019" t="s">
        <v>25</v>
      </c>
      <c r="L2019" t="s">
        <v>4186</v>
      </c>
      <c r="M2019" t="s">
        <v>5086</v>
      </c>
      <c r="N2019" t="s">
        <v>5087</v>
      </c>
      <c r="O2019" t="s">
        <v>3975</v>
      </c>
      <c r="P2019">
        <v>3995</v>
      </c>
      <c r="Q2019">
        <v>1745</v>
      </c>
      <c r="R2019">
        <v>1880</v>
      </c>
      <c r="S2019">
        <v>7</v>
      </c>
    </row>
    <row r="2020" spans="1:20" x14ac:dyDescent="0.3">
      <c r="A2020" t="s">
        <v>4072</v>
      </c>
      <c r="B2020" t="s">
        <v>5829</v>
      </c>
      <c r="C2020">
        <v>530000</v>
      </c>
      <c r="D2020">
        <v>2013</v>
      </c>
      <c r="E2020">
        <v>75000</v>
      </c>
      <c r="F2020" t="s">
        <v>14</v>
      </c>
      <c r="G2020" t="s">
        <v>12</v>
      </c>
      <c r="H2020" t="s">
        <v>3971</v>
      </c>
      <c r="I2020" t="s">
        <v>3952</v>
      </c>
      <c r="J2020" t="s">
        <v>3943</v>
      </c>
      <c r="K2020" t="s">
        <v>25</v>
      </c>
      <c r="L2020" t="s">
        <v>4204</v>
      </c>
      <c r="M2020" t="s">
        <v>4651</v>
      </c>
      <c r="N2020" t="s">
        <v>4652</v>
      </c>
      <c r="O2020" t="s">
        <v>3948</v>
      </c>
      <c r="P2020">
        <v>3999</v>
      </c>
      <c r="Q2020">
        <v>1765</v>
      </c>
      <c r="R2020">
        <v>1708</v>
      </c>
      <c r="S2020">
        <v>5</v>
      </c>
      <c r="T2020">
        <v>52</v>
      </c>
    </row>
    <row r="2021" spans="1:20" x14ac:dyDescent="0.3">
      <c r="A2021" t="s">
        <v>3985</v>
      </c>
      <c r="B2021" t="s">
        <v>4450</v>
      </c>
      <c r="C2021">
        <v>2975000</v>
      </c>
      <c r="D2021">
        <v>2015</v>
      </c>
      <c r="E2021">
        <v>87000</v>
      </c>
      <c r="F2021" t="s">
        <v>14</v>
      </c>
      <c r="G2021" t="s">
        <v>19</v>
      </c>
      <c r="H2021" t="s">
        <v>4241</v>
      </c>
      <c r="I2021" t="s">
        <v>3942</v>
      </c>
      <c r="J2021" t="s">
        <v>3943</v>
      </c>
      <c r="K2021" t="s">
        <v>25</v>
      </c>
      <c r="L2021" t="s">
        <v>4244</v>
      </c>
      <c r="M2021" t="s">
        <v>4245</v>
      </c>
      <c r="N2021" t="s">
        <v>4246</v>
      </c>
      <c r="O2021" t="s">
        <v>3991</v>
      </c>
      <c r="P2021">
        <v>4886</v>
      </c>
      <c r="Q2021">
        <v>1938</v>
      </c>
      <c r="R2021">
        <v>1762</v>
      </c>
      <c r="S2021">
        <v>5</v>
      </c>
    </row>
    <row r="2022" spans="1:20" x14ac:dyDescent="0.3">
      <c r="A2022" t="s">
        <v>3957</v>
      </c>
      <c r="B2022" t="s">
        <v>5843</v>
      </c>
      <c r="C2022">
        <v>1989999</v>
      </c>
      <c r="D2022">
        <v>2022</v>
      </c>
      <c r="E2022">
        <v>5800</v>
      </c>
      <c r="F2022" t="s">
        <v>14</v>
      </c>
      <c r="G2022" t="s">
        <v>19</v>
      </c>
      <c r="H2022" t="s">
        <v>4541</v>
      </c>
      <c r="I2022" t="s">
        <v>3952</v>
      </c>
      <c r="J2022" t="s">
        <v>3943</v>
      </c>
      <c r="K2022" t="s">
        <v>25</v>
      </c>
      <c r="L2022" t="s">
        <v>4186</v>
      </c>
      <c r="M2022" t="s">
        <v>4354</v>
      </c>
      <c r="N2022" t="s">
        <v>4355</v>
      </c>
      <c r="O2022" t="s">
        <v>3948</v>
      </c>
      <c r="P2022">
        <v>4300</v>
      </c>
      <c r="Q2022">
        <v>1790</v>
      </c>
      <c r="R2022">
        <v>1635</v>
      </c>
      <c r="S2022">
        <v>5</v>
      </c>
      <c r="T2022">
        <v>50</v>
      </c>
    </row>
    <row r="2023" spans="1:20" x14ac:dyDescent="0.3">
      <c r="A2023" t="s">
        <v>3964</v>
      </c>
      <c r="B2023" t="s">
        <v>4976</v>
      </c>
      <c r="C2023">
        <v>3250000</v>
      </c>
      <c r="D2023">
        <v>2018</v>
      </c>
      <c r="E2023">
        <v>173000</v>
      </c>
      <c r="F2023" t="s">
        <v>14</v>
      </c>
      <c r="G2023" t="s">
        <v>12</v>
      </c>
      <c r="H2023" t="s">
        <v>4006</v>
      </c>
      <c r="I2023" t="s">
        <v>3952</v>
      </c>
      <c r="J2023" t="s">
        <v>3943</v>
      </c>
      <c r="K2023" t="s">
        <v>25</v>
      </c>
      <c r="L2023" t="s">
        <v>4172</v>
      </c>
      <c r="M2023" t="s">
        <v>4173</v>
      </c>
      <c r="N2023" t="s">
        <v>4977</v>
      </c>
      <c r="O2023" t="s">
        <v>3975</v>
      </c>
      <c r="P2023">
        <v>4795</v>
      </c>
      <c r="Q2023">
        <v>1855</v>
      </c>
      <c r="R2023">
        <v>1835</v>
      </c>
      <c r="S2023">
        <v>7</v>
      </c>
      <c r="T2023">
        <v>80</v>
      </c>
    </row>
    <row r="2024" spans="1:20" x14ac:dyDescent="0.3">
      <c r="A2024" t="s">
        <v>4352</v>
      </c>
      <c r="B2024" t="s">
        <v>4659</v>
      </c>
      <c r="C2024">
        <v>1975000</v>
      </c>
      <c r="D2024">
        <v>2021</v>
      </c>
      <c r="E2024">
        <v>7000</v>
      </c>
      <c r="F2024" t="s">
        <v>10</v>
      </c>
      <c r="G2024" t="s">
        <v>19</v>
      </c>
      <c r="H2024" t="s">
        <v>4006</v>
      </c>
      <c r="I2024" t="s">
        <v>3942</v>
      </c>
      <c r="J2024" t="s">
        <v>3943</v>
      </c>
      <c r="K2024" t="s">
        <v>25</v>
      </c>
      <c r="L2024" t="s">
        <v>4309</v>
      </c>
      <c r="M2024" t="s">
        <v>4310</v>
      </c>
      <c r="N2024" t="s">
        <v>4311</v>
      </c>
      <c r="O2024" t="s">
        <v>3948</v>
      </c>
      <c r="P2024">
        <v>4315</v>
      </c>
      <c r="Q2024">
        <v>1800</v>
      </c>
      <c r="R2024">
        <v>1645</v>
      </c>
      <c r="S2024">
        <v>5</v>
      </c>
      <c r="T2024">
        <v>50</v>
      </c>
    </row>
    <row r="2025" spans="1:20" x14ac:dyDescent="0.3">
      <c r="A2025" t="s">
        <v>4115</v>
      </c>
      <c r="B2025" t="s">
        <v>5844</v>
      </c>
      <c r="C2025">
        <v>735000</v>
      </c>
      <c r="D2025">
        <v>2015</v>
      </c>
      <c r="E2025">
        <v>121000</v>
      </c>
      <c r="F2025" t="s">
        <v>14</v>
      </c>
      <c r="G2025" t="s">
        <v>12</v>
      </c>
      <c r="H2025" t="s">
        <v>4078</v>
      </c>
      <c r="I2025" t="s">
        <v>3952</v>
      </c>
      <c r="J2025" t="s">
        <v>3943</v>
      </c>
      <c r="K2025" t="s">
        <v>25</v>
      </c>
      <c r="L2025" t="s">
        <v>4146</v>
      </c>
      <c r="M2025" t="s">
        <v>4019</v>
      </c>
      <c r="N2025" t="s">
        <v>4557</v>
      </c>
      <c r="O2025" t="s">
        <v>3991</v>
      </c>
      <c r="P2025">
        <v>4585</v>
      </c>
      <c r="Q2025">
        <v>1890</v>
      </c>
      <c r="R2025">
        <v>1785</v>
      </c>
      <c r="S2025">
        <v>7</v>
      </c>
      <c r="T2025">
        <v>70</v>
      </c>
    </row>
    <row r="2026" spans="1:20" x14ac:dyDescent="0.3">
      <c r="A2026" t="s">
        <v>4015</v>
      </c>
      <c r="B2026" t="s">
        <v>4656</v>
      </c>
      <c r="C2026">
        <v>425000</v>
      </c>
      <c r="D2026">
        <v>2013</v>
      </c>
      <c r="E2026">
        <v>96000</v>
      </c>
      <c r="F2026" t="s">
        <v>14</v>
      </c>
      <c r="G2026" t="s">
        <v>12</v>
      </c>
      <c r="H2026" t="s">
        <v>4657</v>
      </c>
      <c r="I2026" t="s">
        <v>3952</v>
      </c>
      <c r="J2026" t="s">
        <v>3943</v>
      </c>
      <c r="K2026" t="s">
        <v>25</v>
      </c>
      <c r="L2026" t="s">
        <v>4146</v>
      </c>
      <c r="M2026" t="s">
        <v>4658</v>
      </c>
      <c r="N2026" t="s">
        <v>4583</v>
      </c>
      <c r="O2026" t="s">
        <v>3975</v>
      </c>
      <c r="P2026">
        <v>4655</v>
      </c>
      <c r="Q2026">
        <v>1965</v>
      </c>
      <c r="R2026">
        <v>1922</v>
      </c>
      <c r="S2026">
        <v>7</v>
      </c>
      <c r="T2026">
        <v>55</v>
      </c>
    </row>
    <row r="2027" spans="1:20" x14ac:dyDescent="0.3">
      <c r="A2027" t="s">
        <v>3939</v>
      </c>
      <c r="B2027" t="s">
        <v>5845</v>
      </c>
      <c r="C2027">
        <v>195000</v>
      </c>
      <c r="D2027">
        <v>2008</v>
      </c>
      <c r="E2027">
        <v>57885</v>
      </c>
      <c r="F2027" t="s">
        <v>10</v>
      </c>
      <c r="G2027" t="s">
        <v>19</v>
      </c>
      <c r="H2027" t="s">
        <v>4036</v>
      </c>
      <c r="I2027" t="s">
        <v>4291</v>
      </c>
      <c r="J2027" t="s">
        <v>3943</v>
      </c>
      <c r="K2027" t="s">
        <v>25</v>
      </c>
      <c r="L2027" t="s">
        <v>1676</v>
      </c>
      <c r="M2027" t="s">
        <v>1676</v>
      </c>
      <c r="N2027" t="s">
        <v>1676</v>
      </c>
      <c r="O2027" t="s">
        <v>1676</v>
      </c>
    </row>
    <row r="2028" spans="1:20" x14ac:dyDescent="0.3">
      <c r="A2028" t="s">
        <v>3964</v>
      </c>
      <c r="B2028" t="s">
        <v>5751</v>
      </c>
      <c r="C2028">
        <v>315000</v>
      </c>
      <c r="D2028">
        <v>2011</v>
      </c>
      <c r="E2028">
        <v>38091</v>
      </c>
      <c r="F2028" t="s">
        <v>10</v>
      </c>
      <c r="G2028" t="s">
        <v>12</v>
      </c>
      <c r="H2028" t="s">
        <v>3971</v>
      </c>
      <c r="I2028" t="s">
        <v>3967</v>
      </c>
      <c r="J2028" t="s">
        <v>3943</v>
      </c>
      <c r="K2028" t="s">
        <v>25</v>
      </c>
      <c r="L2028" t="s">
        <v>3961</v>
      </c>
      <c r="M2028" t="s">
        <v>4902</v>
      </c>
      <c r="N2028" t="s">
        <v>5640</v>
      </c>
      <c r="O2028" t="s">
        <v>3948</v>
      </c>
      <c r="P2028">
        <v>3775</v>
      </c>
      <c r="Q2028">
        <v>1695</v>
      </c>
      <c r="R2028">
        <v>1510</v>
      </c>
      <c r="S2028">
        <v>5</v>
      </c>
      <c r="T2028">
        <v>45</v>
      </c>
    </row>
    <row r="2029" spans="1:20" x14ac:dyDescent="0.3">
      <c r="A2029" t="s">
        <v>3957</v>
      </c>
      <c r="B2029" t="s">
        <v>5411</v>
      </c>
      <c r="C2029">
        <v>275000</v>
      </c>
      <c r="D2029">
        <v>2013</v>
      </c>
      <c r="E2029">
        <v>34000</v>
      </c>
      <c r="F2029" t="s">
        <v>10</v>
      </c>
      <c r="G2029" t="s">
        <v>12</v>
      </c>
      <c r="H2029" t="s">
        <v>3941</v>
      </c>
      <c r="I2029" t="s">
        <v>4011</v>
      </c>
      <c r="J2029" t="s">
        <v>3943</v>
      </c>
      <c r="K2029" t="s">
        <v>25</v>
      </c>
      <c r="L2029" t="s">
        <v>4886</v>
      </c>
      <c r="M2029" t="s">
        <v>4887</v>
      </c>
      <c r="N2029" t="s">
        <v>4888</v>
      </c>
      <c r="O2029" t="s">
        <v>3948</v>
      </c>
      <c r="P2029">
        <v>3495</v>
      </c>
      <c r="Q2029">
        <v>1550</v>
      </c>
      <c r="R2029">
        <v>1500</v>
      </c>
      <c r="S2029">
        <v>5</v>
      </c>
      <c r="T2029">
        <v>32</v>
      </c>
    </row>
    <row r="2030" spans="1:20" x14ac:dyDescent="0.3">
      <c r="A2030" t="s">
        <v>3939</v>
      </c>
      <c r="B2030" t="s">
        <v>4727</v>
      </c>
      <c r="C2030">
        <v>750000</v>
      </c>
      <c r="D2030">
        <v>2018</v>
      </c>
      <c r="E2030">
        <v>75000</v>
      </c>
      <c r="F2030" t="s">
        <v>14</v>
      </c>
      <c r="G2030" t="s">
        <v>12</v>
      </c>
      <c r="H2030" t="s">
        <v>4282</v>
      </c>
      <c r="I2030" t="s">
        <v>3952</v>
      </c>
      <c r="J2030" t="s">
        <v>3943</v>
      </c>
      <c r="K2030" t="s">
        <v>25</v>
      </c>
      <c r="L2030" t="s">
        <v>4204</v>
      </c>
      <c r="M2030" t="s">
        <v>4205</v>
      </c>
      <c r="N2030" t="s">
        <v>4126</v>
      </c>
      <c r="O2030" t="s">
        <v>3948</v>
      </c>
      <c r="P2030">
        <v>4440</v>
      </c>
      <c r="Q2030">
        <v>1695</v>
      </c>
      <c r="R2030">
        <v>1495</v>
      </c>
      <c r="S2030">
        <v>5</v>
      </c>
      <c r="T2030">
        <v>40</v>
      </c>
    </row>
    <row r="2031" spans="1:20" x14ac:dyDescent="0.3">
      <c r="A2031" t="s">
        <v>3964</v>
      </c>
      <c r="B2031" t="s">
        <v>5846</v>
      </c>
      <c r="C2031">
        <v>465000</v>
      </c>
      <c r="D2031">
        <v>2014</v>
      </c>
      <c r="E2031">
        <v>82000</v>
      </c>
      <c r="F2031" t="s">
        <v>14</v>
      </c>
      <c r="G2031" t="s">
        <v>12</v>
      </c>
      <c r="H2031" t="s">
        <v>3951</v>
      </c>
      <c r="I2031" t="s">
        <v>4037</v>
      </c>
      <c r="J2031" t="s">
        <v>3943</v>
      </c>
      <c r="K2031" t="s">
        <v>25</v>
      </c>
      <c r="L2031" t="s">
        <v>4724</v>
      </c>
      <c r="M2031" t="s">
        <v>4725</v>
      </c>
      <c r="N2031" t="s">
        <v>4726</v>
      </c>
      <c r="O2031" t="s">
        <v>3948</v>
      </c>
      <c r="P2031">
        <v>4265</v>
      </c>
      <c r="Q2031">
        <v>1695</v>
      </c>
      <c r="R2031">
        <v>1510</v>
      </c>
      <c r="S2031">
        <v>5</v>
      </c>
      <c r="T2031">
        <v>45</v>
      </c>
    </row>
    <row r="2032" spans="1:20" x14ac:dyDescent="0.3">
      <c r="A2032" t="s">
        <v>4352</v>
      </c>
      <c r="B2032" t="s">
        <v>4949</v>
      </c>
      <c r="C2032">
        <v>1325000</v>
      </c>
      <c r="D2032">
        <v>2021</v>
      </c>
      <c r="E2032">
        <v>20000</v>
      </c>
      <c r="F2032" t="s">
        <v>10</v>
      </c>
      <c r="G2032" t="s">
        <v>12</v>
      </c>
      <c r="H2032" t="s">
        <v>4006</v>
      </c>
      <c r="I2032" t="s">
        <v>3960</v>
      </c>
      <c r="J2032" t="s">
        <v>3943</v>
      </c>
      <c r="K2032" t="s">
        <v>25</v>
      </c>
      <c r="L2032" t="s">
        <v>4026</v>
      </c>
      <c r="M2032" t="s">
        <v>4050</v>
      </c>
      <c r="N2032" t="s">
        <v>4051</v>
      </c>
      <c r="O2032" t="s">
        <v>3948</v>
      </c>
      <c r="P2032">
        <v>3995</v>
      </c>
      <c r="Q2032">
        <v>1790</v>
      </c>
      <c r="R2032">
        <v>1647</v>
      </c>
      <c r="S2032">
        <v>5</v>
      </c>
      <c r="T2032">
        <v>45</v>
      </c>
    </row>
    <row r="2033" spans="1:20" x14ac:dyDescent="0.3">
      <c r="A2033" t="s">
        <v>3949</v>
      </c>
      <c r="B2033" t="s">
        <v>3950</v>
      </c>
      <c r="C2033">
        <v>175000</v>
      </c>
      <c r="D2033">
        <v>2008</v>
      </c>
      <c r="E2033">
        <v>65000</v>
      </c>
      <c r="F2033" t="s">
        <v>14</v>
      </c>
      <c r="G2033" t="s">
        <v>12</v>
      </c>
      <c r="H2033" t="s">
        <v>4388</v>
      </c>
      <c r="I2033" t="s">
        <v>4037</v>
      </c>
      <c r="J2033" t="s">
        <v>3953</v>
      </c>
      <c r="K2033" t="s">
        <v>25</v>
      </c>
      <c r="L2033" t="s">
        <v>3954</v>
      </c>
      <c r="M2033" t="s">
        <v>3955</v>
      </c>
      <c r="N2033" t="s">
        <v>3956</v>
      </c>
      <c r="O2033" t="s">
        <v>3948</v>
      </c>
      <c r="P2033">
        <v>3995</v>
      </c>
      <c r="Q2033">
        <v>1695</v>
      </c>
      <c r="R2033">
        <v>1555</v>
      </c>
      <c r="S2033">
        <v>5</v>
      </c>
      <c r="T2033">
        <v>42</v>
      </c>
    </row>
    <row r="2034" spans="1:20" x14ac:dyDescent="0.3">
      <c r="A2034" t="s">
        <v>4363</v>
      </c>
      <c r="B2034" t="s">
        <v>5847</v>
      </c>
      <c r="C2034">
        <v>8900000</v>
      </c>
      <c r="D2034">
        <v>2020</v>
      </c>
      <c r="E2034">
        <v>88000</v>
      </c>
      <c r="F2034" t="s">
        <v>10</v>
      </c>
      <c r="G2034" t="s">
        <v>19</v>
      </c>
      <c r="H2034" t="s">
        <v>3971</v>
      </c>
      <c r="I2034" t="s">
        <v>3952</v>
      </c>
      <c r="J2034" t="s">
        <v>3943</v>
      </c>
      <c r="K2034" t="s">
        <v>25</v>
      </c>
      <c r="L2034" t="s">
        <v>4211</v>
      </c>
      <c r="M2034" t="s">
        <v>5848</v>
      </c>
      <c r="N2034" t="s">
        <v>5184</v>
      </c>
      <c r="O2034" t="s">
        <v>3991</v>
      </c>
      <c r="P2034">
        <v>4797</v>
      </c>
      <c r="Q2034">
        <v>2032</v>
      </c>
      <c r="R2034">
        <v>1665</v>
      </c>
      <c r="S2034">
        <v>5</v>
      </c>
    </row>
    <row r="2035" spans="1:20" x14ac:dyDescent="0.3">
      <c r="A2035" t="s">
        <v>3980</v>
      </c>
      <c r="B2035" t="s">
        <v>5849</v>
      </c>
      <c r="C2035">
        <v>950000</v>
      </c>
      <c r="D2035">
        <v>2011</v>
      </c>
      <c r="E2035">
        <v>65000</v>
      </c>
      <c r="F2035" t="s">
        <v>10</v>
      </c>
      <c r="G2035" t="s">
        <v>19</v>
      </c>
      <c r="H2035" t="s">
        <v>3971</v>
      </c>
      <c r="I2035" t="s">
        <v>4068</v>
      </c>
      <c r="J2035" t="s">
        <v>3953</v>
      </c>
      <c r="K2035" t="s">
        <v>25</v>
      </c>
      <c r="L2035" t="s">
        <v>3982</v>
      </c>
      <c r="M2035" t="s">
        <v>5039</v>
      </c>
      <c r="N2035" t="s">
        <v>3984</v>
      </c>
      <c r="O2035" t="s">
        <v>3975</v>
      </c>
      <c r="P2035">
        <v>4879</v>
      </c>
      <c r="Q2035">
        <v>1854</v>
      </c>
      <c r="R2035">
        <v>1474</v>
      </c>
      <c r="S2035">
        <v>5</v>
      </c>
      <c r="T2035">
        <v>80</v>
      </c>
    </row>
    <row r="2036" spans="1:20" x14ac:dyDescent="0.3">
      <c r="A2036" t="s">
        <v>3949</v>
      </c>
      <c r="B2036" t="s">
        <v>3950</v>
      </c>
      <c r="C2036">
        <v>275000</v>
      </c>
      <c r="D2036">
        <v>2011</v>
      </c>
      <c r="E2036">
        <v>65000</v>
      </c>
      <c r="F2036" t="s">
        <v>14</v>
      </c>
      <c r="G2036" t="s">
        <v>12</v>
      </c>
      <c r="H2036" t="s">
        <v>5234</v>
      </c>
      <c r="I2036" t="s">
        <v>3952</v>
      </c>
      <c r="J2036" t="s">
        <v>3943</v>
      </c>
      <c r="K2036" t="s">
        <v>25</v>
      </c>
      <c r="L2036" t="s">
        <v>3954</v>
      </c>
      <c r="M2036" t="s">
        <v>3955</v>
      </c>
      <c r="N2036" t="s">
        <v>3956</v>
      </c>
      <c r="O2036" t="s">
        <v>3948</v>
      </c>
      <c r="P2036">
        <v>3995</v>
      </c>
      <c r="Q2036">
        <v>1695</v>
      </c>
      <c r="R2036">
        <v>1555</v>
      </c>
      <c r="S2036">
        <v>5</v>
      </c>
      <c r="T2036">
        <v>42</v>
      </c>
    </row>
    <row r="2037" spans="1:20" x14ac:dyDescent="0.3">
      <c r="A2037" t="s">
        <v>3949</v>
      </c>
      <c r="B2037" t="s">
        <v>5621</v>
      </c>
      <c r="C2037">
        <v>265000</v>
      </c>
      <c r="D2037">
        <v>2011</v>
      </c>
      <c r="E2037">
        <v>41000</v>
      </c>
      <c r="F2037" t="s">
        <v>10</v>
      </c>
      <c r="G2037" t="s">
        <v>12</v>
      </c>
      <c r="H2037" t="s">
        <v>3941</v>
      </c>
      <c r="I2037" t="s">
        <v>4043</v>
      </c>
      <c r="J2037" t="s">
        <v>3953</v>
      </c>
      <c r="K2037" t="s">
        <v>25</v>
      </c>
      <c r="L2037" t="s">
        <v>4026</v>
      </c>
      <c r="M2037" t="s">
        <v>4409</v>
      </c>
      <c r="N2037" t="s">
        <v>4410</v>
      </c>
      <c r="O2037" t="s">
        <v>1676</v>
      </c>
      <c r="P2037">
        <v>3539</v>
      </c>
      <c r="Q2037">
        <v>1475</v>
      </c>
      <c r="R2037">
        <v>1700</v>
      </c>
      <c r="S2037">
        <v>5</v>
      </c>
      <c r="T2037">
        <v>35</v>
      </c>
    </row>
    <row r="2038" spans="1:20" x14ac:dyDescent="0.3">
      <c r="A2038" t="s">
        <v>3964</v>
      </c>
      <c r="B2038" t="s">
        <v>4517</v>
      </c>
      <c r="C2038">
        <v>1000000</v>
      </c>
      <c r="D2038">
        <v>2010</v>
      </c>
      <c r="E2038">
        <v>127000</v>
      </c>
      <c r="F2038" t="s">
        <v>14</v>
      </c>
      <c r="G2038" t="s">
        <v>12</v>
      </c>
      <c r="H2038" t="s">
        <v>5209</v>
      </c>
      <c r="I2038" t="s">
        <v>3952</v>
      </c>
      <c r="J2038" t="s">
        <v>4177</v>
      </c>
      <c r="K2038" t="s">
        <v>25</v>
      </c>
      <c r="L2038" t="s">
        <v>4283</v>
      </c>
      <c r="M2038" t="s">
        <v>4518</v>
      </c>
      <c r="N2038" t="s">
        <v>4519</v>
      </c>
      <c r="O2038" t="s">
        <v>3991</v>
      </c>
      <c r="P2038">
        <v>4695</v>
      </c>
      <c r="Q2038">
        <v>1840</v>
      </c>
      <c r="R2038">
        <v>1850</v>
      </c>
      <c r="S2038">
        <v>7</v>
      </c>
      <c r="T2038">
        <v>80</v>
      </c>
    </row>
    <row r="2039" spans="1:20" x14ac:dyDescent="0.3">
      <c r="A2039" t="s">
        <v>3939</v>
      </c>
      <c r="B2039" t="s">
        <v>4391</v>
      </c>
      <c r="C2039">
        <v>730000</v>
      </c>
      <c r="D2039">
        <v>2016</v>
      </c>
      <c r="E2039">
        <v>51834</v>
      </c>
      <c r="F2039" t="s">
        <v>10</v>
      </c>
      <c r="G2039" t="s">
        <v>12</v>
      </c>
      <c r="H2039" t="s">
        <v>4006</v>
      </c>
      <c r="I2039" t="s">
        <v>3942</v>
      </c>
      <c r="J2039" t="s">
        <v>3953</v>
      </c>
      <c r="K2039" t="s">
        <v>25</v>
      </c>
      <c r="L2039" t="s">
        <v>4155</v>
      </c>
      <c r="M2039" t="s">
        <v>4156</v>
      </c>
      <c r="N2039" t="s">
        <v>4157</v>
      </c>
      <c r="O2039" t="s">
        <v>3948</v>
      </c>
      <c r="P2039">
        <v>4440</v>
      </c>
      <c r="Q2039">
        <v>1695</v>
      </c>
      <c r="R2039">
        <v>1495</v>
      </c>
      <c r="S2039">
        <v>5</v>
      </c>
      <c r="T2039">
        <v>40</v>
      </c>
    </row>
    <row r="2040" spans="1:20" x14ac:dyDescent="0.3">
      <c r="A2040" t="s">
        <v>4141</v>
      </c>
      <c r="B2040" t="s">
        <v>5240</v>
      </c>
      <c r="C2040">
        <v>1495000</v>
      </c>
      <c r="D2040">
        <v>2018</v>
      </c>
      <c r="E2040">
        <v>28000</v>
      </c>
      <c r="F2040" t="s">
        <v>10</v>
      </c>
      <c r="G2040" t="s">
        <v>19</v>
      </c>
      <c r="H2040" t="s">
        <v>4036</v>
      </c>
      <c r="I2040" t="s">
        <v>4037</v>
      </c>
      <c r="J2040" t="s">
        <v>3943</v>
      </c>
      <c r="K2040" t="s">
        <v>25</v>
      </c>
      <c r="L2040" t="s">
        <v>4642</v>
      </c>
      <c r="M2040" t="s">
        <v>4643</v>
      </c>
      <c r="N2040" t="s">
        <v>4644</v>
      </c>
      <c r="O2040" t="s">
        <v>3948</v>
      </c>
      <c r="P2040">
        <v>4395</v>
      </c>
      <c r="Q2040">
        <v>1818</v>
      </c>
      <c r="R2040">
        <v>1640</v>
      </c>
      <c r="S2040">
        <v>5</v>
      </c>
      <c r="T2040">
        <v>60</v>
      </c>
    </row>
    <row r="2041" spans="1:20" x14ac:dyDescent="0.3">
      <c r="A2041" t="s">
        <v>3980</v>
      </c>
      <c r="B2041" t="s">
        <v>5850</v>
      </c>
      <c r="C2041">
        <v>1150000</v>
      </c>
      <c r="D2041">
        <v>2014</v>
      </c>
      <c r="E2041">
        <v>39000</v>
      </c>
      <c r="F2041" t="s">
        <v>10</v>
      </c>
      <c r="G2041" t="s">
        <v>19</v>
      </c>
      <c r="H2041" t="s">
        <v>3971</v>
      </c>
      <c r="I2041" t="s">
        <v>3952</v>
      </c>
      <c r="J2041" t="s">
        <v>3953</v>
      </c>
      <c r="K2041" t="s">
        <v>25</v>
      </c>
      <c r="L2041" t="s">
        <v>5561</v>
      </c>
      <c r="M2041" t="s">
        <v>5806</v>
      </c>
      <c r="N2041" t="s">
        <v>5563</v>
      </c>
      <c r="O2041" t="s">
        <v>3948</v>
      </c>
      <c r="P2041">
        <v>4359</v>
      </c>
      <c r="Q2041">
        <v>2010</v>
      </c>
      <c r="R2041">
        <v>1557</v>
      </c>
      <c r="S2041">
        <v>5</v>
      </c>
      <c r="T2041">
        <v>50</v>
      </c>
    </row>
    <row r="2042" spans="1:20" x14ac:dyDescent="0.3">
      <c r="A2042" t="s">
        <v>3939</v>
      </c>
      <c r="B2042" t="s">
        <v>5519</v>
      </c>
      <c r="C2042">
        <v>590000</v>
      </c>
      <c r="D2042">
        <v>2015</v>
      </c>
      <c r="E2042">
        <v>116592</v>
      </c>
      <c r="F2042" t="s">
        <v>10</v>
      </c>
      <c r="G2042" t="s">
        <v>19</v>
      </c>
      <c r="H2042" t="s">
        <v>3971</v>
      </c>
      <c r="I2042" t="s">
        <v>4043</v>
      </c>
      <c r="J2042" t="s">
        <v>3943</v>
      </c>
      <c r="K2042" t="s">
        <v>25</v>
      </c>
      <c r="L2042" t="s">
        <v>4155</v>
      </c>
      <c r="M2042" t="s">
        <v>4156</v>
      </c>
      <c r="N2042" t="s">
        <v>4157</v>
      </c>
      <c r="O2042" t="s">
        <v>3948</v>
      </c>
      <c r="P2042">
        <v>4440</v>
      </c>
      <c r="Q2042">
        <v>1695</v>
      </c>
      <c r="R2042">
        <v>1495</v>
      </c>
      <c r="S2042">
        <v>5</v>
      </c>
      <c r="T2042">
        <v>40</v>
      </c>
    </row>
    <row r="2043" spans="1:20" x14ac:dyDescent="0.3">
      <c r="A2043" t="s">
        <v>3980</v>
      </c>
      <c r="B2043" t="s">
        <v>5095</v>
      </c>
      <c r="C2043">
        <v>2450000</v>
      </c>
      <c r="D2043">
        <v>2014</v>
      </c>
      <c r="E2043">
        <v>80000</v>
      </c>
      <c r="F2043" t="s">
        <v>14</v>
      </c>
      <c r="G2043" t="s">
        <v>19</v>
      </c>
      <c r="H2043" t="s">
        <v>4106</v>
      </c>
      <c r="I2043" t="s">
        <v>3952</v>
      </c>
      <c r="J2043" t="s">
        <v>3943</v>
      </c>
      <c r="K2043" t="s">
        <v>25</v>
      </c>
      <c r="L2043" t="s">
        <v>4092</v>
      </c>
      <c r="M2043" t="s">
        <v>4093</v>
      </c>
      <c r="N2043" t="s">
        <v>4094</v>
      </c>
      <c r="O2043" t="s">
        <v>3975</v>
      </c>
      <c r="P2043">
        <v>4686</v>
      </c>
      <c r="Q2043">
        <v>1810</v>
      </c>
      <c r="R2043">
        <v>1442</v>
      </c>
      <c r="S2043">
        <v>5</v>
      </c>
      <c r="T2043">
        <v>66</v>
      </c>
    </row>
    <row r="2044" spans="1:20" x14ac:dyDescent="0.3">
      <c r="A2044" t="s">
        <v>5057</v>
      </c>
      <c r="B2044" t="s">
        <v>5851</v>
      </c>
      <c r="C2044">
        <v>299000</v>
      </c>
      <c r="D2044">
        <v>2014</v>
      </c>
      <c r="E2044">
        <v>32000</v>
      </c>
      <c r="F2044" t="s">
        <v>10</v>
      </c>
      <c r="G2044" t="s">
        <v>12</v>
      </c>
      <c r="H2044" t="s">
        <v>4456</v>
      </c>
      <c r="I2044" t="s">
        <v>4037</v>
      </c>
      <c r="J2044" t="s">
        <v>3943</v>
      </c>
      <c r="K2044" t="s">
        <v>25</v>
      </c>
      <c r="L2044" t="s">
        <v>4062</v>
      </c>
      <c r="M2044" t="s">
        <v>4056</v>
      </c>
      <c r="N2044" t="s">
        <v>5852</v>
      </c>
      <c r="O2044" t="s">
        <v>3948</v>
      </c>
      <c r="P2044">
        <v>4249</v>
      </c>
      <c r="Q2044">
        <v>1690</v>
      </c>
      <c r="R2044">
        <v>1503</v>
      </c>
      <c r="S2044">
        <v>5</v>
      </c>
      <c r="T2044">
        <v>42</v>
      </c>
    </row>
    <row r="2045" spans="1:20" x14ac:dyDescent="0.3">
      <c r="A2045" t="s">
        <v>3980</v>
      </c>
      <c r="B2045" t="s">
        <v>5095</v>
      </c>
      <c r="C2045">
        <v>2850000</v>
      </c>
      <c r="D2045">
        <v>2016</v>
      </c>
      <c r="E2045">
        <v>21200</v>
      </c>
      <c r="F2045" t="s">
        <v>14</v>
      </c>
      <c r="G2045" t="s">
        <v>19</v>
      </c>
      <c r="H2045" t="s">
        <v>3941</v>
      </c>
      <c r="I2045" t="s">
        <v>4037</v>
      </c>
      <c r="J2045" t="s">
        <v>3943</v>
      </c>
      <c r="K2045" t="s">
        <v>25</v>
      </c>
      <c r="L2045" t="s">
        <v>4092</v>
      </c>
      <c r="M2045" t="s">
        <v>4093</v>
      </c>
      <c r="N2045" t="s">
        <v>4094</v>
      </c>
      <c r="O2045" t="s">
        <v>3975</v>
      </c>
      <c r="P2045">
        <v>4686</v>
      </c>
      <c r="Q2045">
        <v>1810</v>
      </c>
      <c r="R2045">
        <v>1442</v>
      </c>
      <c r="S2045">
        <v>5</v>
      </c>
      <c r="T2045">
        <v>66</v>
      </c>
    </row>
    <row r="2046" spans="1:20" x14ac:dyDescent="0.3">
      <c r="A2046" t="s">
        <v>4115</v>
      </c>
      <c r="B2046" t="s">
        <v>5853</v>
      </c>
      <c r="C2046">
        <v>2765000</v>
      </c>
      <c r="D2046">
        <v>2022</v>
      </c>
      <c r="E2046">
        <v>75</v>
      </c>
      <c r="F2046" t="s">
        <v>10</v>
      </c>
      <c r="G2046" t="s">
        <v>19</v>
      </c>
      <c r="H2046" t="s">
        <v>4036</v>
      </c>
      <c r="I2046" t="s">
        <v>4011</v>
      </c>
      <c r="J2046" t="s">
        <v>3943</v>
      </c>
      <c r="K2046" t="s">
        <v>25</v>
      </c>
      <c r="L2046" t="s">
        <v>4211</v>
      </c>
      <c r="M2046" t="s">
        <v>5854</v>
      </c>
      <c r="N2046" t="s">
        <v>4109</v>
      </c>
      <c r="O2046" t="s">
        <v>3948</v>
      </c>
      <c r="P2046">
        <v>4695</v>
      </c>
      <c r="Q2046">
        <v>1890</v>
      </c>
      <c r="R2046">
        <v>1755</v>
      </c>
      <c r="S2046">
        <v>7</v>
      </c>
      <c r="T2046">
        <v>60</v>
      </c>
    </row>
    <row r="2047" spans="1:20" x14ac:dyDescent="0.3">
      <c r="A2047" t="s">
        <v>3949</v>
      </c>
      <c r="B2047" t="s">
        <v>4612</v>
      </c>
      <c r="C2047">
        <v>365000</v>
      </c>
      <c r="D2047">
        <v>2014</v>
      </c>
      <c r="E2047">
        <v>75693</v>
      </c>
      <c r="F2047" t="s">
        <v>22</v>
      </c>
      <c r="G2047" t="s">
        <v>12</v>
      </c>
      <c r="H2047" t="s">
        <v>3941</v>
      </c>
      <c r="I2047" t="s">
        <v>3942</v>
      </c>
      <c r="J2047" t="s">
        <v>3953</v>
      </c>
      <c r="K2047" t="s">
        <v>25</v>
      </c>
      <c r="L2047" t="s">
        <v>4026</v>
      </c>
      <c r="M2047" t="s">
        <v>4238</v>
      </c>
      <c r="N2047" t="s">
        <v>4239</v>
      </c>
      <c r="O2047" t="s">
        <v>3948</v>
      </c>
      <c r="P2047">
        <v>3599</v>
      </c>
      <c r="Q2047">
        <v>1495</v>
      </c>
      <c r="R2047">
        <v>1700</v>
      </c>
      <c r="S2047">
        <v>5</v>
      </c>
      <c r="T2047">
        <v>35</v>
      </c>
    </row>
    <row r="2048" spans="1:20" x14ac:dyDescent="0.3">
      <c r="A2048" t="s">
        <v>3949</v>
      </c>
      <c r="B2048" t="s">
        <v>5132</v>
      </c>
      <c r="C2048">
        <v>850000</v>
      </c>
      <c r="D2048">
        <v>2018</v>
      </c>
      <c r="E2048">
        <v>85000</v>
      </c>
      <c r="F2048" t="s">
        <v>14</v>
      </c>
      <c r="G2048" t="s">
        <v>12</v>
      </c>
      <c r="H2048" t="s">
        <v>4106</v>
      </c>
      <c r="I2048" t="s">
        <v>3960</v>
      </c>
      <c r="J2048" t="s">
        <v>3943</v>
      </c>
      <c r="K2048" t="s">
        <v>25</v>
      </c>
      <c r="L2048" t="s">
        <v>3954</v>
      </c>
      <c r="M2048" t="s">
        <v>4125</v>
      </c>
      <c r="N2048" t="s">
        <v>4126</v>
      </c>
      <c r="O2048" t="s">
        <v>3948</v>
      </c>
      <c r="P2048">
        <v>3995</v>
      </c>
      <c r="Q2048">
        <v>1790</v>
      </c>
      <c r="R2048">
        <v>1640</v>
      </c>
      <c r="S2048">
        <v>5</v>
      </c>
      <c r="T2048">
        <v>48</v>
      </c>
    </row>
    <row r="2049" spans="1:20" x14ac:dyDescent="0.3">
      <c r="A2049" t="s">
        <v>3939</v>
      </c>
      <c r="B2049" t="s">
        <v>4391</v>
      </c>
      <c r="C2049">
        <v>480000</v>
      </c>
      <c r="D2049">
        <v>2015</v>
      </c>
      <c r="E2049">
        <v>49000</v>
      </c>
      <c r="F2049" t="s">
        <v>10</v>
      </c>
      <c r="G2049" t="s">
        <v>12</v>
      </c>
      <c r="H2049" t="s">
        <v>4259</v>
      </c>
      <c r="I2049" t="s">
        <v>3942</v>
      </c>
      <c r="J2049" t="s">
        <v>3943</v>
      </c>
      <c r="K2049" t="s">
        <v>25</v>
      </c>
      <c r="L2049" t="s">
        <v>4155</v>
      </c>
      <c r="M2049" t="s">
        <v>4156</v>
      </c>
      <c r="N2049" t="s">
        <v>4157</v>
      </c>
      <c r="O2049" t="s">
        <v>3948</v>
      </c>
      <c r="P2049">
        <v>4440</v>
      </c>
      <c r="Q2049">
        <v>1695</v>
      </c>
      <c r="R2049">
        <v>1495</v>
      </c>
      <c r="S2049">
        <v>5</v>
      </c>
      <c r="T2049">
        <v>40</v>
      </c>
    </row>
    <row r="2050" spans="1:20" x14ac:dyDescent="0.3">
      <c r="A2050" t="s">
        <v>3957</v>
      </c>
      <c r="B2050" t="s">
        <v>5855</v>
      </c>
      <c r="C2050">
        <v>345000</v>
      </c>
      <c r="D2050">
        <v>2016</v>
      </c>
      <c r="E2050">
        <v>71000</v>
      </c>
      <c r="F2050" t="s">
        <v>14</v>
      </c>
      <c r="G2050" t="s">
        <v>12</v>
      </c>
      <c r="H2050" t="s">
        <v>4078</v>
      </c>
      <c r="I2050" t="s">
        <v>3952</v>
      </c>
      <c r="J2050" t="s">
        <v>3953</v>
      </c>
      <c r="K2050" t="s">
        <v>25</v>
      </c>
      <c r="L2050" t="s">
        <v>4787</v>
      </c>
      <c r="M2050" t="s">
        <v>5856</v>
      </c>
      <c r="N2050" t="s">
        <v>4789</v>
      </c>
      <c r="O2050" t="s">
        <v>3948</v>
      </c>
      <c r="P2050">
        <v>3765</v>
      </c>
      <c r="Q2050">
        <v>1660</v>
      </c>
      <c r="R2050">
        <v>1520</v>
      </c>
      <c r="S2050">
        <v>5</v>
      </c>
      <c r="T2050">
        <v>43</v>
      </c>
    </row>
    <row r="2051" spans="1:20" x14ac:dyDescent="0.3">
      <c r="A2051" t="s">
        <v>3980</v>
      </c>
      <c r="B2051" t="s">
        <v>5857</v>
      </c>
      <c r="C2051">
        <v>5950000</v>
      </c>
      <c r="D2051">
        <v>2017</v>
      </c>
      <c r="E2051">
        <v>80000</v>
      </c>
      <c r="F2051" t="s">
        <v>10</v>
      </c>
      <c r="G2051" t="s">
        <v>19</v>
      </c>
      <c r="H2051" t="s">
        <v>4036</v>
      </c>
      <c r="I2051" t="s">
        <v>4068</v>
      </c>
      <c r="J2051" t="s">
        <v>3943</v>
      </c>
      <c r="K2051" t="s">
        <v>25</v>
      </c>
      <c r="L2051" t="s">
        <v>4527</v>
      </c>
      <c r="M2051" t="s">
        <v>5858</v>
      </c>
      <c r="N2051" t="s">
        <v>5859</v>
      </c>
      <c r="O2051" t="s">
        <v>3991</v>
      </c>
      <c r="P2051">
        <v>5130</v>
      </c>
      <c r="Q2051">
        <v>1934</v>
      </c>
      <c r="R2051">
        <v>1850</v>
      </c>
      <c r="S2051">
        <v>5</v>
      </c>
      <c r="T2051">
        <v>100</v>
      </c>
    </row>
    <row r="2052" spans="1:20" x14ac:dyDescent="0.3">
      <c r="A2052" t="s">
        <v>3957</v>
      </c>
      <c r="B2052" t="s">
        <v>4129</v>
      </c>
      <c r="C2052">
        <v>891000</v>
      </c>
      <c r="D2052">
        <v>2016</v>
      </c>
      <c r="E2052">
        <v>47000</v>
      </c>
      <c r="F2052" t="s">
        <v>10</v>
      </c>
      <c r="G2052" t="s">
        <v>12</v>
      </c>
      <c r="H2052" t="s">
        <v>4036</v>
      </c>
      <c r="I2052" t="s">
        <v>3952</v>
      </c>
      <c r="J2052" t="s">
        <v>3943</v>
      </c>
      <c r="K2052" t="s">
        <v>25</v>
      </c>
      <c r="L2052" t="s">
        <v>4038</v>
      </c>
      <c r="M2052" t="s">
        <v>4039</v>
      </c>
      <c r="N2052" t="s">
        <v>4040</v>
      </c>
      <c r="O2052" t="s">
        <v>3948</v>
      </c>
      <c r="P2052">
        <v>4270</v>
      </c>
      <c r="Q2052">
        <v>1780</v>
      </c>
      <c r="R2052">
        <v>1630</v>
      </c>
      <c r="S2052">
        <v>5</v>
      </c>
      <c r="T2052">
        <v>60</v>
      </c>
    </row>
    <row r="2053" spans="1:20" x14ac:dyDescent="0.3">
      <c r="A2053" t="s">
        <v>3949</v>
      </c>
      <c r="B2053" t="s">
        <v>5712</v>
      </c>
      <c r="C2053">
        <v>925000</v>
      </c>
      <c r="D2053">
        <v>2021</v>
      </c>
      <c r="E2053">
        <v>48000</v>
      </c>
      <c r="F2053" t="s">
        <v>10</v>
      </c>
      <c r="G2053" t="s">
        <v>12</v>
      </c>
      <c r="H2053" t="s">
        <v>4006</v>
      </c>
      <c r="I2053" t="s">
        <v>3952</v>
      </c>
      <c r="J2053" t="s">
        <v>3943</v>
      </c>
      <c r="K2053" t="s">
        <v>25</v>
      </c>
      <c r="L2053" t="s">
        <v>4012</v>
      </c>
      <c r="M2053" t="s">
        <v>4013</v>
      </c>
      <c r="N2053" t="s">
        <v>4014</v>
      </c>
      <c r="O2053" t="s">
        <v>3948</v>
      </c>
      <c r="P2053">
        <v>3995</v>
      </c>
      <c r="Q2053">
        <v>1790</v>
      </c>
      <c r="R2053">
        <v>1640</v>
      </c>
      <c r="S2053">
        <v>5</v>
      </c>
      <c r="T2053">
        <v>48</v>
      </c>
    </row>
    <row r="2054" spans="1:20" x14ac:dyDescent="0.3">
      <c r="A2054" t="s">
        <v>3957</v>
      </c>
      <c r="B2054" t="s">
        <v>5172</v>
      </c>
      <c r="C2054">
        <v>409999</v>
      </c>
      <c r="D2054">
        <v>2014</v>
      </c>
      <c r="E2054">
        <v>68000</v>
      </c>
      <c r="F2054" t="s">
        <v>14</v>
      </c>
      <c r="G2054" t="s">
        <v>12</v>
      </c>
      <c r="H2054" t="s">
        <v>4183</v>
      </c>
      <c r="I2054" t="s">
        <v>4037</v>
      </c>
      <c r="J2054" t="s">
        <v>3943</v>
      </c>
      <c r="K2054" t="s">
        <v>25</v>
      </c>
      <c r="L2054" t="s">
        <v>4394</v>
      </c>
      <c r="M2054" t="s">
        <v>5468</v>
      </c>
      <c r="N2054" t="s">
        <v>5469</v>
      </c>
      <c r="O2054" t="s">
        <v>1676</v>
      </c>
      <c r="P2054">
        <v>3940</v>
      </c>
      <c r="Q2054">
        <v>1710</v>
      </c>
      <c r="R2054">
        <v>1505</v>
      </c>
      <c r="S2054">
        <v>5</v>
      </c>
      <c r="T2054">
        <v>45</v>
      </c>
    </row>
    <row r="2055" spans="1:20" x14ac:dyDescent="0.3">
      <c r="A2055" t="s">
        <v>3949</v>
      </c>
      <c r="B2055" t="s">
        <v>5860</v>
      </c>
      <c r="C2055">
        <v>245000</v>
      </c>
      <c r="D2055">
        <v>2014</v>
      </c>
      <c r="E2055">
        <v>79000</v>
      </c>
      <c r="F2055" t="s">
        <v>10</v>
      </c>
      <c r="G2055" t="s">
        <v>12</v>
      </c>
      <c r="H2055" t="s">
        <v>4282</v>
      </c>
      <c r="I2055" t="s">
        <v>3952</v>
      </c>
      <c r="J2055" t="s">
        <v>3953</v>
      </c>
      <c r="K2055" t="s">
        <v>25</v>
      </c>
      <c r="L2055" t="s">
        <v>3961</v>
      </c>
      <c r="M2055" t="s">
        <v>4056</v>
      </c>
      <c r="N2055" t="s">
        <v>4057</v>
      </c>
      <c r="O2055" t="s">
        <v>3948</v>
      </c>
      <c r="P2055">
        <v>3775</v>
      </c>
      <c r="Q2055">
        <v>1680</v>
      </c>
      <c r="R2055">
        <v>1620</v>
      </c>
      <c r="S2055">
        <v>5</v>
      </c>
      <c r="T2055">
        <v>43</v>
      </c>
    </row>
    <row r="2056" spans="1:20" x14ac:dyDescent="0.3">
      <c r="A2056" t="s">
        <v>4115</v>
      </c>
      <c r="B2056" t="s">
        <v>5861</v>
      </c>
      <c r="C2056">
        <v>850000</v>
      </c>
      <c r="D2056">
        <v>2016</v>
      </c>
      <c r="E2056">
        <v>90300</v>
      </c>
      <c r="F2056" t="s">
        <v>14</v>
      </c>
      <c r="G2056" t="s">
        <v>12</v>
      </c>
      <c r="H2056" t="s">
        <v>4541</v>
      </c>
      <c r="I2056" t="s">
        <v>3952</v>
      </c>
      <c r="J2056" t="s">
        <v>3943</v>
      </c>
      <c r="K2056" t="s">
        <v>25</v>
      </c>
      <c r="L2056" t="s">
        <v>4146</v>
      </c>
      <c r="M2056" t="s">
        <v>4019</v>
      </c>
      <c r="N2056" t="s">
        <v>4557</v>
      </c>
      <c r="O2056" t="s">
        <v>3948</v>
      </c>
      <c r="P2056">
        <v>4585</v>
      </c>
      <c r="Q2056">
        <v>1890</v>
      </c>
      <c r="R2056">
        <v>1785</v>
      </c>
      <c r="S2056">
        <v>7</v>
      </c>
      <c r="T2056">
        <v>70</v>
      </c>
    </row>
    <row r="2057" spans="1:20" x14ac:dyDescent="0.3">
      <c r="A2057" t="s">
        <v>3957</v>
      </c>
      <c r="B2057" t="s">
        <v>5566</v>
      </c>
      <c r="C2057">
        <v>275000</v>
      </c>
      <c r="D2057">
        <v>2014</v>
      </c>
      <c r="E2057">
        <v>83000</v>
      </c>
      <c r="F2057" t="s">
        <v>10</v>
      </c>
      <c r="G2057" t="s">
        <v>12</v>
      </c>
      <c r="H2057" t="s">
        <v>4223</v>
      </c>
      <c r="I2057" t="s">
        <v>3952</v>
      </c>
      <c r="J2057" t="s">
        <v>3953</v>
      </c>
      <c r="K2057" t="s">
        <v>25</v>
      </c>
      <c r="L2057" t="s">
        <v>4886</v>
      </c>
      <c r="M2057" t="s">
        <v>4887</v>
      </c>
      <c r="N2057" t="s">
        <v>4888</v>
      </c>
      <c r="O2057" t="s">
        <v>3948</v>
      </c>
      <c r="P2057">
        <v>3495</v>
      </c>
      <c r="Q2057">
        <v>1550</v>
      </c>
      <c r="R2057">
        <v>1500</v>
      </c>
      <c r="S2057">
        <v>5</v>
      </c>
      <c r="T2057">
        <v>32</v>
      </c>
    </row>
    <row r="2058" spans="1:20" x14ac:dyDescent="0.3">
      <c r="A2058" t="s">
        <v>4072</v>
      </c>
      <c r="B2058" t="s">
        <v>5862</v>
      </c>
      <c r="C2058">
        <v>240000</v>
      </c>
      <c r="D2058">
        <v>2013</v>
      </c>
      <c r="E2058">
        <v>73000</v>
      </c>
      <c r="F2058" t="s">
        <v>10</v>
      </c>
      <c r="G2058" t="s">
        <v>12</v>
      </c>
      <c r="H2058" t="s">
        <v>4267</v>
      </c>
      <c r="I2058" t="s">
        <v>4037</v>
      </c>
      <c r="J2058" t="s">
        <v>3943</v>
      </c>
      <c r="K2058" t="s">
        <v>25</v>
      </c>
      <c r="L2058" t="s">
        <v>4164</v>
      </c>
      <c r="M2058" t="s">
        <v>4767</v>
      </c>
      <c r="N2058" t="s">
        <v>4768</v>
      </c>
      <c r="O2058" t="s">
        <v>3948</v>
      </c>
      <c r="P2058">
        <v>3795</v>
      </c>
      <c r="Q2058">
        <v>1680</v>
      </c>
      <c r="R2058">
        <v>1427</v>
      </c>
      <c r="S2058">
        <v>5</v>
      </c>
      <c r="T2058">
        <v>45</v>
      </c>
    </row>
    <row r="2059" spans="1:20" x14ac:dyDescent="0.3">
      <c r="A2059" t="s">
        <v>3985</v>
      </c>
      <c r="B2059" t="s">
        <v>4605</v>
      </c>
      <c r="C2059">
        <v>4290000</v>
      </c>
      <c r="D2059">
        <v>2018</v>
      </c>
      <c r="E2059">
        <v>60474</v>
      </c>
      <c r="F2059" t="s">
        <v>14</v>
      </c>
      <c r="G2059" t="s">
        <v>19</v>
      </c>
      <c r="H2059" t="s">
        <v>3987</v>
      </c>
      <c r="I2059" t="s">
        <v>3952</v>
      </c>
      <c r="J2059" t="s">
        <v>3943</v>
      </c>
      <c r="K2059" t="s">
        <v>25</v>
      </c>
      <c r="L2059" t="s">
        <v>3988</v>
      </c>
      <c r="M2059" t="s">
        <v>3989</v>
      </c>
      <c r="N2059" t="s">
        <v>3990</v>
      </c>
      <c r="O2059" t="s">
        <v>3975</v>
      </c>
      <c r="P2059">
        <v>4936</v>
      </c>
      <c r="Q2059">
        <v>1868</v>
      </c>
      <c r="R2059">
        <v>1479</v>
      </c>
      <c r="S2059">
        <v>5</v>
      </c>
      <c r="T2059">
        <v>65</v>
      </c>
    </row>
    <row r="2060" spans="1:20" x14ac:dyDescent="0.3">
      <c r="A2060" t="s">
        <v>4115</v>
      </c>
      <c r="B2060" t="s">
        <v>5085</v>
      </c>
      <c r="C2060">
        <v>670000</v>
      </c>
      <c r="D2060">
        <v>2017</v>
      </c>
      <c r="E2060">
        <v>72000</v>
      </c>
      <c r="F2060" t="s">
        <v>14</v>
      </c>
      <c r="G2060" t="s">
        <v>12</v>
      </c>
      <c r="H2060" t="s">
        <v>5209</v>
      </c>
      <c r="I2060" t="s">
        <v>3952</v>
      </c>
      <c r="J2060" t="s">
        <v>3943</v>
      </c>
      <c r="K2060" t="s">
        <v>25</v>
      </c>
      <c r="L2060" t="s">
        <v>4186</v>
      </c>
      <c r="M2060" t="s">
        <v>5086</v>
      </c>
      <c r="N2060" t="s">
        <v>5087</v>
      </c>
      <c r="O2060" t="s">
        <v>3975</v>
      </c>
      <c r="P2060">
        <v>3995</v>
      </c>
      <c r="Q2060">
        <v>1745</v>
      </c>
      <c r="R2060">
        <v>1880</v>
      </c>
      <c r="S2060">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795FB-E2EB-4DCC-A365-8BCD951F6B22}">
  <dimension ref="A1:M6927"/>
  <sheetViews>
    <sheetView topLeftCell="G1" workbookViewId="0">
      <selection activeCell="N2" sqref="N2"/>
    </sheetView>
  </sheetViews>
  <sheetFormatPr defaultRowHeight="14.4" x14ac:dyDescent="0.3"/>
  <cols>
    <col min="1" max="1" width="50.5546875" bestFit="1" customWidth="1"/>
    <col min="2" max="2" width="6.77734375" bestFit="1" customWidth="1"/>
    <col min="3" max="3" width="13.77734375" bestFit="1" customWidth="1"/>
    <col min="4" max="4" width="11.88671875" bestFit="1" customWidth="1"/>
    <col min="5" max="5" width="6.33203125" bestFit="1" customWidth="1"/>
    <col min="6" max="6" width="14.88671875" bestFit="1" customWidth="1"/>
    <col min="7" max="7" width="14" bestFit="1" customWidth="1"/>
    <col min="8" max="8" width="18.88671875" bestFit="1" customWidth="1"/>
    <col min="9" max="9" width="10.77734375" bestFit="1" customWidth="1"/>
    <col min="10" max="10" width="8.6640625" bestFit="1" customWidth="1"/>
    <col min="11" max="11" width="12.6640625" bestFit="1" customWidth="1"/>
    <col min="12" max="12" width="26.44140625" bestFit="1" customWidth="1"/>
    <col min="13" max="13" width="7.6640625" bestFit="1" customWidth="1"/>
  </cols>
  <sheetData>
    <row r="1" spans="1:13" x14ac:dyDescent="0.3">
      <c r="A1" t="s">
        <v>112</v>
      </c>
      <c r="B1" t="s">
        <v>113</v>
      </c>
      <c r="C1" t="s">
        <v>114</v>
      </c>
      <c r="D1" t="s">
        <v>115</v>
      </c>
      <c r="E1" t="s">
        <v>116</v>
      </c>
      <c r="F1" t="s">
        <v>117</v>
      </c>
      <c r="G1" t="s">
        <v>118</v>
      </c>
      <c r="H1" t="s">
        <v>119</v>
      </c>
      <c r="I1" t="s">
        <v>1619</v>
      </c>
      <c r="J1" t="s">
        <v>1620</v>
      </c>
      <c r="K1" t="s">
        <v>1621</v>
      </c>
      <c r="L1" t="s">
        <v>1622</v>
      </c>
      <c r="M1" t="s">
        <v>1623</v>
      </c>
    </row>
    <row r="2" spans="1:13" x14ac:dyDescent="0.3">
      <c r="A2" t="s">
        <v>219</v>
      </c>
      <c r="B2">
        <v>2014</v>
      </c>
      <c r="C2" s="1">
        <v>450000</v>
      </c>
      <c r="D2">
        <v>145500</v>
      </c>
      <c r="E2" t="s">
        <v>14</v>
      </c>
      <c r="F2" t="s">
        <v>25</v>
      </c>
      <c r="G2" t="s">
        <v>12</v>
      </c>
      <c r="H2" t="s">
        <v>121</v>
      </c>
      <c r="I2" t="s">
        <v>1624</v>
      </c>
      <c r="J2" t="s">
        <v>1625</v>
      </c>
      <c r="K2" t="s">
        <v>1626</v>
      </c>
      <c r="L2" t="s">
        <v>1627</v>
      </c>
      <c r="M2">
        <v>5</v>
      </c>
    </row>
    <row r="3" spans="1:13" x14ac:dyDescent="0.3">
      <c r="A3" t="s">
        <v>1475</v>
      </c>
      <c r="B3">
        <v>2014</v>
      </c>
      <c r="C3" s="1">
        <v>370000</v>
      </c>
      <c r="D3">
        <v>120000</v>
      </c>
      <c r="E3" t="s">
        <v>14</v>
      </c>
      <c r="F3" t="s">
        <v>25</v>
      </c>
      <c r="G3" t="s">
        <v>12</v>
      </c>
      <c r="H3" t="s">
        <v>126</v>
      </c>
      <c r="I3" t="s">
        <v>1628</v>
      </c>
      <c r="J3" t="s">
        <v>1629</v>
      </c>
      <c r="K3" t="s">
        <v>1630</v>
      </c>
      <c r="L3" t="s">
        <v>1631</v>
      </c>
      <c r="M3">
        <v>5</v>
      </c>
    </row>
    <row r="4" spans="1:13" x14ac:dyDescent="0.3">
      <c r="A4" t="s">
        <v>1632</v>
      </c>
      <c r="B4">
        <v>2006</v>
      </c>
      <c r="C4" s="1">
        <v>158000</v>
      </c>
      <c r="D4">
        <v>140000</v>
      </c>
      <c r="E4" t="s">
        <v>10</v>
      </c>
      <c r="F4" t="s">
        <v>25</v>
      </c>
      <c r="G4" t="s">
        <v>12</v>
      </c>
      <c r="H4" t="s">
        <v>154</v>
      </c>
      <c r="I4" t="s">
        <v>1633</v>
      </c>
      <c r="J4" t="s">
        <v>1634</v>
      </c>
      <c r="K4" t="s">
        <v>1635</v>
      </c>
      <c r="L4" t="s">
        <v>1636</v>
      </c>
      <c r="M4">
        <v>5</v>
      </c>
    </row>
    <row r="5" spans="1:13" x14ac:dyDescent="0.3">
      <c r="A5" t="s">
        <v>1637</v>
      </c>
      <c r="B5">
        <v>2010</v>
      </c>
      <c r="C5" s="1">
        <v>225000</v>
      </c>
      <c r="D5">
        <v>127000</v>
      </c>
      <c r="E5" t="s">
        <v>14</v>
      </c>
      <c r="F5" t="s">
        <v>25</v>
      </c>
      <c r="G5" t="s">
        <v>12</v>
      </c>
      <c r="H5" t="s">
        <v>121</v>
      </c>
      <c r="I5" t="s">
        <v>1638</v>
      </c>
      <c r="J5" t="s">
        <v>1639</v>
      </c>
      <c r="K5" t="s">
        <v>1640</v>
      </c>
      <c r="L5" t="s">
        <v>1641</v>
      </c>
      <c r="M5">
        <v>5</v>
      </c>
    </row>
    <row r="6" spans="1:13" x14ac:dyDescent="0.3">
      <c r="A6" t="s">
        <v>422</v>
      </c>
      <c r="B6">
        <v>2007</v>
      </c>
      <c r="C6" s="1">
        <v>130000</v>
      </c>
      <c r="D6">
        <v>120000</v>
      </c>
      <c r="E6" t="s">
        <v>10</v>
      </c>
      <c r="F6" t="s">
        <v>25</v>
      </c>
      <c r="G6" t="s">
        <v>12</v>
      </c>
      <c r="H6" t="s">
        <v>121</v>
      </c>
      <c r="I6" t="s">
        <v>1642</v>
      </c>
      <c r="J6" t="s">
        <v>1643</v>
      </c>
      <c r="K6" t="s">
        <v>1644</v>
      </c>
      <c r="L6" t="s">
        <v>1645</v>
      </c>
      <c r="M6">
        <v>5</v>
      </c>
    </row>
    <row r="7" spans="1:13" x14ac:dyDescent="0.3">
      <c r="A7" t="s">
        <v>1278</v>
      </c>
      <c r="B7">
        <v>2017</v>
      </c>
      <c r="C7" s="1">
        <v>440000</v>
      </c>
      <c r="D7">
        <v>45000</v>
      </c>
      <c r="E7" t="s">
        <v>10</v>
      </c>
      <c r="F7" t="s">
        <v>25</v>
      </c>
      <c r="G7" t="s">
        <v>12</v>
      </c>
      <c r="H7" t="s">
        <v>121</v>
      </c>
      <c r="I7" t="s">
        <v>1646</v>
      </c>
      <c r="J7" t="s">
        <v>1647</v>
      </c>
      <c r="K7" t="s">
        <v>1648</v>
      </c>
      <c r="L7" t="s">
        <v>1649</v>
      </c>
      <c r="M7">
        <v>5</v>
      </c>
    </row>
    <row r="8" spans="1:13" x14ac:dyDescent="0.3">
      <c r="A8" t="s">
        <v>1055</v>
      </c>
      <c r="B8">
        <v>2007</v>
      </c>
      <c r="C8" s="1">
        <v>96000</v>
      </c>
      <c r="D8">
        <v>175000</v>
      </c>
      <c r="E8" t="s">
        <v>257</v>
      </c>
      <c r="F8" t="s">
        <v>25</v>
      </c>
      <c r="G8" t="s">
        <v>12</v>
      </c>
      <c r="H8" t="s">
        <v>121</v>
      </c>
      <c r="I8" t="s">
        <v>1650</v>
      </c>
      <c r="J8" t="s">
        <v>1651</v>
      </c>
      <c r="K8" t="s">
        <v>1652</v>
      </c>
      <c r="L8" t="s">
        <v>1653</v>
      </c>
      <c r="M8">
        <v>5</v>
      </c>
    </row>
    <row r="9" spans="1:13" x14ac:dyDescent="0.3">
      <c r="A9" t="s">
        <v>1654</v>
      </c>
      <c r="B9">
        <v>2001</v>
      </c>
      <c r="C9" s="1">
        <v>45000</v>
      </c>
      <c r="D9">
        <v>5000</v>
      </c>
      <c r="E9" t="s">
        <v>10</v>
      </c>
      <c r="F9" t="s">
        <v>25</v>
      </c>
      <c r="G9" t="s">
        <v>12</v>
      </c>
      <c r="H9" t="s">
        <v>126</v>
      </c>
      <c r="I9" t="s">
        <v>1642</v>
      </c>
      <c r="J9" t="s">
        <v>1655</v>
      </c>
      <c r="K9" t="s">
        <v>1656</v>
      </c>
      <c r="L9" t="s">
        <v>1657</v>
      </c>
      <c r="M9">
        <v>4</v>
      </c>
    </row>
    <row r="10" spans="1:13" x14ac:dyDescent="0.3">
      <c r="A10" t="s">
        <v>1500</v>
      </c>
      <c r="B10">
        <v>2011</v>
      </c>
      <c r="C10" s="1">
        <v>350000</v>
      </c>
      <c r="D10">
        <v>90000</v>
      </c>
      <c r="E10" t="s">
        <v>14</v>
      </c>
      <c r="F10" t="s">
        <v>25</v>
      </c>
      <c r="G10" t="s">
        <v>12</v>
      </c>
      <c r="H10" t="s">
        <v>121</v>
      </c>
      <c r="I10" t="s">
        <v>1658</v>
      </c>
      <c r="J10" t="s">
        <v>1659</v>
      </c>
      <c r="K10" t="s">
        <v>1660</v>
      </c>
      <c r="L10" t="s">
        <v>1661</v>
      </c>
      <c r="M10">
        <v>5</v>
      </c>
    </row>
    <row r="11" spans="1:13" x14ac:dyDescent="0.3">
      <c r="A11" t="s">
        <v>409</v>
      </c>
      <c r="B11">
        <v>2013</v>
      </c>
      <c r="C11" s="1">
        <v>200000</v>
      </c>
      <c r="D11">
        <v>169000</v>
      </c>
      <c r="E11" t="s">
        <v>14</v>
      </c>
      <c r="F11" t="s">
        <v>25</v>
      </c>
      <c r="G11" t="s">
        <v>12</v>
      </c>
      <c r="H11" t="s">
        <v>121</v>
      </c>
      <c r="I11" t="s">
        <v>1662</v>
      </c>
      <c r="J11" t="s">
        <v>1663</v>
      </c>
      <c r="K11" t="s">
        <v>1664</v>
      </c>
      <c r="L11" t="s">
        <v>1665</v>
      </c>
      <c r="M11">
        <v>5</v>
      </c>
    </row>
    <row r="12" spans="1:13" x14ac:dyDescent="0.3">
      <c r="A12" t="s">
        <v>361</v>
      </c>
      <c r="B12">
        <v>2014</v>
      </c>
      <c r="C12" s="1">
        <v>500000</v>
      </c>
      <c r="D12">
        <v>68000</v>
      </c>
      <c r="E12" t="s">
        <v>14</v>
      </c>
      <c r="F12" t="s">
        <v>25</v>
      </c>
      <c r="G12" t="s">
        <v>12</v>
      </c>
      <c r="H12" t="s">
        <v>126</v>
      </c>
      <c r="I12" t="s">
        <v>1666</v>
      </c>
      <c r="J12" t="s">
        <v>1667</v>
      </c>
      <c r="K12" t="s">
        <v>1668</v>
      </c>
      <c r="L12" t="s">
        <v>1669</v>
      </c>
      <c r="M12">
        <v>5</v>
      </c>
    </row>
    <row r="13" spans="1:13" x14ac:dyDescent="0.3">
      <c r="A13" t="s">
        <v>225</v>
      </c>
      <c r="B13">
        <v>2005</v>
      </c>
      <c r="C13" s="1">
        <v>92000</v>
      </c>
      <c r="D13">
        <v>100000</v>
      </c>
      <c r="E13" t="s">
        <v>10</v>
      </c>
      <c r="F13" t="s">
        <v>25</v>
      </c>
      <c r="G13" t="s">
        <v>12</v>
      </c>
      <c r="H13" t="s">
        <v>126</v>
      </c>
      <c r="I13" t="s">
        <v>1670</v>
      </c>
      <c r="J13" t="s">
        <v>1671</v>
      </c>
      <c r="K13" t="s">
        <v>1672</v>
      </c>
      <c r="L13" t="s">
        <v>1673</v>
      </c>
      <c r="M13">
        <v>5</v>
      </c>
    </row>
    <row r="14" spans="1:13" x14ac:dyDescent="0.3">
      <c r="A14" t="s">
        <v>286</v>
      </c>
      <c r="B14">
        <v>2009</v>
      </c>
      <c r="C14" s="1">
        <v>280000</v>
      </c>
      <c r="D14">
        <v>140000</v>
      </c>
      <c r="E14" t="s">
        <v>14</v>
      </c>
      <c r="F14" t="s">
        <v>25</v>
      </c>
      <c r="G14" t="s">
        <v>12</v>
      </c>
      <c r="H14" t="s">
        <v>126</v>
      </c>
      <c r="I14" t="s">
        <v>1674</v>
      </c>
      <c r="J14" t="s">
        <v>1625</v>
      </c>
      <c r="K14" t="s">
        <v>1675</v>
      </c>
      <c r="L14" t="s">
        <v>1627</v>
      </c>
      <c r="M14">
        <v>5</v>
      </c>
    </row>
    <row r="15" spans="1:13" x14ac:dyDescent="0.3">
      <c r="A15" t="s">
        <v>181</v>
      </c>
      <c r="B15">
        <v>2007</v>
      </c>
      <c r="C15" s="1">
        <v>200000</v>
      </c>
      <c r="D15">
        <v>80000</v>
      </c>
      <c r="E15" t="s">
        <v>10</v>
      </c>
      <c r="F15" t="s">
        <v>25</v>
      </c>
      <c r="G15" t="s">
        <v>12</v>
      </c>
      <c r="H15" t="s">
        <v>126</v>
      </c>
      <c r="I15" t="s">
        <v>1676</v>
      </c>
      <c r="J15" t="s">
        <v>1676</v>
      </c>
      <c r="K15" t="s">
        <v>1676</v>
      </c>
      <c r="L15" t="s">
        <v>1676</v>
      </c>
    </row>
    <row r="16" spans="1:13" x14ac:dyDescent="0.3">
      <c r="A16" t="s">
        <v>122</v>
      </c>
      <c r="B16">
        <v>2009</v>
      </c>
      <c r="C16" s="1">
        <v>180000</v>
      </c>
      <c r="D16">
        <v>90000</v>
      </c>
      <c r="E16" t="s">
        <v>10</v>
      </c>
      <c r="F16" t="s">
        <v>25</v>
      </c>
      <c r="G16" t="s">
        <v>12</v>
      </c>
      <c r="H16" t="s">
        <v>126</v>
      </c>
      <c r="I16" t="s">
        <v>1677</v>
      </c>
      <c r="J16" t="s">
        <v>1651</v>
      </c>
      <c r="K16" t="s">
        <v>1678</v>
      </c>
      <c r="L16" t="s">
        <v>1679</v>
      </c>
      <c r="M16">
        <v>5</v>
      </c>
    </row>
    <row r="17" spans="1:13" x14ac:dyDescent="0.3">
      <c r="A17" t="s">
        <v>1096</v>
      </c>
      <c r="B17">
        <v>2016</v>
      </c>
      <c r="C17" s="1">
        <v>400000</v>
      </c>
      <c r="D17">
        <v>40000</v>
      </c>
      <c r="E17" t="s">
        <v>10</v>
      </c>
      <c r="F17" t="s">
        <v>25</v>
      </c>
      <c r="G17" t="s">
        <v>12</v>
      </c>
      <c r="H17" t="s">
        <v>121</v>
      </c>
      <c r="I17" t="s">
        <v>1680</v>
      </c>
      <c r="J17" t="s">
        <v>1681</v>
      </c>
      <c r="K17" t="s">
        <v>1682</v>
      </c>
      <c r="L17" t="s">
        <v>1683</v>
      </c>
      <c r="M17">
        <v>5</v>
      </c>
    </row>
    <row r="18" spans="1:13" x14ac:dyDescent="0.3">
      <c r="A18" t="s">
        <v>230</v>
      </c>
      <c r="B18">
        <v>2016</v>
      </c>
      <c r="C18" s="1">
        <v>778000</v>
      </c>
      <c r="D18">
        <v>70000</v>
      </c>
      <c r="E18" t="s">
        <v>14</v>
      </c>
      <c r="F18" t="s">
        <v>25</v>
      </c>
      <c r="G18" t="s">
        <v>12</v>
      </c>
      <c r="H18" t="s">
        <v>126</v>
      </c>
      <c r="I18" t="s">
        <v>1684</v>
      </c>
      <c r="J18" t="s">
        <v>1625</v>
      </c>
      <c r="K18" t="s">
        <v>1685</v>
      </c>
      <c r="L18" t="s">
        <v>1686</v>
      </c>
      <c r="M18">
        <v>7</v>
      </c>
    </row>
    <row r="19" spans="1:13" x14ac:dyDescent="0.3">
      <c r="A19" t="s">
        <v>903</v>
      </c>
      <c r="B19">
        <v>2012</v>
      </c>
      <c r="C19" s="1">
        <v>500000</v>
      </c>
      <c r="D19">
        <v>53000</v>
      </c>
      <c r="E19" t="s">
        <v>14</v>
      </c>
      <c r="F19" t="s">
        <v>25</v>
      </c>
      <c r="G19" t="s">
        <v>12</v>
      </c>
      <c r="H19" t="s">
        <v>126</v>
      </c>
      <c r="I19" t="s">
        <v>1638</v>
      </c>
      <c r="J19" t="s">
        <v>1639</v>
      </c>
      <c r="K19" t="s">
        <v>1640</v>
      </c>
      <c r="L19" t="s">
        <v>1641</v>
      </c>
      <c r="M19">
        <v>5</v>
      </c>
    </row>
    <row r="20" spans="1:13" x14ac:dyDescent="0.3">
      <c r="A20" t="s">
        <v>277</v>
      </c>
      <c r="B20">
        <v>2002</v>
      </c>
      <c r="C20" s="1">
        <v>150000</v>
      </c>
      <c r="D20">
        <v>80000</v>
      </c>
      <c r="E20" t="s">
        <v>10</v>
      </c>
      <c r="F20" t="s">
        <v>25</v>
      </c>
      <c r="G20" t="s">
        <v>12</v>
      </c>
      <c r="H20" t="s">
        <v>126</v>
      </c>
      <c r="I20" t="s">
        <v>1687</v>
      </c>
      <c r="J20" t="s">
        <v>1655</v>
      </c>
      <c r="K20" t="s">
        <v>1688</v>
      </c>
      <c r="L20" t="s">
        <v>1689</v>
      </c>
      <c r="M20">
        <v>5</v>
      </c>
    </row>
    <row r="21" spans="1:13" x14ac:dyDescent="0.3">
      <c r="A21" t="s">
        <v>1690</v>
      </c>
      <c r="B21">
        <v>2016</v>
      </c>
      <c r="C21" s="1">
        <v>680000</v>
      </c>
      <c r="D21">
        <v>100000</v>
      </c>
      <c r="E21" t="s">
        <v>14</v>
      </c>
      <c r="F21" t="s">
        <v>25</v>
      </c>
      <c r="G21" t="s">
        <v>12</v>
      </c>
      <c r="H21" t="s">
        <v>121</v>
      </c>
      <c r="I21" t="s">
        <v>1691</v>
      </c>
      <c r="J21" t="s">
        <v>1639</v>
      </c>
      <c r="K21" t="s">
        <v>1692</v>
      </c>
      <c r="L21" t="s">
        <v>1693</v>
      </c>
      <c r="M21">
        <v>5</v>
      </c>
    </row>
    <row r="22" spans="1:13" x14ac:dyDescent="0.3">
      <c r="A22" t="s">
        <v>1694</v>
      </c>
      <c r="B22">
        <v>2011</v>
      </c>
      <c r="C22" s="1">
        <v>174000</v>
      </c>
      <c r="D22">
        <v>100000</v>
      </c>
      <c r="E22" t="s">
        <v>14</v>
      </c>
      <c r="F22" t="s">
        <v>25</v>
      </c>
      <c r="G22" t="s">
        <v>12</v>
      </c>
      <c r="H22" t="s">
        <v>126</v>
      </c>
      <c r="I22" t="s">
        <v>1695</v>
      </c>
      <c r="J22" t="s">
        <v>1667</v>
      </c>
      <c r="K22" t="s">
        <v>1696</v>
      </c>
      <c r="L22" t="s">
        <v>1665</v>
      </c>
      <c r="M22">
        <v>5</v>
      </c>
    </row>
    <row r="23" spans="1:13" x14ac:dyDescent="0.3">
      <c r="A23" t="s">
        <v>876</v>
      </c>
      <c r="B23">
        <v>2017</v>
      </c>
      <c r="C23" s="1">
        <v>950000</v>
      </c>
      <c r="D23">
        <v>50000</v>
      </c>
      <c r="E23" t="s">
        <v>14</v>
      </c>
      <c r="F23" t="s">
        <v>25</v>
      </c>
      <c r="G23" t="s">
        <v>12</v>
      </c>
      <c r="H23" t="s">
        <v>121</v>
      </c>
      <c r="I23" t="s">
        <v>1697</v>
      </c>
      <c r="J23" t="s">
        <v>1629</v>
      </c>
      <c r="K23" t="s">
        <v>1698</v>
      </c>
      <c r="L23" t="s">
        <v>1686</v>
      </c>
      <c r="M23">
        <v>5</v>
      </c>
    </row>
    <row r="24" spans="1:13" x14ac:dyDescent="0.3">
      <c r="A24" t="s">
        <v>471</v>
      </c>
      <c r="B24">
        <v>2015</v>
      </c>
      <c r="C24" s="1">
        <v>525000</v>
      </c>
      <c r="D24">
        <v>40000</v>
      </c>
      <c r="E24" t="s">
        <v>14</v>
      </c>
      <c r="F24" t="s">
        <v>25</v>
      </c>
      <c r="G24" t="s">
        <v>12</v>
      </c>
      <c r="H24" t="s">
        <v>121</v>
      </c>
      <c r="I24" t="s">
        <v>1699</v>
      </c>
      <c r="J24" t="s">
        <v>1625</v>
      </c>
      <c r="K24" t="s">
        <v>1626</v>
      </c>
      <c r="L24" t="s">
        <v>1627</v>
      </c>
      <c r="M24">
        <v>5</v>
      </c>
    </row>
    <row r="25" spans="1:13" x14ac:dyDescent="0.3">
      <c r="A25" t="s">
        <v>621</v>
      </c>
      <c r="B25">
        <v>2012</v>
      </c>
      <c r="C25" s="1">
        <v>600000</v>
      </c>
      <c r="D25">
        <v>72000</v>
      </c>
      <c r="E25" t="s">
        <v>14</v>
      </c>
      <c r="F25" t="s">
        <v>25</v>
      </c>
      <c r="G25" t="s">
        <v>12</v>
      </c>
      <c r="H25" t="s">
        <v>121</v>
      </c>
      <c r="I25" t="s">
        <v>1700</v>
      </c>
      <c r="J25" t="s">
        <v>1625</v>
      </c>
      <c r="K25" t="s">
        <v>1701</v>
      </c>
      <c r="L25" t="s">
        <v>1686</v>
      </c>
      <c r="M25">
        <v>5</v>
      </c>
    </row>
    <row r="26" spans="1:13" x14ac:dyDescent="0.3">
      <c r="A26" t="s">
        <v>1702</v>
      </c>
      <c r="B26">
        <v>2018</v>
      </c>
      <c r="C26" s="1">
        <v>500000</v>
      </c>
      <c r="D26">
        <v>35000</v>
      </c>
      <c r="E26" t="s">
        <v>10</v>
      </c>
      <c r="F26" t="s">
        <v>25</v>
      </c>
      <c r="G26" t="s">
        <v>12</v>
      </c>
      <c r="H26" t="s">
        <v>121</v>
      </c>
      <c r="I26" t="s">
        <v>1703</v>
      </c>
      <c r="J26" t="s">
        <v>1704</v>
      </c>
      <c r="K26" t="s">
        <v>1705</v>
      </c>
      <c r="L26" t="s">
        <v>1706</v>
      </c>
      <c r="M26">
        <v>5</v>
      </c>
    </row>
    <row r="27" spans="1:13" x14ac:dyDescent="0.3">
      <c r="A27" t="s">
        <v>226</v>
      </c>
      <c r="B27">
        <v>2016</v>
      </c>
      <c r="C27" s="1">
        <v>575000</v>
      </c>
      <c r="D27">
        <v>45000</v>
      </c>
      <c r="E27" t="s">
        <v>10</v>
      </c>
      <c r="F27" t="s">
        <v>25</v>
      </c>
      <c r="G27" t="s">
        <v>12</v>
      </c>
      <c r="H27" t="s">
        <v>121</v>
      </c>
      <c r="I27" t="s">
        <v>1707</v>
      </c>
      <c r="J27" t="s">
        <v>1647</v>
      </c>
      <c r="K27" t="s">
        <v>1708</v>
      </c>
      <c r="L27" t="s">
        <v>1709</v>
      </c>
      <c r="M27">
        <v>5</v>
      </c>
    </row>
    <row r="28" spans="1:13" x14ac:dyDescent="0.3">
      <c r="A28" t="s">
        <v>354</v>
      </c>
      <c r="B28">
        <v>2017</v>
      </c>
      <c r="C28" s="1">
        <v>275000</v>
      </c>
      <c r="D28">
        <v>28000</v>
      </c>
      <c r="E28" t="s">
        <v>10</v>
      </c>
      <c r="F28" t="s">
        <v>25</v>
      </c>
      <c r="G28" t="s">
        <v>12</v>
      </c>
      <c r="H28" t="s">
        <v>121</v>
      </c>
      <c r="I28" t="s">
        <v>1710</v>
      </c>
      <c r="J28" t="s">
        <v>1655</v>
      </c>
      <c r="K28" t="s">
        <v>1711</v>
      </c>
      <c r="L28" t="s">
        <v>1712</v>
      </c>
      <c r="M28">
        <v>5</v>
      </c>
    </row>
    <row r="29" spans="1:13" x14ac:dyDescent="0.3">
      <c r="A29" t="s">
        <v>136</v>
      </c>
      <c r="B29">
        <v>2013</v>
      </c>
      <c r="C29" s="1">
        <v>300000</v>
      </c>
      <c r="D29">
        <v>70000</v>
      </c>
      <c r="E29" t="s">
        <v>14</v>
      </c>
      <c r="F29" t="s">
        <v>25</v>
      </c>
      <c r="G29" t="s">
        <v>12</v>
      </c>
      <c r="H29" t="s">
        <v>121</v>
      </c>
      <c r="I29" t="s">
        <v>1713</v>
      </c>
      <c r="J29" t="s">
        <v>1625</v>
      </c>
      <c r="K29" t="s">
        <v>1714</v>
      </c>
      <c r="L29" t="s">
        <v>1715</v>
      </c>
      <c r="M29">
        <v>7</v>
      </c>
    </row>
    <row r="30" spans="1:13" x14ac:dyDescent="0.3">
      <c r="A30" t="s">
        <v>122</v>
      </c>
      <c r="B30">
        <v>2009</v>
      </c>
      <c r="C30" s="1">
        <v>220000</v>
      </c>
      <c r="D30">
        <v>120000</v>
      </c>
      <c r="E30" t="s">
        <v>10</v>
      </c>
      <c r="F30" t="s">
        <v>25</v>
      </c>
      <c r="G30" t="s">
        <v>12</v>
      </c>
      <c r="H30" t="s">
        <v>121</v>
      </c>
      <c r="I30" t="s">
        <v>1677</v>
      </c>
      <c r="J30" t="s">
        <v>1651</v>
      </c>
      <c r="K30" t="s">
        <v>1678</v>
      </c>
      <c r="L30" t="s">
        <v>1679</v>
      </c>
      <c r="M30">
        <v>5</v>
      </c>
    </row>
    <row r="31" spans="1:13" x14ac:dyDescent="0.3">
      <c r="A31" t="s">
        <v>450</v>
      </c>
      <c r="B31">
        <v>2018</v>
      </c>
      <c r="C31" s="1">
        <v>254999</v>
      </c>
      <c r="D31">
        <v>25000</v>
      </c>
      <c r="E31" t="s">
        <v>10</v>
      </c>
      <c r="F31" t="s">
        <v>25</v>
      </c>
      <c r="G31" t="s">
        <v>12</v>
      </c>
      <c r="H31" t="s">
        <v>121</v>
      </c>
      <c r="I31" t="s">
        <v>1716</v>
      </c>
      <c r="J31" t="s">
        <v>1655</v>
      </c>
      <c r="K31" t="s">
        <v>1717</v>
      </c>
      <c r="L31" t="s">
        <v>1657</v>
      </c>
      <c r="M31">
        <v>8</v>
      </c>
    </row>
    <row r="32" spans="1:13" x14ac:dyDescent="0.3">
      <c r="A32" t="s">
        <v>336</v>
      </c>
      <c r="B32">
        <v>2017</v>
      </c>
      <c r="C32" s="1">
        <v>670000</v>
      </c>
      <c r="D32">
        <v>70000</v>
      </c>
      <c r="E32" t="s">
        <v>14</v>
      </c>
      <c r="F32" t="s">
        <v>25</v>
      </c>
      <c r="G32" t="s">
        <v>12</v>
      </c>
      <c r="H32" t="s">
        <v>121</v>
      </c>
      <c r="I32" t="s">
        <v>1718</v>
      </c>
      <c r="J32" t="s">
        <v>1625</v>
      </c>
      <c r="K32" t="s">
        <v>1685</v>
      </c>
      <c r="L32" t="s">
        <v>1686</v>
      </c>
      <c r="M32">
        <v>5</v>
      </c>
    </row>
    <row r="33" spans="1:13" x14ac:dyDescent="0.3">
      <c r="A33" t="s">
        <v>1719</v>
      </c>
      <c r="B33">
        <v>2003</v>
      </c>
      <c r="C33" s="1">
        <v>70000</v>
      </c>
      <c r="D33">
        <v>50000</v>
      </c>
      <c r="E33" t="s">
        <v>10</v>
      </c>
      <c r="F33" t="s">
        <v>25</v>
      </c>
      <c r="G33" t="s">
        <v>12</v>
      </c>
      <c r="H33" t="s">
        <v>126</v>
      </c>
      <c r="I33" t="s">
        <v>1676</v>
      </c>
      <c r="J33" t="s">
        <v>1676</v>
      </c>
      <c r="K33" t="s">
        <v>1676</v>
      </c>
      <c r="L33" t="s">
        <v>1676</v>
      </c>
    </row>
    <row r="34" spans="1:13" x14ac:dyDescent="0.3">
      <c r="A34" t="s">
        <v>1118</v>
      </c>
      <c r="B34">
        <v>2012</v>
      </c>
      <c r="C34" s="1">
        <v>150000</v>
      </c>
      <c r="D34">
        <v>35000</v>
      </c>
      <c r="E34" t="s">
        <v>10</v>
      </c>
      <c r="F34" t="s">
        <v>25</v>
      </c>
      <c r="G34" t="s">
        <v>12</v>
      </c>
      <c r="H34" t="s">
        <v>126</v>
      </c>
      <c r="I34" t="s">
        <v>1720</v>
      </c>
      <c r="J34" t="s">
        <v>1655</v>
      </c>
      <c r="K34" t="s">
        <v>1721</v>
      </c>
      <c r="L34" t="s">
        <v>1722</v>
      </c>
      <c r="M34">
        <v>5</v>
      </c>
    </row>
    <row r="35" spans="1:13" x14ac:dyDescent="0.3">
      <c r="A35" t="s">
        <v>1412</v>
      </c>
      <c r="B35">
        <v>2018</v>
      </c>
      <c r="C35" s="1">
        <v>730000</v>
      </c>
      <c r="D35">
        <v>2388</v>
      </c>
      <c r="E35" t="s">
        <v>10</v>
      </c>
      <c r="F35" t="s">
        <v>25</v>
      </c>
      <c r="G35" t="s">
        <v>12</v>
      </c>
      <c r="H35" t="s">
        <v>121</v>
      </c>
      <c r="I35" t="s">
        <v>1723</v>
      </c>
      <c r="J35" t="s">
        <v>1647</v>
      </c>
      <c r="K35" t="s">
        <v>1724</v>
      </c>
      <c r="L35" t="s">
        <v>1725</v>
      </c>
      <c r="M35">
        <v>5</v>
      </c>
    </row>
    <row r="36" spans="1:13" x14ac:dyDescent="0.3">
      <c r="A36" t="s">
        <v>1074</v>
      </c>
      <c r="B36">
        <v>2017</v>
      </c>
      <c r="C36" s="1">
        <v>650000</v>
      </c>
      <c r="D36">
        <v>16200</v>
      </c>
      <c r="E36" t="s">
        <v>14</v>
      </c>
      <c r="F36" t="s">
        <v>25</v>
      </c>
      <c r="G36" t="s">
        <v>12</v>
      </c>
      <c r="H36" t="s">
        <v>121</v>
      </c>
      <c r="I36" t="s">
        <v>1718</v>
      </c>
      <c r="J36" t="s">
        <v>1625</v>
      </c>
      <c r="K36" t="s">
        <v>1685</v>
      </c>
      <c r="L36" t="s">
        <v>1686</v>
      </c>
      <c r="M36">
        <v>5</v>
      </c>
    </row>
    <row r="37" spans="1:13" x14ac:dyDescent="0.3">
      <c r="A37" t="s">
        <v>1104</v>
      </c>
      <c r="B37">
        <v>2019</v>
      </c>
      <c r="C37" s="1">
        <v>330000</v>
      </c>
      <c r="D37">
        <v>10000</v>
      </c>
      <c r="E37" t="s">
        <v>22</v>
      </c>
      <c r="F37" t="s">
        <v>25</v>
      </c>
      <c r="G37" t="s">
        <v>12</v>
      </c>
      <c r="H37" t="s">
        <v>126</v>
      </c>
      <c r="I37" t="s">
        <v>1726</v>
      </c>
      <c r="J37" t="s">
        <v>1655</v>
      </c>
      <c r="K37" t="s">
        <v>1727</v>
      </c>
      <c r="L37" t="s">
        <v>1728</v>
      </c>
      <c r="M37">
        <v>4</v>
      </c>
    </row>
    <row r="38" spans="1:13" x14ac:dyDescent="0.3">
      <c r="A38" t="s">
        <v>477</v>
      </c>
      <c r="B38">
        <v>2019</v>
      </c>
      <c r="C38" s="1">
        <v>366000</v>
      </c>
      <c r="D38">
        <v>15000</v>
      </c>
      <c r="E38" t="s">
        <v>10</v>
      </c>
      <c r="F38" t="s">
        <v>25</v>
      </c>
      <c r="G38" t="s">
        <v>12</v>
      </c>
      <c r="H38" t="s">
        <v>121</v>
      </c>
      <c r="I38" t="s">
        <v>1729</v>
      </c>
      <c r="J38" t="s">
        <v>1730</v>
      </c>
      <c r="K38" t="s">
        <v>1660</v>
      </c>
      <c r="L38" t="s">
        <v>1731</v>
      </c>
      <c r="M38">
        <v>5</v>
      </c>
    </row>
    <row r="39" spans="1:13" x14ac:dyDescent="0.3">
      <c r="A39" t="s">
        <v>1732</v>
      </c>
      <c r="B39">
        <v>2019</v>
      </c>
      <c r="C39" s="1">
        <v>1149000</v>
      </c>
      <c r="D39">
        <v>5000</v>
      </c>
      <c r="E39" t="s">
        <v>10</v>
      </c>
      <c r="F39" t="s">
        <v>25</v>
      </c>
      <c r="G39" t="s">
        <v>12</v>
      </c>
      <c r="H39" t="s">
        <v>121</v>
      </c>
      <c r="I39" t="s">
        <v>1733</v>
      </c>
      <c r="J39" t="s">
        <v>1734</v>
      </c>
      <c r="K39" t="s">
        <v>1735</v>
      </c>
      <c r="L39" t="s">
        <v>1736</v>
      </c>
      <c r="M39">
        <v>5</v>
      </c>
    </row>
    <row r="40" spans="1:13" x14ac:dyDescent="0.3">
      <c r="A40" t="s">
        <v>1737</v>
      </c>
      <c r="B40">
        <v>2016</v>
      </c>
      <c r="C40" s="1">
        <v>150000</v>
      </c>
      <c r="D40">
        <v>42000</v>
      </c>
      <c r="E40" t="s">
        <v>10</v>
      </c>
      <c r="F40" t="s">
        <v>25</v>
      </c>
      <c r="G40" t="s">
        <v>12</v>
      </c>
      <c r="H40" t="s">
        <v>121</v>
      </c>
      <c r="I40" t="s">
        <v>1738</v>
      </c>
      <c r="J40" t="s">
        <v>1681</v>
      </c>
      <c r="K40" t="s">
        <v>1678</v>
      </c>
      <c r="L40" t="s">
        <v>1739</v>
      </c>
      <c r="M40">
        <v>5</v>
      </c>
    </row>
    <row r="41" spans="1:13" x14ac:dyDescent="0.3">
      <c r="A41" t="s">
        <v>1740</v>
      </c>
      <c r="B41">
        <v>2011</v>
      </c>
      <c r="C41" s="1">
        <v>425000</v>
      </c>
      <c r="D41">
        <v>60000</v>
      </c>
      <c r="E41" t="s">
        <v>14</v>
      </c>
      <c r="F41" t="s">
        <v>25</v>
      </c>
      <c r="G41" t="s">
        <v>12</v>
      </c>
      <c r="H41" t="s">
        <v>126</v>
      </c>
      <c r="I41" t="s">
        <v>1741</v>
      </c>
      <c r="J41" t="s">
        <v>1742</v>
      </c>
      <c r="K41" t="s">
        <v>1743</v>
      </c>
      <c r="L41" t="s">
        <v>1744</v>
      </c>
      <c r="M41">
        <v>7</v>
      </c>
    </row>
    <row r="42" spans="1:13" x14ac:dyDescent="0.3">
      <c r="A42" t="s">
        <v>239</v>
      </c>
      <c r="B42">
        <v>2012</v>
      </c>
      <c r="C42" s="1">
        <v>150000</v>
      </c>
      <c r="D42">
        <v>76000</v>
      </c>
      <c r="E42" t="s">
        <v>10</v>
      </c>
      <c r="F42" t="s">
        <v>25</v>
      </c>
      <c r="G42" t="s">
        <v>12</v>
      </c>
      <c r="H42" t="s">
        <v>121</v>
      </c>
      <c r="I42" t="s">
        <v>1642</v>
      </c>
      <c r="J42" t="s">
        <v>1655</v>
      </c>
      <c r="K42" t="s">
        <v>1656</v>
      </c>
      <c r="L42" t="s">
        <v>1657</v>
      </c>
      <c r="M42">
        <v>4</v>
      </c>
    </row>
    <row r="43" spans="1:13" x14ac:dyDescent="0.3">
      <c r="A43" t="s">
        <v>1745</v>
      </c>
      <c r="B43">
        <v>2019</v>
      </c>
      <c r="C43" s="1">
        <v>2100000</v>
      </c>
      <c r="D43">
        <v>5000</v>
      </c>
      <c r="E43" t="s">
        <v>10</v>
      </c>
      <c r="F43" t="s">
        <v>25</v>
      </c>
      <c r="G43" t="s">
        <v>19</v>
      </c>
      <c r="H43" t="s">
        <v>121</v>
      </c>
      <c r="I43" t="s">
        <v>1746</v>
      </c>
      <c r="J43" t="s">
        <v>1747</v>
      </c>
      <c r="K43" t="s">
        <v>1748</v>
      </c>
      <c r="L43" t="s">
        <v>1749</v>
      </c>
      <c r="M43">
        <v>5</v>
      </c>
    </row>
    <row r="44" spans="1:13" x14ac:dyDescent="0.3">
      <c r="A44" t="s">
        <v>1553</v>
      </c>
      <c r="B44">
        <v>2018</v>
      </c>
      <c r="C44" s="1">
        <v>925000</v>
      </c>
      <c r="D44">
        <v>28900</v>
      </c>
      <c r="E44" t="s">
        <v>10</v>
      </c>
      <c r="F44" t="s">
        <v>11</v>
      </c>
      <c r="G44" t="s">
        <v>12</v>
      </c>
      <c r="H44" t="s">
        <v>121</v>
      </c>
      <c r="I44" t="s">
        <v>1750</v>
      </c>
      <c r="J44" t="s">
        <v>1634</v>
      </c>
      <c r="K44" t="s">
        <v>1751</v>
      </c>
      <c r="L44" t="s">
        <v>1752</v>
      </c>
      <c r="M44">
        <v>5</v>
      </c>
    </row>
    <row r="45" spans="1:13" x14ac:dyDescent="0.3">
      <c r="A45" t="s">
        <v>141</v>
      </c>
      <c r="B45">
        <v>2013</v>
      </c>
      <c r="C45" s="1">
        <v>425000</v>
      </c>
      <c r="D45">
        <v>86300</v>
      </c>
      <c r="E45" t="s">
        <v>10</v>
      </c>
      <c r="F45" t="s">
        <v>11</v>
      </c>
      <c r="G45" t="s">
        <v>12</v>
      </c>
      <c r="H45" t="s">
        <v>121</v>
      </c>
      <c r="I45" t="s">
        <v>1716</v>
      </c>
      <c r="J45" t="s">
        <v>1634</v>
      </c>
      <c r="K45" t="s">
        <v>1753</v>
      </c>
      <c r="L45" t="s">
        <v>1754</v>
      </c>
      <c r="M45">
        <v>5</v>
      </c>
    </row>
    <row r="46" spans="1:13" x14ac:dyDescent="0.3">
      <c r="A46" t="s">
        <v>1755</v>
      </c>
      <c r="B46">
        <v>2018</v>
      </c>
      <c r="C46" s="1">
        <v>675000</v>
      </c>
      <c r="D46">
        <v>23300</v>
      </c>
      <c r="E46" t="s">
        <v>10</v>
      </c>
      <c r="F46" t="s">
        <v>11</v>
      </c>
      <c r="G46" t="s">
        <v>19</v>
      </c>
      <c r="H46" t="s">
        <v>121</v>
      </c>
      <c r="I46" t="s">
        <v>1756</v>
      </c>
      <c r="J46" t="s">
        <v>1647</v>
      </c>
      <c r="K46" t="s">
        <v>1757</v>
      </c>
      <c r="L46" t="s">
        <v>1709</v>
      </c>
      <c r="M46">
        <v>5</v>
      </c>
    </row>
    <row r="47" spans="1:13" x14ac:dyDescent="0.3">
      <c r="A47" t="s">
        <v>251</v>
      </c>
      <c r="B47">
        <v>2018</v>
      </c>
      <c r="C47" s="1">
        <v>819999</v>
      </c>
      <c r="D47">
        <v>32600</v>
      </c>
      <c r="E47" t="s">
        <v>14</v>
      </c>
      <c r="F47" t="s">
        <v>11</v>
      </c>
      <c r="G47" t="s">
        <v>12</v>
      </c>
      <c r="H47" t="s">
        <v>121</v>
      </c>
      <c r="I47" t="s">
        <v>1718</v>
      </c>
      <c r="J47" t="s">
        <v>1625</v>
      </c>
      <c r="K47" t="s">
        <v>1685</v>
      </c>
      <c r="L47" t="s">
        <v>1686</v>
      </c>
      <c r="M47">
        <v>5</v>
      </c>
    </row>
    <row r="48" spans="1:13" x14ac:dyDescent="0.3">
      <c r="A48" t="s">
        <v>275</v>
      </c>
      <c r="B48">
        <v>2018</v>
      </c>
      <c r="C48" s="1">
        <v>390000</v>
      </c>
      <c r="D48">
        <v>10300</v>
      </c>
      <c r="E48" t="s">
        <v>10</v>
      </c>
      <c r="F48" t="s">
        <v>11</v>
      </c>
      <c r="G48" t="s">
        <v>12</v>
      </c>
      <c r="H48" t="s">
        <v>121</v>
      </c>
      <c r="I48" t="s">
        <v>1729</v>
      </c>
      <c r="J48" t="s">
        <v>1730</v>
      </c>
      <c r="K48" t="s">
        <v>1758</v>
      </c>
      <c r="L48" t="s">
        <v>1731</v>
      </c>
      <c r="M48">
        <v>5</v>
      </c>
    </row>
    <row r="49" spans="1:13" x14ac:dyDescent="0.3">
      <c r="A49" t="s">
        <v>429</v>
      </c>
      <c r="B49">
        <v>2014</v>
      </c>
      <c r="C49" s="1">
        <v>1500000</v>
      </c>
      <c r="D49">
        <v>77000</v>
      </c>
      <c r="E49" t="s">
        <v>14</v>
      </c>
      <c r="F49" t="s">
        <v>11</v>
      </c>
      <c r="G49" t="s">
        <v>12</v>
      </c>
      <c r="H49" t="s">
        <v>121</v>
      </c>
      <c r="I49" t="s">
        <v>1759</v>
      </c>
      <c r="J49" t="s">
        <v>1760</v>
      </c>
      <c r="K49" t="s">
        <v>1761</v>
      </c>
      <c r="L49" t="s">
        <v>1762</v>
      </c>
      <c r="M49">
        <v>7</v>
      </c>
    </row>
    <row r="50" spans="1:13" x14ac:dyDescent="0.3">
      <c r="A50" t="s">
        <v>320</v>
      </c>
      <c r="B50">
        <v>2013</v>
      </c>
      <c r="C50" s="1">
        <v>700000</v>
      </c>
      <c r="D50">
        <v>99000</v>
      </c>
      <c r="E50" t="s">
        <v>14</v>
      </c>
      <c r="F50" t="s">
        <v>11</v>
      </c>
      <c r="G50" t="s">
        <v>12</v>
      </c>
      <c r="H50" t="s">
        <v>121</v>
      </c>
      <c r="I50" t="s">
        <v>1763</v>
      </c>
      <c r="J50" t="s">
        <v>1764</v>
      </c>
      <c r="K50" t="s">
        <v>1765</v>
      </c>
      <c r="L50" t="s">
        <v>1766</v>
      </c>
      <c r="M50">
        <v>7</v>
      </c>
    </row>
    <row r="51" spans="1:13" x14ac:dyDescent="0.3">
      <c r="A51" t="s">
        <v>1767</v>
      </c>
      <c r="B51">
        <v>2014</v>
      </c>
      <c r="C51" s="1">
        <v>1450000</v>
      </c>
      <c r="D51">
        <v>27800</v>
      </c>
      <c r="E51" t="s">
        <v>14</v>
      </c>
      <c r="F51" t="s">
        <v>11</v>
      </c>
      <c r="G51" t="s">
        <v>19</v>
      </c>
      <c r="H51" t="s">
        <v>126</v>
      </c>
      <c r="I51" t="s">
        <v>1768</v>
      </c>
      <c r="J51" t="s">
        <v>1769</v>
      </c>
      <c r="K51" t="s">
        <v>1770</v>
      </c>
      <c r="L51" t="s">
        <v>1771</v>
      </c>
      <c r="M51">
        <v>5</v>
      </c>
    </row>
    <row r="52" spans="1:13" x14ac:dyDescent="0.3">
      <c r="A52" t="s">
        <v>925</v>
      </c>
      <c r="B52">
        <v>2015</v>
      </c>
      <c r="C52" s="1">
        <v>425000</v>
      </c>
      <c r="D52">
        <v>49800</v>
      </c>
      <c r="E52" t="s">
        <v>14</v>
      </c>
      <c r="F52" t="s">
        <v>11</v>
      </c>
      <c r="G52" t="s">
        <v>12</v>
      </c>
      <c r="H52" t="s">
        <v>121</v>
      </c>
      <c r="I52" t="s">
        <v>1710</v>
      </c>
      <c r="J52" t="s">
        <v>1629</v>
      </c>
      <c r="K52" t="s">
        <v>1772</v>
      </c>
      <c r="L52" t="s">
        <v>1686</v>
      </c>
      <c r="M52">
        <v>5</v>
      </c>
    </row>
    <row r="53" spans="1:13" x14ac:dyDescent="0.3">
      <c r="A53" t="s">
        <v>718</v>
      </c>
      <c r="B53">
        <v>2013</v>
      </c>
      <c r="C53" s="1">
        <v>1090000</v>
      </c>
      <c r="D53">
        <v>151000</v>
      </c>
      <c r="E53" t="s">
        <v>14</v>
      </c>
      <c r="F53" t="s">
        <v>11</v>
      </c>
      <c r="G53" t="s">
        <v>12</v>
      </c>
      <c r="H53" t="s">
        <v>121</v>
      </c>
      <c r="I53" t="s">
        <v>1773</v>
      </c>
      <c r="J53" t="s">
        <v>1774</v>
      </c>
      <c r="K53" t="s">
        <v>1775</v>
      </c>
      <c r="L53" t="s">
        <v>1776</v>
      </c>
      <c r="M53">
        <v>7</v>
      </c>
    </row>
    <row r="54" spans="1:13" x14ac:dyDescent="0.3">
      <c r="A54" t="s">
        <v>496</v>
      </c>
      <c r="B54">
        <v>2015</v>
      </c>
      <c r="C54" s="1">
        <v>600000</v>
      </c>
      <c r="D54">
        <v>54700</v>
      </c>
      <c r="E54" t="s">
        <v>14</v>
      </c>
      <c r="F54" t="s">
        <v>11</v>
      </c>
      <c r="G54" t="s">
        <v>12</v>
      </c>
      <c r="H54" t="s">
        <v>121</v>
      </c>
      <c r="I54" t="s">
        <v>1777</v>
      </c>
      <c r="J54" t="s">
        <v>1629</v>
      </c>
      <c r="K54" t="s">
        <v>1698</v>
      </c>
      <c r="L54" t="s">
        <v>1686</v>
      </c>
      <c r="M54">
        <v>5</v>
      </c>
    </row>
    <row r="55" spans="1:13" x14ac:dyDescent="0.3">
      <c r="A55" t="s">
        <v>1778</v>
      </c>
      <c r="B55">
        <v>2018</v>
      </c>
      <c r="C55" s="1">
        <v>850000</v>
      </c>
      <c r="D55">
        <v>64000</v>
      </c>
      <c r="E55" t="s">
        <v>10</v>
      </c>
      <c r="F55" t="s">
        <v>11</v>
      </c>
      <c r="G55" t="s">
        <v>12</v>
      </c>
      <c r="H55" t="s">
        <v>121</v>
      </c>
      <c r="I55" t="s">
        <v>1779</v>
      </c>
      <c r="J55" t="s">
        <v>1780</v>
      </c>
      <c r="K55" t="s">
        <v>1781</v>
      </c>
      <c r="L55" t="s">
        <v>1782</v>
      </c>
      <c r="M55">
        <v>5</v>
      </c>
    </row>
    <row r="56" spans="1:13" x14ac:dyDescent="0.3">
      <c r="A56" t="s">
        <v>1783</v>
      </c>
      <c r="B56">
        <v>2015</v>
      </c>
      <c r="C56" s="1">
        <v>525000</v>
      </c>
      <c r="D56">
        <v>63000</v>
      </c>
      <c r="E56" t="s">
        <v>14</v>
      </c>
      <c r="F56" t="s">
        <v>11</v>
      </c>
      <c r="G56" t="s">
        <v>12</v>
      </c>
      <c r="H56" t="s">
        <v>121</v>
      </c>
      <c r="I56" t="s">
        <v>1784</v>
      </c>
      <c r="J56" t="s">
        <v>1629</v>
      </c>
      <c r="K56" t="s">
        <v>1698</v>
      </c>
      <c r="L56" t="s">
        <v>1686</v>
      </c>
      <c r="M56">
        <v>5</v>
      </c>
    </row>
    <row r="57" spans="1:13" x14ac:dyDescent="0.3">
      <c r="A57" t="s">
        <v>607</v>
      </c>
      <c r="B57">
        <v>2016</v>
      </c>
      <c r="C57" s="1">
        <v>1650000</v>
      </c>
      <c r="D57">
        <v>127700</v>
      </c>
      <c r="E57" t="s">
        <v>14</v>
      </c>
      <c r="F57" t="s">
        <v>11</v>
      </c>
      <c r="G57" t="s">
        <v>19</v>
      </c>
      <c r="H57" t="s">
        <v>126</v>
      </c>
      <c r="I57" t="s">
        <v>1785</v>
      </c>
      <c r="J57" t="s">
        <v>1786</v>
      </c>
      <c r="K57" t="s">
        <v>1787</v>
      </c>
      <c r="L57" t="s">
        <v>1788</v>
      </c>
      <c r="M57">
        <v>7</v>
      </c>
    </row>
    <row r="58" spans="1:13" x14ac:dyDescent="0.3">
      <c r="A58" t="s">
        <v>147</v>
      </c>
      <c r="B58">
        <v>2016</v>
      </c>
      <c r="C58" s="1">
        <v>950000</v>
      </c>
      <c r="D58">
        <v>99000</v>
      </c>
      <c r="E58" t="s">
        <v>14</v>
      </c>
      <c r="F58" t="s">
        <v>11</v>
      </c>
      <c r="G58" t="s">
        <v>12</v>
      </c>
      <c r="H58" t="s">
        <v>121</v>
      </c>
      <c r="I58" t="s">
        <v>1763</v>
      </c>
      <c r="J58" t="s">
        <v>1764</v>
      </c>
      <c r="K58" t="s">
        <v>1789</v>
      </c>
      <c r="L58" t="s">
        <v>1790</v>
      </c>
      <c r="M58">
        <v>7</v>
      </c>
    </row>
    <row r="59" spans="1:13" x14ac:dyDescent="0.3">
      <c r="A59" t="s">
        <v>1791</v>
      </c>
      <c r="B59">
        <v>2013</v>
      </c>
      <c r="C59" s="1">
        <v>1750000</v>
      </c>
      <c r="D59">
        <v>33900</v>
      </c>
      <c r="E59" t="s">
        <v>14</v>
      </c>
      <c r="F59" t="s">
        <v>11</v>
      </c>
      <c r="G59" t="s">
        <v>19</v>
      </c>
      <c r="H59" t="s">
        <v>126</v>
      </c>
      <c r="I59" t="s">
        <v>1792</v>
      </c>
      <c r="J59" t="s">
        <v>1793</v>
      </c>
      <c r="K59" t="s">
        <v>1794</v>
      </c>
      <c r="L59" t="s">
        <v>1795</v>
      </c>
      <c r="M59">
        <v>5</v>
      </c>
    </row>
    <row r="60" spans="1:13" x14ac:dyDescent="0.3">
      <c r="A60" t="s">
        <v>133</v>
      </c>
      <c r="B60">
        <v>2018</v>
      </c>
      <c r="C60" s="1">
        <v>1590000</v>
      </c>
      <c r="D60">
        <v>25000</v>
      </c>
      <c r="E60" t="s">
        <v>10</v>
      </c>
      <c r="F60" t="s">
        <v>11</v>
      </c>
      <c r="G60" t="s">
        <v>19</v>
      </c>
      <c r="H60" t="s">
        <v>121</v>
      </c>
      <c r="I60" t="s">
        <v>1796</v>
      </c>
      <c r="J60" t="s">
        <v>1797</v>
      </c>
      <c r="K60" t="s">
        <v>1743</v>
      </c>
      <c r="L60" t="s">
        <v>1798</v>
      </c>
      <c r="M60">
        <v>5</v>
      </c>
    </row>
    <row r="61" spans="1:13" x14ac:dyDescent="0.3">
      <c r="A61" t="s">
        <v>143</v>
      </c>
      <c r="B61">
        <v>2013</v>
      </c>
      <c r="C61" s="1">
        <v>1689999</v>
      </c>
      <c r="D61">
        <v>50000</v>
      </c>
      <c r="E61" t="s">
        <v>14</v>
      </c>
      <c r="F61" t="s">
        <v>11</v>
      </c>
      <c r="G61" t="s">
        <v>19</v>
      </c>
      <c r="H61" t="s">
        <v>121</v>
      </c>
      <c r="I61" t="s">
        <v>1799</v>
      </c>
      <c r="J61" t="s">
        <v>1793</v>
      </c>
      <c r="K61" t="s">
        <v>1800</v>
      </c>
      <c r="L61" t="s">
        <v>1801</v>
      </c>
      <c r="M61">
        <v>5</v>
      </c>
    </row>
    <row r="62" spans="1:13" x14ac:dyDescent="0.3">
      <c r="A62" t="s">
        <v>138</v>
      </c>
      <c r="B62">
        <v>2013</v>
      </c>
      <c r="C62" s="1">
        <v>1425000</v>
      </c>
      <c r="D62">
        <v>59000</v>
      </c>
      <c r="E62" t="s">
        <v>14</v>
      </c>
      <c r="F62" t="s">
        <v>11</v>
      </c>
      <c r="G62" t="s">
        <v>19</v>
      </c>
      <c r="H62" t="s">
        <v>121</v>
      </c>
      <c r="I62" t="s">
        <v>1802</v>
      </c>
      <c r="J62" t="s">
        <v>1769</v>
      </c>
      <c r="K62" t="s">
        <v>1803</v>
      </c>
      <c r="L62" t="s">
        <v>1804</v>
      </c>
      <c r="M62">
        <v>5</v>
      </c>
    </row>
    <row r="63" spans="1:13" x14ac:dyDescent="0.3">
      <c r="A63" t="s">
        <v>874</v>
      </c>
      <c r="B63">
        <v>2011</v>
      </c>
      <c r="C63" s="1">
        <v>265000</v>
      </c>
      <c r="D63">
        <v>120000</v>
      </c>
      <c r="E63" t="s">
        <v>14</v>
      </c>
      <c r="F63" t="s">
        <v>25</v>
      </c>
      <c r="G63" t="s">
        <v>12</v>
      </c>
      <c r="H63" t="s">
        <v>121</v>
      </c>
      <c r="I63" t="s">
        <v>1805</v>
      </c>
      <c r="J63" t="s">
        <v>1625</v>
      </c>
      <c r="K63" t="s">
        <v>1701</v>
      </c>
      <c r="L63" t="s">
        <v>1806</v>
      </c>
      <c r="M63">
        <v>5</v>
      </c>
    </row>
    <row r="64" spans="1:13" x14ac:dyDescent="0.3">
      <c r="A64" t="s">
        <v>531</v>
      </c>
      <c r="B64">
        <v>2011</v>
      </c>
      <c r="C64" s="1">
        <v>190000</v>
      </c>
      <c r="D64">
        <v>110000</v>
      </c>
      <c r="E64" t="s">
        <v>10</v>
      </c>
      <c r="F64" t="s">
        <v>25</v>
      </c>
      <c r="G64" t="s">
        <v>12</v>
      </c>
      <c r="H64" t="s">
        <v>154</v>
      </c>
      <c r="I64" t="s">
        <v>1807</v>
      </c>
      <c r="J64" t="s">
        <v>1647</v>
      </c>
      <c r="K64" t="s">
        <v>1808</v>
      </c>
      <c r="L64" t="s">
        <v>1809</v>
      </c>
      <c r="M64">
        <v>5</v>
      </c>
    </row>
    <row r="65" spans="1:13" x14ac:dyDescent="0.3">
      <c r="A65" t="s">
        <v>249</v>
      </c>
      <c r="B65">
        <v>2013</v>
      </c>
      <c r="C65" s="1">
        <v>425000</v>
      </c>
      <c r="D65">
        <v>60000</v>
      </c>
      <c r="E65" t="s">
        <v>14</v>
      </c>
      <c r="F65" t="s">
        <v>25</v>
      </c>
      <c r="G65" t="s">
        <v>12</v>
      </c>
      <c r="H65" t="s">
        <v>121</v>
      </c>
      <c r="I65" t="s">
        <v>1810</v>
      </c>
      <c r="J65" t="s">
        <v>1639</v>
      </c>
      <c r="K65" t="s">
        <v>1811</v>
      </c>
      <c r="L65" t="s">
        <v>1812</v>
      </c>
      <c r="M65">
        <v>5</v>
      </c>
    </row>
    <row r="66" spans="1:13" x14ac:dyDescent="0.3">
      <c r="A66" t="s">
        <v>471</v>
      </c>
      <c r="B66">
        <v>2015</v>
      </c>
      <c r="C66" s="1">
        <v>630000</v>
      </c>
      <c r="D66">
        <v>147000</v>
      </c>
      <c r="E66" t="s">
        <v>14</v>
      </c>
      <c r="F66" t="s">
        <v>25</v>
      </c>
      <c r="G66" t="s">
        <v>12</v>
      </c>
      <c r="H66" t="s">
        <v>126</v>
      </c>
      <c r="I66" t="s">
        <v>1699</v>
      </c>
      <c r="J66" t="s">
        <v>1625</v>
      </c>
      <c r="K66" t="s">
        <v>1626</v>
      </c>
      <c r="L66" t="s">
        <v>1627</v>
      </c>
      <c r="M66">
        <v>5</v>
      </c>
    </row>
    <row r="67" spans="1:13" x14ac:dyDescent="0.3">
      <c r="A67" t="s">
        <v>484</v>
      </c>
      <c r="B67">
        <v>2017</v>
      </c>
      <c r="C67" s="1">
        <v>600000</v>
      </c>
      <c r="D67">
        <v>25000</v>
      </c>
      <c r="E67" t="s">
        <v>10</v>
      </c>
      <c r="F67" t="s">
        <v>25</v>
      </c>
      <c r="G67" t="s">
        <v>12</v>
      </c>
      <c r="H67" t="s">
        <v>154</v>
      </c>
      <c r="I67" t="s">
        <v>1813</v>
      </c>
      <c r="J67" t="s">
        <v>1814</v>
      </c>
      <c r="K67" t="s">
        <v>1815</v>
      </c>
      <c r="L67" t="s">
        <v>1816</v>
      </c>
      <c r="M67">
        <v>5</v>
      </c>
    </row>
    <row r="68" spans="1:13" x14ac:dyDescent="0.3">
      <c r="A68" t="s">
        <v>226</v>
      </c>
      <c r="B68">
        <v>2019</v>
      </c>
      <c r="C68" s="1">
        <v>650000</v>
      </c>
      <c r="D68">
        <v>30000</v>
      </c>
      <c r="E68" t="s">
        <v>10</v>
      </c>
      <c r="F68" t="s">
        <v>25</v>
      </c>
      <c r="G68" t="s">
        <v>12</v>
      </c>
      <c r="H68" t="s">
        <v>121</v>
      </c>
      <c r="I68" t="s">
        <v>1707</v>
      </c>
      <c r="J68" t="s">
        <v>1647</v>
      </c>
      <c r="K68" t="s">
        <v>1708</v>
      </c>
      <c r="L68" t="s">
        <v>1709</v>
      </c>
      <c r="M68">
        <v>5</v>
      </c>
    </row>
    <row r="69" spans="1:13" x14ac:dyDescent="0.3">
      <c r="A69" t="s">
        <v>1141</v>
      </c>
      <c r="B69">
        <v>2016</v>
      </c>
      <c r="C69" s="1">
        <v>540000</v>
      </c>
      <c r="D69">
        <v>40000</v>
      </c>
      <c r="E69" t="s">
        <v>14</v>
      </c>
      <c r="F69" t="s">
        <v>25</v>
      </c>
      <c r="G69" t="s">
        <v>12</v>
      </c>
      <c r="H69" t="s">
        <v>121</v>
      </c>
      <c r="I69" t="s">
        <v>1817</v>
      </c>
      <c r="J69" t="s">
        <v>1629</v>
      </c>
      <c r="K69" t="s">
        <v>1818</v>
      </c>
      <c r="L69" t="s">
        <v>1819</v>
      </c>
      <c r="M69">
        <v>5</v>
      </c>
    </row>
    <row r="70" spans="1:13" x14ac:dyDescent="0.3">
      <c r="A70" t="s">
        <v>171</v>
      </c>
      <c r="B70">
        <v>2015</v>
      </c>
      <c r="C70" s="1">
        <v>630000</v>
      </c>
      <c r="D70">
        <v>135000</v>
      </c>
      <c r="E70" t="s">
        <v>14</v>
      </c>
      <c r="F70" t="s">
        <v>25</v>
      </c>
      <c r="G70" t="s">
        <v>12</v>
      </c>
      <c r="H70" t="s">
        <v>121</v>
      </c>
      <c r="I70" t="s">
        <v>1820</v>
      </c>
      <c r="J70" t="s">
        <v>1629</v>
      </c>
      <c r="K70" t="s">
        <v>1698</v>
      </c>
      <c r="L70" t="s">
        <v>1686</v>
      </c>
      <c r="M70">
        <v>5</v>
      </c>
    </row>
    <row r="71" spans="1:13" x14ac:dyDescent="0.3">
      <c r="A71" t="s">
        <v>460</v>
      </c>
      <c r="B71">
        <v>2018</v>
      </c>
      <c r="C71" s="1">
        <v>448000</v>
      </c>
      <c r="D71">
        <v>30000</v>
      </c>
      <c r="E71" t="s">
        <v>10</v>
      </c>
      <c r="F71" t="s">
        <v>25</v>
      </c>
      <c r="G71" t="s">
        <v>19</v>
      </c>
      <c r="H71" t="s">
        <v>121</v>
      </c>
      <c r="I71" t="s">
        <v>1821</v>
      </c>
      <c r="J71" t="s">
        <v>1730</v>
      </c>
      <c r="K71" t="s">
        <v>1678</v>
      </c>
      <c r="L71" t="s">
        <v>1731</v>
      </c>
      <c r="M71">
        <v>5</v>
      </c>
    </row>
    <row r="72" spans="1:13" x14ac:dyDescent="0.3">
      <c r="A72" t="s">
        <v>840</v>
      </c>
      <c r="B72">
        <v>2017</v>
      </c>
      <c r="C72" s="1">
        <v>500000</v>
      </c>
      <c r="D72">
        <v>80000</v>
      </c>
      <c r="E72" t="s">
        <v>14</v>
      </c>
      <c r="F72" t="s">
        <v>25</v>
      </c>
      <c r="G72" t="s">
        <v>12</v>
      </c>
      <c r="H72" t="s">
        <v>121</v>
      </c>
      <c r="I72" t="s">
        <v>1822</v>
      </c>
      <c r="J72" t="s">
        <v>1629</v>
      </c>
      <c r="K72" t="s">
        <v>1823</v>
      </c>
      <c r="L72" t="s">
        <v>1819</v>
      </c>
      <c r="M72">
        <v>5</v>
      </c>
    </row>
    <row r="73" spans="1:13" x14ac:dyDescent="0.3">
      <c r="A73" t="s">
        <v>251</v>
      </c>
      <c r="B73">
        <v>2016</v>
      </c>
      <c r="C73" s="1">
        <v>745000</v>
      </c>
      <c r="D73">
        <v>70000</v>
      </c>
      <c r="E73" t="s">
        <v>14</v>
      </c>
      <c r="F73" t="s">
        <v>25</v>
      </c>
      <c r="G73" t="s">
        <v>12</v>
      </c>
      <c r="H73" t="s">
        <v>121</v>
      </c>
      <c r="I73" t="s">
        <v>1718</v>
      </c>
      <c r="J73" t="s">
        <v>1625</v>
      </c>
      <c r="K73" t="s">
        <v>1685</v>
      </c>
      <c r="L73" t="s">
        <v>1686</v>
      </c>
      <c r="M73">
        <v>5</v>
      </c>
    </row>
    <row r="74" spans="1:13" x14ac:dyDescent="0.3">
      <c r="A74" t="s">
        <v>139</v>
      </c>
      <c r="B74">
        <v>2019</v>
      </c>
      <c r="C74" s="1">
        <v>1025000</v>
      </c>
      <c r="D74">
        <v>9850</v>
      </c>
      <c r="E74" t="s">
        <v>14</v>
      </c>
      <c r="F74" t="s">
        <v>25</v>
      </c>
      <c r="G74" t="s">
        <v>19</v>
      </c>
      <c r="H74" t="s">
        <v>121</v>
      </c>
      <c r="I74" t="s">
        <v>1718</v>
      </c>
      <c r="J74" t="s">
        <v>1625</v>
      </c>
      <c r="K74" t="s">
        <v>1685</v>
      </c>
      <c r="L74" t="s">
        <v>1686</v>
      </c>
      <c r="M74">
        <v>5</v>
      </c>
    </row>
    <row r="75" spans="1:13" x14ac:dyDescent="0.3">
      <c r="A75" t="s">
        <v>531</v>
      </c>
      <c r="B75">
        <v>2011</v>
      </c>
      <c r="C75" s="1">
        <v>235000</v>
      </c>
      <c r="D75">
        <v>60000</v>
      </c>
      <c r="E75" t="s">
        <v>10</v>
      </c>
      <c r="F75" t="s">
        <v>25</v>
      </c>
      <c r="G75" t="s">
        <v>12</v>
      </c>
      <c r="H75" t="s">
        <v>126</v>
      </c>
      <c r="I75" t="s">
        <v>1807</v>
      </c>
      <c r="J75" t="s">
        <v>1647</v>
      </c>
      <c r="K75" t="s">
        <v>1808</v>
      </c>
      <c r="L75" t="s">
        <v>1809</v>
      </c>
      <c r="M75">
        <v>5</v>
      </c>
    </row>
    <row r="76" spans="1:13" x14ac:dyDescent="0.3">
      <c r="A76" t="s">
        <v>1824</v>
      </c>
      <c r="B76">
        <v>2016</v>
      </c>
      <c r="C76" s="1">
        <v>630000</v>
      </c>
      <c r="D76">
        <v>70000</v>
      </c>
      <c r="E76" t="s">
        <v>14</v>
      </c>
      <c r="F76" t="s">
        <v>25</v>
      </c>
      <c r="G76" t="s">
        <v>12</v>
      </c>
      <c r="H76" t="s">
        <v>121</v>
      </c>
      <c r="I76" t="s">
        <v>1825</v>
      </c>
      <c r="J76" t="s">
        <v>1625</v>
      </c>
      <c r="K76" t="s">
        <v>1626</v>
      </c>
      <c r="L76" t="s">
        <v>1627</v>
      </c>
      <c r="M76">
        <v>5</v>
      </c>
    </row>
    <row r="77" spans="1:13" x14ac:dyDescent="0.3">
      <c r="A77" t="s">
        <v>429</v>
      </c>
      <c r="B77">
        <v>2015</v>
      </c>
      <c r="C77" s="1">
        <v>1700000</v>
      </c>
      <c r="D77">
        <v>78000</v>
      </c>
      <c r="E77" t="s">
        <v>14</v>
      </c>
      <c r="F77" t="s">
        <v>25</v>
      </c>
      <c r="G77" t="s">
        <v>12</v>
      </c>
      <c r="H77" t="s">
        <v>126</v>
      </c>
      <c r="I77" t="s">
        <v>1759</v>
      </c>
      <c r="J77" t="s">
        <v>1760</v>
      </c>
      <c r="K77" t="s">
        <v>1761</v>
      </c>
      <c r="L77" t="s">
        <v>1762</v>
      </c>
      <c r="M77">
        <v>7</v>
      </c>
    </row>
    <row r="78" spans="1:13" x14ac:dyDescent="0.3">
      <c r="A78" t="s">
        <v>1461</v>
      </c>
      <c r="B78">
        <v>2013</v>
      </c>
      <c r="C78" s="1">
        <v>450000</v>
      </c>
      <c r="D78">
        <v>120000</v>
      </c>
      <c r="E78" t="s">
        <v>14</v>
      </c>
      <c r="F78" t="s">
        <v>25</v>
      </c>
      <c r="G78" t="s">
        <v>12</v>
      </c>
      <c r="H78" t="s">
        <v>126</v>
      </c>
      <c r="I78" t="s">
        <v>1826</v>
      </c>
      <c r="J78" t="s">
        <v>1625</v>
      </c>
      <c r="K78" t="s">
        <v>1626</v>
      </c>
      <c r="L78" t="s">
        <v>1627</v>
      </c>
      <c r="M78">
        <v>5</v>
      </c>
    </row>
    <row r="79" spans="1:13" x14ac:dyDescent="0.3">
      <c r="A79" t="s">
        <v>783</v>
      </c>
      <c r="B79">
        <v>2012</v>
      </c>
      <c r="C79" s="1">
        <v>450000</v>
      </c>
      <c r="D79">
        <v>120000</v>
      </c>
      <c r="E79" t="s">
        <v>10</v>
      </c>
      <c r="F79" t="s">
        <v>25</v>
      </c>
      <c r="G79" t="s">
        <v>12</v>
      </c>
      <c r="H79" t="s">
        <v>126</v>
      </c>
      <c r="I79" t="s">
        <v>1827</v>
      </c>
      <c r="J79" t="s">
        <v>1828</v>
      </c>
      <c r="K79" t="s">
        <v>1829</v>
      </c>
      <c r="L79" t="s">
        <v>1830</v>
      </c>
      <c r="M79">
        <v>7</v>
      </c>
    </row>
    <row r="80" spans="1:13" x14ac:dyDescent="0.3">
      <c r="A80" t="s">
        <v>172</v>
      </c>
      <c r="B80">
        <v>2003</v>
      </c>
      <c r="C80" s="1">
        <v>50000</v>
      </c>
      <c r="D80">
        <v>70000</v>
      </c>
      <c r="E80" t="s">
        <v>14</v>
      </c>
      <c r="F80" t="s">
        <v>25</v>
      </c>
      <c r="G80" t="s">
        <v>12</v>
      </c>
      <c r="H80" t="s">
        <v>121</v>
      </c>
      <c r="I80" t="s">
        <v>1676</v>
      </c>
      <c r="J80" t="s">
        <v>1676</v>
      </c>
      <c r="K80" t="s">
        <v>1676</v>
      </c>
      <c r="L80" t="s">
        <v>1676</v>
      </c>
    </row>
    <row r="81" spans="1:13" x14ac:dyDescent="0.3">
      <c r="A81" t="s">
        <v>475</v>
      </c>
      <c r="B81">
        <v>2013</v>
      </c>
      <c r="C81" s="1">
        <v>450000</v>
      </c>
      <c r="D81">
        <v>170000</v>
      </c>
      <c r="E81" t="s">
        <v>14</v>
      </c>
      <c r="F81" t="s">
        <v>25</v>
      </c>
      <c r="G81" t="s">
        <v>12</v>
      </c>
      <c r="H81" t="s">
        <v>121</v>
      </c>
      <c r="I81" t="s">
        <v>1831</v>
      </c>
      <c r="J81" t="s">
        <v>1832</v>
      </c>
      <c r="K81" t="s">
        <v>1833</v>
      </c>
      <c r="L81" t="s">
        <v>1631</v>
      </c>
      <c r="M81">
        <v>5</v>
      </c>
    </row>
    <row r="82" spans="1:13" x14ac:dyDescent="0.3">
      <c r="A82" t="s">
        <v>326</v>
      </c>
      <c r="B82">
        <v>2016</v>
      </c>
      <c r="C82" s="1">
        <v>1200000</v>
      </c>
      <c r="D82">
        <v>140000</v>
      </c>
      <c r="E82" t="s">
        <v>14</v>
      </c>
      <c r="F82" t="s">
        <v>25</v>
      </c>
      <c r="G82" t="s">
        <v>12</v>
      </c>
      <c r="H82" t="s">
        <v>121</v>
      </c>
      <c r="I82" t="s">
        <v>1763</v>
      </c>
      <c r="J82" t="s">
        <v>1764</v>
      </c>
      <c r="K82" t="s">
        <v>1789</v>
      </c>
      <c r="L82" t="s">
        <v>1790</v>
      </c>
      <c r="M82">
        <v>8</v>
      </c>
    </row>
    <row r="83" spans="1:13" x14ac:dyDescent="0.3">
      <c r="A83" t="s">
        <v>1039</v>
      </c>
      <c r="B83">
        <v>2015</v>
      </c>
      <c r="C83" s="1">
        <v>610000</v>
      </c>
      <c r="D83">
        <v>90000</v>
      </c>
      <c r="E83" t="s">
        <v>14</v>
      </c>
      <c r="F83" t="s">
        <v>25</v>
      </c>
      <c r="G83" t="s">
        <v>12</v>
      </c>
      <c r="H83" t="s">
        <v>121</v>
      </c>
      <c r="I83" t="s">
        <v>1834</v>
      </c>
      <c r="J83" t="s">
        <v>1629</v>
      </c>
      <c r="K83" t="s">
        <v>1835</v>
      </c>
      <c r="L83" t="s">
        <v>1836</v>
      </c>
      <c r="M83">
        <v>5</v>
      </c>
    </row>
    <row r="84" spans="1:13" x14ac:dyDescent="0.3">
      <c r="A84" t="s">
        <v>1837</v>
      </c>
      <c r="B84">
        <v>2016</v>
      </c>
      <c r="C84" s="1">
        <v>2500000</v>
      </c>
      <c r="D84">
        <v>30000</v>
      </c>
      <c r="E84" t="s">
        <v>10</v>
      </c>
      <c r="F84" t="s">
        <v>25</v>
      </c>
      <c r="G84" t="s">
        <v>19</v>
      </c>
      <c r="H84" t="s">
        <v>126</v>
      </c>
      <c r="I84" t="s">
        <v>1838</v>
      </c>
      <c r="J84" t="s">
        <v>1839</v>
      </c>
      <c r="K84" t="s">
        <v>1840</v>
      </c>
      <c r="L84" t="s">
        <v>1841</v>
      </c>
      <c r="M84">
        <v>5</v>
      </c>
    </row>
    <row r="85" spans="1:13" x14ac:dyDescent="0.3">
      <c r="A85" t="s">
        <v>1174</v>
      </c>
      <c r="B85">
        <v>2017</v>
      </c>
      <c r="C85" s="1">
        <v>484999</v>
      </c>
      <c r="D85">
        <v>10000</v>
      </c>
      <c r="E85" t="s">
        <v>10</v>
      </c>
      <c r="F85" t="s">
        <v>11</v>
      </c>
      <c r="G85" t="s">
        <v>12</v>
      </c>
      <c r="H85" t="s">
        <v>121</v>
      </c>
      <c r="I85" t="s">
        <v>1842</v>
      </c>
      <c r="J85" t="s">
        <v>1730</v>
      </c>
      <c r="K85" t="s">
        <v>1843</v>
      </c>
      <c r="L85" t="s">
        <v>1731</v>
      </c>
      <c r="M85">
        <v>5</v>
      </c>
    </row>
    <row r="86" spans="1:13" x14ac:dyDescent="0.3">
      <c r="A86" t="s">
        <v>1844</v>
      </c>
      <c r="B86">
        <v>2016</v>
      </c>
      <c r="C86" s="1">
        <v>275000</v>
      </c>
      <c r="D86">
        <v>49000</v>
      </c>
      <c r="E86" t="s">
        <v>10</v>
      </c>
      <c r="F86" t="s">
        <v>11</v>
      </c>
      <c r="G86" t="s">
        <v>12</v>
      </c>
      <c r="H86" t="s">
        <v>121</v>
      </c>
      <c r="I86" t="s">
        <v>1845</v>
      </c>
      <c r="J86" t="s">
        <v>1681</v>
      </c>
      <c r="K86" t="s">
        <v>1758</v>
      </c>
      <c r="L86" t="s">
        <v>1739</v>
      </c>
      <c r="M86">
        <v>5</v>
      </c>
    </row>
    <row r="87" spans="1:13" x14ac:dyDescent="0.3">
      <c r="A87" t="s">
        <v>1846</v>
      </c>
      <c r="B87">
        <v>2016</v>
      </c>
      <c r="C87" s="1">
        <v>315000</v>
      </c>
      <c r="D87">
        <v>32000</v>
      </c>
      <c r="E87" t="s">
        <v>10</v>
      </c>
      <c r="F87" t="s">
        <v>11</v>
      </c>
      <c r="G87" t="s">
        <v>12</v>
      </c>
      <c r="H87" t="s">
        <v>121</v>
      </c>
      <c r="I87" t="s">
        <v>1710</v>
      </c>
      <c r="J87" t="s">
        <v>1655</v>
      </c>
      <c r="K87" t="s">
        <v>1711</v>
      </c>
      <c r="L87" t="s">
        <v>1712</v>
      </c>
      <c r="M87">
        <v>5</v>
      </c>
    </row>
    <row r="88" spans="1:13" x14ac:dyDescent="0.3">
      <c r="A88" t="s">
        <v>1847</v>
      </c>
      <c r="B88">
        <v>2016</v>
      </c>
      <c r="C88" s="1">
        <v>275000</v>
      </c>
      <c r="D88">
        <v>38000</v>
      </c>
      <c r="E88" t="s">
        <v>10</v>
      </c>
      <c r="F88" t="s">
        <v>11</v>
      </c>
      <c r="G88" t="s">
        <v>12</v>
      </c>
      <c r="H88" t="s">
        <v>121</v>
      </c>
      <c r="I88" t="s">
        <v>1710</v>
      </c>
      <c r="J88" t="s">
        <v>1655</v>
      </c>
      <c r="K88" t="s">
        <v>1711</v>
      </c>
      <c r="L88" t="s">
        <v>1712</v>
      </c>
      <c r="M88">
        <v>5</v>
      </c>
    </row>
    <row r="89" spans="1:13" x14ac:dyDescent="0.3">
      <c r="A89" t="s">
        <v>1848</v>
      </c>
      <c r="B89">
        <v>2015</v>
      </c>
      <c r="C89" s="1">
        <v>475000</v>
      </c>
      <c r="D89">
        <v>78000</v>
      </c>
      <c r="E89" t="s">
        <v>14</v>
      </c>
      <c r="F89" t="s">
        <v>11</v>
      </c>
      <c r="G89" t="s">
        <v>12</v>
      </c>
      <c r="H89" t="s">
        <v>121</v>
      </c>
      <c r="I89" t="s">
        <v>1676</v>
      </c>
      <c r="J89" t="s">
        <v>1676</v>
      </c>
      <c r="K89" t="s">
        <v>1676</v>
      </c>
      <c r="L89" t="s">
        <v>1676</v>
      </c>
    </row>
    <row r="90" spans="1:13" x14ac:dyDescent="0.3">
      <c r="A90" t="s">
        <v>470</v>
      </c>
      <c r="B90">
        <v>2012</v>
      </c>
      <c r="C90" s="1">
        <v>290000</v>
      </c>
      <c r="D90">
        <v>28000</v>
      </c>
      <c r="E90" t="s">
        <v>10</v>
      </c>
      <c r="F90" t="s">
        <v>11</v>
      </c>
      <c r="G90" t="s">
        <v>12</v>
      </c>
      <c r="H90" t="s">
        <v>121</v>
      </c>
      <c r="I90" t="s">
        <v>1849</v>
      </c>
      <c r="J90" t="s">
        <v>1850</v>
      </c>
      <c r="K90" t="s">
        <v>1851</v>
      </c>
      <c r="L90" t="s">
        <v>1852</v>
      </c>
      <c r="M90">
        <v>5</v>
      </c>
    </row>
    <row r="91" spans="1:13" x14ac:dyDescent="0.3">
      <c r="A91" t="s">
        <v>1118</v>
      </c>
      <c r="B91">
        <v>2017</v>
      </c>
      <c r="C91" s="1">
        <v>280000</v>
      </c>
      <c r="D91">
        <v>32000</v>
      </c>
      <c r="E91" t="s">
        <v>10</v>
      </c>
      <c r="F91" t="s">
        <v>11</v>
      </c>
      <c r="G91" t="s">
        <v>12</v>
      </c>
      <c r="H91" t="s">
        <v>121</v>
      </c>
      <c r="I91" t="s">
        <v>1720</v>
      </c>
      <c r="J91" t="s">
        <v>1655</v>
      </c>
      <c r="K91" t="s">
        <v>1721</v>
      </c>
      <c r="L91" t="s">
        <v>1722</v>
      </c>
      <c r="M91">
        <v>5</v>
      </c>
    </row>
    <row r="92" spans="1:13" x14ac:dyDescent="0.3">
      <c r="A92" t="s">
        <v>866</v>
      </c>
      <c r="B92">
        <v>2010</v>
      </c>
      <c r="C92" s="1">
        <v>225000</v>
      </c>
      <c r="D92">
        <v>44000</v>
      </c>
      <c r="E92" t="s">
        <v>257</v>
      </c>
      <c r="F92" t="s">
        <v>11</v>
      </c>
      <c r="G92" t="s">
        <v>12</v>
      </c>
      <c r="H92" t="s">
        <v>121</v>
      </c>
      <c r="I92" t="s">
        <v>1853</v>
      </c>
      <c r="J92" t="s">
        <v>1730</v>
      </c>
      <c r="K92" t="s">
        <v>1854</v>
      </c>
      <c r="L92" t="s">
        <v>1855</v>
      </c>
      <c r="M92">
        <v>5</v>
      </c>
    </row>
    <row r="93" spans="1:13" x14ac:dyDescent="0.3">
      <c r="A93" t="s">
        <v>1257</v>
      </c>
      <c r="B93">
        <v>2015</v>
      </c>
      <c r="C93" s="1">
        <v>455000</v>
      </c>
      <c r="D93">
        <v>42000</v>
      </c>
      <c r="E93" t="s">
        <v>10</v>
      </c>
      <c r="F93" t="s">
        <v>11</v>
      </c>
      <c r="G93" t="s">
        <v>12</v>
      </c>
      <c r="H93" t="s">
        <v>121</v>
      </c>
      <c r="I93" t="s">
        <v>1856</v>
      </c>
      <c r="J93" t="s">
        <v>1681</v>
      </c>
      <c r="K93" t="s">
        <v>1626</v>
      </c>
      <c r="L93" t="s">
        <v>1857</v>
      </c>
      <c r="M93">
        <v>5</v>
      </c>
    </row>
    <row r="94" spans="1:13" x14ac:dyDescent="0.3">
      <c r="A94" t="s">
        <v>150</v>
      </c>
      <c r="B94">
        <v>2015</v>
      </c>
      <c r="C94" s="1">
        <v>351000</v>
      </c>
      <c r="D94">
        <v>45000</v>
      </c>
      <c r="E94" t="s">
        <v>10</v>
      </c>
      <c r="F94" t="s">
        <v>11</v>
      </c>
      <c r="G94" t="s">
        <v>12</v>
      </c>
      <c r="H94" t="s">
        <v>126</v>
      </c>
      <c r="I94" t="s">
        <v>1849</v>
      </c>
      <c r="J94" t="s">
        <v>1850</v>
      </c>
      <c r="K94" t="s">
        <v>1851</v>
      </c>
      <c r="L94" t="s">
        <v>1852</v>
      </c>
      <c r="M94">
        <v>5</v>
      </c>
    </row>
    <row r="95" spans="1:13" x14ac:dyDescent="0.3">
      <c r="A95" t="s">
        <v>1425</v>
      </c>
      <c r="B95">
        <v>2012</v>
      </c>
      <c r="C95" s="1">
        <v>535000</v>
      </c>
      <c r="D95">
        <v>12000</v>
      </c>
      <c r="E95" t="s">
        <v>10</v>
      </c>
      <c r="F95" t="s">
        <v>11</v>
      </c>
      <c r="G95" t="s">
        <v>12</v>
      </c>
      <c r="H95" t="s">
        <v>126</v>
      </c>
      <c r="I95" t="s">
        <v>1858</v>
      </c>
      <c r="J95" t="s">
        <v>1832</v>
      </c>
      <c r="K95" t="s">
        <v>1833</v>
      </c>
      <c r="L95" t="s">
        <v>1859</v>
      </c>
      <c r="M95">
        <v>5</v>
      </c>
    </row>
    <row r="96" spans="1:13" x14ac:dyDescent="0.3">
      <c r="A96" t="s">
        <v>545</v>
      </c>
      <c r="B96">
        <v>2009</v>
      </c>
      <c r="C96" s="1">
        <v>175000</v>
      </c>
      <c r="D96">
        <v>55500</v>
      </c>
      <c r="E96" t="s">
        <v>10</v>
      </c>
      <c r="F96" t="s">
        <v>11</v>
      </c>
      <c r="G96" t="s">
        <v>12</v>
      </c>
      <c r="H96" t="s">
        <v>121</v>
      </c>
      <c r="I96" t="s">
        <v>1713</v>
      </c>
      <c r="J96" t="s">
        <v>1730</v>
      </c>
      <c r="K96" t="s">
        <v>1660</v>
      </c>
      <c r="L96" t="s">
        <v>1731</v>
      </c>
      <c r="M96">
        <v>5</v>
      </c>
    </row>
    <row r="97" spans="1:13" x14ac:dyDescent="0.3">
      <c r="A97" t="s">
        <v>1860</v>
      </c>
      <c r="B97">
        <v>2013</v>
      </c>
      <c r="C97" s="1">
        <v>525000</v>
      </c>
      <c r="D97">
        <v>61500</v>
      </c>
      <c r="E97" t="s">
        <v>10</v>
      </c>
      <c r="F97" t="s">
        <v>11</v>
      </c>
      <c r="G97" t="s">
        <v>12</v>
      </c>
      <c r="H97" t="s">
        <v>121</v>
      </c>
      <c r="I97" t="s">
        <v>1756</v>
      </c>
      <c r="J97" t="s">
        <v>1647</v>
      </c>
      <c r="K97" t="s">
        <v>1861</v>
      </c>
      <c r="L97" t="s">
        <v>1862</v>
      </c>
      <c r="M97">
        <v>5</v>
      </c>
    </row>
    <row r="98" spans="1:13" x14ac:dyDescent="0.3">
      <c r="A98" t="s">
        <v>619</v>
      </c>
      <c r="B98">
        <v>2016</v>
      </c>
      <c r="C98" s="1">
        <v>600000</v>
      </c>
      <c r="D98">
        <v>150000</v>
      </c>
      <c r="E98" t="s">
        <v>14</v>
      </c>
      <c r="F98" t="s">
        <v>25</v>
      </c>
      <c r="G98" t="s">
        <v>12</v>
      </c>
      <c r="H98" t="s">
        <v>121</v>
      </c>
      <c r="I98" t="s">
        <v>1699</v>
      </c>
      <c r="J98" t="s">
        <v>1625</v>
      </c>
      <c r="K98" t="s">
        <v>1626</v>
      </c>
      <c r="L98" t="s">
        <v>1627</v>
      </c>
      <c r="M98">
        <v>5</v>
      </c>
    </row>
    <row r="99" spans="1:13" x14ac:dyDescent="0.3">
      <c r="A99" t="s">
        <v>1863</v>
      </c>
      <c r="B99">
        <v>2016</v>
      </c>
      <c r="C99" s="1">
        <v>565000</v>
      </c>
      <c r="D99">
        <v>72000</v>
      </c>
      <c r="E99" t="s">
        <v>10</v>
      </c>
      <c r="F99" t="s">
        <v>11</v>
      </c>
      <c r="G99" t="s">
        <v>19</v>
      </c>
      <c r="H99" t="s">
        <v>121</v>
      </c>
      <c r="I99" t="s">
        <v>1864</v>
      </c>
      <c r="J99" t="s">
        <v>1647</v>
      </c>
      <c r="K99" t="s">
        <v>1682</v>
      </c>
      <c r="L99" t="s">
        <v>1865</v>
      </c>
      <c r="M99">
        <v>5</v>
      </c>
    </row>
    <row r="100" spans="1:13" x14ac:dyDescent="0.3">
      <c r="A100" t="s">
        <v>127</v>
      </c>
      <c r="B100">
        <v>2008</v>
      </c>
      <c r="C100" s="1">
        <v>120000</v>
      </c>
      <c r="D100">
        <v>68000</v>
      </c>
      <c r="E100" t="s">
        <v>10</v>
      </c>
      <c r="F100" t="s">
        <v>11</v>
      </c>
      <c r="G100" t="s">
        <v>12</v>
      </c>
      <c r="H100" t="s">
        <v>154</v>
      </c>
      <c r="I100" t="s">
        <v>1687</v>
      </c>
      <c r="J100" t="s">
        <v>1655</v>
      </c>
      <c r="K100" t="s">
        <v>1688</v>
      </c>
      <c r="L100" t="s">
        <v>1689</v>
      </c>
      <c r="M100">
        <v>5</v>
      </c>
    </row>
    <row r="101" spans="1:13" x14ac:dyDescent="0.3">
      <c r="A101" t="s">
        <v>638</v>
      </c>
      <c r="B101">
        <v>2017</v>
      </c>
      <c r="C101" s="1">
        <v>725000</v>
      </c>
      <c r="D101">
        <v>110000</v>
      </c>
      <c r="E101" t="s">
        <v>14</v>
      </c>
      <c r="F101" t="s">
        <v>25</v>
      </c>
      <c r="G101" t="s">
        <v>12</v>
      </c>
      <c r="H101" t="s">
        <v>121</v>
      </c>
      <c r="I101" t="s">
        <v>1691</v>
      </c>
      <c r="J101" t="s">
        <v>1639</v>
      </c>
      <c r="K101" t="s">
        <v>1692</v>
      </c>
      <c r="L101" t="s">
        <v>1693</v>
      </c>
      <c r="M101">
        <v>5</v>
      </c>
    </row>
    <row r="102" spans="1:13" x14ac:dyDescent="0.3">
      <c r="A102" t="s">
        <v>362</v>
      </c>
      <c r="B102">
        <v>2009</v>
      </c>
      <c r="C102" s="1">
        <v>185000</v>
      </c>
      <c r="D102">
        <v>77000</v>
      </c>
      <c r="E102" t="s">
        <v>10</v>
      </c>
      <c r="F102" t="s">
        <v>11</v>
      </c>
      <c r="G102" t="s">
        <v>12</v>
      </c>
      <c r="H102" t="s">
        <v>126</v>
      </c>
      <c r="I102" t="s">
        <v>1866</v>
      </c>
      <c r="J102" t="s">
        <v>1730</v>
      </c>
      <c r="K102" t="s">
        <v>1758</v>
      </c>
      <c r="L102" t="s">
        <v>1731</v>
      </c>
      <c r="M102">
        <v>5</v>
      </c>
    </row>
    <row r="103" spans="1:13" x14ac:dyDescent="0.3">
      <c r="A103" t="s">
        <v>1867</v>
      </c>
      <c r="B103">
        <v>2010</v>
      </c>
      <c r="C103" s="1">
        <v>200000</v>
      </c>
      <c r="D103">
        <v>100000</v>
      </c>
      <c r="E103" t="s">
        <v>14</v>
      </c>
      <c r="F103" t="s">
        <v>25</v>
      </c>
      <c r="G103" t="s">
        <v>12</v>
      </c>
      <c r="H103" t="s">
        <v>126</v>
      </c>
      <c r="I103" t="s">
        <v>1868</v>
      </c>
      <c r="J103" t="s">
        <v>1625</v>
      </c>
      <c r="K103" t="s">
        <v>1640</v>
      </c>
      <c r="L103" t="s">
        <v>1806</v>
      </c>
      <c r="M103">
        <v>5</v>
      </c>
    </row>
    <row r="104" spans="1:13" x14ac:dyDescent="0.3">
      <c r="A104" t="s">
        <v>548</v>
      </c>
      <c r="B104">
        <v>2019</v>
      </c>
      <c r="C104" s="1">
        <v>615000</v>
      </c>
      <c r="D104">
        <v>10000</v>
      </c>
      <c r="E104" t="s">
        <v>10</v>
      </c>
      <c r="F104" t="s">
        <v>25</v>
      </c>
      <c r="G104" t="s">
        <v>12</v>
      </c>
      <c r="H104" t="s">
        <v>121</v>
      </c>
      <c r="I104" t="s">
        <v>1869</v>
      </c>
      <c r="J104" t="s">
        <v>1647</v>
      </c>
      <c r="K104" t="s">
        <v>1870</v>
      </c>
      <c r="L104" t="s">
        <v>1871</v>
      </c>
      <c r="M104">
        <v>5</v>
      </c>
    </row>
    <row r="105" spans="1:13" x14ac:dyDescent="0.3">
      <c r="A105" t="s">
        <v>282</v>
      </c>
      <c r="B105">
        <v>2016</v>
      </c>
      <c r="C105" s="1">
        <v>270000</v>
      </c>
      <c r="D105">
        <v>100000</v>
      </c>
      <c r="E105" t="s">
        <v>10</v>
      </c>
      <c r="F105" t="s">
        <v>25</v>
      </c>
      <c r="G105" t="s">
        <v>12</v>
      </c>
      <c r="H105" t="s">
        <v>154</v>
      </c>
      <c r="I105" t="s">
        <v>1872</v>
      </c>
      <c r="J105" t="s">
        <v>1814</v>
      </c>
      <c r="K105" t="s">
        <v>1873</v>
      </c>
      <c r="L105" t="s">
        <v>1874</v>
      </c>
      <c r="M105">
        <v>7</v>
      </c>
    </row>
    <row r="106" spans="1:13" x14ac:dyDescent="0.3">
      <c r="A106" t="s">
        <v>1014</v>
      </c>
      <c r="B106">
        <v>2018</v>
      </c>
      <c r="C106" s="1">
        <v>610000</v>
      </c>
      <c r="D106">
        <v>35000</v>
      </c>
      <c r="E106" t="s">
        <v>10</v>
      </c>
      <c r="F106" t="s">
        <v>25</v>
      </c>
      <c r="G106" t="s">
        <v>12</v>
      </c>
      <c r="H106" t="s">
        <v>121</v>
      </c>
      <c r="I106" t="s">
        <v>1707</v>
      </c>
      <c r="J106" t="s">
        <v>1647</v>
      </c>
      <c r="K106" t="s">
        <v>1708</v>
      </c>
      <c r="L106" t="s">
        <v>1709</v>
      </c>
      <c r="M106">
        <v>5</v>
      </c>
    </row>
    <row r="107" spans="1:13" x14ac:dyDescent="0.3">
      <c r="A107" t="s">
        <v>1875</v>
      </c>
      <c r="B107">
        <v>2014</v>
      </c>
      <c r="C107" s="1">
        <v>625000</v>
      </c>
      <c r="D107">
        <v>70000</v>
      </c>
      <c r="E107" t="s">
        <v>14</v>
      </c>
      <c r="F107" t="s">
        <v>25</v>
      </c>
      <c r="G107" t="s">
        <v>19</v>
      </c>
      <c r="H107" t="s">
        <v>126</v>
      </c>
      <c r="I107" t="s">
        <v>1876</v>
      </c>
      <c r="J107" t="s">
        <v>1742</v>
      </c>
      <c r="K107" t="s">
        <v>1877</v>
      </c>
      <c r="L107" t="s">
        <v>1878</v>
      </c>
      <c r="M107">
        <v>8</v>
      </c>
    </row>
    <row r="108" spans="1:13" x14ac:dyDescent="0.3">
      <c r="A108" t="s">
        <v>1879</v>
      </c>
      <c r="B108">
        <v>2020</v>
      </c>
      <c r="C108" s="1">
        <v>400000</v>
      </c>
      <c r="D108">
        <v>5000</v>
      </c>
      <c r="E108" t="s">
        <v>10</v>
      </c>
      <c r="F108" t="s">
        <v>25</v>
      </c>
      <c r="G108" t="s">
        <v>12</v>
      </c>
      <c r="H108" t="s">
        <v>126</v>
      </c>
      <c r="I108" t="s">
        <v>1880</v>
      </c>
      <c r="J108" t="s">
        <v>1881</v>
      </c>
      <c r="K108" t="s">
        <v>1882</v>
      </c>
      <c r="L108" t="s">
        <v>1883</v>
      </c>
      <c r="M108">
        <v>5</v>
      </c>
    </row>
    <row r="109" spans="1:13" x14ac:dyDescent="0.3">
      <c r="A109" t="s">
        <v>1083</v>
      </c>
      <c r="B109">
        <v>2017</v>
      </c>
      <c r="C109" s="1">
        <v>866000</v>
      </c>
      <c r="D109">
        <v>37800</v>
      </c>
      <c r="E109" t="s">
        <v>10</v>
      </c>
      <c r="F109" t="s">
        <v>25</v>
      </c>
      <c r="G109" t="s">
        <v>12</v>
      </c>
      <c r="H109" t="s">
        <v>121</v>
      </c>
      <c r="I109" t="s">
        <v>1733</v>
      </c>
      <c r="J109" t="s">
        <v>1734</v>
      </c>
      <c r="K109" t="s">
        <v>1735</v>
      </c>
      <c r="L109" t="s">
        <v>1736</v>
      </c>
      <c r="M109">
        <v>5</v>
      </c>
    </row>
    <row r="110" spans="1:13" x14ac:dyDescent="0.3">
      <c r="A110" t="s">
        <v>820</v>
      </c>
      <c r="B110">
        <v>2010</v>
      </c>
      <c r="C110" s="1">
        <v>700000</v>
      </c>
      <c r="D110">
        <v>114000</v>
      </c>
      <c r="E110" t="s">
        <v>10</v>
      </c>
      <c r="F110" t="s">
        <v>25</v>
      </c>
      <c r="G110" t="s">
        <v>12</v>
      </c>
      <c r="H110" t="s">
        <v>121</v>
      </c>
      <c r="I110" t="s">
        <v>1884</v>
      </c>
      <c r="J110" t="s">
        <v>1797</v>
      </c>
      <c r="K110" t="s">
        <v>1885</v>
      </c>
      <c r="L110" t="s">
        <v>1886</v>
      </c>
      <c r="M110">
        <v>5</v>
      </c>
    </row>
    <row r="111" spans="1:13" x14ac:dyDescent="0.3">
      <c r="A111" t="s">
        <v>1887</v>
      </c>
      <c r="B111">
        <v>2010</v>
      </c>
      <c r="C111" s="1">
        <v>300000</v>
      </c>
      <c r="D111">
        <v>48000</v>
      </c>
      <c r="E111" t="s">
        <v>10</v>
      </c>
      <c r="F111" t="s">
        <v>25</v>
      </c>
      <c r="G111" t="s">
        <v>12</v>
      </c>
      <c r="H111" t="s">
        <v>121</v>
      </c>
      <c r="I111" t="s">
        <v>1888</v>
      </c>
      <c r="J111" t="s">
        <v>1889</v>
      </c>
      <c r="K111" t="s">
        <v>1890</v>
      </c>
      <c r="L111" t="s">
        <v>1891</v>
      </c>
      <c r="M111">
        <v>5</v>
      </c>
    </row>
    <row r="112" spans="1:13" x14ac:dyDescent="0.3">
      <c r="A112" t="s">
        <v>358</v>
      </c>
      <c r="B112">
        <v>2019</v>
      </c>
      <c r="C112" s="1">
        <v>1700000</v>
      </c>
      <c r="D112">
        <v>32000</v>
      </c>
      <c r="E112" t="s">
        <v>14</v>
      </c>
      <c r="F112" t="s">
        <v>25</v>
      </c>
      <c r="G112" t="s">
        <v>12</v>
      </c>
      <c r="H112" t="s">
        <v>121</v>
      </c>
      <c r="I112" t="s">
        <v>1892</v>
      </c>
      <c r="J112" t="s">
        <v>1742</v>
      </c>
      <c r="K112" t="s">
        <v>1893</v>
      </c>
      <c r="L112" t="s">
        <v>1894</v>
      </c>
      <c r="M112">
        <v>7</v>
      </c>
    </row>
    <row r="113" spans="1:13" x14ac:dyDescent="0.3">
      <c r="A113" t="s">
        <v>1608</v>
      </c>
      <c r="B113">
        <v>2016</v>
      </c>
      <c r="C113" s="1">
        <v>375000</v>
      </c>
      <c r="D113">
        <v>100000</v>
      </c>
      <c r="E113" t="s">
        <v>14</v>
      </c>
      <c r="F113" t="s">
        <v>25</v>
      </c>
      <c r="G113" t="s">
        <v>12</v>
      </c>
      <c r="H113" t="s">
        <v>121</v>
      </c>
      <c r="I113" t="s">
        <v>1895</v>
      </c>
      <c r="J113" t="s">
        <v>1896</v>
      </c>
      <c r="K113" t="s">
        <v>1897</v>
      </c>
      <c r="L113" t="s">
        <v>1898</v>
      </c>
      <c r="M113">
        <v>5</v>
      </c>
    </row>
    <row r="114" spans="1:13" x14ac:dyDescent="0.3">
      <c r="A114" t="s">
        <v>123</v>
      </c>
      <c r="B114">
        <v>2013</v>
      </c>
      <c r="C114" s="1">
        <v>522000</v>
      </c>
      <c r="D114">
        <v>150000</v>
      </c>
      <c r="E114" t="s">
        <v>14</v>
      </c>
      <c r="F114" t="s">
        <v>25</v>
      </c>
      <c r="G114" t="s">
        <v>12</v>
      </c>
      <c r="H114" t="s">
        <v>126</v>
      </c>
      <c r="I114" t="s">
        <v>1899</v>
      </c>
      <c r="J114" t="s">
        <v>1900</v>
      </c>
      <c r="K114" t="s">
        <v>1901</v>
      </c>
      <c r="L114" t="s">
        <v>1902</v>
      </c>
      <c r="M114">
        <v>5</v>
      </c>
    </row>
    <row r="115" spans="1:13" x14ac:dyDescent="0.3">
      <c r="A115" t="s">
        <v>305</v>
      </c>
      <c r="B115">
        <v>2013</v>
      </c>
      <c r="C115" s="1">
        <v>451999</v>
      </c>
      <c r="D115">
        <v>69000</v>
      </c>
      <c r="E115" t="s">
        <v>14</v>
      </c>
      <c r="F115" t="s">
        <v>25</v>
      </c>
      <c r="G115" t="s">
        <v>12</v>
      </c>
      <c r="H115" t="s">
        <v>121</v>
      </c>
      <c r="I115" t="s">
        <v>1903</v>
      </c>
      <c r="J115" t="s">
        <v>1639</v>
      </c>
      <c r="K115" t="s">
        <v>1811</v>
      </c>
      <c r="L115" t="s">
        <v>1812</v>
      </c>
      <c r="M115">
        <v>5</v>
      </c>
    </row>
    <row r="116" spans="1:13" x14ac:dyDescent="0.3">
      <c r="A116" t="s">
        <v>1345</v>
      </c>
      <c r="B116">
        <v>2009</v>
      </c>
      <c r="C116" s="1">
        <v>300000</v>
      </c>
      <c r="D116">
        <v>100000</v>
      </c>
      <c r="E116" t="s">
        <v>10</v>
      </c>
      <c r="F116" t="s">
        <v>25</v>
      </c>
      <c r="G116" t="s">
        <v>12</v>
      </c>
      <c r="H116" t="s">
        <v>126</v>
      </c>
      <c r="I116" t="s">
        <v>1904</v>
      </c>
      <c r="J116" t="s">
        <v>1797</v>
      </c>
      <c r="K116" t="s">
        <v>1905</v>
      </c>
      <c r="L116" t="s">
        <v>1798</v>
      </c>
      <c r="M116">
        <v>5</v>
      </c>
    </row>
    <row r="117" spans="1:13" x14ac:dyDescent="0.3">
      <c r="A117" t="s">
        <v>1195</v>
      </c>
      <c r="B117">
        <v>2020</v>
      </c>
      <c r="C117" s="1">
        <v>475000</v>
      </c>
      <c r="D117">
        <v>13000</v>
      </c>
      <c r="E117" t="s">
        <v>10</v>
      </c>
      <c r="F117" t="s">
        <v>25</v>
      </c>
      <c r="G117" t="s">
        <v>12</v>
      </c>
      <c r="H117" t="s">
        <v>121</v>
      </c>
      <c r="I117" t="s">
        <v>1906</v>
      </c>
      <c r="J117" t="s">
        <v>1730</v>
      </c>
      <c r="K117" t="s">
        <v>1843</v>
      </c>
      <c r="L117" t="s">
        <v>1731</v>
      </c>
      <c r="M117">
        <v>5</v>
      </c>
    </row>
    <row r="118" spans="1:13" x14ac:dyDescent="0.3">
      <c r="A118" t="s">
        <v>1375</v>
      </c>
      <c r="B118">
        <v>2016</v>
      </c>
      <c r="C118" s="1">
        <v>780000</v>
      </c>
      <c r="D118">
        <v>60000</v>
      </c>
      <c r="E118" t="s">
        <v>14</v>
      </c>
      <c r="F118" t="s">
        <v>25</v>
      </c>
      <c r="G118" t="s">
        <v>12</v>
      </c>
      <c r="H118" t="s">
        <v>121</v>
      </c>
      <c r="I118" t="s">
        <v>1718</v>
      </c>
      <c r="J118" t="s">
        <v>1625</v>
      </c>
      <c r="K118" t="s">
        <v>1685</v>
      </c>
      <c r="L118" t="s">
        <v>1686</v>
      </c>
      <c r="M118">
        <v>5</v>
      </c>
    </row>
    <row r="119" spans="1:13" x14ac:dyDescent="0.3">
      <c r="A119" t="s">
        <v>655</v>
      </c>
      <c r="B119">
        <v>2017</v>
      </c>
      <c r="C119" s="1">
        <v>595000</v>
      </c>
      <c r="D119">
        <v>40000</v>
      </c>
      <c r="E119" t="s">
        <v>10</v>
      </c>
      <c r="F119" t="s">
        <v>25</v>
      </c>
      <c r="G119" t="s">
        <v>12</v>
      </c>
      <c r="H119" t="s">
        <v>121</v>
      </c>
      <c r="I119" t="s">
        <v>1907</v>
      </c>
      <c r="J119" t="s">
        <v>1647</v>
      </c>
      <c r="K119" t="s">
        <v>1757</v>
      </c>
      <c r="L119" t="s">
        <v>1709</v>
      </c>
      <c r="M119">
        <v>5</v>
      </c>
    </row>
    <row r="120" spans="1:13" x14ac:dyDescent="0.3">
      <c r="A120" t="s">
        <v>159</v>
      </c>
      <c r="B120">
        <v>2017</v>
      </c>
      <c r="C120" s="1">
        <v>440000</v>
      </c>
      <c r="D120">
        <v>35000</v>
      </c>
      <c r="E120" t="s">
        <v>10</v>
      </c>
      <c r="F120" t="s">
        <v>25</v>
      </c>
      <c r="G120" t="s">
        <v>12</v>
      </c>
      <c r="H120" t="s">
        <v>121</v>
      </c>
      <c r="I120" t="s">
        <v>1821</v>
      </c>
      <c r="J120" t="s">
        <v>1730</v>
      </c>
      <c r="K120" t="s">
        <v>1843</v>
      </c>
      <c r="L120" t="s">
        <v>1731</v>
      </c>
      <c r="M120">
        <v>5</v>
      </c>
    </row>
    <row r="121" spans="1:13" x14ac:dyDescent="0.3">
      <c r="A121" t="s">
        <v>267</v>
      </c>
      <c r="B121">
        <v>2010</v>
      </c>
      <c r="C121" s="1">
        <v>300000</v>
      </c>
      <c r="D121">
        <v>120000</v>
      </c>
      <c r="E121" t="s">
        <v>14</v>
      </c>
      <c r="F121" t="s">
        <v>25</v>
      </c>
      <c r="G121" t="s">
        <v>12</v>
      </c>
      <c r="H121" t="s">
        <v>126</v>
      </c>
      <c r="I121" t="s">
        <v>1676</v>
      </c>
      <c r="J121" t="s">
        <v>1676</v>
      </c>
      <c r="K121" t="s">
        <v>1676</v>
      </c>
      <c r="L121" t="s">
        <v>1676</v>
      </c>
    </row>
    <row r="122" spans="1:13" x14ac:dyDescent="0.3">
      <c r="A122" t="s">
        <v>780</v>
      </c>
      <c r="B122">
        <v>2014</v>
      </c>
      <c r="C122" s="1">
        <v>400000</v>
      </c>
      <c r="D122">
        <v>70000</v>
      </c>
      <c r="E122" t="s">
        <v>14</v>
      </c>
      <c r="F122" t="s">
        <v>25</v>
      </c>
      <c r="G122" t="s">
        <v>12</v>
      </c>
      <c r="H122" t="s">
        <v>154</v>
      </c>
      <c r="I122" t="s">
        <v>1908</v>
      </c>
      <c r="J122" t="s">
        <v>1667</v>
      </c>
      <c r="K122" t="s">
        <v>1909</v>
      </c>
      <c r="L122" t="s">
        <v>1910</v>
      </c>
      <c r="M122">
        <v>5</v>
      </c>
    </row>
    <row r="123" spans="1:13" x14ac:dyDescent="0.3">
      <c r="A123" t="s">
        <v>231</v>
      </c>
      <c r="B123">
        <v>2016</v>
      </c>
      <c r="C123" s="1">
        <v>1140000</v>
      </c>
      <c r="D123">
        <v>50000</v>
      </c>
      <c r="E123" t="s">
        <v>14</v>
      </c>
      <c r="F123" t="s">
        <v>25</v>
      </c>
      <c r="G123" t="s">
        <v>12</v>
      </c>
      <c r="H123" t="s">
        <v>121</v>
      </c>
      <c r="I123" t="s">
        <v>1911</v>
      </c>
      <c r="J123" t="s">
        <v>1900</v>
      </c>
      <c r="K123" t="s">
        <v>1912</v>
      </c>
      <c r="L123" t="s">
        <v>1913</v>
      </c>
      <c r="M123">
        <v>5</v>
      </c>
    </row>
    <row r="124" spans="1:13" x14ac:dyDescent="0.3">
      <c r="A124" t="s">
        <v>237</v>
      </c>
      <c r="B124">
        <v>2017</v>
      </c>
      <c r="C124" s="1">
        <v>850000</v>
      </c>
      <c r="D124">
        <v>76139</v>
      </c>
      <c r="E124" t="s">
        <v>14</v>
      </c>
      <c r="F124" t="s">
        <v>25</v>
      </c>
      <c r="G124" t="s">
        <v>12</v>
      </c>
      <c r="H124" t="s">
        <v>121</v>
      </c>
      <c r="I124" t="s">
        <v>1638</v>
      </c>
      <c r="J124" t="s">
        <v>1629</v>
      </c>
      <c r="K124" t="s">
        <v>1914</v>
      </c>
      <c r="L124" t="s">
        <v>1836</v>
      </c>
      <c r="M124">
        <v>5</v>
      </c>
    </row>
    <row r="125" spans="1:13" x14ac:dyDescent="0.3">
      <c r="A125" t="s">
        <v>286</v>
      </c>
      <c r="B125">
        <v>2012</v>
      </c>
      <c r="C125" s="1">
        <v>370000</v>
      </c>
      <c r="D125">
        <v>175000</v>
      </c>
      <c r="E125" t="s">
        <v>14</v>
      </c>
      <c r="F125" t="s">
        <v>25</v>
      </c>
      <c r="G125" t="s">
        <v>12</v>
      </c>
      <c r="H125" t="s">
        <v>151</v>
      </c>
      <c r="I125" t="s">
        <v>1674</v>
      </c>
      <c r="J125" t="s">
        <v>1625</v>
      </c>
      <c r="K125" t="s">
        <v>1675</v>
      </c>
      <c r="L125" t="s">
        <v>1627</v>
      </c>
      <c r="M125">
        <v>5</v>
      </c>
    </row>
    <row r="126" spans="1:13" x14ac:dyDescent="0.3">
      <c r="A126" t="s">
        <v>1062</v>
      </c>
      <c r="B126">
        <v>2018</v>
      </c>
      <c r="C126" s="1">
        <v>350000</v>
      </c>
      <c r="D126">
        <v>25000</v>
      </c>
      <c r="E126" t="s">
        <v>10</v>
      </c>
      <c r="F126" t="s">
        <v>25</v>
      </c>
      <c r="G126" t="s">
        <v>12</v>
      </c>
      <c r="H126" t="s">
        <v>121</v>
      </c>
      <c r="I126" t="s">
        <v>1915</v>
      </c>
      <c r="J126" t="s">
        <v>1916</v>
      </c>
      <c r="K126" t="s">
        <v>1678</v>
      </c>
      <c r="L126" t="s">
        <v>1917</v>
      </c>
      <c r="M126">
        <v>5</v>
      </c>
    </row>
    <row r="127" spans="1:13" x14ac:dyDescent="0.3">
      <c r="A127" t="s">
        <v>1195</v>
      </c>
      <c r="B127">
        <v>2015</v>
      </c>
      <c r="C127" s="1">
        <v>360000</v>
      </c>
      <c r="D127">
        <v>40000</v>
      </c>
      <c r="E127" t="s">
        <v>10</v>
      </c>
      <c r="F127" t="s">
        <v>25</v>
      </c>
      <c r="G127" t="s">
        <v>12</v>
      </c>
      <c r="H127" t="s">
        <v>126</v>
      </c>
      <c r="I127" t="s">
        <v>1842</v>
      </c>
      <c r="J127" t="s">
        <v>1730</v>
      </c>
      <c r="K127" t="s">
        <v>1843</v>
      </c>
      <c r="L127" t="s">
        <v>1731</v>
      </c>
      <c r="M127">
        <v>5</v>
      </c>
    </row>
    <row r="128" spans="1:13" x14ac:dyDescent="0.3">
      <c r="A128" t="s">
        <v>163</v>
      </c>
      <c r="B128">
        <v>2008</v>
      </c>
      <c r="C128" s="1">
        <v>105000</v>
      </c>
      <c r="D128">
        <v>65000</v>
      </c>
      <c r="E128" t="s">
        <v>10</v>
      </c>
      <c r="F128" t="s">
        <v>25</v>
      </c>
      <c r="G128" t="s">
        <v>12</v>
      </c>
      <c r="H128" t="s">
        <v>151</v>
      </c>
      <c r="I128" t="s">
        <v>1687</v>
      </c>
      <c r="J128" t="s">
        <v>1655</v>
      </c>
      <c r="K128" t="s">
        <v>1688</v>
      </c>
      <c r="L128" t="s">
        <v>1689</v>
      </c>
      <c r="M128">
        <v>5</v>
      </c>
    </row>
    <row r="129" spans="1:13" x14ac:dyDescent="0.3">
      <c r="A129" t="s">
        <v>223</v>
      </c>
      <c r="B129">
        <v>2013</v>
      </c>
      <c r="C129" s="1">
        <v>625000</v>
      </c>
      <c r="D129">
        <v>90000</v>
      </c>
      <c r="E129" t="s">
        <v>14</v>
      </c>
      <c r="F129" t="s">
        <v>25</v>
      </c>
      <c r="G129" t="s">
        <v>12</v>
      </c>
      <c r="H129" t="s">
        <v>126</v>
      </c>
      <c r="I129" t="s">
        <v>1918</v>
      </c>
      <c r="J129" t="s">
        <v>1625</v>
      </c>
      <c r="K129" t="s">
        <v>1811</v>
      </c>
      <c r="L129" t="s">
        <v>1686</v>
      </c>
      <c r="M129">
        <v>7</v>
      </c>
    </row>
    <row r="130" spans="1:13" x14ac:dyDescent="0.3">
      <c r="A130" t="s">
        <v>161</v>
      </c>
      <c r="B130">
        <v>2009</v>
      </c>
      <c r="C130" s="1">
        <v>135000</v>
      </c>
      <c r="D130">
        <v>80000</v>
      </c>
      <c r="E130" t="s">
        <v>10</v>
      </c>
      <c r="F130" t="s">
        <v>25</v>
      </c>
      <c r="G130" t="s">
        <v>12</v>
      </c>
      <c r="H130" t="s">
        <v>126</v>
      </c>
      <c r="I130" t="s">
        <v>1919</v>
      </c>
      <c r="J130" t="s">
        <v>1850</v>
      </c>
      <c r="K130" t="s">
        <v>1920</v>
      </c>
      <c r="L130" t="s">
        <v>1921</v>
      </c>
      <c r="M130">
        <v>5</v>
      </c>
    </row>
    <row r="131" spans="1:13" x14ac:dyDescent="0.3">
      <c r="A131" t="s">
        <v>223</v>
      </c>
      <c r="B131">
        <v>2015</v>
      </c>
      <c r="C131" s="1">
        <v>700000</v>
      </c>
      <c r="D131">
        <v>110000</v>
      </c>
      <c r="E131" t="s">
        <v>14</v>
      </c>
      <c r="F131" t="s">
        <v>25</v>
      </c>
      <c r="G131" t="s">
        <v>12</v>
      </c>
      <c r="H131" t="s">
        <v>126</v>
      </c>
      <c r="I131" t="s">
        <v>1918</v>
      </c>
      <c r="J131" t="s">
        <v>1625</v>
      </c>
      <c r="K131" t="s">
        <v>1811</v>
      </c>
      <c r="L131" t="s">
        <v>1686</v>
      </c>
      <c r="M131">
        <v>7</v>
      </c>
    </row>
    <row r="132" spans="1:13" x14ac:dyDescent="0.3">
      <c r="A132" t="s">
        <v>191</v>
      </c>
      <c r="B132">
        <v>2019</v>
      </c>
      <c r="C132" s="1">
        <v>690000</v>
      </c>
      <c r="D132">
        <v>1303</v>
      </c>
      <c r="E132" t="s">
        <v>10</v>
      </c>
      <c r="F132" t="s">
        <v>11</v>
      </c>
      <c r="G132" t="s">
        <v>12</v>
      </c>
      <c r="H132" t="s">
        <v>121</v>
      </c>
      <c r="I132" t="s">
        <v>1750</v>
      </c>
      <c r="J132" t="s">
        <v>1681</v>
      </c>
      <c r="K132" t="s">
        <v>1922</v>
      </c>
      <c r="L132" t="s">
        <v>1923</v>
      </c>
      <c r="M132">
        <v>5</v>
      </c>
    </row>
    <row r="133" spans="1:13" x14ac:dyDescent="0.3">
      <c r="A133" t="s">
        <v>1924</v>
      </c>
      <c r="B133">
        <v>2018</v>
      </c>
      <c r="C133" s="1">
        <v>3975000</v>
      </c>
      <c r="D133">
        <v>31800</v>
      </c>
      <c r="E133" t="s">
        <v>14</v>
      </c>
      <c r="F133" t="s">
        <v>11</v>
      </c>
      <c r="G133" t="s">
        <v>19</v>
      </c>
      <c r="H133" t="s">
        <v>121</v>
      </c>
      <c r="I133" t="s">
        <v>1925</v>
      </c>
      <c r="J133" t="s">
        <v>1793</v>
      </c>
      <c r="K133" t="s">
        <v>1926</v>
      </c>
      <c r="L133" t="s">
        <v>1927</v>
      </c>
      <c r="M133">
        <v>5</v>
      </c>
    </row>
    <row r="134" spans="1:13" x14ac:dyDescent="0.3">
      <c r="A134" t="s">
        <v>1928</v>
      </c>
      <c r="B134">
        <v>2019</v>
      </c>
      <c r="C134" s="1">
        <v>5150000</v>
      </c>
      <c r="D134">
        <v>20000</v>
      </c>
      <c r="E134" t="s">
        <v>10</v>
      </c>
      <c r="F134" t="s">
        <v>11</v>
      </c>
      <c r="G134" t="s">
        <v>19</v>
      </c>
      <c r="H134" t="s">
        <v>121</v>
      </c>
      <c r="I134" t="s">
        <v>1929</v>
      </c>
      <c r="J134" t="s">
        <v>1930</v>
      </c>
      <c r="K134" t="s">
        <v>1931</v>
      </c>
      <c r="L134" t="s">
        <v>1932</v>
      </c>
      <c r="M134">
        <v>5</v>
      </c>
    </row>
    <row r="135" spans="1:13" x14ac:dyDescent="0.3">
      <c r="A135" t="s">
        <v>1933</v>
      </c>
      <c r="B135">
        <v>2017</v>
      </c>
      <c r="C135" s="1">
        <v>3200000</v>
      </c>
      <c r="D135">
        <v>45000</v>
      </c>
      <c r="E135" t="s">
        <v>14</v>
      </c>
      <c r="F135" t="s">
        <v>11</v>
      </c>
      <c r="G135" t="s">
        <v>19</v>
      </c>
      <c r="H135" t="s">
        <v>121</v>
      </c>
      <c r="I135" t="s">
        <v>1934</v>
      </c>
      <c r="J135" t="s">
        <v>1935</v>
      </c>
      <c r="K135" t="s">
        <v>1936</v>
      </c>
      <c r="L135" t="s">
        <v>1937</v>
      </c>
      <c r="M135">
        <v>5</v>
      </c>
    </row>
    <row r="136" spans="1:13" x14ac:dyDescent="0.3">
      <c r="A136" t="s">
        <v>1938</v>
      </c>
      <c r="B136">
        <v>2017</v>
      </c>
      <c r="C136" s="1">
        <v>4100000</v>
      </c>
      <c r="D136">
        <v>17000</v>
      </c>
      <c r="E136" t="s">
        <v>10</v>
      </c>
      <c r="F136" t="s">
        <v>25</v>
      </c>
      <c r="G136" t="s">
        <v>19</v>
      </c>
      <c r="H136" t="s">
        <v>121</v>
      </c>
      <c r="I136" t="s">
        <v>1939</v>
      </c>
      <c r="J136" t="s">
        <v>1940</v>
      </c>
      <c r="K136" t="s">
        <v>1941</v>
      </c>
      <c r="L136" t="s">
        <v>1942</v>
      </c>
      <c r="M136">
        <v>5</v>
      </c>
    </row>
    <row r="137" spans="1:13" x14ac:dyDescent="0.3">
      <c r="A137" t="s">
        <v>1943</v>
      </c>
      <c r="B137">
        <v>2019</v>
      </c>
      <c r="C137" s="1">
        <v>4500000</v>
      </c>
      <c r="D137">
        <v>21000</v>
      </c>
      <c r="E137" t="s">
        <v>14</v>
      </c>
      <c r="F137" t="s">
        <v>11</v>
      </c>
      <c r="G137" t="s">
        <v>19</v>
      </c>
      <c r="H137" t="s">
        <v>121</v>
      </c>
      <c r="I137" t="s">
        <v>1944</v>
      </c>
      <c r="J137" t="s">
        <v>1935</v>
      </c>
      <c r="K137" t="s">
        <v>1945</v>
      </c>
      <c r="L137" t="s">
        <v>1946</v>
      </c>
      <c r="M137">
        <v>7</v>
      </c>
    </row>
    <row r="138" spans="1:13" x14ac:dyDescent="0.3">
      <c r="A138" t="s">
        <v>1947</v>
      </c>
      <c r="B138">
        <v>2017</v>
      </c>
      <c r="C138" s="1">
        <v>6000000</v>
      </c>
      <c r="D138">
        <v>37000</v>
      </c>
      <c r="E138" t="s">
        <v>14</v>
      </c>
      <c r="F138" t="s">
        <v>11</v>
      </c>
      <c r="G138" t="s">
        <v>19</v>
      </c>
      <c r="H138" t="s">
        <v>121</v>
      </c>
      <c r="I138" t="s">
        <v>1773</v>
      </c>
      <c r="J138" t="s">
        <v>1948</v>
      </c>
      <c r="K138" t="s">
        <v>1949</v>
      </c>
      <c r="L138" t="s">
        <v>1950</v>
      </c>
      <c r="M138">
        <v>5</v>
      </c>
    </row>
    <row r="139" spans="1:13" x14ac:dyDescent="0.3">
      <c r="A139" t="s">
        <v>1951</v>
      </c>
      <c r="B139">
        <v>2018</v>
      </c>
      <c r="C139" s="1">
        <v>3790000</v>
      </c>
      <c r="D139">
        <v>29500</v>
      </c>
      <c r="E139" t="s">
        <v>14</v>
      </c>
      <c r="F139" t="s">
        <v>11</v>
      </c>
      <c r="G139" t="s">
        <v>19</v>
      </c>
      <c r="H139" t="s">
        <v>121</v>
      </c>
      <c r="I139" t="s">
        <v>1952</v>
      </c>
      <c r="J139" t="s">
        <v>1953</v>
      </c>
      <c r="K139" t="s">
        <v>1800</v>
      </c>
      <c r="L139" t="s">
        <v>1954</v>
      </c>
      <c r="M139">
        <v>5</v>
      </c>
    </row>
    <row r="140" spans="1:13" x14ac:dyDescent="0.3">
      <c r="A140" t="s">
        <v>1955</v>
      </c>
      <c r="B140">
        <v>2017</v>
      </c>
      <c r="C140" s="1">
        <v>2150000</v>
      </c>
      <c r="D140">
        <v>27000</v>
      </c>
      <c r="E140" t="s">
        <v>14</v>
      </c>
      <c r="F140" t="s">
        <v>11</v>
      </c>
      <c r="G140" t="s">
        <v>19</v>
      </c>
      <c r="H140" t="s">
        <v>121</v>
      </c>
      <c r="I140" t="s">
        <v>1676</v>
      </c>
      <c r="J140" t="s">
        <v>1676</v>
      </c>
      <c r="K140" t="s">
        <v>1676</v>
      </c>
      <c r="L140" t="s">
        <v>1676</v>
      </c>
    </row>
    <row r="141" spans="1:13" x14ac:dyDescent="0.3">
      <c r="A141" t="s">
        <v>1956</v>
      </c>
      <c r="B141">
        <v>2019</v>
      </c>
      <c r="C141" s="1">
        <v>5800000</v>
      </c>
      <c r="D141">
        <v>7500</v>
      </c>
      <c r="E141" t="s">
        <v>14</v>
      </c>
      <c r="F141" t="s">
        <v>11</v>
      </c>
      <c r="G141" t="s">
        <v>19</v>
      </c>
      <c r="H141" t="s">
        <v>121</v>
      </c>
      <c r="I141" t="s">
        <v>1957</v>
      </c>
      <c r="J141" t="s">
        <v>1953</v>
      </c>
      <c r="K141" t="s">
        <v>1958</v>
      </c>
      <c r="L141" t="s">
        <v>1954</v>
      </c>
      <c r="M141">
        <v>5</v>
      </c>
    </row>
    <row r="142" spans="1:13" x14ac:dyDescent="0.3">
      <c r="A142" t="s">
        <v>1525</v>
      </c>
      <c r="B142">
        <v>2018</v>
      </c>
      <c r="C142" s="1">
        <v>1864999</v>
      </c>
      <c r="D142">
        <v>50000</v>
      </c>
      <c r="E142" t="s">
        <v>10</v>
      </c>
      <c r="F142" t="s">
        <v>11</v>
      </c>
      <c r="G142" t="s">
        <v>19</v>
      </c>
      <c r="H142" t="s">
        <v>121</v>
      </c>
      <c r="I142" t="s">
        <v>1959</v>
      </c>
      <c r="J142" t="s">
        <v>1797</v>
      </c>
      <c r="K142" t="s">
        <v>1960</v>
      </c>
      <c r="L142" t="s">
        <v>1961</v>
      </c>
      <c r="M142">
        <v>5</v>
      </c>
    </row>
    <row r="143" spans="1:13" x14ac:dyDescent="0.3">
      <c r="A143" t="s">
        <v>1429</v>
      </c>
      <c r="B143">
        <v>2016</v>
      </c>
      <c r="C143" s="1">
        <v>2700000</v>
      </c>
      <c r="D143">
        <v>35000</v>
      </c>
      <c r="E143" t="s">
        <v>14</v>
      </c>
      <c r="F143" t="s">
        <v>11</v>
      </c>
      <c r="G143" t="s">
        <v>19</v>
      </c>
      <c r="H143" t="s">
        <v>121</v>
      </c>
      <c r="I143" t="s">
        <v>1962</v>
      </c>
      <c r="J143" t="s">
        <v>1769</v>
      </c>
      <c r="K143" t="s">
        <v>1963</v>
      </c>
      <c r="L143" t="s">
        <v>1964</v>
      </c>
      <c r="M143">
        <v>5</v>
      </c>
    </row>
    <row r="144" spans="1:13" x14ac:dyDescent="0.3">
      <c r="A144" t="s">
        <v>1965</v>
      </c>
      <c r="B144">
        <v>2019</v>
      </c>
      <c r="C144" s="1">
        <v>1750000</v>
      </c>
      <c r="D144">
        <v>19000</v>
      </c>
      <c r="E144" t="s">
        <v>10</v>
      </c>
      <c r="F144" t="s">
        <v>11</v>
      </c>
      <c r="G144" t="s">
        <v>19</v>
      </c>
      <c r="H144" t="s">
        <v>121</v>
      </c>
      <c r="I144" t="s">
        <v>1966</v>
      </c>
      <c r="J144" t="s">
        <v>1967</v>
      </c>
      <c r="K144" t="s">
        <v>1968</v>
      </c>
      <c r="L144" t="s">
        <v>1969</v>
      </c>
      <c r="M144">
        <v>5</v>
      </c>
    </row>
    <row r="145" spans="1:13" x14ac:dyDescent="0.3">
      <c r="A145" t="s">
        <v>927</v>
      </c>
      <c r="B145">
        <v>2017</v>
      </c>
      <c r="C145" s="1">
        <v>795000</v>
      </c>
      <c r="D145">
        <v>41000</v>
      </c>
      <c r="E145" t="s">
        <v>10</v>
      </c>
      <c r="F145" t="s">
        <v>11</v>
      </c>
      <c r="G145" t="s">
        <v>19</v>
      </c>
      <c r="H145" t="s">
        <v>121</v>
      </c>
      <c r="I145" t="s">
        <v>1970</v>
      </c>
      <c r="J145" t="s">
        <v>1634</v>
      </c>
      <c r="K145" t="s">
        <v>1971</v>
      </c>
      <c r="L145" t="s">
        <v>1752</v>
      </c>
      <c r="M145">
        <v>5</v>
      </c>
    </row>
    <row r="146" spans="1:13" x14ac:dyDescent="0.3">
      <c r="A146" t="s">
        <v>1972</v>
      </c>
      <c r="B146">
        <v>2013</v>
      </c>
      <c r="C146" s="1">
        <v>625000</v>
      </c>
      <c r="D146">
        <v>39000</v>
      </c>
      <c r="E146" t="s">
        <v>10</v>
      </c>
      <c r="F146" t="s">
        <v>11</v>
      </c>
      <c r="G146" t="s">
        <v>19</v>
      </c>
      <c r="H146" t="s">
        <v>121</v>
      </c>
      <c r="I146" t="s">
        <v>1796</v>
      </c>
      <c r="J146" t="s">
        <v>1797</v>
      </c>
      <c r="K146" t="s">
        <v>1743</v>
      </c>
      <c r="L146" t="s">
        <v>1798</v>
      </c>
      <c r="M146">
        <v>5</v>
      </c>
    </row>
    <row r="147" spans="1:13" x14ac:dyDescent="0.3">
      <c r="A147" t="s">
        <v>1973</v>
      </c>
      <c r="B147">
        <v>2018</v>
      </c>
      <c r="C147" s="1">
        <v>3400000</v>
      </c>
      <c r="D147">
        <v>22000</v>
      </c>
      <c r="E147" t="s">
        <v>14</v>
      </c>
      <c r="F147" t="s">
        <v>11</v>
      </c>
      <c r="G147" t="s">
        <v>19</v>
      </c>
      <c r="H147" t="s">
        <v>121</v>
      </c>
      <c r="I147" t="s">
        <v>1970</v>
      </c>
      <c r="J147" t="s">
        <v>1974</v>
      </c>
      <c r="K147" t="s">
        <v>1958</v>
      </c>
      <c r="L147" t="s">
        <v>1975</v>
      </c>
      <c r="M147">
        <v>5</v>
      </c>
    </row>
    <row r="148" spans="1:13" x14ac:dyDescent="0.3">
      <c r="A148" t="s">
        <v>153</v>
      </c>
      <c r="B148">
        <v>2015</v>
      </c>
      <c r="C148" s="1">
        <v>2650000</v>
      </c>
      <c r="D148">
        <v>53000</v>
      </c>
      <c r="E148" t="s">
        <v>14</v>
      </c>
      <c r="F148" t="s">
        <v>11</v>
      </c>
      <c r="G148" t="s">
        <v>19</v>
      </c>
      <c r="H148" t="s">
        <v>121</v>
      </c>
      <c r="I148" t="s">
        <v>1976</v>
      </c>
      <c r="J148" t="s">
        <v>1977</v>
      </c>
      <c r="K148" t="s">
        <v>1978</v>
      </c>
      <c r="L148" t="s">
        <v>1979</v>
      </c>
      <c r="M148">
        <v>7</v>
      </c>
    </row>
    <row r="149" spans="1:13" x14ac:dyDescent="0.3">
      <c r="A149" t="s">
        <v>839</v>
      </c>
      <c r="B149">
        <v>2015</v>
      </c>
      <c r="C149" s="1">
        <v>535000</v>
      </c>
      <c r="D149">
        <v>40000</v>
      </c>
      <c r="E149" t="s">
        <v>14</v>
      </c>
      <c r="F149" t="s">
        <v>11</v>
      </c>
      <c r="G149" t="s">
        <v>12</v>
      </c>
      <c r="H149" t="s">
        <v>121</v>
      </c>
      <c r="I149" t="s">
        <v>1980</v>
      </c>
      <c r="J149" t="s">
        <v>1625</v>
      </c>
      <c r="K149" t="s">
        <v>1685</v>
      </c>
      <c r="L149" t="s">
        <v>1686</v>
      </c>
      <c r="M149">
        <v>5</v>
      </c>
    </row>
    <row r="150" spans="1:13" x14ac:dyDescent="0.3">
      <c r="A150" t="s">
        <v>1947</v>
      </c>
      <c r="B150">
        <v>2017</v>
      </c>
      <c r="C150" s="1">
        <v>5850000</v>
      </c>
      <c r="D150">
        <v>47000</v>
      </c>
      <c r="E150" t="s">
        <v>14</v>
      </c>
      <c r="F150" t="s">
        <v>11</v>
      </c>
      <c r="G150" t="s">
        <v>19</v>
      </c>
      <c r="H150" t="s">
        <v>121</v>
      </c>
      <c r="I150" t="s">
        <v>1773</v>
      </c>
      <c r="J150" t="s">
        <v>1948</v>
      </c>
      <c r="K150" t="s">
        <v>1981</v>
      </c>
      <c r="L150" t="s">
        <v>1982</v>
      </c>
      <c r="M150">
        <v>5</v>
      </c>
    </row>
    <row r="151" spans="1:13" x14ac:dyDescent="0.3">
      <c r="A151" t="s">
        <v>1983</v>
      </c>
      <c r="B151">
        <v>2010</v>
      </c>
      <c r="C151" s="1">
        <v>975000</v>
      </c>
      <c r="D151">
        <v>72200</v>
      </c>
      <c r="E151" t="s">
        <v>10</v>
      </c>
      <c r="F151" t="s">
        <v>11</v>
      </c>
      <c r="G151" t="s">
        <v>19</v>
      </c>
      <c r="H151" t="s">
        <v>126</v>
      </c>
      <c r="I151" t="s">
        <v>1984</v>
      </c>
      <c r="J151" t="s">
        <v>1985</v>
      </c>
      <c r="K151" t="s">
        <v>1986</v>
      </c>
      <c r="L151" t="s">
        <v>1987</v>
      </c>
      <c r="M151">
        <v>5</v>
      </c>
    </row>
    <row r="152" spans="1:13" x14ac:dyDescent="0.3">
      <c r="A152" t="s">
        <v>1988</v>
      </c>
      <c r="B152">
        <v>2016</v>
      </c>
      <c r="C152" s="1">
        <v>805000</v>
      </c>
      <c r="D152">
        <v>49900</v>
      </c>
      <c r="E152" t="s">
        <v>10</v>
      </c>
      <c r="F152" t="s">
        <v>11</v>
      </c>
      <c r="G152" t="s">
        <v>12</v>
      </c>
      <c r="H152" t="s">
        <v>121</v>
      </c>
      <c r="I152" t="s">
        <v>1989</v>
      </c>
      <c r="J152" t="s">
        <v>1990</v>
      </c>
      <c r="K152" t="s">
        <v>1991</v>
      </c>
      <c r="L152" t="s">
        <v>1992</v>
      </c>
      <c r="M152">
        <v>5</v>
      </c>
    </row>
    <row r="153" spans="1:13" x14ac:dyDescent="0.3">
      <c r="A153" t="s">
        <v>1993</v>
      </c>
      <c r="B153">
        <v>2017</v>
      </c>
      <c r="C153" s="1">
        <v>2625000</v>
      </c>
      <c r="D153">
        <v>9000</v>
      </c>
      <c r="E153" t="s">
        <v>14</v>
      </c>
      <c r="F153" t="s">
        <v>11</v>
      </c>
      <c r="G153" t="s">
        <v>19</v>
      </c>
      <c r="H153" t="s">
        <v>121</v>
      </c>
      <c r="I153" t="s">
        <v>1994</v>
      </c>
      <c r="J153" t="s">
        <v>1935</v>
      </c>
      <c r="K153" t="s">
        <v>1936</v>
      </c>
      <c r="L153" t="s">
        <v>1937</v>
      </c>
      <c r="M153">
        <v>5</v>
      </c>
    </row>
    <row r="154" spans="1:13" x14ac:dyDescent="0.3">
      <c r="A154" t="s">
        <v>1072</v>
      </c>
      <c r="B154">
        <v>2018</v>
      </c>
      <c r="C154" s="1">
        <v>811000</v>
      </c>
      <c r="D154">
        <v>11000</v>
      </c>
      <c r="E154" t="s">
        <v>10</v>
      </c>
      <c r="F154" t="s">
        <v>11</v>
      </c>
      <c r="G154" t="s">
        <v>12</v>
      </c>
      <c r="H154" t="s">
        <v>121</v>
      </c>
      <c r="I154" t="s">
        <v>1733</v>
      </c>
      <c r="J154" t="s">
        <v>1681</v>
      </c>
      <c r="K154" t="s">
        <v>1995</v>
      </c>
      <c r="L154" t="s">
        <v>1996</v>
      </c>
      <c r="M154">
        <v>5</v>
      </c>
    </row>
    <row r="155" spans="1:13" x14ac:dyDescent="0.3">
      <c r="A155" t="s">
        <v>1425</v>
      </c>
      <c r="B155">
        <v>2011</v>
      </c>
      <c r="C155" s="1">
        <v>375000</v>
      </c>
      <c r="D155">
        <v>49000</v>
      </c>
      <c r="E155" t="s">
        <v>10</v>
      </c>
      <c r="F155" t="s">
        <v>25</v>
      </c>
      <c r="G155" t="s">
        <v>12</v>
      </c>
      <c r="H155" t="s">
        <v>121</v>
      </c>
      <c r="I155" t="s">
        <v>1858</v>
      </c>
      <c r="J155" t="s">
        <v>1832</v>
      </c>
      <c r="K155" t="s">
        <v>1833</v>
      </c>
      <c r="L155" t="s">
        <v>1859</v>
      </c>
      <c r="M155">
        <v>5</v>
      </c>
    </row>
    <row r="156" spans="1:13" x14ac:dyDescent="0.3">
      <c r="A156" t="s">
        <v>920</v>
      </c>
      <c r="B156">
        <v>2012</v>
      </c>
      <c r="C156" s="1">
        <v>550000</v>
      </c>
      <c r="D156">
        <v>95000</v>
      </c>
      <c r="E156" t="s">
        <v>10</v>
      </c>
      <c r="F156" t="s">
        <v>25</v>
      </c>
      <c r="G156" t="s">
        <v>12</v>
      </c>
      <c r="H156" t="s">
        <v>121</v>
      </c>
      <c r="I156" t="s">
        <v>1989</v>
      </c>
      <c r="J156" t="s">
        <v>1990</v>
      </c>
      <c r="K156" t="s">
        <v>1991</v>
      </c>
      <c r="L156" t="s">
        <v>1992</v>
      </c>
      <c r="M156">
        <v>5</v>
      </c>
    </row>
    <row r="157" spans="1:13" x14ac:dyDescent="0.3">
      <c r="A157" t="s">
        <v>1997</v>
      </c>
      <c r="B157">
        <v>2016</v>
      </c>
      <c r="C157" s="1">
        <v>645000</v>
      </c>
      <c r="D157">
        <v>11000</v>
      </c>
      <c r="E157" t="s">
        <v>10</v>
      </c>
      <c r="F157" t="s">
        <v>11</v>
      </c>
      <c r="G157" t="s">
        <v>19</v>
      </c>
      <c r="H157" t="s">
        <v>121</v>
      </c>
      <c r="I157" t="s">
        <v>1884</v>
      </c>
      <c r="J157" t="s">
        <v>1832</v>
      </c>
      <c r="K157" t="s">
        <v>1998</v>
      </c>
      <c r="L157" t="s">
        <v>1859</v>
      </c>
      <c r="M157">
        <v>5</v>
      </c>
    </row>
    <row r="158" spans="1:13" x14ac:dyDescent="0.3">
      <c r="A158" t="s">
        <v>1999</v>
      </c>
      <c r="B158">
        <v>2018</v>
      </c>
      <c r="C158" s="1">
        <v>2550000</v>
      </c>
      <c r="D158">
        <v>18000</v>
      </c>
      <c r="E158" t="s">
        <v>10</v>
      </c>
      <c r="F158" t="s">
        <v>11</v>
      </c>
      <c r="G158" t="s">
        <v>19</v>
      </c>
      <c r="H158" t="s">
        <v>121</v>
      </c>
      <c r="I158" t="s">
        <v>1858</v>
      </c>
      <c r="J158" t="s">
        <v>2000</v>
      </c>
      <c r="K158" t="s">
        <v>2001</v>
      </c>
      <c r="L158" t="s">
        <v>2002</v>
      </c>
      <c r="M158">
        <v>5</v>
      </c>
    </row>
    <row r="159" spans="1:13" x14ac:dyDescent="0.3">
      <c r="A159" t="s">
        <v>783</v>
      </c>
      <c r="B159">
        <v>2014</v>
      </c>
      <c r="C159" s="1">
        <v>599000</v>
      </c>
      <c r="D159">
        <v>46100</v>
      </c>
      <c r="E159" t="s">
        <v>10</v>
      </c>
      <c r="F159" t="s">
        <v>11</v>
      </c>
      <c r="G159" t="s">
        <v>12</v>
      </c>
      <c r="H159" t="s">
        <v>121</v>
      </c>
      <c r="I159" t="s">
        <v>1827</v>
      </c>
      <c r="J159" t="s">
        <v>1828</v>
      </c>
      <c r="K159" t="s">
        <v>1829</v>
      </c>
      <c r="L159" t="s">
        <v>1830</v>
      </c>
      <c r="M159">
        <v>7</v>
      </c>
    </row>
    <row r="160" spans="1:13" x14ac:dyDescent="0.3">
      <c r="A160" t="s">
        <v>2003</v>
      </c>
      <c r="B160">
        <v>2017</v>
      </c>
      <c r="C160" s="1">
        <v>2700000</v>
      </c>
      <c r="D160">
        <v>16000</v>
      </c>
      <c r="E160" t="s">
        <v>10</v>
      </c>
      <c r="F160" t="s">
        <v>11</v>
      </c>
      <c r="G160" t="s">
        <v>19</v>
      </c>
      <c r="H160" t="s">
        <v>121</v>
      </c>
      <c r="I160" t="s">
        <v>2004</v>
      </c>
      <c r="J160" t="s">
        <v>2000</v>
      </c>
      <c r="K160" t="s">
        <v>2005</v>
      </c>
      <c r="L160" t="s">
        <v>2006</v>
      </c>
      <c r="M160">
        <v>5</v>
      </c>
    </row>
    <row r="161" spans="1:13" x14ac:dyDescent="0.3">
      <c r="A161" t="s">
        <v>1364</v>
      </c>
      <c r="B161">
        <v>2017</v>
      </c>
      <c r="C161" s="1">
        <v>875000</v>
      </c>
      <c r="D161">
        <v>18000</v>
      </c>
      <c r="E161" t="s">
        <v>10</v>
      </c>
      <c r="F161" t="s">
        <v>11</v>
      </c>
      <c r="G161" t="s">
        <v>19</v>
      </c>
      <c r="H161" t="s">
        <v>121</v>
      </c>
      <c r="I161" t="s">
        <v>2007</v>
      </c>
      <c r="J161" t="s">
        <v>1634</v>
      </c>
      <c r="K161" t="s">
        <v>1753</v>
      </c>
      <c r="L161" t="s">
        <v>1754</v>
      </c>
      <c r="M161">
        <v>5</v>
      </c>
    </row>
    <row r="162" spans="1:13" x14ac:dyDescent="0.3">
      <c r="A162" t="s">
        <v>2008</v>
      </c>
      <c r="B162">
        <v>2019</v>
      </c>
      <c r="C162" s="1">
        <v>894999</v>
      </c>
      <c r="D162">
        <v>9654</v>
      </c>
      <c r="E162" t="s">
        <v>10</v>
      </c>
      <c r="F162" t="s">
        <v>11</v>
      </c>
      <c r="G162" t="s">
        <v>19</v>
      </c>
      <c r="H162" t="s">
        <v>121</v>
      </c>
      <c r="I162" t="s">
        <v>2009</v>
      </c>
      <c r="J162" t="s">
        <v>1647</v>
      </c>
      <c r="K162" t="s">
        <v>1870</v>
      </c>
      <c r="L162" t="s">
        <v>1871</v>
      </c>
      <c r="M162">
        <v>5</v>
      </c>
    </row>
    <row r="163" spans="1:13" x14ac:dyDescent="0.3">
      <c r="A163" t="s">
        <v>275</v>
      </c>
      <c r="B163">
        <v>2011</v>
      </c>
      <c r="C163" s="1">
        <v>175000</v>
      </c>
      <c r="D163">
        <v>11000</v>
      </c>
      <c r="E163" t="s">
        <v>10</v>
      </c>
      <c r="F163" t="s">
        <v>11</v>
      </c>
      <c r="G163" t="s">
        <v>12</v>
      </c>
      <c r="H163" t="s">
        <v>121</v>
      </c>
      <c r="I163" t="s">
        <v>1729</v>
      </c>
      <c r="J163" t="s">
        <v>1730</v>
      </c>
      <c r="K163" t="s">
        <v>1758</v>
      </c>
      <c r="L163" t="s">
        <v>1731</v>
      </c>
      <c r="M163">
        <v>5</v>
      </c>
    </row>
    <row r="164" spans="1:13" x14ac:dyDescent="0.3">
      <c r="A164" t="s">
        <v>548</v>
      </c>
      <c r="B164">
        <v>2012</v>
      </c>
      <c r="C164" s="1">
        <v>340000</v>
      </c>
      <c r="D164">
        <v>24300</v>
      </c>
      <c r="E164" t="s">
        <v>10</v>
      </c>
      <c r="F164" t="s">
        <v>11</v>
      </c>
      <c r="G164" t="s">
        <v>12</v>
      </c>
      <c r="H164" t="s">
        <v>121</v>
      </c>
      <c r="I164" t="s">
        <v>1869</v>
      </c>
      <c r="J164" t="s">
        <v>1647</v>
      </c>
      <c r="K164" t="s">
        <v>1870</v>
      </c>
      <c r="L164" t="s">
        <v>1871</v>
      </c>
      <c r="M164">
        <v>5</v>
      </c>
    </row>
    <row r="165" spans="1:13" x14ac:dyDescent="0.3">
      <c r="A165" t="s">
        <v>607</v>
      </c>
      <c r="B165">
        <v>2016</v>
      </c>
      <c r="C165" s="1">
        <v>1525000</v>
      </c>
      <c r="D165">
        <v>42163</v>
      </c>
      <c r="E165" t="s">
        <v>14</v>
      </c>
      <c r="F165" t="s">
        <v>11</v>
      </c>
      <c r="G165" t="s">
        <v>19</v>
      </c>
      <c r="H165" t="s">
        <v>126</v>
      </c>
      <c r="I165" t="s">
        <v>1785</v>
      </c>
      <c r="J165" t="s">
        <v>1786</v>
      </c>
      <c r="K165" t="s">
        <v>1787</v>
      </c>
      <c r="L165" t="s">
        <v>1788</v>
      </c>
      <c r="M165">
        <v>7</v>
      </c>
    </row>
    <row r="166" spans="1:13" x14ac:dyDescent="0.3">
      <c r="A166" t="s">
        <v>2010</v>
      </c>
      <c r="B166">
        <v>2018</v>
      </c>
      <c r="C166" s="1">
        <v>1025000</v>
      </c>
      <c r="D166">
        <v>8000</v>
      </c>
      <c r="E166" t="s">
        <v>14</v>
      </c>
      <c r="F166" t="s">
        <v>11</v>
      </c>
      <c r="G166" t="s">
        <v>19</v>
      </c>
      <c r="H166" t="s">
        <v>121</v>
      </c>
      <c r="I166" t="s">
        <v>1700</v>
      </c>
      <c r="J166" t="s">
        <v>1634</v>
      </c>
      <c r="K166" t="s">
        <v>1995</v>
      </c>
      <c r="L166" t="s">
        <v>2011</v>
      </c>
      <c r="M166">
        <v>5</v>
      </c>
    </row>
    <row r="167" spans="1:13" x14ac:dyDescent="0.3">
      <c r="A167" t="s">
        <v>522</v>
      </c>
      <c r="B167">
        <v>2016</v>
      </c>
      <c r="C167" s="1">
        <v>2150000</v>
      </c>
      <c r="D167">
        <v>30000</v>
      </c>
      <c r="E167" t="s">
        <v>14</v>
      </c>
      <c r="F167" t="s">
        <v>11</v>
      </c>
      <c r="G167" t="s">
        <v>19</v>
      </c>
      <c r="H167" t="s">
        <v>121</v>
      </c>
      <c r="I167" t="s">
        <v>2012</v>
      </c>
      <c r="J167" t="s">
        <v>1953</v>
      </c>
      <c r="K167" t="s">
        <v>1958</v>
      </c>
      <c r="L167" t="s">
        <v>1954</v>
      </c>
      <c r="M167">
        <v>5</v>
      </c>
    </row>
    <row r="168" spans="1:13" x14ac:dyDescent="0.3">
      <c r="A168" t="s">
        <v>701</v>
      </c>
      <c r="B168">
        <v>2016</v>
      </c>
      <c r="C168" s="1">
        <v>1900000</v>
      </c>
      <c r="D168">
        <v>41000</v>
      </c>
      <c r="E168" t="s">
        <v>10</v>
      </c>
      <c r="F168" t="s">
        <v>11</v>
      </c>
      <c r="G168" t="s">
        <v>19</v>
      </c>
      <c r="H168" t="s">
        <v>121</v>
      </c>
      <c r="I168" t="s">
        <v>2013</v>
      </c>
      <c r="J168" t="s">
        <v>1764</v>
      </c>
      <c r="K168" t="s">
        <v>2014</v>
      </c>
      <c r="L168" t="s">
        <v>2015</v>
      </c>
      <c r="M168">
        <v>5</v>
      </c>
    </row>
    <row r="169" spans="1:13" x14ac:dyDescent="0.3">
      <c r="A169" t="s">
        <v>293</v>
      </c>
      <c r="B169">
        <v>2016</v>
      </c>
      <c r="C169" s="1">
        <v>2900000</v>
      </c>
      <c r="D169">
        <v>12000</v>
      </c>
      <c r="E169" t="s">
        <v>14</v>
      </c>
      <c r="F169" t="s">
        <v>11</v>
      </c>
      <c r="G169" t="s">
        <v>19</v>
      </c>
      <c r="H169" t="s">
        <v>121</v>
      </c>
      <c r="I169" t="s">
        <v>2016</v>
      </c>
      <c r="J169" t="s">
        <v>1953</v>
      </c>
      <c r="K169" t="s">
        <v>1958</v>
      </c>
      <c r="L169" t="s">
        <v>1954</v>
      </c>
      <c r="M169">
        <v>5</v>
      </c>
    </row>
    <row r="170" spans="1:13" x14ac:dyDescent="0.3">
      <c r="A170" t="s">
        <v>2017</v>
      </c>
      <c r="B170">
        <v>2009</v>
      </c>
      <c r="C170" s="1">
        <v>450000</v>
      </c>
      <c r="D170">
        <v>71000</v>
      </c>
      <c r="E170" t="s">
        <v>10</v>
      </c>
      <c r="F170" t="s">
        <v>11</v>
      </c>
      <c r="G170" t="s">
        <v>19</v>
      </c>
      <c r="H170" t="s">
        <v>121</v>
      </c>
      <c r="I170" t="s">
        <v>2018</v>
      </c>
      <c r="J170" t="s">
        <v>2019</v>
      </c>
      <c r="K170" t="s">
        <v>2020</v>
      </c>
      <c r="L170" t="s">
        <v>2021</v>
      </c>
      <c r="M170">
        <v>5</v>
      </c>
    </row>
    <row r="171" spans="1:13" x14ac:dyDescent="0.3">
      <c r="A171" t="s">
        <v>2022</v>
      </c>
      <c r="B171">
        <v>2016</v>
      </c>
      <c r="C171" s="1">
        <v>850000</v>
      </c>
      <c r="D171">
        <v>20000</v>
      </c>
      <c r="E171" t="s">
        <v>10</v>
      </c>
      <c r="F171" t="s">
        <v>25</v>
      </c>
      <c r="G171" t="s">
        <v>12</v>
      </c>
      <c r="H171" t="s">
        <v>121</v>
      </c>
      <c r="I171" t="s">
        <v>2023</v>
      </c>
      <c r="J171" t="s">
        <v>1828</v>
      </c>
      <c r="K171" t="s">
        <v>2024</v>
      </c>
      <c r="L171" t="s">
        <v>1830</v>
      </c>
      <c r="M171">
        <v>7</v>
      </c>
    </row>
    <row r="172" spans="1:13" x14ac:dyDescent="0.3">
      <c r="A172" t="s">
        <v>2025</v>
      </c>
      <c r="B172">
        <v>2017</v>
      </c>
      <c r="C172" s="1">
        <v>10000000</v>
      </c>
      <c r="D172">
        <v>30000</v>
      </c>
      <c r="E172" t="s">
        <v>10</v>
      </c>
      <c r="F172" t="s">
        <v>25</v>
      </c>
      <c r="G172" t="s">
        <v>19</v>
      </c>
      <c r="H172" t="s">
        <v>121</v>
      </c>
      <c r="I172" t="s">
        <v>2026</v>
      </c>
      <c r="J172" t="s">
        <v>1974</v>
      </c>
      <c r="K172" t="s">
        <v>2027</v>
      </c>
      <c r="L172" t="s">
        <v>2028</v>
      </c>
      <c r="M172">
        <v>4</v>
      </c>
    </row>
    <row r="173" spans="1:13" x14ac:dyDescent="0.3">
      <c r="A173" t="s">
        <v>475</v>
      </c>
      <c r="B173">
        <v>2011</v>
      </c>
      <c r="C173" s="1">
        <v>300000</v>
      </c>
      <c r="D173">
        <v>100000</v>
      </c>
      <c r="E173" t="s">
        <v>14</v>
      </c>
      <c r="F173" t="s">
        <v>25</v>
      </c>
      <c r="G173" t="s">
        <v>12</v>
      </c>
      <c r="H173" t="s">
        <v>126</v>
      </c>
      <c r="I173" t="s">
        <v>1831</v>
      </c>
      <c r="J173" t="s">
        <v>1832</v>
      </c>
      <c r="K173" t="s">
        <v>1833</v>
      </c>
      <c r="L173" t="s">
        <v>1631</v>
      </c>
      <c r="M173">
        <v>5</v>
      </c>
    </row>
    <row r="174" spans="1:13" x14ac:dyDescent="0.3">
      <c r="A174" t="s">
        <v>366</v>
      </c>
      <c r="B174">
        <v>2018</v>
      </c>
      <c r="C174" s="1">
        <v>575000</v>
      </c>
      <c r="D174">
        <v>9500</v>
      </c>
      <c r="E174" t="s">
        <v>10</v>
      </c>
      <c r="F174" t="s">
        <v>25</v>
      </c>
      <c r="G174" t="s">
        <v>12</v>
      </c>
      <c r="H174" t="s">
        <v>121</v>
      </c>
      <c r="I174" t="s">
        <v>1813</v>
      </c>
      <c r="J174" t="s">
        <v>1814</v>
      </c>
      <c r="K174" t="s">
        <v>1815</v>
      </c>
      <c r="L174" t="s">
        <v>1816</v>
      </c>
      <c r="M174">
        <v>5</v>
      </c>
    </row>
    <row r="175" spans="1:13" x14ac:dyDescent="0.3">
      <c r="A175" t="s">
        <v>821</v>
      </c>
      <c r="B175">
        <v>2011</v>
      </c>
      <c r="C175" s="1">
        <v>160000</v>
      </c>
      <c r="D175">
        <v>120000</v>
      </c>
      <c r="E175" t="s">
        <v>14</v>
      </c>
      <c r="F175" t="s">
        <v>25</v>
      </c>
      <c r="G175" t="s">
        <v>12</v>
      </c>
      <c r="H175" t="s">
        <v>121</v>
      </c>
      <c r="I175" t="s">
        <v>1662</v>
      </c>
      <c r="J175" t="s">
        <v>1663</v>
      </c>
      <c r="K175" t="s">
        <v>2029</v>
      </c>
      <c r="L175" t="s">
        <v>1665</v>
      </c>
      <c r="M175">
        <v>5</v>
      </c>
    </row>
    <row r="176" spans="1:13" x14ac:dyDescent="0.3">
      <c r="A176" t="s">
        <v>1069</v>
      </c>
      <c r="B176">
        <v>2015</v>
      </c>
      <c r="C176" s="1">
        <v>515000</v>
      </c>
      <c r="D176">
        <v>36600</v>
      </c>
      <c r="E176" t="s">
        <v>10</v>
      </c>
      <c r="F176" t="s">
        <v>25</v>
      </c>
      <c r="G176" t="s">
        <v>12</v>
      </c>
      <c r="H176" t="s">
        <v>121</v>
      </c>
      <c r="I176" t="s">
        <v>2030</v>
      </c>
      <c r="J176" t="s">
        <v>1647</v>
      </c>
      <c r="K176" t="s">
        <v>1870</v>
      </c>
      <c r="L176" t="s">
        <v>1871</v>
      </c>
      <c r="M176">
        <v>5</v>
      </c>
    </row>
    <row r="177" spans="1:13" x14ac:dyDescent="0.3">
      <c r="A177" t="s">
        <v>460</v>
      </c>
      <c r="B177">
        <v>2015</v>
      </c>
      <c r="C177" s="1">
        <v>390000</v>
      </c>
      <c r="D177">
        <v>50000</v>
      </c>
      <c r="E177" t="s">
        <v>10</v>
      </c>
      <c r="F177" t="s">
        <v>25</v>
      </c>
      <c r="G177" t="s">
        <v>19</v>
      </c>
      <c r="H177" t="s">
        <v>126</v>
      </c>
      <c r="I177" t="s">
        <v>1821</v>
      </c>
      <c r="J177" t="s">
        <v>1730</v>
      </c>
      <c r="K177" t="s">
        <v>1678</v>
      </c>
      <c r="L177" t="s">
        <v>1731</v>
      </c>
      <c r="M177">
        <v>5</v>
      </c>
    </row>
    <row r="178" spans="1:13" x14ac:dyDescent="0.3">
      <c r="A178" t="s">
        <v>246</v>
      </c>
      <c r="B178">
        <v>2016</v>
      </c>
      <c r="C178" s="1">
        <v>550000</v>
      </c>
      <c r="D178">
        <v>14000</v>
      </c>
      <c r="E178" t="s">
        <v>10</v>
      </c>
      <c r="F178" t="s">
        <v>25</v>
      </c>
      <c r="G178" t="s">
        <v>12</v>
      </c>
      <c r="H178" t="s">
        <v>126</v>
      </c>
      <c r="I178" t="s">
        <v>1723</v>
      </c>
      <c r="J178" t="s">
        <v>1647</v>
      </c>
      <c r="K178" t="s">
        <v>1724</v>
      </c>
      <c r="L178" t="s">
        <v>1725</v>
      </c>
      <c r="M178">
        <v>5</v>
      </c>
    </row>
    <row r="179" spans="1:13" x14ac:dyDescent="0.3">
      <c r="A179" t="s">
        <v>239</v>
      </c>
      <c r="B179">
        <v>1999</v>
      </c>
      <c r="C179" s="1">
        <v>40000</v>
      </c>
      <c r="D179">
        <v>40000</v>
      </c>
      <c r="E179" t="s">
        <v>10</v>
      </c>
      <c r="F179" t="s">
        <v>25</v>
      </c>
      <c r="G179" t="s">
        <v>12</v>
      </c>
      <c r="H179" t="s">
        <v>126</v>
      </c>
      <c r="I179" t="s">
        <v>1642</v>
      </c>
      <c r="J179" t="s">
        <v>1655</v>
      </c>
      <c r="K179" t="s">
        <v>1656</v>
      </c>
      <c r="L179" t="s">
        <v>1657</v>
      </c>
      <c r="M179">
        <v>4</v>
      </c>
    </row>
    <row r="180" spans="1:13" x14ac:dyDescent="0.3">
      <c r="A180" t="s">
        <v>400</v>
      </c>
      <c r="B180">
        <v>2010</v>
      </c>
      <c r="C180" s="1">
        <v>220000</v>
      </c>
      <c r="D180">
        <v>120000</v>
      </c>
      <c r="E180" t="s">
        <v>14</v>
      </c>
      <c r="F180" t="s">
        <v>25</v>
      </c>
      <c r="G180" t="s">
        <v>12</v>
      </c>
      <c r="H180" t="s">
        <v>121</v>
      </c>
      <c r="I180" t="s">
        <v>2031</v>
      </c>
      <c r="J180" t="s">
        <v>1625</v>
      </c>
      <c r="K180" t="s">
        <v>1675</v>
      </c>
      <c r="L180" t="s">
        <v>2032</v>
      </c>
      <c r="M180">
        <v>5</v>
      </c>
    </row>
    <row r="181" spans="1:13" x14ac:dyDescent="0.3">
      <c r="A181" t="s">
        <v>315</v>
      </c>
      <c r="B181">
        <v>2015</v>
      </c>
      <c r="C181" s="1">
        <v>425000</v>
      </c>
      <c r="D181">
        <v>70000</v>
      </c>
      <c r="E181" t="s">
        <v>10</v>
      </c>
      <c r="F181" t="s">
        <v>25</v>
      </c>
      <c r="G181" t="s">
        <v>12</v>
      </c>
      <c r="H181" t="s">
        <v>121</v>
      </c>
      <c r="I181" t="s">
        <v>1677</v>
      </c>
      <c r="J181" t="s">
        <v>1647</v>
      </c>
      <c r="K181" t="s">
        <v>1682</v>
      </c>
      <c r="L181" t="s">
        <v>1865</v>
      </c>
      <c r="M181">
        <v>5</v>
      </c>
    </row>
    <row r="182" spans="1:13" x14ac:dyDescent="0.3">
      <c r="A182" t="s">
        <v>2033</v>
      </c>
      <c r="B182">
        <v>2019</v>
      </c>
      <c r="C182" s="1">
        <v>480000</v>
      </c>
      <c r="D182">
        <v>13000</v>
      </c>
      <c r="E182" t="s">
        <v>10</v>
      </c>
      <c r="F182" t="s">
        <v>25</v>
      </c>
      <c r="G182" t="s">
        <v>12</v>
      </c>
      <c r="H182" t="s">
        <v>121</v>
      </c>
      <c r="I182" t="s">
        <v>2034</v>
      </c>
      <c r="J182" t="s">
        <v>1916</v>
      </c>
      <c r="K182" t="s">
        <v>2035</v>
      </c>
      <c r="L182" t="s">
        <v>2036</v>
      </c>
      <c r="M182">
        <v>5</v>
      </c>
    </row>
    <row r="183" spans="1:13" x14ac:dyDescent="0.3">
      <c r="A183" t="s">
        <v>394</v>
      </c>
      <c r="B183">
        <v>2014</v>
      </c>
      <c r="C183" s="1">
        <v>400000</v>
      </c>
      <c r="D183">
        <v>60000</v>
      </c>
      <c r="E183" t="s">
        <v>10</v>
      </c>
      <c r="F183" t="s">
        <v>25</v>
      </c>
      <c r="G183" t="s">
        <v>12</v>
      </c>
      <c r="H183" t="s">
        <v>126</v>
      </c>
      <c r="I183" t="s">
        <v>1677</v>
      </c>
      <c r="J183" t="s">
        <v>1647</v>
      </c>
      <c r="K183" t="s">
        <v>1682</v>
      </c>
      <c r="L183" t="s">
        <v>1865</v>
      </c>
      <c r="M183">
        <v>5</v>
      </c>
    </row>
    <row r="184" spans="1:13" x14ac:dyDescent="0.3">
      <c r="A184" t="s">
        <v>655</v>
      </c>
      <c r="B184">
        <v>2014</v>
      </c>
      <c r="C184" s="1">
        <v>487000</v>
      </c>
      <c r="D184">
        <v>35000</v>
      </c>
      <c r="E184" t="s">
        <v>10</v>
      </c>
      <c r="F184" t="s">
        <v>25</v>
      </c>
      <c r="G184" t="s">
        <v>12</v>
      </c>
      <c r="H184" t="s">
        <v>121</v>
      </c>
      <c r="I184" t="s">
        <v>1864</v>
      </c>
      <c r="J184" t="s">
        <v>1647</v>
      </c>
      <c r="K184" t="s">
        <v>2037</v>
      </c>
      <c r="L184" t="s">
        <v>1865</v>
      </c>
      <c r="M184">
        <v>5</v>
      </c>
    </row>
    <row r="185" spans="1:13" x14ac:dyDescent="0.3">
      <c r="A185" t="s">
        <v>128</v>
      </c>
      <c r="B185">
        <v>2016</v>
      </c>
      <c r="C185" s="1">
        <v>386000</v>
      </c>
      <c r="D185">
        <v>44000</v>
      </c>
      <c r="E185" t="s">
        <v>10</v>
      </c>
      <c r="F185" t="s">
        <v>25</v>
      </c>
      <c r="G185" t="s">
        <v>12</v>
      </c>
      <c r="H185" t="s">
        <v>126</v>
      </c>
      <c r="I185" t="s">
        <v>1864</v>
      </c>
      <c r="J185" t="s">
        <v>1647</v>
      </c>
      <c r="K185" t="s">
        <v>1682</v>
      </c>
      <c r="L185" t="s">
        <v>1865</v>
      </c>
      <c r="M185">
        <v>5</v>
      </c>
    </row>
    <row r="186" spans="1:13" x14ac:dyDescent="0.3">
      <c r="A186" t="s">
        <v>283</v>
      </c>
      <c r="B186">
        <v>2005</v>
      </c>
      <c r="C186" s="1">
        <v>100000</v>
      </c>
      <c r="D186">
        <v>120000</v>
      </c>
      <c r="E186" t="s">
        <v>10</v>
      </c>
      <c r="F186" t="s">
        <v>25</v>
      </c>
      <c r="G186" t="s">
        <v>12</v>
      </c>
      <c r="H186" t="s">
        <v>126</v>
      </c>
      <c r="I186" t="s">
        <v>2038</v>
      </c>
      <c r="J186" t="s">
        <v>2039</v>
      </c>
      <c r="K186" t="s">
        <v>1765</v>
      </c>
      <c r="L186" t="s">
        <v>2040</v>
      </c>
      <c r="M186">
        <v>5</v>
      </c>
    </row>
    <row r="187" spans="1:13" x14ac:dyDescent="0.3">
      <c r="A187" t="s">
        <v>176</v>
      </c>
      <c r="B187">
        <v>2010</v>
      </c>
      <c r="C187" s="1">
        <v>300000</v>
      </c>
      <c r="D187">
        <v>60000</v>
      </c>
      <c r="E187" t="s">
        <v>14</v>
      </c>
      <c r="F187" t="s">
        <v>25</v>
      </c>
      <c r="G187" t="s">
        <v>12</v>
      </c>
      <c r="H187" t="s">
        <v>121</v>
      </c>
      <c r="I187" t="s">
        <v>2041</v>
      </c>
      <c r="J187" t="s">
        <v>1659</v>
      </c>
      <c r="K187" t="s">
        <v>2042</v>
      </c>
      <c r="L187" t="s">
        <v>2043</v>
      </c>
      <c r="M187">
        <v>5</v>
      </c>
    </row>
    <row r="188" spans="1:13" x14ac:dyDescent="0.3">
      <c r="A188" t="s">
        <v>915</v>
      </c>
      <c r="B188">
        <v>2000</v>
      </c>
      <c r="C188" s="1">
        <v>100000</v>
      </c>
      <c r="D188">
        <v>60000</v>
      </c>
      <c r="E188" t="s">
        <v>10</v>
      </c>
      <c r="F188" t="s">
        <v>25</v>
      </c>
      <c r="G188" t="s">
        <v>12</v>
      </c>
      <c r="H188" t="s">
        <v>121</v>
      </c>
      <c r="I188" t="s">
        <v>1756</v>
      </c>
      <c r="J188" t="s">
        <v>1655</v>
      </c>
      <c r="K188" t="s">
        <v>2044</v>
      </c>
      <c r="L188" t="s">
        <v>2045</v>
      </c>
      <c r="M188">
        <v>5</v>
      </c>
    </row>
    <row r="189" spans="1:13" x14ac:dyDescent="0.3">
      <c r="A189" t="s">
        <v>1285</v>
      </c>
      <c r="B189">
        <v>2014</v>
      </c>
      <c r="C189" s="1">
        <v>1750000</v>
      </c>
      <c r="D189">
        <v>30000</v>
      </c>
      <c r="E189" t="s">
        <v>14</v>
      </c>
      <c r="F189" t="s">
        <v>25</v>
      </c>
      <c r="G189" t="s">
        <v>12</v>
      </c>
      <c r="H189" t="s">
        <v>126</v>
      </c>
      <c r="I189" t="s">
        <v>2038</v>
      </c>
      <c r="J189" t="s">
        <v>1760</v>
      </c>
      <c r="K189" t="s">
        <v>1761</v>
      </c>
      <c r="L189" t="s">
        <v>1762</v>
      </c>
      <c r="M189">
        <v>7</v>
      </c>
    </row>
    <row r="190" spans="1:13" x14ac:dyDescent="0.3">
      <c r="A190" t="s">
        <v>2046</v>
      </c>
      <c r="B190">
        <v>2016</v>
      </c>
      <c r="C190" s="1">
        <v>450000</v>
      </c>
      <c r="D190">
        <v>15000</v>
      </c>
      <c r="E190" t="s">
        <v>10</v>
      </c>
      <c r="F190" t="s">
        <v>25</v>
      </c>
      <c r="G190" t="s">
        <v>12</v>
      </c>
      <c r="H190" t="s">
        <v>126</v>
      </c>
      <c r="I190" t="s">
        <v>1680</v>
      </c>
      <c r="J190" t="s">
        <v>1681</v>
      </c>
      <c r="K190" t="s">
        <v>1682</v>
      </c>
      <c r="L190" t="s">
        <v>1683</v>
      </c>
      <c r="M190">
        <v>6</v>
      </c>
    </row>
    <row r="191" spans="1:13" x14ac:dyDescent="0.3">
      <c r="A191" t="s">
        <v>2047</v>
      </c>
      <c r="B191">
        <v>2017</v>
      </c>
      <c r="C191" s="1">
        <v>490000</v>
      </c>
      <c r="D191">
        <v>90000</v>
      </c>
      <c r="E191" t="s">
        <v>14</v>
      </c>
      <c r="F191" t="s">
        <v>25</v>
      </c>
      <c r="G191" t="s">
        <v>12</v>
      </c>
      <c r="H191" t="s">
        <v>121</v>
      </c>
      <c r="I191" t="s">
        <v>2048</v>
      </c>
      <c r="J191" t="s">
        <v>1625</v>
      </c>
      <c r="K191" t="s">
        <v>1626</v>
      </c>
      <c r="L191" t="s">
        <v>2049</v>
      </c>
      <c r="M191">
        <v>5</v>
      </c>
    </row>
    <row r="192" spans="1:13" x14ac:dyDescent="0.3">
      <c r="A192" t="s">
        <v>1209</v>
      </c>
      <c r="B192">
        <v>2009</v>
      </c>
      <c r="C192" s="1">
        <v>345000</v>
      </c>
      <c r="D192">
        <v>47000</v>
      </c>
      <c r="E192" t="s">
        <v>10</v>
      </c>
      <c r="F192" t="s">
        <v>25</v>
      </c>
      <c r="G192" t="s">
        <v>12</v>
      </c>
      <c r="H192" t="s">
        <v>126</v>
      </c>
      <c r="I192" t="s">
        <v>1733</v>
      </c>
      <c r="J192" t="s">
        <v>1634</v>
      </c>
      <c r="K192" t="s">
        <v>2050</v>
      </c>
      <c r="L192" t="s">
        <v>2051</v>
      </c>
      <c r="M192">
        <v>5</v>
      </c>
    </row>
    <row r="193" spans="1:13" x14ac:dyDescent="0.3">
      <c r="A193" t="s">
        <v>612</v>
      </c>
      <c r="B193">
        <v>2005</v>
      </c>
      <c r="C193" s="1">
        <v>85000</v>
      </c>
      <c r="D193">
        <v>90000</v>
      </c>
      <c r="E193" t="s">
        <v>10</v>
      </c>
      <c r="F193" t="s">
        <v>25</v>
      </c>
      <c r="G193" t="s">
        <v>12</v>
      </c>
      <c r="H193" t="s">
        <v>121</v>
      </c>
      <c r="I193" t="s">
        <v>1670</v>
      </c>
      <c r="J193" t="s">
        <v>1671</v>
      </c>
      <c r="K193" t="s">
        <v>1672</v>
      </c>
      <c r="L193" t="s">
        <v>1673</v>
      </c>
      <c r="M193">
        <v>5</v>
      </c>
    </row>
    <row r="194" spans="1:13" x14ac:dyDescent="0.3">
      <c r="A194" t="s">
        <v>158</v>
      </c>
      <c r="B194">
        <v>2010</v>
      </c>
      <c r="C194" s="1">
        <v>215000</v>
      </c>
      <c r="D194">
        <v>120600</v>
      </c>
      <c r="E194" t="s">
        <v>10</v>
      </c>
      <c r="F194" t="s">
        <v>25</v>
      </c>
      <c r="G194" t="s">
        <v>12</v>
      </c>
      <c r="H194" t="s">
        <v>126</v>
      </c>
      <c r="I194" t="s">
        <v>1677</v>
      </c>
      <c r="J194" t="s">
        <v>1730</v>
      </c>
      <c r="K194" t="s">
        <v>1660</v>
      </c>
      <c r="L194" t="s">
        <v>1731</v>
      </c>
      <c r="M194">
        <v>5</v>
      </c>
    </row>
    <row r="195" spans="1:13" x14ac:dyDescent="0.3">
      <c r="A195" t="s">
        <v>1129</v>
      </c>
      <c r="B195">
        <v>2010</v>
      </c>
      <c r="C195" s="1">
        <v>320000</v>
      </c>
      <c r="D195">
        <v>100000</v>
      </c>
      <c r="E195" t="s">
        <v>10</v>
      </c>
      <c r="F195" t="s">
        <v>25</v>
      </c>
      <c r="G195" t="s">
        <v>12</v>
      </c>
      <c r="H195" t="s">
        <v>154</v>
      </c>
      <c r="I195" t="s">
        <v>2052</v>
      </c>
      <c r="J195" t="s">
        <v>2053</v>
      </c>
      <c r="K195" t="s">
        <v>2054</v>
      </c>
      <c r="L195" t="s">
        <v>2055</v>
      </c>
      <c r="M195">
        <v>5</v>
      </c>
    </row>
    <row r="196" spans="1:13" x14ac:dyDescent="0.3">
      <c r="A196" t="s">
        <v>655</v>
      </c>
      <c r="B196">
        <v>2016</v>
      </c>
      <c r="C196" s="1">
        <v>459999</v>
      </c>
      <c r="D196">
        <v>60000</v>
      </c>
      <c r="E196" t="s">
        <v>10</v>
      </c>
      <c r="F196" t="s">
        <v>25</v>
      </c>
      <c r="G196" t="s">
        <v>12</v>
      </c>
      <c r="H196" t="s">
        <v>126</v>
      </c>
      <c r="I196" t="s">
        <v>1907</v>
      </c>
      <c r="J196" t="s">
        <v>1647</v>
      </c>
      <c r="K196" t="s">
        <v>1757</v>
      </c>
      <c r="L196" t="s">
        <v>1709</v>
      </c>
      <c r="M196">
        <v>5</v>
      </c>
    </row>
    <row r="197" spans="1:13" x14ac:dyDescent="0.3">
      <c r="A197" t="s">
        <v>187</v>
      </c>
      <c r="B197">
        <v>2005</v>
      </c>
      <c r="C197" s="1">
        <v>65000</v>
      </c>
      <c r="D197">
        <v>86000</v>
      </c>
      <c r="E197" t="s">
        <v>10</v>
      </c>
      <c r="F197" t="s">
        <v>25</v>
      </c>
      <c r="G197" t="s">
        <v>12</v>
      </c>
      <c r="H197" t="s">
        <v>121</v>
      </c>
      <c r="I197" t="s">
        <v>2056</v>
      </c>
      <c r="J197" t="s">
        <v>2057</v>
      </c>
      <c r="K197" t="s">
        <v>2058</v>
      </c>
      <c r="L197" t="s">
        <v>2059</v>
      </c>
      <c r="M197">
        <v>5</v>
      </c>
    </row>
    <row r="198" spans="1:13" x14ac:dyDescent="0.3">
      <c r="A198" t="s">
        <v>1127</v>
      </c>
      <c r="B198">
        <v>2020</v>
      </c>
      <c r="C198" s="1">
        <v>720000</v>
      </c>
      <c r="D198">
        <v>5000</v>
      </c>
      <c r="E198" t="s">
        <v>10</v>
      </c>
      <c r="F198" t="s">
        <v>25</v>
      </c>
      <c r="G198" t="s">
        <v>12</v>
      </c>
      <c r="H198" t="s">
        <v>121</v>
      </c>
      <c r="I198" t="s">
        <v>1723</v>
      </c>
      <c r="J198" t="s">
        <v>1647</v>
      </c>
      <c r="K198" t="s">
        <v>1648</v>
      </c>
      <c r="L198" t="s">
        <v>2060</v>
      </c>
      <c r="M198">
        <v>5</v>
      </c>
    </row>
    <row r="199" spans="1:13" x14ac:dyDescent="0.3">
      <c r="A199" t="s">
        <v>2061</v>
      </c>
      <c r="B199">
        <v>2017</v>
      </c>
      <c r="C199" s="1">
        <v>800000</v>
      </c>
      <c r="D199">
        <v>37000</v>
      </c>
      <c r="E199" t="s">
        <v>14</v>
      </c>
      <c r="F199" t="s">
        <v>25</v>
      </c>
      <c r="G199" t="s">
        <v>12</v>
      </c>
      <c r="H199" t="s">
        <v>121</v>
      </c>
      <c r="I199" t="s">
        <v>2062</v>
      </c>
      <c r="J199" t="s">
        <v>1625</v>
      </c>
      <c r="K199" t="s">
        <v>1685</v>
      </c>
      <c r="L199" t="s">
        <v>1686</v>
      </c>
      <c r="M199">
        <v>5</v>
      </c>
    </row>
    <row r="200" spans="1:13" x14ac:dyDescent="0.3">
      <c r="A200" t="s">
        <v>2063</v>
      </c>
      <c r="B200">
        <v>2019</v>
      </c>
      <c r="C200" s="1">
        <v>520000</v>
      </c>
      <c r="D200">
        <v>14000</v>
      </c>
      <c r="E200" t="s">
        <v>10</v>
      </c>
      <c r="F200" t="s">
        <v>25</v>
      </c>
      <c r="G200" t="s">
        <v>12</v>
      </c>
      <c r="H200" t="s">
        <v>121</v>
      </c>
      <c r="I200" t="s">
        <v>1703</v>
      </c>
      <c r="J200" t="s">
        <v>1704</v>
      </c>
      <c r="K200" t="s">
        <v>2064</v>
      </c>
      <c r="L200" t="s">
        <v>1706</v>
      </c>
      <c r="M200">
        <v>5</v>
      </c>
    </row>
    <row r="201" spans="1:13" x14ac:dyDescent="0.3">
      <c r="A201" t="s">
        <v>223</v>
      </c>
      <c r="B201">
        <v>2015</v>
      </c>
      <c r="C201" s="1">
        <v>580000</v>
      </c>
      <c r="D201">
        <v>70000</v>
      </c>
      <c r="E201" t="s">
        <v>14</v>
      </c>
      <c r="F201" t="s">
        <v>25</v>
      </c>
      <c r="G201" t="s">
        <v>12</v>
      </c>
      <c r="H201" t="s">
        <v>121</v>
      </c>
      <c r="I201" t="s">
        <v>1918</v>
      </c>
      <c r="J201" t="s">
        <v>1625</v>
      </c>
      <c r="K201" t="s">
        <v>1811</v>
      </c>
      <c r="L201" t="s">
        <v>1686</v>
      </c>
      <c r="M201">
        <v>7</v>
      </c>
    </row>
    <row r="202" spans="1:13" x14ac:dyDescent="0.3">
      <c r="A202" t="s">
        <v>174</v>
      </c>
      <c r="B202">
        <v>2012</v>
      </c>
      <c r="C202" s="1">
        <v>235000</v>
      </c>
      <c r="D202">
        <v>120000</v>
      </c>
      <c r="E202" t="s">
        <v>14</v>
      </c>
      <c r="F202" t="s">
        <v>25</v>
      </c>
      <c r="G202" t="s">
        <v>12</v>
      </c>
      <c r="H202" t="s">
        <v>121</v>
      </c>
      <c r="I202" t="s">
        <v>1676</v>
      </c>
      <c r="J202" t="s">
        <v>1676</v>
      </c>
      <c r="K202" t="s">
        <v>1676</v>
      </c>
      <c r="L202" t="s">
        <v>1676</v>
      </c>
    </row>
    <row r="203" spans="1:13" x14ac:dyDescent="0.3">
      <c r="A203" t="s">
        <v>1365</v>
      </c>
      <c r="B203">
        <v>2015</v>
      </c>
      <c r="C203" s="1">
        <v>600000</v>
      </c>
      <c r="D203">
        <v>50000</v>
      </c>
      <c r="E203" t="s">
        <v>10</v>
      </c>
      <c r="F203" t="s">
        <v>25</v>
      </c>
      <c r="G203" t="s">
        <v>12</v>
      </c>
      <c r="H203" t="s">
        <v>121</v>
      </c>
      <c r="I203" t="s">
        <v>2065</v>
      </c>
      <c r="J203" t="s">
        <v>1634</v>
      </c>
      <c r="K203" t="s">
        <v>1751</v>
      </c>
      <c r="L203" t="s">
        <v>1752</v>
      </c>
      <c r="M203">
        <v>5</v>
      </c>
    </row>
    <row r="204" spans="1:13" x14ac:dyDescent="0.3">
      <c r="A204" t="s">
        <v>192</v>
      </c>
      <c r="B204">
        <v>2014</v>
      </c>
      <c r="C204" s="1">
        <v>290000</v>
      </c>
      <c r="D204">
        <v>60000</v>
      </c>
      <c r="E204" t="s">
        <v>10</v>
      </c>
      <c r="F204" t="s">
        <v>25</v>
      </c>
      <c r="G204" t="s">
        <v>12</v>
      </c>
      <c r="H204" t="s">
        <v>126</v>
      </c>
      <c r="I204" t="s">
        <v>2066</v>
      </c>
      <c r="J204" t="s">
        <v>1681</v>
      </c>
      <c r="K204" t="s">
        <v>1815</v>
      </c>
      <c r="L204" t="s">
        <v>1923</v>
      </c>
      <c r="M204">
        <v>5</v>
      </c>
    </row>
    <row r="205" spans="1:13" x14ac:dyDescent="0.3">
      <c r="A205" t="s">
        <v>773</v>
      </c>
      <c r="B205">
        <v>2016</v>
      </c>
      <c r="C205" s="1">
        <v>360000</v>
      </c>
      <c r="D205">
        <v>50000</v>
      </c>
      <c r="E205" t="s">
        <v>22</v>
      </c>
      <c r="F205" t="s">
        <v>25</v>
      </c>
      <c r="G205" t="s">
        <v>12</v>
      </c>
      <c r="H205" t="s">
        <v>121</v>
      </c>
      <c r="I205" t="s">
        <v>2067</v>
      </c>
      <c r="J205" t="s">
        <v>1730</v>
      </c>
      <c r="K205" t="s">
        <v>2068</v>
      </c>
      <c r="L205" t="s">
        <v>1855</v>
      </c>
      <c r="M205">
        <v>5</v>
      </c>
    </row>
    <row r="206" spans="1:13" x14ac:dyDescent="0.3">
      <c r="A206" t="s">
        <v>655</v>
      </c>
      <c r="B206">
        <v>2017</v>
      </c>
      <c r="C206" s="1">
        <v>550000</v>
      </c>
      <c r="D206">
        <v>50000</v>
      </c>
      <c r="E206" t="s">
        <v>10</v>
      </c>
      <c r="F206" t="s">
        <v>25</v>
      </c>
      <c r="G206" t="s">
        <v>12</v>
      </c>
      <c r="H206" t="s">
        <v>121</v>
      </c>
      <c r="I206" t="s">
        <v>1907</v>
      </c>
      <c r="J206" t="s">
        <v>1647</v>
      </c>
      <c r="K206" t="s">
        <v>1757</v>
      </c>
      <c r="L206" t="s">
        <v>1709</v>
      </c>
      <c r="M206">
        <v>5</v>
      </c>
    </row>
    <row r="207" spans="1:13" x14ac:dyDescent="0.3">
      <c r="A207" t="s">
        <v>534</v>
      </c>
      <c r="B207">
        <v>2013</v>
      </c>
      <c r="C207" s="1">
        <v>375000</v>
      </c>
      <c r="D207">
        <v>70000</v>
      </c>
      <c r="E207" t="s">
        <v>10</v>
      </c>
      <c r="F207" t="s">
        <v>25</v>
      </c>
      <c r="G207" t="s">
        <v>12</v>
      </c>
      <c r="H207" t="s">
        <v>121</v>
      </c>
      <c r="I207" t="s">
        <v>1756</v>
      </c>
      <c r="J207" t="s">
        <v>1647</v>
      </c>
      <c r="K207" t="s">
        <v>1861</v>
      </c>
      <c r="L207" t="s">
        <v>1862</v>
      </c>
      <c r="M207">
        <v>5</v>
      </c>
    </row>
    <row r="208" spans="1:13" x14ac:dyDescent="0.3">
      <c r="A208" t="s">
        <v>843</v>
      </c>
      <c r="B208">
        <v>2003</v>
      </c>
      <c r="C208" s="1">
        <v>40000</v>
      </c>
      <c r="D208">
        <v>90000</v>
      </c>
      <c r="E208" t="s">
        <v>10</v>
      </c>
      <c r="F208" t="s">
        <v>25</v>
      </c>
      <c r="G208" t="s">
        <v>12</v>
      </c>
      <c r="H208" t="s">
        <v>126</v>
      </c>
      <c r="I208" t="s">
        <v>1676</v>
      </c>
      <c r="J208" t="s">
        <v>1676</v>
      </c>
      <c r="K208" t="s">
        <v>1676</v>
      </c>
      <c r="L208" t="s">
        <v>1676</v>
      </c>
    </row>
    <row r="209" spans="1:13" x14ac:dyDescent="0.3">
      <c r="A209" t="s">
        <v>460</v>
      </c>
      <c r="B209">
        <v>2018</v>
      </c>
      <c r="C209" s="1">
        <v>420000</v>
      </c>
      <c r="D209">
        <v>35000</v>
      </c>
      <c r="E209" t="s">
        <v>10</v>
      </c>
      <c r="F209" t="s">
        <v>25</v>
      </c>
      <c r="G209" t="s">
        <v>19</v>
      </c>
      <c r="H209" t="s">
        <v>121</v>
      </c>
      <c r="I209" t="s">
        <v>1821</v>
      </c>
      <c r="J209" t="s">
        <v>1730</v>
      </c>
      <c r="K209" t="s">
        <v>1678</v>
      </c>
      <c r="L209" t="s">
        <v>1731</v>
      </c>
      <c r="M209">
        <v>5</v>
      </c>
    </row>
    <row r="210" spans="1:13" x14ac:dyDescent="0.3">
      <c r="A210" t="s">
        <v>2069</v>
      </c>
      <c r="B210">
        <v>2017</v>
      </c>
      <c r="C210" s="1">
        <v>550000</v>
      </c>
      <c r="D210">
        <v>20000</v>
      </c>
      <c r="E210" t="s">
        <v>10</v>
      </c>
      <c r="F210" t="s">
        <v>25</v>
      </c>
      <c r="G210" t="s">
        <v>12</v>
      </c>
      <c r="H210" t="s">
        <v>121</v>
      </c>
      <c r="I210" t="s">
        <v>1869</v>
      </c>
      <c r="J210" t="s">
        <v>1647</v>
      </c>
      <c r="K210" t="s">
        <v>1870</v>
      </c>
      <c r="L210" t="s">
        <v>1871</v>
      </c>
      <c r="M210">
        <v>5</v>
      </c>
    </row>
    <row r="211" spans="1:13" x14ac:dyDescent="0.3">
      <c r="A211" t="s">
        <v>354</v>
      </c>
      <c r="B211">
        <v>2018</v>
      </c>
      <c r="C211" s="1">
        <v>270000</v>
      </c>
      <c r="D211">
        <v>20000</v>
      </c>
      <c r="E211" t="s">
        <v>10</v>
      </c>
      <c r="F211" t="s">
        <v>25</v>
      </c>
      <c r="G211" t="s">
        <v>12</v>
      </c>
      <c r="H211" t="s">
        <v>121</v>
      </c>
      <c r="I211" t="s">
        <v>1710</v>
      </c>
      <c r="J211" t="s">
        <v>1655</v>
      </c>
      <c r="K211" t="s">
        <v>1711</v>
      </c>
      <c r="L211" t="s">
        <v>1712</v>
      </c>
      <c r="M211">
        <v>5</v>
      </c>
    </row>
    <row r="212" spans="1:13" x14ac:dyDescent="0.3">
      <c r="A212" t="s">
        <v>2070</v>
      </c>
      <c r="B212">
        <v>2018</v>
      </c>
      <c r="C212" s="1">
        <v>700000</v>
      </c>
      <c r="D212">
        <v>7800</v>
      </c>
      <c r="E212" t="s">
        <v>10</v>
      </c>
      <c r="F212" t="s">
        <v>25</v>
      </c>
      <c r="G212" t="s">
        <v>19</v>
      </c>
      <c r="H212" t="s">
        <v>121</v>
      </c>
      <c r="I212" t="s">
        <v>1817</v>
      </c>
      <c r="J212" t="s">
        <v>1647</v>
      </c>
      <c r="K212" t="s">
        <v>1870</v>
      </c>
      <c r="L212" t="s">
        <v>1871</v>
      </c>
      <c r="M212">
        <v>5</v>
      </c>
    </row>
    <row r="213" spans="1:13" x14ac:dyDescent="0.3">
      <c r="A213" t="s">
        <v>1069</v>
      </c>
      <c r="B213">
        <v>2017</v>
      </c>
      <c r="C213" s="1">
        <v>500000</v>
      </c>
      <c r="D213">
        <v>20000</v>
      </c>
      <c r="E213" t="s">
        <v>10</v>
      </c>
      <c r="F213" t="s">
        <v>25</v>
      </c>
      <c r="G213" t="s">
        <v>12</v>
      </c>
      <c r="H213" t="s">
        <v>121</v>
      </c>
      <c r="I213" t="s">
        <v>2030</v>
      </c>
      <c r="J213" t="s">
        <v>1647</v>
      </c>
      <c r="K213" t="s">
        <v>1870</v>
      </c>
      <c r="L213" t="s">
        <v>1871</v>
      </c>
      <c r="M213">
        <v>5</v>
      </c>
    </row>
    <row r="214" spans="1:13" x14ac:dyDescent="0.3">
      <c r="A214" t="s">
        <v>2071</v>
      </c>
      <c r="B214">
        <v>2019</v>
      </c>
      <c r="C214" s="1">
        <v>1250000</v>
      </c>
      <c r="D214">
        <v>15000</v>
      </c>
      <c r="E214" t="s">
        <v>14</v>
      </c>
      <c r="F214" t="s">
        <v>25</v>
      </c>
      <c r="G214" t="s">
        <v>12</v>
      </c>
      <c r="H214" t="s">
        <v>121</v>
      </c>
      <c r="I214" t="s">
        <v>2072</v>
      </c>
      <c r="J214" t="s">
        <v>1742</v>
      </c>
      <c r="K214" t="s">
        <v>2073</v>
      </c>
      <c r="L214" t="s">
        <v>2074</v>
      </c>
      <c r="M214">
        <v>7</v>
      </c>
    </row>
    <row r="215" spans="1:13" x14ac:dyDescent="0.3">
      <c r="A215" t="s">
        <v>594</v>
      </c>
      <c r="B215">
        <v>2013</v>
      </c>
      <c r="C215" s="1">
        <v>320000</v>
      </c>
      <c r="D215">
        <v>31377</v>
      </c>
      <c r="E215" t="s">
        <v>10</v>
      </c>
      <c r="F215" t="s">
        <v>25</v>
      </c>
      <c r="G215" t="s">
        <v>12</v>
      </c>
      <c r="H215" t="s">
        <v>126</v>
      </c>
      <c r="I215" t="s">
        <v>1756</v>
      </c>
      <c r="J215" t="s">
        <v>1647</v>
      </c>
      <c r="K215" t="s">
        <v>1861</v>
      </c>
      <c r="L215" t="s">
        <v>1862</v>
      </c>
      <c r="M215">
        <v>5</v>
      </c>
    </row>
    <row r="216" spans="1:13" x14ac:dyDescent="0.3">
      <c r="A216" t="s">
        <v>219</v>
      </c>
      <c r="B216">
        <v>2018</v>
      </c>
      <c r="C216" s="1">
        <v>700000</v>
      </c>
      <c r="D216">
        <v>50000</v>
      </c>
      <c r="E216" t="s">
        <v>14</v>
      </c>
      <c r="F216" t="s">
        <v>25</v>
      </c>
      <c r="G216" t="s">
        <v>12</v>
      </c>
      <c r="H216" t="s">
        <v>121</v>
      </c>
      <c r="I216" t="s">
        <v>2075</v>
      </c>
      <c r="J216" t="s">
        <v>1625</v>
      </c>
      <c r="K216" t="s">
        <v>2076</v>
      </c>
      <c r="L216" t="s">
        <v>1627</v>
      </c>
      <c r="M216">
        <v>5</v>
      </c>
    </row>
    <row r="217" spans="1:13" x14ac:dyDescent="0.3">
      <c r="A217" t="s">
        <v>159</v>
      </c>
      <c r="B217">
        <v>2015</v>
      </c>
      <c r="C217" s="1">
        <v>290000</v>
      </c>
      <c r="D217">
        <v>60000</v>
      </c>
      <c r="E217" t="s">
        <v>10</v>
      </c>
      <c r="F217" t="s">
        <v>25</v>
      </c>
      <c r="G217" t="s">
        <v>12</v>
      </c>
      <c r="H217" t="s">
        <v>121</v>
      </c>
      <c r="I217" t="s">
        <v>1821</v>
      </c>
      <c r="J217" t="s">
        <v>1730</v>
      </c>
      <c r="K217" t="s">
        <v>1843</v>
      </c>
      <c r="L217" t="s">
        <v>1731</v>
      </c>
      <c r="M217">
        <v>5</v>
      </c>
    </row>
    <row r="218" spans="1:13" x14ac:dyDescent="0.3">
      <c r="A218" t="s">
        <v>742</v>
      </c>
      <c r="B218">
        <v>2012</v>
      </c>
      <c r="C218" s="1">
        <v>550000</v>
      </c>
      <c r="D218">
        <v>100000</v>
      </c>
      <c r="E218" t="s">
        <v>10</v>
      </c>
      <c r="F218" t="s">
        <v>25</v>
      </c>
      <c r="G218" t="s">
        <v>19</v>
      </c>
      <c r="H218" t="s">
        <v>121</v>
      </c>
      <c r="I218" t="s">
        <v>1904</v>
      </c>
      <c r="J218" t="s">
        <v>2077</v>
      </c>
      <c r="K218" t="s">
        <v>1905</v>
      </c>
      <c r="L218" t="s">
        <v>1798</v>
      </c>
      <c r="M218">
        <v>5</v>
      </c>
    </row>
    <row r="219" spans="1:13" x14ac:dyDescent="0.3">
      <c r="A219" t="s">
        <v>192</v>
      </c>
      <c r="B219">
        <v>2012</v>
      </c>
      <c r="C219" s="1">
        <v>265000</v>
      </c>
      <c r="D219">
        <v>60000</v>
      </c>
      <c r="E219" t="s">
        <v>10</v>
      </c>
      <c r="F219" t="s">
        <v>25</v>
      </c>
      <c r="G219" t="s">
        <v>12</v>
      </c>
      <c r="H219" t="s">
        <v>121</v>
      </c>
      <c r="I219" t="s">
        <v>2066</v>
      </c>
      <c r="J219" t="s">
        <v>1681</v>
      </c>
      <c r="K219" t="s">
        <v>1815</v>
      </c>
      <c r="L219" t="s">
        <v>1923</v>
      </c>
      <c r="M219">
        <v>5</v>
      </c>
    </row>
    <row r="220" spans="1:13" x14ac:dyDescent="0.3">
      <c r="A220" t="s">
        <v>2078</v>
      </c>
      <c r="B220">
        <v>2018</v>
      </c>
      <c r="C220" s="1">
        <v>830000</v>
      </c>
      <c r="D220">
        <v>5000</v>
      </c>
      <c r="E220" t="s">
        <v>10</v>
      </c>
      <c r="F220" t="s">
        <v>25</v>
      </c>
      <c r="G220" t="s">
        <v>19</v>
      </c>
      <c r="H220" t="s">
        <v>121</v>
      </c>
      <c r="I220" t="s">
        <v>1707</v>
      </c>
      <c r="J220" t="s">
        <v>1647</v>
      </c>
      <c r="K220" t="s">
        <v>1708</v>
      </c>
      <c r="L220" t="s">
        <v>1709</v>
      </c>
      <c r="M220">
        <v>5</v>
      </c>
    </row>
    <row r="221" spans="1:13" x14ac:dyDescent="0.3">
      <c r="A221" t="s">
        <v>1088</v>
      </c>
      <c r="B221">
        <v>2017</v>
      </c>
      <c r="C221" s="1">
        <v>800000</v>
      </c>
      <c r="D221">
        <v>60000</v>
      </c>
      <c r="E221" t="s">
        <v>14</v>
      </c>
      <c r="F221" t="s">
        <v>25</v>
      </c>
      <c r="G221" t="s">
        <v>12</v>
      </c>
      <c r="H221" t="s">
        <v>121</v>
      </c>
      <c r="I221" t="s">
        <v>2079</v>
      </c>
      <c r="J221" t="s">
        <v>1742</v>
      </c>
      <c r="K221" t="s">
        <v>2073</v>
      </c>
      <c r="L221" t="s">
        <v>2074</v>
      </c>
      <c r="M221">
        <v>7</v>
      </c>
    </row>
    <row r="222" spans="1:13" x14ac:dyDescent="0.3">
      <c r="A222" t="s">
        <v>163</v>
      </c>
      <c r="B222">
        <v>2011</v>
      </c>
      <c r="C222" s="1">
        <v>160000</v>
      </c>
      <c r="D222">
        <v>25000</v>
      </c>
      <c r="E222" t="s">
        <v>10</v>
      </c>
      <c r="F222" t="s">
        <v>25</v>
      </c>
      <c r="G222" t="s">
        <v>12</v>
      </c>
      <c r="H222" t="s">
        <v>126</v>
      </c>
      <c r="I222" t="s">
        <v>1687</v>
      </c>
      <c r="J222" t="s">
        <v>1655</v>
      </c>
      <c r="K222" t="s">
        <v>1688</v>
      </c>
      <c r="L222" t="s">
        <v>1689</v>
      </c>
      <c r="M222">
        <v>5</v>
      </c>
    </row>
    <row r="223" spans="1:13" x14ac:dyDescent="0.3">
      <c r="A223" t="s">
        <v>215</v>
      </c>
      <c r="B223">
        <v>2018</v>
      </c>
      <c r="C223" s="1">
        <v>335000</v>
      </c>
      <c r="D223">
        <v>30000</v>
      </c>
      <c r="E223" t="s">
        <v>10</v>
      </c>
      <c r="F223" t="s">
        <v>25</v>
      </c>
      <c r="G223" t="s">
        <v>12</v>
      </c>
      <c r="H223" t="s">
        <v>121</v>
      </c>
      <c r="I223" t="s">
        <v>2080</v>
      </c>
      <c r="J223" t="s">
        <v>2081</v>
      </c>
      <c r="K223" t="s">
        <v>2082</v>
      </c>
      <c r="L223" t="s">
        <v>2083</v>
      </c>
      <c r="M223">
        <v>5</v>
      </c>
    </row>
    <row r="224" spans="1:13" x14ac:dyDescent="0.3">
      <c r="A224" t="s">
        <v>1414</v>
      </c>
      <c r="B224">
        <v>2017</v>
      </c>
      <c r="C224" s="1">
        <v>329000</v>
      </c>
      <c r="D224">
        <v>80000</v>
      </c>
      <c r="E224" t="s">
        <v>10</v>
      </c>
      <c r="F224" t="s">
        <v>25</v>
      </c>
      <c r="G224" t="s">
        <v>12</v>
      </c>
      <c r="H224" t="s">
        <v>126</v>
      </c>
      <c r="I224" t="s">
        <v>1738</v>
      </c>
      <c r="J224" t="s">
        <v>1681</v>
      </c>
      <c r="K224" t="s">
        <v>1678</v>
      </c>
      <c r="L224" t="s">
        <v>1739</v>
      </c>
      <c r="M224">
        <v>5</v>
      </c>
    </row>
    <row r="225" spans="1:13" x14ac:dyDescent="0.3">
      <c r="A225" t="s">
        <v>711</v>
      </c>
      <c r="B225">
        <v>2017</v>
      </c>
      <c r="C225" s="1">
        <v>775000</v>
      </c>
      <c r="D225">
        <v>75000</v>
      </c>
      <c r="E225" t="s">
        <v>14</v>
      </c>
      <c r="F225" t="s">
        <v>25</v>
      </c>
      <c r="G225" t="s">
        <v>12</v>
      </c>
      <c r="H225" t="s">
        <v>121</v>
      </c>
      <c r="I225" t="s">
        <v>1718</v>
      </c>
      <c r="J225" t="s">
        <v>1625</v>
      </c>
      <c r="K225" t="s">
        <v>1685</v>
      </c>
      <c r="L225" t="s">
        <v>1686</v>
      </c>
      <c r="M225">
        <v>5</v>
      </c>
    </row>
    <row r="226" spans="1:13" x14ac:dyDescent="0.3">
      <c r="A226" t="s">
        <v>2084</v>
      </c>
      <c r="B226">
        <v>2020</v>
      </c>
      <c r="C226" s="1">
        <v>524000</v>
      </c>
      <c r="D226">
        <v>32000</v>
      </c>
      <c r="E226" t="s">
        <v>10</v>
      </c>
      <c r="F226" t="s">
        <v>25</v>
      </c>
      <c r="G226" t="s">
        <v>12</v>
      </c>
      <c r="H226" t="s">
        <v>121</v>
      </c>
      <c r="I226" t="s">
        <v>1646</v>
      </c>
      <c r="J226" t="s">
        <v>1647</v>
      </c>
      <c r="K226" t="s">
        <v>1648</v>
      </c>
      <c r="L226" t="s">
        <v>1649</v>
      </c>
      <c r="M226">
        <v>5</v>
      </c>
    </row>
    <row r="227" spans="1:13" x14ac:dyDescent="0.3">
      <c r="A227" t="s">
        <v>354</v>
      </c>
      <c r="B227">
        <v>2015</v>
      </c>
      <c r="C227" s="1">
        <v>245000</v>
      </c>
      <c r="D227">
        <v>40000</v>
      </c>
      <c r="E227" t="s">
        <v>10</v>
      </c>
      <c r="F227" t="s">
        <v>25</v>
      </c>
      <c r="G227" t="s">
        <v>12</v>
      </c>
      <c r="H227" t="s">
        <v>121</v>
      </c>
      <c r="I227" t="s">
        <v>2085</v>
      </c>
      <c r="J227" t="s">
        <v>1655</v>
      </c>
      <c r="K227" t="s">
        <v>1711</v>
      </c>
      <c r="L227" t="s">
        <v>1712</v>
      </c>
      <c r="M227">
        <v>5</v>
      </c>
    </row>
    <row r="228" spans="1:13" x14ac:dyDescent="0.3">
      <c r="A228" t="s">
        <v>289</v>
      </c>
      <c r="B228">
        <v>2012</v>
      </c>
      <c r="C228" s="1">
        <v>275000</v>
      </c>
      <c r="D228">
        <v>93000</v>
      </c>
      <c r="E228" t="s">
        <v>10</v>
      </c>
      <c r="F228" t="s">
        <v>25</v>
      </c>
      <c r="G228" t="s">
        <v>12</v>
      </c>
      <c r="H228" t="s">
        <v>126</v>
      </c>
      <c r="I228" t="s">
        <v>1733</v>
      </c>
      <c r="J228" t="s">
        <v>1647</v>
      </c>
      <c r="K228" t="s">
        <v>2086</v>
      </c>
      <c r="L228" t="s">
        <v>2087</v>
      </c>
      <c r="M228">
        <v>5</v>
      </c>
    </row>
    <row r="229" spans="1:13" x14ac:dyDescent="0.3">
      <c r="A229" t="s">
        <v>464</v>
      </c>
      <c r="B229">
        <v>2018</v>
      </c>
      <c r="C229" s="1">
        <v>520000</v>
      </c>
      <c r="D229">
        <v>60000</v>
      </c>
      <c r="E229" t="s">
        <v>10</v>
      </c>
      <c r="F229" t="s">
        <v>25</v>
      </c>
      <c r="G229" t="s">
        <v>12</v>
      </c>
      <c r="H229" t="s">
        <v>121</v>
      </c>
      <c r="I229" t="s">
        <v>2088</v>
      </c>
      <c r="J229" t="s">
        <v>2089</v>
      </c>
      <c r="K229" t="s">
        <v>2090</v>
      </c>
      <c r="L229" t="s">
        <v>2091</v>
      </c>
      <c r="M229">
        <v>5</v>
      </c>
    </row>
    <row r="230" spans="1:13" x14ac:dyDescent="0.3">
      <c r="A230" t="s">
        <v>181</v>
      </c>
      <c r="B230">
        <v>2008</v>
      </c>
      <c r="C230" s="1">
        <v>130000</v>
      </c>
      <c r="D230">
        <v>120000</v>
      </c>
      <c r="E230" t="s">
        <v>10</v>
      </c>
      <c r="F230" t="s">
        <v>25</v>
      </c>
      <c r="G230" t="s">
        <v>12</v>
      </c>
      <c r="H230" t="s">
        <v>126</v>
      </c>
      <c r="I230" t="s">
        <v>1676</v>
      </c>
      <c r="J230" t="s">
        <v>1676</v>
      </c>
      <c r="K230" t="s">
        <v>1676</v>
      </c>
      <c r="L230" t="s">
        <v>1676</v>
      </c>
    </row>
    <row r="231" spans="1:13" x14ac:dyDescent="0.3">
      <c r="A231" t="s">
        <v>805</v>
      </c>
      <c r="B231">
        <v>2014</v>
      </c>
      <c r="C231" s="1">
        <v>550000</v>
      </c>
      <c r="D231">
        <v>37000</v>
      </c>
      <c r="E231" t="s">
        <v>10</v>
      </c>
      <c r="F231" t="s">
        <v>25</v>
      </c>
      <c r="G231" t="s">
        <v>12</v>
      </c>
      <c r="H231" t="s">
        <v>121</v>
      </c>
      <c r="I231" t="s">
        <v>2092</v>
      </c>
      <c r="J231" t="s">
        <v>1629</v>
      </c>
      <c r="K231" t="s">
        <v>2093</v>
      </c>
      <c r="L231" t="s">
        <v>2094</v>
      </c>
      <c r="M231">
        <v>5</v>
      </c>
    </row>
    <row r="232" spans="1:13" x14ac:dyDescent="0.3">
      <c r="A232" t="s">
        <v>2095</v>
      </c>
      <c r="B232">
        <v>2018</v>
      </c>
      <c r="C232" s="1">
        <v>910000</v>
      </c>
      <c r="D232">
        <v>15000</v>
      </c>
      <c r="E232" t="s">
        <v>10</v>
      </c>
      <c r="F232" t="s">
        <v>25</v>
      </c>
      <c r="G232" t="s">
        <v>12</v>
      </c>
      <c r="H232" t="s">
        <v>121</v>
      </c>
      <c r="I232" t="s">
        <v>1733</v>
      </c>
      <c r="J232" t="s">
        <v>1634</v>
      </c>
      <c r="K232" t="s">
        <v>2096</v>
      </c>
      <c r="L232" t="s">
        <v>2097</v>
      </c>
      <c r="M232">
        <v>5</v>
      </c>
    </row>
    <row r="233" spans="1:13" x14ac:dyDescent="0.3">
      <c r="A233" t="s">
        <v>1166</v>
      </c>
      <c r="B233">
        <v>2015</v>
      </c>
      <c r="C233" s="1">
        <v>300000</v>
      </c>
      <c r="D233">
        <v>80000</v>
      </c>
      <c r="E233" t="s">
        <v>10</v>
      </c>
      <c r="F233" t="s">
        <v>25</v>
      </c>
      <c r="G233" t="s">
        <v>12</v>
      </c>
      <c r="H233" t="s">
        <v>121</v>
      </c>
      <c r="I233" t="s">
        <v>2098</v>
      </c>
      <c r="J233" t="s">
        <v>1681</v>
      </c>
      <c r="K233" t="s">
        <v>1843</v>
      </c>
      <c r="L233" t="s">
        <v>1739</v>
      </c>
      <c r="M233">
        <v>5</v>
      </c>
    </row>
    <row r="234" spans="1:13" x14ac:dyDescent="0.3">
      <c r="A234" t="s">
        <v>2099</v>
      </c>
      <c r="B234">
        <v>2016</v>
      </c>
      <c r="C234" s="1">
        <v>350000</v>
      </c>
      <c r="D234">
        <v>140000</v>
      </c>
      <c r="E234" t="s">
        <v>10</v>
      </c>
      <c r="F234" t="s">
        <v>25</v>
      </c>
      <c r="G234" t="s">
        <v>12</v>
      </c>
      <c r="H234" t="s">
        <v>121</v>
      </c>
      <c r="I234" t="s">
        <v>1821</v>
      </c>
      <c r="J234" t="s">
        <v>1730</v>
      </c>
      <c r="K234" t="s">
        <v>1843</v>
      </c>
      <c r="L234" t="s">
        <v>1731</v>
      </c>
      <c r="M234">
        <v>5</v>
      </c>
    </row>
    <row r="235" spans="1:13" x14ac:dyDescent="0.3">
      <c r="A235" t="s">
        <v>2100</v>
      </c>
      <c r="B235">
        <v>2013</v>
      </c>
      <c r="C235" s="1">
        <v>900000</v>
      </c>
      <c r="D235">
        <v>70000</v>
      </c>
      <c r="E235" t="s">
        <v>14</v>
      </c>
      <c r="F235" t="s">
        <v>25</v>
      </c>
      <c r="G235" t="s">
        <v>12</v>
      </c>
      <c r="H235" t="s">
        <v>121</v>
      </c>
      <c r="I235" t="s">
        <v>1944</v>
      </c>
      <c r="J235" t="s">
        <v>2101</v>
      </c>
      <c r="K235" t="s">
        <v>2102</v>
      </c>
      <c r="L235" t="s">
        <v>2103</v>
      </c>
      <c r="M235">
        <v>7</v>
      </c>
    </row>
    <row r="236" spans="1:13" x14ac:dyDescent="0.3">
      <c r="A236" t="s">
        <v>254</v>
      </c>
      <c r="B236">
        <v>2013</v>
      </c>
      <c r="C236" s="1">
        <v>300000</v>
      </c>
      <c r="D236">
        <v>120000</v>
      </c>
      <c r="E236" t="s">
        <v>14</v>
      </c>
      <c r="F236" t="s">
        <v>25</v>
      </c>
      <c r="G236" t="s">
        <v>12</v>
      </c>
      <c r="H236" t="s">
        <v>126</v>
      </c>
      <c r="I236" t="s">
        <v>2104</v>
      </c>
      <c r="J236" t="s">
        <v>2039</v>
      </c>
      <c r="K236" t="s">
        <v>1765</v>
      </c>
      <c r="L236" t="s">
        <v>2105</v>
      </c>
      <c r="M236">
        <v>7</v>
      </c>
    </row>
    <row r="237" spans="1:13" x14ac:dyDescent="0.3">
      <c r="A237" t="s">
        <v>494</v>
      </c>
      <c r="B237">
        <v>2010</v>
      </c>
      <c r="C237" s="1">
        <v>250000</v>
      </c>
      <c r="D237">
        <v>110000</v>
      </c>
      <c r="E237" t="s">
        <v>14</v>
      </c>
      <c r="F237" t="s">
        <v>25</v>
      </c>
      <c r="G237" t="s">
        <v>12</v>
      </c>
      <c r="H237" t="s">
        <v>126</v>
      </c>
      <c r="I237" t="s">
        <v>2031</v>
      </c>
      <c r="J237" t="s">
        <v>1625</v>
      </c>
      <c r="K237" t="s">
        <v>1675</v>
      </c>
      <c r="L237" t="s">
        <v>1627</v>
      </c>
      <c r="M237">
        <v>5</v>
      </c>
    </row>
    <row r="238" spans="1:13" x14ac:dyDescent="0.3">
      <c r="A238" t="s">
        <v>2106</v>
      </c>
      <c r="B238">
        <v>2017</v>
      </c>
      <c r="C238" s="1">
        <v>1100000</v>
      </c>
      <c r="D238">
        <v>37000</v>
      </c>
      <c r="E238" t="s">
        <v>14</v>
      </c>
      <c r="F238" t="s">
        <v>25</v>
      </c>
      <c r="G238" t="s">
        <v>12</v>
      </c>
      <c r="H238" t="s">
        <v>121</v>
      </c>
      <c r="I238" t="s">
        <v>1911</v>
      </c>
      <c r="J238" t="s">
        <v>1900</v>
      </c>
      <c r="K238" t="s">
        <v>1912</v>
      </c>
      <c r="L238" t="s">
        <v>1913</v>
      </c>
      <c r="M238">
        <v>5</v>
      </c>
    </row>
    <row r="239" spans="1:13" x14ac:dyDescent="0.3">
      <c r="A239" t="s">
        <v>215</v>
      </c>
      <c r="B239">
        <v>2016</v>
      </c>
      <c r="C239" s="1">
        <v>270000</v>
      </c>
      <c r="D239">
        <v>44000</v>
      </c>
      <c r="E239" t="s">
        <v>10</v>
      </c>
      <c r="F239" t="s">
        <v>25</v>
      </c>
      <c r="G239" t="s">
        <v>12</v>
      </c>
      <c r="H239" t="s">
        <v>121</v>
      </c>
      <c r="I239" t="s">
        <v>2080</v>
      </c>
      <c r="J239" t="s">
        <v>2081</v>
      </c>
      <c r="K239" t="s">
        <v>2082</v>
      </c>
      <c r="L239" t="s">
        <v>2083</v>
      </c>
      <c r="M239">
        <v>5</v>
      </c>
    </row>
    <row r="240" spans="1:13" x14ac:dyDescent="0.3">
      <c r="A240" t="s">
        <v>223</v>
      </c>
      <c r="B240">
        <v>2015</v>
      </c>
      <c r="C240" s="1">
        <v>640000</v>
      </c>
      <c r="D240">
        <v>80000</v>
      </c>
      <c r="E240" t="s">
        <v>14</v>
      </c>
      <c r="F240" t="s">
        <v>25</v>
      </c>
      <c r="G240" t="s">
        <v>12</v>
      </c>
      <c r="H240" t="s">
        <v>121</v>
      </c>
      <c r="I240" t="s">
        <v>1918</v>
      </c>
      <c r="J240" t="s">
        <v>1625</v>
      </c>
      <c r="K240" t="s">
        <v>1811</v>
      </c>
      <c r="L240" t="s">
        <v>1686</v>
      </c>
      <c r="M240">
        <v>7</v>
      </c>
    </row>
    <row r="241" spans="1:13" x14ac:dyDescent="0.3">
      <c r="A241" t="s">
        <v>2107</v>
      </c>
      <c r="B241">
        <v>2015</v>
      </c>
      <c r="C241" s="1">
        <v>650000</v>
      </c>
      <c r="D241">
        <v>125000</v>
      </c>
      <c r="E241" t="s">
        <v>14</v>
      </c>
      <c r="F241" t="s">
        <v>25</v>
      </c>
      <c r="G241" t="s">
        <v>12</v>
      </c>
      <c r="H241" t="s">
        <v>121</v>
      </c>
      <c r="I241" t="s">
        <v>1892</v>
      </c>
      <c r="J241" t="s">
        <v>1742</v>
      </c>
      <c r="K241" t="s">
        <v>2108</v>
      </c>
      <c r="L241" t="s">
        <v>2109</v>
      </c>
      <c r="M241">
        <v>7</v>
      </c>
    </row>
    <row r="242" spans="1:13" x14ac:dyDescent="0.3">
      <c r="A242" t="s">
        <v>165</v>
      </c>
      <c r="B242">
        <v>2017</v>
      </c>
      <c r="C242" s="1">
        <v>409999</v>
      </c>
      <c r="D242">
        <v>13500</v>
      </c>
      <c r="E242" t="s">
        <v>10</v>
      </c>
      <c r="F242" t="s">
        <v>25</v>
      </c>
      <c r="G242" t="s">
        <v>12</v>
      </c>
      <c r="H242" t="s">
        <v>121</v>
      </c>
      <c r="I242" t="s">
        <v>1872</v>
      </c>
      <c r="J242" t="s">
        <v>1814</v>
      </c>
      <c r="K242" t="s">
        <v>1873</v>
      </c>
      <c r="L242" t="s">
        <v>1874</v>
      </c>
      <c r="M242">
        <v>5</v>
      </c>
    </row>
    <row r="243" spans="1:13" x14ac:dyDescent="0.3">
      <c r="A243" t="s">
        <v>161</v>
      </c>
      <c r="B243">
        <v>2011</v>
      </c>
      <c r="C243" s="1">
        <v>165000</v>
      </c>
      <c r="D243">
        <v>75000</v>
      </c>
      <c r="E243" t="s">
        <v>10</v>
      </c>
      <c r="F243" t="s">
        <v>25</v>
      </c>
      <c r="G243" t="s">
        <v>12</v>
      </c>
      <c r="H243" t="s">
        <v>121</v>
      </c>
      <c r="I243" t="s">
        <v>1919</v>
      </c>
      <c r="J243" t="s">
        <v>1850</v>
      </c>
      <c r="K243" t="s">
        <v>1920</v>
      </c>
      <c r="L243" t="s">
        <v>1921</v>
      </c>
      <c r="M243">
        <v>5</v>
      </c>
    </row>
    <row r="244" spans="1:13" x14ac:dyDescent="0.3">
      <c r="A244" t="s">
        <v>1102</v>
      </c>
      <c r="B244">
        <v>2007</v>
      </c>
      <c r="C244" s="1">
        <v>80000</v>
      </c>
      <c r="D244">
        <v>120000</v>
      </c>
      <c r="E244" t="s">
        <v>10</v>
      </c>
      <c r="F244" t="s">
        <v>25</v>
      </c>
      <c r="G244" t="s">
        <v>12</v>
      </c>
      <c r="H244" t="s">
        <v>126</v>
      </c>
      <c r="I244" t="s">
        <v>2110</v>
      </c>
      <c r="J244" t="s">
        <v>2111</v>
      </c>
      <c r="K244" t="s">
        <v>2112</v>
      </c>
      <c r="L244" t="s">
        <v>2113</v>
      </c>
      <c r="M244">
        <v>5</v>
      </c>
    </row>
    <row r="245" spans="1:13" x14ac:dyDescent="0.3">
      <c r="A245" t="s">
        <v>195</v>
      </c>
      <c r="B245">
        <v>2012</v>
      </c>
      <c r="C245" s="1">
        <v>535000</v>
      </c>
      <c r="D245">
        <v>120000</v>
      </c>
      <c r="E245" t="s">
        <v>14</v>
      </c>
      <c r="F245" t="s">
        <v>25</v>
      </c>
      <c r="G245" t="s">
        <v>12</v>
      </c>
      <c r="H245" t="s">
        <v>121</v>
      </c>
      <c r="I245" t="s">
        <v>1892</v>
      </c>
      <c r="J245" t="s">
        <v>1742</v>
      </c>
      <c r="K245" t="s">
        <v>2108</v>
      </c>
      <c r="L245" t="s">
        <v>2109</v>
      </c>
      <c r="M245">
        <v>7</v>
      </c>
    </row>
    <row r="246" spans="1:13" x14ac:dyDescent="0.3">
      <c r="A246" t="s">
        <v>2114</v>
      </c>
      <c r="B246">
        <v>2013</v>
      </c>
      <c r="C246" s="1">
        <v>700000</v>
      </c>
      <c r="D246">
        <v>70000</v>
      </c>
      <c r="E246" t="s">
        <v>14</v>
      </c>
      <c r="F246" t="s">
        <v>25</v>
      </c>
      <c r="G246" t="s">
        <v>12</v>
      </c>
      <c r="H246" t="s">
        <v>121</v>
      </c>
      <c r="I246" t="s">
        <v>1763</v>
      </c>
      <c r="J246" t="s">
        <v>1764</v>
      </c>
      <c r="K246" t="s">
        <v>2115</v>
      </c>
      <c r="L246" t="s">
        <v>1766</v>
      </c>
      <c r="M246">
        <v>7</v>
      </c>
    </row>
    <row r="247" spans="1:13" x14ac:dyDescent="0.3">
      <c r="A247" t="s">
        <v>219</v>
      </c>
      <c r="B247">
        <v>2013</v>
      </c>
      <c r="C247" s="1">
        <v>550000</v>
      </c>
      <c r="D247">
        <v>70000</v>
      </c>
      <c r="E247" t="s">
        <v>14</v>
      </c>
      <c r="F247" t="s">
        <v>25</v>
      </c>
      <c r="G247" t="s">
        <v>12</v>
      </c>
      <c r="H247" t="s">
        <v>121</v>
      </c>
      <c r="I247" t="s">
        <v>1624</v>
      </c>
      <c r="J247" t="s">
        <v>1625</v>
      </c>
      <c r="K247" t="s">
        <v>1626</v>
      </c>
      <c r="L247" t="s">
        <v>1627</v>
      </c>
      <c r="M247">
        <v>5</v>
      </c>
    </row>
    <row r="248" spans="1:13" x14ac:dyDescent="0.3">
      <c r="A248" t="s">
        <v>2116</v>
      </c>
      <c r="B248">
        <v>2019</v>
      </c>
      <c r="C248" s="1">
        <v>680000</v>
      </c>
      <c r="D248">
        <v>15000</v>
      </c>
      <c r="E248" t="s">
        <v>10</v>
      </c>
      <c r="F248" t="s">
        <v>25</v>
      </c>
      <c r="G248" t="s">
        <v>19</v>
      </c>
      <c r="H248" t="s">
        <v>121</v>
      </c>
      <c r="I248" t="s">
        <v>1880</v>
      </c>
      <c r="J248" t="s">
        <v>1704</v>
      </c>
      <c r="K248" t="s">
        <v>1811</v>
      </c>
      <c r="L248" t="s">
        <v>2117</v>
      </c>
      <c r="M248">
        <v>5</v>
      </c>
    </row>
    <row r="249" spans="1:13" x14ac:dyDescent="0.3">
      <c r="A249" t="s">
        <v>185</v>
      </c>
      <c r="B249">
        <v>2009</v>
      </c>
      <c r="C249" s="1">
        <v>200000</v>
      </c>
      <c r="D249">
        <v>53000</v>
      </c>
      <c r="E249" t="s">
        <v>10</v>
      </c>
      <c r="F249" t="s">
        <v>25</v>
      </c>
      <c r="G249" t="s">
        <v>12</v>
      </c>
      <c r="H249" t="s">
        <v>126</v>
      </c>
      <c r="I249" t="s">
        <v>1807</v>
      </c>
      <c r="J249" t="s">
        <v>1647</v>
      </c>
      <c r="K249" t="s">
        <v>1808</v>
      </c>
      <c r="L249" t="s">
        <v>2118</v>
      </c>
      <c r="M249">
        <v>5</v>
      </c>
    </row>
    <row r="250" spans="1:13" x14ac:dyDescent="0.3">
      <c r="A250" t="s">
        <v>219</v>
      </c>
      <c r="B250">
        <v>2014</v>
      </c>
      <c r="C250" s="1">
        <v>500000</v>
      </c>
      <c r="D250">
        <v>120000</v>
      </c>
      <c r="E250" t="s">
        <v>14</v>
      </c>
      <c r="F250" t="s">
        <v>25</v>
      </c>
      <c r="G250" t="s">
        <v>12</v>
      </c>
      <c r="H250" t="s">
        <v>126</v>
      </c>
      <c r="I250" t="s">
        <v>1624</v>
      </c>
      <c r="J250" t="s">
        <v>1625</v>
      </c>
      <c r="K250" t="s">
        <v>1626</v>
      </c>
      <c r="L250" t="s">
        <v>1627</v>
      </c>
      <c r="M250">
        <v>5</v>
      </c>
    </row>
    <row r="251" spans="1:13" x14ac:dyDescent="0.3">
      <c r="A251" t="s">
        <v>339</v>
      </c>
      <c r="B251">
        <v>2016</v>
      </c>
      <c r="C251" s="1">
        <v>1000000</v>
      </c>
      <c r="D251">
        <v>70000</v>
      </c>
      <c r="E251" t="s">
        <v>14</v>
      </c>
      <c r="F251" t="s">
        <v>25</v>
      </c>
      <c r="G251" t="s">
        <v>12</v>
      </c>
      <c r="H251" t="s">
        <v>121</v>
      </c>
      <c r="I251" t="s">
        <v>1684</v>
      </c>
      <c r="J251" t="s">
        <v>1625</v>
      </c>
      <c r="K251" t="s">
        <v>1685</v>
      </c>
      <c r="L251" t="s">
        <v>1686</v>
      </c>
      <c r="M251">
        <v>7</v>
      </c>
    </row>
    <row r="252" spans="1:13" x14ac:dyDescent="0.3">
      <c r="A252" t="s">
        <v>664</v>
      </c>
      <c r="B252">
        <v>2008</v>
      </c>
      <c r="C252" s="1">
        <v>110000</v>
      </c>
      <c r="D252">
        <v>120000</v>
      </c>
      <c r="E252" t="s">
        <v>10</v>
      </c>
      <c r="F252" t="s">
        <v>25</v>
      </c>
      <c r="G252" t="s">
        <v>12</v>
      </c>
      <c r="H252" t="s">
        <v>126</v>
      </c>
      <c r="I252" t="s">
        <v>2119</v>
      </c>
      <c r="J252" t="s">
        <v>2057</v>
      </c>
      <c r="K252" t="s">
        <v>2120</v>
      </c>
      <c r="L252" t="s">
        <v>2121</v>
      </c>
      <c r="M252">
        <v>5</v>
      </c>
    </row>
    <row r="253" spans="1:13" x14ac:dyDescent="0.3">
      <c r="A253" t="s">
        <v>1291</v>
      </c>
      <c r="B253">
        <v>2012</v>
      </c>
      <c r="C253" s="1">
        <v>320000</v>
      </c>
      <c r="D253">
        <v>100000</v>
      </c>
      <c r="E253" t="s">
        <v>10</v>
      </c>
      <c r="F253" t="s">
        <v>25</v>
      </c>
      <c r="G253" t="s">
        <v>12</v>
      </c>
      <c r="H253" t="s">
        <v>126</v>
      </c>
      <c r="I253" t="s">
        <v>1756</v>
      </c>
      <c r="J253" t="s">
        <v>1647</v>
      </c>
      <c r="K253" t="s">
        <v>2086</v>
      </c>
      <c r="L253" t="s">
        <v>2087</v>
      </c>
      <c r="M253">
        <v>5</v>
      </c>
    </row>
    <row r="254" spans="1:13" x14ac:dyDescent="0.3">
      <c r="A254" t="s">
        <v>172</v>
      </c>
      <c r="B254">
        <v>2005</v>
      </c>
      <c r="C254" s="1">
        <v>75000</v>
      </c>
      <c r="D254">
        <v>110000</v>
      </c>
      <c r="E254" t="s">
        <v>14</v>
      </c>
      <c r="F254" t="s">
        <v>25</v>
      </c>
      <c r="G254" t="s">
        <v>12</v>
      </c>
      <c r="H254" t="s">
        <v>126</v>
      </c>
      <c r="I254" t="s">
        <v>1676</v>
      </c>
      <c r="J254" t="s">
        <v>1676</v>
      </c>
      <c r="K254" t="s">
        <v>1676</v>
      </c>
      <c r="L254" t="s">
        <v>1676</v>
      </c>
    </row>
    <row r="255" spans="1:13" x14ac:dyDescent="0.3">
      <c r="A255" t="s">
        <v>2122</v>
      </c>
      <c r="B255">
        <v>2015</v>
      </c>
      <c r="C255" s="1">
        <v>350000</v>
      </c>
      <c r="D255">
        <v>100000</v>
      </c>
      <c r="E255" t="s">
        <v>10</v>
      </c>
      <c r="F255" t="s">
        <v>25</v>
      </c>
      <c r="G255" t="s">
        <v>12</v>
      </c>
      <c r="H255" t="s">
        <v>121</v>
      </c>
      <c r="I255" t="s">
        <v>2030</v>
      </c>
      <c r="J255" t="s">
        <v>1647</v>
      </c>
      <c r="K255" t="s">
        <v>2123</v>
      </c>
      <c r="L255" t="s">
        <v>1871</v>
      </c>
      <c r="M255">
        <v>5</v>
      </c>
    </row>
    <row r="256" spans="1:13" x14ac:dyDescent="0.3">
      <c r="A256" t="s">
        <v>322</v>
      </c>
      <c r="B256">
        <v>2013</v>
      </c>
      <c r="C256" s="1">
        <v>170000</v>
      </c>
      <c r="D256">
        <v>162500</v>
      </c>
      <c r="E256" t="s">
        <v>14</v>
      </c>
      <c r="F256" t="s">
        <v>25</v>
      </c>
      <c r="G256" t="s">
        <v>12</v>
      </c>
      <c r="H256" t="s">
        <v>121</v>
      </c>
      <c r="I256" t="s">
        <v>2066</v>
      </c>
      <c r="J256" t="s">
        <v>1896</v>
      </c>
      <c r="K256" t="s">
        <v>2124</v>
      </c>
      <c r="L256" t="s">
        <v>2125</v>
      </c>
      <c r="M256">
        <v>5</v>
      </c>
    </row>
    <row r="257" spans="1:13" x14ac:dyDescent="0.3">
      <c r="A257" t="s">
        <v>1690</v>
      </c>
      <c r="B257">
        <v>2017</v>
      </c>
      <c r="C257" s="1">
        <v>800000</v>
      </c>
      <c r="D257">
        <v>39000</v>
      </c>
      <c r="E257" t="s">
        <v>14</v>
      </c>
      <c r="F257" t="s">
        <v>25</v>
      </c>
      <c r="G257" t="s">
        <v>12</v>
      </c>
      <c r="H257" t="s">
        <v>121</v>
      </c>
      <c r="I257" t="s">
        <v>1691</v>
      </c>
      <c r="J257" t="s">
        <v>1639</v>
      </c>
      <c r="K257" t="s">
        <v>1692</v>
      </c>
      <c r="L257" t="s">
        <v>1693</v>
      </c>
      <c r="M257">
        <v>5</v>
      </c>
    </row>
    <row r="258" spans="1:13" x14ac:dyDescent="0.3">
      <c r="A258" t="s">
        <v>2126</v>
      </c>
      <c r="B258">
        <v>2017</v>
      </c>
      <c r="C258" s="1">
        <v>500000</v>
      </c>
      <c r="D258">
        <v>75000</v>
      </c>
      <c r="E258" t="s">
        <v>14</v>
      </c>
      <c r="F258" t="s">
        <v>25</v>
      </c>
      <c r="G258" t="s">
        <v>12</v>
      </c>
      <c r="H258" t="s">
        <v>121</v>
      </c>
      <c r="I258" t="s">
        <v>2127</v>
      </c>
      <c r="J258" t="s">
        <v>1625</v>
      </c>
      <c r="K258" t="s">
        <v>1626</v>
      </c>
      <c r="L258" t="s">
        <v>1627</v>
      </c>
      <c r="M258">
        <v>5</v>
      </c>
    </row>
    <row r="259" spans="1:13" x14ac:dyDescent="0.3">
      <c r="A259" t="s">
        <v>658</v>
      </c>
      <c r="B259">
        <v>2017</v>
      </c>
      <c r="C259" s="1">
        <v>1380000</v>
      </c>
      <c r="D259">
        <v>50000</v>
      </c>
      <c r="E259" t="s">
        <v>14</v>
      </c>
      <c r="F259" t="s">
        <v>25</v>
      </c>
      <c r="G259" t="s">
        <v>19</v>
      </c>
      <c r="H259" t="s">
        <v>121</v>
      </c>
      <c r="I259" t="s">
        <v>2072</v>
      </c>
      <c r="J259" t="s">
        <v>1742</v>
      </c>
      <c r="K259" t="s">
        <v>2128</v>
      </c>
      <c r="L259" t="s">
        <v>1954</v>
      </c>
      <c r="M259">
        <v>7</v>
      </c>
    </row>
    <row r="260" spans="1:13" x14ac:dyDescent="0.3">
      <c r="A260" t="s">
        <v>2129</v>
      </c>
      <c r="B260">
        <v>2019</v>
      </c>
      <c r="C260" s="1">
        <v>1300000</v>
      </c>
      <c r="D260">
        <v>40000</v>
      </c>
      <c r="E260" t="s">
        <v>14</v>
      </c>
      <c r="F260" t="s">
        <v>25</v>
      </c>
      <c r="G260" t="s">
        <v>12</v>
      </c>
      <c r="H260" t="s">
        <v>121</v>
      </c>
      <c r="I260" t="s">
        <v>1670</v>
      </c>
      <c r="J260" t="s">
        <v>1634</v>
      </c>
      <c r="K260" t="s">
        <v>2130</v>
      </c>
      <c r="L260" t="s">
        <v>2131</v>
      </c>
      <c r="M260">
        <v>8</v>
      </c>
    </row>
    <row r="261" spans="1:13" x14ac:dyDescent="0.3">
      <c r="A261" t="s">
        <v>443</v>
      </c>
      <c r="B261">
        <v>2013</v>
      </c>
      <c r="C261" s="1">
        <v>530000</v>
      </c>
      <c r="D261">
        <v>92500</v>
      </c>
      <c r="E261" t="s">
        <v>14</v>
      </c>
      <c r="F261" t="s">
        <v>25</v>
      </c>
      <c r="G261" t="s">
        <v>12</v>
      </c>
      <c r="H261" t="s">
        <v>121</v>
      </c>
      <c r="I261" t="s">
        <v>1899</v>
      </c>
      <c r="J261" t="s">
        <v>1900</v>
      </c>
      <c r="K261" t="s">
        <v>2132</v>
      </c>
      <c r="L261" t="s">
        <v>1913</v>
      </c>
      <c r="M261">
        <v>5</v>
      </c>
    </row>
    <row r="262" spans="1:13" x14ac:dyDescent="0.3">
      <c r="A262" t="s">
        <v>219</v>
      </c>
      <c r="B262">
        <v>2012</v>
      </c>
      <c r="C262" s="1">
        <v>360000</v>
      </c>
      <c r="D262">
        <v>158000</v>
      </c>
      <c r="E262" t="s">
        <v>14</v>
      </c>
      <c r="F262" t="s">
        <v>25</v>
      </c>
      <c r="G262" t="s">
        <v>12</v>
      </c>
      <c r="H262" t="s">
        <v>121</v>
      </c>
      <c r="I262" t="s">
        <v>1624</v>
      </c>
      <c r="J262" t="s">
        <v>1625</v>
      </c>
      <c r="K262" t="s">
        <v>1626</v>
      </c>
      <c r="L262" t="s">
        <v>1627</v>
      </c>
      <c r="M262">
        <v>5</v>
      </c>
    </row>
    <row r="263" spans="1:13" x14ac:dyDescent="0.3">
      <c r="A263" t="s">
        <v>1384</v>
      </c>
      <c r="B263">
        <v>2012</v>
      </c>
      <c r="C263" s="1">
        <v>310000</v>
      </c>
      <c r="D263">
        <v>120000</v>
      </c>
      <c r="E263" t="s">
        <v>14</v>
      </c>
      <c r="F263" t="s">
        <v>25</v>
      </c>
      <c r="G263" t="s">
        <v>12</v>
      </c>
      <c r="H263" t="s">
        <v>121</v>
      </c>
      <c r="I263" t="s">
        <v>1674</v>
      </c>
      <c r="J263" t="s">
        <v>1625</v>
      </c>
      <c r="K263" t="s">
        <v>1675</v>
      </c>
      <c r="L263" t="s">
        <v>1627</v>
      </c>
      <c r="M263">
        <v>5</v>
      </c>
    </row>
    <row r="264" spans="1:13" x14ac:dyDescent="0.3">
      <c r="A264" t="s">
        <v>157</v>
      </c>
      <c r="B264">
        <v>2015</v>
      </c>
      <c r="C264" s="1">
        <v>725000</v>
      </c>
      <c r="D264">
        <v>50000</v>
      </c>
      <c r="E264" t="s">
        <v>14</v>
      </c>
      <c r="F264" t="s">
        <v>25</v>
      </c>
      <c r="G264" t="s">
        <v>12</v>
      </c>
      <c r="H264" t="s">
        <v>126</v>
      </c>
      <c r="I264" t="s">
        <v>1777</v>
      </c>
      <c r="J264" t="s">
        <v>1629</v>
      </c>
      <c r="K264" t="s">
        <v>1698</v>
      </c>
      <c r="L264" t="s">
        <v>1686</v>
      </c>
      <c r="M264">
        <v>5</v>
      </c>
    </row>
    <row r="265" spans="1:13" x14ac:dyDescent="0.3">
      <c r="A265" t="s">
        <v>2133</v>
      </c>
      <c r="B265">
        <v>2012</v>
      </c>
      <c r="C265" s="1">
        <v>340000</v>
      </c>
      <c r="D265">
        <v>110000</v>
      </c>
      <c r="E265" t="s">
        <v>14</v>
      </c>
      <c r="F265" t="s">
        <v>25</v>
      </c>
      <c r="G265" t="s">
        <v>12</v>
      </c>
      <c r="H265" t="s">
        <v>121</v>
      </c>
      <c r="I265" t="s">
        <v>1674</v>
      </c>
      <c r="J265" t="s">
        <v>1625</v>
      </c>
      <c r="K265" t="s">
        <v>1675</v>
      </c>
      <c r="L265" t="s">
        <v>1627</v>
      </c>
      <c r="M265">
        <v>5</v>
      </c>
    </row>
    <row r="266" spans="1:13" x14ac:dyDescent="0.3">
      <c r="A266" t="s">
        <v>1224</v>
      </c>
      <c r="B266">
        <v>2017</v>
      </c>
      <c r="C266" s="1">
        <v>550000</v>
      </c>
      <c r="D266">
        <v>2000</v>
      </c>
      <c r="E266" t="s">
        <v>14</v>
      </c>
      <c r="F266" t="s">
        <v>25</v>
      </c>
      <c r="G266" t="s">
        <v>12</v>
      </c>
      <c r="H266" t="s">
        <v>126</v>
      </c>
      <c r="I266" t="s">
        <v>2134</v>
      </c>
      <c r="J266" t="s">
        <v>2135</v>
      </c>
      <c r="K266" t="s">
        <v>2136</v>
      </c>
      <c r="L266" t="s">
        <v>2137</v>
      </c>
      <c r="M266">
        <v>5</v>
      </c>
    </row>
    <row r="267" spans="1:13" x14ac:dyDescent="0.3">
      <c r="A267" t="s">
        <v>1419</v>
      </c>
      <c r="B267">
        <v>2011</v>
      </c>
      <c r="C267" s="1">
        <v>1150000</v>
      </c>
      <c r="D267">
        <v>181000</v>
      </c>
      <c r="E267" t="s">
        <v>14</v>
      </c>
      <c r="F267" t="s">
        <v>25</v>
      </c>
      <c r="G267" t="s">
        <v>12</v>
      </c>
      <c r="H267" t="s">
        <v>126</v>
      </c>
      <c r="I267" t="s">
        <v>2138</v>
      </c>
      <c r="J267" t="s">
        <v>1760</v>
      </c>
      <c r="K267" t="s">
        <v>2139</v>
      </c>
      <c r="L267" t="s">
        <v>1762</v>
      </c>
      <c r="M267">
        <v>7</v>
      </c>
    </row>
    <row r="268" spans="1:13" x14ac:dyDescent="0.3">
      <c r="A268" t="s">
        <v>2140</v>
      </c>
      <c r="B268">
        <v>2016</v>
      </c>
      <c r="C268" s="1">
        <v>380000</v>
      </c>
      <c r="D268">
        <v>70000</v>
      </c>
      <c r="E268" t="s">
        <v>14</v>
      </c>
      <c r="F268" t="s">
        <v>25</v>
      </c>
      <c r="G268" t="s">
        <v>12</v>
      </c>
      <c r="H268" t="s">
        <v>121</v>
      </c>
      <c r="I268" t="s">
        <v>2141</v>
      </c>
      <c r="J268" t="s">
        <v>2142</v>
      </c>
      <c r="K268" t="s">
        <v>2143</v>
      </c>
      <c r="L268" t="s">
        <v>2144</v>
      </c>
      <c r="M268">
        <v>5</v>
      </c>
    </row>
    <row r="269" spans="1:13" x14ac:dyDescent="0.3">
      <c r="A269" t="s">
        <v>2145</v>
      </c>
      <c r="B269">
        <v>2013</v>
      </c>
      <c r="C269" s="1">
        <v>350000</v>
      </c>
      <c r="D269">
        <v>90000</v>
      </c>
      <c r="E269" t="s">
        <v>10</v>
      </c>
      <c r="F269" t="s">
        <v>25</v>
      </c>
      <c r="G269" t="s">
        <v>19</v>
      </c>
      <c r="H269" t="s">
        <v>126</v>
      </c>
      <c r="I269" t="s">
        <v>2146</v>
      </c>
      <c r="J269" t="s">
        <v>1629</v>
      </c>
      <c r="K269" t="s">
        <v>2147</v>
      </c>
      <c r="L269" t="s">
        <v>2094</v>
      </c>
      <c r="M269">
        <v>5</v>
      </c>
    </row>
    <row r="270" spans="1:13" x14ac:dyDescent="0.3">
      <c r="A270" t="s">
        <v>1005</v>
      </c>
      <c r="B270">
        <v>2019</v>
      </c>
      <c r="C270" s="1">
        <v>610000</v>
      </c>
      <c r="D270">
        <v>2000</v>
      </c>
      <c r="E270" t="s">
        <v>10</v>
      </c>
      <c r="F270" t="s">
        <v>25</v>
      </c>
      <c r="G270" t="s">
        <v>12</v>
      </c>
      <c r="H270" t="s">
        <v>121</v>
      </c>
      <c r="I270" t="s">
        <v>1723</v>
      </c>
      <c r="J270" t="s">
        <v>1647</v>
      </c>
      <c r="K270" t="s">
        <v>1648</v>
      </c>
      <c r="L270" t="s">
        <v>2060</v>
      </c>
      <c r="M270">
        <v>5</v>
      </c>
    </row>
    <row r="271" spans="1:13" x14ac:dyDescent="0.3">
      <c r="A271" t="s">
        <v>655</v>
      </c>
      <c r="B271">
        <v>2015</v>
      </c>
      <c r="C271" s="1">
        <v>525000</v>
      </c>
      <c r="D271">
        <v>20000</v>
      </c>
      <c r="E271" t="s">
        <v>10</v>
      </c>
      <c r="F271" t="s">
        <v>25</v>
      </c>
      <c r="G271" t="s">
        <v>12</v>
      </c>
      <c r="H271" t="s">
        <v>121</v>
      </c>
      <c r="I271" t="s">
        <v>1907</v>
      </c>
      <c r="J271" t="s">
        <v>1647</v>
      </c>
      <c r="K271" t="s">
        <v>1757</v>
      </c>
      <c r="L271" t="s">
        <v>1709</v>
      </c>
      <c r="M271">
        <v>5</v>
      </c>
    </row>
    <row r="272" spans="1:13" x14ac:dyDescent="0.3">
      <c r="A272" t="s">
        <v>1282</v>
      </c>
      <c r="B272">
        <v>2011</v>
      </c>
      <c r="C272" s="1">
        <v>480000</v>
      </c>
      <c r="D272">
        <v>120000</v>
      </c>
      <c r="E272" t="s">
        <v>14</v>
      </c>
      <c r="F272" t="s">
        <v>25</v>
      </c>
      <c r="G272" t="s">
        <v>12</v>
      </c>
      <c r="H272" t="s">
        <v>121</v>
      </c>
      <c r="I272" t="s">
        <v>2148</v>
      </c>
      <c r="J272" t="s">
        <v>1764</v>
      </c>
      <c r="K272" t="s">
        <v>2149</v>
      </c>
      <c r="L272" t="s">
        <v>2150</v>
      </c>
      <c r="M272">
        <v>7</v>
      </c>
    </row>
    <row r="273" spans="1:13" x14ac:dyDescent="0.3">
      <c r="A273" t="s">
        <v>704</v>
      </c>
      <c r="B273">
        <v>2017</v>
      </c>
      <c r="C273" s="1">
        <v>780000</v>
      </c>
      <c r="D273">
        <v>35000</v>
      </c>
      <c r="E273" t="s">
        <v>14</v>
      </c>
      <c r="F273" t="s">
        <v>25</v>
      </c>
      <c r="G273" t="s">
        <v>12</v>
      </c>
      <c r="H273" t="s">
        <v>121</v>
      </c>
      <c r="I273" t="s">
        <v>2151</v>
      </c>
      <c r="J273" t="s">
        <v>2152</v>
      </c>
      <c r="K273" t="s">
        <v>2153</v>
      </c>
      <c r="L273" t="s">
        <v>2154</v>
      </c>
      <c r="M273">
        <v>6</v>
      </c>
    </row>
    <row r="274" spans="1:13" x14ac:dyDescent="0.3">
      <c r="A274" t="s">
        <v>2133</v>
      </c>
      <c r="B274">
        <v>2012</v>
      </c>
      <c r="C274" s="1">
        <v>320000</v>
      </c>
      <c r="D274">
        <v>193000</v>
      </c>
      <c r="E274" t="s">
        <v>14</v>
      </c>
      <c r="F274" t="s">
        <v>25</v>
      </c>
      <c r="G274" t="s">
        <v>12</v>
      </c>
      <c r="H274" t="s">
        <v>121</v>
      </c>
      <c r="I274" t="s">
        <v>1674</v>
      </c>
      <c r="J274" t="s">
        <v>1625</v>
      </c>
      <c r="K274" t="s">
        <v>1675</v>
      </c>
      <c r="L274" t="s">
        <v>1627</v>
      </c>
      <c r="M274">
        <v>5</v>
      </c>
    </row>
    <row r="275" spans="1:13" x14ac:dyDescent="0.3">
      <c r="A275" t="s">
        <v>2155</v>
      </c>
      <c r="B275">
        <v>2014</v>
      </c>
      <c r="C275" s="1">
        <v>375000</v>
      </c>
      <c r="D275">
        <v>80000</v>
      </c>
      <c r="E275" t="s">
        <v>10</v>
      </c>
      <c r="F275" t="s">
        <v>25</v>
      </c>
      <c r="G275" t="s">
        <v>12</v>
      </c>
      <c r="H275" t="s">
        <v>121</v>
      </c>
      <c r="I275" t="s">
        <v>2030</v>
      </c>
      <c r="J275" t="s">
        <v>1647</v>
      </c>
      <c r="K275" t="s">
        <v>1870</v>
      </c>
      <c r="L275" t="s">
        <v>1871</v>
      </c>
      <c r="M275">
        <v>5</v>
      </c>
    </row>
    <row r="276" spans="1:13" x14ac:dyDescent="0.3">
      <c r="A276" t="s">
        <v>2156</v>
      </c>
      <c r="B276">
        <v>2019</v>
      </c>
      <c r="C276" s="1">
        <v>300000</v>
      </c>
      <c r="D276">
        <v>40000</v>
      </c>
      <c r="E276" t="s">
        <v>10</v>
      </c>
      <c r="F276" t="s">
        <v>25</v>
      </c>
      <c r="G276" t="s">
        <v>12</v>
      </c>
      <c r="H276" t="s">
        <v>121</v>
      </c>
      <c r="I276" t="s">
        <v>1845</v>
      </c>
      <c r="J276" t="s">
        <v>1681</v>
      </c>
      <c r="K276" t="s">
        <v>1758</v>
      </c>
      <c r="L276" t="s">
        <v>1739</v>
      </c>
      <c r="M276">
        <v>5</v>
      </c>
    </row>
    <row r="277" spans="1:13" x14ac:dyDescent="0.3">
      <c r="A277" t="s">
        <v>249</v>
      </c>
      <c r="B277">
        <v>2015</v>
      </c>
      <c r="C277" s="1">
        <v>500000</v>
      </c>
      <c r="D277">
        <v>70000</v>
      </c>
      <c r="E277" t="s">
        <v>14</v>
      </c>
      <c r="F277" t="s">
        <v>25</v>
      </c>
      <c r="G277" t="s">
        <v>12</v>
      </c>
      <c r="H277" t="s">
        <v>151</v>
      </c>
      <c r="I277" t="s">
        <v>1691</v>
      </c>
      <c r="J277" t="s">
        <v>1639</v>
      </c>
      <c r="K277" t="s">
        <v>1692</v>
      </c>
      <c r="L277" t="s">
        <v>1693</v>
      </c>
      <c r="M277">
        <v>5</v>
      </c>
    </row>
    <row r="278" spans="1:13" x14ac:dyDescent="0.3">
      <c r="A278" t="s">
        <v>160</v>
      </c>
      <c r="B278">
        <v>2011</v>
      </c>
      <c r="C278" s="1">
        <v>404000</v>
      </c>
      <c r="D278">
        <v>122358</v>
      </c>
      <c r="E278" t="s">
        <v>14</v>
      </c>
      <c r="F278" t="s">
        <v>25</v>
      </c>
      <c r="G278" t="s">
        <v>12</v>
      </c>
      <c r="H278" t="s">
        <v>121</v>
      </c>
      <c r="I278" t="s">
        <v>2157</v>
      </c>
      <c r="J278" t="s">
        <v>1742</v>
      </c>
      <c r="K278" t="s">
        <v>1877</v>
      </c>
      <c r="L278" t="s">
        <v>1878</v>
      </c>
      <c r="M278">
        <v>9</v>
      </c>
    </row>
    <row r="279" spans="1:13" x14ac:dyDescent="0.3">
      <c r="A279" t="s">
        <v>1512</v>
      </c>
      <c r="B279">
        <v>2015</v>
      </c>
      <c r="C279" s="1">
        <v>500000</v>
      </c>
      <c r="D279">
        <v>75000</v>
      </c>
      <c r="E279" t="s">
        <v>14</v>
      </c>
      <c r="F279" t="s">
        <v>25</v>
      </c>
      <c r="G279" t="s">
        <v>12</v>
      </c>
      <c r="H279" t="s">
        <v>121</v>
      </c>
      <c r="I279" t="s">
        <v>2158</v>
      </c>
      <c r="J279" t="s">
        <v>2159</v>
      </c>
      <c r="K279" t="s">
        <v>1897</v>
      </c>
      <c r="L279" t="s">
        <v>2160</v>
      </c>
      <c r="M279">
        <v>7</v>
      </c>
    </row>
    <row r="280" spans="1:13" x14ac:dyDescent="0.3">
      <c r="A280" t="s">
        <v>2161</v>
      </c>
      <c r="B280">
        <v>2017</v>
      </c>
      <c r="C280" s="1">
        <v>350000</v>
      </c>
      <c r="D280">
        <v>120000</v>
      </c>
      <c r="E280" t="s">
        <v>14</v>
      </c>
      <c r="F280" t="s">
        <v>25</v>
      </c>
      <c r="G280" t="s">
        <v>12</v>
      </c>
      <c r="H280" t="s">
        <v>121</v>
      </c>
      <c r="I280" t="s">
        <v>2141</v>
      </c>
      <c r="J280" t="s">
        <v>2142</v>
      </c>
      <c r="K280" t="s">
        <v>2143</v>
      </c>
      <c r="L280" t="s">
        <v>2144</v>
      </c>
      <c r="M280">
        <v>5</v>
      </c>
    </row>
    <row r="281" spans="1:13" x14ac:dyDescent="0.3">
      <c r="A281" t="s">
        <v>464</v>
      </c>
      <c r="B281">
        <v>2015</v>
      </c>
      <c r="C281" s="1">
        <v>380000</v>
      </c>
      <c r="D281">
        <v>40000</v>
      </c>
      <c r="E281" t="s">
        <v>10</v>
      </c>
      <c r="F281" t="s">
        <v>25</v>
      </c>
      <c r="G281" t="s">
        <v>12</v>
      </c>
      <c r="H281" t="s">
        <v>121</v>
      </c>
      <c r="I281" t="s">
        <v>2088</v>
      </c>
      <c r="J281" t="s">
        <v>2089</v>
      </c>
      <c r="K281" t="s">
        <v>2090</v>
      </c>
      <c r="L281" t="s">
        <v>2091</v>
      </c>
      <c r="M281">
        <v>5</v>
      </c>
    </row>
    <row r="282" spans="1:13" x14ac:dyDescent="0.3">
      <c r="A282" t="s">
        <v>1102</v>
      </c>
      <c r="B282">
        <v>2008</v>
      </c>
      <c r="C282" s="1">
        <v>114999</v>
      </c>
      <c r="D282">
        <v>95200</v>
      </c>
      <c r="E282" t="s">
        <v>10</v>
      </c>
      <c r="F282" t="s">
        <v>25</v>
      </c>
      <c r="G282" t="s">
        <v>12</v>
      </c>
      <c r="H282" t="s">
        <v>154</v>
      </c>
      <c r="I282" t="s">
        <v>2110</v>
      </c>
      <c r="J282" t="s">
        <v>2111</v>
      </c>
      <c r="K282" t="s">
        <v>2112</v>
      </c>
      <c r="L282" t="s">
        <v>2113</v>
      </c>
      <c r="M282">
        <v>5</v>
      </c>
    </row>
    <row r="283" spans="1:13" x14ac:dyDescent="0.3">
      <c r="A283" t="s">
        <v>1128</v>
      </c>
      <c r="B283">
        <v>2014</v>
      </c>
      <c r="C283" s="1">
        <v>335000</v>
      </c>
      <c r="D283">
        <v>33033</v>
      </c>
      <c r="E283" t="s">
        <v>10</v>
      </c>
      <c r="F283" t="s">
        <v>11</v>
      </c>
      <c r="G283" t="s">
        <v>12</v>
      </c>
      <c r="H283" t="s">
        <v>121</v>
      </c>
      <c r="I283" t="s">
        <v>2066</v>
      </c>
      <c r="J283" t="s">
        <v>1681</v>
      </c>
      <c r="K283" t="s">
        <v>1815</v>
      </c>
      <c r="L283" t="s">
        <v>1923</v>
      </c>
      <c r="M283">
        <v>5</v>
      </c>
    </row>
    <row r="284" spans="1:13" x14ac:dyDescent="0.3">
      <c r="A284" t="s">
        <v>598</v>
      </c>
      <c r="B284">
        <v>2015</v>
      </c>
      <c r="C284" s="1">
        <v>465000</v>
      </c>
      <c r="D284">
        <v>63063</v>
      </c>
      <c r="E284" t="s">
        <v>10</v>
      </c>
      <c r="F284" t="s">
        <v>11</v>
      </c>
      <c r="G284" t="s">
        <v>19</v>
      </c>
      <c r="H284" t="s">
        <v>121</v>
      </c>
      <c r="I284" t="s">
        <v>1677</v>
      </c>
      <c r="J284" t="s">
        <v>1647</v>
      </c>
      <c r="K284" t="s">
        <v>1682</v>
      </c>
      <c r="L284" t="s">
        <v>1865</v>
      </c>
      <c r="M284">
        <v>5</v>
      </c>
    </row>
    <row r="285" spans="1:13" x14ac:dyDescent="0.3">
      <c r="A285" t="s">
        <v>1187</v>
      </c>
      <c r="B285">
        <v>2012</v>
      </c>
      <c r="C285" s="1">
        <v>290000</v>
      </c>
      <c r="D285">
        <v>60000</v>
      </c>
      <c r="E285" t="s">
        <v>14</v>
      </c>
      <c r="F285" t="s">
        <v>25</v>
      </c>
      <c r="G285" t="s">
        <v>12</v>
      </c>
      <c r="H285" t="s">
        <v>121</v>
      </c>
      <c r="I285" t="s">
        <v>2162</v>
      </c>
      <c r="J285" t="s">
        <v>1625</v>
      </c>
      <c r="K285" t="s">
        <v>1811</v>
      </c>
      <c r="L285" t="s">
        <v>1806</v>
      </c>
      <c r="M285">
        <v>5</v>
      </c>
    </row>
    <row r="286" spans="1:13" x14ac:dyDescent="0.3">
      <c r="A286" t="s">
        <v>277</v>
      </c>
      <c r="B286">
        <v>2005</v>
      </c>
      <c r="C286" s="1">
        <v>110000</v>
      </c>
      <c r="D286">
        <v>45000</v>
      </c>
      <c r="E286" t="s">
        <v>10</v>
      </c>
      <c r="F286" t="s">
        <v>25</v>
      </c>
      <c r="G286" t="s">
        <v>12</v>
      </c>
      <c r="H286" t="s">
        <v>126</v>
      </c>
      <c r="I286" t="s">
        <v>1687</v>
      </c>
      <c r="J286" t="s">
        <v>1655</v>
      </c>
      <c r="K286" t="s">
        <v>1688</v>
      </c>
      <c r="L286" t="s">
        <v>1689</v>
      </c>
      <c r="M286">
        <v>5</v>
      </c>
    </row>
    <row r="287" spans="1:13" x14ac:dyDescent="0.3">
      <c r="A287" t="s">
        <v>436</v>
      </c>
      <c r="B287">
        <v>2011</v>
      </c>
      <c r="C287" s="1">
        <v>450000</v>
      </c>
      <c r="D287">
        <v>80000</v>
      </c>
      <c r="E287" t="s">
        <v>14</v>
      </c>
      <c r="F287" t="s">
        <v>25</v>
      </c>
      <c r="G287" t="s">
        <v>12</v>
      </c>
      <c r="H287" t="s">
        <v>154</v>
      </c>
      <c r="I287" t="s">
        <v>2163</v>
      </c>
      <c r="J287" t="s">
        <v>1742</v>
      </c>
      <c r="K287" t="s">
        <v>1905</v>
      </c>
      <c r="L287" t="s">
        <v>1744</v>
      </c>
      <c r="M287">
        <v>7</v>
      </c>
    </row>
    <row r="288" spans="1:13" x14ac:dyDescent="0.3">
      <c r="A288" t="s">
        <v>882</v>
      </c>
      <c r="B288">
        <v>2009</v>
      </c>
      <c r="C288" s="1">
        <v>400000</v>
      </c>
      <c r="D288">
        <v>170000</v>
      </c>
      <c r="E288" t="s">
        <v>14</v>
      </c>
      <c r="F288" t="s">
        <v>25</v>
      </c>
      <c r="G288" t="s">
        <v>12</v>
      </c>
      <c r="H288" t="s">
        <v>126</v>
      </c>
      <c r="I288" t="s">
        <v>1994</v>
      </c>
      <c r="J288" t="s">
        <v>2164</v>
      </c>
      <c r="K288" t="s">
        <v>2165</v>
      </c>
      <c r="L288" t="s">
        <v>2166</v>
      </c>
      <c r="M288">
        <v>7</v>
      </c>
    </row>
    <row r="289" spans="1:13" x14ac:dyDescent="0.3">
      <c r="A289" t="s">
        <v>479</v>
      </c>
      <c r="B289">
        <v>2007</v>
      </c>
      <c r="C289" s="1">
        <v>210000</v>
      </c>
      <c r="D289">
        <v>207890</v>
      </c>
      <c r="E289" t="s">
        <v>14</v>
      </c>
      <c r="F289" t="s">
        <v>25</v>
      </c>
      <c r="G289" t="s">
        <v>12</v>
      </c>
      <c r="H289" t="s">
        <v>126</v>
      </c>
      <c r="I289" t="s">
        <v>1994</v>
      </c>
      <c r="J289" t="s">
        <v>2164</v>
      </c>
      <c r="K289" t="s">
        <v>2165</v>
      </c>
      <c r="L289" t="s">
        <v>2166</v>
      </c>
      <c r="M289">
        <v>7</v>
      </c>
    </row>
    <row r="290" spans="1:13" x14ac:dyDescent="0.3">
      <c r="A290" t="s">
        <v>2167</v>
      </c>
      <c r="B290">
        <v>2018</v>
      </c>
      <c r="C290" s="1">
        <v>4600000</v>
      </c>
      <c r="D290">
        <v>7976</v>
      </c>
      <c r="E290" t="s">
        <v>14</v>
      </c>
      <c r="F290" t="s">
        <v>25</v>
      </c>
      <c r="G290" t="s">
        <v>19</v>
      </c>
      <c r="H290" t="s">
        <v>121</v>
      </c>
      <c r="I290" t="s">
        <v>2168</v>
      </c>
      <c r="J290" t="s">
        <v>1769</v>
      </c>
      <c r="K290" t="s">
        <v>1803</v>
      </c>
      <c r="L290" t="s">
        <v>1804</v>
      </c>
      <c r="M290">
        <v>5</v>
      </c>
    </row>
    <row r="291" spans="1:13" x14ac:dyDescent="0.3">
      <c r="A291" t="s">
        <v>450</v>
      </c>
      <c r="B291">
        <v>2016</v>
      </c>
      <c r="C291" s="1">
        <v>220000</v>
      </c>
      <c r="D291">
        <v>35000</v>
      </c>
      <c r="E291" t="s">
        <v>10</v>
      </c>
      <c r="F291" t="s">
        <v>25</v>
      </c>
      <c r="G291" t="s">
        <v>12</v>
      </c>
      <c r="H291" t="s">
        <v>121</v>
      </c>
      <c r="I291" t="s">
        <v>1716</v>
      </c>
      <c r="J291" t="s">
        <v>1655</v>
      </c>
      <c r="K291" t="s">
        <v>1717</v>
      </c>
      <c r="L291" t="s">
        <v>1657</v>
      </c>
      <c r="M291">
        <v>8</v>
      </c>
    </row>
    <row r="292" spans="1:13" x14ac:dyDescent="0.3">
      <c r="A292" t="s">
        <v>394</v>
      </c>
      <c r="B292">
        <v>2017</v>
      </c>
      <c r="C292" s="1">
        <v>450000</v>
      </c>
      <c r="D292">
        <v>35000</v>
      </c>
      <c r="E292" t="s">
        <v>10</v>
      </c>
      <c r="F292" t="s">
        <v>25</v>
      </c>
      <c r="G292" t="s">
        <v>12</v>
      </c>
      <c r="H292" t="s">
        <v>121</v>
      </c>
      <c r="I292" t="s">
        <v>1677</v>
      </c>
      <c r="J292" t="s">
        <v>1647</v>
      </c>
      <c r="K292" t="s">
        <v>1682</v>
      </c>
      <c r="L292" t="s">
        <v>1865</v>
      </c>
      <c r="M292">
        <v>5</v>
      </c>
    </row>
    <row r="293" spans="1:13" x14ac:dyDescent="0.3">
      <c r="A293" t="s">
        <v>1478</v>
      </c>
      <c r="B293">
        <v>2013</v>
      </c>
      <c r="C293" s="1">
        <v>290000</v>
      </c>
      <c r="D293">
        <v>50000</v>
      </c>
      <c r="E293" t="s">
        <v>10</v>
      </c>
      <c r="F293" t="s">
        <v>25</v>
      </c>
      <c r="G293" t="s">
        <v>19</v>
      </c>
      <c r="H293" t="s">
        <v>121</v>
      </c>
      <c r="I293" t="s">
        <v>2092</v>
      </c>
      <c r="J293" t="s">
        <v>1647</v>
      </c>
      <c r="K293" t="s">
        <v>1808</v>
      </c>
      <c r="L293" t="s">
        <v>2118</v>
      </c>
      <c r="M293">
        <v>5</v>
      </c>
    </row>
    <row r="294" spans="1:13" x14ac:dyDescent="0.3">
      <c r="A294" t="s">
        <v>793</v>
      </c>
      <c r="B294">
        <v>2016</v>
      </c>
      <c r="C294" s="1">
        <v>520000</v>
      </c>
      <c r="D294">
        <v>20000</v>
      </c>
      <c r="E294" t="s">
        <v>10</v>
      </c>
      <c r="F294" t="s">
        <v>25</v>
      </c>
      <c r="G294" t="s">
        <v>12</v>
      </c>
      <c r="H294" t="s">
        <v>121</v>
      </c>
      <c r="I294" t="s">
        <v>2030</v>
      </c>
      <c r="J294" t="s">
        <v>1647</v>
      </c>
      <c r="K294" t="s">
        <v>1870</v>
      </c>
      <c r="L294" t="s">
        <v>1871</v>
      </c>
      <c r="M294">
        <v>5</v>
      </c>
    </row>
    <row r="295" spans="1:13" x14ac:dyDescent="0.3">
      <c r="A295" t="s">
        <v>1478</v>
      </c>
      <c r="B295">
        <v>2011</v>
      </c>
      <c r="C295" s="1">
        <v>265000</v>
      </c>
      <c r="D295">
        <v>20000</v>
      </c>
      <c r="E295" t="s">
        <v>10</v>
      </c>
      <c r="F295" t="s">
        <v>25</v>
      </c>
      <c r="G295" t="s">
        <v>19</v>
      </c>
      <c r="H295" t="s">
        <v>121</v>
      </c>
      <c r="I295" t="s">
        <v>2092</v>
      </c>
      <c r="J295" t="s">
        <v>1647</v>
      </c>
      <c r="K295" t="s">
        <v>1808</v>
      </c>
      <c r="L295" t="s">
        <v>2118</v>
      </c>
      <c r="M295">
        <v>5</v>
      </c>
    </row>
    <row r="296" spans="1:13" x14ac:dyDescent="0.3">
      <c r="A296" t="s">
        <v>548</v>
      </c>
      <c r="B296">
        <v>2012</v>
      </c>
      <c r="C296" s="1">
        <v>330000</v>
      </c>
      <c r="D296">
        <v>50000</v>
      </c>
      <c r="E296" t="s">
        <v>10</v>
      </c>
      <c r="F296" t="s">
        <v>25</v>
      </c>
      <c r="G296" t="s">
        <v>12</v>
      </c>
      <c r="H296" t="s">
        <v>126</v>
      </c>
      <c r="I296" t="s">
        <v>1723</v>
      </c>
      <c r="J296" t="s">
        <v>1647</v>
      </c>
      <c r="K296" t="s">
        <v>2037</v>
      </c>
      <c r="L296" t="s">
        <v>1865</v>
      </c>
      <c r="M296">
        <v>5</v>
      </c>
    </row>
    <row r="297" spans="1:13" x14ac:dyDescent="0.3">
      <c r="A297" t="s">
        <v>2169</v>
      </c>
      <c r="B297">
        <v>2014</v>
      </c>
      <c r="C297" s="1">
        <v>509999</v>
      </c>
      <c r="D297">
        <v>120000</v>
      </c>
      <c r="E297" t="s">
        <v>14</v>
      </c>
      <c r="F297" t="s">
        <v>25</v>
      </c>
      <c r="G297" t="s">
        <v>12</v>
      </c>
      <c r="H297" t="s">
        <v>121</v>
      </c>
      <c r="I297" t="s">
        <v>2170</v>
      </c>
      <c r="J297" t="s">
        <v>2164</v>
      </c>
      <c r="K297" t="s">
        <v>1920</v>
      </c>
      <c r="L297" t="s">
        <v>2171</v>
      </c>
      <c r="M297">
        <v>7</v>
      </c>
    </row>
    <row r="298" spans="1:13" x14ac:dyDescent="0.3">
      <c r="A298" t="s">
        <v>622</v>
      </c>
      <c r="B298">
        <v>2014</v>
      </c>
      <c r="C298" s="1">
        <v>500000</v>
      </c>
      <c r="D298">
        <v>70000</v>
      </c>
      <c r="E298" t="s">
        <v>10</v>
      </c>
      <c r="F298" t="s">
        <v>25</v>
      </c>
      <c r="G298" t="s">
        <v>12</v>
      </c>
      <c r="H298" t="s">
        <v>121</v>
      </c>
      <c r="I298" t="s">
        <v>2172</v>
      </c>
      <c r="J298" t="s">
        <v>1734</v>
      </c>
      <c r="K298" t="s">
        <v>1735</v>
      </c>
      <c r="L298" t="s">
        <v>2173</v>
      </c>
      <c r="M298">
        <v>5</v>
      </c>
    </row>
    <row r="299" spans="1:13" x14ac:dyDescent="0.3">
      <c r="A299" t="s">
        <v>2174</v>
      </c>
      <c r="B299">
        <v>2015</v>
      </c>
      <c r="C299" s="1">
        <v>525000</v>
      </c>
      <c r="D299">
        <v>50000</v>
      </c>
      <c r="E299" t="s">
        <v>10</v>
      </c>
      <c r="F299" t="s">
        <v>25</v>
      </c>
      <c r="G299" t="s">
        <v>12</v>
      </c>
      <c r="H299" t="s">
        <v>121</v>
      </c>
      <c r="I299" t="s">
        <v>2175</v>
      </c>
      <c r="J299" t="s">
        <v>1647</v>
      </c>
      <c r="K299" t="s">
        <v>1648</v>
      </c>
      <c r="L299" t="s">
        <v>2176</v>
      </c>
      <c r="M299">
        <v>5</v>
      </c>
    </row>
    <row r="300" spans="1:13" x14ac:dyDescent="0.3">
      <c r="A300" t="s">
        <v>724</v>
      </c>
      <c r="B300">
        <v>2019</v>
      </c>
      <c r="C300" s="1">
        <v>675000</v>
      </c>
      <c r="D300">
        <v>16500</v>
      </c>
      <c r="E300" t="s">
        <v>10</v>
      </c>
      <c r="F300" t="s">
        <v>25</v>
      </c>
      <c r="G300" t="s">
        <v>12</v>
      </c>
      <c r="H300" t="s">
        <v>121</v>
      </c>
      <c r="I300" t="s">
        <v>2177</v>
      </c>
      <c r="J300" t="s">
        <v>1647</v>
      </c>
      <c r="K300" t="s">
        <v>1870</v>
      </c>
      <c r="L300" t="s">
        <v>1871</v>
      </c>
      <c r="M300">
        <v>5</v>
      </c>
    </row>
    <row r="301" spans="1:13" x14ac:dyDescent="0.3">
      <c r="A301" t="s">
        <v>247</v>
      </c>
      <c r="B301">
        <v>2010</v>
      </c>
      <c r="C301" s="1">
        <v>300000</v>
      </c>
      <c r="D301">
        <v>70000</v>
      </c>
      <c r="E301" t="s">
        <v>10</v>
      </c>
      <c r="F301" t="s">
        <v>25</v>
      </c>
      <c r="G301" t="s">
        <v>12</v>
      </c>
      <c r="H301" t="s">
        <v>121</v>
      </c>
      <c r="I301" t="s">
        <v>1733</v>
      </c>
      <c r="J301" t="s">
        <v>1647</v>
      </c>
      <c r="K301" t="s">
        <v>2086</v>
      </c>
      <c r="L301" t="s">
        <v>2087</v>
      </c>
      <c r="M301">
        <v>5</v>
      </c>
    </row>
    <row r="302" spans="1:13" x14ac:dyDescent="0.3">
      <c r="A302" t="s">
        <v>1032</v>
      </c>
      <c r="B302">
        <v>2005</v>
      </c>
      <c r="C302" s="1">
        <v>90000</v>
      </c>
      <c r="D302">
        <v>99361</v>
      </c>
      <c r="E302" t="s">
        <v>10</v>
      </c>
      <c r="F302" t="s">
        <v>25</v>
      </c>
      <c r="G302" t="s">
        <v>12</v>
      </c>
      <c r="H302" t="s">
        <v>126</v>
      </c>
      <c r="I302" t="s">
        <v>1687</v>
      </c>
      <c r="J302" t="s">
        <v>1655</v>
      </c>
      <c r="K302" t="s">
        <v>1688</v>
      </c>
      <c r="L302" t="s">
        <v>1689</v>
      </c>
      <c r="M302">
        <v>5</v>
      </c>
    </row>
    <row r="303" spans="1:13" x14ac:dyDescent="0.3">
      <c r="A303" t="s">
        <v>219</v>
      </c>
      <c r="B303">
        <v>2017</v>
      </c>
      <c r="C303" s="1">
        <v>650000</v>
      </c>
      <c r="D303">
        <v>25000</v>
      </c>
      <c r="E303" t="s">
        <v>14</v>
      </c>
      <c r="F303" t="s">
        <v>25</v>
      </c>
      <c r="G303" t="s">
        <v>12</v>
      </c>
      <c r="H303" t="s">
        <v>121</v>
      </c>
      <c r="I303" t="s">
        <v>1699</v>
      </c>
      <c r="J303" t="s">
        <v>1625</v>
      </c>
      <c r="K303" t="s">
        <v>1626</v>
      </c>
      <c r="L303" t="s">
        <v>1627</v>
      </c>
      <c r="M303">
        <v>5</v>
      </c>
    </row>
    <row r="304" spans="1:13" x14ac:dyDescent="0.3">
      <c r="A304" t="s">
        <v>655</v>
      </c>
      <c r="B304">
        <v>2014</v>
      </c>
      <c r="C304" s="1">
        <v>409000</v>
      </c>
      <c r="D304">
        <v>70000</v>
      </c>
      <c r="E304" t="s">
        <v>10</v>
      </c>
      <c r="F304" t="s">
        <v>25</v>
      </c>
      <c r="G304" t="s">
        <v>12</v>
      </c>
      <c r="H304" t="s">
        <v>126</v>
      </c>
      <c r="I304" t="s">
        <v>1864</v>
      </c>
      <c r="J304" t="s">
        <v>1647</v>
      </c>
      <c r="K304" t="s">
        <v>2037</v>
      </c>
      <c r="L304" t="s">
        <v>1865</v>
      </c>
      <c r="M304">
        <v>5</v>
      </c>
    </row>
    <row r="305" spans="1:13" x14ac:dyDescent="0.3">
      <c r="A305" t="s">
        <v>189</v>
      </c>
      <c r="B305">
        <v>2015</v>
      </c>
      <c r="C305" s="1">
        <v>395000</v>
      </c>
      <c r="D305">
        <v>80000</v>
      </c>
      <c r="E305" t="s">
        <v>14</v>
      </c>
      <c r="F305" t="s">
        <v>25</v>
      </c>
      <c r="G305" t="s">
        <v>12</v>
      </c>
      <c r="H305" t="s">
        <v>126</v>
      </c>
      <c r="I305" t="s">
        <v>2178</v>
      </c>
      <c r="J305" t="s">
        <v>2179</v>
      </c>
      <c r="K305" t="s">
        <v>2124</v>
      </c>
      <c r="L305" t="s">
        <v>2180</v>
      </c>
      <c r="M305">
        <v>5</v>
      </c>
    </row>
    <row r="306" spans="1:13" x14ac:dyDescent="0.3">
      <c r="A306" t="s">
        <v>181</v>
      </c>
      <c r="B306">
        <v>2010</v>
      </c>
      <c r="C306" s="1">
        <v>215000</v>
      </c>
      <c r="D306">
        <v>70000</v>
      </c>
      <c r="E306" t="s">
        <v>10</v>
      </c>
      <c r="F306" t="s">
        <v>25</v>
      </c>
      <c r="G306" t="s">
        <v>12</v>
      </c>
      <c r="H306" t="s">
        <v>126</v>
      </c>
      <c r="I306" t="s">
        <v>1676</v>
      </c>
      <c r="J306" t="s">
        <v>1676</v>
      </c>
      <c r="K306" t="s">
        <v>1676</v>
      </c>
      <c r="L306" t="s">
        <v>1676</v>
      </c>
    </row>
    <row r="307" spans="1:13" x14ac:dyDescent="0.3">
      <c r="A307" t="s">
        <v>655</v>
      </c>
      <c r="B307">
        <v>2014</v>
      </c>
      <c r="C307" s="1">
        <v>400000</v>
      </c>
      <c r="D307">
        <v>70000</v>
      </c>
      <c r="E307" t="s">
        <v>10</v>
      </c>
      <c r="F307" t="s">
        <v>25</v>
      </c>
      <c r="G307" t="s">
        <v>12</v>
      </c>
      <c r="H307" t="s">
        <v>126</v>
      </c>
      <c r="I307" t="s">
        <v>1864</v>
      </c>
      <c r="J307" t="s">
        <v>1647</v>
      </c>
      <c r="K307" t="s">
        <v>2037</v>
      </c>
      <c r="L307" t="s">
        <v>1865</v>
      </c>
      <c r="M307">
        <v>5</v>
      </c>
    </row>
    <row r="308" spans="1:13" x14ac:dyDescent="0.3">
      <c r="A308" t="s">
        <v>458</v>
      </c>
      <c r="B308">
        <v>2012</v>
      </c>
      <c r="C308" s="1">
        <v>120000</v>
      </c>
      <c r="D308">
        <v>60000</v>
      </c>
      <c r="E308" t="s">
        <v>10</v>
      </c>
      <c r="F308" t="s">
        <v>25</v>
      </c>
      <c r="G308" t="s">
        <v>12</v>
      </c>
      <c r="H308" t="s">
        <v>154</v>
      </c>
      <c r="I308" t="s">
        <v>1723</v>
      </c>
      <c r="J308" t="s">
        <v>1704</v>
      </c>
      <c r="K308" t="s">
        <v>2181</v>
      </c>
      <c r="L308" t="s">
        <v>2182</v>
      </c>
      <c r="M308">
        <v>5</v>
      </c>
    </row>
    <row r="309" spans="1:13" x14ac:dyDescent="0.3">
      <c r="A309" t="s">
        <v>2183</v>
      </c>
      <c r="B309">
        <v>2018</v>
      </c>
      <c r="C309" s="1">
        <v>645000</v>
      </c>
      <c r="D309">
        <v>10000</v>
      </c>
      <c r="E309" t="s">
        <v>10</v>
      </c>
      <c r="F309" t="s">
        <v>25</v>
      </c>
      <c r="G309" t="s">
        <v>19</v>
      </c>
      <c r="H309" t="s">
        <v>121</v>
      </c>
      <c r="I309" t="s">
        <v>1703</v>
      </c>
      <c r="J309" t="s">
        <v>1704</v>
      </c>
      <c r="K309" t="s">
        <v>2064</v>
      </c>
      <c r="L309" t="s">
        <v>1706</v>
      </c>
      <c r="M309">
        <v>5</v>
      </c>
    </row>
    <row r="310" spans="1:13" x14ac:dyDescent="0.3">
      <c r="A310" t="s">
        <v>239</v>
      </c>
      <c r="B310">
        <v>2006</v>
      </c>
      <c r="C310" s="1">
        <v>81000</v>
      </c>
      <c r="D310">
        <v>80000</v>
      </c>
      <c r="E310" t="s">
        <v>10</v>
      </c>
      <c r="F310" t="s">
        <v>25</v>
      </c>
      <c r="G310" t="s">
        <v>12</v>
      </c>
      <c r="H310" t="s">
        <v>121</v>
      </c>
      <c r="I310" t="s">
        <v>1642</v>
      </c>
      <c r="J310" t="s">
        <v>1655</v>
      </c>
      <c r="K310" t="s">
        <v>1656</v>
      </c>
      <c r="L310" t="s">
        <v>1657</v>
      </c>
      <c r="M310">
        <v>4</v>
      </c>
    </row>
    <row r="311" spans="1:13" x14ac:dyDescent="0.3">
      <c r="A311" t="s">
        <v>1600</v>
      </c>
      <c r="B311">
        <v>2017</v>
      </c>
      <c r="C311" s="1">
        <v>1300000</v>
      </c>
      <c r="D311">
        <v>30000</v>
      </c>
      <c r="E311" t="s">
        <v>14</v>
      </c>
      <c r="F311" t="s">
        <v>25</v>
      </c>
      <c r="G311" t="s">
        <v>12</v>
      </c>
      <c r="H311" t="s">
        <v>121</v>
      </c>
      <c r="I311" t="s">
        <v>2184</v>
      </c>
      <c r="J311" t="s">
        <v>1629</v>
      </c>
      <c r="K311" t="s">
        <v>2185</v>
      </c>
      <c r="L311" t="s">
        <v>1686</v>
      </c>
      <c r="M311">
        <v>5</v>
      </c>
    </row>
    <row r="312" spans="1:13" x14ac:dyDescent="0.3">
      <c r="A312" t="s">
        <v>1600</v>
      </c>
      <c r="B312">
        <v>2017</v>
      </c>
      <c r="C312" s="1">
        <v>1250000</v>
      </c>
      <c r="D312">
        <v>33000</v>
      </c>
      <c r="E312" t="s">
        <v>14</v>
      </c>
      <c r="F312" t="s">
        <v>25</v>
      </c>
      <c r="G312" t="s">
        <v>12</v>
      </c>
      <c r="H312" t="s">
        <v>121</v>
      </c>
      <c r="I312" t="s">
        <v>2184</v>
      </c>
      <c r="J312" t="s">
        <v>1629</v>
      </c>
      <c r="K312" t="s">
        <v>2185</v>
      </c>
      <c r="L312" t="s">
        <v>1686</v>
      </c>
      <c r="M312">
        <v>5</v>
      </c>
    </row>
    <row r="313" spans="1:13" x14ac:dyDescent="0.3">
      <c r="A313" t="s">
        <v>341</v>
      </c>
      <c r="B313">
        <v>2013</v>
      </c>
      <c r="C313" s="1">
        <v>535000</v>
      </c>
      <c r="D313">
        <v>90000</v>
      </c>
      <c r="E313" t="s">
        <v>10</v>
      </c>
      <c r="F313" t="s">
        <v>25</v>
      </c>
      <c r="G313" t="s">
        <v>12</v>
      </c>
      <c r="H313" t="s">
        <v>154</v>
      </c>
      <c r="I313" t="s">
        <v>1827</v>
      </c>
      <c r="J313" t="s">
        <v>1828</v>
      </c>
      <c r="K313" t="s">
        <v>1829</v>
      </c>
      <c r="L313" t="s">
        <v>1830</v>
      </c>
      <c r="M313">
        <v>7</v>
      </c>
    </row>
    <row r="314" spans="1:13" x14ac:dyDescent="0.3">
      <c r="A314" t="s">
        <v>675</v>
      </c>
      <c r="B314">
        <v>2014</v>
      </c>
      <c r="C314" s="1">
        <v>555000</v>
      </c>
      <c r="D314">
        <v>80100</v>
      </c>
      <c r="E314" t="s">
        <v>14</v>
      </c>
      <c r="F314" t="s">
        <v>25</v>
      </c>
      <c r="G314" t="s">
        <v>12</v>
      </c>
      <c r="H314" t="s">
        <v>126</v>
      </c>
      <c r="I314" t="s">
        <v>1666</v>
      </c>
      <c r="J314" t="s">
        <v>1667</v>
      </c>
      <c r="K314" t="s">
        <v>1995</v>
      </c>
      <c r="L314" t="s">
        <v>1669</v>
      </c>
      <c r="M314">
        <v>5</v>
      </c>
    </row>
    <row r="315" spans="1:13" x14ac:dyDescent="0.3">
      <c r="A315" t="s">
        <v>1553</v>
      </c>
      <c r="B315">
        <v>2014</v>
      </c>
      <c r="C315" s="1">
        <v>725000</v>
      </c>
      <c r="D315">
        <v>120000</v>
      </c>
      <c r="E315" t="s">
        <v>10</v>
      </c>
      <c r="F315" t="s">
        <v>25</v>
      </c>
      <c r="G315" t="s">
        <v>12</v>
      </c>
      <c r="H315" t="s">
        <v>121</v>
      </c>
      <c r="I315" t="s">
        <v>2065</v>
      </c>
      <c r="J315" t="s">
        <v>1634</v>
      </c>
      <c r="K315" t="s">
        <v>1751</v>
      </c>
      <c r="L315" t="s">
        <v>1752</v>
      </c>
      <c r="M315">
        <v>5</v>
      </c>
    </row>
    <row r="316" spans="1:13" x14ac:dyDescent="0.3">
      <c r="A316" t="s">
        <v>2186</v>
      </c>
      <c r="B316">
        <v>1983</v>
      </c>
      <c r="C316" s="1">
        <v>300000</v>
      </c>
      <c r="D316">
        <v>10000</v>
      </c>
      <c r="E316" t="s">
        <v>14</v>
      </c>
      <c r="F316" t="s">
        <v>25</v>
      </c>
      <c r="G316" t="s">
        <v>12</v>
      </c>
      <c r="H316" t="s">
        <v>154</v>
      </c>
      <c r="I316" t="s">
        <v>1676</v>
      </c>
      <c r="J316" t="s">
        <v>1676</v>
      </c>
      <c r="K316" t="s">
        <v>1676</v>
      </c>
      <c r="L316" t="s">
        <v>1676</v>
      </c>
    </row>
    <row r="317" spans="1:13" x14ac:dyDescent="0.3">
      <c r="A317" t="s">
        <v>639</v>
      </c>
      <c r="B317">
        <v>2016</v>
      </c>
      <c r="C317" s="1">
        <v>229999</v>
      </c>
      <c r="D317">
        <v>40000</v>
      </c>
      <c r="E317" t="s">
        <v>10</v>
      </c>
      <c r="F317" t="s">
        <v>25</v>
      </c>
      <c r="G317" t="s">
        <v>12</v>
      </c>
      <c r="H317" t="s">
        <v>121</v>
      </c>
      <c r="I317" t="s">
        <v>2080</v>
      </c>
      <c r="J317" t="s">
        <v>2081</v>
      </c>
      <c r="K317" t="s">
        <v>2082</v>
      </c>
      <c r="L317" t="s">
        <v>2083</v>
      </c>
      <c r="M317">
        <v>5</v>
      </c>
    </row>
    <row r="318" spans="1:13" x14ac:dyDescent="0.3">
      <c r="A318" t="s">
        <v>229</v>
      </c>
      <c r="B318">
        <v>2013</v>
      </c>
      <c r="C318" s="1">
        <v>800000</v>
      </c>
      <c r="D318">
        <v>160000</v>
      </c>
      <c r="E318" t="s">
        <v>14</v>
      </c>
      <c r="F318" t="s">
        <v>25</v>
      </c>
      <c r="G318" t="s">
        <v>12</v>
      </c>
      <c r="H318" t="s">
        <v>126</v>
      </c>
      <c r="I318" t="s">
        <v>1763</v>
      </c>
      <c r="J318" t="s">
        <v>1764</v>
      </c>
      <c r="K318" t="s">
        <v>1789</v>
      </c>
      <c r="L318" t="s">
        <v>1790</v>
      </c>
      <c r="M318">
        <v>8</v>
      </c>
    </row>
    <row r="319" spans="1:13" x14ac:dyDescent="0.3">
      <c r="A319" t="s">
        <v>159</v>
      </c>
      <c r="B319">
        <v>2017</v>
      </c>
      <c r="C319" s="1">
        <v>409999</v>
      </c>
      <c r="D319">
        <v>47000</v>
      </c>
      <c r="E319" t="s">
        <v>10</v>
      </c>
      <c r="F319" t="s">
        <v>25</v>
      </c>
      <c r="G319" t="s">
        <v>12</v>
      </c>
      <c r="H319" t="s">
        <v>121</v>
      </c>
      <c r="I319" t="s">
        <v>1821</v>
      </c>
      <c r="J319" t="s">
        <v>1730</v>
      </c>
      <c r="K319" t="s">
        <v>1843</v>
      </c>
      <c r="L319" t="s">
        <v>1731</v>
      </c>
      <c r="M319">
        <v>5</v>
      </c>
    </row>
    <row r="320" spans="1:13" x14ac:dyDescent="0.3">
      <c r="A320" t="s">
        <v>1212</v>
      </c>
      <c r="B320">
        <v>2018</v>
      </c>
      <c r="C320" s="1">
        <v>1210000</v>
      </c>
      <c r="D320">
        <v>25000</v>
      </c>
      <c r="E320" t="s">
        <v>14</v>
      </c>
      <c r="F320" t="s">
        <v>25</v>
      </c>
      <c r="G320" t="s">
        <v>12</v>
      </c>
      <c r="H320" t="s">
        <v>121</v>
      </c>
      <c r="I320" t="s">
        <v>2187</v>
      </c>
      <c r="J320" t="s">
        <v>1639</v>
      </c>
      <c r="K320" t="s">
        <v>2090</v>
      </c>
      <c r="L320" t="s">
        <v>1693</v>
      </c>
      <c r="M320">
        <v>5</v>
      </c>
    </row>
    <row r="321" spans="1:13" x14ac:dyDescent="0.3">
      <c r="A321" t="s">
        <v>359</v>
      </c>
      <c r="B321">
        <v>2017</v>
      </c>
      <c r="C321" s="1">
        <v>400000</v>
      </c>
      <c r="D321">
        <v>26000</v>
      </c>
      <c r="E321" t="s">
        <v>10</v>
      </c>
      <c r="F321" t="s">
        <v>25</v>
      </c>
      <c r="G321" t="s">
        <v>12</v>
      </c>
      <c r="H321" t="s">
        <v>121</v>
      </c>
      <c r="I321" t="s">
        <v>2188</v>
      </c>
      <c r="J321" t="s">
        <v>1704</v>
      </c>
      <c r="K321" t="s">
        <v>2064</v>
      </c>
      <c r="L321" t="s">
        <v>1706</v>
      </c>
      <c r="M321">
        <v>5</v>
      </c>
    </row>
    <row r="322" spans="1:13" x14ac:dyDescent="0.3">
      <c r="A322" t="s">
        <v>2189</v>
      </c>
      <c r="B322">
        <v>2018</v>
      </c>
      <c r="C322" s="1">
        <v>520000</v>
      </c>
      <c r="D322">
        <v>29000</v>
      </c>
      <c r="E322" t="s">
        <v>14</v>
      </c>
      <c r="F322" t="s">
        <v>25</v>
      </c>
      <c r="G322" t="s">
        <v>12</v>
      </c>
      <c r="H322" t="s">
        <v>121</v>
      </c>
      <c r="I322" t="s">
        <v>2178</v>
      </c>
      <c r="J322" t="s">
        <v>2135</v>
      </c>
      <c r="K322" t="s">
        <v>2136</v>
      </c>
      <c r="L322" t="s">
        <v>2190</v>
      </c>
      <c r="M322">
        <v>5</v>
      </c>
    </row>
    <row r="323" spans="1:13" x14ac:dyDescent="0.3">
      <c r="A323" t="s">
        <v>1498</v>
      </c>
      <c r="B323">
        <v>2016</v>
      </c>
      <c r="C323" s="1">
        <v>650000</v>
      </c>
      <c r="D323">
        <v>50000</v>
      </c>
      <c r="E323" t="s">
        <v>10</v>
      </c>
      <c r="F323" t="s">
        <v>25</v>
      </c>
      <c r="G323" t="s">
        <v>19</v>
      </c>
      <c r="H323" t="s">
        <v>121</v>
      </c>
      <c r="I323" t="s">
        <v>1707</v>
      </c>
      <c r="J323" t="s">
        <v>1647</v>
      </c>
      <c r="K323" t="s">
        <v>1708</v>
      </c>
      <c r="L323" t="s">
        <v>1709</v>
      </c>
      <c r="M323">
        <v>5</v>
      </c>
    </row>
    <row r="324" spans="1:13" x14ac:dyDescent="0.3">
      <c r="A324" t="s">
        <v>967</v>
      </c>
      <c r="B324">
        <v>2011</v>
      </c>
      <c r="C324" s="1">
        <v>325000</v>
      </c>
      <c r="D324">
        <v>58000</v>
      </c>
      <c r="E324" t="s">
        <v>10</v>
      </c>
      <c r="F324" t="s">
        <v>25</v>
      </c>
      <c r="G324" t="s">
        <v>12</v>
      </c>
      <c r="H324" t="s">
        <v>154</v>
      </c>
      <c r="I324" t="s">
        <v>1642</v>
      </c>
      <c r="J324" t="s">
        <v>1643</v>
      </c>
      <c r="K324" t="s">
        <v>1644</v>
      </c>
      <c r="L324" t="s">
        <v>1645</v>
      </c>
      <c r="M324">
        <v>5</v>
      </c>
    </row>
    <row r="325" spans="1:13" x14ac:dyDescent="0.3">
      <c r="A325" t="s">
        <v>1755</v>
      </c>
      <c r="B325">
        <v>2012</v>
      </c>
      <c r="C325" s="1">
        <v>420000</v>
      </c>
      <c r="D325">
        <v>120000</v>
      </c>
      <c r="E325" t="s">
        <v>10</v>
      </c>
      <c r="F325" t="s">
        <v>25</v>
      </c>
      <c r="G325" t="s">
        <v>19</v>
      </c>
      <c r="H325" t="s">
        <v>121</v>
      </c>
      <c r="I325" t="s">
        <v>2065</v>
      </c>
      <c r="J325" t="s">
        <v>1647</v>
      </c>
      <c r="K325" t="s">
        <v>2037</v>
      </c>
      <c r="L325" t="s">
        <v>1865</v>
      </c>
      <c r="M325">
        <v>5</v>
      </c>
    </row>
    <row r="326" spans="1:13" x14ac:dyDescent="0.3">
      <c r="A326" t="s">
        <v>980</v>
      </c>
      <c r="B326">
        <v>2014</v>
      </c>
      <c r="C326" s="1">
        <v>400000</v>
      </c>
      <c r="D326">
        <v>50000</v>
      </c>
      <c r="E326" t="s">
        <v>10</v>
      </c>
      <c r="F326" t="s">
        <v>25</v>
      </c>
      <c r="G326" t="s">
        <v>12</v>
      </c>
      <c r="H326" t="s">
        <v>121</v>
      </c>
      <c r="I326" t="s">
        <v>2030</v>
      </c>
      <c r="J326" t="s">
        <v>1647</v>
      </c>
      <c r="K326" t="s">
        <v>1870</v>
      </c>
      <c r="L326" t="s">
        <v>1871</v>
      </c>
      <c r="M326">
        <v>5</v>
      </c>
    </row>
    <row r="327" spans="1:13" x14ac:dyDescent="0.3">
      <c r="A327" t="s">
        <v>247</v>
      </c>
      <c r="B327">
        <v>2010</v>
      </c>
      <c r="C327" s="1">
        <v>254999</v>
      </c>
      <c r="D327">
        <v>80000</v>
      </c>
      <c r="E327" t="s">
        <v>10</v>
      </c>
      <c r="F327" t="s">
        <v>25</v>
      </c>
      <c r="G327" t="s">
        <v>12</v>
      </c>
      <c r="H327" t="s">
        <v>151</v>
      </c>
      <c r="I327" t="s">
        <v>1733</v>
      </c>
      <c r="J327" t="s">
        <v>1647</v>
      </c>
      <c r="K327" t="s">
        <v>2086</v>
      </c>
      <c r="L327" t="s">
        <v>2087</v>
      </c>
      <c r="M327">
        <v>5</v>
      </c>
    </row>
    <row r="328" spans="1:13" x14ac:dyDescent="0.3">
      <c r="A328" t="s">
        <v>612</v>
      </c>
      <c r="B328">
        <v>2003</v>
      </c>
      <c r="C328" s="1">
        <v>65000</v>
      </c>
      <c r="D328">
        <v>60000</v>
      </c>
      <c r="E328" t="s">
        <v>10</v>
      </c>
      <c r="F328" t="s">
        <v>25</v>
      </c>
      <c r="G328" t="s">
        <v>12</v>
      </c>
      <c r="H328" t="s">
        <v>151</v>
      </c>
      <c r="I328" t="s">
        <v>1670</v>
      </c>
      <c r="J328" t="s">
        <v>1671</v>
      </c>
      <c r="K328" t="s">
        <v>1672</v>
      </c>
      <c r="L328" t="s">
        <v>1673</v>
      </c>
      <c r="M328">
        <v>5</v>
      </c>
    </row>
    <row r="329" spans="1:13" x14ac:dyDescent="0.3">
      <c r="A329" t="s">
        <v>2191</v>
      </c>
      <c r="B329">
        <v>2017</v>
      </c>
      <c r="C329" s="1">
        <v>351000</v>
      </c>
      <c r="D329">
        <v>36000</v>
      </c>
      <c r="E329" t="s">
        <v>10</v>
      </c>
      <c r="F329" t="s">
        <v>25</v>
      </c>
      <c r="G329" t="s">
        <v>12</v>
      </c>
      <c r="H329" t="s">
        <v>121</v>
      </c>
      <c r="I329" t="s">
        <v>1842</v>
      </c>
      <c r="J329" t="s">
        <v>1730</v>
      </c>
      <c r="K329" t="s">
        <v>1843</v>
      </c>
      <c r="L329" t="s">
        <v>1731</v>
      </c>
      <c r="M329">
        <v>5</v>
      </c>
    </row>
    <row r="330" spans="1:13" x14ac:dyDescent="0.3">
      <c r="A330" t="s">
        <v>179</v>
      </c>
      <c r="B330">
        <v>2007</v>
      </c>
      <c r="C330" s="1">
        <v>404000</v>
      </c>
      <c r="D330">
        <v>120000</v>
      </c>
      <c r="E330" t="s">
        <v>14</v>
      </c>
      <c r="F330" t="s">
        <v>25</v>
      </c>
      <c r="G330" t="s">
        <v>12</v>
      </c>
      <c r="H330" t="s">
        <v>154</v>
      </c>
      <c r="I330" t="s">
        <v>2148</v>
      </c>
      <c r="J330" t="s">
        <v>1764</v>
      </c>
      <c r="K330" t="s">
        <v>2149</v>
      </c>
      <c r="L330" t="s">
        <v>2150</v>
      </c>
      <c r="M330">
        <v>8</v>
      </c>
    </row>
    <row r="331" spans="1:13" x14ac:dyDescent="0.3">
      <c r="A331" t="s">
        <v>494</v>
      </c>
      <c r="B331">
        <v>2011</v>
      </c>
      <c r="C331" s="1">
        <v>185000</v>
      </c>
      <c r="D331">
        <v>185000</v>
      </c>
      <c r="E331" t="s">
        <v>14</v>
      </c>
      <c r="F331" t="s">
        <v>25</v>
      </c>
      <c r="G331" t="s">
        <v>12</v>
      </c>
      <c r="H331" t="s">
        <v>154</v>
      </c>
      <c r="I331" t="s">
        <v>2031</v>
      </c>
      <c r="J331" t="s">
        <v>1625</v>
      </c>
      <c r="K331" t="s">
        <v>1675</v>
      </c>
      <c r="L331" t="s">
        <v>1627</v>
      </c>
      <c r="M331">
        <v>5</v>
      </c>
    </row>
    <row r="332" spans="1:13" x14ac:dyDescent="0.3">
      <c r="A332" t="s">
        <v>1312</v>
      </c>
      <c r="B332">
        <v>2011</v>
      </c>
      <c r="C332" s="1">
        <v>250000</v>
      </c>
      <c r="D332">
        <v>50000</v>
      </c>
      <c r="E332" t="s">
        <v>14</v>
      </c>
      <c r="F332" t="s">
        <v>25</v>
      </c>
      <c r="G332" t="s">
        <v>12</v>
      </c>
      <c r="H332" t="s">
        <v>121</v>
      </c>
      <c r="I332" t="s">
        <v>2192</v>
      </c>
      <c r="J332" t="s">
        <v>1667</v>
      </c>
      <c r="K332" t="s">
        <v>2193</v>
      </c>
      <c r="L332" t="s">
        <v>1665</v>
      </c>
      <c r="M332">
        <v>5</v>
      </c>
    </row>
    <row r="333" spans="1:13" x14ac:dyDescent="0.3">
      <c r="A333" t="s">
        <v>612</v>
      </c>
      <c r="B333">
        <v>2002</v>
      </c>
      <c r="C333" s="1">
        <v>60000</v>
      </c>
      <c r="D333">
        <v>100000</v>
      </c>
      <c r="E333" t="s">
        <v>10</v>
      </c>
      <c r="F333" t="s">
        <v>25</v>
      </c>
      <c r="G333" t="s">
        <v>12</v>
      </c>
      <c r="H333" t="s">
        <v>151</v>
      </c>
      <c r="I333" t="s">
        <v>1670</v>
      </c>
      <c r="J333" t="s">
        <v>1671</v>
      </c>
      <c r="K333" t="s">
        <v>1672</v>
      </c>
      <c r="L333" t="s">
        <v>1673</v>
      </c>
      <c r="M333">
        <v>5</v>
      </c>
    </row>
    <row r="334" spans="1:13" x14ac:dyDescent="0.3">
      <c r="A334" t="s">
        <v>622</v>
      </c>
      <c r="B334">
        <v>2013</v>
      </c>
      <c r="C334" s="1">
        <v>500000</v>
      </c>
      <c r="D334">
        <v>50000</v>
      </c>
      <c r="E334" t="s">
        <v>10</v>
      </c>
      <c r="F334" t="s">
        <v>25</v>
      </c>
      <c r="G334" t="s">
        <v>12</v>
      </c>
      <c r="H334" t="s">
        <v>126</v>
      </c>
      <c r="I334" t="s">
        <v>2172</v>
      </c>
      <c r="J334" t="s">
        <v>1734</v>
      </c>
      <c r="K334" t="s">
        <v>1735</v>
      </c>
      <c r="L334" t="s">
        <v>2173</v>
      </c>
      <c r="M334">
        <v>5</v>
      </c>
    </row>
    <row r="335" spans="1:13" x14ac:dyDescent="0.3">
      <c r="A335" t="s">
        <v>545</v>
      </c>
      <c r="B335">
        <v>2007</v>
      </c>
      <c r="C335" s="1">
        <v>85000</v>
      </c>
      <c r="D335">
        <v>80000</v>
      </c>
      <c r="E335" t="s">
        <v>10</v>
      </c>
      <c r="F335" t="s">
        <v>25</v>
      </c>
      <c r="G335" t="s">
        <v>12</v>
      </c>
      <c r="H335" t="s">
        <v>126</v>
      </c>
      <c r="I335" t="s">
        <v>1713</v>
      </c>
      <c r="J335" t="s">
        <v>1730</v>
      </c>
      <c r="K335" t="s">
        <v>1660</v>
      </c>
      <c r="L335" t="s">
        <v>1731</v>
      </c>
      <c r="M335">
        <v>5</v>
      </c>
    </row>
    <row r="336" spans="1:13" x14ac:dyDescent="0.3">
      <c r="A336" t="s">
        <v>2194</v>
      </c>
      <c r="B336">
        <v>2005</v>
      </c>
      <c r="C336" s="1">
        <v>85000</v>
      </c>
      <c r="D336">
        <v>60000</v>
      </c>
      <c r="E336" t="s">
        <v>10</v>
      </c>
      <c r="F336" t="s">
        <v>25</v>
      </c>
      <c r="G336" t="s">
        <v>12</v>
      </c>
      <c r="H336" t="s">
        <v>126</v>
      </c>
      <c r="I336" t="s">
        <v>1676</v>
      </c>
      <c r="J336" t="s">
        <v>1676</v>
      </c>
      <c r="K336" t="s">
        <v>1676</v>
      </c>
      <c r="L336" t="s">
        <v>1676</v>
      </c>
    </row>
    <row r="337" spans="1:13" x14ac:dyDescent="0.3">
      <c r="A337" t="s">
        <v>277</v>
      </c>
      <c r="B337">
        <v>2005</v>
      </c>
      <c r="C337" s="1">
        <v>85000</v>
      </c>
      <c r="D337">
        <v>80000</v>
      </c>
      <c r="E337" t="s">
        <v>10</v>
      </c>
      <c r="F337" t="s">
        <v>25</v>
      </c>
      <c r="G337" t="s">
        <v>12</v>
      </c>
      <c r="H337" t="s">
        <v>151</v>
      </c>
      <c r="I337" t="s">
        <v>1687</v>
      </c>
      <c r="J337" t="s">
        <v>1655</v>
      </c>
      <c r="K337" t="s">
        <v>1688</v>
      </c>
      <c r="L337" t="s">
        <v>1689</v>
      </c>
      <c r="M337">
        <v>5</v>
      </c>
    </row>
    <row r="338" spans="1:13" x14ac:dyDescent="0.3">
      <c r="A338" t="s">
        <v>2133</v>
      </c>
      <c r="B338">
        <v>2011</v>
      </c>
      <c r="C338" s="1">
        <v>265000</v>
      </c>
      <c r="D338">
        <v>90000</v>
      </c>
      <c r="E338" t="s">
        <v>14</v>
      </c>
      <c r="F338" t="s">
        <v>25</v>
      </c>
      <c r="G338" t="s">
        <v>12</v>
      </c>
      <c r="H338" t="s">
        <v>151</v>
      </c>
      <c r="I338" t="s">
        <v>1674</v>
      </c>
      <c r="J338" t="s">
        <v>1625</v>
      </c>
      <c r="K338" t="s">
        <v>1675</v>
      </c>
      <c r="L338" t="s">
        <v>1627</v>
      </c>
      <c r="M338">
        <v>5</v>
      </c>
    </row>
    <row r="339" spans="1:13" x14ac:dyDescent="0.3">
      <c r="A339" t="s">
        <v>374</v>
      </c>
      <c r="B339">
        <v>2010</v>
      </c>
      <c r="C339" s="1">
        <v>130000</v>
      </c>
      <c r="D339">
        <v>162000</v>
      </c>
      <c r="E339" t="s">
        <v>10</v>
      </c>
      <c r="F339" t="s">
        <v>25</v>
      </c>
      <c r="G339" t="s">
        <v>12</v>
      </c>
      <c r="H339" t="s">
        <v>126</v>
      </c>
      <c r="I339" t="s">
        <v>1880</v>
      </c>
      <c r="J339" t="s">
        <v>1730</v>
      </c>
      <c r="K339" t="s">
        <v>2195</v>
      </c>
      <c r="L339" t="s">
        <v>1731</v>
      </c>
      <c r="M339">
        <v>5</v>
      </c>
    </row>
    <row r="340" spans="1:13" x14ac:dyDescent="0.3">
      <c r="A340" t="s">
        <v>223</v>
      </c>
      <c r="B340">
        <v>2013</v>
      </c>
      <c r="C340" s="1">
        <v>480000</v>
      </c>
      <c r="D340">
        <v>110000</v>
      </c>
      <c r="E340" t="s">
        <v>14</v>
      </c>
      <c r="F340" t="s">
        <v>25</v>
      </c>
      <c r="G340" t="s">
        <v>12</v>
      </c>
      <c r="H340" t="s">
        <v>154</v>
      </c>
      <c r="I340" t="s">
        <v>1918</v>
      </c>
      <c r="J340" t="s">
        <v>1625</v>
      </c>
      <c r="K340" t="s">
        <v>1811</v>
      </c>
      <c r="L340" t="s">
        <v>1686</v>
      </c>
      <c r="M340">
        <v>7</v>
      </c>
    </row>
    <row r="341" spans="1:13" x14ac:dyDescent="0.3">
      <c r="A341" t="s">
        <v>487</v>
      </c>
      <c r="B341">
        <v>2008</v>
      </c>
      <c r="C341" s="1">
        <v>170000</v>
      </c>
      <c r="D341">
        <v>120000</v>
      </c>
      <c r="E341" t="s">
        <v>14</v>
      </c>
      <c r="F341" t="s">
        <v>25</v>
      </c>
      <c r="G341" t="s">
        <v>12</v>
      </c>
      <c r="H341" t="s">
        <v>154</v>
      </c>
      <c r="I341" t="s">
        <v>1750</v>
      </c>
      <c r="J341" t="s">
        <v>1625</v>
      </c>
      <c r="K341" t="s">
        <v>2035</v>
      </c>
      <c r="L341" t="s">
        <v>1627</v>
      </c>
      <c r="M341">
        <v>5</v>
      </c>
    </row>
    <row r="342" spans="1:13" x14ac:dyDescent="0.3">
      <c r="A342" t="s">
        <v>1312</v>
      </c>
      <c r="B342">
        <v>2011</v>
      </c>
      <c r="C342" s="1">
        <v>275000</v>
      </c>
      <c r="D342">
        <v>45000</v>
      </c>
      <c r="E342" t="s">
        <v>14</v>
      </c>
      <c r="F342" t="s">
        <v>25</v>
      </c>
      <c r="G342" t="s">
        <v>12</v>
      </c>
      <c r="H342" t="s">
        <v>121</v>
      </c>
      <c r="I342" t="s">
        <v>2192</v>
      </c>
      <c r="J342" t="s">
        <v>1667</v>
      </c>
      <c r="K342" t="s">
        <v>2193</v>
      </c>
      <c r="L342" t="s">
        <v>1665</v>
      </c>
      <c r="M342">
        <v>5</v>
      </c>
    </row>
    <row r="343" spans="1:13" x14ac:dyDescent="0.3">
      <c r="A343" t="s">
        <v>258</v>
      </c>
      <c r="B343">
        <v>2005</v>
      </c>
      <c r="C343" s="1">
        <v>89000</v>
      </c>
      <c r="D343">
        <v>90000</v>
      </c>
      <c r="E343" t="s">
        <v>10</v>
      </c>
      <c r="F343" t="s">
        <v>25</v>
      </c>
      <c r="G343" t="s">
        <v>12</v>
      </c>
      <c r="H343" t="s">
        <v>126</v>
      </c>
      <c r="I343" t="s">
        <v>1677</v>
      </c>
      <c r="J343" t="s">
        <v>1730</v>
      </c>
      <c r="K343" t="s">
        <v>1660</v>
      </c>
      <c r="L343" t="s">
        <v>1731</v>
      </c>
      <c r="M343">
        <v>5</v>
      </c>
    </row>
    <row r="344" spans="1:13" x14ac:dyDescent="0.3">
      <c r="A344" t="s">
        <v>285</v>
      </c>
      <c r="B344">
        <v>2010</v>
      </c>
      <c r="C344" s="1">
        <v>170000</v>
      </c>
      <c r="D344">
        <v>90000</v>
      </c>
      <c r="E344" t="s">
        <v>14</v>
      </c>
      <c r="F344" t="s">
        <v>25</v>
      </c>
      <c r="G344" t="s">
        <v>12</v>
      </c>
      <c r="H344" t="s">
        <v>126</v>
      </c>
      <c r="I344" t="s">
        <v>1662</v>
      </c>
      <c r="J344" t="s">
        <v>1663</v>
      </c>
      <c r="K344" t="s">
        <v>2029</v>
      </c>
      <c r="L344" t="s">
        <v>1665</v>
      </c>
      <c r="M344">
        <v>5</v>
      </c>
    </row>
    <row r="345" spans="1:13" x14ac:dyDescent="0.3">
      <c r="A345" t="s">
        <v>2196</v>
      </c>
      <c r="B345">
        <v>2019</v>
      </c>
      <c r="C345" s="1">
        <v>1090000</v>
      </c>
      <c r="D345">
        <v>16500</v>
      </c>
      <c r="E345" t="s">
        <v>10</v>
      </c>
      <c r="F345" t="s">
        <v>11</v>
      </c>
      <c r="G345" t="s">
        <v>12</v>
      </c>
      <c r="H345" t="s">
        <v>121</v>
      </c>
      <c r="I345" t="s">
        <v>1733</v>
      </c>
      <c r="J345" t="s">
        <v>1647</v>
      </c>
      <c r="K345" t="s">
        <v>2197</v>
      </c>
      <c r="L345" t="s">
        <v>2198</v>
      </c>
      <c r="M345">
        <v>5</v>
      </c>
    </row>
    <row r="346" spans="1:13" x14ac:dyDescent="0.3">
      <c r="A346" t="s">
        <v>577</v>
      </c>
      <c r="B346">
        <v>2017</v>
      </c>
      <c r="C346" s="1">
        <v>1100000</v>
      </c>
      <c r="D346">
        <v>67000</v>
      </c>
      <c r="E346" t="s">
        <v>14</v>
      </c>
      <c r="F346" t="s">
        <v>25</v>
      </c>
      <c r="G346" t="s">
        <v>19</v>
      </c>
      <c r="H346" t="s">
        <v>121</v>
      </c>
      <c r="I346" t="s">
        <v>1925</v>
      </c>
      <c r="J346" t="s">
        <v>1900</v>
      </c>
      <c r="K346" t="s">
        <v>1912</v>
      </c>
      <c r="L346" t="s">
        <v>1913</v>
      </c>
      <c r="M346">
        <v>5</v>
      </c>
    </row>
    <row r="347" spans="1:13" x14ac:dyDescent="0.3">
      <c r="A347" t="s">
        <v>423</v>
      </c>
      <c r="B347">
        <v>2018</v>
      </c>
      <c r="C347" s="1">
        <v>610000</v>
      </c>
      <c r="D347">
        <v>52000</v>
      </c>
      <c r="E347" t="s">
        <v>10</v>
      </c>
      <c r="F347" t="s">
        <v>11</v>
      </c>
      <c r="G347" t="s">
        <v>12</v>
      </c>
      <c r="H347" t="s">
        <v>121</v>
      </c>
      <c r="I347" t="s">
        <v>1817</v>
      </c>
      <c r="J347" t="s">
        <v>1647</v>
      </c>
      <c r="K347" t="s">
        <v>1870</v>
      </c>
      <c r="L347" t="s">
        <v>1871</v>
      </c>
      <c r="M347">
        <v>5</v>
      </c>
    </row>
    <row r="348" spans="1:13" x14ac:dyDescent="0.3">
      <c r="A348" t="s">
        <v>1428</v>
      </c>
      <c r="B348">
        <v>2016</v>
      </c>
      <c r="C348" s="1">
        <v>335000</v>
      </c>
      <c r="D348">
        <v>40000</v>
      </c>
      <c r="E348" t="s">
        <v>10</v>
      </c>
      <c r="F348" t="s">
        <v>11</v>
      </c>
      <c r="G348" t="s">
        <v>12</v>
      </c>
      <c r="H348" t="s">
        <v>121</v>
      </c>
      <c r="I348" t="s">
        <v>1738</v>
      </c>
      <c r="J348" t="s">
        <v>1681</v>
      </c>
      <c r="K348" t="s">
        <v>1678</v>
      </c>
      <c r="L348" t="s">
        <v>1739</v>
      </c>
      <c r="M348">
        <v>5</v>
      </c>
    </row>
    <row r="349" spans="1:13" x14ac:dyDescent="0.3">
      <c r="A349" t="s">
        <v>685</v>
      </c>
      <c r="B349">
        <v>2015</v>
      </c>
      <c r="C349" s="1">
        <v>434999</v>
      </c>
      <c r="D349">
        <v>40000</v>
      </c>
      <c r="E349" t="s">
        <v>10</v>
      </c>
      <c r="F349" t="s">
        <v>11</v>
      </c>
      <c r="G349" t="s">
        <v>12</v>
      </c>
      <c r="H349" t="s">
        <v>121</v>
      </c>
      <c r="I349" t="s">
        <v>1677</v>
      </c>
      <c r="J349" t="s">
        <v>1647</v>
      </c>
      <c r="K349" t="s">
        <v>1682</v>
      </c>
      <c r="L349" t="s">
        <v>1865</v>
      </c>
      <c r="M349">
        <v>5</v>
      </c>
    </row>
    <row r="350" spans="1:13" x14ac:dyDescent="0.3">
      <c r="A350" t="s">
        <v>2199</v>
      </c>
      <c r="B350">
        <v>2018</v>
      </c>
      <c r="C350" s="1">
        <v>3000000</v>
      </c>
      <c r="D350">
        <v>35000</v>
      </c>
      <c r="E350" t="s">
        <v>14</v>
      </c>
      <c r="F350" t="s">
        <v>25</v>
      </c>
      <c r="G350" t="s">
        <v>12</v>
      </c>
      <c r="H350" t="s">
        <v>121</v>
      </c>
      <c r="I350" t="s">
        <v>2200</v>
      </c>
      <c r="J350" t="s">
        <v>1786</v>
      </c>
      <c r="K350" t="s">
        <v>2201</v>
      </c>
      <c r="L350" t="s">
        <v>2202</v>
      </c>
      <c r="M350">
        <v>7</v>
      </c>
    </row>
    <row r="351" spans="1:13" x14ac:dyDescent="0.3">
      <c r="A351" t="s">
        <v>639</v>
      </c>
      <c r="B351">
        <v>2018</v>
      </c>
      <c r="C351" s="1">
        <v>390000</v>
      </c>
      <c r="D351">
        <v>13000</v>
      </c>
      <c r="E351" t="s">
        <v>10</v>
      </c>
      <c r="F351" t="s">
        <v>11</v>
      </c>
      <c r="G351" t="s">
        <v>12</v>
      </c>
      <c r="H351" t="s">
        <v>121</v>
      </c>
      <c r="I351" t="s">
        <v>2203</v>
      </c>
      <c r="J351" t="s">
        <v>2081</v>
      </c>
      <c r="K351" t="s">
        <v>2204</v>
      </c>
      <c r="L351" t="s">
        <v>2083</v>
      </c>
      <c r="M351">
        <v>5</v>
      </c>
    </row>
    <row r="352" spans="1:13" x14ac:dyDescent="0.3">
      <c r="A352" t="s">
        <v>437</v>
      </c>
      <c r="B352">
        <v>2012</v>
      </c>
      <c r="C352" s="1">
        <v>325000</v>
      </c>
      <c r="D352">
        <v>40000</v>
      </c>
      <c r="E352" t="s">
        <v>10</v>
      </c>
      <c r="F352" t="s">
        <v>11</v>
      </c>
      <c r="G352" t="s">
        <v>12</v>
      </c>
      <c r="H352" t="s">
        <v>121</v>
      </c>
      <c r="I352" t="s">
        <v>1756</v>
      </c>
      <c r="J352" t="s">
        <v>1681</v>
      </c>
      <c r="K352" t="s">
        <v>1815</v>
      </c>
      <c r="L352" t="s">
        <v>1923</v>
      </c>
      <c r="M352">
        <v>5</v>
      </c>
    </row>
    <row r="353" spans="1:13" x14ac:dyDescent="0.3">
      <c r="A353" t="s">
        <v>2205</v>
      </c>
      <c r="B353">
        <v>2019</v>
      </c>
      <c r="C353" s="1">
        <v>640000</v>
      </c>
      <c r="D353">
        <v>10000</v>
      </c>
      <c r="E353" t="s">
        <v>10</v>
      </c>
      <c r="F353" t="s">
        <v>11</v>
      </c>
      <c r="G353" t="s">
        <v>12</v>
      </c>
      <c r="H353" t="s">
        <v>121</v>
      </c>
      <c r="I353" t="s">
        <v>1733</v>
      </c>
      <c r="J353" t="s">
        <v>1681</v>
      </c>
      <c r="K353" t="s">
        <v>2206</v>
      </c>
      <c r="L353" t="s">
        <v>1857</v>
      </c>
      <c r="M353">
        <v>5</v>
      </c>
    </row>
    <row r="354" spans="1:13" x14ac:dyDescent="0.3">
      <c r="A354" t="s">
        <v>2207</v>
      </c>
      <c r="B354">
        <v>2012</v>
      </c>
      <c r="C354" s="1">
        <v>450000</v>
      </c>
      <c r="D354">
        <v>9000</v>
      </c>
      <c r="E354" t="s">
        <v>10</v>
      </c>
      <c r="F354" t="s">
        <v>11</v>
      </c>
      <c r="G354" t="s">
        <v>12</v>
      </c>
      <c r="H354" t="s">
        <v>121</v>
      </c>
      <c r="I354" t="s">
        <v>2092</v>
      </c>
      <c r="J354" t="s">
        <v>1629</v>
      </c>
      <c r="K354" t="s">
        <v>2093</v>
      </c>
      <c r="L354" t="s">
        <v>2094</v>
      </c>
      <c r="M354">
        <v>5</v>
      </c>
    </row>
    <row r="355" spans="1:13" x14ac:dyDescent="0.3">
      <c r="A355" t="s">
        <v>1578</v>
      </c>
      <c r="B355">
        <v>2013</v>
      </c>
      <c r="C355" s="1">
        <v>400000</v>
      </c>
      <c r="D355">
        <v>70000</v>
      </c>
      <c r="E355" t="s">
        <v>14</v>
      </c>
      <c r="F355" t="s">
        <v>11</v>
      </c>
      <c r="G355" t="s">
        <v>12</v>
      </c>
      <c r="H355" t="s">
        <v>126</v>
      </c>
      <c r="I355" t="s">
        <v>1658</v>
      </c>
      <c r="J355" t="s">
        <v>1659</v>
      </c>
      <c r="K355" t="s">
        <v>2208</v>
      </c>
      <c r="L355" t="s">
        <v>1661</v>
      </c>
      <c r="M355">
        <v>5</v>
      </c>
    </row>
    <row r="356" spans="1:13" x14ac:dyDescent="0.3">
      <c r="A356" t="s">
        <v>1097</v>
      </c>
      <c r="B356">
        <v>2009</v>
      </c>
      <c r="C356" s="1">
        <v>215000</v>
      </c>
      <c r="D356">
        <v>60000</v>
      </c>
      <c r="E356" t="s">
        <v>10</v>
      </c>
      <c r="F356" t="s">
        <v>11</v>
      </c>
      <c r="G356" t="s">
        <v>12</v>
      </c>
      <c r="H356" t="s">
        <v>121</v>
      </c>
      <c r="I356" t="s">
        <v>1807</v>
      </c>
      <c r="J356" t="s">
        <v>1647</v>
      </c>
      <c r="K356" t="s">
        <v>1808</v>
      </c>
      <c r="L356" t="s">
        <v>2118</v>
      </c>
      <c r="M356">
        <v>5</v>
      </c>
    </row>
    <row r="357" spans="1:13" x14ac:dyDescent="0.3">
      <c r="A357" t="s">
        <v>469</v>
      </c>
      <c r="B357">
        <v>2014</v>
      </c>
      <c r="C357" s="1">
        <v>570000</v>
      </c>
      <c r="D357">
        <v>40000</v>
      </c>
      <c r="E357" t="s">
        <v>14</v>
      </c>
      <c r="F357" t="s">
        <v>11</v>
      </c>
      <c r="G357" t="s">
        <v>12</v>
      </c>
      <c r="H357" t="s">
        <v>121</v>
      </c>
      <c r="I357" t="s">
        <v>1908</v>
      </c>
      <c r="J357" t="s">
        <v>1667</v>
      </c>
      <c r="K357" t="s">
        <v>1909</v>
      </c>
      <c r="L357" t="s">
        <v>1910</v>
      </c>
      <c r="M357">
        <v>5</v>
      </c>
    </row>
    <row r="358" spans="1:13" x14ac:dyDescent="0.3">
      <c r="A358" t="s">
        <v>195</v>
      </c>
      <c r="B358">
        <v>2012</v>
      </c>
      <c r="C358" s="1">
        <v>680000</v>
      </c>
      <c r="D358">
        <v>93000</v>
      </c>
      <c r="E358" t="s">
        <v>14</v>
      </c>
      <c r="F358" t="s">
        <v>11</v>
      </c>
      <c r="G358" t="s">
        <v>12</v>
      </c>
      <c r="H358" t="s">
        <v>121</v>
      </c>
      <c r="I358" t="s">
        <v>1892</v>
      </c>
      <c r="J358" t="s">
        <v>1742</v>
      </c>
      <c r="K358" t="s">
        <v>2108</v>
      </c>
      <c r="L358" t="s">
        <v>2109</v>
      </c>
      <c r="M358">
        <v>7</v>
      </c>
    </row>
    <row r="359" spans="1:13" x14ac:dyDescent="0.3">
      <c r="A359" t="s">
        <v>318</v>
      </c>
      <c r="B359">
        <v>2008</v>
      </c>
      <c r="C359" s="1">
        <v>325000</v>
      </c>
      <c r="D359">
        <v>80000</v>
      </c>
      <c r="E359" t="s">
        <v>14</v>
      </c>
      <c r="F359" t="s">
        <v>25</v>
      </c>
      <c r="G359" t="s">
        <v>12</v>
      </c>
      <c r="H359" t="s">
        <v>151</v>
      </c>
      <c r="I359" t="s">
        <v>2148</v>
      </c>
      <c r="J359" t="s">
        <v>1764</v>
      </c>
      <c r="K359" t="s">
        <v>2149</v>
      </c>
      <c r="L359" t="s">
        <v>2150</v>
      </c>
      <c r="M359">
        <v>7</v>
      </c>
    </row>
    <row r="360" spans="1:13" x14ac:dyDescent="0.3">
      <c r="A360" t="s">
        <v>2209</v>
      </c>
      <c r="B360">
        <v>2011</v>
      </c>
      <c r="C360" s="1">
        <v>150000</v>
      </c>
      <c r="D360">
        <v>50000</v>
      </c>
      <c r="E360" t="s">
        <v>10</v>
      </c>
      <c r="F360" t="s">
        <v>25</v>
      </c>
      <c r="G360" t="s">
        <v>12</v>
      </c>
      <c r="H360" t="s">
        <v>126</v>
      </c>
      <c r="I360" t="s">
        <v>2210</v>
      </c>
      <c r="J360" t="s">
        <v>2089</v>
      </c>
      <c r="K360" t="s">
        <v>2211</v>
      </c>
      <c r="L360" t="s">
        <v>2212</v>
      </c>
      <c r="M360">
        <v>5</v>
      </c>
    </row>
    <row r="361" spans="1:13" x14ac:dyDescent="0.3">
      <c r="A361" t="s">
        <v>2213</v>
      </c>
      <c r="B361">
        <v>2013</v>
      </c>
      <c r="C361" s="1">
        <v>690000</v>
      </c>
      <c r="D361">
        <v>68000</v>
      </c>
      <c r="E361" t="s">
        <v>10</v>
      </c>
      <c r="F361" t="s">
        <v>11</v>
      </c>
      <c r="G361" t="s">
        <v>19</v>
      </c>
      <c r="H361" t="s">
        <v>121</v>
      </c>
      <c r="I361" t="s">
        <v>2214</v>
      </c>
      <c r="J361" t="s">
        <v>1990</v>
      </c>
      <c r="K361" t="s">
        <v>1991</v>
      </c>
      <c r="L361" t="s">
        <v>1992</v>
      </c>
      <c r="M361">
        <v>5</v>
      </c>
    </row>
    <row r="362" spans="1:13" x14ac:dyDescent="0.3">
      <c r="A362" t="s">
        <v>138</v>
      </c>
      <c r="B362">
        <v>2013</v>
      </c>
      <c r="C362" s="1">
        <v>1550000</v>
      </c>
      <c r="D362">
        <v>25000</v>
      </c>
      <c r="E362" t="s">
        <v>14</v>
      </c>
      <c r="F362" t="s">
        <v>25</v>
      </c>
      <c r="G362" t="s">
        <v>19</v>
      </c>
      <c r="H362" t="s">
        <v>121</v>
      </c>
      <c r="I362" t="s">
        <v>1802</v>
      </c>
      <c r="J362" t="s">
        <v>1769</v>
      </c>
      <c r="K362" t="s">
        <v>1803</v>
      </c>
      <c r="L362" t="s">
        <v>1804</v>
      </c>
      <c r="M362">
        <v>5</v>
      </c>
    </row>
    <row r="363" spans="1:13" x14ac:dyDescent="0.3">
      <c r="A363" t="s">
        <v>393</v>
      </c>
      <c r="B363">
        <v>2012</v>
      </c>
      <c r="C363" s="1">
        <v>64000</v>
      </c>
      <c r="D363">
        <v>18000</v>
      </c>
      <c r="E363" t="s">
        <v>10</v>
      </c>
      <c r="F363" t="s">
        <v>11</v>
      </c>
      <c r="G363" t="s">
        <v>12</v>
      </c>
      <c r="H363" t="s">
        <v>121</v>
      </c>
      <c r="I363" t="s">
        <v>2134</v>
      </c>
      <c r="J363" t="s">
        <v>2215</v>
      </c>
      <c r="K363" t="s">
        <v>2216</v>
      </c>
      <c r="L363" t="s">
        <v>2217</v>
      </c>
      <c r="M363">
        <v>4</v>
      </c>
    </row>
    <row r="364" spans="1:13" x14ac:dyDescent="0.3">
      <c r="A364" t="s">
        <v>2218</v>
      </c>
      <c r="B364">
        <v>2013</v>
      </c>
      <c r="C364" s="1">
        <v>250000</v>
      </c>
      <c r="D364">
        <v>120000</v>
      </c>
      <c r="E364" t="s">
        <v>14</v>
      </c>
      <c r="F364" t="s">
        <v>25</v>
      </c>
      <c r="G364" t="s">
        <v>12</v>
      </c>
      <c r="H364" t="s">
        <v>121</v>
      </c>
      <c r="I364" t="s">
        <v>2192</v>
      </c>
      <c r="J364" t="s">
        <v>1667</v>
      </c>
      <c r="K364" t="s">
        <v>2193</v>
      </c>
      <c r="L364" t="s">
        <v>1665</v>
      </c>
      <c r="M364">
        <v>5</v>
      </c>
    </row>
    <row r="365" spans="1:13" x14ac:dyDescent="0.3">
      <c r="A365" t="s">
        <v>258</v>
      </c>
      <c r="B365">
        <v>2005</v>
      </c>
      <c r="C365" s="1">
        <v>65000</v>
      </c>
      <c r="D365">
        <v>35000</v>
      </c>
      <c r="E365" t="s">
        <v>10</v>
      </c>
      <c r="F365" t="s">
        <v>25</v>
      </c>
      <c r="G365" t="s">
        <v>12</v>
      </c>
      <c r="H365" t="s">
        <v>121</v>
      </c>
      <c r="I365" t="s">
        <v>1677</v>
      </c>
      <c r="J365" t="s">
        <v>1730</v>
      </c>
      <c r="K365" t="s">
        <v>1660</v>
      </c>
      <c r="L365" t="s">
        <v>1731</v>
      </c>
      <c r="M365">
        <v>5</v>
      </c>
    </row>
    <row r="366" spans="1:13" x14ac:dyDescent="0.3">
      <c r="A366" t="s">
        <v>219</v>
      </c>
      <c r="B366">
        <v>2016</v>
      </c>
      <c r="C366" s="1">
        <v>550000</v>
      </c>
      <c r="D366">
        <v>60000</v>
      </c>
      <c r="E366" t="s">
        <v>14</v>
      </c>
      <c r="F366" t="s">
        <v>25</v>
      </c>
      <c r="G366" t="s">
        <v>12</v>
      </c>
      <c r="H366" t="s">
        <v>126</v>
      </c>
      <c r="I366" t="s">
        <v>1699</v>
      </c>
      <c r="J366" t="s">
        <v>1625</v>
      </c>
      <c r="K366" t="s">
        <v>1626</v>
      </c>
      <c r="L366" t="s">
        <v>1627</v>
      </c>
      <c r="M366">
        <v>5</v>
      </c>
    </row>
    <row r="367" spans="1:13" x14ac:dyDescent="0.3">
      <c r="A367" t="s">
        <v>531</v>
      </c>
      <c r="B367">
        <v>2010</v>
      </c>
      <c r="C367" s="1">
        <v>140000</v>
      </c>
      <c r="D367">
        <v>70000</v>
      </c>
      <c r="E367" t="s">
        <v>10</v>
      </c>
      <c r="F367" t="s">
        <v>25</v>
      </c>
      <c r="G367" t="s">
        <v>12</v>
      </c>
      <c r="H367" t="s">
        <v>151</v>
      </c>
      <c r="I367" t="s">
        <v>1807</v>
      </c>
      <c r="J367" t="s">
        <v>1647</v>
      </c>
      <c r="K367" t="s">
        <v>1808</v>
      </c>
      <c r="L367" t="s">
        <v>1809</v>
      </c>
      <c r="M367">
        <v>5</v>
      </c>
    </row>
    <row r="368" spans="1:13" x14ac:dyDescent="0.3">
      <c r="A368" t="s">
        <v>215</v>
      </c>
      <c r="B368">
        <v>2016</v>
      </c>
      <c r="C368" s="1">
        <v>300000</v>
      </c>
      <c r="D368">
        <v>30000</v>
      </c>
      <c r="E368" t="s">
        <v>10</v>
      </c>
      <c r="F368" t="s">
        <v>25</v>
      </c>
      <c r="G368" t="s">
        <v>12</v>
      </c>
      <c r="H368" t="s">
        <v>121</v>
      </c>
      <c r="I368" t="s">
        <v>2080</v>
      </c>
      <c r="J368" t="s">
        <v>2081</v>
      </c>
      <c r="K368" t="s">
        <v>2082</v>
      </c>
      <c r="L368" t="s">
        <v>2083</v>
      </c>
      <c r="M368">
        <v>5</v>
      </c>
    </row>
    <row r="369" spans="1:13" x14ac:dyDescent="0.3">
      <c r="A369" t="s">
        <v>2219</v>
      </c>
      <c r="B369">
        <v>2016</v>
      </c>
      <c r="C369" s="1">
        <v>800000</v>
      </c>
      <c r="D369">
        <v>70000</v>
      </c>
      <c r="E369" t="s">
        <v>10</v>
      </c>
      <c r="F369" t="s">
        <v>25</v>
      </c>
      <c r="G369" t="s">
        <v>19</v>
      </c>
      <c r="H369" t="s">
        <v>121</v>
      </c>
      <c r="I369" t="s">
        <v>2220</v>
      </c>
      <c r="J369" t="s">
        <v>1797</v>
      </c>
      <c r="K369" t="s">
        <v>2221</v>
      </c>
      <c r="L369" t="s">
        <v>2222</v>
      </c>
      <c r="M369">
        <v>5</v>
      </c>
    </row>
    <row r="370" spans="1:13" x14ac:dyDescent="0.3">
      <c r="A370" t="s">
        <v>1088</v>
      </c>
      <c r="B370">
        <v>2015</v>
      </c>
      <c r="C370" s="1">
        <v>503000</v>
      </c>
      <c r="D370">
        <v>110000</v>
      </c>
      <c r="E370" t="s">
        <v>14</v>
      </c>
      <c r="F370" t="s">
        <v>25</v>
      </c>
      <c r="G370" t="s">
        <v>12</v>
      </c>
      <c r="H370" t="s">
        <v>121</v>
      </c>
      <c r="I370" t="s">
        <v>2079</v>
      </c>
      <c r="J370" t="s">
        <v>1742</v>
      </c>
      <c r="K370" t="s">
        <v>2073</v>
      </c>
      <c r="L370" t="s">
        <v>2074</v>
      </c>
      <c r="M370">
        <v>7</v>
      </c>
    </row>
    <row r="371" spans="1:13" x14ac:dyDescent="0.3">
      <c r="A371" t="s">
        <v>2223</v>
      </c>
      <c r="B371">
        <v>2019</v>
      </c>
      <c r="C371" s="1">
        <v>3800000</v>
      </c>
      <c r="D371">
        <v>20000</v>
      </c>
      <c r="E371" t="s">
        <v>14</v>
      </c>
      <c r="F371" t="s">
        <v>25</v>
      </c>
      <c r="G371" t="s">
        <v>19</v>
      </c>
      <c r="H371" t="s">
        <v>121</v>
      </c>
      <c r="I371" t="s">
        <v>1970</v>
      </c>
      <c r="J371" t="s">
        <v>1974</v>
      </c>
      <c r="K371" t="s">
        <v>1958</v>
      </c>
      <c r="L371" t="s">
        <v>1975</v>
      </c>
      <c r="M371">
        <v>5</v>
      </c>
    </row>
    <row r="372" spans="1:13" x14ac:dyDescent="0.3">
      <c r="A372" t="s">
        <v>701</v>
      </c>
      <c r="B372">
        <v>2016</v>
      </c>
      <c r="C372" s="1">
        <v>2000000</v>
      </c>
      <c r="D372">
        <v>68089</v>
      </c>
      <c r="E372" t="s">
        <v>10</v>
      </c>
      <c r="F372" t="s">
        <v>512</v>
      </c>
      <c r="G372" t="s">
        <v>19</v>
      </c>
      <c r="H372" t="s">
        <v>121</v>
      </c>
      <c r="I372" t="s">
        <v>2013</v>
      </c>
      <c r="J372" t="s">
        <v>1764</v>
      </c>
      <c r="K372" t="s">
        <v>2014</v>
      </c>
      <c r="L372" t="s">
        <v>2015</v>
      </c>
      <c r="M372">
        <v>5</v>
      </c>
    </row>
    <row r="373" spans="1:13" x14ac:dyDescent="0.3">
      <c r="A373" t="s">
        <v>258</v>
      </c>
      <c r="B373">
        <v>2013</v>
      </c>
      <c r="C373" s="1">
        <v>225000</v>
      </c>
      <c r="D373">
        <v>58343</v>
      </c>
      <c r="E373" t="s">
        <v>10</v>
      </c>
      <c r="F373" t="s">
        <v>512</v>
      </c>
      <c r="G373" t="s">
        <v>12</v>
      </c>
      <c r="H373" t="s">
        <v>121</v>
      </c>
      <c r="I373" t="s">
        <v>1866</v>
      </c>
      <c r="J373" t="s">
        <v>1730</v>
      </c>
      <c r="K373" t="s">
        <v>1758</v>
      </c>
      <c r="L373" t="s">
        <v>1731</v>
      </c>
      <c r="M373">
        <v>5</v>
      </c>
    </row>
    <row r="374" spans="1:13" x14ac:dyDescent="0.3">
      <c r="A374" t="s">
        <v>385</v>
      </c>
      <c r="B374">
        <v>2018</v>
      </c>
      <c r="C374" s="1">
        <v>740000</v>
      </c>
      <c r="D374">
        <v>38817</v>
      </c>
      <c r="E374" t="s">
        <v>14</v>
      </c>
      <c r="F374" t="s">
        <v>11</v>
      </c>
      <c r="G374" t="s">
        <v>12</v>
      </c>
      <c r="H374" t="s">
        <v>121</v>
      </c>
      <c r="I374" t="s">
        <v>2224</v>
      </c>
      <c r="J374" t="s">
        <v>1625</v>
      </c>
      <c r="K374" t="s">
        <v>1626</v>
      </c>
      <c r="L374" t="s">
        <v>1627</v>
      </c>
      <c r="M374">
        <v>5</v>
      </c>
    </row>
    <row r="375" spans="1:13" x14ac:dyDescent="0.3">
      <c r="A375" t="s">
        <v>562</v>
      </c>
      <c r="B375">
        <v>2016</v>
      </c>
      <c r="C375" s="1">
        <v>550000</v>
      </c>
      <c r="D375">
        <v>56494</v>
      </c>
      <c r="E375" t="s">
        <v>10</v>
      </c>
      <c r="F375" t="s">
        <v>512</v>
      </c>
      <c r="G375" t="s">
        <v>12</v>
      </c>
      <c r="H375" t="s">
        <v>121</v>
      </c>
      <c r="I375" t="s">
        <v>1713</v>
      </c>
      <c r="J375" t="s">
        <v>1704</v>
      </c>
      <c r="K375" t="s">
        <v>2090</v>
      </c>
      <c r="L375" t="s">
        <v>2117</v>
      </c>
      <c r="M375">
        <v>5</v>
      </c>
    </row>
    <row r="376" spans="1:13" x14ac:dyDescent="0.3">
      <c r="A376" t="s">
        <v>870</v>
      </c>
      <c r="B376">
        <v>2013</v>
      </c>
      <c r="C376" s="1">
        <v>750000</v>
      </c>
      <c r="D376">
        <v>79328</v>
      </c>
      <c r="E376" t="s">
        <v>14</v>
      </c>
      <c r="F376" t="s">
        <v>512</v>
      </c>
      <c r="G376" t="s">
        <v>12</v>
      </c>
      <c r="H376" t="s">
        <v>126</v>
      </c>
      <c r="I376" t="s">
        <v>1763</v>
      </c>
      <c r="J376" t="s">
        <v>1764</v>
      </c>
      <c r="K376" t="s">
        <v>1789</v>
      </c>
      <c r="L376" t="s">
        <v>1790</v>
      </c>
      <c r="M376">
        <v>7</v>
      </c>
    </row>
    <row r="377" spans="1:13" x14ac:dyDescent="0.3">
      <c r="A377" t="s">
        <v>2225</v>
      </c>
      <c r="B377">
        <v>2019</v>
      </c>
      <c r="C377" s="1">
        <v>650000</v>
      </c>
      <c r="D377">
        <v>5621</v>
      </c>
      <c r="E377" t="s">
        <v>10</v>
      </c>
      <c r="F377" t="s">
        <v>512</v>
      </c>
      <c r="G377" t="s">
        <v>19</v>
      </c>
      <c r="H377" t="s">
        <v>121</v>
      </c>
      <c r="I377" t="s">
        <v>1817</v>
      </c>
      <c r="J377" t="s">
        <v>1647</v>
      </c>
      <c r="K377" t="s">
        <v>1870</v>
      </c>
      <c r="L377" t="s">
        <v>1871</v>
      </c>
      <c r="M377">
        <v>5</v>
      </c>
    </row>
    <row r="378" spans="1:13" x14ac:dyDescent="0.3">
      <c r="A378" t="s">
        <v>1020</v>
      </c>
      <c r="B378">
        <v>2017</v>
      </c>
      <c r="C378" s="1">
        <v>625000</v>
      </c>
      <c r="D378">
        <v>25538</v>
      </c>
      <c r="E378" t="s">
        <v>10</v>
      </c>
      <c r="F378" t="s">
        <v>512</v>
      </c>
      <c r="G378" t="s">
        <v>12</v>
      </c>
      <c r="H378" t="s">
        <v>121</v>
      </c>
      <c r="I378" t="s">
        <v>1957</v>
      </c>
      <c r="J378" t="s">
        <v>2226</v>
      </c>
      <c r="K378" t="s">
        <v>1692</v>
      </c>
      <c r="L378" t="s">
        <v>2227</v>
      </c>
      <c r="M378">
        <v>5</v>
      </c>
    </row>
    <row r="379" spans="1:13" x14ac:dyDescent="0.3">
      <c r="A379" t="s">
        <v>2228</v>
      </c>
      <c r="B379">
        <v>2018</v>
      </c>
      <c r="C379" s="1">
        <v>600000</v>
      </c>
      <c r="D379">
        <v>69779</v>
      </c>
      <c r="E379" t="s">
        <v>10</v>
      </c>
      <c r="F379" t="s">
        <v>11</v>
      </c>
      <c r="G379" t="s">
        <v>19</v>
      </c>
      <c r="H379" t="s">
        <v>121</v>
      </c>
      <c r="I379" t="s">
        <v>1817</v>
      </c>
      <c r="J379" t="s">
        <v>1647</v>
      </c>
      <c r="K379" t="s">
        <v>1870</v>
      </c>
      <c r="L379" t="s">
        <v>1871</v>
      </c>
      <c r="M379">
        <v>5</v>
      </c>
    </row>
    <row r="380" spans="1:13" x14ac:dyDescent="0.3">
      <c r="A380" t="s">
        <v>2189</v>
      </c>
      <c r="B380">
        <v>2017</v>
      </c>
      <c r="C380" s="1">
        <v>450000</v>
      </c>
      <c r="D380">
        <v>56290</v>
      </c>
      <c r="E380" t="s">
        <v>14</v>
      </c>
      <c r="F380" t="s">
        <v>11</v>
      </c>
      <c r="G380" t="s">
        <v>12</v>
      </c>
      <c r="H380" t="s">
        <v>121</v>
      </c>
      <c r="I380" t="s">
        <v>2178</v>
      </c>
      <c r="J380" t="s">
        <v>2135</v>
      </c>
      <c r="K380" t="s">
        <v>2136</v>
      </c>
      <c r="L380" t="s">
        <v>2190</v>
      </c>
      <c r="M380">
        <v>5</v>
      </c>
    </row>
    <row r="381" spans="1:13" x14ac:dyDescent="0.3">
      <c r="A381" t="s">
        <v>1956</v>
      </c>
      <c r="B381">
        <v>2019</v>
      </c>
      <c r="C381" s="1">
        <v>5400000</v>
      </c>
      <c r="D381">
        <v>7500</v>
      </c>
      <c r="E381" t="s">
        <v>14</v>
      </c>
      <c r="F381" t="s">
        <v>11</v>
      </c>
      <c r="G381" t="s">
        <v>19</v>
      </c>
      <c r="H381" t="s">
        <v>121</v>
      </c>
      <c r="I381" t="s">
        <v>1957</v>
      </c>
      <c r="J381" t="s">
        <v>1953</v>
      </c>
      <c r="K381" t="s">
        <v>1958</v>
      </c>
      <c r="L381" t="s">
        <v>1954</v>
      </c>
      <c r="M381">
        <v>5</v>
      </c>
    </row>
    <row r="382" spans="1:13" x14ac:dyDescent="0.3">
      <c r="A382" t="s">
        <v>1956</v>
      </c>
      <c r="B382">
        <v>2019</v>
      </c>
      <c r="C382" s="1">
        <v>5500000</v>
      </c>
      <c r="D382">
        <v>8500</v>
      </c>
      <c r="E382" t="s">
        <v>14</v>
      </c>
      <c r="F382" t="s">
        <v>11</v>
      </c>
      <c r="G382" t="s">
        <v>19</v>
      </c>
      <c r="H382" t="s">
        <v>121</v>
      </c>
      <c r="I382" t="s">
        <v>1957</v>
      </c>
      <c r="J382" t="s">
        <v>1953</v>
      </c>
      <c r="K382" t="s">
        <v>1958</v>
      </c>
      <c r="L382" t="s">
        <v>1954</v>
      </c>
      <c r="M382">
        <v>5</v>
      </c>
    </row>
    <row r="383" spans="1:13" x14ac:dyDescent="0.3">
      <c r="A383" t="s">
        <v>777</v>
      </c>
      <c r="B383">
        <v>2019</v>
      </c>
      <c r="C383" s="1">
        <v>779000</v>
      </c>
      <c r="D383">
        <v>7032</v>
      </c>
      <c r="E383" t="s">
        <v>10</v>
      </c>
      <c r="F383" t="s">
        <v>512</v>
      </c>
      <c r="G383" t="s">
        <v>19</v>
      </c>
      <c r="H383" t="s">
        <v>121</v>
      </c>
      <c r="I383" t="s">
        <v>1880</v>
      </c>
      <c r="J383" t="s">
        <v>1704</v>
      </c>
      <c r="K383" t="s">
        <v>1811</v>
      </c>
      <c r="L383" t="s">
        <v>2117</v>
      </c>
      <c r="M383">
        <v>5</v>
      </c>
    </row>
    <row r="384" spans="1:13" x14ac:dyDescent="0.3">
      <c r="A384" t="s">
        <v>2229</v>
      </c>
      <c r="B384">
        <v>2018</v>
      </c>
      <c r="C384" s="1">
        <v>2475000</v>
      </c>
      <c r="D384">
        <v>2000</v>
      </c>
      <c r="E384" t="s">
        <v>14</v>
      </c>
      <c r="F384" t="s">
        <v>11</v>
      </c>
      <c r="G384" t="s">
        <v>19</v>
      </c>
      <c r="H384" t="s">
        <v>121</v>
      </c>
      <c r="I384" t="s">
        <v>1716</v>
      </c>
      <c r="J384" t="s">
        <v>2230</v>
      </c>
      <c r="K384" t="s">
        <v>1986</v>
      </c>
      <c r="L384" t="s">
        <v>2231</v>
      </c>
      <c r="M384">
        <v>5</v>
      </c>
    </row>
    <row r="385" spans="1:13" x14ac:dyDescent="0.3">
      <c r="A385" t="s">
        <v>531</v>
      </c>
      <c r="B385">
        <v>2010</v>
      </c>
      <c r="C385" s="1">
        <v>150000</v>
      </c>
      <c r="D385">
        <v>106000</v>
      </c>
      <c r="E385" t="s">
        <v>10</v>
      </c>
      <c r="F385" t="s">
        <v>25</v>
      </c>
      <c r="G385" t="s">
        <v>12</v>
      </c>
      <c r="H385" t="s">
        <v>154</v>
      </c>
      <c r="I385" t="s">
        <v>1807</v>
      </c>
      <c r="J385" t="s">
        <v>1647</v>
      </c>
      <c r="K385" t="s">
        <v>1808</v>
      </c>
      <c r="L385" t="s">
        <v>1809</v>
      </c>
      <c r="M385">
        <v>5</v>
      </c>
    </row>
    <row r="386" spans="1:13" x14ac:dyDescent="0.3">
      <c r="A386" t="s">
        <v>2232</v>
      </c>
      <c r="B386">
        <v>2012</v>
      </c>
      <c r="C386" s="1">
        <v>265000</v>
      </c>
      <c r="D386">
        <v>162000</v>
      </c>
      <c r="E386" t="s">
        <v>14</v>
      </c>
      <c r="F386" t="s">
        <v>25</v>
      </c>
      <c r="G386" t="s">
        <v>12</v>
      </c>
      <c r="H386" t="s">
        <v>154</v>
      </c>
      <c r="I386" t="s">
        <v>1676</v>
      </c>
      <c r="J386" t="s">
        <v>1676</v>
      </c>
      <c r="K386" t="s">
        <v>1676</v>
      </c>
      <c r="L386" t="s">
        <v>1676</v>
      </c>
    </row>
    <row r="387" spans="1:13" x14ac:dyDescent="0.3">
      <c r="A387" t="s">
        <v>2233</v>
      </c>
      <c r="B387">
        <v>2009</v>
      </c>
      <c r="C387" s="1">
        <v>500000</v>
      </c>
      <c r="D387">
        <v>120000</v>
      </c>
      <c r="E387" t="s">
        <v>10</v>
      </c>
      <c r="F387" t="s">
        <v>25</v>
      </c>
      <c r="G387" t="s">
        <v>19</v>
      </c>
      <c r="H387" t="s">
        <v>126</v>
      </c>
      <c r="I387" t="s">
        <v>2234</v>
      </c>
      <c r="J387" t="s">
        <v>2235</v>
      </c>
      <c r="K387" t="s">
        <v>2236</v>
      </c>
      <c r="L387" t="s">
        <v>2237</v>
      </c>
      <c r="M387">
        <v>5</v>
      </c>
    </row>
    <row r="388" spans="1:13" x14ac:dyDescent="0.3">
      <c r="A388" t="s">
        <v>219</v>
      </c>
      <c r="B388">
        <v>2015</v>
      </c>
      <c r="C388" s="1">
        <v>480000</v>
      </c>
      <c r="D388">
        <v>90000</v>
      </c>
      <c r="E388" t="s">
        <v>14</v>
      </c>
      <c r="F388" t="s">
        <v>25</v>
      </c>
      <c r="G388" t="s">
        <v>12</v>
      </c>
      <c r="H388" t="s">
        <v>121</v>
      </c>
      <c r="I388" t="s">
        <v>1699</v>
      </c>
      <c r="J388" t="s">
        <v>1625</v>
      </c>
      <c r="K388" t="s">
        <v>1626</v>
      </c>
      <c r="L388" t="s">
        <v>1627</v>
      </c>
      <c r="M388">
        <v>5</v>
      </c>
    </row>
    <row r="389" spans="1:13" x14ac:dyDescent="0.3">
      <c r="A389" t="s">
        <v>348</v>
      </c>
      <c r="B389">
        <v>2014</v>
      </c>
      <c r="C389" s="1">
        <v>535000</v>
      </c>
      <c r="D389">
        <v>70000</v>
      </c>
      <c r="E389" t="s">
        <v>14</v>
      </c>
      <c r="F389" t="s">
        <v>25</v>
      </c>
      <c r="G389" t="s">
        <v>12</v>
      </c>
      <c r="H389" t="s">
        <v>154</v>
      </c>
      <c r="I389" t="s">
        <v>1899</v>
      </c>
      <c r="J389" t="s">
        <v>1900</v>
      </c>
      <c r="K389" t="s">
        <v>1901</v>
      </c>
      <c r="L389" t="s">
        <v>1902</v>
      </c>
      <c r="M389">
        <v>5</v>
      </c>
    </row>
    <row r="390" spans="1:13" x14ac:dyDescent="0.3">
      <c r="A390" t="s">
        <v>2238</v>
      </c>
      <c r="B390">
        <v>2005</v>
      </c>
      <c r="C390" s="1">
        <v>250000</v>
      </c>
      <c r="D390">
        <v>240000</v>
      </c>
      <c r="E390" t="s">
        <v>14</v>
      </c>
      <c r="F390" t="s">
        <v>25</v>
      </c>
      <c r="G390" t="s">
        <v>12</v>
      </c>
      <c r="H390" t="s">
        <v>154</v>
      </c>
      <c r="I390" t="s">
        <v>2148</v>
      </c>
      <c r="J390" t="s">
        <v>1764</v>
      </c>
      <c r="K390" t="s">
        <v>2149</v>
      </c>
      <c r="L390" t="s">
        <v>2150</v>
      </c>
      <c r="M390">
        <v>8</v>
      </c>
    </row>
    <row r="391" spans="1:13" x14ac:dyDescent="0.3">
      <c r="A391" t="s">
        <v>314</v>
      </c>
      <c r="B391">
        <v>2012</v>
      </c>
      <c r="C391" s="1">
        <v>300000</v>
      </c>
      <c r="D391">
        <v>100000</v>
      </c>
      <c r="E391" t="s">
        <v>14</v>
      </c>
      <c r="F391" t="s">
        <v>25</v>
      </c>
      <c r="G391" t="s">
        <v>12</v>
      </c>
      <c r="H391" t="s">
        <v>126</v>
      </c>
      <c r="I391" t="s">
        <v>1700</v>
      </c>
      <c r="J391" t="s">
        <v>1625</v>
      </c>
      <c r="K391" t="s">
        <v>1701</v>
      </c>
      <c r="L391" t="s">
        <v>1686</v>
      </c>
      <c r="M391">
        <v>5</v>
      </c>
    </row>
    <row r="392" spans="1:13" x14ac:dyDescent="0.3">
      <c r="A392" t="s">
        <v>2239</v>
      </c>
      <c r="B392">
        <v>2009</v>
      </c>
      <c r="C392" s="1">
        <v>340000</v>
      </c>
      <c r="D392">
        <v>214000</v>
      </c>
      <c r="E392" t="s">
        <v>10</v>
      </c>
      <c r="F392" t="s">
        <v>25</v>
      </c>
      <c r="G392" t="s">
        <v>12</v>
      </c>
      <c r="H392" t="s">
        <v>126</v>
      </c>
      <c r="I392" t="s">
        <v>2240</v>
      </c>
      <c r="J392" t="s">
        <v>2053</v>
      </c>
      <c r="K392" t="s">
        <v>2054</v>
      </c>
      <c r="L392" t="s">
        <v>2241</v>
      </c>
      <c r="M392">
        <v>5</v>
      </c>
    </row>
    <row r="393" spans="1:13" x14ac:dyDescent="0.3">
      <c r="A393" t="s">
        <v>1304</v>
      </c>
      <c r="B393">
        <v>2009</v>
      </c>
      <c r="C393" s="1">
        <v>340000</v>
      </c>
      <c r="D393">
        <v>214000</v>
      </c>
      <c r="E393" t="s">
        <v>14</v>
      </c>
      <c r="F393" t="s">
        <v>25</v>
      </c>
      <c r="G393" t="s">
        <v>12</v>
      </c>
      <c r="H393" t="s">
        <v>126</v>
      </c>
      <c r="I393" t="s">
        <v>1716</v>
      </c>
      <c r="J393" t="s">
        <v>2039</v>
      </c>
      <c r="K393" t="s">
        <v>2197</v>
      </c>
      <c r="L393" t="s">
        <v>2242</v>
      </c>
      <c r="M393">
        <v>5</v>
      </c>
    </row>
    <row r="394" spans="1:13" x14ac:dyDescent="0.3">
      <c r="A394" t="s">
        <v>346</v>
      </c>
      <c r="B394">
        <v>2016</v>
      </c>
      <c r="C394" s="1">
        <v>240000</v>
      </c>
      <c r="D394">
        <v>50000</v>
      </c>
      <c r="E394" t="s">
        <v>10</v>
      </c>
      <c r="F394" t="s">
        <v>25</v>
      </c>
      <c r="G394" t="s">
        <v>12</v>
      </c>
      <c r="H394" t="s">
        <v>121</v>
      </c>
      <c r="I394" t="s">
        <v>2085</v>
      </c>
      <c r="J394" t="s">
        <v>1655</v>
      </c>
      <c r="K394" t="s">
        <v>1711</v>
      </c>
      <c r="L394" t="s">
        <v>1712</v>
      </c>
      <c r="M394">
        <v>5</v>
      </c>
    </row>
    <row r="395" spans="1:13" x14ac:dyDescent="0.3">
      <c r="A395" t="s">
        <v>2243</v>
      </c>
      <c r="B395">
        <v>2018</v>
      </c>
      <c r="C395" s="1">
        <v>1085000</v>
      </c>
      <c r="D395">
        <v>1000</v>
      </c>
      <c r="E395" t="s">
        <v>10</v>
      </c>
      <c r="F395" t="s">
        <v>25</v>
      </c>
      <c r="G395" t="s">
        <v>19</v>
      </c>
      <c r="H395" t="s">
        <v>121</v>
      </c>
      <c r="I395" t="s">
        <v>1970</v>
      </c>
      <c r="J395" t="s">
        <v>1634</v>
      </c>
      <c r="K395" t="s">
        <v>1971</v>
      </c>
      <c r="L395" t="s">
        <v>1752</v>
      </c>
      <c r="M395">
        <v>5</v>
      </c>
    </row>
    <row r="396" spans="1:13" x14ac:dyDescent="0.3">
      <c r="A396" t="s">
        <v>1051</v>
      </c>
      <c r="B396">
        <v>2017</v>
      </c>
      <c r="C396" s="1">
        <v>750000</v>
      </c>
      <c r="D396">
        <v>19000</v>
      </c>
      <c r="E396" t="s">
        <v>14</v>
      </c>
      <c r="F396" t="s">
        <v>25</v>
      </c>
      <c r="G396" t="s">
        <v>19</v>
      </c>
      <c r="H396" t="s">
        <v>121</v>
      </c>
      <c r="I396" t="s">
        <v>2075</v>
      </c>
      <c r="J396" t="s">
        <v>1625</v>
      </c>
      <c r="K396" t="s">
        <v>2076</v>
      </c>
      <c r="L396" t="s">
        <v>1627</v>
      </c>
      <c r="M396">
        <v>5</v>
      </c>
    </row>
    <row r="397" spans="1:13" x14ac:dyDescent="0.3">
      <c r="A397" t="s">
        <v>591</v>
      </c>
      <c r="B397">
        <v>2012</v>
      </c>
      <c r="C397" s="1">
        <v>95000</v>
      </c>
      <c r="D397">
        <v>265000</v>
      </c>
      <c r="E397" t="s">
        <v>14</v>
      </c>
      <c r="F397" t="s">
        <v>25</v>
      </c>
      <c r="G397" t="s">
        <v>12</v>
      </c>
      <c r="H397" t="s">
        <v>126</v>
      </c>
      <c r="I397" t="s">
        <v>1733</v>
      </c>
      <c r="J397" t="s">
        <v>1896</v>
      </c>
      <c r="K397" t="s">
        <v>2124</v>
      </c>
      <c r="L397" t="s">
        <v>2244</v>
      </c>
      <c r="M397">
        <v>5</v>
      </c>
    </row>
    <row r="398" spans="1:13" x14ac:dyDescent="0.3">
      <c r="A398" t="s">
        <v>2245</v>
      </c>
      <c r="B398">
        <v>2020</v>
      </c>
      <c r="C398" s="1">
        <v>409999</v>
      </c>
      <c r="D398">
        <v>35000</v>
      </c>
      <c r="E398" t="s">
        <v>22</v>
      </c>
      <c r="F398" t="s">
        <v>25</v>
      </c>
      <c r="G398" t="s">
        <v>12</v>
      </c>
      <c r="H398" t="s">
        <v>121</v>
      </c>
      <c r="I398" t="s">
        <v>2246</v>
      </c>
      <c r="J398" t="s">
        <v>1814</v>
      </c>
      <c r="K398" t="s">
        <v>2247</v>
      </c>
      <c r="L398" t="s">
        <v>2248</v>
      </c>
      <c r="M398">
        <v>5</v>
      </c>
    </row>
    <row r="399" spans="1:13" x14ac:dyDescent="0.3">
      <c r="A399" t="s">
        <v>275</v>
      </c>
      <c r="B399">
        <v>2014</v>
      </c>
      <c r="C399" s="1">
        <v>215000</v>
      </c>
      <c r="D399">
        <v>80000</v>
      </c>
      <c r="E399" t="s">
        <v>10</v>
      </c>
      <c r="F399" t="s">
        <v>25</v>
      </c>
      <c r="G399" t="s">
        <v>12</v>
      </c>
      <c r="H399" t="s">
        <v>126</v>
      </c>
      <c r="I399" t="s">
        <v>1729</v>
      </c>
      <c r="J399" t="s">
        <v>1730</v>
      </c>
      <c r="K399" t="s">
        <v>1758</v>
      </c>
      <c r="L399" t="s">
        <v>1731</v>
      </c>
      <c r="M399">
        <v>5</v>
      </c>
    </row>
    <row r="400" spans="1:13" x14ac:dyDescent="0.3">
      <c r="A400" t="s">
        <v>1049</v>
      </c>
      <c r="B400">
        <v>2016</v>
      </c>
      <c r="C400" s="1">
        <v>1290000</v>
      </c>
      <c r="D400">
        <v>50000</v>
      </c>
      <c r="E400" t="s">
        <v>14</v>
      </c>
      <c r="F400" t="s">
        <v>25</v>
      </c>
      <c r="G400" t="s">
        <v>19</v>
      </c>
      <c r="H400" t="s">
        <v>121</v>
      </c>
      <c r="I400" t="s">
        <v>1746</v>
      </c>
      <c r="J400" t="s">
        <v>1742</v>
      </c>
      <c r="K400" t="s">
        <v>2108</v>
      </c>
      <c r="L400" t="s">
        <v>2109</v>
      </c>
      <c r="M400">
        <v>7</v>
      </c>
    </row>
    <row r="401" spans="1:13" x14ac:dyDescent="0.3">
      <c r="A401" t="s">
        <v>559</v>
      </c>
      <c r="B401">
        <v>2010</v>
      </c>
      <c r="C401" s="1">
        <v>150000</v>
      </c>
      <c r="D401">
        <v>80000</v>
      </c>
      <c r="E401" t="s">
        <v>10</v>
      </c>
      <c r="F401" t="s">
        <v>25</v>
      </c>
      <c r="G401" t="s">
        <v>12</v>
      </c>
      <c r="H401" t="s">
        <v>121</v>
      </c>
      <c r="I401" t="s">
        <v>2249</v>
      </c>
      <c r="J401" t="s">
        <v>1730</v>
      </c>
      <c r="K401" t="s">
        <v>1660</v>
      </c>
      <c r="L401" t="s">
        <v>1731</v>
      </c>
      <c r="M401">
        <v>5</v>
      </c>
    </row>
    <row r="402" spans="1:13" x14ac:dyDescent="0.3">
      <c r="A402" t="s">
        <v>1236</v>
      </c>
      <c r="B402">
        <v>2013</v>
      </c>
      <c r="C402" s="1">
        <v>219000</v>
      </c>
      <c r="D402">
        <v>50000</v>
      </c>
      <c r="E402" t="s">
        <v>10</v>
      </c>
      <c r="F402" t="s">
        <v>25</v>
      </c>
      <c r="G402" t="s">
        <v>12</v>
      </c>
      <c r="H402" t="s">
        <v>126</v>
      </c>
      <c r="I402" t="s">
        <v>2031</v>
      </c>
      <c r="J402" t="s">
        <v>2250</v>
      </c>
      <c r="K402" t="s">
        <v>2251</v>
      </c>
      <c r="L402" t="s">
        <v>2252</v>
      </c>
      <c r="M402">
        <v>5</v>
      </c>
    </row>
    <row r="403" spans="1:13" x14ac:dyDescent="0.3">
      <c r="A403" t="s">
        <v>1162</v>
      </c>
      <c r="B403">
        <v>2018</v>
      </c>
      <c r="C403" s="1">
        <v>325000</v>
      </c>
      <c r="D403">
        <v>100000</v>
      </c>
      <c r="E403" t="s">
        <v>10</v>
      </c>
      <c r="F403" t="s">
        <v>25</v>
      </c>
      <c r="G403" t="s">
        <v>12</v>
      </c>
      <c r="H403" t="s">
        <v>121</v>
      </c>
      <c r="I403" t="s">
        <v>2188</v>
      </c>
      <c r="J403" t="s">
        <v>1704</v>
      </c>
      <c r="K403" t="s">
        <v>2064</v>
      </c>
      <c r="L403" t="s">
        <v>1706</v>
      </c>
      <c r="M403">
        <v>5</v>
      </c>
    </row>
    <row r="404" spans="1:13" x14ac:dyDescent="0.3">
      <c r="A404" t="s">
        <v>1197</v>
      </c>
      <c r="B404">
        <v>2013</v>
      </c>
      <c r="C404" s="1">
        <v>260000</v>
      </c>
      <c r="D404">
        <v>120000</v>
      </c>
      <c r="E404" t="s">
        <v>10</v>
      </c>
      <c r="F404" t="s">
        <v>25</v>
      </c>
      <c r="G404" t="s">
        <v>12</v>
      </c>
      <c r="H404" t="s">
        <v>126</v>
      </c>
      <c r="I404" t="s">
        <v>1892</v>
      </c>
      <c r="J404" t="s">
        <v>1814</v>
      </c>
      <c r="K404" t="s">
        <v>1873</v>
      </c>
      <c r="L404" t="s">
        <v>1874</v>
      </c>
      <c r="M404">
        <v>5</v>
      </c>
    </row>
    <row r="405" spans="1:13" x14ac:dyDescent="0.3">
      <c r="A405" t="s">
        <v>2253</v>
      </c>
      <c r="B405">
        <v>2019</v>
      </c>
      <c r="C405" s="1">
        <v>700000</v>
      </c>
      <c r="D405">
        <v>40000</v>
      </c>
      <c r="E405" t="s">
        <v>14</v>
      </c>
      <c r="F405" t="s">
        <v>25</v>
      </c>
      <c r="G405" t="s">
        <v>19</v>
      </c>
      <c r="H405" t="s">
        <v>121</v>
      </c>
      <c r="I405" t="s">
        <v>2254</v>
      </c>
      <c r="J405" t="s">
        <v>1629</v>
      </c>
      <c r="K405" t="s">
        <v>1808</v>
      </c>
      <c r="L405" t="s">
        <v>2255</v>
      </c>
      <c r="M405">
        <v>5</v>
      </c>
    </row>
    <row r="406" spans="1:13" x14ac:dyDescent="0.3">
      <c r="A406" t="s">
        <v>648</v>
      </c>
      <c r="B406">
        <v>2017</v>
      </c>
      <c r="C406" s="1">
        <v>950000</v>
      </c>
      <c r="D406">
        <v>45000</v>
      </c>
      <c r="E406" t="s">
        <v>14</v>
      </c>
      <c r="F406" t="s">
        <v>25</v>
      </c>
      <c r="G406" t="s">
        <v>12</v>
      </c>
      <c r="H406" t="s">
        <v>121</v>
      </c>
      <c r="I406" t="s">
        <v>2187</v>
      </c>
      <c r="J406" t="s">
        <v>1639</v>
      </c>
      <c r="K406" t="s">
        <v>2090</v>
      </c>
      <c r="L406" t="s">
        <v>1693</v>
      </c>
      <c r="M406">
        <v>5</v>
      </c>
    </row>
    <row r="407" spans="1:13" x14ac:dyDescent="0.3">
      <c r="A407" t="s">
        <v>316</v>
      </c>
      <c r="B407">
        <v>2010</v>
      </c>
      <c r="C407" s="1">
        <v>160000</v>
      </c>
      <c r="D407">
        <v>80000</v>
      </c>
      <c r="E407" t="s">
        <v>10</v>
      </c>
      <c r="F407" t="s">
        <v>25</v>
      </c>
      <c r="G407" t="s">
        <v>12</v>
      </c>
      <c r="H407" t="s">
        <v>126</v>
      </c>
      <c r="I407" t="s">
        <v>1687</v>
      </c>
      <c r="J407" t="s">
        <v>1655</v>
      </c>
      <c r="K407" t="s">
        <v>1688</v>
      </c>
      <c r="L407" t="s">
        <v>1689</v>
      </c>
      <c r="M407">
        <v>5</v>
      </c>
    </row>
    <row r="408" spans="1:13" x14ac:dyDescent="0.3">
      <c r="A408" t="s">
        <v>2256</v>
      </c>
      <c r="B408">
        <v>2015</v>
      </c>
      <c r="C408" s="1">
        <v>409999</v>
      </c>
      <c r="D408">
        <v>135000</v>
      </c>
      <c r="E408" t="s">
        <v>14</v>
      </c>
      <c r="F408" t="s">
        <v>25</v>
      </c>
      <c r="G408" t="s">
        <v>12</v>
      </c>
      <c r="H408" t="s">
        <v>126</v>
      </c>
      <c r="I408" t="s">
        <v>2257</v>
      </c>
      <c r="J408" t="s">
        <v>2179</v>
      </c>
      <c r="K408" t="s">
        <v>2258</v>
      </c>
      <c r="L408" t="s">
        <v>2259</v>
      </c>
      <c r="M408">
        <v>5</v>
      </c>
    </row>
    <row r="409" spans="1:13" x14ac:dyDescent="0.3">
      <c r="A409" t="s">
        <v>147</v>
      </c>
      <c r="B409">
        <v>2015</v>
      </c>
      <c r="C409" s="1">
        <v>840000</v>
      </c>
      <c r="D409">
        <v>120000</v>
      </c>
      <c r="E409" t="s">
        <v>14</v>
      </c>
      <c r="F409" t="s">
        <v>25</v>
      </c>
      <c r="G409" t="s">
        <v>12</v>
      </c>
      <c r="H409" t="s">
        <v>126</v>
      </c>
      <c r="I409" t="s">
        <v>1763</v>
      </c>
      <c r="J409" t="s">
        <v>1764</v>
      </c>
      <c r="K409" t="s">
        <v>1789</v>
      </c>
      <c r="L409" t="s">
        <v>1766</v>
      </c>
      <c r="M409">
        <v>7</v>
      </c>
    </row>
    <row r="410" spans="1:13" x14ac:dyDescent="0.3">
      <c r="A410" t="s">
        <v>2260</v>
      </c>
      <c r="B410">
        <v>2013</v>
      </c>
      <c r="C410" s="1">
        <v>450000</v>
      </c>
      <c r="D410">
        <v>67000</v>
      </c>
      <c r="E410" t="s">
        <v>14</v>
      </c>
      <c r="F410" t="s">
        <v>25</v>
      </c>
      <c r="G410" t="s">
        <v>12</v>
      </c>
      <c r="H410" t="s">
        <v>121</v>
      </c>
      <c r="I410" t="s">
        <v>1658</v>
      </c>
      <c r="J410" t="s">
        <v>1659</v>
      </c>
      <c r="K410" t="s">
        <v>1660</v>
      </c>
      <c r="L410" t="s">
        <v>1661</v>
      </c>
      <c r="M410">
        <v>5</v>
      </c>
    </row>
    <row r="411" spans="1:13" x14ac:dyDescent="0.3">
      <c r="A411" t="s">
        <v>2261</v>
      </c>
      <c r="B411">
        <v>2017</v>
      </c>
      <c r="C411" s="1">
        <v>900000</v>
      </c>
      <c r="D411">
        <v>50000</v>
      </c>
      <c r="E411" t="s">
        <v>14</v>
      </c>
      <c r="F411" t="s">
        <v>25</v>
      </c>
      <c r="G411" t="s">
        <v>12</v>
      </c>
      <c r="H411" t="s">
        <v>121</v>
      </c>
      <c r="I411" t="s">
        <v>2075</v>
      </c>
      <c r="J411" t="s">
        <v>1625</v>
      </c>
      <c r="K411" t="s">
        <v>2076</v>
      </c>
      <c r="L411" t="s">
        <v>1627</v>
      </c>
      <c r="M411">
        <v>5</v>
      </c>
    </row>
    <row r="412" spans="1:13" x14ac:dyDescent="0.3">
      <c r="A412" t="s">
        <v>318</v>
      </c>
      <c r="B412">
        <v>2008</v>
      </c>
      <c r="C412" s="1">
        <v>570000</v>
      </c>
      <c r="D412">
        <v>134000</v>
      </c>
      <c r="E412" t="s">
        <v>14</v>
      </c>
      <c r="F412" t="s">
        <v>25</v>
      </c>
      <c r="G412" t="s">
        <v>12</v>
      </c>
      <c r="H412" t="s">
        <v>126</v>
      </c>
      <c r="I412" t="s">
        <v>2148</v>
      </c>
      <c r="J412" t="s">
        <v>1764</v>
      </c>
      <c r="K412" t="s">
        <v>2149</v>
      </c>
      <c r="L412" t="s">
        <v>2150</v>
      </c>
      <c r="M412">
        <v>7</v>
      </c>
    </row>
    <row r="413" spans="1:13" x14ac:dyDescent="0.3">
      <c r="A413" t="s">
        <v>1312</v>
      </c>
      <c r="B413">
        <v>2011</v>
      </c>
      <c r="C413" s="1">
        <v>254999</v>
      </c>
      <c r="D413">
        <v>110000</v>
      </c>
      <c r="E413" t="s">
        <v>14</v>
      </c>
      <c r="F413" t="s">
        <v>25</v>
      </c>
      <c r="G413" t="s">
        <v>12</v>
      </c>
      <c r="H413" t="s">
        <v>126</v>
      </c>
      <c r="I413" t="s">
        <v>2192</v>
      </c>
      <c r="J413" t="s">
        <v>1667</v>
      </c>
      <c r="K413" t="s">
        <v>2193</v>
      </c>
      <c r="L413" t="s">
        <v>1665</v>
      </c>
      <c r="M413">
        <v>5</v>
      </c>
    </row>
    <row r="414" spans="1:13" x14ac:dyDescent="0.3">
      <c r="A414" t="s">
        <v>245</v>
      </c>
      <c r="B414">
        <v>2009</v>
      </c>
      <c r="C414" s="1">
        <v>130000</v>
      </c>
      <c r="D414">
        <v>40000</v>
      </c>
      <c r="E414" t="s">
        <v>10</v>
      </c>
      <c r="F414" t="s">
        <v>25</v>
      </c>
      <c r="G414" t="s">
        <v>12</v>
      </c>
      <c r="H414" t="s">
        <v>121</v>
      </c>
      <c r="I414" t="s">
        <v>1642</v>
      </c>
      <c r="J414" t="s">
        <v>1655</v>
      </c>
      <c r="K414" t="s">
        <v>1656</v>
      </c>
      <c r="L414" t="s">
        <v>1657</v>
      </c>
      <c r="M414">
        <v>4</v>
      </c>
    </row>
    <row r="415" spans="1:13" x14ac:dyDescent="0.3">
      <c r="A415" t="s">
        <v>219</v>
      </c>
      <c r="B415">
        <v>2013</v>
      </c>
      <c r="C415" s="1">
        <v>530000</v>
      </c>
      <c r="D415">
        <v>120000</v>
      </c>
      <c r="E415" t="s">
        <v>14</v>
      </c>
      <c r="F415" t="s">
        <v>25</v>
      </c>
      <c r="G415" t="s">
        <v>12</v>
      </c>
      <c r="H415" t="s">
        <v>126</v>
      </c>
      <c r="I415" t="s">
        <v>1624</v>
      </c>
      <c r="J415" t="s">
        <v>1625</v>
      </c>
      <c r="K415" t="s">
        <v>1626</v>
      </c>
      <c r="L415" t="s">
        <v>1627</v>
      </c>
      <c r="M415">
        <v>5</v>
      </c>
    </row>
    <row r="416" spans="1:13" x14ac:dyDescent="0.3">
      <c r="A416" t="s">
        <v>447</v>
      </c>
      <c r="B416">
        <v>2015</v>
      </c>
      <c r="C416" s="1">
        <v>520000</v>
      </c>
      <c r="D416">
        <v>110000</v>
      </c>
      <c r="E416" t="s">
        <v>14</v>
      </c>
      <c r="F416" t="s">
        <v>25</v>
      </c>
      <c r="G416" t="s">
        <v>12</v>
      </c>
      <c r="H416" t="s">
        <v>126</v>
      </c>
      <c r="I416" t="s">
        <v>1646</v>
      </c>
      <c r="J416" t="s">
        <v>1629</v>
      </c>
      <c r="K416" t="s">
        <v>1701</v>
      </c>
      <c r="L416" t="s">
        <v>2262</v>
      </c>
      <c r="M416">
        <v>5</v>
      </c>
    </row>
    <row r="417" spans="1:13" x14ac:dyDescent="0.3">
      <c r="A417" t="s">
        <v>1420</v>
      </c>
      <c r="B417">
        <v>2011</v>
      </c>
      <c r="C417" s="1">
        <v>229999</v>
      </c>
      <c r="D417">
        <v>170000</v>
      </c>
      <c r="E417" t="s">
        <v>14</v>
      </c>
      <c r="F417" t="s">
        <v>25</v>
      </c>
      <c r="G417" t="s">
        <v>12</v>
      </c>
      <c r="H417" t="s">
        <v>126</v>
      </c>
      <c r="I417" t="s">
        <v>1695</v>
      </c>
      <c r="J417" t="s">
        <v>1667</v>
      </c>
      <c r="K417" t="s">
        <v>1696</v>
      </c>
      <c r="L417" t="s">
        <v>1665</v>
      </c>
      <c r="M417">
        <v>5</v>
      </c>
    </row>
    <row r="418" spans="1:13" x14ac:dyDescent="0.3">
      <c r="A418" t="s">
        <v>245</v>
      </c>
      <c r="B418">
        <v>2004</v>
      </c>
      <c r="C418" s="1">
        <v>81000</v>
      </c>
      <c r="D418">
        <v>80000</v>
      </c>
      <c r="E418" t="s">
        <v>10</v>
      </c>
      <c r="F418" t="s">
        <v>25</v>
      </c>
      <c r="G418" t="s">
        <v>12</v>
      </c>
      <c r="H418" t="s">
        <v>126</v>
      </c>
      <c r="I418" t="s">
        <v>1642</v>
      </c>
      <c r="J418" t="s">
        <v>1655</v>
      </c>
      <c r="K418" t="s">
        <v>1656</v>
      </c>
      <c r="L418" t="s">
        <v>1657</v>
      </c>
      <c r="M418">
        <v>4</v>
      </c>
    </row>
    <row r="419" spans="1:13" x14ac:dyDescent="0.3">
      <c r="A419" t="s">
        <v>1012</v>
      </c>
      <c r="B419">
        <v>2016</v>
      </c>
      <c r="C419" s="1">
        <v>600000</v>
      </c>
      <c r="D419">
        <v>47000</v>
      </c>
      <c r="E419" t="s">
        <v>14</v>
      </c>
      <c r="F419" t="s">
        <v>25</v>
      </c>
      <c r="G419" t="s">
        <v>12</v>
      </c>
      <c r="H419" t="s">
        <v>121</v>
      </c>
      <c r="I419" t="s">
        <v>1825</v>
      </c>
      <c r="J419" t="s">
        <v>1625</v>
      </c>
      <c r="K419" t="s">
        <v>1626</v>
      </c>
      <c r="L419" t="s">
        <v>1627</v>
      </c>
      <c r="M419">
        <v>5</v>
      </c>
    </row>
    <row r="420" spans="1:13" x14ac:dyDescent="0.3">
      <c r="A420" t="s">
        <v>2263</v>
      </c>
      <c r="B420">
        <v>2015</v>
      </c>
      <c r="C420" s="1">
        <v>409999</v>
      </c>
      <c r="D420">
        <v>93000</v>
      </c>
      <c r="E420" t="s">
        <v>10</v>
      </c>
      <c r="F420" t="s">
        <v>25</v>
      </c>
      <c r="G420" t="s">
        <v>12</v>
      </c>
      <c r="H420" t="s">
        <v>121</v>
      </c>
      <c r="I420" t="s">
        <v>1864</v>
      </c>
      <c r="J420" t="s">
        <v>1647</v>
      </c>
      <c r="K420" t="s">
        <v>1648</v>
      </c>
      <c r="L420" t="s">
        <v>2264</v>
      </c>
      <c r="M420">
        <v>5</v>
      </c>
    </row>
    <row r="421" spans="1:13" x14ac:dyDescent="0.3">
      <c r="A421" t="s">
        <v>239</v>
      </c>
      <c r="B421">
        <v>2010</v>
      </c>
      <c r="C421" s="1">
        <v>120000</v>
      </c>
      <c r="D421">
        <v>70000</v>
      </c>
      <c r="E421" t="s">
        <v>10</v>
      </c>
      <c r="F421" t="s">
        <v>25</v>
      </c>
      <c r="G421" t="s">
        <v>12</v>
      </c>
      <c r="H421" t="s">
        <v>126</v>
      </c>
      <c r="I421" t="s">
        <v>1642</v>
      </c>
      <c r="J421" t="s">
        <v>1655</v>
      </c>
      <c r="K421" t="s">
        <v>1656</v>
      </c>
      <c r="L421" t="s">
        <v>1657</v>
      </c>
      <c r="M421">
        <v>4</v>
      </c>
    </row>
    <row r="422" spans="1:13" x14ac:dyDescent="0.3">
      <c r="A422" t="s">
        <v>1195</v>
      </c>
      <c r="B422">
        <v>2014</v>
      </c>
      <c r="C422" s="1">
        <v>320000</v>
      </c>
      <c r="D422">
        <v>50000</v>
      </c>
      <c r="E422" t="s">
        <v>10</v>
      </c>
      <c r="F422" t="s">
        <v>25</v>
      </c>
      <c r="G422" t="s">
        <v>12</v>
      </c>
      <c r="H422" t="s">
        <v>121</v>
      </c>
      <c r="I422" t="s">
        <v>1842</v>
      </c>
      <c r="J422" t="s">
        <v>1730</v>
      </c>
      <c r="K422" t="s">
        <v>1843</v>
      </c>
      <c r="L422" t="s">
        <v>1731</v>
      </c>
      <c r="M422">
        <v>5</v>
      </c>
    </row>
    <row r="423" spans="1:13" x14ac:dyDescent="0.3">
      <c r="A423" t="s">
        <v>830</v>
      </c>
      <c r="B423">
        <v>2015</v>
      </c>
      <c r="C423" s="1">
        <v>292000</v>
      </c>
      <c r="D423">
        <v>70000</v>
      </c>
      <c r="E423" t="s">
        <v>14</v>
      </c>
      <c r="F423" t="s">
        <v>25</v>
      </c>
      <c r="G423" t="s">
        <v>12</v>
      </c>
      <c r="H423" t="s">
        <v>121</v>
      </c>
      <c r="I423" t="s">
        <v>1662</v>
      </c>
      <c r="J423" t="s">
        <v>1663</v>
      </c>
      <c r="K423" t="s">
        <v>1851</v>
      </c>
      <c r="L423" t="s">
        <v>1665</v>
      </c>
      <c r="M423">
        <v>5</v>
      </c>
    </row>
    <row r="424" spans="1:13" x14ac:dyDescent="0.3">
      <c r="A424" t="s">
        <v>1740</v>
      </c>
      <c r="B424">
        <v>2012</v>
      </c>
      <c r="C424" s="1">
        <v>390000</v>
      </c>
      <c r="D424">
        <v>80000</v>
      </c>
      <c r="E424" t="s">
        <v>14</v>
      </c>
      <c r="F424" t="s">
        <v>25</v>
      </c>
      <c r="G424" t="s">
        <v>12</v>
      </c>
      <c r="H424" t="s">
        <v>121</v>
      </c>
      <c r="I424" t="s">
        <v>1741</v>
      </c>
      <c r="J424" t="s">
        <v>1742</v>
      </c>
      <c r="K424" t="s">
        <v>1743</v>
      </c>
      <c r="L424" t="s">
        <v>1744</v>
      </c>
      <c r="M424">
        <v>7</v>
      </c>
    </row>
    <row r="425" spans="1:13" x14ac:dyDescent="0.3">
      <c r="A425" t="s">
        <v>1328</v>
      </c>
      <c r="B425">
        <v>2016</v>
      </c>
      <c r="C425" s="1">
        <v>550000</v>
      </c>
      <c r="D425">
        <v>44000</v>
      </c>
      <c r="E425" t="s">
        <v>10</v>
      </c>
      <c r="F425" t="s">
        <v>25</v>
      </c>
      <c r="G425" t="s">
        <v>12</v>
      </c>
      <c r="H425" t="s">
        <v>121</v>
      </c>
      <c r="I425" t="s">
        <v>1813</v>
      </c>
      <c r="J425" t="s">
        <v>1814</v>
      </c>
      <c r="K425" t="s">
        <v>1815</v>
      </c>
      <c r="L425" t="s">
        <v>1816</v>
      </c>
      <c r="M425">
        <v>5</v>
      </c>
    </row>
    <row r="426" spans="1:13" x14ac:dyDescent="0.3">
      <c r="A426" t="s">
        <v>1148</v>
      </c>
      <c r="B426">
        <v>2014</v>
      </c>
      <c r="C426" s="1">
        <v>385000</v>
      </c>
      <c r="D426">
        <v>25000</v>
      </c>
      <c r="E426" t="s">
        <v>10</v>
      </c>
      <c r="F426" t="s">
        <v>25</v>
      </c>
      <c r="G426" t="s">
        <v>12</v>
      </c>
      <c r="H426" t="s">
        <v>121</v>
      </c>
      <c r="I426" t="s">
        <v>1842</v>
      </c>
      <c r="J426" t="s">
        <v>1730</v>
      </c>
      <c r="K426" t="s">
        <v>1843</v>
      </c>
      <c r="L426" t="s">
        <v>1731</v>
      </c>
      <c r="M426">
        <v>5</v>
      </c>
    </row>
    <row r="427" spans="1:13" x14ac:dyDescent="0.3">
      <c r="A427" t="s">
        <v>130</v>
      </c>
      <c r="B427">
        <v>2016</v>
      </c>
      <c r="C427" s="1">
        <v>800000</v>
      </c>
      <c r="D427">
        <v>25000</v>
      </c>
      <c r="E427" t="s">
        <v>10</v>
      </c>
      <c r="F427" t="s">
        <v>25</v>
      </c>
      <c r="G427" t="s">
        <v>12</v>
      </c>
      <c r="H427" t="s">
        <v>121</v>
      </c>
      <c r="I427" t="s">
        <v>2265</v>
      </c>
      <c r="J427" t="s">
        <v>1734</v>
      </c>
      <c r="K427" t="s">
        <v>1735</v>
      </c>
      <c r="L427" t="s">
        <v>1736</v>
      </c>
      <c r="M427">
        <v>5</v>
      </c>
    </row>
    <row r="428" spans="1:13" x14ac:dyDescent="0.3">
      <c r="A428" t="s">
        <v>2069</v>
      </c>
      <c r="B428">
        <v>2019</v>
      </c>
      <c r="C428" s="1">
        <v>675000</v>
      </c>
      <c r="D428">
        <v>10000</v>
      </c>
      <c r="E428" t="s">
        <v>10</v>
      </c>
      <c r="F428" t="s">
        <v>25</v>
      </c>
      <c r="G428" t="s">
        <v>12</v>
      </c>
      <c r="H428" t="s">
        <v>121</v>
      </c>
      <c r="I428" t="s">
        <v>1869</v>
      </c>
      <c r="J428" t="s">
        <v>1647</v>
      </c>
      <c r="K428" t="s">
        <v>1870</v>
      </c>
      <c r="L428" t="s">
        <v>1871</v>
      </c>
      <c r="M428">
        <v>5</v>
      </c>
    </row>
    <row r="429" spans="1:13" x14ac:dyDescent="0.3">
      <c r="A429" t="s">
        <v>916</v>
      </c>
      <c r="B429">
        <v>2018</v>
      </c>
      <c r="C429" s="1">
        <v>1525000</v>
      </c>
      <c r="D429">
        <v>50000</v>
      </c>
      <c r="E429" t="s">
        <v>14</v>
      </c>
      <c r="F429" t="s">
        <v>25</v>
      </c>
      <c r="G429" t="s">
        <v>12</v>
      </c>
      <c r="H429" t="s">
        <v>121</v>
      </c>
      <c r="I429" t="s">
        <v>2072</v>
      </c>
      <c r="J429" t="s">
        <v>1742</v>
      </c>
      <c r="K429" t="s">
        <v>2128</v>
      </c>
      <c r="L429" t="s">
        <v>1954</v>
      </c>
      <c r="M429">
        <v>7</v>
      </c>
    </row>
    <row r="430" spans="1:13" x14ac:dyDescent="0.3">
      <c r="A430" t="s">
        <v>237</v>
      </c>
      <c r="B430">
        <v>2018</v>
      </c>
      <c r="C430" s="1">
        <v>950000</v>
      </c>
      <c r="D430">
        <v>30000</v>
      </c>
      <c r="E430" t="s">
        <v>14</v>
      </c>
      <c r="F430" t="s">
        <v>25</v>
      </c>
      <c r="G430" t="s">
        <v>12</v>
      </c>
      <c r="H430" t="s">
        <v>121</v>
      </c>
      <c r="I430" t="s">
        <v>1638</v>
      </c>
      <c r="J430" t="s">
        <v>1629</v>
      </c>
      <c r="K430" t="s">
        <v>1914</v>
      </c>
      <c r="L430" t="s">
        <v>1836</v>
      </c>
      <c r="M430">
        <v>5</v>
      </c>
    </row>
    <row r="431" spans="1:13" x14ac:dyDescent="0.3">
      <c r="A431" t="s">
        <v>1264</v>
      </c>
      <c r="B431">
        <v>2015</v>
      </c>
      <c r="C431" s="1">
        <v>610000</v>
      </c>
      <c r="D431">
        <v>50000</v>
      </c>
      <c r="E431" t="s">
        <v>14</v>
      </c>
      <c r="F431" t="s">
        <v>25</v>
      </c>
      <c r="G431" t="s">
        <v>12</v>
      </c>
      <c r="H431" t="s">
        <v>126</v>
      </c>
      <c r="I431" t="s">
        <v>2266</v>
      </c>
      <c r="J431" t="s">
        <v>1639</v>
      </c>
      <c r="K431" t="s">
        <v>1692</v>
      </c>
      <c r="L431" t="s">
        <v>2267</v>
      </c>
      <c r="M431">
        <v>5</v>
      </c>
    </row>
    <row r="432" spans="1:13" x14ac:dyDescent="0.3">
      <c r="A432" t="s">
        <v>249</v>
      </c>
      <c r="B432">
        <v>2012</v>
      </c>
      <c r="C432" s="1">
        <v>525000</v>
      </c>
      <c r="D432">
        <v>120000</v>
      </c>
      <c r="E432" t="s">
        <v>14</v>
      </c>
      <c r="F432" t="s">
        <v>25</v>
      </c>
      <c r="G432" t="s">
        <v>12</v>
      </c>
      <c r="H432" t="s">
        <v>121</v>
      </c>
      <c r="I432" t="s">
        <v>1691</v>
      </c>
      <c r="J432" t="s">
        <v>1639</v>
      </c>
      <c r="K432" t="s">
        <v>1692</v>
      </c>
      <c r="L432" t="s">
        <v>1693</v>
      </c>
      <c r="M432">
        <v>5</v>
      </c>
    </row>
    <row r="433" spans="1:13" x14ac:dyDescent="0.3">
      <c r="A433" t="s">
        <v>198</v>
      </c>
      <c r="B433">
        <v>2015</v>
      </c>
      <c r="C433" s="1">
        <v>375000</v>
      </c>
      <c r="D433">
        <v>80000</v>
      </c>
      <c r="E433" t="s">
        <v>14</v>
      </c>
      <c r="F433" t="s">
        <v>25</v>
      </c>
      <c r="G433" t="s">
        <v>12</v>
      </c>
      <c r="H433" t="s">
        <v>121</v>
      </c>
      <c r="I433" t="s">
        <v>2170</v>
      </c>
      <c r="J433" t="s">
        <v>2164</v>
      </c>
      <c r="K433" t="s">
        <v>1920</v>
      </c>
      <c r="L433" t="s">
        <v>2171</v>
      </c>
      <c r="M433">
        <v>7</v>
      </c>
    </row>
    <row r="434" spans="1:13" x14ac:dyDescent="0.3">
      <c r="A434" t="s">
        <v>728</v>
      </c>
      <c r="B434">
        <v>2015</v>
      </c>
      <c r="C434" s="1">
        <v>580000</v>
      </c>
      <c r="D434">
        <v>90000</v>
      </c>
      <c r="E434" t="s">
        <v>14</v>
      </c>
      <c r="F434" t="s">
        <v>25</v>
      </c>
      <c r="G434" t="s">
        <v>12</v>
      </c>
      <c r="H434" t="s">
        <v>121</v>
      </c>
      <c r="I434" t="s">
        <v>1908</v>
      </c>
      <c r="J434" t="s">
        <v>1667</v>
      </c>
      <c r="K434" t="s">
        <v>1909</v>
      </c>
      <c r="L434" t="s">
        <v>1910</v>
      </c>
      <c r="M434">
        <v>5</v>
      </c>
    </row>
    <row r="435" spans="1:13" x14ac:dyDescent="0.3">
      <c r="A435" t="s">
        <v>2268</v>
      </c>
      <c r="B435">
        <v>2015</v>
      </c>
      <c r="C435" s="1">
        <v>434999</v>
      </c>
      <c r="D435">
        <v>50000</v>
      </c>
      <c r="E435" t="s">
        <v>10</v>
      </c>
      <c r="F435" t="s">
        <v>25</v>
      </c>
      <c r="G435" t="s">
        <v>12</v>
      </c>
      <c r="H435" t="s">
        <v>126</v>
      </c>
      <c r="I435" t="s">
        <v>2030</v>
      </c>
      <c r="J435" t="s">
        <v>1647</v>
      </c>
      <c r="K435" t="s">
        <v>2123</v>
      </c>
      <c r="L435" t="s">
        <v>1709</v>
      </c>
      <c r="M435">
        <v>5</v>
      </c>
    </row>
    <row r="436" spans="1:13" x14ac:dyDescent="0.3">
      <c r="A436" t="s">
        <v>202</v>
      </c>
      <c r="B436">
        <v>2020</v>
      </c>
      <c r="C436" s="1">
        <v>350000</v>
      </c>
      <c r="D436">
        <v>2136</v>
      </c>
      <c r="E436" t="s">
        <v>10</v>
      </c>
      <c r="F436" t="s">
        <v>25</v>
      </c>
      <c r="G436" t="s">
        <v>12</v>
      </c>
      <c r="H436" t="s">
        <v>121</v>
      </c>
      <c r="I436" t="s">
        <v>2269</v>
      </c>
      <c r="J436" t="s">
        <v>1916</v>
      </c>
      <c r="K436" t="s">
        <v>1678</v>
      </c>
      <c r="L436" t="s">
        <v>1917</v>
      </c>
      <c r="M436">
        <v>5</v>
      </c>
    </row>
    <row r="437" spans="1:13" x14ac:dyDescent="0.3">
      <c r="A437" t="s">
        <v>147</v>
      </c>
      <c r="B437">
        <v>2012</v>
      </c>
      <c r="C437" s="1">
        <v>730000</v>
      </c>
      <c r="D437">
        <v>250000</v>
      </c>
      <c r="E437" t="s">
        <v>14</v>
      </c>
      <c r="F437" t="s">
        <v>25</v>
      </c>
      <c r="G437" t="s">
        <v>12</v>
      </c>
      <c r="H437" t="s">
        <v>121</v>
      </c>
      <c r="I437" t="s">
        <v>1763</v>
      </c>
      <c r="J437" t="s">
        <v>1764</v>
      </c>
      <c r="K437" t="s">
        <v>1765</v>
      </c>
      <c r="L437" t="s">
        <v>1766</v>
      </c>
      <c r="M437">
        <v>7</v>
      </c>
    </row>
    <row r="438" spans="1:13" x14ac:dyDescent="0.3">
      <c r="A438" t="s">
        <v>246</v>
      </c>
      <c r="B438">
        <v>2015</v>
      </c>
      <c r="C438" s="1">
        <v>600000</v>
      </c>
      <c r="D438">
        <v>35000</v>
      </c>
      <c r="E438" t="s">
        <v>10</v>
      </c>
      <c r="F438" t="s">
        <v>25</v>
      </c>
      <c r="G438" t="s">
        <v>12</v>
      </c>
      <c r="H438" t="s">
        <v>121</v>
      </c>
      <c r="I438" t="s">
        <v>1723</v>
      </c>
      <c r="J438" t="s">
        <v>1647</v>
      </c>
      <c r="K438" t="s">
        <v>1724</v>
      </c>
      <c r="L438" t="s">
        <v>1725</v>
      </c>
      <c r="M438">
        <v>5</v>
      </c>
    </row>
    <row r="439" spans="1:13" x14ac:dyDescent="0.3">
      <c r="A439" t="s">
        <v>870</v>
      </c>
      <c r="B439">
        <v>2015</v>
      </c>
      <c r="C439" s="1">
        <v>1050000</v>
      </c>
      <c r="D439">
        <v>120000</v>
      </c>
      <c r="E439" t="s">
        <v>14</v>
      </c>
      <c r="F439" t="s">
        <v>25</v>
      </c>
      <c r="G439" t="s">
        <v>12</v>
      </c>
      <c r="H439" t="s">
        <v>121</v>
      </c>
      <c r="I439" t="s">
        <v>1763</v>
      </c>
      <c r="J439" t="s">
        <v>1764</v>
      </c>
      <c r="K439" t="s">
        <v>1789</v>
      </c>
      <c r="L439" t="s">
        <v>1766</v>
      </c>
      <c r="M439">
        <v>7</v>
      </c>
    </row>
    <row r="440" spans="1:13" x14ac:dyDescent="0.3">
      <c r="A440" t="s">
        <v>385</v>
      </c>
      <c r="B440">
        <v>2017</v>
      </c>
      <c r="C440" s="1">
        <v>735000</v>
      </c>
      <c r="D440">
        <v>70000</v>
      </c>
      <c r="E440" t="s">
        <v>14</v>
      </c>
      <c r="F440" t="s">
        <v>25</v>
      </c>
      <c r="G440" t="s">
        <v>12</v>
      </c>
      <c r="H440" t="s">
        <v>121</v>
      </c>
      <c r="I440" t="s">
        <v>2224</v>
      </c>
      <c r="J440" t="s">
        <v>1625</v>
      </c>
      <c r="K440" t="s">
        <v>1626</v>
      </c>
      <c r="L440" t="s">
        <v>1627</v>
      </c>
      <c r="M440">
        <v>5</v>
      </c>
    </row>
    <row r="441" spans="1:13" x14ac:dyDescent="0.3">
      <c r="A441" t="s">
        <v>268</v>
      </c>
      <c r="B441">
        <v>2018</v>
      </c>
      <c r="C441" s="1">
        <v>1050000</v>
      </c>
      <c r="D441">
        <v>18000</v>
      </c>
      <c r="E441" t="s">
        <v>14</v>
      </c>
      <c r="F441" t="s">
        <v>11</v>
      </c>
      <c r="G441" t="s">
        <v>12</v>
      </c>
      <c r="H441" t="s">
        <v>121</v>
      </c>
      <c r="I441" t="s">
        <v>2270</v>
      </c>
      <c r="J441" t="s">
        <v>1667</v>
      </c>
      <c r="K441" t="s">
        <v>1668</v>
      </c>
      <c r="L441" t="s">
        <v>2271</v>
      </c>
      <c r="M441">
        <v>5</v>
      </c>
    </row>
    <row r="442" spans="1:13" x14ac:dyDescent="0.3">
      <c r="A442" t="s">
        <v>2272</v>
      </c>
      <c r="B442">
        <v>2016</v>
      </c>
      <c r="C442" s="1">
        <v>420000</v>
      </c>
      <c r="D442">
        <v>110000</v>
      </c>
      <c r="E442" t="s">
        <v>14</v>
      </c>
      <c r="F442" t="s">
        <v>25</v>
      </c>
      <c r="G442" t="s">
        <v>12</v>
      </c>
      <c r="H442" t="s">
        <v>126</v>
      </c>
      <c r="I442" t="s">
        <v>1713</v>
      </c>
      <c r="J442" t="s">
        <v>1625</v>
      </c>
      <c r="K442" t="s">
        <v>2273</v>
      </c>
      <c r="L442" t="s">
        <v>1715</v>
      </c>
      <c r="M442">
        <v>7</v>
      </c>
    </row>
    <row r="443" spans="1:13" x14ac:dyDescent="0.3">
      <c r="A443" t="s">
        <v>2274</v>
      </c>
      <c r="B443">
        <v>2017</v>
      </c>
      <c r="C443" s="1">
        <v>800000</v>
      </c>
      <c r="D443">
        <v>60000</v>
      </c>
      <c r="E443" t="s">
        <v>14</v>
      </c>
      <c r="F443" t="s">
        <v>25</v>
      </c>
      <c r="G443" t="s">
        <v>12</v>
      </c>
      <c r="H443" t="s">
        <v>121</v>
      </c>
      <c r="I443" t="s">
        <v>2275</v>
      </c>
      <c r="J443" t="s">
        <v>1625</v>
      </c>
      <c r="K443" t="s">
        <v>1685</v>
      </c>
      <c r="L443" t="s">
        <v>1686</v>
      </c>
      <c r="M443">
        <v>5</v>
      </c>
    </row>
    <row r="444" spans="1:13" x14ac:dyDescent="0.3">
      <c r="A444" t="s">
        <v>530</v>
      </c>
      <c r="B444">
        <v>2015</v>
      </c>
      <c r="C444" s="1">
        <v>2000000</v>
      </c>
      <c r="D444">
        <v>60000</v>
      </c>
      <c r="E444" t="s">
        <v>14</v>
      </c>
      <c r="F444" t="s">
        <v>25</v>
      </c>
      <c r="G444" t="s">
        <v>19</v>
      </c>
      <c r="H444" t="s">
        <v>121</v>
      </c>
      <c r="I444" t="s">
        <v>1759</v>
      </c>
      <c r="J444" t="s">
        <v>1760</v>
      </c>
      <c r="K444" t="s">
        <v>1761</v>
      </c>
      <c r="L444" t="s">
        <v>2276</v>
      </c>
      <c r="M444">
        <v>7</v>
      </c>
    </row>
    <row r="445" spans="1:13" x14ac:dyDescent="0.3">
      <c r="A445" t="s">
        <v>219</v>
      </c>
      <c r="B445">
        <v>2016</v>
      </c>
      <c r="C445" s="1">
        <v>600000</v>
      </c>
      <c r="D445">
        <v>147000</v>
      </c>
      <c r="E445" t="s">
        <v>14</v>
      </c>
      <c r="F445" t="s">
        <v>25</v>
      </c>
      <c r="G445" t="s">
        <v>12</v>
      </c>
      <c r="H445" t="s">
        <v>126</v>
      </c>
      <c r="I445" t="s">
        <v>1699</v>
      </c>
      <c r="J445" t="s">
        <v>1625</v>
      </c>
      <c r="K445" t="s">
        <v>1626</v>
      </c>
      <c r="L445" t="s">
        <v>1627</v>
      </c>
      <c r="M445">
        <v>5</v>
      </c>
    </row>
    <row r="446" spans="1:13" x14ac:dyDescent="0.3">
      <c r="A446" t="s">
        <v>530</v>
      </c>
      <c r="B446">
        <v>2015</v>
      </c>
      <c r="C446" s="1">
        <v>1900000</v>
      </c>
      <c r="D446">
        <v>130000</v>
      </c>
      <c r="E446" t="s">
        <v>14</v>
      </c>
      <c r="F446" t="s">
        <v>25</v>
      </c>
      <c r="G446" t="s">
        <v>19</v>
      </c>
      <c r="H446" t="s">
        <v>121</v>
      </c>
      <c r="I446" t="s">
        <v>1759</v>
      </c>
      <c r="J446" t="s">
        <v>1760</v>
      </c>
      <c r="K446" t="s">
        <v>1761</v>
      </c>
      <c r="L446" t="s">
        <v>2276</v>
      </c>
      <c r="M446">
        <v>7</v>
      </c>
    </row>
    <row r="447" spans="1:13" x14ac:dyDescent="0.3">
      <c r="A447" t="s">
        <v>552</v>
      </c>
      <c r="B447">
        <v>2011</v>
      </c>
      <c r="C447" s="1">
        <v>500000</v>
      </c>
      <c r="D447">
        <v>99500</v>
      </c>
      <c r="E447" t="s">
        <v>14</v>
      </c>
      <c r="F447" t="s">
        <v>25</v>
      </c>
      <c r="G447" t="s">
        <v>12</v>
      </c>
      <c r="H447" t="s">
        <v>154</v>
      </c>
      <c r="I447" t="s">
        <v>2138</v>
      </c>
      <c r="J447" t="s">
        <v>2000</v>
      </c>
      <c r="K447" t="s">
        <v>2277</v>
      </c>
      <c r="L447" t="s">
        <v>2278</v>
      </c>
      <c r="M447">
        <v>7</v>
      </c>
    </row>
    <row r="448" spans="1:13" x14ac:dyDescent="0.3">
      <c r="A448" t="s">
        <v>233</v>
      </c>
      <c r="B448">
        <v>2011</v>
      </c>
      <c r="C448" s="1">
        <v>200000</v>
      </c>
      <c r="D448">
        <v>110000</v>
      </c>
      <c r="E448" t="s">
        <v>14</v>
      </c>
      <c r="F448" t="s">
        <v>25</v>
      </c>
      <c r="G448" t="s">
        <v>12</v>
      </c>
      <c r="H448" t="s">
        <v>126</v>
      </c>
      <c r="I448" t="s">
        <v>1733</v>
      </c>
      <c r="J448" t="s">
        <v>1896</v>
      </c>
      <c r="K448" t="s">
        <v>2279</v>
      </c>
      <c r="L448" t="s">
        <v>2280</v>
      </c>
      <c r="M448">
        <v>5</v>
      </c>
    </row>
    <row r="449" spans="1:13" x14ac:dyDescent="0.3">
      <c r="A449" t="s">
        <v>2281</v>
      </c>
      <c r="B449">
        <v>2016</v>
      </c>
      <c r="C449" s="1">
        <v>370000</v>
      </c>
      <c r="D449">
        <v>35000</v>
      </c>
      <c r="E449" t="s">
        <v>10</v>
      </c>
      <c r="F449" t="s">
        <v>25</v>
      </c>
      <c r="G449" t="s">
        <v>12</v>
      </c>
      <c r="H449" t="s">
        <v>121</v>
      </c>
      <c r="I449" t="s">
        <v>2098</v>
      </c>
      <c r="J449" t="s">
        <v>1681</v>
      </c>
      <c r="K449" t="s">
        <v>1843</v>
      </c>
      <c r="L449" t="s">
        <v>1739</v>
      </c>
      <c r="M449">
        <v>5</v>
      </c>
    </row>
    <row r="450" spans="1:13" x14ac:dyDescent="0.3">
      <c r="A450" t="s">
        <v>974</v>
      </c>
      <c r="B450">
        <v>2010</v>
      </c>
      <c r="C450" s="1">
        <v>260000</v>
      </c>
      <c r="D450">
        <v>110000</v>
      </c>
      <c r="E450" t="s">
        <v>14</v>
      </c>
      <c r="F450" t="s">
        <v>25</v>
      </c>
      <c r="G450" t="s">
        <v>12</v>
      </c>
      <c r="H450" t="s">
        <v>126</v>
      </c>
      <c r="I450" t="s">
        <v>2052</v>
      </c>
      <c r="J450" t="s">
        <v>2039</v>
      </c>
      <c r="K450" t="s">
        <v>2197</v>
      </c>
      <c r="L450" t="s">
        <v>2282</v>
      </c>
      <c r="M450">
        <v>5</v>
      </c>
    </row>
    <row r="451" spans="1:13" x14ac:dyDescent="0.3">
      <c r="A451" t="s">
        <v>584</v>
      </c>
      <c r="B451">
        <v>2016</v>
      </c>
      <c r="C451" s="1">
        <v>280000</v>
      </c>
      <c r="D451">
        <v>100000</v>
      </c>
      <c r="E451" t="s">
        <v>14</v>
      </c>
      <c r="F451" t="s">
        <v>25</v>
      </c>
      <c r="G451" t="s">
        <v>12</v>
      </c>
      <c r="H451" t="s">
        <v>121</v>
      </c>
      <c r="I451" t="s">
        <v>2283</v>
      </c>
      <c r="J451" t="s">
        <v>1681</v>
      </c>
      <c r="K451" t="s">
        <v>2284</v>
      </c>
      <c r="L451" t="s">
        <v>2285</v>
      </c>
      <c r="M451">
        <v>6</v>
      </c>
    </row>
    <row r="452" spans="1:13" x14ac:dyDescent="0.3">
      <c r="A452" t="s">
        <v>341</v>
      </c>
      <c r="B452">
        <v>2014</v>
      </c>
      <c r="C452" s="1">
        <v>610000</v>
      </c>
      <c r="D452">
        <v>21000</v>
      </c>
      <c r="E452" t="s">
        <v>10</v>
      </c>
      <c r="F452" t="s">
        <v>25</v>
      </c>
      <c r="G452" t="s">
        <v>12</v>
      </c>
      <c r="H452" t="s">
        <v>121</v>
      </c>
      <c r="I452" t="s">
        <v>1827</v>
      </c>
      <c r="J452" t="s">
        <v>1828</v>
      </c>
      <c r="K452" t="s">
        <v>1829</v>
      </c>
      <c r="L452" t="s">
        <v>1830</v>
      </c>
      <c r="M452">
        <v>7</v>
      </c>
    </row>
    <row r="453" spans="1:13" x14ac:dyDescent="0.3">
      <c r="A453" t="s">
        <v>665</v>
      </c>
      <c r="B453">
        <v>2013</v>
      </c>
      <c r="C453" s="1">
        <v>300000</v>
      </c>
      <c r="D453">
        <v>60000</v>
      </c>
      <c r="E453" t="s">
        <v>14</v>
      </c>
      <c r="F453" t="s">
        <v>25</v>
      </c>
      <c r="G453" t="s">
        <v>12</v>
      </c>
      <c r="H453" t="s">
        <v>126</v>
      </c>
      <c r="I453" t="s">
        <v>2286</v>
      </c>
      <c r="J453" t="s">
        <v>1629</v>
      </c>
      <c r="K453" t="s">
        <v>1640</v>
      </c>
      <c r="L453" t="s">
        <v>2287</v>
      </c>
      <c r="M453">
        <v>5</v>
      </c>
    </row>
    <row r="454" spans="1:13" x14ac:dyDescent="0.3">
      <c r="A454" t="s">
        <v>2288</v>
      </c>
      <c r="B454">
        <v>2010</v>
      </c>
      <c r="C454" s="1">
        <v>140000</v>
      </c>
      <c r="D454">
        <v>40000</v>
      </c>
      <c r="E454" t="s">
        <v>14</v>
      </c>
      <c r="F454" t="s">
        <v>25</v>
      </c>
      <c r="G454" t="s">
        <v>12</v>
      </c>
      <c r="H454" t="s">
        <v>121</v>
      </c>
      <c r="I454" t="s">
        <v>2289</v>
      </c>
      <c r="J454" t="s">
        <v>1896</v>
      </c>
      <c r="K454" t="s">
        <v>2124</v>
      </c>
      <c r="L454" t="s">
        <v>2290</v>
      </c>
      <c r="M454">
        <v>5</v>
      </c>
    </row>
    <row r="455" spans="1:13" x14ac:dyDescent="0.3">
      <c r="A455" t="s">
        <v>150</v>
      </c>
      <c r="B455">
        <v>2008</v>
      </c>
      <c r="C455" s="1">
        <v>229999</v>
      </c>
      <c r="D455">
        <v>50000</v>
      </c>
      <c r="E455" t="s">
        <v>10</v>
      </c>
      <c r="F455" t="s">
        <v>25</v>
      </c>
      <c r="G455" t="s">
        <v>12</v>
      </c>
      <c r="H455" t="s">
        <v>121</v>
      </c>
      <c r="I455" t="s">
        <v>1849</v>
      </c>
      <c r="J455" t="s">
        <v>1850</v>
      </c>
      <c r="K455" t="s">
        <v>1851</v>
      </c>
      <c r="L455" t="s">
        <v>1852</v>
      </c>
      <c r="M455">
        <v>5</v>
      </c>
    </row>
    <row r="456" spans="1:13" x14ac:dyDescent="0.3">
      <c r="A456" t="s">
        <v>374</v>
      </c>
      <c r="B456">
        <v>2010</v>
      </c>
      <c r="C456" s="1">
        <v>200000</v>
      </c>
      <c r="D456">
        <v>65000</v>
      </c>
      <c r="E456" t="s">
        <v>10</v>
      </c>
      <c r="F456" t="s">
        <v>25</v>
      </c>
      <c r="G456" t="s">
        <v>12</v>
      </c>
      <c r="H456" t="s">
        <v>126</v>
      </c>
      <c r="I456" t="s">
        <v>1880</v>
      </c>
      <c r="J456" t="s">
        <v>1730</v>
      </c>
      <c r="K456" t="s">
        <v>2195</v>
      </c>
      <c r="L456" t="s">
        <v>1731</v>
      </c>
      <c r="M456">
        <v>5</v>
      </c>
    </row>
    <row r="457" spans="1:13" x14ac:dyDescent="0.3">
      <c r="A457" t="s">
        <v>785</v>
      </c>
      <c r="B457">
        <v>2011</v>
      </c>
      <c r="C457" s="1">
        <v>200000</v>
      </c>
      <c r="D457">
        <v>80000</v>
      </c>
      <c r="E457" t="s">
        <v>10</v>
      </c>
      <c r="F457" t="s">
        <v>25</v>
      </c>
      <c r="G457" t="s">
        <v>12</v>
      </c>
      <c r="H457" t="s">
        <v>121</v>
      </c>
      <c r="I457" t="s">
        <v>1677</v>
      </c>
      <c r="J457" t="s">
        <v>1730</v>
      </c>
      <c r="K457" t="s">
        <v>1660</v>
      </c>
      <c r="L457" t="s">
        <v>1731</v>
      </c>
      <c r="M457">
        <v>5</v>
      </c>
    </row>
    <row r="458" spans="1:13" x14ac:dyDescent="0.3">
      <c r="A458" t="s">
        <v>2291</v>
      </c>
      <c r="B458">
        <v>2015</v>
      </c>
      <c r="C458" s="1">
        <v>560000</v>
      </c>
      <c r="D458">
        <v>119000</v>
      </c>
      <c r="E458" t="s">
        <v>14</v>
      </c>
      <c r="F458" t="s">
        <v>25</v>
      </c>
      <c r="G458" t="s">
        <v>12</v>
      </c>
      <c r="H458" t="s">
        <v>121</v>
      </c>
      <c r="I458" t="s">
        <v>2292</v>
      </c>
      <c r="J458" t="s">
        <v>1900</v>
      </c>
      <c r="K458" t="s">
        <v>1912</v>
      </c>
      <c r="L458" t="s">
        <v>1913</v>
      </c>
      <c r="M458">
        <v>5</v>
      </c>
    </row>
    <row r="459" spans="1:13" x14ac:dyDescent="0.3">
      <c r="A459" t="s">
        <v>230</v>
      </c>
      <c r="B459">
        <v>2016</v>
      </c>
      <c r="C459" s="1">
        <v>750000</v>
      </c>
      <c r="D459">
        <v>80000</v>
      </c>
      <c r="E459" t="s">
        <v>14</v>
      </c>
      <c r="F459" t="s">
        <v>25</v>
      </c>
      <c r="G459" t="s">
        <v>12</v>
      </c>
      <c r="H459" t="s">
        <v>121</v>
      </c>
      <c r="I459" t="s">
        <v>1684</v>
      </c>
      <c r="J459" t="s">
        <v>1625</v>
      </c>
      <c r="K459" t="s">
        <v>1685</v>
      </c>
      <c r="L459" t="s">
        <v>1686</v>
      </c>
      <c r="M459">
        <v>7</v>
      </c>
    </row>
    <row r="460" spans="1:13" x14ac:dyDescent="0.3">
      <c r="A460" t="s">
        <v>267</v>
      </c>
      <c r="B460">
        <v>2017</v>
      </c>
      <c r="C460" s="1">
        <v>585000</v>
      </c>
      <c r="D460">
        <v>90000</v>
      </c>
      <c r="E460" t="s">
        <v>14</v>
      </c>
      <c r="F460" t="s">
        <v>25</v>
      </c>
      <c r="G460" t="s">
        <v>12</v>
      </c>
      <c r="H460" t="s">
        <v>121</v>
      </c>
      <c r="I460" t="s">
        <v>1825</v>
      </c>
      <c r="J460" t="s">
        <v>1625</v>
      </c>
      <c r="K460" t="s">
        <v>1626</v>
      </c>
      <c r="L460" t="s">
        <v>1627</v>
      </c>
      <c r="M460">
        <v>5</v>
      </c>
    </row>
    <row r="461" spans="1:13" x14ac:dyDescent="0.3">
      <c r="A461" t="s">
        <v>2293</v>
      </c>
      <c r="B461">
        <v>2016</v>
      </c>
      <c r="C461" s="1">
        <v>760000</v>
      </c>
      <c r="D461">
        <v>20000</v>
      </c>
      <c r="E461" t="s">
        <v>10</v>
      </c>
      <c r="F461" t="s">
        <v>25</v>
      </c>
      <c r="G461" t="s">
        <v>12</v>
      </c>
      <c r="H461" t="s">
        <v>121</v>
      </c>
      <c r="I461" t="s">
        <v>1925</v>
      </c>
      <c r="J461" t="s">
        <v>1734</v>
      </c>
      <c r="K461" t="s">
        <v>2294</v>
      </c>
      <c r="L461" t="s">
        <v>2173</v>
      </c>
      <c r="M461">
        <v>5</v>
      </c>
    </row>
    <row r="462" spans="1:13" x14ac:dyDescent="0.3">
      <c r="A462" t="s">
        <v>267</v>
      </c>
      <c r="B462">
        <v>2014</v>
      </c>
      <c r="C462" s="1">
        <v>430000</v>
      </c>
      <c r="D462">
        <v>80000</v>
      </c>
      <c r="E462" t="s">
        <v>14</v>
      </c>
      <c r="F462" t="s">
        <v>25</v>
      </c>
      <c r="G462" t="s">
        <v>12</v>
      </c>
      <c r="H462" t="s">
        <v>126</v>
      </c>
      <c r="I462" t="s">
        <v>1825</v>
      </c>
      <c r="J462" t="s">
        <v>1625</v>
      </c>
      <c r="K462" t="s">
        <v>1626</v>
      </c>
      <c r="L462" t="s">
        <v>1627</v>
      </c>
      <c r="M462">
        <v>5</v>
      </c>
    </row>
    <row r="463" spans="1:13" x14ac:dyDescent="0.3">
      <c r="A463" t="s">
        <v>926</v>
      </c>
      <c r="B463">
        <v>2020</v>
      </c>
      <c r="C463" s="1">
        <v>480000</v>
      </c>
      <c r="D463">
        <v>44665</v>
      </c>
      <c r="E463" t="s">
        <v>14</v>
      </c>
      <c r="F463" t="s">
        <v>25</v>
      </c>
      <c r="G463" t="s">
        <v>12</v>
      </c>
      <c r="H463" t="s">
        <v>121</v>
      </c>
      <c r="I463" t="s">
        <v>2283</v>
      </c>
      <c r="J463" t="s">
        <v>1681</v>
      </c>
      <c r="K463" t="s">
        <v>2284</v>
      </c>
      <c r="L463" t="s">
        <v>2285</v>
      </c>
      <c r="M463">
        <v>6</v>
      </c>
    </row>
    <row r="464" spans="1:13" x14ac:dyDescent="0.3">
      <c r="A464" t="s">
        <v>2295</v>
      </c>
      <c r="B464">
        <v>2019</v>
      </c>
      <c r="C464" s="1">
        <v>643000</v>
      </c>
      <c r="D464">
        <v>10000</v>
      </c>
      <c r="E464" t="s">
        <v>14</v>
      </c>
      <c r="F464" t="s">
        <v>25</v>
      </c>
      <c r="G464" t="s">
        <v>12</v>
      </c>
      <c r="H464" t="s">
        <v>121</v>
      </c>
      <c r="I464" t="s">
        <v>2296</v>
      </c>
      <c r="J464" t="s">
        <v>2039</v>
      </c>
      <c r="K464" t="s">
        <v>2297</v>
      </c>
      <c r="L464" t="s">
        <v>2298</v>
      </c>
      <c r="M464">
        <v>5</v>
      </c>
    </row>
    <row r="465" spans="1:13" x14ac:dyDescent="0.3">
      <c r="A465" t="s">
        <v>865</v>
      </c>
      <c r="B465">
        <v>2018</v>
      </c>
      <c r="C465" s="1">
        <v>500000</v>
      </c>
      <c r="D465">
        <v>60000</v>
      </c>
      <c r="E465" t="s">
        <v>10</v>
      </c>
      <c r="F465" t="s">
        <v>25</v>
      </c>
      <c r="G465" t="s">
        <v>12</v>
      </c>
      <c r="H465" t="s">
        <v>121</v>
      </c>
      <c r="I465" t="s">
        <v>1646</v>
      </c>
      <c r="J465" t="s">
        <v>1647</v>
      </c>
      <c r="K465" t="s">
        <v>1648</v>
      </c>
      <c r="L465" t="s">
        <v>1649</v>
      </c>
      <c r="M465">
        <v>5</v>
      </c>
    </row>
    <row r="466" spans="1:13" x14ac:dyDescent="0.3">
      <c r="A466" t="s">
        <v>646</v>
      </c>
      <c r="B466">
        <v>2016</v>
      </c>
      <c r="C466" s="1">
        <v>425000</v>
      </c>
      <c r="D466">
        <v>22000</v>
      </c>
      <c r="E466" t="s">
        <v>10</v>
      </c>
      <c r="F466" t="s">
        <v>25</v>
      </c>
      <c r="G466" t="s">
        <v>12</v>
      </c>
      <c r="H466" t="s">
        <v>121</v>
      </c>
      <c r="I466" t="s">
        <v>1756</v>
      </c>
      <c r="J466" t="s">
        <v>1681</v>
      </c>
      <c r="K466" t="s">
        <v>1815</v>
      </c>
      <c r="L466" t="s">
        <v>1923</v>
      </c>
      <c r="M466">
        <v>5</v>
      </c>
    </row>
    <row r="467" spans="1:13" x14ac:dyDescent="0.3">
      <c r="A467" t="s">
        <v>354</v>
      </c>
      <c r="B467">
        <v>2014</v>
      </c>
      <c r="C467" s="1">
        <v>250000</v>
      </c>
      <c r="D467">
        <v>25000</v>
      </c>
      <c r="E467" t="s">
        <v>10</v>
      </c>
      <c r="F467" t="s">
        <v>25</v>
      </c>
      <c r="G467" t="s">
        <v>12</v>
      </c>
      <c r="H467" t="s">
        <v>121</v>
      </c>
      <c r="I467" t="s">
        <v>2085</v>
      </c>
      <c r="J467" t="s">
        <v>1655</v>
      </c>
      <c r="K467" t="s">
        <v>1711</v>
      </c>
      <c r="L467" t="s">
        <v>1712</v>
      </c>
      <c r="M467">
        <v>5</v>
      </c>
    </row>
    <row r="468" spans="1:13" x14ac:dyDescent="0.3">
      <c r="A468" t="s">
        <v>2299</v>
      </c>
      <c r="B468">
        <v>2016</v>
      </c>
      <c r="C468" s="1">
        <v>285000</v>
      </c>
      <c r="D468">
        <v>70000</v>
      </c>
      <c r="E468" t="s">
        <v>14</v>
      </c>
      <c r="F468" t="s">
        <v>25</v>
      </c>
      <c r="G468" t="s">
        <v>12</v>
      </c>
      <c r="H468" t="s">
        <v>121</v>
      </c>
      <c r="I468" t="s">
        <v>2300</v>
      </c>
      <c r="J468" t="s">
        <v>2301</v>
      </c>
      <c r="K468" t="s">
        <v>2302</v>
      </c>
      <c r="L468" t="s">
        <v>2303</v>
      </c>
      <c r="M468">
        <v>5</v>
      </c>
    </row>
    <row r="469" spans="1:13" x14ac:dyDescent="0.3">
      <c r="A469" t="s">
        <v>644</v>
      </c>
      <c r="B469">
        <v>2008</v>
      </c>
      <c r="C469" s="1">
        <v>160000</v>
      </c>
      <c r="D469">
        <v>123000</v>
      </c>
      <c r="E469" t="s">
        <v>10</v>
      </c>
      <c r="F469" t="s">
        <v>25</v>
      </c>
      <c r="G469" t="s">
        <v>12</v>
      </c>
      <c r="H469" t="s">
        <v>154</v>
      </c>
      <c r="I469" t="s">
        <v>2023</v>
      </c>
      <c r="J469" t="s">
        <v>1643</v>
      </c>
      <c r="K469" t="s">
        <v>2037</v>
      </c>
      <c r="L469" t="s">
        <v>1865</v>
      </c>
      <c r="M469">
        <v>5</v>
      </c>
    </row>
    <row r="470" spans="1:13" x14ac:dyDescent="0.3">
      <c r="A470" t="s">
        <v>1383</v>
      </c>
      <c r="B470">
        <v>2011</v>
      </c>
      <c r="C470" s="1">
        <v>250000</v>
      </c>
      <c r="D470">
        <v>70000</v>
      </c>
      <c r="E470" t="s">
        <v>14</v>
      </c>
      <c r="F470" t="s">
        <v>25</v>
      </c>
      <c r="G470" t="s">
        <v>12</v>
      </c>
      <c r="H470" t="s">
        <v>126</v>
      </c>
      <c r="I470" t="s">
        <v>1831</v>
      </c>
      <c r="J470" t="s">
        <v>1832</v>
      </c>
      <c r="K470" t="s">
        <v>1833</v>
      </c>
      <c r="L470" t="s">
        <v>1631</v>
      </c>
      <c r="M470">
        <v>5</v>
      </c>
    </row>
    <row r="471" spans="1:13" x14ac:dyDescent="0.3">
      <c r="A471" t="s">
        <v>458</v>
      </c>
      <c r="B471">
        <v>2013</v>
      </c>
      <c r="C471" s="1">
        <v>170000</v>
      </c>
      <c r="D471">
        <v>70000</v>
      </c>
      <c r="E471" t="s">
        <v>10</v>
      </c>
      <c r="F471" t="s">
        <v>25</v>
      </c>
      <c r="G471" t="s">
        <v>12</v>
      </c>
      <c r="H471" t="s">
        <v>126</v>
      </c>
      <c r="I471" t="s">
        <v>1723</v>
      </c>
      <c r="J471" t="s">
        <v>1704</v>
      </c>
      <c r="K471" t="s">
        <v>2181</v>
      </c>
      <c r="L471" t="s">
        <v>2182</v>
      </c>
      <c r="M471">
        <v>5</v>
      </c>
    </row>
    <row r="472" spans="1:13" x14ac:dyDescent="0.3">
      <c r="A472" t="s">
        <v>392</v>
      </c>
      <c r="B472">
        <v>2013</v>
      </c>
      <c r="C472" s="1">
        <v>409999</v>
      </c>
      <c r="D472">
        <v>45000</v>
      </c>
      <c r="E472" t="s">
        <v>14</v>
      </c>
      <c r="F472" t="s">
        <v>25</v>
      </c>
      <c r="G472" t="s">
        <v>12</v>
      </c>
      <c r="H472" t="s">
        <v>121</v>
      </c>
      <c r="I472" t="s">
        <v>1658</v>
      </c>
      <c r="J472" t="s">
        <v>1659</v>
      </c>
      <c r="K472" t="s">
        <v>2208</v>
      </c>
      <c r="L472" t="s">
        <v>1661</v>
      </c>
      <c r="M472">
        <v>5</v>
      </c>
    </row>
    <row r="473" spans="1:13" x14ac:dyDescent="0.3">
      <c r="A473" t="s">
        <v>598</v>
      </c>
      <c r="B473">
        <v>2015</v>
      </c>
      <c r="C473" s="1">
        <v>400000</v>
      </c>
      <c r="D473">
        <v>40000</v>
      </c>
      <c r="E473" t="s">
        <v>10</v>
      </c>
      <c r="F473" t="s">
        <v>25</v>
      </c>
      <c r="G473" t="s">
        <v>19</v>
      </c>
      <c r="H473" t="s">
        <v>121</v>
      </c>
      <c r="I473" t="s">
        <v>1677</v>
      </c>
      <c r="J473" t="s">
        <v>1647</v>
      </c>
      <c r="K473" t="s">
        <v>1682</v>
      </c>
      <c r="L473" t="s">
        <v>1865</v>
      </c>
      <c r="M473">
        <v>5</v>
      </c>
    </row>
    <row r="474" spans="1:13" x14ac:dyDescent="0.3">
      <c r="A474" t="s">
        <v>219</v>
      </c>
      <c r="B474">
        <v>2019</v>
      </c>
      <c r="C474" s="1">
        <v>700000</v>
      </c>
      <c r="D474">
        <v>30000</v>
      </c>
      <c r="E474" t="s">
        <v>14</v>
      </c>
      <c r="F474" t="s">
        <v>25</v>
      </c>
      <c r="G474" t="s">
        <v>12</v>
      </c>
      <c r="H474" t="s">
        <v>121</v>
      </c>
      <c r="I474" t="s">
        <v>2075</v>
      </c>
      <c r="J474" t="s">
        <v>1625</v>
      </c>
      <c r="K474" t="s">
        <v>2076</v>
      </c>
      <c r="L474" t="s">
        <v>1627</v>
      </c>
      <c r="M474">
        <v>5</v>
      </c>
    </row>
    <row r="475" spans="1:13" x14ac:dyDescent="0.3">
      <c r="A475" t="s">
        <v>184</v>
      </c>
      <c r="B475">
        <v>2007</v>
      </c>
      <c r="C475" s="1">
        <v>350000</v>
      </c>
      <c r="D475">
        <v>90000</v>
      </c>
      <c r="E475" t="s">
        <v>10</v>
      </c>
      <c r="F475" t="s">
        <v>25</v>
      </c>
      <c r="G475" t="s">
        <v>19</v>
      </c>
      <c r="H475" t="s">
        <v>121</v>
      </c>
      <c r="I475" t="s">
        <v>2304</v>
      </c>
      <c r="J475" t="s">
        <v>2305</v>
      </c>
      <c r="K475" t="s">
        <v>2306</v>
      </c>
      <c r="L475" t="s">
        <v>2307</v>
      </c>
      <c r="M475">
        <v>5</v>
      </c>
    </row>
    <row r="476" spans="1:13" x14ac:dyDescent="0.3">
      <c r="A476" t="s">
        <v>2308</v>
      </c>
      <c r="B476">
        <v>2016</v>
      </c>
      <c r="C476" s="1">
        <v>660000</v>
      </c>
      <c r="D476">
        <v>34000</v>
      </c>
      <c r="E476" t="s">
        <v>10</v>
      </c>
      <c r="F476" t="s">
        <v>25</v>
      </c>
      <c r="G476" t="s">
        <v>12</v>
      </c>
      <c r="H476" t="s">
        <v>126</v>
      </c>
      <c r="I476" t="s">
        <v>2023</v>
      </c>
      <c r="J476" t="s">
        <v>1828</v>
      </c>
      <c r="K476" t="s">
        <v>2024</v>
      </c>
      <c r="L476" t="s">
        <v>1830</v>
      </c>
      <c r="M476">
        <v>7</v>
      </c>
    </row>
    <row r="477" spans="1:13" x14ac:dyDescent="0.3">
      <c r="A477" t="s">
        <v>346</v>
      </c>
      <c r="B477">
        <v>2017</v>
      </c>
      <c r="C477" s="1">
        <v>268000</v>
      </c>
      <c r="D477">
        <v>25000</v>
      </c>
      <c r="E477" t="s">
        <v>10</v>
      </c>
      <c r="F477" t="s">
        <v>25</v>
      </c>
      <c r="G477" t="s">
        <v>12</v>
      </c>
      <c r="H477" t="s">
        <v>121</v>
      </c>
      <c r="I477" t="s">
        <v>1710</v>
      </c>
      <c r="J477" t="s">
        <v>1655</v>
      </c>
      <c r="K477" t="s">
        <v>1711</v>
      </c>
      <c r="L477" t="s">
        <v>1712</v>
      </c>
      <c r="M477">
        <v>5</v>
      </c>
    </row>
    <row r="478" spans="1:13" x14ac:dyDescent="0.3">
      <c r="A478" t="s">
        <v>346</v>
      </c>
      <c r="B478">
        <v>2016</v>
      </c>
      <c r="C478" s="1">
        <v>270000</v>
      </c>
      <c r="D478">
        <v>50000</v>
      </c>
      <c r="E478" t="s">
        <v>10</v>
      </c>
      <c r="F478" t="s">
        <v>25</v>
      </c>
      <c r="G478" t="s">
        <v>12</v>
      </c>
      <c r="H478" t="s">
        <v>121</v>
      </c>
      <c r="I478" t="s">
        <v>2085</v>
      </c>
      <c r="J478" t="s">
        <v>1655</v>
      </c>
      <c r="K478" t="s">
        <v>1711</v>
      </c>
      <c r="L478" t="s">
        <v>1712</v>
      </c>
      <c r="M478">
        <v>5</v>
      </c>
    </row>
    <row r="479" spans="1:13" x14ac:dyDescent="0.3">
      <c r="A479" t="s">
        <v>290</v>
      </c>
      <c r="B479">
        <v>2013</v>
      </c>
      <c r="C479" s="1">
        <v>300000</v>
      </c>
      <c r="D479">
        <v>50000</v>
      </c>
      <c r="E479" t="s">
        <v>14</v>
      </c>
      <c r="F479" t="s">
        <v>25</v>
      </c>
      <c r="G479" t="s">
        <v>12</v>
      </c>
      <c r="H479" t="s">
        <v>121</v>
      </c>
      <c r="I479" t="s">
        <v>2309</v>
      </c>
      <c r="J479" t="s">
        <v>2310</v>
      </c>
      <c r="K479" t="s">
        <v>2311</v>
      </c>
      <c r="L479" t="s">
        <v>2312</v>
      </c>
      <c r="M479">
        <v>5</v>
      </c>
    </row>
    <row r="480" spans="1:13" x14ac:dyDescent="0.3">
      <c r="A480" t="s">
        <v>359</v>
      </c>
      <c r="B480">
        <v>2017</v>
      </c>
      <c r="C480" s="1">
        <v>450000</v>
      </c>
      <c r="D480">
        <v>90000</v>
      </c>
      <c r="E480" t="s">
        <v>10</v>
      </c>
      <c r="F480" t="s">
        <v>25</v>
      </c>
      <c r="G480" t="s">
        <v>12</v>
      </c>
      <c r="H480" t="s">
        <v>121</v>
      </c>
      <c r="I480" t="s">
        <v>2188</v>
      </c>
      <c r="J480" t="s">
        <v>1704</v>
      </c>
      <c r="K480" t="s">
        <v>2064</v>
      </c>
      <c r="L480" t="s">
        <v>1706</v>
      </c>
      <c r="M480">
        <v>5</v>
      </c>
    </row>
    <row r="481" spans="1:13" x14ac:dyDescent="0.3">
      <c r="A481" t="s">
        <v>290</v>
      </c>
      <c r="B481">
        <v>2012</v>
      </c>
      <c r="C481" s="1">
        <v>220000</v>
      </c>
      <c r="D481">
        <v>70000</v>
      </c>
      <c r="E481" t="s">
        <v>14</v>
      </c>
      <c r="F481" t="s">
        <v>25</v>
      </c>
      <c r="G481" t="s">
        <v>12</v>
      </c>
      <c r="H481" t="s">
        <v>126</v>
      </c>
      <c r="I481" t="s">
        <v>2309</v>
      </c>
      <c r="J481" t="s">
        <v>2310</v>
      </c>
      <c r="K481" t="s">
        <v>2311</v>
      </c>
      <c r="L481" t="s">
        <v>2312</v>
      </c>
      <c r="M481">
        <v>5</v>
      </c>
    </row>
    <row r="482" spans="1:13" x14ac:dyDescent="0.3">
      <c r="A482" t="s">
        <v>1508</v>
      </c>
      <c r="B482">
        <v>2009</v>
      </c>
      <c r="C482" s="1">
        <v>250000</v>
      </c>
      <c r="D482">
        <v>146000</v>
      </c>
      <c r="E482" t="s">
        <v>14</v>
      </c>
      <c r="F482" t="s">
        <v>25</v>
      </c>
      <c r="G482" t="s">
        <v>12</v>
      </c>
      <c r="H482" t="s">
        <v>126</v>
      </c>
      <c r="I482" t="s">
        <v>1741</v>
      </c>
      <c r="J482" t="s">
        <v>1742</v>
      </c>
      <c r="K482" t="s">
        <v>2313</v>
      </c>
      <c r="L482" t="s">
        <v>1744</v>
      </c>
      <c r="M482">
        <v>7</v>
      </c>
    </row>
    <row r="483" spans="1:13" x14ac:dyDescent="0.3">
      <c r="A483" t="s">
        <v>1404</v>
      </c>
      <c r="B483">
        <v>2012</v>
      </c>
      <c r="C483" s="1">
        <v>300000</v>
      </c>
      <c r="D483">
        <v>85000</v>
      </c>
      <c r="E483" t="s">
        <v>10</v>
      </c>
      <c r="F483" t="s">
        <v>25</v>
      </c>
      <c r="G483" t="s">
        <v>12</v>
      </c>
      <c r="H483" t="s">
        <v>126</v>
      </c>
      <c r="I483" t="s">
        <v>2007</v>
      </c>
      <c r="J483" t="s">
        <v>1814</v>
      </c>
      <c r="K483" t="s">
        <v>2124</v>
      </c>
      <c r="L483" t="s">
        <v>2314</v>
      </c>
      <c r="M483">
        <v>5</v>
      </c>
    </row>
    <row r="484" spans="1:13" x14ac:dyDescent="0.3">
      <c r="A484" t="s">
        <v>321</v>
      </c>
      <c r="B484">
        <v>2009</v>
      </c>
      <c r="C484" s="1">
        <v>88000</v>
      </c>
      <c r="D484">
        <v>201850</v>
      </c>
      <c r="E484" t="s">
        <v>14</v>
      </c>
      <c r="F484" t="s">
        <v>25</v>
      </c>
      <c r="G484" t="s">
        <v>12</v>
      </c>
      <c r="H484" t="s">
        <v>126</v>
      </c>
      <c r="I484" t="s">
        <v>2315</v>
      </c>
      <c r="J484" t="s">
        <v>1639</v>
      </c>
      <c r="K484" t="s">
        <v>2316</v>
      </c>
      <c r="L484" t="s">
        <v>2317</v>
      </c>
      <c r="M484">
        <v>5</v>
      </c>
    </row>
    <row r="485" spans="1:13" x14ac:dyDescent="0.3">
      <c r="A485" t="s">
        <v>219</v>
      </c>
      <c r="B485">
        <v>2016</v>
      </c>
      <c r="C485" s="1">
        <v>561000</v>
      </c>
      <c r="D485">
        <v>30000</v>
      </c>
      <c r="E485" t="s">
        <v>14</v>
      </c>
      <c r="F485" t="s">
        <v>25</v>
      </c>
      <c r="G485" t="s">
        <v>12</v>
      </c>
      <c r="H485" t="s">
        <v>121</v>
      </c>
      <c r="I485" t="s">
        <v>1699</v>
      </c>
      <c r="J485" t="s">
        <v>1625</v>
      </c>
      <c r="K485" t="s">
        <v>1626</v>
      </c>
      <c r="L485" t="s">
        <v>1627</v>
      </c>
      <c r="M485">
        <v>5</v>
      </c>
    </row>
    <row r="486" spans="1:13" x14ac:dyDescent="0.3">
      <c r="A486" t="s">
        <v>219</v>
      </c>
      <c r="B486">
        <v>2018</v>
      </c>
      <c r="C486" s="1">
        <v>755000</v>
      </c>
      <c r="D486">
        <v>15000</v>
      </c>
      <c r="E486" t="s">
        <v>14</v>
      </c>
      <c r="F486" t="s">
        <v>25</v>
      </c>
      <c r="G486" t="s">
        <v>12</v>
      </c>
      <c r="H486" t="s">
        <v>121</v>
      </c>
      <c r="I486" t="s">
        <v>2075</v>
      </c>
      <c r="J486" t="s">
        <v>1625</v>
      </c>
      <c r="K486" t="s">
        <v>2076</v>
      </c>
      <c r="L486" t="s">
        <v>1627</v>
      </c>
      <c r="M486">
        <v>5</v>
      </c>
    </row>
    <row r="487" spans="1:13" x14ac:dyDescent="0.3">
      <c r="A487" t="s">
        <v>996</v>
      </c>
      <c r="B487">
        <v>2017</v>
      </c>
      <c r="C487" s="1">
        <v>235000</v>
      </c>
      <c r="D487">
        <v>25000</v>
      </c>
      <c r="E487" t="s">
        <v>10</v>
      </c>
      <c r="F487" t="s">
        <v>25</v>
      </c>
      <c r="G487" t="s">
        <v>12</v>
      </c>
      <c r="H487" t="s">
        <v>121</v>
      </c>
      <c r="I487" t="s">
        <v>2318</v>
      </c>
      <c r="J487" t="s">
        <v>2081</v>
      </c>
      <c r="K487" t="s">
        <v>2319</v>
      </c>
      <c r="L487" t="s">
        <v>2083</v>
      </c>
      <c r="M487">
        <v>5</v>
      </c>
    </row>
    <row r="488" spans="1:13" x14ac:dyDescent="0.3">
      <c r="A488" t="s">
        <v>559</v>
      </c>
      <c r="B488">
        <v>2011</v>
      </c>
      <c r="C488" s="1">
        <v>165000</v>
      </c>
      <c r="D488">
        <v>90000</v>
      </c>
      <c r="E488" t="s">
        <v>10</v>
      </c>
      <c r="F488" t="s">
        <v>25</v>
      </c>
      <c r="G488" t="s">
        <v>12</v>
      </c>
      <c r="H488" t="s">
        <v>121</v>
      </c>
      <c r="I488" t="s">
        <v>2249</v>
      </c>
      <c r="J488" t="s">
        <v>1730</v>
      </c>
      <c r="K488" t="s">
        <v>1660</v>
      </c>
      <c r="L488" t="s">
        <v>1731</v>
      </c>
      <c r="M488">
        <v>5</v>
      </c>
    </row>
    <row r="489" spans="1:13" x14ac:dyDescent="0.3">
      <c r="A489" t="s">
        <v>1384</v>
      </c>
      <c r="B489">
        <v>2008</v>
      </c>
      <c r="C489" s="1">
        <v>190000</v>
      </c>
      <c r="D489">
        <v>80000</v>
      </c>
      <c r="E489" t="s">
        <v>14</v>
      </c>
      <c r="F489" t="s">
        <v>25</v>
      </c>
      <c r="G489" t="s">
        <v>12</v>
      </c>
      <c r="H489" t="s">
        <v>126</v>
      </c>
      <c r="I489" t="s">
        <v>1674</v>
      </c>
      <c r="J489" t="s">
        <v>1625</v>
      </c>
      <c r="K489" t="s">
        <v>1675</v>
      </c>
      <c r="L489" t="s">
        <v>1627</v>
      </c>
      <c r="M489">
        <v>5</v>
      </c>
    </row>
    <row r="490" spans="1:13" x14ac:dyDescent="0.3">
      <c r="A490" t="s">
        <v>2320</v>
      </c>
      <c r="B490">
        <v>2011</v>
      </c>
      <c r="C490" s="1">
        <v>110000</v>
      </c>
      <c r="D490">
        <v>50000</v>
      </c>
      <c r="E490" t="s">
        <v>14</v>
      </c>
      <c r="F490" t="s">
        <v>25</v>
      </c>
      <c r="G490" t="s">
        <v>12</v>
      </c>
      <c r="H490" t="s">
        <v>121</v>
      </c>
      <c r="I490" t="s">
        <v>2321</v>
      </c>
      <c r="J490" t="s">
        <v>1639</v>
      </c>
      <c r="K490" t="s">
        <v>2322</v>
      </c>
      <c r="L490" t="s">
        <v>2323</v>
      </c>
      <c r="M490">
        <v>5</v>
      </c>
    </row>
    <row r="491" spans="1:13" x14ac:dyDescent="0.3">
      <c r="A491" t="s">
        <v>2324</v>
      </c>
      <c r="B491">
        <v>2012</v>
      </c>
      <c r="C491" s="1">
        <v>320000</v>
      </c>
      <c r="D491">
        <v>80000</v>
      </c>
      <c r="E491" t="s">
        <v>14</v>
      </c>
      <c r="F491" t="s">
        <v>25</v>
      </c>
      <c r="G491" t="s">
        <v>12</v>
      </c>
      <c r="H491" t="s">
        <v>126</v>
      </c>
      <c r="I491" t="s">
        <v>1994</v>
      </c>
      <c r="J491" t="s">
        <v>2164</v>
      </c>
      <c r="K491" t="s">
        <v>2165</v>
      </c>
      <c r="L491" t="s">
        <v>2325</v>
      </c>
      <c r="M491">
        <v>8</v>
      </c>
    </row>
    <row r="492" spans="1:13" x14ac:dyDescent="0.3">
      <c r="A492" t="s">
        <v>267</v>
      </c>
      <c r="B492">
        <v>2010</v>
      </c>
      <c r="C492" s="1">
        <v>330000</v>
      </c>
      <c r="D492">
        <v>110000</v>
      </c>
      <c r="E492" t="s">
        <v>14</v>
      </c>
      <c r="F492" t="s">
        <v>25</v>
      </c>
      <c r="G492" t="s">
        <v>12</v>
      </c>
      <c r="H492" t="s">
        <v>126</v>
      </c>
      <c r="I492" t="s">
        <v>1676</v>
      </c>
      <c r="J492" t="s">
        <v>1676</v>
      </c>
      <c r="K492" t="s">
        <v>1676</v>
      </c>
      <c r="L492" t="s">
        <v>1676</v>
      </c>
    </row>
    <row r="493" spans="1:13" x14ac:dyDescent="0.3">
      <c r="A493" t="s">
        <v>1423</v>
      </c>
      <c r="B493">
        <v>2016</v>
      </c>
      <c r="C493" s="1">
        <v>540000</v>
      </c>
      <c r="D493">
        <v>38000</v>
      </c>
      <c r="E493" t="s">
        <v>10</v>
      </c>
      <c r="F493" t="s">
        <v>25</v>
      </c>
      <c r="G493" t="s">
        <v>12</v>
      </c>
      <c r="H493" t="s">
        <v>121</v>
      </c>
      <c r="I493" t="s">
        <v>1723</v>
      </c>
      <c r="J493" t="s">
        <v>1647</v>
      </c>
      <c r="K493" t="s">
        <v>1724</v>
      </c>
      <c r="L493" t="s">
        <v>1725</v>
      </c>
      <c r="M493">
        <v>5</v>
      </c>
    </row>
    <row r="494" spans="1:13" x14ac:dyDescent="0.3">
      <c r="A494" t="s">
        <v>241</v>
      </c>
      <c r="B494">
        <v>2013</v>
      </c>
      <c r="C494" s="1">
        <v>180000</v>
      </c>
      <c r="D494">
        <v>60000</v>
      </c>
      <c r="E494" t="s">
        <v>10</v>
      </c>
      <c r="F494" t="s">
        <v>25</v>
      </c>
      <c r="G494" t="s">
        <v>12</v>
      </c>
      <c r="H494" t="s">
        <v>121</v>
      </c>
      <c r="I494" t="s">
        <v>2031</v>
      </c>
      <c r="J494" t="s">
        <v>2250</v>
      </c>
      <c r="K494" t="s">
        <v>2251</v>
      </c>
      <c r="L494" t="s">
        <v>2252</v>
      </c>
      <c r="M494">
        <v>5</v>
      </c>
    </row>
    <row r="495" spans="1:13" x14ac:dyDescent="0.3">
      <c r="A495" t="s">
        <v>355</v>
      </c>
      <c r="B495">
        <v>2012</v>
      </c>
      <c r="C495" s="1">
        <v>450000</v>
      </c>
      <c r="D495">
        <v>30000</v>
      </c>
      <c r="E495" t="s">
        <v>10</v>
      </c>
      <c r="F495" t="s">
        <v>25</v>
      </c>
      <c r="G495" t="s">
        <v>12</v>
      </c>
      <c r="H495" t="s">
        <v>121</v>
      </c>
      <c r="I495" t="s">
        <v>2023</v>
      </c>
      <c r="J495" t="s">
        <v>1647</v>
      </c>
      <c r="K495" t="s">
        <v>2037</v>
      </c>
      <c r="L495" t="s">
        <v>1865</v>
      </c>
      <c r="M495">
        <v>5</v>
      </c>
    </row>
    <row r="496" spans="1:13" x14ac:dyDescent="0.3">
      <c r="A496" t="s">
        <v>655</v>
      </c>
      <c r="B496">
        <v>2014</v>
      </c>
      <c r="C496" s="1">
        <v>450000</v>
      </c>
      <c r="D496">
        <v>30000</v>
      </c>
      <c r="E496" t="s">
        <v>10</v>
      </c>
      <c r="F496" t="s">
        <v>25</v>
      </c>
      <c r="G496" t="s">
        <v>12</v>
      </c>
      <c r="H496" t="s">
        <v>121</v>
      </c>
      <c r="I496" t="s">
        <v>1864</v>
      </c>
      <c r="J496" t="s">
        <v>1647</v>
      </c>
      <c r="K496" t="s">
        <v>2037</v>
      </c>
      <c r="L496" t="s">
        <v>1865</v>
      </c>
      <c r="M496">
        <v>5</v>
      </c>
    </row>
    <row r="497" spans="1:13" x14ac:dyDescent="0.3">
      <c r="A497" t="s">
        <v>266</v>
      </c>
      <c r="B497">
        <v>2015</v>
      </c>
      <c r="C497" s="1">
        <v>200000</v>
      </c>
      <c r="D497">
        <v>50000</v>
      </c>
      <c r="E497" t="s">
        <v>10</v>
      </c>
      <c r="F497" t="s">
        <v>25</v>
      </c>
      <c r="G497" t="s">
        <v>12</v>
      </c>
      <c r="H497" t="s">
        <v>121</v>
      </c>
      <c r="I497" t="s">
        <v>1723</v>
      </c>
      <c r="J497" t="s">
        <v>1704</v>
      </c>
      <c r="K497" t="s">
        <v>2326</v>
      </c>
      <c r="L497" t="s">
        <v>2327</v>
      </c>
      <c r="M497">
        <v>5</v>
      </c>
    </row>
    <row r="498" spans="1:13" x14ac:dyDescent="0.3">
      <c r="A498" t="s">
        <v>359</v>
      </c>
      <c r="B498">
        <v>2017</v>
      </c>
      <c r="C498" s="1">
        <v>425000</v>
      </c>
      <c r="D498">
        <v>42000</v>
      </c>
      <c r="E498" t="s">
        <v>10</v>
      </c>
      <c r="F498" t="s">
        <v>25</v>
      </c>
      <c r="G498" t="s">
        <v>12</v>
      </c>
      <c r="H498" t="s">
        <v>121</v>
      </c>
      <c r="I498" t="s">
        <v>2188</v>
      </c>
      <c r="J498" t="s">
        <v>1704</v>
      </c>
      <c r="K498" t="s">
        <v>2064</v>
      </c>
      <c r="L498" t="s">
        <v>1706</v>
      </c>
      <c r="M498">
        <v>5</v>
      </c>
    </row>
    <row r="499" spans="1:13" x14ac:dyDescent="0.3">
      <c r="A499" t="s">
        <v>2328</v>
      </c>
      <c r="B499">
        <v>2016</v>
      </c>
      <c r="C499" s="1">
        <v>400000</v>
      </c>
      <c r="D499">
        <v>30000</v>
      </c>
      <c r="E499" t="s">
        <v>10</v>
      </c>
      <c r="F499" t="s">
        <v>25</v>
      </c>
      <c r="G499" t="s">
        <v>12</v>
      </c>
      <c r="H499" t="s">
        <v>121</v>
      </c>
      <c r="I499" t="s">
        <v>1713</v>
      </c>
      <c r="J499" t="s">
        <v>1704</v>
      </c>
      <c r="K499" t="s">
        <v>2329</v>
      </c>
      <c r="L499" t="s">
        <v>2330</v>
      </c>
      <c r="M499">
        <v>5</v>
      </c>
    </row>
    <row r="500" spans="1:13" x14ac:dyDescent="0.3">
      <c r="A500" t="s">
        <v>316</v>
      </c>
      <c r="B500">
        <v>2009</v>
      </c>
      <c r="C500" s="1">
        <v>125000</v>
      </c>
      <c r="D500">
        <v>60000</v>
      </c>
      <c r="E500" t="s">
        <v>10</v>
      </c>
      <c r="F500" t="s">
        <v>25</v>
      </c>
      <c r="G500" t="s">
        <v>12</v>
      </c>
      <c r="H500" t="s">
        <v>154</v>
      </c>
      <c r="I500" t="s">
        <v>1687</v>
      </c>
      <c r="J500" t="s">
        <v>1655</v>
      </c>
      <c r="K500" t="s">
        <v>1688</v>
      </c>
      <c r="L500" t="s">
        <v>1689</v>
      </c>
      <c r="M500">
        <v>5</v>
      </c>
    </row>
    <row r="501" spans="1:13" x14ac:dyDescent="0.3">
      <c r="A501" t="s">
        <v>852</v>
      </c>
      <c r="B501">
        <v>2018</v>
      </c>
      <c r="C501" s="1">
        <v>1600000</v>
      </c>
      <c r="D501">
        <v>14000</v>
      </c>
      <c r="E501" t="s">
        <v>14</v>
      </c>
      <c r="F501" t="s">
        <v>25</v>
      </c>
      <c r="G501" t="s">
        <v>12</v>
      </c>
      <c r="H501" t="s">
        <v>121</v>
      </c>
      <c r="I501" t="s">
        <v>2172</v>
      </c>
      <c r="J501" t="s">
        <v>2331</v>
      </c>
      <c r="K501" t="s">
        <v>1803</v>
      </c>
      <c r="L501" t="s">
        <v>2332</v>
      </c>
      <c r="M501">
        <v>5</v>
      </c>
    </row>
    <row r="502" spans="1:13" x14ac:dyDescent="0.3">
      <c r="A502" t="s">
        <v>1553</v>
      </c>
      <c r="B502">
        <v>2015</v>
      </c>
      <c r="C502" s="1">
        <v>900000</v>
      </c>
      <c r="D502">
        <v>22000</v>
      </c>
      <c r="E502" t="s">
        <v>10</v>
      </c>
      <c r="F502" t="s">
        <v>25</v>
      </c>
      <c r="G502" t="s">
        <v>12</v>
      </c>
      <c r="H502" t="s">
        <v>121</v>
      </c>
      <c r="I502" t="s">
        <v>2065</v>
      </c>
      <c r="J502" t="s">
        <v>1634</v>
      </c>
      <c r="K502" t="s">
        <v>1751</v>
      </c>
      <c r="L502" t="s">
        <v>1752</v>
      </c>
      <c r="M502">
        <v>5</v>
      </c>
    </row>
    <row r="503" spans="1:13" x14ac:dyDescent="0.3">
      <c r="A503" t="s">
        <v>475</v>
      </c>
      <c r="B503">
        <v>2012</v>
      </c>
      <c r="C503" s="1">
        <v>450000</v>
      </c>
      <c r="D503">
        <v>90000</v>
      </c>
      <c r="E503" t="s">
        <v>14</v>
      </c>
      <c r="F503" t="s">
        <v>25</v>
      </c>
      <c r="G503" t="s">
        <v>12</v>
      </c>
      <c r="H503" t="s">
        <v>121</v>
      </c>
      <c r="I503" t="s">
        <v>1831</v>
      </c>
      <c r="J503" t="s">
        <v>1832</v>
      </c>
      <c r="K503" t="s">
        <v>1833</v>
      </c>
      <c r="L503" t="s">
        <v>1631</v>
      </c>
      <c r="M503">
        <v>5</v>
      </c>
    </row>
    <row r="504" spans="1:13" x14ac:dyDescent="0.3">
      <c r="A504" t="s">
        <v>558</v>
      </c>
      <c r="B504">
        <v>2011</v>
      </c>
      <c r="C504" s="1">
        <v>210000</v>
      </c>
      <c r="D504">
        <v>46000</v>
      </c>
      <c r="E504" t="s">
        <v>10</v>
      </c>
      <c r="F504" t="s">
        <v>25</v>
      </c>
      <c r="G504" t="s">
        <v>12</v>
      </c>
      <c r="H504" t="s">
        <v>121</v>
      </c>
      <c r="I504" t="s">
        <v>2249</v>
      </c>
      <c r="J504" t="s">
        <v>1730</v>
      </c>
      <c r="K504" t="s">
        <v>1660</v>
      </c>
      <c r="L504" t="s">
        <v>1731</v>
      </c>
      <c r="M504">
        <v>5</v>
      </c>
    </row>
    <row r="505" spans="1:13" x14ac:dyDescent="0.3">
      <c r="A505" t="s">
        <v>1523</v>
      </c>
      <c r="B505">
        <v>2018</v>
      </c>
      <c r="C505" s="1">
        <v>801000</v>
      </c>
      <c r="D505">
        <v>20000</v>
      </c>
      <c r="E505" t="s">
        <v>10</v>
      </c>
      <c r="F505" t="s">
        <v>25</v>
      </c>
      <c r="G505" t="s">
        <v>12</v>
      </c>
      <c r="H505" t="s">
        <v>121</v>
      </c>
      <c r="I505" t="s">
        <v>1723</v>
      </c>
      <c r="J505" t="s">
        <v>1647</v>
      </c>
      <c r="K505" t="s">
        <v>1724</v>
      </c>
      <c r="L505" t="s">
        <v>1725</v>
      </c>
      <c r="M505">
        <v>5</v>
      </c>
    </row>
    <row r="506" spans="1:13" x14ac:dyDescent="0.3">
      <c r="A506" t="s">
        <v>2333</v>
      </c>
      <c r="B506">
        <v>2014</v>
      </c>
      <c r="C506" s="1">
        <v>317000</v>
      </c>
      <c r="D506">
        <v>15000</v>
      </c>
      <c r="E506" t="s">
        <v>14</v>
      </c>
      <c r="F506" t="s">
        <v>25</v>
      </c>
      <c r="G506" t="s">
        <v>12</v>
      </c>
      <c r="H506" t="s">
        <v>121</v>
      </c>
      <c r="I506" t="s">
        <v>2334</v>
      </c>
      <c r="J506" t="s">
        <v>1896</v>
      </c>
      <c r="K506" t="s">
        <v>2124</v>
      </c>
      <c r="L506" t="s">
        <v>1898</v>
      </c>
      <c r="M506">
        <v>7</v>
      </c>
    </row>
    <row r="507" spans="1:13" x14ac:dyDescent="0.3">
      <c r="A507" t="s">
        <v>341</v>
      </c>
      <c r="B507">
        <v>2015</v>
      </c>
      <c r="C507" s="1">
        <v>600000</v>
      </c>
      <c r="D507">
        <v>40000</v>
      </c>
      <c r="E507" t="s">
        <v>10</v>
      </c>
      <c r="F507" t="s">
        <v>25</v>
      </c>
      <c r="G507" t="s">
        <v>12</v>
      </c>
      <c r="H507" t="s">
        <v>126</v>
      </c>
      <c r="I507" t="s">
        <v>1827</v>
      </c>
      <c r="J507" t="s">
        <v>1828</v>
      </c>
      <c r="K507" t="s">
        <v>1829</v>
      </c>
      <c r="L507" t="s">
        <v>1830</v>
      </c>
      <c r="M507">
        <v>7</v>
      </c>
    </row>
    <row r="508" spans="1:13" x14ac:dyDescent="0.3">
      <c r="A508" t="s">
        <v>594</v>
      </c>
      <c r="B508">
        <v>2014</v>
      </c>
      <c r="C508" s="1">
        <v>330000</v>
      </c>
      <c r="D508">
        <v>30000</v>
      </c>
      <c r="E508" t="s">
        <v>10</v>
      </c>
      <c r="F508" t="s">
        <v>25</v>
      </c>
      <c r="G508" t="s">
        <v>12</v>
      </c>
      <c r="H508" t="s">
        <v>126</v>
      </c>
      <c r="I508" t="s">
        <v>1756</v>
      </c>
      <c r="J508" t="s">
        <v>1647</v>
      </c>
      <c r="K508" t="s">
        <v>1861</v>
      </c>
      <c r="L508" t="s">
        <v>1862</v>
      </c>
      <c r="M508">
        <v>5</v>
      </c>
    </row>
    <row r="509" spans="1:13" x14ac:dyDescent="0.3">
      <c r="A509" t="s">
        <v>173</v>
      </c>
      <c r="B509">
        <v>2017</v>
      </c>
      <c r="C509" s="1">
        <v>320000</v>
      </c>
      <c r="D509">
        <v>15000</v>
      </c>
      <c r="E509" t="s">
        <v>10</v>
      </c>
      <c r="F509" t="s">
        <v>25</v>
      </c>
      <c r="G509" t="s">
        <v>12</v>
      </c>
      <c r="H509" t="s">
        <v>126</v>
      </c>
      <c r="I509" t="s">
        <v>2031</v>
      </c>
      <c r="J509" t="s">
        <v>2250</v>
      </c>
      <c r="K509" t="s">
        <v>2251</v>
      </c>
      <c r="L509" t="s">
        <v>2252</v>
      </c>
      <c r="M509">
        <v>5</v>
      </c>
    </row>
    <row r="510" spans="1:13" x14ac:dyDescent="0.3">
      <c r="A510" t="s">
        <v>403</v>
      </c>
      <c r="B510">
        <v>2010</v>
      </c>
      <c r="C510" s="1">
        <v>160000</v>
      </c>
      <c r="D510">
        <v>50000</v>
      </c>
      <c r="E510" t="s">
        <v>10</v>
      </c>
      <c r="F510" t="s">
        <v>25</v>
      </c>
      <c r="G510" t="s">
        <v>12</v>
      </c>
      <c r="H510" t="s">
        <v>121</v>
      </c>
      <c r="I510" t="s">
        <v>1676</v>
      </c>
      <c r="J510" t="s">
        <v>1676</v>
      </c>
      <c r="K510" t="s">
        <v>1676</v>
      </c>
      <c r="L510" t="s">
        <v>1676</v>
      </c>
    </row>
    <row r="511" spans="1:13" x14ac:dyDescent="0.3">
      <c r="A511" t="s">
        <v>1133</v>
      </c>
      <c r="B511">
        <v>2007</v>
      </c>
      <c r="C511" s="1">
        <v>120000</v>
      </c>
      <c r="D511">
        <v>110000</v>
      </c>
      <c r="E511" t="s">
        <v>10</v>
      </c>
      <c r="F511" t="s">
        <v>25</v>
      </c>
      <c r="G511" t="s">
        <v>12</v>
      </c>
      <c r="H511" t="s">
        <v>126</v>
      </c>
      <c r="I511" t="s">
        <v>2056</v>
      </c>
      <c r="J511" t="s">
        <v>2057</v>
      </c>
      <c r="K511" t="s">
        <v>2058</v>
      </c>
      <c r="L511" t="s">
        <v>2059</v>
      </c>
      <c r="M511">
        <v>5</v>
      </c>
    </row>
    <row r="512" spans="1:13" x14ac:dyDescent="0.3">
      <c r="A512" t="s">
        <v>163</v>
      </c>
      <c r="B512">
        <v>2009</v>
      </c>
      <c r="C512" s="1">
        <v>130000</v>
      </c>
      <c r="D512">
        <v>70000</v>
      </c>
      <c r="E512" t="s">
        <v>10</v>
      </c>
      <c r="F512" t="s">
        <v>25</v>
      </c>
      <c r="G512" t="s">
        <v>12</v>
      </c>
      <c r="H512" t="s">
        <v>126</v>
      </c>
      <c r="I512" t="s">
        <v>1687</v>
      </c>
      <c r="J512" t="s">
        <v>1655</v>
      </c>
      <c r="K512" t="s">
        <v>1688</v>
      </c>
      <c r="L512" t="s">
        <v>1689</v>
      </c>
      <c r="M512">
        <v>5</v>
      </c>
    </row>
    <row r="513" spans="1:13" x14ac:dyDescent="0.3">
      <c r="A513" t="s">
        <v>2335</v>
      </c>
      <c r="B513">
        <v>2015</v>
      </c>
      <c r="C513" s="1">
        <v>220000</v>
      </c>
      <c r="D513">
        <v>80000</v>
      </c>
      <c r="E513" t="s">
        <v>10</v>
      </c>
      <c r="F513" t="s">
        <v>25</v>
      </c>
      <c r="G513" t="s">
        <v>12</v>
      </c>
      <c r="H513" t="s">
        <v>121</v>
      </c>
      <c r="I513" t="s">
        <v>1713</v>
      </c>
      <c r="J513" t="s">
        <v>1704</v>
      </c>
      <c r="K513" t="s">
        <v>2329</v>
      </c>
      <c r="L513" t="s">
        <v>2330</v>
      </c>
      <c r="M513">
        <v>5</v>
      </c>
    </row>
    <row r="514" spans="1:13" x14ac:dyDescent="0.3">
      <c r="A514" t="s">
        <v>267</v>
      </c>
      <c r="B514">
        <v>2008</v>
      </c>
      <c r="C514" s="1">
        <v>229999</v>
      </c>
      <c r="D514">
        <v>50000</v>
      </c>
      <c r="E514" t="s">
        <v>14</v>
      </c>
      <c r="F514" t="s">
        <v>25</v>
      </c>
      <c r="G514" t="s">
        <v>12</v>
      </c>
      <c r="H514" t="s">
        <v>154</v>
      </c>
      <c r="I514" t="s">
        <v>1676</v>
      </c>
      <c r="J514" t="s">
        <v>1676</v>
      </c>
      <c r="K514" t="s">
        <v>1676</v>
      </c>
      <c r="L514" t="s">
        <v>1676</v>
      </c>
    </row>
    <row r="515" spans="1:13" x14ac:dyDescent="0.3">
      <c r="A515" t="s">
        <v>2336</v>
      </c>
      <c r="B515">
        <v>2015</v>
      </c>
      <c r="C515" s="1">
        <v>340000</v>
      </c>
      <c r="D515">
        <v>110000</v>
      </c>
      <c r="E515" t="s">
        <v>10</v>
      </c>
      <c r="F515" t="s">
        <v>25</v>
      </c>
      <c r="G515" t="s">
        <v>12</v>
      </c>
      <c r="H515" t="s">
        <v>121</v>
      </c>
      <c r="I515" t="s">
        <v>2088</v>
      </c>
      <c r="J515" t="s">
        <v>2089</v>
      </c>
      <c r="K515" t="s">
        <v>2090</v>
      </c>
      <c r="L515" t="s">
        <v>2091</v>
      </c>
      <c r="M515">
        <v>5</v>
      </c>
    </row>
    <row r="516" spans="1:13" x14ac:dyDescent="0.3">
      <c r="A516" t="s">
        <v>2337</v>
      </c>
      <c r="B516">
        <v>2013</v>
      </c>
      <c r="C516" s="1">
        <v>200000</v>
      </c>
      <c r="D516">
        <v>70000</v>
      </c>
      <c r="E516" t="s">
        <v>14</v>
      </c>
      <c r="F516" t="s">
        <v>25</v>
      </c>
      <c r="G516" t="s">
        <v>12</v>
      </c>
      <c r="H516" t="s">
        <v>126</v>
      </c>
      <c r="I516" t="s">
        <v>2338</v>
      </c>
      <c r="J516" t="s">
        <v>1663</v>
      </c>
      <c r="K516" t="s">
        <v>1678</v>
      </c>
      <c r="L516" t="s">
        <v>1665</v>
      </c>
      <c r="M516">
        <v>5</v>
      </c>
    </row>
    <row r="517" spans="1:13" x14ac:dyDescent="0.3">
      <c r="A517" t="s">
        <v>1032</v>
      </c>
      <c r="B517">
        <v>2002</v>
      </c>
      <c r="C517" s="1">
        <v>140000</v>
      </c>
      <c r="D517">
        <v>50000</v>
      </c>
      <c r="E517" t="s">
        <v>10</v>
      </c>
      <c r="F517" t="s">
        <v>25</v>
      </c>
      <c r="G517" t="s">
        <v>12</v>
      </c>
      <c r="H517" t="s">
        <v>126</v>
      </c>
      <c r="I517" t="s">
        <v>1687</v>
      </c>
      <c r="J517" t="s">
        <v>1655</v>
      </c>
      <c r="K517" t="s">
        <v>1688</v>
      </c>
      <c r="L517" t="s">
        <v>1689</v>
      </c>
      <c r="M517">
        <v>5</v>
      </c>
    </row>
    <row r="518" spans="1:13" x14ac:dyDescent="0.3">
      <c r="A518" t="s">
        <v>635</v>
      </c>
      <c r="B518">
        <v>2013</v>
      </c>
      <c r="C518" s="1">
        <v>1000000</v>
      </c>
      <c r="D518">
        <v>190000</v>
      </c>
      <c r="E518" t="s">
        <v>14</v>
      </c>
      <c r="F518" t="s">
        <v>25</v>
      </c>
      <c r="G518" t="s">
        <v>12</v>
      </c>
      <c r="H518" t="s">
        <v>121</v>
      </c>
      <c r="I518" t="s">
        <v>1763</v>
      </c>
      <c r="J518" t="s">
        <v>1764</v>
      </c>
      <c r="K518" t="s">
        <v>1789</v>
      </c>
      <c r="L518" t="s">
        <v>1790</v>
      </c>
      <c r="M518">
        <v>8</v>
      </c>
    </row>
    <row r="519" spans="1:13" x14ac:dyDescent="0.3">
      <c r="A519" t="s">
        <v>357</v>
      </c>
      <c r="B519">
        <v>2010</v>
      </c>
      <c r="C519" s="1">
        <v>495000</v>
      </c>
      <c r="D519">
        <v>100000</v>
      </c>
      <c r="E519" t="s">
        <v>14</v>
      </c>
      <c r="F519" t="s">
        <v>25</v>
      </c>
      <c r="G519" t="s">
        <v>12</v>
      </c>
      <c r="H519" t="s">
        <v>126</v>
      </c>
      <c r="I519" t="s">
        <v>1994</v>
      </c>
      <c r="J519" t="s">
        <v>2164</v>
      </c>
      <c r="K519" t="s">
        <v>2165</v>
      </c>
      <c r="L519" t="s">
        <v>2166</v>
      </c>
      <c r="M519">
        <v>7</v>
      </c>
    </row>
    <row r="520" spans="1:13" x14ac:dyDescent="0.3">
      <c r="A520" t="s">
        <v>354</v>
      </c>
      <c r="B520">
        <v>2015</v>
      </c>
      <c r="C520" s="1">
        <v>236000</v>
      </c>
      <c r="D520">
        <v>60000</v>
      </c>
      <c r="E520" t="s">
        <v>10</v>
      </c>
      <c r="F520" t="s">
        <v>25</v>
      </c>
      <c r="G520" t="s">
        <v>12</v>
      </c>
      <c r="H520" t="s">
        <v>121</v>
      </c>
      <c r="I520" t="s">
        <v>2085</v>
      </c>
      <c r="J520" t="s">
        <v>1655</v>
      </c>
      <c r="K520" t="s">
        <v>1711</v>
      </c>
      <c r="L520" t="s">
        <v>1712</v>
      </c>
      <c r="M520">
        <v>5</v>
      </c>
    </row>
    <row r="521" spans="1:13" x14ac:dyDescent="0.3">
      <c r="A521" t="s">
        <v>159</v>
      </c>
      <c r="B521">
        <v>2015</v>
      </c>
      <c r="C521" s="1">
        <v>390000</v>
      </c>
      <c r="D521">
        <v>40000</v>
      </c>
      <c r="E521" t="s">
        <v>10</v>
      </c>
      <c r="F521" t="s">
        <v>25</v>
      </c>
      <c r="G521" t="s">
        <v>12</v>
      </c>
      <c r="H521" t="s">
        <v>121</v>
      </c>
      <c r="I521" t="s">
        <v>1821</v>
      </c>
      <c r="J521" t="s">
        <v>1730</v>
      </c>
      <c r="K521" t="s">
        <v>1843</v>
      </c>
      <c r="L521" t="s">
        <v>1731</v>
      </c>
      <c r="M521">
        <v>5</v>
      </c>
    </row>
    <row r="522" spans="1:13" x14ac:dyDescent="0.3">
      <c r="A522" t="s">
        <v>286</v>
      </c>
      <c r="B522">
        <v>2009</v>
      </c>
      <c r="C522" s="1">
        <v>275000</v>
      </c>
      <c r="D522">
        <v>90000</v>
      </c>
      <c r="E522" t="s">
        <v>14</v>
      </c>
      <c r="F522" t="s">
        <v>25</v>
      </c>
      <c r="G522" t="s">
        <v>12</v>
      </c>
      <c r="H522" t="s">
        <v>126</v>
      </c>
      <c r="I522" t="s">
        <v>1674</v>
      </c>
      <c r="J522" t="s">
        <v>1625</v>
      </c>
      <c r="K522" t="s">
        <v>1675</v>
      </c>
      <c r="L522" t="s">
        <v>1627</v>
      </c>
      <c r="M522">
        <v>5</v>
      </c>
    </row>
    <row r="523" spans="1:13" x14ac:dyDescent="0.3">
      <c r="A523" t="s">
        <v>1375</v>
      </c>
      <c r="B523">
        <v>2017</v>
      </c>
      <c r="C523" s="1">
        <v>775000</v>
      </c>
      <c r="D523">
        <v>32000</v>
      </c>
      <c r="E523" t="s">
        <v>14</v>
      </c>
      <c r="F523" t="s">
        <v>11</v>
      </c>
      <c r="G523" t="s">
        <v>12</v>
      </c>
      <c r="H523" t="s">
        <v>121</v>
      </c>
      <c r="I523" t="s">
        <v>1718</v>
      </c>
      <c r="J523" t="s">
        <v>1625</v>
      </c>
      <c r="K523" t="s">
        <v>1685</v>
      </c>
      <c r="L523" t="s">
        <v>1686</v>
      </c>
      <c r="M523">
        <v>5</v>
      </c>
    </row>
    <row r="524" spans="1:13" x14ac:dyDescent="0.3">
      <c r="A524" t="s">
        <v>607</v>
      </c>
      <c r="B524">
        <v>2016</v>
      </c>
      <c r="C524" s="1">
        <v>1800000</v>
      </c>
      <c r="D524">
        <v>30000</v>
      </c>
      <c r="E524" t="s">
        <v>14</v>
      </c>
      <c r="F524" t="s">
        <v>25</v>
      </c>
      <c r="G524" t="s">
        <v>19</v>
      </c>
      <c r="H524" t="s">
        <v>121</v>
      </c>
      <c r="I524" t="s">
        <v>1785</v>
      </c>
      <c r="J524" t="s">
        <v>1786</v>
      </c>
      <c r="K524" t="s">
        <v>1787</v>
      </c>
      <c r="L524" t="s">
        <v>1788</v>
      </c>
      <c r="M524">
        <v>7</v>
      </c>
    </row>
    <row r="525" spans="1:13" x14ac:dyDescent="0.3">
      <c r="A525" t="s">
        <v>231</v>
      </c>
      <c r="B525">
        <v>2016</v>
      </c>
      <c r="C525" s="1">
        <v>850000</v>
      </c>
      <c r="D525">
        <v>58000</v>
      </c>
      <c r="E525" t="s">
        <v>14</v>
      </c>
      <c r="F525" t="s">
        <v>25</v>
      </c>
      <c r="G525" t="s">
        <v>12</v>
      </c>
      <c r="H525" t="s">
        <v>121</v>
      </c>
      <c r="I525" t="s">
        <v>1911</v>
      </c>
      <c r="J525" t="s">
        <v>1900</v>
      </c>
      <c r="K525" t="s">
        <v>1912</v>
      </c>
      <c r="L525" t="s">
        <v>1913</v>
      </c>
      <c r="M525">
        <v>5</v>
      </c>
    </row>
    <row r="526" spans="1:13" x14ac:dyDescent="0.3">
      <c r="A526" t="s">
        <v>251</v>
      </c>
      <c r="B526">
        <v>2018</v>
      </c>
      <c r="C526" s="1">
        <v>750000</v>
      </c>
      <c r="D526">
        <v>5000</v>
      </c>
      <c r="E526" t="s">
        <v>14</v>
      </c>
      <c r="F526" t="s">
        <v>25</v>
      </c>
      <c r="G526" t="s">
        <v>12</v>
      </c>
      <c r="H526" t="s">
        <v>121</v>
      </c>
      <c r="I526" t="s">
        <v>1718</v>
      </c>
      <c r="J526" t="s">
        <v>1625</v>
      </c>
      <c r="K526" t="s">
        <v>1685</v>
      </c>
      <c r="L526" t="s">
        <v>1686</v>
      </c>
      <c r="M526">
        <v>5</v>
      </c>
    </row>
    <row r="527" spans="1:13" x14ac:dyDescent="0.3">
      <c r="A527" t="s">
        <v>345</v>
      </c>
      <c r="B527">
        <v>2018</v>
      </c>
      <c r="C527" s="1">
        <v>570000</v>
      </c>
      <c r="D527">
        <v>25000</v>
      </c>
      <c r="E527" t="s">
        <v>10</v>
      </c>
      <c r="F527" t="s">
        <v>25</v>
      </c>
      <c r="G527" t="s">
        <v>12</v>
      </c>
      <c r="H527" t="s">
        <v>121</v>
      </c>
      <c r="I527" t="s">
        <v>1723</v>
      </c>
      <c r="J527" t="s">
        <v>1647</v>
      </c>
      <c r="K527" t="s">
        <v>1724</v>
      </c>
      <c r="L527" t="s">
        <v>1725</v>
      </c>
      <c r="M527">
        <v>5</v>
      </c>
    </row>
    <row r="528" spans="1:13" x14ac:dyDescent="0.3">
      <c r="A528" t="s">
        <v>645</v>
      </c>
      <c r="B528">
        <v>2018</v>
      </c>
      <c r="C528" s="1">
        <v>580000</v>
      </c>
      <c r="D528">
        <v>32000</v>
      </c>
      <c r="E528" t="s">
        <v>10</v>
      </c>
      <c r="F528" t="s">
        <v>25</v>
      </c>
      <c r="G528" t="s">
        <v>12</v>
      </c>
      <c r="H528" t="s">
        <v>121</v>
      </c>
      <c r="I528" t="s">
        <v>1677</v>
      </c>
      <c r="J528" t="s">
        <v>1647</v>
      </c>
      <c r="K528" t="s">
        <v>1648</v>
      </c>
      <c r="L528" t="s">
        <v>1649</v>
      </c>
      <c r="M528">
        <v>5</v>
      </c>
    </row>
    <row r="529" spans="1:13" x14ac:dyDescent="0.3">
      <c r="A529" t="s">
        <v>1245</v>
      </c>
      <c r="B529">
        <v>2016</v>
      </c>
      <c r="C529" s="1">
        <v>484999</v>
      </c>
      <c r="D529">
        <v>30000</v>
      </c>
      <c r="E529" t="s">
        <v>10</v>
      </c>
      <c r="F529" t="s">
        <v>25</v>
      </c>
      <c r="G529" t="s">
        <v>12</v>
      </c>
      <c r="H529" t="s">
        <v>121</v>
      </c>
      <c r="I529" t="s">
        <v>2339</v>
      </c>
      <c r="J529" t="s">
        <v>1704</v>
      </c>
      <c r="K529" t="s">
        <v>2090</v>
      </c>
      <c r="L529" t="s">
        <v>2117</v>
      </c>
      <c r="M529">
        <v>5</v>
      </c>
    </row>
    <row r="530" spans="1:13" x14ac:dyDescent="0.3">
      <c r="A530" t="s">
        <v>481</v>
      </c>
      <c r="B530">
        <v>2017</v>
      </c>
      <c r="C530" s="1">
        <v>700000</v>
      </c>
      <c r="D530">
        <v>43000</v>
      </c>
      <c r="E530" t="s">
        <v>10</v>
      </c>
      <c r="F530" t="s">
        <v>11</v>
      </c>
      <c r="G530" t="s">
        <v>12</v>
      </c>
      <c r="H530" t="s">
        <v>121</v>
      </c>
      <c r="I530" t="s">
        <v>2340</v>
      </c>
      <c r="J530" t="s">
        <v>1634</v>
      </c>
      <c r="K530" t="s">
        <v>1751</v>
      </c>
      <c r="L530" t="s">
        <v>1752</v>
      </c>
      <c r="M530">
        <v>7</v>
      </c>
    </row>
    <row r="531" spans="1:13" x14ac:dyDescent="0.3">
      <c r="A531" t="s">
        <v>2341</v>
      </c>
      <c r="B531">
        <v>2012</v>
      </c>
      <c r="C531" s="1">
        <v>415000</v>
      </c>
      <c r="D531">
        <v>60000</v>
      </c>
      <c r="E531" t="s">
        <v>10</v>
      </c>
      <c r="F531" t="s">
        <v>11</v>
      </c>
      <c r="G531" t="s">
        <v>12</v>
      </c>
      <c r="H531" t="s">
        <v>121</v>
      </c>
      <c r="I531" t="s">
        <v>1633</v>
      </c>
      <c r="J531" t="s">
        <v>1634</v>
      </c>
      <c r="K531" t="s">
        <v>2342</v>
      </c>
      <c r="L531" t="s">
        <v>2343</v>
      </c>
      <c r="M531">
        <v>5</v>
      </c>
    </row>
    <row r="532" spans="1:13" x14ac:dyDescent="0.3">
      <c r="A532" t="s">
        <v>2344</v>
      </c>
      <c r="B532">
        <v>2015</v>
      </c>
      <c r="C532" s="1">
        <v>325000</v>
      </c>
      <c r="D532">
        <v>50000</v>
      </c>
      <c r="E532" t="s">
        <v>10</v>
      </c>
      <c r="F532" t="s">
        <v>25</v>
      </c>
      <c r="G532" t="s">
        <v>19</v>
      </c>
      <c r="H532" t="s">
        <v>121</v>
      </c>
      <c r="I532" t="s">
        <v>2345</v>
      </c>
      <c r="J532" t="s">
        <v>1681</v>
      </c>
      <c r="K532" t="s">
        <v>2346</v>
      </c>
      <c r="L532" t="s">
        <v>2347</v>
      </c>
      <c r="M532">
        <v>5</v>
      </c>
    </row>
    <row r="533" spans="1:13" x14ac:dyDescent="0.3">
      <c r="A533" t="s">
        <v>366</v>
      </c>
      <c r="B533">
        <v>2018</v>
      </c>
      <c r="C533" s="1">
        <v>550000</v>
      </c>
      <c r="D533">
        <v>14200</v>
      </c>
      <c r="E533" t="s">
        <v>10</v>
      </c>
      <c r="F533" t="s">
        <v>25</v>
      </c>
      <c r="G533" t="s">
        <v>12</v>
      </c>
      <c r="H533" t="s">
        <v>121</v>
      </c>
      <c r="I533" t="s">
        <v>1813</v>
      </c>
      <c r="J533" t="s">
        <v>1814</v>
      </c>
      <c r="K533" t="s">
        <v>1815</v>
      </c>
      <c r="L533" t="s">
        <v>1816</v>
      </c>
      <c r="M533">
        <v>5</v>
      </c>
    </row>
    <row r="534" spans="1:13" x14ac:dyDescent="0.3">
      <c r="A534" t="s">
        <v>1236</v>
      </c>
      <c r="B534">
        <v>2017</v>
      </c>
      <c r="C534" s="1">
        <v>300000</v>
      </c>
      <c r="D534">
        <v>10000</v>
      </c>
      <c r="E534" t="s">
        <v>10</v>
      </c>
      <c r="F534" t="s">
        <v>25</v>
      </c>
      <c r="G534" t="s">
        <v>12</v>
      </c>
      <c r="H534" t="s">
        <v>121</v>
      </c>
      <c r="I534" t="s">
        <v>2031</v>
      </c>
      <c r="J534" t="s">
        <v>2250</v>
      </c>
      <c r="K534" t="s">
        <v>2251</v>
      </c>
      <c r="L534" t="s">
        <v>2252</v>
      </c>
      <c r="M534">
        <v>5</v>
      </c>
    </row>
    <row r="535" spans="1:13" x14ac:dyDescent="0.3">
      <c r="A535" t="s">
        <v>124</v>
      </c>
      <c r="B535">
        <v>2018</v>
      </c>
      <c r="C535" s="1">
        <v>217000</v>
      </c>
      <c r="D535">
        <v>25000</v>
      </c>
      <c r="E535" t="s">
        <v>10</v>
      </c>
      <c r="F535" t="s">
        <v>25</v>
      </c>
      <c r="G535" t="s">
        <v>12</v>
      </c>
      <c r="H535" t="s">
        <v>121</v>
      </c>
      <c r="I535" t="s">
        <v>2318</v>
      </c>
      <c r="J535" t="s">
        <v>2081</v>
      </c>
      <c r="K535" t="s">
        <v>2319</v>
      </c>
      <c r="L535" t="s">
        <v>2083</v>
      </c>
      <c r="M535">
        <v>5</v>
      </c>
    </row>
    <row r="536" spans="1:13" x14ac:dyDescent="0.3">
      <c r="A536" t="s">
        <v>1879</v>
      </c>
      <c r="B536">
        <v>2018</v>
      </c>
      <c r="C536" s="1">
        <v>700000</v>
      </c>
      <c r="D536">
        <v>19100</v>
      </c>
      <c r="E536" t="s">
        <v>10</v>
      </c>
      <c r="F536" t="s">
        <v>25</v>
      </c>
      <c r="G536" t="s">
        <v>12</v>
      </c>
      <c r="H536" t="s">
        <v>121</v>
      </c>
      <c r="I536" t="s">
        <v>1880</v>
      </c>
      <c r="J536" t="s">
        <v>1881</v>
      </c>
      <c r="K536" t="s">
        <v>1882</v>
      </c>
      <c r="L536" t="s">
        <v>1883</v>
      </c>
      <c r="M536">
        <v>5</v>
      </c>
    </row>
    <row r="537" spans="1:13" x14ac:dyDescent="0.3">
      <c r="A537" t="s">
        <v>2348</v>
      </c>
      <c r="B537">
        <v>2019</v>
      </c>
      <c r="C537" s="1">
        <v>466000</v>
      </c>
      <c r="D537">
        <v>25000</v>
      </c>
      <c r="E537" t="s">
        <v>10</v>
      </c>
      <c r="F537" t="s">
        <v>25</v>
      </c>
      <c r="G537" t="s">
        <v>19</v>
      </c>
      <c r="H537" t="s">
        <v>151</v>
      </c>
      <c r="I537" t="s">
        <v>1703</v>
      </c>
      <c r="J537" t="s">
        <v>1850</v>
      </c>
      <c r="K537" t="s">
        <v>2029</v>
      </c>
      <c r="L537" t="s">
        <v>2349</v>
      </c>
      <c r="M537">
        <v>5</v>
      </c>
    </row>
    <row r="538" spans="1:13" x14ac:dyDescent="0.3">
      <c r="A538" t="s">
        <v>1464</v>
      </c>
      <c r="B538">
        <v>2014</v>
      </c>
      <c r="C538" s="1">
        <v>484999</v>
      </c>
      <c r="D538">
        <v>54000</v>
      </c>
      <c r="E538" t="s">
        <v>14</v>
      </c>
      <c r="F538" t="s">
        <v>11</v>
      </c>
      <c r="G538" t="s">
        <v>12</v>
      </c>
      <c r="H538" t="s">
        <v>121</v>
      </c>
      <c r="I538" t="s">
        <v>1638</v>
      </c>
      <c r="J538" t="s">
        <v>1629</v>
      </c>
      <c r="K538" t="s">
        <v>1914</v>
      </c>
      <c r="L538" t="s">
        <v>1836</v>
      </c>
      <c r="M538">
        <v>5</v>
      </c>
    </row>
    <row r="539" spans="1:13" x14ac:dyDescent="0.3">
      <c r="A539" t="s">
        <v>1532</v>
      </c>
      <c r="B539">
        <v>2018</v>
      </c>
      <c r="C539" s="1">
        <v>670000</v>
      </c>
      <c r="D539">
        <v>35000</v>
      </c>
      <c r="E539" t="s">
        <v>14</v>
      </c>
      <c r="F539" t="s">
        <v>25</v>
      </c>
      <c r="G539" t="s">
        <v>12</v>
      </c>
      <c r="H539" t="s">
        <v>121</v>
      </c>
      <c r="I539" t="s">
        <v>2350</v>
      </c>
      <c r="J539" t="s">
        <v>1667</v>
      </c>
      <c r="K539" t="s">
        <v>2351</v>
      </c>
      <c r="L539" t="s">
        <v>2352</v>
      </c>
      <c r="M539">
        <v>5</v>
      </c>
    </row>
    <row r="540" spans="1:13" x14ac:dyDescent="0.3">
      <c r="A540" t="s">
        <v>645</v>
      </c>
      <c r="B540">
        <v>2018</v>
      </c>
      <c r="C540" s="1">
        <v>500000</v>
      </c>
      <c r="D540">
        <v>20000</v>
      </c>
      <c r="E540" t="s">
        <v>10</v>
      </c>
      <c r="F540" t="s">
        <v>25</v>
      </c>
      <c r="G540" t="s">
        <v>12</v>
      </c>
      <c r="H540" t="s">
        <v>126</v>
      </c>
      <c r="I540" t="s">
        <v>1677</v>
      </c>
      <c r="J540" t="s">
        <v>1647</v>
      </c>
      <c r="K540" t="s">
        <v>1648</v>
      </c>
      <c r="L540" t="s">
        <v>1649</v>
      </c>
      <c r="M540">
        <v>5</v>
      </c>
    </row>
    <row r="541" spans="1:13" x14ac:dyDescent="0.3">
      <c r="A541" t="s">
        <v>2274</v>
      </c>
      <c r="B541">
        <v>2016</v>
      </c>
      <c r="C541" s="1">
        <v>675000</v>
      </c>
      <c r="D541">
        <v>52000</v>
      </c>
      <c r="E541" t="s">
        <v>14</v>
      </c>
      <c r="F541" t="s">
        <v>25</v>
      </c>
      <c r="G541" t="s">
        <v>12</v>
      </c>
      <c r="H541" t="s">
        <v>121</v>
      </c>
      <c r="I541" t="s">
        <v>2275</v>
      </c>
      <c r="J541" t="s">
        <v>1625</v>
      </c>
      <c r="K541" t="s">
        <v>1685</v>
      </c>
      <c r="L541" t="s">
        <v>1686</v>
      </c>
      <c r="M541">
        <v>5</v>
      </c>
    </row>
    <row r="542" spans="1:13" x14ac:dyDescent="0.3">
      <c r="A542" t="s">
        <v>903</v>
      </c>
      <c r="B542">
        <v>2011</v>
      </c>
      <c r="C542" s="1">
        <v>220000</v>
      </c>
      <c r="D542">
        <v>120000</v>
      </c>
      <c r="E542" t="s">
        <v>14</v>
      </c>
      <c r="F542" t="s">
        <v>25</v>
      </c>
      <c r="G542" t="s">
        <v>12</v>
      </c>
      <c r="H542" t="s">
        <v>126</v>
      </c>
      <c r="I542" t="s">
        <v>1638</v>
      </c>
      <c r="J542" t="s">
        <v>1639</v>
      </c>
      <c r="K542" t="s">
        <v>1640</v>
      </c>
      <c r="L542" t="s">
        <v>1641</v>
      </c>
      <c r="M542">
        <v>5</v>
      </c>
    </row>
    <row r="543" spans="1:13" x14ac:dyDescent="0.3">
      <c r="A543" t="s">
        <v>2353</v>
      </c>
      <c r="B543">
        <v>2017</v>
      </c>
      <c r="C543" s="1">
        <v>1650000</v>
      </c>
      <c r="D543">
        <v>50000</v>
      </c>
      <c r="E543" t="s">
        <v>14</v>
      </c>
      <c r="F543" t="s">
        <v>25</v>
      </c>
      <c r="G543" t="s">
        <v>12</v>
      </c>
      <c r="H543" t="s">
        <v>121</v>
      </c>
      <c r="I543" t="s">
        <v>2172</v>
      </c>
      <c r="J543" t="s">
        <v>2331</v>
      </c>
      <c r="K543" t="s">
        <v>1803</v>
      </c>
      <c r="L543" t="s">
        <v>2332</v>
      </c>
      <c r="M543">
        <v>5</v>
      </c>
    </row>
    <row r="544" spans="1:13" x14ac:dyDescent="0.3">
      <c r="A544" t="s">
        <v>588</v>
      </c>
      <c r="B544">
        <v>2013</v>
      </c>
      <c r="C544" s="1">
        <v>630000</v>
      </c>
      <c r="D544">
        <v>120000</v>
      </c>
      <c r="E544" t="s">
        <v>14</v>
      </c>
      <c r="F544" t="s">
        <v>25</v>
      </c>
      <c r="G544" t="s">
        <v>12</v>
      </c>
      <c r="H544" t="s">
        <v>126</v>
      </c>
      <c r="I544" t="s">
        <v>1918</v>
      </c>
      <c r="J544" t="s">
        <v>1625</v>
      </c>
      <c r="K544" t="s">
        <v>1701</v>
      </c>
      <c r="L544" t="s">
        <v>1686</v>
      </c>
      <c r="M544">
        <v>7</v>
      </c>
    </row>
    <row r="545" spans="1:13" x14ac:dyDescent="0.3">
      <c r="A545" t="s">
        <v>842</v>
      </c>
      <c r="B545">
        <v>2010</v>
      </c>
      <c r="C545" s="1">
        <v>250000</v>
      </c>
      <c r="D545">
        <v>90000</v>
      </c>
      <c r="E545" t="s">
        <v>14</v>
      </c>
      <c r="F545" t="s">
        <v>25</v>
      </c>
      <c r="G545" t="s">
        <v>12</v>
      </c>
      <c r="H545" t="s">
        <v>126</v>
      </c>
      <c r="I545" t="s">
        <v>1868</v>
      </c>
      <c r="J545" t="s">
        <v>1625</v>
      </c>
      <c r="K545" t="s">
        <v>1640</v>
      </c>
      <c r="L545" t="s">
        <v>1806</v>
      </c>
      <c r="M545">
        <v>5</v>
      </c>
    </row>
    <row r="546" spans="1:13" x14ac:dyDescent="0.3">
      <c r="A546" t="s">
        <v>258</v>
      </c>
      <c r="B546">
        <v>2004</v>
      </c>
      <c r="C546" s="1">
        <v>120000</v>
      </c>
      <c r="D546">
        <v>120000</v>
      </c>
      <c r="E546" t="s">
        <v>10</v>
      </c>
      <c r="F546" t="s">
        <v>25</v>
      </c>
      <c r="G546" t="s">
        <v>12</v>
      </c>
      <c r="H546" t="s">
        <v>154</v>
      </c>
      <c r="I546" t="s">
        <v>1677</v>
      </c>
      <c r="J546" t="s">
        <v>1730</v>
      </c>
      <c r="K546" t="s">
        <v>1660</v>
      </c>
      <c r="L546" t="s">
        <v>1731</v>
      </c>
      <c r="M546">
        <v>5</v>
      </c>
    </row>
    <row r="547" spans="1:13" x14ac:dyDescent="0.3">
      <c r="A547" t="s">
        <v>186</v>
      </c>
      <c r="B547">
        <v>2015</v>
      </c>
      <c r="C547" s="1">
        <v>300000</v>
      </c>
      <c r="D547">
        <v>101500</v>
      </c>
      <c r="E547" t="s">
        <v>14</v>
      </c>
      <c r="F547" t="s">
        <v>25</v>
      </c>
      <c r="G547" t="s">
        <v>12</v>
      </c>
      <c r="H547" t="s">
        <v>126</v>
      </c>
      <c r="I547" t="s">
        <v>1628</v>
      </c>
      <c r="J547" t="s">
        <v>1629</v>
      </c>
      <c r="K547" t="s">
        <v>1630</v>
      </c>
      <c r="L547" t="s">
        <v>1631</v>
      </c>
      <c r="M547">
        <v>5</v>
      </c>
    </row>
    <row r="548" spans="1:13" x14ac:dyDescent="0.3">
      <c r="A548" t="s">
        <v>2354</v>
      </c>
      <c r="B548">
        <v>2013</v>
      </c>
      <c r="C548" s="1">
        <v>525000</v>
      </c>
      <c r="D548">
        <v>75000</v>
      </c>
      <c r="E548" t="s">
        <v>14</v>
      </c>
      <c r="F548" t="s">
        <v>25</v>
      </c>
      <c r="G548" t="s">
        <v>19</v>
      </c>
      <c r="H548" t="s">
        <v>121</v>
      </c>
      <c r="I548" t="s">
        <v>1899</v>
      </c>
      <c r="J548" t="s">
        <v>1900</v>
      </c>
      <c r="K548" t="s">
        <v>2132</v>
      </c>
      <c r="L548" t="s">
        <v>1913</v>
      </c>
      <c r="M548">
        <v>5</v>
      </c>
    </row>
    <row r="549" spans="1:13" x14ac:dyDescent="0.3">
      <c r="A549" t="s">
        <v>559</v>
      </c>
      <c r="B549">
        <v>2011</v>
      </c>
      <c r="C549" s="1">
        <v>204999</v>
      </c>
      <c r="D549">
        <v>97500</v>
      </c>
      <c r="E549" t="s">
        <v>10</v>
      </c>
      <c r="F549" t="s">
        <v>25</v>
      </c>
      <c r="G549" t="s">
        <v>12</v>
      </c>
      <c r="H549" t="s">
        <v>121</v>
      </c>
      <c r="I549" t="s">
        <v>1676</v>
      </c>
      <c r="J549" t="s">
        <v>1676</v>
      </c>
      <c r="K549" t="s">
        <v>2355</v>
      </c>
      <c r="L549" t="s">
        <v>1676</v>
      </c>
    </row>
    <row r="550" spans="1:13" x14ac:dyDescent="0.3">
      <c r="A550" t="s">
        <v>156</v>
      </c>
      <c r="B550">
        <v>2016</v>
      </c>
      <c r="C550" s="1">
        <v>1100000</v>
      </c>
      <c r="D550">
        <v>100000</v>
      </c>
      <c r="E550" t="s">
        <v>14</v>
      </c>
      <c r="F550" t="s">
        <v>25</v>
      </c>
      <c r="G550" t="s">
        <v>12</v>
      </c>
      <c r="H550" t="s">
        <v>121</v>
      </c>
      <c r="I550" t="s">
        <v>2340</v>
      </c>
      <c r="J550" t="s">
        <v>2356</v>
      </c>
      <c r="K550" t="s">
        <v>1877</v>
      </c>
      <c r="L550" t="s">
        <v>2357</v>
      </c>
      <c r="M550">
        <v>7</v>
      </c>
    </row>
    <row r="551" spans="1:13" x14ac:dyDescent="0.3">
      <c r="A551" t="s">
        <v>268</v>
      </c>
      <c r="B551">
        <v>2012</v>
      </c>
      <c r="C551" s="1">
        <v>480000</v>
      </c>
      <c r="D551">
        <v>55735</v>
      </c>
      <c r="E551" t="s">
        <v>14</v>
      </c>
      <c r="F551" t="s">
        <v>25</v>
      </c>
      <c r="G551" t="s">
        <v>12</v>
      </c>
      <c r="H551" t="s">
        <v>126</v>
      </c>
      <c r="I551" t="s">
        <v>1666</v>
      </c>
      <c r="J551" t="s">
        <v>1667</v>
      </c>
      <c r="K551" t="s">
        <v>1668</v>
      </c>
      <c r="L551" t="s">
        <v>1669</v>
      </c>
      <c r="M551">
        <v>5</v>
      </c>
    </row>
    <row r="552" spans="1:13" x14ac:dyDescent="0.3">
      <c r="A552" t="s">
        <v>2107</v>
      </c>
      <c r="B552">
        <v>2014</v>
      </c>
      <c r="C552" s="1">
        <v>605000</v>
      </c>
      <c r="D552">
        <v>80000</v>
      </c>
      <c r="E552" t="s">
        <v>14</v>
      </c>
      <c r="F552" t="s">
        <v>25</v>
      </c>
      <c r="G552" t="s">
        <v>12</v>
      </c>
      <c r="H552" t="s">
        <v>126</v>
      </c>
      <c r="I552" t="s">
        <v>1892</v>
      </c>
      <c r="J552" t="s">
        <v>1742</v>
      </c>
      <c r="K552" t="s">
        <v>2108</v>
      </c>
      <c r="L552" t="s">
        <v>2109</v>
      </c>
      <c r="M552">
        <v>7</v>
      </c>
    </row>
    <row r="553" spans="1:13" x14ac:dyDescent="0.3">
      <c r="A553" t="s">
        <v>1568</v>
      </c>
      <c r="B553">
        <v>2016</v>
      </c>
      <c r="C553" s="1">
        <v>250000</v>
      </c>
      <c r="D553">
        <v>50000</v>
      </c>
      <c r="E553" t="s">
        <v>10</v>
      </c>
      <c r="F553" t="s">
        <v>25</v>
      </c>
      <c r="G553" t="s">
        <v>12</v>
      </c>
      <c r="H553" t="s">
        <v>126</v>
      </c>
      <c r="I553" t="s">
        <v>1710</v>
      </c>
      <c r="J553" t="s">
        <v>1655</v>
      </c>
      <c r="K553" t="s">
        <v>1711</v>
      </c>
      <c r="L553" t="s">
        <v>1712</v>
      </c>
      <c r="M553">
        <v>5</v>
      </c>
    </row>
    <row r="554" spans="1:13" x14ac:dyDescent="0.3">
      <c r="A554" t="s">
        <v>409</v>
      </c>
      <c r="B554">
        <v>2013</v>
      </c>
      <c r="C554" s="1">
        <v>245000</v>
      </c>
      <c r="D554">
        <v>70000</v>
      </c>
      <c r="E554" t="s">
        <v>14</v>
      </c>
      <c r="F554" t="s">
        <v>25</v>
      </c>
      <c r="G554" t="s">
        <v>12</v>
      </c>
      <c r="H554" t="s">
        <v>126</v>
      </c>
      <c r="I554" t="s">
        <v>1662</v>
      </c>
      <c r="J554" t="s">
        <v>1663</v>
      </c>
      <c r="K554" t="s">
        <v>1664</v>
      </c>
      <c r="L554" t="s">
        <v>1665</v>
      </c>
      <c r="M554">
        <v>5</v>
      </c>
    </row>
    <row r="555" spans="1:13" x14ac:dyDescent="0.3">
      <c r="A555" t="s">
        <v>766</v>
      </c>
      <c r="B555">
        <v>2012</v>
      </c>
      <c r="C555" s="1">
        <v>210000</v>
      </c>
      <c r="D555">
        <v>76000</v>
      </c>
      <c r="E555" t="s">
        <v>10</v>
      </c>
      <c r="F555" t="s">
        <v>25</v>
      </c>
      <c r="G555" t="s">
        <v>12</v>
      </c>
      <c r="H555" t="s">
        <v>151</v>
      </c>
      <c r="I555" t="s">
        <v>1807</v>
      </c>
      <c r="J555" t="s">
        <v>1647</v>
      </c>
      <c r="K555" t="s">
        <v>1808</v>
      </c>
      <c r="L555" t="s">
        <v>1809</v>
      </c>
      <c r="M555">
        <v>5</v>
      </c>
    </row>
    <row r="556" spans="1:13" x14ac:dyDescent="0.3">
      <c r="A556" t="s">
        <v>2069</v>
      </c>
      <c r="B556">
        <v>2020</v>
      </c>
      <c r="C556" s="1">
        <v>730000</v>
      </c>
      <c r="D556">
        <v>1500</v>
      </c>
      <c r="E556" t="s">
        <v>10</v>
      </c>
      <c r="F556" t="s">
        <v>25</v>
      </c>
      <c r="G556" t="s">
        <v>12</v>
      </c>
      <c r="H556" t="s">
        <v>121</v>
      </c>
      <c r="I556" t="s">
        <v>1869</v>
      </c>
      <c r="J556" t="s">
        <v>1647</v>
      </c>
      <c r="K556" t="s">
        <v>1870</v>
      </c>
      <c r="L556" t="s">
        <v>1871</v>
      </c>
      <c r="M556">
        <v>5</v>
      </c>
    </row>
    <row r="557" spans="1:13" x14ac:dyDescent="0.3">
      <c r="A557" t="s">
        <v>677</v>
      </c>
      <c r="B557">
        <v>2012</v>
      </c>
      <c r="C557" s="1">
        <v>500000</v>
      </c>
      <c r="D557">
        <v>76000</v>
      </c>
      <c r="E557" t="s">
        <v>14</v>
      </c>
      <c r="F557" t="s">
        <v>25</v>
      </c>
      <c r="G557" t="s">
        <v>12</v>
      </c>
      <c r="H557" t="s">
        <v>121</v>
      </c>
      <c r="I557" t="s">
        <v>2170</v>
      </c>
      <c r="J557" t="s">
        <v>2164</v>
      </c>
      <c r="K557" t="s">
        <v>1920</v>
      </c>
      <c r="L557" t="s">
        <v>2171</v>
      </c>
      <c r="M557">
        <v>7</v>
      </c>
    </row>
    <row r="558" spans="1:13" x14ac:dyDescent="0.3">
      <c r="A558" t="s">
        <v>849</v>
      </c>
      <c r="B558">
        <v>2015</v>
      </c>
      <c r="C558" s="1">
        <v>400000</v>
      </c>
      <c r="D558">
        <v>40000</v>
      </c>
      <c r="E558" t="s">
        <v>10</v>
      </c>
      <c r="F558" t="s">
        <v>25</v>
      </c>
      <c r="G558" t="s">
        <v>12</v>
      </c>
      <c r="H558" t="s">
        <v>121</v>
      </c>
      <c r="I558" t="s">
        <v>1821</v>
      </c>
      <c r="J558" t="s">
        <v>1730</v>
      </c>
      <c r="K558" t="s">
        <v>1843</v>
      </c>
      <c r="L558" t="s">
        <v>1731</v>
      </c>
      <c r="M558">
        <v>5</v>
      </c>
    </row>
    <row r="559" spans="1:13" x14ac:dyDescent="0.3">
      <c r="A559" t="s">
        <v>173</v>
      </c>
      <c r="B559">
        <v>2015</v>
      </c>
      <c r="C559" s="1">
        <v>280000</v>
      </c>
      <c r="D559">
        <v>60000</v>
      </c>
      <c r="E559" t="s">
        <v>10</v>
      </c>
      <c r="F559" t="s">
        <v>25</v>
      </c>
      <c r="G559" t="s">
        <v>12</v>
      </c>
      <c r="H559" t="s">
        <v>126</v>
      </c>
      <c r="I559" t="s">
        <v>2031</v>
      </c>
      <c r="J559" t="s">
        <v>2250</v>
      </c>
      <c r="K559" t="s">
        <v>2251</v>
      </c>
      <c r="L559" t="s">
        <v>2252</v>
      </c>
      <c r="M559">
        <v>5</v>
      </c>
    </row>
    <row r="560" spans="1:13" x14ac:dyDescent="0.3">
      <c r="A560" t="s">
        <v>419</v>
      </c>
      <c r="B560">
        <v>2009</v>
      </c>
      <c r="C560" s="1">
        <v>561000</v>
      </c>
      <c r="D560">
        <v>170000</v>
      </c>
      <c r="E560" t="s">
        <v>14</v>
      </c>
      <c r="F560" t="s">
        <v>25</v>
      </c>
      <c r="G560" t="s">
        <v>12</v>
      </c>
      <c r="H560" t="s">
        <v>154</v>
      </c>
      <c r="I560" t="s">
        <v>2148</v>
      </c>
      <c r="J560" t="s">
        <v>1764</v>
      </c>
      <c r="K560" t="s">
        <v>2149</v>
      </c>
      <c r="L560" t="s">
        <v>2150</v>
      </c>
      <c r="M560">
        <v>8</v>
      </c>
    </row>
    <row r="561" spans="1:13" x14ac:dyDescent="0.3">
      <c r="A561" t="s">
        <v>718</v>
      </c>
      <c r="B561">
        <v>2013</v>
      </c>
      <c r="C561" s="1">
        <v>950000</v>
      </c>
      <c r="D561">
        <v>181491</v>
      </c>
      <c r="E561" t="s">
        <v>14</v>
      </c>
      <c r="F561" t="s">
        <v>11</v>
      </c>
      <c r="G561" t="s">
        <v>12</v>
      </c>
      <c r="H561" t="s">
        <v>121</v>
      </c>
      <c r="I561" t="s">
        <v>1773</v>
      </c>
      <c r="J561" t="s">
        <v>1774</v>
      </c>
      <c r="K561" t="s">
        <v>1775</v>
      </c>
      <c r="L561" t="s">
        <v>1776</v>
      </c>
      <c r="M561">
        <v>7</v>
      </c>
    </row>
    <row r="562" spans="1:13" x14ac:dyDescent="0.3">
      <c r="A562" t="s">
        <v>323</v>
      </c>
      <c r="B562">
        <v>2016</v>
      </c>
      <c r="C562" s="1">
        <v>375000</v>
      </c>
      <c r="D562">
        <v>53319</v>
      </c>
      <c r="E562" t="s">
        <v>14</v>
      </c>
      <c r="F562" t="s">
        <v>11</v>
      </c>
      <c r="G562" t="s">
        <v>12</v>
      </c>
      <c r="H562" t="s">
        <v>121</v>
      </c>
      <c r="I562" t="s">
        <v>2309</v>
      </c>
      <c r="J562" t="s">
        <v>2310</v>
      </c>
      <c r="K562" t="s">
        <v>2358</v>
      </c>
      <c r="L562" t="s">
        <v>2359</v>
      </c>
      <c r="M562">
        <v>5</v>
      </c>
    </row>
    <row r="563" spans="1:13" x14ac:dyDescent="0.3">
      <c r="A563" t="s">
        <v>840</v>
      </c>
      <c r="B563">
        <v>2017</v>
      </c>
      <c r="C563" s="1">
        <v>700000</v>
      </c>
      <c r="D563">
        <v>40906</v>
      </c>
      <c r="E563" t="s">
        <v>14</v>
      </c>
      <c r="F563" t="s">
        <v>11</v>
      </c>
      <c r="G563" t="s">
        <v>12</v>
      </c>
      <c r="H563" t="s">
        <v>121</v>
      </c>
      <c r="I563" t="s">
        <v>1822</v>
      </c>
      <c r="J563" t="s">
        <v>1629</v>
      </c>
      <c r="K563" t="s">
        <v>1823</v>
      </c>
      <c r="L563" t="s">
        <v>1819</v>
      </c>
      <c r="M563">
        <v>5</v>
      </c>
    </row>
    <row r="564" spans="1:13" x14ac:dyDescent="0.3">
      <c r="A564" t="s">
        <v>1020</v>
      </c>
      <c r="B564">
        <v>2012</v>
      </c>
      <c r="C564" s="1">
        <v>375000</v>
      </c>
      <c r="D564">
        <v>31711</v>
      </c>
      <c r="E564" t="s">
        <v>10</v>
      </c>
      <c r="F564" t="s">
        <v>11</v>
      </c>
      <c r="G564" t="s">
        <v>12</v>
      </c>
      <c r="H564" t="s">
        <v>126</v>
      </c>
      <c r="I564" t="s">
        <v>2072</v>
      </c>
      <c r="J564" t="s">
        <v>2226</v>
      </c>
      <c r="K564" t="s">
        <v>2090</v>
      </c>
      <c r="L564" t="s">
        <v>2227</v>
      </c>
      <c r="M564">
        <v>5</v>
      </c>
    </row>
    <row r="565" spans="1:13" x14ac:dyDescent="0.3">
      <c r="A565" t="s">
        <v>241</v>
      </c>
      <c r="B565">
        <v>2012</v>
      </c>
      <c r="C565" s="1">
        <v>270000</v>
      </c>
      <c r="D565">
        <v>43755</v>
      </c>
      <c r="E565" t="s">
        <v>10</v>
      </c>
      <c r="F565" t="s">
        <v>11</v>
      </c>
      <c r="G565" t="s">
        <v>12</v>
      </c>
      <c r="H565" t="s">
        <v>126</v>
      </c>
      <c r="I565" t="s">
        <v>2031</v>
      </c>
      <c r="J565" t="s">
        <v>2250</v>
      </c>
      <c r="K565" t="s">
        <v>2251</v>
      </c>
      <c r="L565" t="s">
        <v>2252</v>
      </c>
      <c r="M565">
        <v>5</v>
      </c>
    </row>
    <row r="566" spans="1:13" x14ac:dyDescent="0.3">
      <c r="A566" t="s">
        <v>215</v>
      </c>
      <c r="B566">
        <v>2016</v>
      </c>
      <c r="C566" s="1">
        <v>300000</v>
      </c>
      <c r="D566">
        <v>66693</v>
      </c>
      <c r="E566" t="s">
        <v>10</v>
      </c>
      <c r="F566" t="s">
        <v>11</v>
      </c>
      <c r="G566" t="s">
        <v>12</v>
      </c>
      <c r="H566" t="s">
        <v>121</v>
      </c>
      <c r="I566" t="s">
        <v>2080</v>
      </c>
      <c r="J566" t="s">
        <v>2081</v>
      </c>
      <c r="K566" t="s">
        <v>2082</v>
      </c>
      <c r="L566" t="s">
        <v>2083</v>
      </c>
      <c r="M566">
        <v>5</v>
      </c>
    </row>
    <row r="567" spans="1:13" x14ac:dyDescent="0.3">
      <c r="A567" t="s">
        <v>418</v>
      </c>
      <c r="B567">
        <v>2010</v>
      </c>
      <c r="C567" s="1">
        <v>225000</v>
      </c>
      <c r="D567">
        <v>59549</v>
      </c>
      <c r="E567" t="s">
        <v>10</v>
      </c>
      <c r="F567" t="s">
        <v>11</v>
      </c>
      <c r="G567" t="s">
        <v>12</v>
      </c>
      <c r="H567" t="s">
        <v>121</v>
      </c>
      <c r="I567" t="s">
        <v>1880</v>
      </c>
      <c r="J567" t="s">
        <v>1730</v>
      </c>
      <c r="K567" t="s">
        <v>1660</v>
      </c>
      <c r="L567" t="s">
        <v>1731</v>
      </c>
      <c r="M567">
        <v>5</v>
      </c>
    </row>
    <row r="568" spans="1:13" x14ac:dyDescent="0.3">
      <c r="A568" t="s">
        <v>635</v>
      </c>
      <c r="B568">
        <v>2015</v>
      </c>
      <c r="C568" s="1">
        <v>1350000</v>
      </c>
      <c r="D568">
        <v>94385</v>
      </c>
      <c r="E568" t="s">
        <v>14</v>
      </c>
      <c r="F568" t="s">
        <v>11</v>
      </c>
      <c r="G568" t="s">
        <v>12</v>
      </c>
      <c r="H568" t="s">
        <v>121</v>
      </c>
      <c r="I568" t="s">
        <v>1763</v>
      </c>
      <c r="J568" t="s">
        <v>1764</v>
      </c>
      <c r="K568" t="s">
        <v>1789</v>
      </c>
      <c r="L568" t="s">
        <v>1790</v>
      </c>
      <c r="M568">
        <v>8</v>
      </c>
    </row>
    <row r="569" spans="1:13" x14ac:dyDescent="0.3">
      <c r="A569" t="s">
        <v>545</v>
      </c>
      <c r="B569">
        <v>2010</v>
      </c>
      <c r="C569" s="1">
        <v>200000</v>
      </c>
      <c r="D569">
        <v>73730</v>
      </c>
      <c r="E569" t="s">
        <v>10</v>
      </c>
      <c r="F569" t="s">
        <v>11</v>
      </c>
      <c r="G569" t="s">
        <v>12</v>
      </c>
      <c r="H569" t="s">
        <v>121</v>
      </c>
      <c r="I569" t="s">
        <v>1713</v>
      </c>
      <c r="J569" t="s">
        <v>1730</v>
      </c>
      <c r="K569" t="s">
        <v>1660</v>
      </c>
      <c r="L569" t="s">
        <v>1731</v>
      </c>
      <c r="M569">
        <v>5</v>
      </c>
    </row>
    <row r="570" spans="1:13" x14ac:dyDescent="0.3">
      <c r="A570" t="s">
        <v>123</v>
      </c>
      <c r="B570">
        <v>2011</v>
      </c>
      <c r="C570" s="1">
        <v>400000</v>
      </c>
      <c r="D570">
        <v>221889</v>
      </c>
      <c r="E570" t="s">
        <v>14</v>
      </c>
      <c r="F570" t="s">
        <v>11</v>
      </c>
      <c r="G570" t="s">
        <v>12</v>
      </c>
      <c r="H570" t="s">
        <v>121</v>
      </c>
      <c r="I570" t="s">
        <v>1899</v>
      </c>
      <c r="J570" t="s">
        <v>1900</v>
      </c>
      <c r="K570" t="s">
        <v>1901</v>
      </c>
      <c r="L570" t="s">
        <v>1902</v>
      </c>
      <c r="M570">
        <v>5</v>
      </c>
    </row>
    <row r="571" spans="1:13" x14ac:dyDescent="0.3">
      <c r="A571" t="s">
        <v>125</v>
      </c>
      <c r="B571">
        <v>2013</v>
      </c>
      <c r="C571" s="1">
        <v>500000</v>
      </c>
      <c r="D571">
        <v>116104</v>
      </c>
      <c r="E571" t="s">
        <v>14</v>
      </c>
      <c r="F571" t="s">
        <v>11</v>
      </c>
      <c r="G571" t="s">
        <v>12</v>
      </c>
      <c r="H571" t="s">
        <v>121</v>
      </c>
      <c r="I571" t="s">
        <v>2360</v>
      </c>
      <c r="J571" t="s">
        <v>1629</v>
      </c>
      <c r="K571" t="s">
        <v>1698</v>
      </c>
      <c r="L571" t="s">
        <v>1686</v>
      </c>
      <c r="M571">
        <v>5</v>
      </c>
    </row>
    <row r="572" spans="1:13" x14ac:dyDescent="0.3">
      <c r="A572" t="s">
        <v>423</v>
      </c>
      <c r="B572">
        <v>2015</v>
      </c>
      <c r="C572" s="1">
        <v>500000</v>
      </c>
      <c r="D572">
        <v>150546</v>
      </c>
      <c r="E572" t="s">
        <v>10</v>
      </c>
      <c r="F572" t="s">
        <v>11</v>
      </c>
      <c r="G572" t="s">
        <v>12</v>
      </c>
      <c r="H572" t="s">
        <v>121</v>
      </c>
      <c r="I572" t="s">
        <v>1817</v>
      </c>
      <c r="J572" t="s">
        <v>1647</v>
      </c>
      <c r="K572" t="s">
        <v>1870</v>
      </c>
      <c r="L572" t="s">
        <v>1871</v>
      </c>
      <c r="M572">
        <v>5</v>
      </c>
    </row>
    <row r="573" spans="1:13" x14ac:dyDescent="0.3">
      <c r="A573" t="s">
        <v>2361</v>
      </c>
      <c r="B573">
        <v>2013</v>
      </c>
      <c r="C573" s="1">
        <v>1500000</v>
      </c>
      <c r="D573">
        <v>148120</v>
      </c>
      <c r="E573" t="s">
        <v>14</v>
      </c>
      <c r="F573" t="s">
        <v>11</v>
      </c>
      <c r="G573" t="s">
        <v>12</v>
      </c>
      <c r="H573" t="s">
        <v>121</v>
      </c>
      <c r="I573" t="s">
        <v>2200</v>
      </c>
      <c r="J573" t="s">
        <v>1786</v>
      </c>
      <c r="K573" t="s">
        <v>2201</v>
      </c>
      <c r="L573" t="s">
        <v>2202</v>
      </c>
      <c r="M573">
        <v>7</v>
      </c>
    </row>
    <row r="574" spans="1:13" x14ac:dyDescent="0.3">
      <c r="A574" t="s">
        <v>2362</v>
      </c>
      <c r="B574">
        <v>2015</v>
      </c>
      <c r="C574" s="1">
        <v>555000</v>
      </c>
      <c r="D574">
        <v>20000</v>
      </c>
      <c r="E574" t="s">
        <v>10</v>
      </c>
      <c r="F574" t="s">
        <v>25</v>
      </c>
      <c r="G574" t="s">
        <v>12</v>
      </c>
      <c r="H574" t="s">
        <v>126</v>
      </c>
      <c r="I574" t="s">
        <v>1888</v>
      </c>
      <c r="J574" t="s">
        <v>2363</v>
      </c>
      <c r="K574" t="s">
        <v>2197</v>
      </c>
      <c r="L574" t="s">
        <v>2364</v>
      </c>
      <c r="M574">
        <v>5</v>
      </c>
    </row>
    <row r="575" spans="1:13" x14ac:dyDescent="0.3">
      <c r="A575" t="s">
        <v>527</v>
      </c>
      <c r="B575">
        <v>2018</v>
      </c>
      <c r="C575" s="1">
        <v>580000</v>
      </c>
      <c r="D575">
        <v>30000</v>
      </c>
      <c r="E575" t="s">
        <v>10</v>
      </c>
      <c r="F575" t="s">
        <v>25</v>
      </c>
      <c r="G575" t="s">
        <v>19</v>
      </c>
      <c r="H575" t="s">
        <v>121</v>
      </c>
      <c r="I575" t="s">
        <v>1677</v>
      </c>
      <c r="J575" t="s">
        <v>1647</v>
      </c>
      <c r="K575" t="s">
        <v>1648</v>
      </c>
      <c r="L575" t="s">
        <v>1649</v>
      </c>
      <c r="M575">
        <v>5</v>
      </c>
    </row>
    <row r="576" spans="1:13" x14ac:dyDescent="0.3">
      <c r="A576" t="s">
        <v>2365</v>
      </c>
      <c r="B576">
        <v>2011</v>
      </c>
      <c r="C576" s="1">
        <v>337000</v>
      </c>
      <c r="D576">
        <v>142000</v>
      </c>
      <c r="E576" t="s">
        <v>14</v>
      </c>
      <c r="F576" t="s">
        <v>25</v>
      </c>
      <c r="G576" t="s">
        <v>12</v>
      </c>
      <c r="H576" t="s">
        <v>154</v>
      </c>
      <c r="I576" t="s">
        <v>2366</v>
      </c>
      <c r="J576" t="s">
        <v>1742</v>
      </c>
      <c r="K576" t="s">
        <v>1905</v>
      </c>
      <c r="L576" t="s">
        <v>1744</v>
      </c>
      <c r="M576">
        <v>7</v>
      </c>
    </row>
    <row r="577" spans="1:13" x14ac:dyDescent="0.3">
      <c r="A577" t="s">
        <v>2367</v>
      </c>
      <c r="B577">
        <v>2011</v>
      </c>
      <c r="C577" s="1">
        <v>175000</v>
      </c>
      <c r="D577">
        <v>20000</v>
      </c>
      <c r="E577" t="s">
        <v>14</v>
      </c>
      <c r="F577" t="s">
        <v>25</v>
      </c>
      <c r="G577" t="s">
        <v>12</v>
      </c>
      <c r="H577" t="s">
        <v>121</v>
      </c>
      <c r="I577" t="s">
        <v>2368</v>
      </c>
      <c r="J577" t="s">
        <v>2369</v>
      </c>
      <c r="K577" t="s">
        <v>2029</v>
      </c>
      <c r="L577" t="s">
        <v>2370</v>
      </c>
      <c r="M577">
        <v>10</v>
      </c>
    </row>
    <row r="578" spans="1:13" x14ac:dyDescent="0.3">
      <c r="A578" t="s">
        <v>2371</v>
      </c>
      <c r="B578">
        <v>2009</v>
      </c>
      <c r="C578" s="1">
        <v>180000</v>
      </c>
      <c r="D578">
        <v>120000</v>
      </c>
      <c r="E578" t="s">
        <v>14</v>
      </c>
      <c r="F578" t="s">
        <v>25</v>
      </c>
      <c r="G578" t="s">
        <v>12</v>
      </c>
      <c r="H578" t="s">
        <v>126</v>
      </c>
      <c r="I578" t="s">
        <v>1868</v>
      </c>
      <c r="J578" t="s">
        <v>1625</v>
      </c>
      <c r="K578" t="s">
        <v>1640</v>
      </c>
      <c r="L578" t="s">
        <v>1806</v>
      </c>
      <c r="M578">
        <v>5</v>
      </c>
    </row>
    <row r="579" spans="1:13" x14ac:dyDescent="0.3">
      <c r="A579" t="s">
        <v>238</v>
      </c>
      <c r="B579">
        <v>2011</v>
      </c>
      <c r="C579" s="1">
        <v>200000</v>
      </c>
      <c r="D579">
        <v>80000</v>
      </c>
      <c r="E579" t="s">
        <v>10</v>
      </c>
      <c r="F579" t="s">
        <v>25</v>
      </c>
      <c r="G579" t="s">
        <v>12</v>
      </c>
      <c r="H579" t="s">
        <v>121</v>
      </c>
      <c r="I579" t="s">
        <v>1849</v>
      </c>
      <c r="J579" t="s">
        <v>1850</v>
      </c>
      <c r="K579" t="s">
        <v>1851</v>
      </c>
      <c r="L579" t="s">
        <v>1852</v>
      </c>
      <c r="M579">
        <v>5</v>
      </c>
    </row>
    <row r="580" spans="1:13" x14ac:dyDescent="0.3">
      <c r="A580" t="s">
        <v>1023</v>
      </c>
      <c r="B580">
        <v>2016</v>
      </c>
      <c r="C580" s="1">
        <v>260000</v>
      </c>
      <c r="D580">
        <v>60000</v>
      </c>
      <c r="E580" t="s">
        <v>14</v>
      </c>
      <c r="F580" t="s">
        <v>25</v>
      </c>
      <c r="G580" t="s">
        <v>12</v>
      </c>
      <c r="H580" t="s">
        <v>121</v>
      </c>
      <c r="I580" t="s">
        <v>1895</v>
      </c>
      <c r="J580" t="s">
        <v>1896</v>
      </c>
      <c r="K580" t="s">
        <v>1897</v>
      </c>
      <c r="L580" t="s">
        <v>1898</v>
      </c>
      <c r="M580">
        <v>5</v>
      </c>
    </row>
    <row r="581" spans="1:13" x14ac:dyDescent="0.3">
      <c r="A581" t="s">
        <v>411</v>
      </c>
      <c r="B581">
        <v>2016</v>
      </c>
      <c r="C581" s="1">
        <v>350000</v>
      </c>
      <c r="D581">
        <v>25000</v>
      </c>
      <c r="E581" t="s">
        <v>10</v>
      </c>
      <c r="F581" t="s">
        <v>25</v>
      </c>
      <c r="G581" t="s">
        <v>12</v>
      </c>
      <c r="H581" t="s">
        <v>121</v>
      </c>
      <c r="I581" t="s">
        <v>1915</v>
      </c>
      <c r="J581" t="s">
        <v>1916</v>
      </c>
      <c r="K581" t="s">
        <v>1678</v>
      </c>
      <c r="L581" t="s">
        <v>1917</v>
      </c>
      <c r="M581">
        <v>5</v>
      </c>
    </row>
    <row r="582" spans="1:13" x14ac:dyDescent="0.3">
      <c r="A582" t="s">
        <v>357</v>
      </c>
      <c r="B582">
        <v>2011</v>
      </c>
      <c r="C582" s="1">
        <v>409999</v>
      </c>
      <c r="D582">
        <v>50000</v>
      </c>
      <c r="E582" t="s">
        <v>14</v>
      </c>
      <c r="F582" t="s">
        <v>25</v>
      </c>
      <c r="G582" t="s">
        <v>12</v>
      </c>
      <c r="H582" t="s">
        <v>126</v>
      </c>
      <c r="I582" t="s">
        <v>1994</v>
      </c>
      <c r="J582" t="s">
        <v>2164</v>
      </c>
      <c r="K582" t="s">
        <v>2165</v>
      </c>
      <c r="L582" t="s">
        <v>2166</v>
      </c>
      <c r="M582">
        <v>7</v>
      </c>
    </row>
    <row r="583" spans="1:13" x14ac:dyDescent="0.3">
      <c r="A583" t="s">
        <v>1205</v>
      </c>
      <c r="B583">
        <v>2017</v>
      </c>
      <c r="C583" s="1">
        <v>655000</v>
      </c>
      <c r="D583">
        <v>126000</v>
      </c>
      <c r="E583" t="s">
        <v>14</v>
      </c>
      <c r="F583" t="s">
        <v>25</v>
      </c>
      <c r="G583" t="s">
        <v>12</v>
      </c>
      <c r="H583" t="s">
        <v>121</v>
      </c>
      <c r="I583" t="s">
        <v>2372</v>
      </c>
      <c r="J583" t="s">
        <v>2039</v>
      </c>
      <c r="K583" t="s">
        <v>1765</v>
      </c>
      <c r="L583" t="s">
        <v>2105</v>
      </c>
      <c r="M583">
        <v>7</v>
      </c>
    </row>
    <row r="584" spans="1:13" x14ac:dyDescent="0.3">
      <c r="A584" t="s">
        <v>619</v>
      </c>
      <c r="B584">
        <v>2015</v>
      </c>
      <c r="C584" s="1">
        <v>370000</v>
      </c>
      <c r="D584">
        <v>170000</v>
      </c>
      <c r="E584" t="s">
        <v>14</v>
      </c>
      <c r="F584" t="s">
        <v>25</v>
      </c>
      <c r="G584" t="s">
        <v>12</v>
      </c>
      <c r="H584" t="s">
        <v>121</v>
      </c>
      <c r="I584" t="s">
        <v>1699</v>
      </c>
      <c r="J584" t="s">
        <v>1625</v>
      </c>
      <c r="K584" t="s">
        <v>1626</v>
      </c>
      <c r="L584" t="s">
        <v>1627</v>
      </c>
      <c r="M584">
        <v>5</v>
      </c>
    </row>
    <row r="585" spans="1:13" x14ac:dyDescent="0.3">
      <c r="A585" t="s">
        <v>354</v>
      </c>
      <c r="B585">
        <v>2013</v>
      </c>
      <c r="C585" s="1">
        <v>200000</v>
      </c>
      <c r="D585">
        <v>24000</v>
      </c>
      <c r="E585" t="s">
        <v>10</v>
      </c>
      <c r="F585" t="s">
        <v>25</v>
      </c>
      <c r="G585" t="s">
        <v>12</v>
      </c>
      <c r="H585" t="s">
        <v>121</v>
      </c>
      <c r="I585" t="s">
        <v>2085</v>
      </c>
      <c r="J585" t="s">
        <v>1655</v>
      </c>
      <c r="K585" t="s">
        <v>1711</v>
      </c>
      <c r="L585" t="s">
        <v>1712</v>
      </c>
      <c r="M585">
        <v>5</v>
      </c>
    </row>
    <row r="586" spans="1:13" x14ac:dyDescent="0.3">
      <c r="A586" t="s">
        <v>302</v>
      </c>
      <c r="B586">
        <v>2017</v>
      </c>
      <c r="C586" s="1">
        <v>800000</v>
      </c>
      <c r="D586">
        <v>100000</v>
      </c>
      <c r="E586" t="s">
        <v>14</v>
      </c>
      <c r="F586" t="s">
        <v>25</v>
      </c>
      <c r="G586" t="s">
        <v>12</v>
      </c>
      <c r="H586" t="s">
        <v>126</v>
      </c>
      <c r="I586" t="s">
        <v>1684</v>
      </c>
      <c r="J586" t="s">
        <v>1625</v>
      </c>
      <c r="K586" t="s">
        <v>1685</v>
      </c>
      <c r="L586" t="s">
        <v>1686</v>
      </c>
      <c r="M586">
        <v>7</v>
      </c>
    </row>
    <row r="587" spans="1:13" x14ac:dyDescent="0.3">
      <c r="A587" t="s">
        <v>439</v>
      </c>
      <c r="B587">
        <v>2019</v>
      </c>
      <c r="C587" s="1">
        <v>550000</v>
      </c>
      <c r="D587">
        <v>10000</v>
      </c>
      <c r="E587" t="s">
        <v>10</v>
      </c>
      <c r="F587" t="s">
        <v>25</v>
      </c>
      <c r="G587" t="s">
        <v>12</v>
      </c>
      <c r="H587" t="s">
        <v>121</v>
      </c>
      <c r="I587" t="s">
        <v>2178</v>
      </c>
      <c r="J587" t="s">
        <v>1704</v>
      </c>
      <c r="K587" t="s">
        <v>1705</v>
      </c>
      <c r="L587" t="s">
        <v>1706</v>
      </c>
      <c r="M587">
        <v>5</v>
      </c>
    </row>
    <row r="588" spans="1:13" x14ac:dyDescent="0.3">
      <c r="A588" t="s">
        <v>472</v>
      </c>
      <c r="B588">
        <v>2012</v>
      </c>
      <c r="C588" s="1">
        <v>300000</v>
      </c>
      <c r="D588">
        <v>70000</v>
      </c>
      <c r="E588" t="s">
        <v>14</v>
      </c>
      <c r="F588" t="s">
        <v>25</v>
      </c>
      <c r="G588" t="s">
        <v>12</v>
      </c>
      <c r="H588" t="s">
        <v>126</v>
      </c>
      <c r="I588" t="s">
        <v>1662</v>
      </c>
      <c r="J588" t="s">
        <v>1663</v>
      </c>
      <c r="K588" t="s">
        <v>2029</v>
      </c>
      <c r="L588" t="s">
        <v>1665</v>
      </c>
      <c r="M588">
        <v>5</v>
      </c>
    </row>
    <row r="589" spans="1:13" x14ac:dyDescent="0.3">
      <c r="A589" t="s">
        <v>450</v>
      </c>
      <c r="B589">
        <v>2017</v>
      </c>
      <c r="C589" s="1">
        <v>220000</v>
      </c>
      <c r="D589">
        <v>40000</v>
      </c>
      <c r="E589" t="s">
        <v>10</v>
      </c>
      <c r="F589" t="s">
        <v>25</v>
      </c>
      <c r="G589" t="s">
        <v>12</v>
      </c>
      <c r="H589" t="s">
        <v>121</v>
      </c>
      <c r="I589" t="s">
        <v>1716</v>
      </c>
      <c r="J589" t="s">
        <v>1655</v>
      </c>
      <c r="K589" t="s">
        <v>1717</v>
      </c>
      <c r="L589" t="s">
        <v>1657</v>
      </c>
      <c r="M589">
        <v>8</v>
      </c>
    </row>
    <row r="590" spans="1:13" x14ac:dyDescent="0.3">
      <c r="A590" t="s">
        <v>605</v>
      </c>
      <c r="B590">
        <v>2011</v>
      </c>
      <c r="C590" s="1">
        <v>196000</v>
      </c>
      <c r="D590">
        <v>110000</v>
      </c>
      <c r="E590" t="s">
        <v>10</v>
      </c>
      <c r="F590" t="s">
        <v>25</v>
      </c>
      <c r="G590" t="s">
        <v>12</v>
      </c>
      <c r="H590" t="s">
        <v>121</v>
      </c>
      <c r="I590" t="s">
        <v>1677</v>
      </c>
      <c r="J590" t="s">
        <v>1730</v>
      </c>
      <c r="K590" t="s">
        <v>1660</v>
      </c>
      <c r="L590" t="s">
        <v>1731</v>
      </c>
      <c r="M590">
        <v>5</v>
      </c>
    </row>
    <row r="591" spans="1:13" x14ac:dyDescent="0.3">
      <c r="A591" t="s">
        <v>317</v>
      </c>
      <c r="B591">
        <v>2008</v>
      </c>
      <c r="C591" s="1">
        <v>135000</v>
      </c>
      <c r="D591">
        <v>80000</v>
      </c>
      <c r="E591" t="s">
        <v>10</v>
      </c>
      <c r="F591" t="s">
        <v>25</v>
      </c>
      <c r="G591" t="s">
        <v>12</v>
      </c>
      <c r="H591" t="s">
        <v>126</v>
      </c>
      <c r="I591" t="s">
        <v>1849</v>
      </c>
      <c r="J591" t="s">
        <v>1850</v>
      </c>
      <c r="K591" t="s">
        <v>1851</v>
      </c>
      <c r="L591" t="s">
        <v>1852</v>
      </c>
      <c r="M591">
        <v>5</v>
      </c>
    </row>
    <row r="592" spans="1:13" x14ac:dyDescent="0.3">
      <c r="A592" t="s">
        <v>1349</v>
      </c>
      <c r="B592">
        <v>2015</v>
      </c>
      <c r="C592" s="1">
        <v>299000</v>
      </c>
      <c r="D592">
        <v>16500</v>
      </c>
      <c r="E592" t="s">
        <v>10</v>
      </c>
      <c r="F592" t="s">
        <v>25</v>
      </c>
      <c r="G592" t="s">
        <v>12</v>
      </c>
      <c r="H592" t="s">
        <v>121</v>
      </c>
      <c r="I592" t="s">
        <v>2088</v>
      </c>
      <c r="J592" t="s">
        <v>2089</v>
      </c>
      <c r="K592" t="s">
        <v>2090</v>
      </c>
      <c r="L592" t="s">
        <v>2091</v>
      </c>
      <c r="M592">
        <v>5</v>
      </c>
    </row>
    <row r="593" spans="1:13" x14ac:dyDescent="0.3">
      <c r="A593" t="s">
        <v>275</v>
      </c>
      <c r="B593">
        <v>2017</v>
      </c>
      <c r="C593" s="1">
        <v>300000</v>
      </c>
      <c r="D593">
        <v>30000</v>
      </c>
      <c r="E593" t="s">
        <v>10</v>
      </c>
      <c r="F593" t="s">
        <v>25</v>
      </c>
      <c r="G593" t="s">
        <v>12</v>
      </c>
      <c r="H593" t="s">
        <v>121</v>
      </c>
      <c r="I593" t="s">
        <v>1729</v>
      </c>
      <c r="J593" t="s">
        <v>1730</v>
      </c>
      <c r="K593" t="s">
        <v>1758</v>
      </c>
      <c r="L593" t="s">
        <v>1731</v>
      </c>
      <c r="M593">
        <v>5</v>
      </c>
    </row>
    <row r="594" spans="1:13" x14ac:dyDescent="0.3">
      <c r="A594" t="s">
        <v>230</v>
      </c>
      <c r="B594">
        <v>2017</v>
      </c>
      <c r="C594" s="1">
        <v>720000</v>
      </c>
      <c r="D594">
        <v>80000</v>
      </c>
      <c r="E594" t="s">
        <v>14</v>
      </c>
      <c r="F594" t="s">
        <v>25</v>
      </c>
      <c r="G594" t="s">
        <v>12</v>
      </c>
      <c r="H594" t="s">
        <v>121</v>
      </c>
      <c r="I594" t="s">
        <v>1684</v>
      </c>
      <c r="J594" t="s">
        <v>1625</v>
      </c>
      <c r="K594" t="s">
        <v>1685</v>
      </c>
      <c r="L594" t="s">
        <v>1686</v>
      </c>
      <c r="M594">
        <v>7</v>
      </c>
    </row>
    <row r="595" spans="1:13" x14ac:dyDescent="0.3">
      <c r="A595" t="s">
        <v>1088</v>
      </c>
      <c r="B595">
        <v>2016</v>
      </c>
      <c r="C595" s="1">
        <v>650000</v>
      </c>
      <c r="D595">
        <v>50000</v>
      </c>
      <c r="E595" t="s">
        <v>14</v>
      </c>
      <c r="F595" t="s">
        <v>25</v>
      </c>
      <c r="G595" t="s">
        <v>12</v>
      </c>
      <c r="H595" t="s">
        <v>154</v>
      </c>
      <c r="I595" t="s">
        <v>2079</v>
      </c>
      <c r="J595" t="s">
        <v>1742</v>
      </c>
      <c r="K595" t="s">
        <v>2073</v>
      </c>
      <c r="L595" t="s">
        <v>2074</v>
      </c>
      <c r="M595">
        <v>7</v>
      </c>
    </row>
    <row r="596" spans="1:13" x14ac:dyDescent="0.3">
      <c r="A596" t="s">
        <v>275</v>
      </c>
      <c r="B596">
        <v>2016</v>
      </c>
      <c r="C596" s="1">
        <v>300000</v>
      </c>
      <c r="D596">
        <v>25000</v>
      </c>
      <c r="E596" t="s">
        <v>10</v>
      </c>
      <c r="F596" t="s">
        <v>25</v>
      </c>
      <c r="G596" t="s">
        <v>12</v>
      </c>
      <c r="H596" t="s">
        <v>121</v>
      </c>
      <c r="I596" t="s">
        <v>1729</v>
      </c>
      <c r="J596" t="s">
        <v>1730</v>
      </c>
      <c r="K596" t="s">
        <v>1758</v>
      </c>
      <c r="L596" t="s">
        <v>1731</v>
      </c>
      <c r="M596">
        <v>5</v>
      </c>
    </row>
    <row r="597" spans="1:13" x14ac:dyDescent="0.3">
      <c r="A597" t="s">
        <v>327</v>
      </c>
      <c r="B597">
        <v>2019</v>
      </c>
      <c r="C597" s="1">
        <v>750000</v>
      </c>
      <c r="D597">
        <v>20000</v>
      </c>
      <c r="E597" t="s">
        <v>14</v>
      </c>
      <c r="F597" t="s">
        <v>25</v>
      </c>
      <c r="G597" t="s">
        <v>12</v>
      </c>
      <c r="H597" t="s">
        <v>121</v>
      </c>
      <c r="I597" t="s">
        <v>2178</v>
      </c>
      <c r="J597" t="s">
        <v>2135</v>
      </c>
      <c r="K597" t="s">
        <v>2136</v>
      </c>
      <c r="L597" t="s">
        <v>2190</v>
      </c>
      <c r="M597">
        <v>5</v>
      </c>
    </row>
    <row r="598" spans="1:13" x14ac:dyDescent="0.3">
      <c r="A598" t="s">
        <v>215</v>
      </c>
      <c r="B598">
        <v>2016</v>
      </c>
      <c r="C598" s="1">
        <v>260000</v>
      </c>
      <c r="D598">
        <v>60000</v>
      </c>
      <c r="E598" t="s">
        <v>10</v>
      </c>
      <c r="F598" t="s">
        <v>25</v>
      </c>
      <c r="G598" t="s">
        <v>12</v>
      </c>
      <c r="H598" t="s">
        <v>121</v>
      </c>
      <c r="I598" t="s">
        <v>2080</v>
      </c>
      <c r="J598" t="s">
        <v>2081</v>
      </c>
      <c r="K598" t="s">
        <v>2082</v>
      </c>
      <c r="L598" t="s">
        <v>2083</v>
      </c>
      <c r="M598">
        <v>5</v>
      </c>
    </row>
    <row r="599" spans="1:13" x14ac:dyDescent="0.3">
      <c r="A599" t="s">
        <v>459</v>
      </c>
      <c r="B599">
        <v>2011</v>
      </c>
      <c r="C599" s="1">
        <v>300000</v>
      </c>
      <c r="D599">
        <v>70000</v>
      </c>
      <c r="E599" t="s">
        <v>14</v>
      </c>
      <c r="F599" t="s">
        <v>25</v>
      </c>
      <c r="G599" t="s">
        <v>12</v>
      </c>
      <c r="H599" t="s">
        <v>126</v>
      </c>
      <c r="I599" t="s">
        <v>1826</v>
      </c>
      <c r="J599" t="s">
        <v>1625</v>
      </c>
      <c r="K599" t="s">
        <v>1626</v>
      </c>
      <c r="L599" t="s">
        <v>1627</v>
      </c>
      <c r="M599">
        <v>5</v>
      </c>
    </row>
    <row r="600" spans="1:13" x14ac:dyDescent="0.3">
      <c r="A600" t="s">
        <v>677</v>
      </c>
      <c r="B600">
        <v>2014</v>
      </c>
      <c r="C600" s="1">
        <v>600000</v>
      </c>
      <c r="D600">
        <v>50000</v>
      </c>
      <c r="E600" t="s">
        <v>14</v>
      </c>
      <c r="F600" t="s">
        <v>25</v>
      </c>
      <c r="G600" t="s">
        <v>12</v>
      </c>
      <c r="H600" t="s">
        <v>126</v>
      </c>
      <c r="I600" t="s">
        <v>2170</v>
      </c>
      <c r="J600" t="s">
        <v>2164</v>
      </c>
      <c r="K600" t="s">
        <v>1920</v>
      </c>
      <c r="L600" t="s">
        <v>2171</v>
      </c>
      <c r="M600">
        <v>7</v>
      </c>
    </row>
    <row r="601" spans="1:13" x14ac:dyDescent="0.3">
      <c r="A601" t="s">
        <v>2373</v>
      </c>
      <c r="B601">
        <v>2004</v>
      </c>
      <c r="C601" s="1">
        <v>275000</v>
      </c>
      <c r="D601">
        <v>100000</v>
      </c>
      <c r="E601" t="s">
        <v>10</v>
      </c>
      <c r="F601" t="s">
        <v>25</v>
      </c>
      <c r="G601" t="s">
        <v>19</v>
      </c>
      <c r="H601" t="s">
        <v>126</v>
      </c>
      <c r="I601" t="s">
        <v>2374</v>
      </c>
      <c r="J601" t="s">
        <v>2375</v>
      </c>
      <c r="K601" t="s">
        <v>2376</v>
      </c>
      <c r="L601" t="s">
        <v>2377</v>
      </c>
      <c r="M601">
        <v>5</v>
      </c>
    </row>
    <row r="602" spans="1:13" x14ac:dyDescent="0.3">
      <c r="A602" t="s">
        <v>275</v>
      </c>
      <c r="B602">
        <v>2015</v>
      </c>
      <c r="C602" s="1">
        <v>250000</v>
      </c>
      <c r="D602">
        <v>52000</v>
      </c>
      <c r="E602" t="s">
        <v>10</v>
      </c>
      <c r="F602" t="s">
        <v>25</v>
      </c>
      <c r="G602" t="s">
        <v>12</v>
      </c>
      <c r="H602" t="s">
        <v>121</v>
      </c>
      <c r="I602" t="s">
        <v>1729</v>
      </c>
      <c r="J602" t="s">
        <v>1730</v>
      </c>
      <c r="K602" t="s">
        <v>1758</v>
      </c>
      <c r="L602" t="s">
        <v>1731</v>
      </c>
      <c r="M602">
        <v>5</v>
      </c>
    </row>
    <row r="603" spans="1:13" x14ac:dyDescent="0.3">
      <c r="A603" t="s">
        <v>219</v>
      </c>
      <c r="B603">
        <v>2014</v>
      </c>
      <c r="C603" s="1">
        <v>420000</v>
      </c>
      <c r="D603">
        <v>80000</v>
      </c>
      <c r="E603" t="s">
        <v>14</v>
      </c>
      <c r="F603" t="s">
        <v>25</v>
      </c>
      <c r="G603" t="s">
        <v>12</v>
      </c>
      <c r="H603" t="s">
        <v>121</v>
      </c>
      <c r="I603" t="s">
        <v>1624</v>
      </c>
      <c r="J603" t="s">
        <v>1625</v>
      </c>
      <c r="K603" t="s">
        <v>1626</v>
      </c>
      <c r="L603" t="s">
        <v>1627</v>
      </c>
      <c r="M603">
        <v>5</v>
      </c>
    </row>
    <row r="604" spans="1:13" x14ac:dyDescent="0.3">
      <c r="A604" t="s">
        <v>241</v>
      </c>
      <c r="B604">
        <v>2015</v>
      </c>
      <c r="C604" s="1">
        <v>235000</v>
      </c>
      <c r="D604">
        <v>50000</v>
      </c>
      <c r="E604" t="s">
        <v>10</v>
      </c>
      <c r="F604" t="s">
        <v>25</v>
      </c>
      <c r="G604" t="s">
        <v>12</v>
      </c>
      <c r="H604" t="s">
        <v>121</v>
      </c>
      <c r="I604" t="s">
        <v>2031</v>
      </c>
      <c r="J604" t="s">
        <v>2250</v>
      </c>
      <c r="K604" t="s">
        <v>2251</v>
      </c>
      <c r="L604" t="s">
        <v>2252</v>
      </c>
      <c r="M604">
        <v>5</v>
      </c>
    </row>
    <row r="605" spans="1:13" x14ac:dyDescent="0.3">
      <c r="A605" t="s">
        <v>1063</v>
      </c>
      <c r="B605">
        <v>2016</v>
      </c>
      <c r="C605" s="1">
        <v>1100000</v>
      </c>
      <c r="D605">
        <v>60000</v>
      </c>
      <c r="E605" t="s">
        <v>14</v>
      </c>
      <c r="F605" t="s">
        <v>25</v>
      </c>
      <c r="G605" t="s">
        <v>12</v>
      </c>
      <c r="H605" t="s">
        <v>121</v>
      </c>
      <c r="I605" t="s">
        <v>2340</v>
      </c>
      <c r="J605" t="s">
        <v>1742</v>
      </c>
      <c r="K605" t="s">
        <v>1877</v>
      </c>
      <c r="L605" t="s">
        <v>2357</v>
      </c>
      <c r="M605">
        <v>7</v>
      </c>
    </row>
    <row r="606" spans="1:13" x14ac:dyDescent="0.3">
      <c r="A606" t="s">
        <v>275</v>
      </c>
      <c r="B606">
        <v>2019</v>
      </c>
      <c r="C606" s="1">
        <v>360000</v>
      </c>
      <c r="D606">
        <v>25000</v>
      </c>
      <c r="E606" t="s">
        <v>10</v>
      </c>
      <c r="F606" t="s">
        <v>25</v>
      </c>
      <c r="G606" t="s">
        <v>12</v>
      </c>
      <c r="H606" t="s">
        <v>121</v>
      </c>
      <c r="I606" t="s">
        <v>1729</v>
      </c>
      <c r="J606" t="s">
        <v>1730</v>
      </c>
      <c r="K606" t="s">
        <v>1758</v>
      </c>
      <c r="L606" t="s">
        <v>1731</v>
      </c>
      <c r="M606">
        <v>5</v>
      </c>
    </row>
    <row r="607" spans="1:13" x14ac:dyDescent="0.3">
      <c r="A607" t="s">
        <v>1417</v>
      </c>
      <c r="B607">
        <v>2014</v>
      </c>
      <c r="C607" s="1">
        <v>380000</v>
      </c>
      <c r="D607">
        <v>50000</v>
      </c>
      <c r="E607" t="s">
        <v>14</v>
      </c>
      <c r="F607" t="s">
        <v>25</v>
      </c>
      <c r="G607" t="s">
        <v>12</v>
      </c>
      <c r="H607" t="s">
        <v>126</v>
      </c>
      <c r="I607" t="s">
        <v>2178</v>
      </c>
      <c r="J607" t="s">
        <v>2179</v>
      </c>
      <c r="K607" t="s">
        <v>2124</v>
      </c>
      <c r="L607" t="s">
        <v>2180</v>
      </c>
      <c r="M607">
        <v>5</v>
      </c>
    </row>
    <row r="608" spans="1:13" x14ac:dyDescent="0.3">
      <c r="A608" t="s">
        <v>486</v>
      </c>
      <c r="B608">
        <v>2016</v>
      </c>
      <c r="C608" s="1">
        <v>650000</v>
      </c>
      <c r="D608">
        <v>125000</v>
      </c>
      <c r="E608" t="s">
        <v>14</v>
      </c>
      <c r="F608" t="s">
        <v>25</v>
      </c>
      <c r="G608" t="s">
        <v>12</v>
      </c>
      <c r="H608" t="s">
        <v>121</v>
      </c>
      <c r="I608" t="s">
        <v>1834</v>
      </c>
      <c r="J608" t="s">
        <v>1629</v>
      </c>
      <c r="K608" t="s">
        <v>1835</v>
      </c>
      <c r="L608" t="s">
        <v>1836</v>
      </c>
      <c r="M608">
        <v>5</v>
      </c>
    </row>
    <row r="609" spans="1:13" x14ac:dyDescent="0.3">
      <c r="A609" t="s">
        <v>849</v>
      </c>
      <c r="B609">
        <v>2016</v>
      </c>
      <c r="C609" s="1">
        <v>350000</v>
      </c>
      <c r="D609">
        <v>80000</v>
      </c>
      <c r="E609" t="s">
        <v>10</v>
      </c>
      <c r="F609" t="s">
        <v>25</v>
      </c>
      <c r="G609" t="s">
        <v>12</v>
      </c>
      <c r="H609" t="s">
        <v>121</v>
      </c>
      <c r="I609" t="s">
        <v>1821</v>
      </c>
      <c r="J609" t="s">
        <v>1730</v>
      </c>
      <c r="K609" t="s">
        <v>1843</v>
      </c>
      <c r="L609" t="s">
        <v>1731</v>
      </c>
      <c r="M609">
        <v>5</v>
      </c>
    </row>
    <row r="610" spans="1:13" x14ac:dyDescent="0.3">
      <c r="A610" t="s">
        <v>2378</v>
      </c>
      <c r="B610">
        <v>2017</v>
      </c>
      <c r="C610" s="1">
        <v>700000</v>
      </c>
      <c r="D610">
        <v>70000</v>
      </c>
      <c r="E610" t="s">
        <v>14</v>
      </c>
      <c r="F610" t="s">
        <v>25</v>
      </c>
      <c r="G610" t="s">
        <v>12</v>
      </c>
      <c r="H610" t="s">
        <v>121</v>
      </c>
      <c r="I610" t="s">
        <v>2170</v>
      </c>
      <c r="J610" t="s">
        <v>2164</v>
      </c>
      <c r="K610" t="s">
        <v>2165</v>
      </c>
      <c r="L610" t="s">
        <v>2325</v>
      </c>
      <c r="M610">
        <v>9</v>
      </c>
    </row>
    <row r="611" spans="1:13" x14ac:dyDescent="0.3">
      <c r="A611" t="s">
        <v>1177</v>
      </c>
      <c r="B611">
        <v>2010</v>
      </c>
      <c r="C611" s="1">
        <v>270000</v>
      </c>
      <c r="D611">
        <v>90000</v>
      </c>
      <c r="E611" t="s">
        <v>14</v>
      </c>
      <c r="F611" t="s">
        <v>25</v>
      </c>
      <c r="G611" t="s">
        <v>12</v>
      </c>
      <c r="H611" t="s">
        <v>154</v>
      </c>
      <c r="I611" t="s">
        <v>1638</v>
      </c>
      <c r="J611" t="s">
        <v>1639</v>
      </c>
      <c r="K611" t="s">
        <v>1640</v>
      </c>
      <c r="L611" t="s">
        <v>1641</v>
      </c>
      <c r="M611">
        <v>5</v>
      </c>
    </row>
    <row r="612" spans="1:13" x14ac:dyDescent="0.3">
      <c r="A612" t="s">
        <v>244</v>
      </c>
      <c r="B612">
        <v>2017</v>
      </c>
      <c r="C612" s="1">
        <v>450000</v>
      </c>
      <c r="D612">
        <v>50000</v>
      </c>
      <c r="E612" t="s">
        <v>14</v>
      </c>
      <c r="F612" t="s">
        <v>25</v>
      </c>
      <c r="G612" t="s">
        <v>12</v>
      </c>
      <c r="H612" t="s">
        <v>121</v>
      </c>
      <c r="I612" t="s">
        <v>2048</v>
      </c>
      <c r="J612" t="s">
        <v>1625</v>
      </c>
      <c r="K612" t="s">
        <v>1626</v>
      </c>
      <c r="L612" t="s">
        <v>2049</v>
      </c>
      <c r="M612">
        <v>5</v>
      </c>
    </row>
    <row r="613" spans="1:13" x14ac:dyDescent="0.3">
      <c r="A613" t="s">
        <v>704</v>
      </c>
      <c r="B613">
        <v>2016</v>
      </c>
      <c r="C613" s="1">
        <v>630000</v>
      </c>
      <c r="D613">
        <v>101000</v>
      </c>
      <c r="E613" t="s">
        <v>14</v>
      </c>
      <c r="F613" t="s">
        <v>25</v>
      </c>
      <c r="G613" t="s">
        <v>12</v>
      </c>
      <c r="H613" t="s">
        <v>121</v>
      </c>
      <c r="I613" t="s">
        <v>2151</v>
      </c>
      <c r="J613" t="s">
        <v>2152</v>
      </c>
      <c r="K613" t="s">
        <v>2153</v>
      </c>
      <c r="L613" t="s">
        <v>2154</v>
      </c>
      <c r="M613">
        <v>6</v>
      </c>
    </row>
    <row r="614" spans="1:13" x14ac:dyDescent="0.3">
      <c r="A614" t="s">
        <v>2379</v>
      </c>
      <c r="B614">
        <v>2010</v>
      </c>
      <c r="C614" s="1">
        <v>229999</v>
      </c>
      <c r="D614">
        <v>168000</v>
      </c>
      <c r="E614" t="s">
        <v>14</v>
      </c>
      <c r="F614" t="s">
        <v>25</v>
      </c>
      <c r="G614" t="s">
        <v>12</v>
      </c>
      <c r="H614" t="s">
        <v>121</v>
      </c>
      <c r="I614" t="s">
        <v>1720</v>
      </c>
      <c r="J614" t="s">
        <v>2152</v>
      </c>
      <c r="K614" t="s">
        <v>2380</v>
      </c>
      <c r="L614" t="s">
        <v>2381</v>
      </c>
      <c r="M614">
        <v>7</v>
      </c>
    </row>
    <row r="615" spans="1:13" x14ac:dyDescent="0.3">
      <c r="A615" t="s">
        <v>159</v>
      </c>
      <c r="B615">
        <v>2011</v>
      </c>
      <c r="C615" s="1">
        <v>270000</v>
      </c>
      <c r="D615">
        <v>40000</v>
      </c>
      <c r="E615" t="s">
        <v>10</v>
      </c>
      <c r="F615" t="s">
        <v>25</v>
      </c>
      <c r="G615" t="s">
        <v>12</v>
      </c>
      <c r="H615" t="s">
        <v>121</v>
      </c>
      <c r="I615" t="s">
        <v>1677</v>
      </c>
      <c r="J615" t="s">
        <v>1730</v>
      </c>
      <c r="K615" t="s">
        <v>1660</v>
      </c>
      <c r="L615" t="s">
        <v>1731</v>
      </c>
      <c r="M615">
        <v>5</v>
      </c>
    </row>
    <row r="616" spans="1:13" x14ac:dyDescent="0.3">
      <c r="A616" t="s">
        <v>2382</v>
      </c>
      <c r="B616">
        <v>2009</v>
      </c>
      <c r="C616" s="1">
        <v>135000</v>
      </c>
      <c r="D616">
        <v>28900</v>
      </c>
      <c r="E616" t="s">
        <v>10</v>
      </c>
      <c r="F616" t="s">
        <v>25</v>
      </c>
      <c r="G616" t="s">
        <v>12</v>
      </c>
      <c r="H616" t="s">
        <v>126</v>
      </c>
      <c r="I616" t="s">
        <v>2383</v>
      </c>
      <c r="J616" t="s">
        <v>1889</v>
      </c>
      <c r="K616" t="s">
        <v>1890</v>
      </c>
      <c r="L616" t="s">
        <v>2384</v>
      </c>
      <c r="M616">
        <v>5</v>
      </c>
    </row>
    <row r="617" spans="1:13" x14ac:dyDescent="0.3">
      <c r="A617" t="s">
        <v>159</v>
      </c>
      <c r="B617">
        <v>2012</v>
      </c>
      <c r="C617" s="1">
        <v>275000</v>
      </c>
      <c r="D617">
        <v>20000</v>
      </c>
      <c r="E617" t="s">
        <v>10</v>
      </c>
      <c r="F617" t="s">
        <v>25</v>
      </c>
      <c r="G617" t="s">
        <v>12</v>
      </c>
      <c r="H617" t="s">
        <v>121</v>
      </c>
      <c r="I617" t="s">
        <v>1677</v>
      </c>
      <c r="J617" t="s">
        <v>1730</v>
      </c>
      <c r="K617" t="s">
        <v>1660</v>
      </c>
      <c r="L617" t="s">
        <v>1731</v>
      </c>
      <c r="M617">
        <v>5</v>
      </c>
    </row>
    <row r="618" spans="1:13" x14ac:dyDescent="0.3">
      <c r="A618" t="s">
        <v>1205</v>
      </c>
      <c r="B618">
        <v>2015</v>
      </c>
      <c r="C618" s="1">
        <v>634000</v>
      </c>
      <c r="D618">
        <v>165000</v>
      </c>
      <c r="E618" t="s">
        <v>14</v>
      </c>
      <c r="F618" t="s">
        <v>25</v>
      </c>
      <c r="G618" t="s">
        <v>12</v>
      </c>
      <c r="H618" t="s">
        <v>121</v>
      </c>
      <c r="I618" t="s">
        <v>2372</v>
      </c>
      <c r="J618" t="s">
        <v>2039</v>
      </c>
      <c r="K618" t="s">
        <v>1765</v>
      </c>
      <c r="L618" t="s">
        <v>2105</v>
      </c>
      <c r="M618">
        <v>7</v>
      </c>
    </row>
    <row r="619" spans="1:13" x14ac:dyDescent="0.3">
      <c r="A619" t="s">
        <v>2385</v>
      </c>
      <c r="B619">
        <v>2012</v>
      </c>
      <c r="C619" s="1">
        <v>235000</v>
      </c>
      <c r="D619">
        <v>98500</v>
      </c>
      <c r="E619" t="s">
        <v>10</v>
      </c>
      <c r="F619" t="s">
        <v>25</v>
      </c>
      <c r="G619" t="s">
        <v>12</v>
      </c>
      <c r="H619" t="s">
        <v>126</v>
      </c>
      <c r="I619" t="s">
        <v>1880</v>
      </c>
      <c r="J619" t="s">
        <v>1730</v>
      </c>
      <c r="K619" t="s">
        <v>2195</v>
      </c>
      <c r="L619" t="s">
        <v>1731</v>
      </c>
      <c r="M619">
        <v>5</v>
      </c>
    </row>
    <row r="620" spans="1:13" x14ac:dyDescent="0.3">
      <c r="A620" t="s">
        <v>2386</v>
      </c>
      <c r="B620">
        <v>2008</v>
      </c>
      <c r="C620" s="1">
        <v>275000</v>
      </c>
      <c r="D620">
        <v>98000</v>
      </c>
      <c r="E620" t="s">
        <v>10</v>
      </c>
      <c r="F620" t="s">
        <v>25</v>
      </c>
      <c r="G620" t="s">
        <v>12</v>
      </c>
      <c r="H620" t="s">
        <v>154</v>
      </c>
      <c r="I620" t="s">
        <v>1807</v>
      </c>
      <c r="J620" t="s">
        <v>1647</v>
      </c>
      <c r="K620" t="s">
        <v>1808</v>
      </c>
      <c r="L620" t="s">
        <v>2118</v>
      </c>
      <c r="M620">
        <v>5</v>
      </c>
    </row>
    <row r="621" spans="1:13" x14ac:dyDescent="0.3">
      <c r="A621" t="s">
        <v>1576</v>
      </c>
      <c r="B621">
        <v>2014</v>
      </c>
      <c r="C621" s="1">
        <v>700000</v>
      </c>
      <c r="D621">
        <v>40000</v>
      </c>
      <c r="E621" t="s">
        <v>14</v>
      </c>
      <c r="F621" t="s">
        <v>25</v>
      </c>
      <c r="G621" t="s">
        <v>12</v>
      </c>
      <c r="H621" t="s">
        <v>126</v>
      </c>
      <c r="I621" t="s">
        <v>2151</v>
      </c>
      <c r="J621" t="s">
        <v>2152</v>
      </c>
      <c r="K621" t="s">
        <v>2153</v>
      </c>
      <c r="L621" t="s">
        <v>2154</v>
      </c>
      <c r="M621">
        <v>6</v>
      </c>
    </row>
    <row r="622" spans="1:13" x14ac:dyDescent="0.3">
      <c r="A622" t="s">
        <v>2387</v>
      </c>
      <c r="B622">
        <v>2013</v>
      </c>
      <c r="C622" s="1">
        <v>400000</v>
      </c>
      <c r="D622">
        <v>90000</v>
      </c>
      <c r="E622" t="s">
        <v>14</v>
      </c>
      <c r="F622" t="s">
        <v>25</v>
      </c>
      <c r="G622" t="s">
        <v>12</v>
      </c>
      <c r="H622" t="s">
        <v>121</v>
      </c>
      <c r="I622" t="s">
        <v>1703</v>
      </c>
      <c r="J622" t="s">
        <v>1625</v>
      </c>
      <c r="K622" t="s">
        <v>2388</v>
      </c>
      <c r="L622" t="s">
        <v>2389</v>
      </c>
      <c r="M622">
        <v>5</v>
      </c>
    </row>
    <row r="623" spans="1:13" x14ac:dyDescent="0.3">
      <c r="A623" t="s">
        <v>163</v>
      </c>
      <c r="B623">
        <v>2012</v>
      </c>
      <c r="C623" s="1">
        <v>215000</v>
      </c>
      <c r="D623">
        <v>90000</v>
      </c>
      <c r="E623" t="s">
        <v>10</v>
      </c>
      <c r="F623" t="s">
        <v>25</v>
      </c>
      <c r="G623" t="s">
        <v>12</v>
      </c>
      <c r="H623" t="s">
        <v>154</v>
      </c>
      <c r="I623" t="s">
        <v>1687</v>
      </c>
      <c r="J623" t="s">
        <v>1655</v>
      </c>
      <c r="K623" t="s">
        <v>1688</v>
      </c>
      <c r="L623" t="s">
        <v>1689</v>
      </c>
      <c r="M623">
        <v>5</v>
      </c>
    </row>
    <row r="624" spans="1:13" x14ac:dyDescent="0.3">
      <c r="A624" t="s">
        <v>1158</v>
      </c>
      <c r="B624">
        <v>2009</v>
      </c>
      <c r="C624" s="1">
        <v>150000</v>
      </c>
      <c r="D624">
        <v>110000</v>
      </c>
      <c r="E624" t="s">
        <v>14</v>
      </c>
      <c r="F624" t="s">
        <v>25</v>
      </c>
      <c r="G624" t="s">
        <v>12</v>
      </c>
      <c r="H624" t="s">
        <v>126</v>
      </c>
      <c r="I624" t="s">
        <v>2172</v>
      </c>
      <c r="J624" t="s">
        <v>2039</v>
      </c>
      <c r="K624" t="s">
        <v>2197</v>
      </c>
      <c r="L624" t="s">
        <v>2242</v>
      </c>
      <c r="M624">
        <v>5</v>
      </c>
    </row>
    <row r="625" spans="1:13" x14ac:dyDescent="0.3">
      <c r="A625" t="s">
        <v>2390</v>
      </c>
      <c r="B625">
        <v>2018</v>
      </c>
      <c r="C625" s="1">
        <v>950000</v>
      </c>
      <c r="D625">
        <v>77800</v>
      </c>
      <c r="E625" t="s">
        <v>14</v>
      </c>
      <c r="F625" t="s">
        <v>25</v>
      </c>
      <c r="G625" t="s">
        <v>12</v>
      </c>
      <c r="H625" t="s">
        <v>121</v>
      </c>
      <c r="I625" t="s">
        <v>1820</v>
      </c>
      <c r="J625" t="s">
        <v>1625</v>
      </c>
      <c r="K625" t="s">
        <v>1685</v>
      </c>
      <c r="L625" t="s">
        <v>1686</v>
      </c>
      <c r="M625">
        <v>5</v>
      </c>
    </row>
    <row r="626" spans="1:13" x14ac:dyDescent="0.3">
      <c r="A626" t="s">
        <v>1205</v>
      </c>
      <c r="B626">
        <v>2015</v>
      </c>
      <c r="C626" s="1">
        <v>730000</v>
      </c>
      <c r="D626">
        <v>100000</v>
      </c>
      <c r="E626" t="s">
        <v>14</v>
      </c>
      <c r="F626" t="s">
        <v>25</v>
      </c>
      <c r="G626" t="s">
        <v>12</v>
      </c>
      <c r="H626" t="s">
        <v>121</v>
      </c>
      <c r="I626" t="s">
        <v>2372</v>
      </c>
      <c r="J626" t="s">
        <v>2039</v>
      </c>
      <c r="K626" t="s">
        <v>1765</v>
      </c>
      <c r="L626" t="s">
        <v>2105</v>
      </c>
      <c r="M626">
        <v>7</v>
      </c>
    </row>
    <row r="627" spans="1:13" x14ac:dyDescent="0.3">
      <c r="A627" t="s">
        <v>2391</v>
      </c>
      <c r="B627">
        <v>2012</v>
      </c>
      <c r="C627" s="1">
        <v>135000</v>
      </c>
      <c r="D627">
        <v>120000</v>
      </c>
      <c r="E627" t="s">
        <v>14</v>
      </c>
      <c r="F627" t="s">
        <v>25</v>
      </c>
      <c r="G627" t="s">
        <v>12</v>
      </c>
      <c r="H627" t="s">
        <v>126</v>
      </c>
      <c r="I627" t="s">
        <v>1880</v>
      </c>
      <c r="J627" t="s">
        <v>1896</v>
      </c>
      <c r="K627" t="s">
        <v>2279</v>
      </c>
      <c r="L627" t="s">
        <v>2392</v>
      </c>
      <c r="M627">
        <v>5</v>
      </c>
    </row>
    <row r="628" spans="1:13" x14ac:dyDescent="0.3">
      <c r="A628" t="s">
        <v>1268</v>
      </c>
      <c r="B628">
        <v>2016</v>
      </c>
      <c r="C628" s="1">
        <v>350000</v>
      </c>
      <c r="D628">
        <v>80000</v>
      </c>
      <c r="E628" t="s">
        <v>10</v>
      </c>
      <c r="F628" t="s">
        <v>25</v>
      </c>
      <c r="G628" t="s">
        <v>12</v>
      </c>
      <c r="H628" t="s">
        <v>126</v>
      </c>
      <c r="I628" t="s">
        <v>1864</v>
      </c>
      <c r="J628" t="s">
        <v>1647</v>
      </c>
      <c r="K628" t="s">
        <v>1682</v>
      </c>
      <c r="L628" t="s">
        <v>1865</v>
      </c>
      <c r="M628">
        <v>5</v>
      </c>
    </row>
    <row r="629" spans="1:13" x14ac:dyDescent="0.3">
      <c r="A629" t="s">
        <v>2393</v>
      </c>
      <c r="B629">
        <v>2018</v>
      </c>
      <c r="C629" s="1">
        <v>535000</v>
      </c>
      <c r="D629">
        <v>21000</v>
      </c>
      <c r="E629" t="s">
        <v>10</v>
      </c>
      <c r="F629" t="s">
        <v>25</v>
      </c>
      <c r="G629" t="s">
        <v>12</v>
      </c>
      <c r="H629" t="s">
        <v>126</v>
      </c>
      <c r="I629" t="s">
        <v>1680</v>
      </c>
      <c r="J629" t="s">
        <v>1681</v>
      </c>
      <c r="K629" t="s">
        <v>1682</v>
      </c>
      <c r="L629" t="s">
        <v>1683</v>
      </c>
      <c r="M629">
        <v>6</v>
      </c>
    </row>
    <row r="630" spans="1:13" x14ac:dyDescent="0.3">
      <c r="A630" t="s">
        <v>2394</v>
      </c>
      <c r="B630">
        <v>2018</v>
      </c>
      <c r="C630" s="1">
        <v>455000</v>
      </c>
      <c r="D630">
        <v>100000</v>
      </c>
      <c r="E630" t="s">
        <v>10</v>
      </c>
      <c r="F630" t="s">
        <v>25</v>
      </c>
      <c r="G630" t="s">
        <v>12</v>
      </c>
      <c r="H630" t="s">
        <v>126</v>
      </c>
      <c r="I630" t="s">
        <v>1880</v>
      </c>
      <c r="J630" t="s">
        <v>1647</v>
      </c>
      <c r="K630" t="s">
        <v>2037</v>
      </c>
      <c r="L630" t="s">
        <v>1865</v>
      </c>
      <c r="M630">
        <v>5</v>
      </c>
    </row>
    <row r="631" spans="1:13" x14ac:dyDescent="0.3">
      <c r="A631" t="s">
        <v>2069</v>
      </c>
      <c r="B631">
        <v>2019</v>
      </c>
      <c r="C631" s="1">
        <v>655000</v>
      </c>
      <c r="D631">
        <v>25000</v>
      </c>
      <c r="E631" t="s">
        <v>10</v>
      </c>
      <c r="F631" t="s">
        <v>25</v>
      </c>
      <c r="G631" t="s">
        <v>12</v>
      </c>
      <c r="H631" t="s">
        <v>121</v>
      </c>
      <c r="I631" t="s">
        <v>1869</v>
      </c>
      <c r="J631" t="s">
        <v>1647</v>
      </c>
      <c r="K631" t="s">
        <v>1870</v>
      </c>
      <c r="L631" t="s">
        <v>1871</v>
      </c>
      <c r="M631">
        <v>5</v>
      </c>
    </row>
    <row r="632" spans="1:13" x14ac:dyDescent="0.3">
      <c r="A632" t="s">
        <v>182</v>
      </c>
      <c r="B632">
        <v>2019</v>
      </c>
      <c r="C632" s="1">
        <v>800000</v>
      </c>
      <c r="D632">
        <v>30000</v>
      </c>
      <c r="E632" t="s">
        <v>14</v>
      </c>
      <c r="F632" t="s">
        <v>25</v>
      </c>
      <c r="G632" t="s">
        <v>12</v>
      </c>
      <c r="H632" t="s">
        <v>154</v>
      </c>
      <c r="I632" t="s">
        <v>1638</v>
      </c>
      <c r="J632" t="s">
        <v>1629</v>
      </c>
      <c r="K632" t="s">
        <v>1914</v>
      </c>
      <c r="L632" t="s">
        <v>1836</v>
      </c>
      <c r="M632">
        <v>5</v>
      </c>
    </row>
    <row r="633" spans="1:13" x14ac:dyDescent="0.3">
      <c r="A633" t="s">
        <v>2395</v>
      </c>
      <c r="B633">
        <v>2018</v>
      </c>
      <c r="C633" s="1">
        <v>1100000</v>
      </c>
      <c r="D633">
        <v>25000</v>
      </c>
      <c r="E633" t="s">
        <v>10</v>
      </c>
      <c r="F633" t="s">
        <v>25</v>
      </c>
      <c r="G633" t="s">
        <v>19</v>
      </c>
      <c r="H633" t="s">
        <v>121</v>
      </c>
      <c r="I633" t="s">
        <v>1750</v>
      </c>
      <c r="J633" t="s">
        <v>2226</v>
      </c>
      <c r="K633" t="s">
        <v>2396</v>
      </c>
      <c r="L633" t="s">
        <v>2397</v>
      </c>
      <c r="M633">
        <v>5</v>
      </c>
    </row>
    <row r="634" spans="1:13" x14ac:dyDescent="0.3">
      <c r="A634" t="s">
        <v>2398</v>
      </c>
      <c r="B634">
        <v>2016</v>
      </c>
      <c r="C634" s="1">
        <v>3000000</v>
      </c>
      <c r="D634">
        <v>40000</v>
      </c>
      <c r="E634" t="s">
        <v>14</v>
      </c>
      <c r="F634" t="s">
        <v>25</v>
      </c>
      <c r="G634" t="s">
        <v>19</v>
      </c>
      <c r="H634" t="s">
        <v>121</v>
      </c>
      <c r="I634" t="s">
        <v>2038</v>
      </c>
      <c r="J634" t="s">
        <v>1769</v>
      </c>
      <c r="K634" t="s">
        <v>1963</v>
      </c>
      <c r="L634" t="s">
        <v>1964</v>
      </c>
      <c r="M634">
        <v>5</v>
      </c>
    </row>
    <row r="635" spans="1:13" x14ac:dyDescent="0.3">
      <c r="A635" t="s">
        <v>2399</v>
      </c>
      <c r="B635">
        <v>2012</v>
      </c>
      <c r="C635" s="1">
        <v>1225000</v>
      </c>
      <c r="D635">
        <v>160000</v>
      </c>
      <c r="E635" t="s">
        <v>14</v>
      </c>
      <c r="F635" t="s">
        <v>25</v>
      </c>
      <c r="G635" t="s">
        <v>19</v>
      </c>
      <c r="H635" t="s">
        <v>121</v>
      </c>
      <c r="I635" t="s">
        <v>2138</v>
      </c>
      <c r="J635" t="s">
        <v>1760</v>
      </c>
      <c r="K635" t="s">
        <v>2400</v>
      </c>
      <c r="L635" t="s">
        <v>1762</v>
      </c>
      <c r="M635">
        <v>7</v>
      </c>
    </row>
    <row r="636" spans="1:13" x14ac:dyDescent="0.3">
      <c r="A636" t="s">
        <v>637</v>
      </c>
      <c r="B636">
        <v>2018</v>
      </c>
      <c r="C636" s="1">
        <v>340000</v>
      </c>
      <c r="D636">
        <v>51492</v>
      </c>
      <c r="E636" t="s">
        <v>10</v>
      </c>
      <c r="F636" t="s">
        <v>25</v>
      </c>
      <c r="G636" t="s">
        <v>12</v>
      </c>
      <c r="H636" t="s">
        <v>121</v>
      </c>
      <c r="I636" t="s">
        <v>1680</v>
      </c>
      <c r="J636" t="s">
        <v>1681</v>
      </c>
      <c r="K636" t="s">
        <v>1682</v>
      </c>
      <c r="L636" t="s">
        <v>1683</v>
      </c>
      <c r="M636">
        <v>6</v>
      </c>
    </row>
    <row r="637" spans="1:13" x14ac:dyDescent="0.3">
      <c r="A637" t="s">
        <v>475</v>
      </c>
      <c r="B637">
        <v>2011</v>
      </c>
      <c r="C637" s="1">
        <v>300000</v>
      </c>
      <c r="D637">
        <v>72000</v>
      </c>
      <c r="E637" t="s">
        <v>14</v>
      </c>
      <c r="F637" t="s">
        <v>25</v>
      </c>
      <c r="G637" t="s">
        <v>12</v>
      </c>
      <c r="H637" t="s">
        <v>126</v>
      </c>
      <c r="I637" t="s">
        <v>1831</v>
      </c>
      <c r="J637" t="s">
        <v>1832</v>
      </c>
      <c r="K637" t="s">
        <v>1833</v>
      </c>
      <c r="L637" t="s">
        <v>1631</v>
      </c>
      <c r="M637">
        <v>5</v>
      </c>
    </row>
    <row r="638" spans="1:13" x14ac:dyDescent="0.3">
      <c r="A638" t="s">
        <v>2401</v>
      </c>
      <c r="B638">
        <v>2016</v>
      </c>
      <c r="C638" s="1">
        <v>370000</v>
      </c>
      <c r="D638">
        <v>60000</v>
      </c>
      <c r="E638" t="s">
        <v>10</v>
      </c>
      <c r="F638" t="s">
        <v>25</v>
      </c>
      <c r="G638" t="s">
        <v>12</v>
      </c>
      <c r="H638" t="s">
        <v>121</v>
      </c>
      <c r="I638" t="s">
        <v>1813</v>
      </c>
      <c r="J638" t="s">
        <v>1814</v>
      </c>
      <c r="K638" t="s">
        <v>1815</v>
      </c>
      <c r="L638" t="s">
        <v>1816</v>
      </c>
      <c r="M638">
        <v>5</v>
      </c>
    </row>
    <row r="639" spans="1:13" x14ac:dyDescent="0.3">
      <c r="A639" t="s">
        <v>198</v>
      </c>
      <c r="B639">
        <v>2013</v>
      </c>
      <c r="C639" s="1">
        <v>330000</v>
      </c>
      <c r="D639">
        <v>136000</v>
      </c>
      <c r="E639" t="s">
        <v>14</v>
      </c>
      <c r="F639" t="s">
        <v>25</v>
      </c>
      <c r="G639" t="s">
        <v>12</v>
      </c>
      <c r="H639" t="s">
        <v>126</v>
      </c>
      <c r="I639" t="s">
        <v>2170</v>
      </c>
      <c r="J639" t="s">
        <v>2164</v>
      </c>
      <c r="K639" t="s">
        <v>1920</v>
      </c>
      <c r="L639" t="s">
        <v>2171</v>
      </c>
      <c r="M639">
        <v>7</v>
      </c>
    </row>
    <row r="640" spans="1:13" x14ac:dyDescent="0.3">
      <c r="A640" t="s">
        <v>161</v>
      </c>
      <c r="B640">
        <v>2014</v>
      </c>
      <c r="C640" s="1">
        <v>238000</v>
      </c>
      <c r="D640">
        <v>60000</v>
      </c>
      <c r="E640" t="s">
        <v>10</v>
      </c>
      <c r="F640" t="s">
        <v>25</v>
      </c>
      <c r="G640" t="s">
        <v>12</v>
      </c>
      <c r="H640" t="s">
        <v>121</v>
      </c>
      <c r="I640" t="s">
        <v>1919</v>
      </c>
      <c r="J640" t="s">
        <v>1850</v>
      </c>
      <c r="K640" t="s">
        <v>1920</v>
      </c>
      <c r="L640" t="s">
        <v>1921</v>
      </c>
      <c r="M640">
        <v>5</v>
      </c>
    </row>
    <row r="641" spans="1:13" x14ac:dyDescent="0.3">
      <c r="A641" t="s">
        <v>269</v>
      </c>
      <c r="B641">
        <v>2006</v>
      </c>
      <c r="C641" s="1">
        <v>72000</v>
      </c>
      <c r="D641">
        <v>110000</v>
      </c>
      <c r="E641" t="s">
        <v>10</v>
      </c>
      <c r="F641" t="s">
        <v>25</v>
      </c>
      <c r="G641" t="s">
        <v>12</v>
      </c>
      <c r="H641" t="s">
        <v>126</v>
      </c>
      <c r="I641" t="s">
        <v>1676</v>
      </c>
      <c r="J641" t="s">
        <v>1676</v>
      </c>
      <c r="K641" t="s">
        <v>1676</v>
      </c>
      <c r="L641" t="s">
        <v>1676</v>
      </c>
    </row>
    <row r="642" spans="1:13" x14ac:dyDescent="0.3">
      <c r="A642" t="s">
        <v>161</v>
      </c>
      <c r="B642">
        <v>2013</v>
      </c>
      <c r="C642" s="1">
        <v>200000</v>
      </c>
      <c r="D642">
        <v>90000</v>
      </c>
      <c r="E642" t="s">
        <v>10</v>
      </c>
      <c r="F642" t="s">
        <v>25</v>
      </c>
      <c r="G642" t="s">
        <v>12</v>
      </c>
      <c r="H642" t="s">
        <v>121</v>
      </c>
      <c r="I642" t="s">
        <v>1919</v>
      </c>
      <c r="J642" t="s">
        <v>1850</v>
      </c>
      <c r="K642" t="s">
        <v>1920</v>
      </c>
      <c r="L642" t="s">
        <v>1921</v>
      </c>
      <c r="M642">
        <v>5</v>
      </c>
    </row>
    <row r="643" spans="1:13" x14ac:dyDescent="0.3">
      <c r="A643" t="s">
        <v>669</v>
      </c>
      <c r="B643">
        <v>2014</v>
      </c>
      <c r="C643" s="1">
        <v>320000</v>
      </c>
      <c r="D643">
        <v>91000</v>
      </c>
      <c r="E643" t="s">
        <v>14</v>
      </c>
      <c r="F643" t="s">
        <v>25</v>
      </c>
      <c r="G643" t="s">
        <v>12</v>
      </c>
      <c r="H643" t="s">
        <v>151</v>
      </c>
      <c r="I643" t="s">
        <v>2350</v>
      </c>
      <c r="J643" t="s">
        <v>1667</v>
      </c>
      <c r="K643" t="s">
        <v>2351</v>
      </c>
      <c r="L643" t="s">
        <v>2352</v>
      </c>
      <c r="M643">
        <v>5</v>
      </c>
    </row>
    <row r="644" spans="1:13" x14ac:dyDescent="0.3">
      <c r="A644" t="s">
        <v>334</v>
      </c>
      <c r="B644">
        <v>2009</v>
      </c>
      <c r="C644" s="1">
        <v>114999</v>
      </c>
      <c r="D644">
        <v>90000</v>
      </c>
      <c r="E644" t="s">
        <v>10</v>
      </c>
      <c r="F644" t="s">
        <v>25</v>
      </c>
      <c r="G644" t="s">
        <v>12</v>
      </c>
      <c r="H644" t="s">
        <v>151</v>
      </c>
      <c r="I644" t="s">
        <v>1919</v>
      </c>
      <c r="J644" t="s">
        <v>1850</v>
      </c>
      <c r="K644" t="s">
        <v>1920</v>
      </c>
      <c r="L644" t="s">
        <v>1921</v>
      </c>
      <c r="M644">
        <v>5</v>
      </c>
    </row>
    <row r="645" spans="1:13" x14ac:dyDescent="0.3">
      <c r="A645" t="s">
        <v>605</v>
      </c>
      <c r="B645">
        <v>2015</v>
      </c>
      <c r="C645" s="1">
        <v>320000</v>
      </c>
      <c r="D645">
        <v>50000</v>
      </c>
      <c r="E645" t="s">
        <v>10</v>
      </c>
      <c r="F645" t="s">
        <v>25</v>
      </c>
      <c r="G645" t="s">
        <v>12</v>
      </c>
      <c r="H645" t="s">
        <v>126</v>
      </c>
      <c r="I645" t="s">
        <v>1821</v>
      </c>
      <c r="J645" t="s">
        <v>1730</v>
      </c>
      <c r="K645" t="s">
        <v>1843</v>
      </c>
      <c r="L645" t="s">
        <v>1731</v>
      </c>
      <c r="M645">
        <v>5</v>
      </c>
    </row>
    <row r="646" spans="1:13" x14ac:dyDescent="0.3">
      <c r="A646" t="s">
        <v>317</v>
      </c>
      <c r="B646">
        <v>2010</v>
      </c>
      <c r="C646" s="1">
        <v>210000</v>
      </c>
      <c r="D646">
        <v>20000</v>
      </c>
      <c r="E646" t="s">
        <v>10</v>
      </c>
      <c r="F646" t="s">
        <v>25</v>
      </c>
      <c r="G646" t="s">
        <v>12</v>
      </c>
      <c r="H646" t="s">
        <v>121</v>
      </c>
      <c r="I646" t="s">
        <v>1849</v>
      </c>
      <c r="J646" t="s">
        <v>1850</v>
      </c>
      <c r="K646" t="s">
        <v>1851</v>
      </c>
      <c r="L646" t="s">
        <v>1852</v>
      </c>
      <c r="M646">
        <v>5</v>
      </c>
    </row>
    <row r="647" spans="1:13" x14ac:dyDescent="0.3">
      <c r="A647" t="s">
        <v>949</v>
      </c>
      <c r="B647">
        <v>2011</v>
      </c>
      <c r="C647" s="1">
        <v>200000</v>
      </c>
      <c r="D647">
        <v>120000</v>
      </c>
      <c r="E647" t="s">
        <v>14</v>
      </c>
      <c r="F647" t="s">
        <v>25</v>
      </c>
      <c r="G647" t="s">
        <v>12</v>
      </c>
      <c r="H647" t="s">
        <v>121</v>
      </c>
      <c r="I647" t="s">
        <v>1720</v>
      </c>
      <c r="J647" t="s">
        <v>2402</v>
      </c>
      <c r="K647" t="s">
        <v>2403</v>
      </c>
      <c r="L647" t="s">
        <v>2404</v>
      </c>
      <c r="M647">
        <v>8</v>
      </c>
    </row>
    <row r="648" spans="1:13" x14ac:dyDescent="0.3">
      <c r="A648" t="s">
        <v>122</v>
      </c>
      <c r="B648">
        <v>2009</v>
      </c>
      <c r="C648" s="1">
        <v>135000</v>
      </c>
      <c r="D648">
        <v>150000</v>
      </c>
      <c r="E648" t="s">
        <v>10</v>
      </c>
      <c r="F648" t="s">
        <v>25</v>
      </c>
      <c r="G648" t="s">
        <v>12</v>
      </c>
      <c r="H648" t="s">
        <v>126</v>
      </c>
      <c r="I648" t="s">
        <v>1677</v>
      </c>
      <c r="J648" t="s">
        <v>1651</v>
      </c>
      <c r="K648" t="s">
        <v>1678</v>
      </c>
      <c r="L648" t="s">
        <v>1679</v>
      </c>
      <c r="M648">
        <v>5</v>
      </c>
    </row>
    <row r="649" spans="1:13" x14ac:dyDescent="0.3">
      <c r="A649" t="s">
        <v>1608</v>
      </c>
      <c r="B649">
        <v>2015</v>
      </c>
      <c r="C649" s="1">
        <v>350000</v>
      </c>
      <c r="D649">
        <v>52000</v>
      </c>
      <c r="E649" t="s">
        <v>14</v>
      </c>
      <c r="F649" t="s">
        <v>25</v>
      </c>
      <c r="G649" t="s">
        <v>12</v>
      </c>
      <c r="H649" t="s">
        <v>121</v>
      </c>
      <c r="I649" t="s">
        <v>1895</v>
      </c>
      <c r="J649" t="s">
        <v>1896</v>
      </c>
      <c r="K649" t="s">
        <v>1897</v>
      </c>
      <c r="L649" t="s">
        <v>1898</v>
      </c>
      <c r="M649">
        <v>5</v>
      </c>
    </row>
    <row r="650" spans="1:13" x14ac:dyDescent="0.3">
      <c r="A650" t="s">
        <v>2405</v>
      </c>
      <c r="B650">
        <v>2014</v>
      </c>
      <c r="C650" s="1">
        <v>350000</v>
      </c>
      <c r="D650">
        <v>167000</v>
      </c>
      <c r="E650" t="s">
        <v>14</v>
      </c>
      <c r="F650" t="s">
        <v>25</v>
      </c>
      <c r="G650" t="s">
        <v>12</v>
      </c>
      <c r="H650" t="s">
        <v>126</v>
      </c>
      <c r="I650" t="s">
        <v>1994</v>
      </c>
      <c r="J650" t="s">
        <v>2164</v>
      </c>
      <c r="K650" t="s">
        <v>2165</v>
      </c>
      <c r="L650" t="s">
        <v>2325</v>
      </c>
      <c r="M650">
        <v>8</v>
      </c>
    </row>
    <row r="651" spans="1:13" x14ac:dyDescent="0.3">
      <c r="A651" t="s">
        <v>219</v>
      </c>
      <c r="B651">
        <v>2017</v>
      </c>
      <c r="C651" s="1">
        <v>680000</v>
      </c>
      <c r="D651">
        <v>40000</v>
      </c>
      <c r="E651" t="s">
        <v>14</v>
      </c>
      <c r="F651" t="s">
        <v>25</v>
      </c>
      <c r="G651" t="s">
        <v>12</v>
      </c>
      <c r="H651" t="s">
        <v>121</v>
      </c>
      <c r="I651" t="s">
        <v>2075</v>
      </c>
      <c r="J651" t="s">
        <v>1625</v>
      </c>
      <c r="K651" t="s">
        <v>2076</v>
      </c>
      <c r="L651" t="s">
        <v>1627</v>
      </c>
      <c r="M651">
        <v>5</v>
      </c>
    </row>
    <row r="652" spans="1:13" x14ac:dyDescent="0.3">
      <c r="A652" t="s">
        <v>227</v>
      </c>
      <c r="B652">
        <v>2010</v>
      </c>
      <c r="C652" s="1">
        <v>200000</v>
      </c>
      <c r="D652">
        <v>190000</v>
      </c>
      <c r="E652" t="s">
        <v>14</v>
      </c>
      <c r="F652" t="s">
        <v>25</v>
      </c>
      <c r="G652" t="s">
        <v>12</v>
      </c>
      <c r="H652" t="s">
        <v>126</v>
      </c>
      <c r="I652" t="s">
        <v>1750</v>
      </c>
      <c r="J652" t="s">
        <v>1625</v>
      </c>
      <c r="K652" t="s">
        <v>2035</v>
      </c>
      <c r="L652" t="s">
        <v>1627</v>
      </c>
      <c r="M652">
        <v>5</v>
      </c>
    </row>
    <row r="653" spans="1:13" x14ac:dyDescent="0.3">
      <c r="A653" t="s">
        <v>411</v>
      </c>
      <c r="B653">
        <v>2016</v>
      </c>
      <c r="C653" s="1">
        <v>300000</v>
      </c>
      <c r="D653">
        <v>50000</v>
      </c>
      <c r="E653" t="s">
        <v>10</v>
      </c>
      <c r="F653" t="s">
        <v>25</v>
      </c>
      <c r="G653" t="s">
        <v>12</v>
      </c>
      <c r="H653" t="s">
        <v>121</v>
      </c>
      <c r="I653" t="s">
        <v>1915</v>
      </c>
      <c r="J653" t="s">
        <v>1916</v>
      </c>
      <c r="K653" t="s">
        <v>1678</v>
      </c>
      <c r="L653" t="s">
        <v>1917</v>
      </c>
      <c r="M653">
        <v>5</v>
      </c>
    </row>
    <row r="654" spans="1:13" x14ac:dyDescent="0.3">
      <c r="A654" t="s">
        <v>1561</v>
      </c>
      <c r="B654">
        <v>2011</v>
      </c>
      <c r="C654" s="1">
        <v>270000</v>
      </c>
      <c r="D654">
        <v>70000</v>
      </c>
      <c r="E654" t="s">
        <v>14</v>
      </c>
      <c r="F654" t="s">
        <v>25</v>
      </c>
      <c r="G654" t="s">
        <v>12</v>
      </c>
      <c r="H654" t="s">
        <v>126</v>
      </c>
      <c r="I654" t="s">
        <v>1720</v>
      </c>
      <c r="J654" t="s">
        <v>2152</v>
      </c>
      <c r="K654" t="s">
        <v>2380</v>
      </c>
      <c r="L654" t="s">
        <v>2381</v>
      </c>
      <c r="M654">
        <v>7</v>
      </c>
    </row>
    <row r="655" spans="1:13" x14ac:dyDescent="0.3">
      <c r="A655" t="s">
        <v>473</v>
      </c>
      <c r="B655">
        <v>2012</v>
      </c>
      <c r="C655" s="1">
        <v>225000</v>
      </c>
      <c r="D655">
        <v>80000</v>
      </c>
      <c r="E655" t="s">
        <v>10</v>
      </c>
      <c r="F655" t="s">
        <v>25</v>
      </c>
      <c r="G655" t="s">
        <v>12</v>
      </c>
      <c r="H655" t="s">
        <v>126</v>
      </c>
      <c r="I655" t="s">
        <v>1677</v>
      </c>
      <c r="J655" t="s">
        <v>1730</v>
      </c>
      <c r="K655" t="s">
        <v>1660</v>
      </c>
      <c r="L655" t="s">
        <v>1731</v>
      </c>
      <c r="M655">
        <v>5</v>
      </c>
    </row>
    <row r="656" spans="1:13" x14ac:dyDescent="0.3">
      <c r="A656" t="s">
        <v>1092</v>
      </c>
      <c r="B656">
        <v>2008</v>
      </c>
      <c r="C656" s="1">
        <v>250000</v>
      </c>
      <c r="D656">
        <v>120000</v>
      </c>
      <c r="E656" t="s">
        <v>14</v>
      </c>
      <c r="F656" t="s">
        <v>25</v>
      </c>
      <c r="G656" t="s">
        <v>12</v>
      </c>
      <c r="H656" t="s">
        <v>121</v>
      </c>
      <c r="I656" t="s">
        <v>1994</v>
      </c>
      <c r="J656" t="s">
        <v>2164</v>
      </c>
      <c r="K656" t="s">
        <v>2165</v>
      </c>
      <c r="L656" t="s">
        <v>2166</v>
      </c>
      <c r="M656">
        <v>8</v>
      </c>
    </row>
    <row r="657" spans="1:13" x14ac:dyDescent="0.3">
      <c r="A657" t="s">
        <v>1205</v>
      </c>
      <c r="B657">
        <v>2015</v>
      </c>
      <c r="C657" s="1">
        <v>590000</v>
      </c>
      <c r="D657">
        <v>40000</v>
      </c>
      <c r="E657" t="s">
        <v>14</v>
      </c>
      <c r="F657" t="s">
        <v>25</v>
      </c>
      <c r="G657" t="s">
        <v>12</v>
      </c>
      <c r="H657" t="s">
        <v>126</v>
      </c>
      <c r="I657" t="s">
        <v>2372</v>
      </c>
      <c r="J657" t="s">
        <v>2039</v>
      </c>
      <c r="K657" t="s">
        <v>1765</v>
      </c>
      <c r="L657" t="s">
        <v>2105</v>
      </c>
      <c r="M657">
        <v>7</v>
      </c>
    </row>
    <row r="658" spans="1:13" x14ac:dyDescent="0.3">
      <c r="A658" t="s">
        <v>241</v>
      </c>
      <c r="B658">
        <v>2015</v>
      </c>
      <c r="C658" s="1">
        <v>290000</v>
      </c>
      <c r="D658">
        <v>17000</v>
      </c>
      <c r="E658" t="s">
        <v>10</v>
      </c>
      <c r="F658" t="s">
        <v>25</v>
      </c>
      <c r="G658" t="s">
        <v>12</v>
      </c>
      <c r="H658" t="s">
        <v>121</v>
      </c>
      <c r="I658" t="s">
        <v>2031</v>
      </c>
      <c r="J658" t="s">
        <v>2250</v>
      </c>
      <c r="K658" t="s">
        <v>2251</v>
      </c>
      <c r="L658" t="s">
        <v>2252</v>
      </c>
      <c r="M658">
        <v>5</v>
      </c>
    </row>
    <row r="659" spans="1:13" x14ac:dyDescent="0.3">
      <c r="A659" t="s">
        <v>1299</v>
      </c>
      <c r="B659">
        <v>2010</v>
      </c>
      <c r="C659" s="1">
        <v>100000</v>
      </c>
      <c r="D659">
        <v>180000</v>
      </c>
      <c r="E659" t="s">
        <v>10</v>
      </c>
      <c r="F659" t="s">
        <v>25</v>
      </c>
      <c r="G659" t="s">
        <v>12</v>
      </c>
      <c r="H659" t="s">
        <v>126</v>
      </c>
      <c r="I659" t="s">
        <v>1880</v>
      </c>
      <c r="J659" t="s">
        <v>1730</v>
      </c>
      <c r="K659" t="s">
        <v>1660</v>
      </c>
      <c r="L659" t="s">
        <v>1731</v>
      </c>
      <c r="M659">
        <v>5</v>
      </c>
    </row>
    <row r="660" spans="1:13" x14ac:dyDescent="0.3">
      <c r="A660" t="s">
        <v>1195</v>
      </c>
      <c r="B660">
        <v>2016</v>
      </c>
      <c r="C660" s="1">
        <v>395000</v>
      </c>
      <c r="D660">
        <v>50000</v>
      </c>
      <c r="E660" t="s">
        <v>10</v>
      </c>
      <c r="F660" t="s">
        <v>25</v>
      </c>
      <c r="G660" t="s">
        <v>12</v>
      </c>
      <c r="H660" t="s">
        <v>121</v>
      </c>
      <c r="I660" t="s">
        <v>1842</v>
      </c>
      <c r="J660" t="s">
        <v>1730</v>
      </c>
      <c r="K660" t="s">
        <v>1843</v>
      </c>
      <c r="L660" t="s">
        <v>1731</v>
      </c>
      <c r="M660">
        <v>5</v>
      </c>
    </row>
    <row r="661" spans="1:13" x14ac:dyDescent="0.3">
      <c r="A661" t="s">
        <v>241</v>
      </c>
      <c r="B661">
        <v>2014</v>
      </c>
      <c r="C661" s="1">
        <v>195000</v>
      </c>
      <c r="D661">
        <v>65000</v>
      </c>
      <c r="E661" t="s">
        <v>10</v>
      </c>
      <c r="F661" t="s">
        <v>25</v>
      </c>
      <c r="G661" t="s">
        <v>12</v>
      </c>
      <c r="H661" t="s">
        <v>126</v>
      </c>
      <c r="I661" t="s">
        <v>2031</v>
      </c>
      <c r="J661" t="s">
        <v>2250</v>
      </c>
      <c r="K661" t="s">
        <v>2251</v>
      </c>
      <c r="L661" t="s">
        <v>2252</v>
      </c>
      <c r="M661">
        <v>5</v>
      </c>
    </row>
    <row r="662" spans="1:13" x14ac:dyDescent="0.3">
      <c r="A662" t="s">
        <v>2406</v>
      </c>
      <c r="B662">
        <v>2011</v>
      </c>
      <c r="C662" s="1">
        <v>45000</v>
      </c>
      <c r="D662">
        <v>10000</v>
      </c>
      <c r="E662" t="s">
        <v>10</v>
      </c>
      <c r="F662" t="s">
        <v>25</v>
      </c>
      <c r="G662" t="s">
        <v>12</v>
      </c>
      <c r="H662" t="s">
        <v>154</v>
      </c>
      <c r="I662" t="s">
        <v>1777</v>
      </c>
      <c r="J662" t="s">
        <v>2215</v>
      </c>
      <c r="K662" t="s">
        <v>1721</v>
      </c>
      <c r="L662" t="s">
        <v>2407</v>
      </c>
      <c r="M662">
        <v>4</v>
      </c>
    </row>
    <row r="663" spans="1:13" x14ac:dyDescent="0.3">
      <c r="A663" t="s">
        <v>1092</v>
      </c>
      <c r="B663">
        <v>2009</v>
      </c>
      <c r="C663" s="1">
        <v>270000</v>
      </c>
      <c r="D663">
        <v>70000</v>
      </c>
      <c r="E663" t="s">
        <v>14</v>
      </c>
      <c r="F663" t="s">
        <v>25</v>
      </c>
      <c r="G663" t="s">
        <v>12</v>
      </c>
      <c r="H663" t="s">
        <v>126</v>
      </c>
      <c r="I663" t="s">
        <v>1994</v>
      </c>
      <c r="J663" t="s">
        <v>2164</v>
      </c>
      <c r="K663" t="s">
        <v>2165</v>
      </c>
      <c r="L663" t="s">
        <v>2166</v>
      </c>
      <c r="M663">
        <v>8</v>
      </c>
    </row>
    <row r="664" spans="1:13" x14ac:dyDescent="0.3">
      <c r="A664" t="s">
        <v>908</v>
      </c>
      <c r="B664">
        <v>2014</v>
      </c>
      <c r="C664" s="1">
        <v>600000</v>
      </c>
      <c r="D664">
        <v>90000</v>
      </c>
      <c r="E664" t="s">
        <v>14</v>
      </c>
      <c r="F664" t="s">
        <v>25</v>
      </c>
      <c r="G664" t="s">
        <v>12</v>
      </c>
      <c r="H664" t="s">
        <v>126</v>
      </c>
      <c r="I664" t="s">
        <v>2408</v>
      </c>
      <c r="J664" t="s">
        <v>2409</v>
      </c>
      <c r="K664" t="s">
        <v>2410</v>
      </c>
      <c r="L664" t="s">
        <v>2411</v>
      </c>
      <c r="M664">
        <v>9</v>
      </c>
    </row>
    <row r="665" spans="1:13" x14ac:dyDescent="0.3">
      <c r="A665" t="s">
        <v>249</v>
      </c>
      <c r="B665">
        <v>2015</v>
      </c>
      <c r="C665" s="1">
        <v>715000</v>
      </c>
      <c r="D665">
        <v>50000</v>
      </c>
      <c r="E665" t="s">
        <v>14</v>
      </c>
      <c r="F665" t="s">
        <v>25</v>
      </c>
      <c r="G665" t="s">
        <v>12</v>
      </c>
      <c r="H665" t="s">
        <v>121</v>
      </c>
      <c r="I665" t="s">
        <v>1691</v>
      </c>
      <c r="J665" t="s">
        <v>1639</v>
      </c>
      <c r="K665" t="s">
        <v>1692</v>
      </c>
      <c r="L665" t="s">
        <v>1693</v>
      </c>
      <c r="M665">
        <v>5</v>
      </c>
    </row>
    <row r="666" spans="1:13" x14ac:dyDescent="0.3">
      <c r="A666" t="s">
        <v>1005</v>
      </c>
      <c r="B666">
        <v>2019</v>
      </c>
      <c r="C666" s="1">
        <v>600000</v>
      </c>
      <c r="D666">
        <v>10000</v>
      </c>
      <c r="E666" t="s">
        <v>10</v>
      </c>
      <c r="F666" t="s">
        <v>25</v>
      </c>
      <c r="G666" t="s">
        <v>12</v>
      </c>
      <c r="H666" t="s">
        <v>121</v>
      </c>
      <c r="I666" t="s">
        <v>1723</v>
      </c>
      <c r="J666" t="s">
        <v>1647</v>
      </c>
      <c r="K666" t="s">
        <v>1648</v>
      </c>
      <c r="L666" t="s">
        <v>2060</v>
      </c>
      <c r="M666">
        <v>5</v>
      </c>
    </row>
    <row r="667" spans="1:13" x14ac:dyDescent="0.3">
      <c r="A667" t="s">
        <v>1286</v>
      </c>
      <c r="B667">
        <v>2019</v>
      </c>
      <c r="C667" s="1">
        <v>875000</v>
      </c>
      <c r="D667">
        <v>25000</v>
      </c>
      <c r="E667" t="s">
        <v>14</v>
      </c>
      <c r="F667" t="s">
        <v>25</v>
      </c>
      <c r="G667" t="s">
        <v>12</v>
      </c>
      <c r="H667" t="s">
        <v>121</v>
      </c>
      <c r="I667" t="s">
        <v>2372</v>
      </c>
      <c r="J667" t="s">
        <v>2039</v>
      </c>
      <c r="K667" t="s">
        <v>1765</v>
      </c>
      <c r="L667" t="s">
        <v>2105</v>
      </c>
      <c r="M667">
        <v>7</v>
      </c>
    </row>
    <row r="668" spans="1:13" x14ac:dyDescent="0.3">
      <c r="A668" t="s">
        <v>694</v>
      </c>
      <c r="B668">
        <v>2011</v>
      </c>
      <c r="C668" s="1">
        <v>420000</v>
      </c>
      <c r="D668">
        <v>100000</v>
      </c>
      <c r="E668" t="s">
        <v>14</v>
      </c>
      <c r="F668" t="s">
        <v>25</v>
      </c>
      <c r="G668" t="s">
        <v>12</v>
      </c>
      <c r="H668" t="s">
        <v>126</v>
      </c>
      <c r="I668" t="s">
        <v>1773</v>
      </c>
      <c r="J668" t="s">
        <v>1742</v>
      </c>
      <c r="K668" t="s">
        <v>2412</v>
      </c>
      <c r="L668" t="s">
        <v>2413</v>
      </c>
      <c r="M668">
        <v>5</v>
      </c>
    </row>
    <row r="669" spans="1:13" x14ac:dyDescent="0.3">
      <c r="A669" t="s">
        <v>2414</v>
      </c>
      <c r="B669">
        <v>2007</v>
      </c>
      <c r="C669" s="1">
        <v>325000</v>
      </c>
      <c r="D669">
        <v>70000</v>
      </c>
      <c r="E669" t="s">
        <v>10</v>
      </c>
      <c r="F669" t="s">
        <v>25</v>
      </c>
      <c r="G669" t="s">
        <v>19</v>
      </c>
      <c r="H669" t="s">
        <v>126</v>
      </c>
      <c r="I669" t="s">
        <v>2415</v>
      </c>
      <c r="J669" t="s">
        <v>2235</v>
      </c>
      <c r="K669" t="s">
        <v>2416</v>
      </c>
      <c r="L669" t="s">
        <v>2417</v>
      </c>
      <c r="M669">
        <v>5</v>
      </c>
    </row>
    <row r="670" spans="1:13" x14ac:dyDescent="0.3">
      <c r="A670" t="s">
        <v>2418</v>
      </c>
      <c r="B670">
        <v>2017</v>
      </c>
      <c r="C670" s="1">
        <v>385000</v>
      </c>
      <c r="D670">
        <v>30000</v>
      </c>
      <c r="E670" t="s">
        <v>10</v>
      </c>
      <c r="F670" t="s">
        <v>25</v>
      </c>
      <c r="G670" t="s">
        <v>12</v>
      </c>
      <c r="H670" t="s">
        <v>121</v>
      </c>
      <c r="I670" t="s">
        <v>1738</v>
      </c>
      <c r="J670" t="s">
        <v>1681</v>
      </c>
      <c r="K670" t="s">
        <v>2208</v>
      </c>
      <c r="L670" t="s">
        <v>1739</v>
      </c>
      <c r="M670">
        <v>5</v>
      </c>
    </row>
    <row r="671" spans="1:13" x14ac:dyDescent="0.3">
      <c r="A671" t="s">
        <v>745</v>
      </c>
      <c r="B671">
        <v>2016</v>
      </c>
      <c r="C671" s="1">
        <v>300000</v>
      </c>
      <c r="D671">
        <v>40000</v>
      </c>
      <c r="E671" t="s">
        <v>10</v>
      </c>
      <c r="F671" t="s">
        <v>25</v>
      </c>
      <c r="G671" t="s">
        <v>12</v>
      </c>
      <c r="H671" t="s">
        <v>121</v>
      </c>
      <c r="I671" t="s">
        <v>1680</v>
      </c>
      <c r="J671" t="s">
        <v>1681</v>
      </c>
      <c r="K671" t="s">
        <v>1682</v>
      </c>
      <c r="L671" t="s">
        <v>1683</v>
      </c>
      <c r="M671">
        <v>6</v>
      </c>
    </row>
    <row r="672" spans="1:13" x14ac:dyDescent="0.3">
      <c r="A672" t="s">
        <v>166</v>
      </c>
      <c r="B672">
        <v>2012</v>
      </c>
      <c r="C672" s="1">
        <v>335000</v>
      </c>
      <c r="D672">
        <v>135000</v>
      </c>
      <c r="E672" t="s">
        <v>14</v>
      </c>
      <c r="F672" t="s">
        <v>25</v>
      </c>
      <c r="G672" t="s">
        <v>12</v>
      </c>
      <c r="H672" t="s">
        <v>121</v>
      </c>
      <c r="I672" t="s">
        <v>1903</v>
      </c>
      <c r="J672" t="s">
        <v>1639</v>
      </c>
      <c r="K672" t="s">
        <v>1811</v>
      </c>
      <c r="L672" t="s">
        <v>2419</v>
      </c>
      <c r="M672">
        <v>5</v>
      </c>
    </row>
    <row r="673" spans="1:13" x14ac:dyDescent="0.3">
      <c r="A673" t="s">
        <v>2191</v>
      </c>
      <c r="B673">
        <v>2014</v>
      </c>
      <c r="C673" s="1">
        <v>300000</v>
      </c>
      <c r="D673">
        <v>35000</v>
      </c>
      <c r="E673" t="s">
        <v>10</v>
      </c>
      <c r="F673" t="s">
        <v>25</v>
      </c>
      <c r="G673" t="s">
        <v>12</v>
      </c>
      <c r="H673" t="s">
        <v>121</v>
      </c>
      <c r="I673" t="s">
        <v>1842</v>
      </c>
      <c r="J673" t="s">
        <v>1730</v>
      </c>
      <c r="K673" t="s">
        <v>1843</v>
      </c>
      <c r="L673" t="s">
        <v>1731</v>
      </c>
      <c r="M673">
        <v>5</v>
      </c>
    </row>
    <row r="674" spans="1:13" x14ac:dyDescent="0.3">
      <c r="A674" t="s">
        <v>1102</v>
      </c>
      <c r="B674">
        <v>2004</v>
      </c>
      <c r="C674" s="1">
        <v>80000</v>
      </c>
      <c r="D674">
        <v>120000</v>
      </c>
      <c r="E674" t="s">
        <v>10</v>
      </c>
      <c r="F674" t="s">
        <v>25</v>
      </c>
      <c r="G674" t="s">
        <v>12</v>
      </c>
      <c r="H674" t="s">
        <v>126</v>
      </c>
      <c r="I674" t="s">
        <v>2110</v>
      </c>
      <c r="J674" t="s">
        <v>2111</v>
      </c>
      <c r="K674" t="s">
        <v>2112</v>
      </c>
      <c r="L674" t="s">
        <v>2113</v>
      </c>
      <c r="M674">
        <v>5</v>
      </c>
    </row>
    <row r="675" spans="1:13" x14ac:dyDescent="0.3">
      <c r="A675" t="s">
        <v>198</v>
      </c>
      <c r="B675">
        <v>2012</v>
      </c>
      <c r="C675" s="1">
        <v>400000</v>
      </c>
      <c r="D675">
        <v>120000</v>
      </c>
      <c r="E675" t="s">
        <v>14</v>
      </c>
      <c r="F675" t="s">
        <v>25</v>
      </c>
      <c r="G675" t="s">
        <v>12</v>
      </c>
      <c r="H675" t="s">
        <v>121</v>
      </c>
      <c r="I675" t="s">
        <v>2170</v>
      </c>
      <c r="J675" t="s">
        <v>2164</v>
      </c>
      <c r="K675" t="s">
        <v>1920</v>
      </c>
      <c r="L675" t="s">
        <v>2171</v>
      </c>
      <c r="M675">
        <v>7</v>
      </c>
    </row>
    <row r="676" spans="1:13" x14ac:dyDescent="0.3">
      <c r="A676" t="s">
        <v>2420</v>
      </c>
      <c r="B676">
        <v>2012</v>
      </c>
      <c r="C676" s="1">
        <v>168000</v>
      </c>
      <c r="D676">
        <v>190000</v>
      </c>
      <c r="E676" t="s">
        <v>14</v>
      </c>
      <c r="F676" t="s">
        <v>25</v>
      </c>
      <c r="G676" t="s">
        <v>12</v>
      </c>
      <c r="H676" t="s">
        <v>126</v>
      </c>
      <c r="I676" t="s">
        <v>1895</v>
      </c>
      <c r="J676" t="s">
        <v>1639</v>
      </c>
      <c r="K676" t="s">
        <v>2143</v>
      </c>
      <c r="L676" t="s">
        <v>1898</v>
      </c>
      <c r="M676">
        <v>5</v>
      </c>
    </row>
    <row r="677" spans="1:13" x14ac:dyDescent="0.3">
      <c r="A677" t="s">
        <v>2421</v>
      </c>
      <c r="B677">
        <v>2016</v>
      </c>
      <c r="C677" s="1">
        <v>550000</v>
      </c>
      <c r="D677">
        <v>120000</v>
      </c>
      <c r="E677" t="s">
        <v>14</v>
      </c>
      <c r="F677" t="s">
        <v>25</v>
      </c>
      <c r="G677" t="s">
        <v>12</v>
      </c>
      <c r="H677" t="s">
        <v>121</v>
      </c>
      <c r="I677" t="s">
        <v>2170</v>
      </c>
      <c r="J677" t="s">
        <v>2164</v>
      </c>
      <c r="K677" t="s">
        <v>1920</v>
      </c>
      <c r="L677" t="s">
        <v>2422</v>
      </c>
      <c r="M677">
        <v>9</v>
      </c>
    </row>
    <row r="678" spans="1:13" x14ac:dyDescent="0.3">
      <c r="A678" t="s">
        <v>174</v>
      </c>
      <c r="B678">
        <v>2012</v>
      </c>
      <c r="C678" s="1">
        <v>300000</v>
      </c>
      <c r="D678">
        <v>120000</v>
      </c>
      <c r="E678" t="s">
        <v>14</v>
      </c>
      <c r="F678" t="s">
        <v>25</v>
      </c>
      <c r="G678" t="s">
        <v>12</v>
      </c>
      <c r="H678" t="s">
        <v>126</v>
      </c>
      <c r="I678" t="s">
        <v>1676</v>
      </c>
      <c r="J678" t="s">
        <v>1676</v>
      </c>
      <c r="K678" t="s">
        <v>1676</v>
      </c>
      <c r="L678" t="s">
        <v>1676</v>
      </c>
    </row>
    <row r="679" spans="1:13" x14ac:dyDescent="0.3">
      <c r="A679" t="s">
        <v>2423</v>
      </c>
      <c r="B679">
        <v>2011</v>
      </c>
      <c r="C679" s="1">
        <v>320000</v>
      </c>
      <c r="D679">
        <v>175000</v>
      </c>
      <c r="E679" t="s">
        <v>14</v>
      </c>
      <c r="F679" t="s">
        <v>25</v>
      </c>
      <c r="G679" t="s">
        <v>12</v>
      </c>
      <c r="H679" t="s">
        <v>154</v>
      </c>
      <c r="I679" t="s">
        <v>1994</v>
      </c>
      <c r="J679" t="s">
        <v>2164</v>
      </c>
      <c r="K679" t="s">
        <v>2165</v>
      </c>
      <c r="L679" t="s">
        <v>2166</v>
      </c>
      <c r="M679">
        <v>7</v>
      </c>
    </row>
    <row r="680" spans="1:13" x14ac:dyDescent="0.3">
      <c r="A680" t="s">
        <v>2424</v>
      </c>
      <c r="B680">
        <v>2011</v>
      </c>
      <c r="C680" s="1">
        <v>320000</v>
      </c>
      <c r="D680">
        <v>175000</v>
      </c>
      <c r="E680" t="s">
        <v>14</v>
      </c>
      <c r="F680" t="s">
        <v>25</v>
      </c>
      <c r="G680" t="s">
        <v>12</v>
      </c>
      <c r="H680" t="s">
        <v>154</v>
      </c>
      <c r="I680" t="s">
        <v>2170</v>
      </c>
      <c r="J680" t="s">
        <v>2164</v>
      </c>
      <c r="K680" t="s">
        <v>2165</v>
      </c>
      <c r="L680" t="s">
        <v>2325</v>
      </c>
      <c r="M680">
        <v>9</v>
      </c>
    </row>
    <row r="681" spans="1:13" x14ac:dyDescent="0.3">
      <c r="A681" t="s">
        <v>2425</v>
      </c>
      <c r="B681">
        <v>2011</v>
      </c>
      <c r="C681" s="1">
        <v>350000</v>
      </c>
      <c r="D681">
        <v>25000</v>
      </c>
      <c r="E681" t="s">
        <v>10</v>
      </c>
      <c r="F681" t="s">
        <v>25</v>
      </c>
      <c r="G681" t="s">
        <v>12</v>
      </c>
      <c r="H681" t="s">
        <v>126</v>
      </c>
      <c r="I681" t="s">
        <v>2092</v>
      </c>
      <c r="J681" t="s">
        <v>1629</v>
      </c>
      <c r="K681" t="s">
        <v>2093</v>
      </c>
      <c r="L681" t="s">
        <v>2094</v>
      </c>
      <c r="M681">
        <v>5</v>
      </c>
    </row>
    <row r="682" spans="1:13" x14ac:dyDescent="0.3">
      <c r="A682" t="s">
        <v>792</v>
      </c>
      <c r="B682">
        <v>2013</v>
      </c>
      <c r="C682" s="1">
        <v>280000</v>
      </c>
      <c r="D682">
        <v>80000</v>
      </c>
      <c r="E682" t="s">
        <v>14</v>
      </c>
      <c r="F682" t="s">
        <v>25</v>
      </c>
      <c r="G682" t="s">
        <v>12</v>
      </c>
      <c r="H682" t="s">
        <v>121</v>
      </c>
      <c r="I682" t="s">
        <v>2162</v>
      </c>
      <c r="J682" t="s">
        <v>1625</v>
      </c>
      <c r="K682" t="s">
        <v>1811</v>
      </c>
      <c r="L682" t="s">
        <v>1806</v>
      </c>
      <c r="M682">
        <v>5</v>
      </c>
    </row>
    <row r="683" spans="1:13" x14ac:dyDescent="0.3">
      <c r="A683" t="s">
        <v>573</v>
      </c>
      <c r="B683">
        <v>2017</v>
      </c>
      <c r="C683" s="1">
        <v>550000</v>
      </c>
      <c r="D683">
        <v>70000</v>
      </c>
      <c r="E683" t="s">
        <v>14</v>
      </c>
      <c r="F683" t="s">
        <v>25</v>
      </c>
      <c r="G683" t="s">
        <v>12</v>
      </c>
      <c r="H683" t="s">
        <v>126</v>
      </c>
      <c r="I683" t="s">
        <v>2257</v>
      </c>
      <c r="J683" t="s">
        <v>2179</v>
      </c>
      <c r="K683" t="s">
        <v>2279</v>
      </c>
      <c r="L683" t="s">
        <v>2259</v>
      </c>
      <c r="M683">
        <v>5</v>
      </c>
    </row>
    <row r="684" spans="1:13" x14ac:dyDescent="0.3">
      <c r="A684" t="s">
        <v>1278</v>
      </c>
      <c r="B684">
        <v>2018</v>
      </c>
      <c r="C684" s="1">
        <v>500000</v>
      </c>
      <c r="D684">
        <v>10000</v>
      </c>
      <c r="E684" t="s">
        <v>10</v>
      </c>
      <c r="F684" t="s">
        <v>25</v>
      </c>
      <c r="G684" t="s">
        <v>12</v>
      </c>
      <c r="H684" t="s">
        <v>121</v>
      </c>
      <c r="I684" t="s">
        <v>1646</v>
      </c>
      <c r="J684" t="s">
        <v>1647</v>
      </c>
      <c r="K684" t="s">
        <v>1648</v>
      </c>
      <c r="L684" t="s">
        <v>1649</v>
      </c>
      <c r="M684">
        <v>5</v>
      </c>
    </row>
    <row r="685" spans="1:13" x14ac:dyDescent="0.3">
      <c r="A685" t="s">
        <v>2426</v>
      </c>
      <c r="B685">
        <v>2019</v>
      </c>
      <c r="C685" s="1">
        <v>700000</v>
      </c>
      <c r="D685">
        <v>6000</v>
      </c>
      <c r="E685" t="s">
        <v>10</v>
      </c>
      <c r="F685" t="s">
        <v>25</v>
      </c>
      <c r="G685" t="s">
        <v>12</v>
      </c>
      <c r="H685" t="s">
        <v>121</v>
      </c>
      <c r="I685" t="s">
        <v>1880</v>
      </c>
      <c r="J685" t="s">
        <v>1881</v>
      </c>
      <c r="K685" t="s">
        <v>1882</v>
      </c>
      <c r="L685" t="s">
        <v>1883</v>
      </c>
      <c r="M685">
        <v>5</v>
      </c>
    </row>
    <row r="686" spans="1:13" x14ac:dyDescent="0.3">
      <c r="A686" t="s">
        <v>2427</v>
      </c>
      <c r="B686">
        <v>2013</v>
      </c>
      <c r="C686" s="1">
        <v>380000</v>
      </c>
      <c r="D686">
        <v>90000</v>
      </c>
      <c r="E686" t="s">
        <v>14</v>
      </c>
      <c r="F686" t="s">
        <v>25</v>
      </c>
      <c r="G686" t="s">
        <v>12</v>
      </c>
      <c r="H686" t="s">
        <v>126</v>
      </c>
      <c r="I686" t="s">
        <v>2428</v>
      </c>
      <c r="J686" t="s">
        <v>1832</v>
      </c>
      <c r="K686" t="s">
        <v>1998</v>
      </c>
      <c r="L686" t="s">
        <v>1631</v>
      </c>
      <c r="M686">
        <v>5</v>
      </c>
    </row>
    <row r="687" spans="1:13" x14ac:dyDescent="0.3">
      <c r="A687" t="s">
        <v>2424</v>
      </c>
      <c r="B687">
        <v>2012</v>
      </c>
      <c r="C687" s="1">
        <v>340000</v>
      </c>
      <c r="D687">
        <v>110000</v>
      </c>
      <c r="E687" t="s">
        <v>14</v>
      </c>
      <c r="F687" t="s">
        <v>25</v>
      </c>
      <c r="G687" t="s">
        <v>12</v>
      </c>
      <c r="H687" t="s">
        <v>126</v>
      </c>
      <c r="I687" t="s">
        <v>2170</v>
      </c>
      <c r="J687" t="s">
        <v>2164</v>
      </c>
      <c r="K687" t="s">
        <v>2165</v>
      </c>
      <c r="L687" t="s">
        <v>2325</v>
      </c>
      <c r="M687">
        <v>9</v>
      </c>
    </row>
    <row r="688" spans="1:13" x14ac:dyDescent="0.3">
      <c r="A688" t="s">
        <v>2429</v>
      </c>
      <c r="B688">
        <v>2007</v>
      </c>
      <c r="C688" s="1">
        <v>160000</v>
      </c>
      <c r="D688">
        <v>120000</v>
      </c>
      <c r="E688" t="s">
        <v>14</v>
      </c>
      <c r="F688" t="s">
        <v>25</v>
      </c>
      <c r="G688" t="s">
        <v>12</v>
      </c>
      <c r="H688" t="s">
        <v>154</v>
      </c>
      <c r="I688" t="s">
        <v>1994</v>
      </c>
      <c r="J688" t="s">
        <v>2164</v>
      </c>
      <c r="K688" t="s">
        <v>2165</v>
      </c>
      <c r="L688" t="s">
        <v>2166</v>
      </c>
      <c r="M688">
        <v>9</v>
      </c>
    </row>
    <row r="689" spans="1:13" x14ac:dyDescent="0.3">
      <c r="A689" t="s">
        <v>147</v>
      </c>
      <c r="B689">
        <v>2014</v>
      </c>
      <c r="C689" s="1">
        <v>750000</v>
      </c>
      <c r="D689">
        <v>50000</v>
      </c>
      <c r="E689" t="s">
        <v>14</v>
      </c>
      <c r="F689" t="s">
        <v>25</v>
      </c>
      <c r="G689" t="s">
        <v>12</v>
      </c>
      <c r="H689" t="s">
        <v>121</v>
      </c>
      <c r="I689" t="s">
        <v>1763</v>
      </c>
      <c r="J689" t="s">
        <v>1764</v>
      </c>
      <c r="K689" t="s">
        <v>1789</v>
      </c>
      <c r="L689" t="s">
        <v>1766</v>
      </c>
      <c r="M689">
        <v>7</v>
      </c>
    </row>
    <row r="690" spans="1:13" x14ac:dyDescent="0.3">
      <c r="A690" t="s">
        <v>527</v>
      </c>
      <c r="B690">
        <v>2018</v>
      </c>
      <c r="C690" s="1">
        <v>531000</v>
      </c>
      <c r="D690">
        <v>20000</v>
      </c>
      <c r="E690" t="s">
        <v>10</v>
      </c>
      <c r="F690" t="s">
        <v>25</v>
      </c>
      <c r="G690" t="s">
        <v>19</v>
      </c>
      <c r="H690" t="s">
        <v>121</v>
      </c>
      <c r="I690" t="s">
        <v>1677</v>
      </c>
      <c r="J690" t="s">
        <v>1647</v>
      </c>
      <c r="K690" t="s">
        <v>1648</v>
      </c>
      <c r="L690" t="s">
        <v>1649</v>
      </c>
      <c r="M690">
        <v>5</v>
      </c>
    </row>
    <row r="691" spans="1:13" x14ac:dyDescent="0.3">
      <c r="A691" t="s">
        <v>411</v>
      </c>
      <c r="B691">
        <v>2017</v>
      </c>
      <c r="C691" s="1">
        <v>300000</v>
      </c>
      <c r="D691">
        <v>35000</v>
      </c>
      <c r="E691" t="s">
        <v>10</v>
      </c>
      <c r="F691" t="s">
        <v>25</v>
      </c>
      <c r="G691" t="s">
        <v>12</v>
      </c>
      <c r="H691" t="s">
        <v>121</v>
      </c>
      <c r="I691" t="s">
        <v>1915</v>
      </c>
      <c r="J691" t="s">
        <v>1916</v>
      </c>
      <c r="K691" t="s">
        <v>1678</v>
      </c>
      <c r="L691" t="s">
        <v>1917</v>
      </c>
      <c r="M691">
        <v>5</v>
      </c>
    </row>
    <row r="692" spans="1:13" x14ac:dyDescent="0.3">
      <c r="A692" t="s">
        <v>829</v>
      </c>
      <c r="B692">
        <v>2014</v>
      </c>
      <c r="C692" s="1">
        <v>350000</v>
      </c>
      <c r="D692">
        <v>60000</v>
      </c>
      <c r="E692" t="s">
        <v>14</v>
      </c>
      <c r="F692" t="s">
        <v>25</v>
      </c>
      <c r="G692" t="s">
        <v>12</v>
      </c>
      <c r="H692" t="s">
        <v>126</v>
      </c>
      <c r="I692" t="s">
        <v>1646</v>
      </c>
      <c r="J692" t="s">
        <v>1629</v>
      </c>
      <c r="K692" t="s">
        <v>1701</v>
      </c>
      <c r="L692" t="s">
        <v>2262</v>
      </c>
      <c r="M692">
        <v>5</v>
      </c>
    </row>
    <row r="693" spans="1:13" x14ac:dyDescent="0.3">
      <c r="A693" t="s">
        <v>266</v>
      </c>
      <c r="B693">
        <v>2010</v>
      </c>
      <c r="C693" s="1">
        <v>150000</v>
      </c>
      <c r="D693">
        <v>68000</v>
      </c>
      <c r="E693" t="s">
        <v>10</v>
      </c>
      <c r="F693" t="s">
        <v>25</v>
      </c>
      <c r="G693" t="s">
        <v>12</v>
      </c>
      <c r="H693" t="s">
        <v>151</v>
      </c>
      <c r="I693" t="s">
        <v>1723</v>
      </c>
      <c r="J693" t="s">
        <v>1704</v>
      </c>
      <c r="K693" t="s">
        <v>2181</v>
      </c>
      <c r="L693" t="s">
        <v>2182</v>
      </c>
      <c r="M693">
        <v>5</v>
      </c>
    </row>
    <row r="694" spans="1:13" x14ac:dyDescent="0.3">
      <c r="A694" t="s">
        <v>1069</v>
      </c>
      <c r="B694">
        <v>2015</v>
      </c>
      <c r="C694" s="1">
        <v>450000</v>
      </c>
      <c r="D694">
        <v>30000</v>
      </c>
      <c r="E694" t="s">
        <v>10</v>
      </c>
      <c r="F694" t="s">
        <v>25</v>
      </c>
      <c r="G694" t="s">
        <v>12</v>
      </c>
      <c r="H694" t="s">
        <v>121</v>
      </c>
      <c r="I694" t="s">
        <v>2030</v>
      </c>
      <c r="J694" t="s">
        <v>1647</v>
      </c>
      <c r="K694" t="s">
        <v>1870</v>
      </c>
      <c r="L694" t="s">
        <v>1871</v>
      </c>
      <c r="M694">
        <v>5</v>
      </c>
    </row>
    <row r="695" spans="1:13" x14ac:dyDescent="0.3">
      <c r="A695" t="s">
        <v>1050</v>
      </c>
      <c r="B695">
        <v>2017</v>
      </c>
      <c r="C695" s="1">
        <v>1625000</v>
      </c>
      <c r="D695">
        <v>54000</v>
      </c>
      <c r="E695" t="s">
        <v>14</v>
      </c>
      <c r="F695" t="s">
        <v>25</v>
      </c>
      <c r="G695" t="s">
        <v>12</v>
      </c>
      <c r="H695" t="s">
        <v>121</v>
      </c>
      <c r="I695" t="s">
        <v>1746</v>
      </c>
      <c r="J695" t="s">
        <v>1742</v>
      </c>
      <c r="K695" t="s">
        <v>2108</v>
      </c>
      <c r="L695" t="s">
        <v>2109</v>
      </c>
      <c r="M695">
        <v>7</v>
      </c>
    </row>
    <row r="696" spans="1:13" x14ac:dyDescent="0.3">
      <c r="A696" t="s">
        <v>181</v>
      </c>
      <c r="B696">
        <v>2006</v>
      </c>
      <c r="C696" s="1">
        <v>140000</v>
      </c>
      <c r="D696">
        <v>65000</v>
      </c>
      <c r="E696" t="s">
        <v>10</v>
      </c>
      <c r="F696" t="s">
        <v>25</v>
      </c>
      <c r="G696" t="s">
        <v>12</v>
      </c>
      <c r="H696" t="s">
        <v>154</v>
      </c>
      <c r="I696" t="s">
        <v>1676</v>
      </c>
      <c r="J696" t="s">
        <v>1676</v>
      </c>
      <c r="K696" t="s">
        <v>1676</v>
      </c>
      <c r="L696" t="s">
        <v>1676</v>
      </c>
    </row>
    <row r="697" spans="1:13" x14ac:dyDescent="0.3">
      <c r="A697" t="s">
        <v>2430</v>
      </c>
      <c r="B697">
        <v>2004</v>
      </c>
      <c r="C697" s="1">
        <v>250000</v>
      </c>
      <c r="D697">
        <v>80000</v>
      </c>
      <c r="E697" t="s">
        <v>14</v>
      </c>
      <c r="F697" t="s">
        <v>25</v>
      </c>
      <c r="G697" t="s">
        <v>12</v>
      </c>
      <c r="H697" t="s">
        <v>154</v>
      </c>
      <c r="I697" t="s">
        <v>1676</v>
      </c>
      <c r="J697" t="s">
        <v>1676</v>
      </c>
      <c r="K697" t="s">
        <v>1676</v>
      </c>
      <c r="L697" t="s">
        <v>1676</v>
      </c>
    </row>
    <row r="698" spans="1:13" x14ac:dyDescent="0.3">
      <c r="A698" t="s">
        <v>2431</v>
      </c>
      <c r="B698">
        <v>2006</v>
      </c>
      <c r="C698" s="1">
        <v>85000</v>
      </c>
      <c r="D698">
        <v>120000</v>
      </c>
      <c r="E698" t="s">
        <v>14</v>
      </c>
      <c r="F698" t="s">
        <v>25</v>
      </c>
      <c r="G698" t="s">
        <v>12</v>
      </c>
      <c r="H698" t="s">
        <v>154</v>
      </c>
      <c r="I698" t="s">
        <v>1716</v>
      </c>
      <c r="J698" t="s">
        <v>1896</v>
      </c>
      <c r="K698" t="s">
        <v>2029</v>
      </c>
      <c r="L698" t="s">
        <v>2432</v>
      </c>
      <c r="M698">
        <v>5</v>
      </c>
    </row>
    <row r="699" spans="1:13" x14ac:dyDescent="0.3">
      <c r="A699" t="s">
        <v>858</v>
      </c>
      <c r="B699">
        <v>2018</v>
      </c>
      <c r="C699" s="1">
        <v>450000</v>
      </c>
      <c r="D699">
        <v>30000</v>
      </c>
      <c r="E699" t="s">
        <v>10</v>
      </c>
      <c r="F699" t="s">
        <v>25</v>
      </c>
      <c r="G699" t="s">
        <v>12</v>
      </c>
      <c r="H699" t="s">
        <v>121</v>
      </c>
      <c r="I699" t="s">
        <v>1677</v>
      </c>
      <c r="J699" t="s">
        <v>1647</v>
      </c>
      <c r="K699" t="s">
        <v>1648</v>
      </c>
      <c r="L699" t="s">
        <v>1649</v>
      </c>
      <c r="M699">
        <v>5</v>
      </c>
    </row>
    <row r="700" spans="1:13" x14ac:dyDescent="0.3">
      <c r="A700" t="s">
        <v>2433</v>
      </c>
      <c r="B700">
        <v>2011</v>
      </c>
      <c r="C700" s="1">
        <v>170000</v>
      </c>
      <c r="D700">
        <v>55113</v>
      </c>
      <c r="E700" t="s">
        <v>10</v>
      </c>
      <c r="F700" t="s">
        <v>25</v>
      </c>
      <c r="G700" t="s">
        <v>12</v>
      </c>
      <c r="H700" t="s">
        <v>121</v>
      </c>
      <c r="I700" t="s">
        <v>1676</v>
      </c>
      <c r="J700" t="s">
        <v>1676</v>
      </c>
      <c r="K700" t="s">
        <v>1676</v>
      </c>
      <c r="L700" t="s">
        <v>1676</v>
      </c>
    </row>
    <row r="701" spans="1:13" x14ac:dyDescent="0.3">
      <c r="A701" t="s">
        <v>1402</v>
      </c>
      <c r="B701">
        <v>2017</v>
      </c>
      <c r="C701" s="1">
        <v>360000</v>
      </c>
      <c r="D701">
        <v>50000</v>
      </c>
      <c r="E701" t="s">
        <v>14</v>
      </c>
      <c r="F701" t="s">
        <v>25</v>
      </c>
      <c r="G701" t="s">
        <v>12</v>
      </c>
      <c r="H701" t="s">
        <v>121</v>
      </c>
      <c r="I701" t="s">
        <v>2141</v>
      </c>
      <c r="J701" t="s">
        <v>2142</v>
      </c>
      <c r="K701" t="s">
        <v>2143</v>
      </c>
      <c r="L701" t="s">
        <v>2144</v>
      </c>
      <c r="M701">
        <v>5</v>
      </c>
    </row>
    <row r="702" spans="1:13" x14ac:dyDescent="0.3">
      <c r="A702" t="s">
        <v>275</v>
      </c>
      <c r="B702">
        <v>2020</v>
      </c>
      <c r="C702" s="1">
        <v>390000</v>
      </c>
      <c r="D702">
        <v>6000</v>
      </c>
      <c r="E702" t="s">
        <v>10</v>
      </c>
      <c r="F702" t="s">
        <v>25</v>
      </c>
      <c r="G702" t="s">
        <v>12</v>
      </c>
      <c r="H702" t="s">
        <v>121</v>
      </c>
      <c r="I702" t="s">
        <v>1729</v>
      </c>
      <c r="J702" t="s">
        <v>1730</v>
      </c>
      <c r="K702" t="s">
        <v>1758</v>
      </c>
      <c r="L702" t="s">
        <v>1731</v>
      </c>
      <c r="M702">
        <v>5</v>
      </c>
    </row>
    <row r="703" spans="1:13" x14ac:dyDescent="0.3">
      <c r="A703" t="s">
        <v>282</v>
      </c>
      <c r="B703">
        <v>2011</v>
      </c>
      <c r="C703" s="1">
        <v>145000</v>
      </c>
      <c r="D703">
        <v>50000</v>
      </c>
      <c r="E703" t="s">
        <v>10</v>
      </c>
      <c r="F703" t="s">
        <v>25</v>
      </c>
      <c r="G703" t="s">
        <v>12</v>
      </c>
      <c r="H703" t="s">
        <v>126</v>
      </c>
      <c r="I703" t="s">
        <v>1872</v>
      </c>
      <c r="J703" t="s">
        <v>1814</v>
      </c>
      <c r="K703" t="s">
        <v>1873</v>
      </c>
      <c r="L703" t="s">
        <v>1874</v>
      </c>
      <c r="M703">
        <v>7</v>
      </c>
    </row>
    <row r="704" spans="1:13" x14ac:dyDescent="0.3">
      <c r="A704" t="s">
        <v>505</v>
      </c>
      <c r="B704">
        <v>2012</v>
      </c>
      <c r="C704" s="1">
        <v>540000</v>
      </c>
      <c r="D704">
        <v>90000</v>
      </c>
      <c r="E704" t="s">
        <v>14</v>
      </c>
      <c r="F704" t="s">
        <v>25</v>
      </c>
      <c r="G704" t="s">
        <v>12</v>
      </c>
      <c r="H704" t="s">
        <v>154</v>
      </c>
      <c r="I704" t="s">
        <v>2157</v>
      </c>
      <c r="J704" t="s">
        <v>1742</v>
      </c>
      <c r="K704" t="s">
        <v>1877</v>
      </c>
      <c r="L704" t="s">
        <v>1878</v>
      </c>
      <c r="M704">
        <v>8</v>
      </c>
    </row>
    <row r="705" spans="1:13" x14ac:dyDescent="0.3">
      <c r="A705" t="s">
        <v>2434</v>
      </c>
      <c r="B705">
        <v>2008</v>
      </c>
      <c r="C705" s="1">
        <v>290000</v>
      </c>
      <c r="D705">
        <v>126000</v>
      </c>
      <c r="E705" t="s">
        <v>14</v>
      </c>
      <c r="F705" t="s">
        <v>25</v>
      </c>
      <c r="G705" t="s">
        <v>12</v>
      </c>
      <c r="H705" t="s">
        <v>154</v>
      </c>
      <c r="I705" t="s">
        <v>2148</v>
      </c>
      <c r="J705" t="s">
        <v>1764</v>
      </c>
      <c r="K705" t="s">
        <v>2149</v>
      </c>
      <c r="L705" t="s">
        <v>2150</v>
      </c>
      <c r="M705">
        <v>8</v>
      </c>
    </row>
    <row r="706" spans="1:13" x14ac:dyDescent="0.3">
      <c r="A706" t="s">
        <v>2435</v>
      </c>
      <c r="B706">
        <v>2013</v>
      </c>
      <c r="C706" s="1">
        <v>300000</v>
      </c>
      <c r="D706">
        <v>90000</v>
      </c>
      <c r="E706" t="s">
        <v>14</v>
      </c>
      <c r="F706" t="s">
        <v>25</v>
      </c>
      <c r="G706" t="s">
        <v>12</v>
      </c>
      <c r="H706" t="s">
        <v>121</v>
      </c>
      <c r="I706" t="s">
        <v>2436</v>
      </c>
      <c r="J706" t="s">
        <v>1639</v>
      </c>
      <c r="K706" t="s">
        <v>2143</v>
      </c>
      <c r="L706" t="s">
        <v>2144</v>
      </c>
      <c r="M706">
        <v>5</v>
      </c>
    </row>
    <row r="707" spans="1:13" x14ac:dyDescent="0.3">
      <c r="A707" t="s">
        <v>2437</v>
      </c>
      <c r="B707">
        <v>2017</v>
      </c>
      <c r="C707" s="1">
        <v>565000</v>
      </c>
      <c r="D707">
        <v>80000</v>
      </c>
      <c r="E707" t="s">
        <v>10</v>
      </c>
      <c r="F707" t="s">
        <v>25</v>
      </c>
      <c r="G707" t="s">
        <v>12</v>
      </c>
      <c r="H707" t="s">
        <v>121</v>
      </c>
      <c r="I707" t="s">
        <v>1813</v>
      </c>
      <c r="J707" t="s">
        <v>1814</v>
      </c>
      <c r="K707" t="s">
        <v>1815</v>
      </c>
      <c r="L707" t="s">
        <v>1816</v>
      </c>
      <c r="M707">
        <v>5</v>
      </c>
    </row>
    <row r="708" spans="1:13" x14ac:dyDescent="0.3">
      <c r="A708" t="s">
        <v>544</v>
      </c>
      <c r="B708">
        <v>2011</v>
      </c>
      <c r="C708" s="1">
        <v>441000</v>
      </c>
      <c r="D708">
        <v>70000</v>
      </c>
      <c r="E708" t="s">
        <v>14</v>
      </c>
      <c r="F708" t="s">
        <v>25</v>
      </c>
      <c r="G708" t="s">
        <v>12</v>
      </c>
      <c r="H708" t="s">
        <v>126</v>
      </c>
      <c r="I708" t="s">
        <v>2438</v>
      </c>
      <c r="J708" t="s">
        <v>2439</v>
      </c>
      <c r="K708" t="s">
        <v>1877</v>
      </c>
      <c r="L708" t="s">
        <v>1878</v>
      </c>
      <c r="M708">
        <v>7</v>
      </c>
    </row>
    <row r="709" spans="1:13" x14ac:dyDescent="0.3">
      <c r="A709" t="s">
        <v>2440</v>
      </c>
      <c r="B709">
        <v>2003</v>
      </c>
      <c r="C709" s="1">
        <v>50000</v>
      </c>
      <c r="D709">
        <v>80000</v>
      </c>
      <c r="E709" t="s">
        <v>10</v>
      </c>
      <c r="F709" t="s">
        <v>25</v>
      </c>
      <c r="G709" t="s">
        <v>12</v>
      </c>
      <c r="H709" t="s">
        <v>126</v>
      </c>
      <c r="I709" t="s">
        <v>1676</v>
      </c>
      <c r="J709" t="s">
        <v>1676</v>
      </c>
      <c r="K709" t="s">
        <v>1676</v>
      </c>
      <c r="L709" t="s">
        <v>1676</v>
      </c>
    </row>
    <row r="710" spans="1:13" x14ac:dyDescent="0.3">
      <c r="A710" t="s">
        <v>241</v>
      </c>
      <c r="B710">
        <v>2011</v>
      </c>
      <c r="C710" s="1">
        <v>180000</v>
      </c>
      <c r="D710">
        <v>80000</v>
      </c>
      <c r="E710" t="s">
        <v>10</v>
      </c>
      <c r="F710" t="s">
        <v>25</v>
      </c>
      <c r="G710" t="s">
        <v>12</v>
      </c>
      <c r="H710" t="s">
        <v>126</v>
      </c>
      <c r="I710" t="s">
        <v>2031</v>
      </c>
      <c r="J710" t="s">
        <v>2250</v>
      </c>
      <c r="K710" t="s">
        <v>2251</v>
      </c>
      <c r="L710" t="s">
        <v>2252</v>
      </c>
      <c r="M710">
        <v>5</v>
      </c>
    </row>
    <row r="711" spans="1:13" x14ac:dyDescent="0.3">
      <c r="A711" t="s">
        <v>673</v>
      </c>
      <c r="B711">
        <v>2013</v>
      </c>
      <c r="C711" s="1">
        <v>200000</v>
      </c>
      <c r="D711">
        <v>80000</v>
      </c>
      <c r="E711" t="s">
        <v>10</v>
      </c>
      <c r="F711" t="s">
        <v>25</v>
      </c>
      <c r="G711" t="s">
        <v>12</v>
      </c>
      <c r="H711" t="s">
        <v>126</v>
      </c>
      <c r="I711" t="s">
        <v>2031</v>
      </c>
      <c r="J711" t="s">
        <v>2250</v>
      </c>
      <c r="K711" t="s">
        <v>2251</v>
      </c>
      <c r="L711" t="s">
        <v>2252</v>
      </c>
      <c r="M711">
        <v>5</v>
      </c>
    </row>
    <row r="712" spans="1:13" x14ac:dyDescent="0.3">
      <c r="A712" t="s">
        <v>277</v>
      </c>
      <c r="B712">
        <v>2005</v>
      </c>
      <c r="C712" s="1">
        <v>85000</v>
      </c>
      <c r="D712">
        <v>150000</v>
      </c>
      <c r="E712" t="s">
        <v>10</v>
      </c>
      <c r="F712" t="s">
        <v>25</v>
      </c>
      <c r="G712" t="s">
        <v>12</v>
      </c>
      <c r="H712" t="s">
        <v>126</v>
      </c>
      <c r="I712" t="s">
        <v>1687</v>
      </c>
      <c r="J712" t="s">
        <v>1655</v>
      </c>
      <c r="K712" t="s">
        <v>1688</v>
      </c>
      <c r="L712" t="s">
        <v>1689</v>
      </c>
      <c r="M712">
        <v>5</v>
      </c>
    </row>
    <row r="713" spans="1:13" x14ac:dyDescent="0.3">
      <c r="A713" t="s">
        <v>2441</v>
      </c>
      <c r="B713">
        <v>2006</v>
      </c>
      <c r="C713" s="1">
        <v>67500</v>
      </c>
      <c r="D713">
        <v>110000</v>
      </c>
      <c r="E713" t="s">
        <v>14</v>
      </c>
      <c r="F713" t="s">
        <v>25</v>
      </c>
      <c r="G713" t="s">
        <v>12</v>
      </c>
      <c r="H713" t="s">
        <v>151</v>
      </c>
      <c r="I713" t="s">
        <v>2315</v>
      </c>
      <c r="J713" t="s">
        <v>1639</v>
      </c>
      <c r="K713" t="s">
        <v>2316</v>
      </c>
      <c r="L713" t="s">
        <v>2317</v>
      </c>
      <c r="M713">
        <v>5</v>
      </c>
    </row>
    <row r="714" spans="1:13" x14ac:dyDescent="0.3">
      <c r="A714" t="s">
        <v>1375</v>
      </c>
      <c r="B714">
        <v>2016</v>
      </c>
      <c r="C714" s="1">
        <v>700000</v>
      </c>
      <c r="D714">
        <v>110000</v>
      </c>
      <c r="E714" t="s">
        <v>14</v>
      </c>
      <c r="F714" t="s">
        <v>25</v>
      </c>
      <c r="G714" t="s">
        <v>12</v>
      </c>
      <c r="H714" t="s">
        <v>126</v>
      </c>
      <c r="I714" t="s">
        <v>1718</v>
      </c>
      <c r="J714" t="s">
        <v>1625</v>
      </c>
      <c r="K714" t="s">
        <v>1685</v>
      </c>
      <c r="L714" t="s">
        <v>1686</v>
      </c>
      <c r="M714">
        <v>5</v>
      </c>
    </row>
    <row r="715" spans="1:13" x14ac:dyDescent="0.3">
      <c r="A715" t="s">
        <v>583</v>
      </c>
      <c r="B715">
        <v>2010</v>
      </c>
      <c r="C715" s="1">
        <v>275000</v>
      </c>
      <c r="D715">
        <v>80000</v>
      </c>
      <c r="E715" t="s">
        <v>14</v>
      </c>
      <c r="F715" t="s">
        <v>25</v>
      </c>
      <c r="G715" t="s">
        <v>12</v>
      </c>
      <c r="H715" t="s">
        <v>151</v>
      </c>
      <c r="I715" t="s">
        <v>2442</v>
      </c>
      <c r="J715" t="s">
        <v>1704</v>
      </c>
      <c r="K715" t="s">
        <v>1675</v>
      </c>
      <c r="L715" t="s">
        <v>2443</v>
      </c>
      <c r="M715">
        <v>5</v>
      </c>
    </row>
    <row r="716" spans="1:13" x14ac:dyDescent="0.3">
      <c r="A716" t="s">
        <v>645</v>
      </c>
      <c r="B716">
        <v>2019</v>
      </c>
      <c r="C716" s="1">
        <v>600000</v>
      </c>
      <c r="D716">
        <v>20000</v>
      </c>
      <c r="E716" t="s">
        <v>10</v>
      </c>
      <c r="F716" t="s">
        <v>25</v>
      </c>
      <c r="G716" t="s">
        <v>12</v>
      </c>
      <c r="H716" t="s">
        <v>121</v>
      </c>
      <c r="I716" t="s">
        <v>1677</v>
      </c>
      <c r="J716" t="s">
        <v>1647</v>
      </c>
      <c r="K716" t="s">
        <v>1648</v>
      </c>
      <c r="L716" t="s">
        <v>1649</v>
      </c>
      <c r="M716">
        <v>5</v>
      </c>
    </row>
    <row r="717" spans="1:13" x14ac:dyDescent="0.3">
      <c r="A717" t="s">
        <v>495</v>
      </c>
      <c r="B717">
        <v>2011</v>
      </c>
      <c r="C717" s="1">
        <v>250000</v>
      </c>
      <c r="D717">
        <v>120000</v>
      </c>
      <c r="E717" t="s">
        <v>14</v>
      </c>
      <c r="F717" t="s">
        <v>25</v>
      </c>
      <c r="G717" t="s">
        <v>12</v>
      </c>
      <c r="H717" t="s">
        <v>121</v>
      </c>
      <c r="I717" t="s">
        <v>2038</v>
      </c>
      <c r="J717" t="s">
        <v>2402</v>
      </c>
      <c r="K717" t="s">
        <v>2403</v>
      </c>
      <c r="L717" t="s">
        <v>2404</v>
      </c>
      <c r="M717">
        <v>8</v>
      </c>
    </row>
    <row r="718" spans="1:13" x14ac:dyDescent="0.3">
      <c r="A718" t="s">
        <v>2378</v>
      </c>
      <c r="B718">
        <v>2016</v>
      </c>
      <c r="C718" s="1">
        <v>600000</v>
      </c>
      <c r="D718">
        <v>120000</v>
      </c>
      <c r="E718" t="s">
        <v>14</v>
      </c>
      <c r="F718" t="s">
        <v>25</v>
      </c>
      <c r="G718" t="s">
        <v>12</v>
      </c>
      <c r="H718" t="s">
        <v>121</v>
      </c>
      <c r="I718" t="s">
        <v>2170</v>
      </c>
      <c r="J718" t="s">
        <v>2164</v>
      </c>
      <c r="K718" t="s">
        <v>2165</v>
      </c>
      <c r="L718" t="s">
        <v>2325</v>
      </c>
      <c r="M718">
        <v>9</v>
      </c>
    </row>
    <row r="719" spans="1:13" x14ac:dyDescent="0.3">
      <c r="A719" t="s">
        <v>2444</v>
      </c>
      <c r="B719">
        <v>2010</v>
      </c>
      <c r="C719" s="1">
        <v>200000</v>
      </c>
      <c r="D719">
        <v>80000</v>
      </c>
      <c r="E719" t="s">
        <v>14</v>
      </c>
      <c r="F719" t="s">
        <v>25</v>
      </c>
      <c r="G719" t="s">
        <v>12</v>
      </c>
      <c r="H719" t="s">
        <v>126</v>
      </c>
      <c r="I719" t="s">
        <v>2030</v>
      </c>
      <c r="J719" t="s">
        <v>1625</v>
      </c>
      <c r="K719" t="s">
        <v>2445</v>
      </c>
      <c r="L719" t="s">
        <v>2389</v>
      </c>
      <c r="M719">
        <v>5</v>
      </c>
    </row>
    <row r="720" spans="1:13" x14ac:dyDescent="0.3">
      <c r="A720" t="s">
        <v>189</v>
      </c>
      <c r="B720">
        <v>2015</v>
      </c>
      <c r="C720" s="1">
        <v>425000</v>
      </c>
      <c r="D720">
        <v>91500</v>
      </c>
      <c r="E720" t="s">
        <v>14</v>
      </c>
      <c r="F720" t="s">
        <v>25</v>
      </c>
      <c r="G720" t="s">
        <v>12</v>
      </c>
      <c r="H720" t="s">
        <v>126</v>
      </c>
      <c r="I720" t="s">
        <v>2178</v>
      </c>
      <c r="J720" t="s">
        <v>2179</v>
      </c>
      <c r="K720" t="s">
        <v>2124</v>
      </c>
      <c r="L720" t="s">
        <v>2180</v>
      </c>
      <c r="M720">
        <v>5</v>
      </c>
    </row>
    <row r="721" spans="1:13" x14ac:dyDescent="0.3">
      <c r="A721" t="s">
        <v>286</v>
      </c>
      <c r="B721">
        <v>2012</v>
      </c>
      <c r="C721" s="1">
        <v>420000</v>
      </c>
      <c r="D721">
        <v>120000</v>
      </c>
      <c r="E721" t="s">
        <v>14</v>
      </c>
      <c r="F721" t="s">
        <v>25</v>
      </c>
      <c r="G721" t="s">
        <v>12</v>
      </c>
      <c r="H721" t="s">
        <v>126</v>
      </c>
      <c r="I721" t="s">
        <v>1674</v>
      </c>
      <c r="J721" t="s">
        <v>1625</v>
      </c>
      <c r="K721" t="s">
        <v>1675</v>
      </c>
      <c r="L721" t="s">
        <v>1627</v>
      </c>
      <c r="M721">
        <v>5</v>
      </c>
    </row>
    <row r="722" spans="1:13" x14ac:dyDescent="0.3">
      <c r="A722" t="s">
        <v>815</v>
      </c>
      <c r="B722">
        <v>2012</v>
      </c>
      <c r="C722" s="1">
        <v>321000</v>
      </c>
      <c r="D722">
        <v>100000</v>
      </c>
      <c r="E722" t="s">
        <v>14</v>
      </c>
      <c r="F722" t="s">
        <v>25</v>
      </c>
      <c r="G722" t="s">
        <v>12</v>
      </c>
      <c r="H722" t="s">
        <v>126</v>
      </c>
      <c r="I722" t="s">
        <v>1638</v>
      </c>
      <c r="J722" t="s">
        <v>1639</v>
      </c>
      <c r="K722" t="s">
        <v>1640</v>
      </c>
      <c r="L722" t="s">
        <v>1641</v>
      </c>
      <c r="M722">
        <v>5</v>
      </c>
    </row>
    <row r="723" spans="1:13" x14ac:dyDescent="0.3">
      <c r="A723" t="s">
        <v>762</v>
      </c>
      <c r="B723">
        <v>2012</v>
      </c>
      <c r="C723" s="1">
        <v>350000</v>
      </c>
      <c r="D723">
        <v>120000</v>
      </c>
      <c r="E723" t="s">
        <v>14</v>
      </c>
      <c r="F723" t="s">
        <v>25</v>
      </c>
      <c r="G723" t="s">
        <v>12</v>
      </c>
      <c r="H723" t="s">
        <v>151</v>
      </c>
      <c r="I723" t="s">
        <v>1720</v>
      </c>
      <c r="J723" t="s">
        <v>2152</v>
      </c>
      <c r="K723" t="s">
        <v>2380</v>
      </c>
      <c r="L723" t="s">
        <v>2381</v>
      </c>
      <c r="M723">
        <v>8</v>
      </c>
    </row>
    <row r="724" spans="1:13" x14ac:dyDescent="0.3">
      <c r="A724" t="s">
        <v>2446</v>
      </c>
      <c r="B724">
        <v>2017</v>
      </c>
      <c r="C724" s="1">
        <v>490000</v>
      </c>
      <c r="D724">
        <v>80000</v>
      </c>
      <c r="E724" t="s">
        <v>10</v>
      </c>
      <c r="F724" t="s">
        <v>25</v>
      </c>
      <c r="G724" t="s">
        <v>12</v>
      </c>
      <c r="H724" t="s">
        <v>121</v>
      </c>
      <c r="I724" t="s">
        <v>1750</v>
      </c>
      <c r="J724" t="s">
        <v>1681</v>
      </c>
      <c r="K724" t="s">
        <v>1922</v>
      </c>
      <c r="L724" t="s">
        <v>1923</v>
      </c>
      <c r="M724">
        <v>5</v>
      </c>
    </row>
    <row r="725" spans="1:13" x14ac:dyDescent="0.3">
      <c r="A725" t="s">
        <v>765</v>
      </c>
      <c r="B725">
        <v>2015</v>
      </c>
      <c r="C725" s="1">
        <v>680000</v>
      </c>
      <c r="D725">
        <v>90000</v>
      </c>
      <c r="E725" t="s">
        <v>14</v>
      </c>
      <c r="F725" t="s">
        <v>25</v>
      </c>
      <c r="G725" t="s">
        <v>12</v>
      </c>
      <c r="H725" t="s">
        <v>121</v>
      </c>
      <c r="I725" t="s">
        <v>2340</v>
      </c>
      <c r="J725" t="s">
        <v>2164</v>
      </c>
      <c r="K725" t="s">
        <v>2035</v>
      </c>
      <c r="L725" t="s">
        <v>2447</v>
      </c>
      <c r="M725">
        <v>7</v>
      </c>
    </row>
    <row r="726" spans="1:13" x14ac:dyDescent="0.3">
      <c r="A726" t="s">
        <v>275</v>
      </c>
      <c r="B726">
        <v>2016</v>
      </c>
      <c r="C726" s="1">
        <v>298000</v>
      </c>
      <c r="D726">
        <v>70000</v>
      </c>
      <c r="E726" t="s">
        <v>10</v>
      </c>
      <c r="F726" t="s">
        <v>25</v>
      </c>
      <c r="G726" t="s">
        <v>12</v>
      </c>
      <c r="H726" t="s">
        <v>121</v>
      </c>
      <c r="I726" t="s">
        <v>1729</v>
      </c>
      <c r="J726" t="s">
        <v>1730</v>
      </c>
      <c r="K726" t="s">
        <v>1758</v>
      </c>
      <c r="L726" t="s">
        <v>1731</v>
      </c>
      <c r="M726">
        <v>5</v>
      </c>
    </row>
    <row r="727" spans="1:13" x14ac:dyDescent="0.3">
      <c r="A727" t="s">
        <v>425</v>
      </c>
      <c r="B727">
        <v>1999</v>
      </c>
      <c r="C727" s="1">
        <v>80000</v>
      </c>
      <c r="D727">
        <v>110000</v>
      </c>
      <c r="E727" t="s">
        <v>10</v>
      </c>
      <c r="F727" t="s">
        <v>25</v>
      </c>
      <c r="G727" t="s">
        <v>12</v>
      </c>
      <c r="H727" t="s">
        <v>126</v>
      </c>
      <c r="I727" t="s">
        <v>1676</v>
      </c>
      <c r="J727" t="s">
        <v>1676</v>
      </c>
      <c r="K727" t="s">
        <v>1676</v>
      </c>
      <c r="L727" t="s">
        <v>1676</v>
      </c>
    </row>
    <row r="728" spans="1:13" x14ac:dyDescent="0.3">
      <c r="A728" t="s">
        <v>694</v>
      </c>
      <c r="B728">
        <v>2011</v>
      </c>
      <c r="C728" s="1">
        <v>450000</v>
      </c>
      <c r="D728">
        <v>150000</v>
      </c>
      <c r="E728" t="s">
        <v>14</v>
      </c>
      <c r="F728" t="s">
        <v>25</v>
      </c>
      <c r="G728" t="s">
        <v>12</v>
      </c>
      <c r="H728" t="s">
        <v>151</v>
      </c>
      <c r="I728" t="s">
        <v>1773</v>
      </c>
      <c r="J728" t="s">
        <v>1742</v>
      </c>
      <c r="K728" t="s">
        <v>2412</v>
      </c>
      <c r="L728" t="s">
        <v>2413</v>
      </c>
      <c r="M728">
        <v>5</v>
      </c>
    </row>
    <row r="729" spans="1:13" x14ac:dyDescent="0.3">
      <c r="A729" t="s">
        <v>590</v>
      </c>
      <c r="B729">
        <v>2010</v>
      </c>
      <c r="C729" s="1">
        <v>400000</v>
      </c>
      <c r="D729">
        <v>60000</v>
      </c>
      <c r="E729" t="s">
        <v>10</v>
      </c>
      <c r="F729" t="s">
        <v>25</v>
      </c>
      <c r="G729" t="s">
        <v>19</v>
      </c>
      <c r="H729" t="s">
        <v>126</v>
      </c>
      <c r="I729" t="s">
        <v>1676</v>
      </c>
      <c r="J729" t="s">
        <v>1676</v>
      </c>
      <c r="K729" t="s">
        <v>1676</v>
      </c>
      <c r="L729" t="s">
        <v>1676</v>
      </c>
    </row>
    <row r="730" spans="1:13" x14ac:dyDescent="0.3">
      <c r="A730" t="s">
        <v>2448</v>
      </c>
      <c r="B730">
        <v>2012</v>
      </c>
      <c r="C730" s="1">
        <v>250000</v>
      </c>
      <c r="D730">
        <v>40000</v>
      </c>
      <c r="E730" t="s">
        <v>14</v>
      </c>
      <c r="F730" t="s">
        <v>25</v>
      </c>
      <c r="G730" t="s">
        <v>12</v>
      </c>
      <c r="H730" t="s">
        <v>121</v>
      </c>
      <c r="I730" t="s">
        <v>2449</v>
      </c>
      <c r="J730" t="s">
        <v>1625</v>
      </c>
      <c r="K730" t="s">
        <v>1626</v>
      </c>
      <c r="L730" t="s">
        <v>2049</v>
      </c>
      <c r="M730">
        <v>5</v>
      </c>
    </row>
    <row r="731" spans="1:13" x14ac:dyDescent="0.3">
      <c r="A731" t="s">
        <v>708</v>
      </c>
      <c r="B731">
        <v>2013</v>
      </c>
      <c r="C731" s="1">
        <v>1075000</v>
      </c>
      <c r="D731">
        <v>110000</v>
      </c>
      <c r="E731" t="s">
        <v>14</v>
      </c>
      <c r="F731" t="s">
        <v>25</v>
      </c>
      <c r="G731" t="s">
        <v>19</v>
      </c>
      <c r="H731" t="s">
        <v>154</v>
      </c>
      <c r="I731" t="s">
        <v>2148</v>
      </c>
      <c r="J731" t="s">
        <v>2450</v>
      </c>
      <c r="K731" t="s">
        <v>2451</v>
      </c>
      <c r="L731" t="s">
        <v>2452</v>
      </c>
      <c r="M731">
        <v>7</v>
      </c>
    </row>
    <row r="732" spans="1:13" x14ac:dyDescent="0.3">
      <c r="A732" t="s">
        <v>394</v>
      </c>
      <c r="B732">
        <v>2017</v>
      </c>
      <c r="C732" s="1">
        <v>500000</v>
      </c>
      <c r="D732">
        <v>20000</v>
      </c>
      <c r="E732" t="s">
        <v>10</v>
      </c>
      <c r="F732" t="s">
        <v>25</v>
      </c>
      <c r="G732" t="s">
        <v>12</v>
      </c>
      <c r="H732" t="s">
        <v>121</v>
      </c>
      <c r="I732" t="s">
        <v>1677</v>
      </c>
      <c r="J732" t="s">
        <v>1647</v>
      </c>
      <c r="K732" t="s">
        <v>1682</v>
      </c>
      <c r="L732" t="s">
        <v>1865</v>
      </c>
      <c r="M732">
        <v>5</v>
      </c>
    </row>
    <row r="733" spans="1:13" x14ac:dyDescent="0.3">
      <c r="A733" t="s">
        <v>887</v>
      </c>
      <c r="B733">
        <v>2019</v>
      </c>
      <c r="C733" s="1">
        <v>681000</v>
      </c>
      <c r="D733">
        <v>10000</v>
      </c>
      <c r="E733" t="s">
        <v>10</v>
      </c>
      <c r="F733" t="s">
        <v>25</v>
      </c>
      <c r="G733" t="s">
        <v>12</v>
      </c>
      <c r="H733" t="s">
        <v>121</v>
      </c>
      <c r="I733" t="s">
        <v>1880</v>
      </c>
      <c r="J733" t="s">
        <v>1881</v>
      </c>
      <c r="K733" t="s">
        <v>1882</v>
      </c>
      <c r="L733" t="s">
        <v>1883</v>
      </c>
      <c r="M733">
        <v>5</v>
      </c>
    </row>
    <row r="734" spans="1:13" x14ac:dyDescent="0.3">
      <c r="A734" t="s">
        <v>195</v>
      </c>
      <c r="B734">
        <v>2014</v>
      </c>
      <c r="C734" s="1">
        <v>650000</v>
      </c>
      <c r="D734">
        <v>90000</v>
      </c>
      <c r="E734" t="s">
        <v>14</v>
      </c>
      <c r="F734" t="s">
        <v>25</v>
      </c>
      <c r="G734" t="s">
        <v>12</v>
      </c>
      <c r="H734" t="s">
        <v>126</v>
      </c>
      <c r="I734" t="s">
        <v>1892</v>
      </c>
      <c r="J734" t="s">
        <v>1742</v>
      </c>
      <c r="K734" t="s">
        <v>2108</v>
      </c>
      <c r="L734" t="s">
        <v>2109</v>
      </c>
      <c r="M734">
        <v>7</v>
      </c>
    </row>
    <row r="735" spans="1:13" x14ac:dyDescent="0.3">
      <c r="A735" t="s">
        <v>553</v>
      </c>
      <c r="B735">
        <v>2008</v>
      </c>
      <c r="C735" s="1">
        <v>80000</v>
      </c>
      <c r="D735">
        <v>70000</v>
      </c>
      <c r="E735" t="s">
        <v>10</v>
      </c>
      <c r="F735" t="s">
        <v>25</v>
      </c>
      <c r="G735" t="s">
        <v>12</v>
      </c>
      <c r="H735" t="s">
        <v>126</v>
      </c>
      <c r="I735" t="s">
        <v>2453</v>
      </c>
      <c r="J735" t="s">
        <v>2454</v>
      </c>
      <c r="K735" t="s">
        <v>2455</v>
      </c>
      <c r="L735" t="s">
        <v>2456</v>
      </c>
      <c r="M735">
        <v>5</v>
      </c>
    </row>
    <row r="736" spans="1:13" x14ac:dyDescent="0.3">
      <c r="A736" t="s">
        <v>350</v>
      </c>
      <c r="B736">
        <v>2009</v>
      </c>
      <c r="C736" s="1">
        <v>290000</v>
      </c>
      <c r="D736">
        <v>120000</v>
      </c>
      <c r="E736" t="s">
        <v>14</v>
      </c>
      <c r="F736" t="s">
        <v>25</v>
      </c>
      <c r="G736" t="s">
        <v>12</v>
      </c>
      <c r="H736" t="s">
        <v>121</v>
      </c>
      <c r="I736" t="s">
        <v>1994</v>
      </c>
      <c r="J736" t="s">
        <v>2164</v>
      </c>
      <c r="K736" t="s">
        <v>2165</v>
      </c>
      <c r="L736" t="s">
        <v>2166</v>
      </c>
      <c r="M736">
        <v>7</v>
      </c>
    </row>
    <row r="737" spans="1:13" x14ac:dyDescent="0.3">
      <c r="A737" t="s">
        <v>2457</v>
      </c>
      <c r="B737">
        <v>2006</v>
      </c>
      <c r="C737" s="1">
        <v>220000</v>
      </c>
      <c r="D737">
        <v>120000</v>
      </c>
      <c r="E737" t="s">
        <v>14</v>
      </c>
      <c r="F737" t="s">
        <v>25</v>
      </c>
      <c r="G737" t="s">
        <v>12</v>
      </c>
      <c r="H737" t="s">
        <v>126</v>
      </c>
      <c r="I737" t="s">
        <v>2438</v>
      </c>
      <c r="J737" t="s">
        <v>1742</v>
      </c>
      <c r="K737" t="s">
        <v>1877</v>
      </c>
      <c r="L737" t="s">
        <v>1878</v>
      </c>
      <c r="M737">
        <v>8</v>
      </c>
    </row>
    <row r="738" spans="1:13" x14ac:dyDescent="0.3">
      <c r="A738" t="s">
        <v>1153</v>
      </c>
      <c r="B738">
        <v>2009</v>
      </c>
      <c r="C738" s="1">
        <v>120000</v>
      </c>
      <c r="D738">
        <v>90000</v>
      </c>
      <c r="E738" t="s">
        <v>10</v>
      </c>
      <c r="F738" t="s">
        <v>25</v>
      </c>
      <c r="G738" t="s">
        <v>12</v>
      </c>
      <c r="H738" t="s">
        <v>126</v>
      </c>
      <c r="I738" t="s">
        <v>2383</v>
      </c>
      <c r="J738" t="s">
        <v>1850</v>
      </c>
      <c r="K738" t="s">
        <v>2458</v>
      </c>
      <c r="L738" t="s">
        <v>1921</v>
      </c>
      <c r="M738">
        <v>5</v>
      </c>
    </row>
    <row r="739" spans="1:13" x14ac:dyDescent="0.3">
      <c r="A739" t="s">
        <v>2459</v>
      </c>
      <c r="B739">
        <v>2017</v>
      </c>
      <c r="C739" s="1">
        <v>229999</v>
      </c>
      <c r="D739">
        <v>80000</v>
      </c>
      <c r="E739" t="s">
        <v>10</v>
      </c>
      <c r="F739" t="s">
        <v>25</v>
      </c>
      <c r="G739" t="s">
        <v>12</v>
      </c>
      <c r="H739" t="s">
        <v>121</v>
      </c>
      <c r="I739" t="s">
        <v>2318</v>
      </c>
      <c r="J739" t="s">
        <v>2081</v>
      </c>
      <c r="K739" t="s">
        <v>2044</v>
      </c>
      <c r="L739" t="s">
        <v>2460</v>
      </c>
      <c r="M739">
        <v>5</v>
      </c>
    </row>
    <row r="740" spans="1:13" x14ac:dyDescent="0.3">
      <c r="A740" t="s">
        <v>2461</v>
      </c>
      <c r="B740">
        <v>2003</v>
      </c>
      <c r="C740" s="1">
        <v>150000</v>
      </c>
      <c r="D740">
        <v>132478</v>
      </c>
      <c r="E740" t="s">
        <v>14</v>
      </c>
      <c r="F740" t="s">
        <v>25</v>
      </c>
      <c r="G740" t="s">
        <v>12</v>
      </c>
      <c r="H740" t="s">
        <v>126</v>
      </c>
      <c r="I740" t="s">
        <v>1994</v>
      </c>
      <c r="J740" t="s">
        <v>2164</v>
      </c>
      <c r="K740" t="s">
        <v>2165</v>
      </c>
      <c r="L740" t="s">
        <v>2166</v>
      </c>
      <c r="M740">
        <v>7</v>
      </c>
    </row>
    <row r="741" spans="1:13" x14ac:dyDescent="0.3">
      <c r="A741" t="s">
        <v>655</v>
      </c>
      <c r="B741">
        <v>2014</v>
      </c>
      <c r="C741" s="1">
        <v>500000</v>
      </c>
      <c r="D741">
        <v>45000</v>
      </c>
      <c r="E741" t="s">
        <v>10</v>
      </c>
      <c r="F741" t="s">
        <v>25</v>
      </c>
      <c r="G741" t="s">
        <v>12</v>
      </c>
      <c r="H741" t="s">
        <v>121</v>
      </c>
      <c r="I741" t="s">
        <v>1864</v>
      </c>
      <c r="J741" t="s">
        <v>1647</v>
      </c>
      <c r="K741" t="s">
        <v>2037</v>
      </c>
      <c r="L741" t="s">
        <v>1865</v>
      </c>
      <c r="M741">
        <v>5</v>
      </c>
    </row>
    <row r="742" spans="1:13" x14ac:dyDescent="0.3">
      <c r="A742" t="s">
        <v>2420</v>
      </c>
      <c r="B742">
        <v>2013</v>
      </c>
      <c r="C742" s="1">
        <v>175000</v>
      </c>
      <c r="D742">
        <v>120000</v>
      </c>
      <c r="E742" t="s">
        <v>14</v>
      </c>
      <c r="F742" t="s">
        <v>25</v>
      </c>
      <c r="G742" t="s">
        <v>12</v>
      </c>
      <c r="H742" t="s">
        <v>121</v>
      </c>
      <c r="I742" t="s">
        <v>1895</v>
      </c>
      <c r="J742" t="s">
        <v>1639</v>
      </c>
      <c r="K742" t="s">
        <v>2143</v>
      </c>
      <c r="L742" t="s">
        <v>1898</v>
      </c>
      <c r="M742">
        <v>5</v>
      </c>
    </row>
    <row r="743" spans="1:13" x14ac:dyDescent="0.3">
      <c r="A743" t="s">
        <v>1879</v>
      </c>
      <c r="B743">
        <v>2019</v>
      </c>
      <c r="C743" s="1">
        <v>720000</v>
      </c>
      <c r="D743">
        <v>10000</v>
      </c>
      <c r="E743" t="s">
        <v>10</v>
      </c>
      <c r="F743" t="s">
        <v>25</v>
      </c>
      <c r="G743" t="s">
        <v>12</v>
      </c>
      <c r="H743" t="s">
        <v>121</v>
      </c>
      <c r="I743" t="s">
        <v>1880</v>
      </c>
      <c r="J743" t="s">
        <v>1881</v>
      </c>
      <c r="K743" t="s">
        <v>1882</v>
      </c>
      <c r="L743" t="s">
        <v>1883</v>
      </c>
      <c r="M743">
        <v>5</v>
      </c>
    </row>
    <row r="744" spans="1:13" x14ac:dyDescent="0.3">
      <c r="A744" t="s">
        <v>120</v>
      </c>
      <c r="B744">
        <v>2012</v>
      </c>
      <c r="C744" s="1">
        <v>100000</v>
      </c>
      <c r="D744">
        <v>51000</v>
      </c>
      <c r="E744" t="s">
        <v>10</v>
      </c>
      <c r="F744" t="s">
        <v>25</v>
      </c>
      <c r="G744" t="s">
        <v>12</v>
      </c>
      <c r="H744" t="s">
        <v>121</v>
      </c>
      <c r="I744" t="s">
        <v>1642</v>
      </c>
      <c r="J744" t="s">
        <v>1655</v>
      </c>
      <c r="K744" t="s">
        <v>1656</v>
      </c>
      <c r="L744" t="s">
        <v>1657</v>
      </c>
      <c r="M744">
        <v>4</v>
      </c>
    </row>
    <row r="745" spans="1:13" x14ac:dyDescent="0.3">
      <c r="A745" t="s">
        <v>184</v>
      </c>
      <c r="B745">
        <v>2009</v>
      </c>
      <c r="C745" s="1">
        <v>250000</v>
      </c>
      <c r="D745">
        <v>105000</v>
      </c>
      <c r="E745" t="s">
        <v>10</v>
      </c>
      <c r="F745" t="s">
        <v>25</v>
      </c>
      <c r="G745" t="s">
        <v>19</v>
      </c>
      <c r="H745" t="s">
        <v>126</v>
      </c>
      <c r="I745" t="s">
        <v>2304</v>
      </c>
      <c r="J745" t="s">
        <v>2305</v>
      </c>
      <c r="K745" t="s">
        <v>2306</v>
      </c>
      <c r="L745" t="s">
        <v>2307</v>
      </c>
      <c r="M745">
        <v>5</v>
      </c>
    </row>
    <row r="746" spans="1:13" x14ac:dyDescent="0.3">
      <c r="A746" t="s">
        <v>300</v>
      </c>
      <c r="B746">
        <v>2014</v>
      </c>
      <c r="C746" s="1">
        <v>810000</v>
      </c>
      <c r="D746">
        <v>100000</v>
      </c>
      <c r="E746" t="s">
        <v>14</v>
      </c>
      <c r="F746" t="s">
        <v>25</v>
      </c>
      <c r="G746" t="s">
        <v>12</v>
      </c>
      <c r="H746" t="s">
        <v>121</v>
      </c>
      <c r="I746" t="s">
        <v>1892</v>
      </c>
      <c r="J746" t="s">
        <v>1742</v>
      </c>
      <c r="K746" t="s">
        <v>2108</v>
      </c>
      <c r="L746" t="s">
        <v>2109</v>
      </c>
      <c r="M746">
        <v>7</v>
      </c>
    </row>
    <row r="747" spans="1:13" x14ac:dyDescent="0.3">
      <c r="A747" t="s">
        <v>163</v>
      </c>
      <c r="B747">
        <v>2010</v>
      </c>
      <c r="C747" s="1">
        <v>165000</v>
      </c>
      <c r="D747">
        <v>30000</v>
      </c>
      <c r="E747" t="s">
        <v>10</v>
      </c>
      <c r="F747" t="s">
        <v>25</v>
      </c>
      <c r="G747" t="s">
        <v>12</v>
      </c>
      <c r="H747" t="s">
        <v>154</v>
      </c>
      <c r="I747" t="s">
        <v>1687</v>
      </c>
      <c r="J747" t="s">
        <v>1655</v>
      </c>
      <c r="K747" t="s">
        <v>1688</v>
      </c>
      <c r="L747" t="s">
        <v>1689</v>
      </c>
      <c r="M747">
        <v>5</v>
      </c>
    </row>
    <row r="748" spans="1:13" x14ac:dyDescent="0.3">
      <c r="A748" t="s">
        <v>2462</v>
      </c>
      <c r="B748">
        <v>2016</v>
      </c>
      <c r="C748" s="1">
        <v>409999</v>
      </c>
      <c r="D748">
        <v>60000</v>
      </c>
      <c r="E748" t="s">
        <v>14</v>
      </c>
      <c r="F748" t="s">
        <v>25</v>
      </c>
      <c r="G748" t="s">
        <v>12</v>
      </c>
      <c r="H748" t="s">
        <v>126</v>
      </c>
      <c r="I748" t="s">
        <v>2368</v>
      </c>
      <c r="J748" t="s">
        <v>2463</v>
      </c>
      <c r="K748" t="s">
        <v>2464</v>
      </c>
      <c r="L748" t="s">
        <v>2465</v>
      </c>
      <c r="M748">
        <v>10</v>
      </c>
    </row>
    <row r="749" spans="1:13" x14ac:dyDescent="0.3">
      <c r="A749" t="s">
        <v>459</v>
      </c>
      <c r="B749">
        <v>2013</v>
      </c>
      <c r="C749" s="1">
        <v>430000</v>
      </c>
      <c r="D749">
        <v>86000</v>
      </c>
      <c r="E749" t="s">
        <v>14</v>
      </c>
      <c r="F749" t="s">
        <v>25</v>
      </c>
      <c r="G749" t="s">
        <v>12</v>
      </c>
      <c r="H749" t="s">
        <v>126</v>
      </c>
      <c r="I749" t="s">
        <v>1826</v>
      </c>
      <c r="J749" t="s">
        <v>1625</v>
      </c>
      <c r="K749" t="s">
        <v>1626</v>
      </c>
      <c r="L749" t="s">
        <v>1627</v>
      </c>
      <c r="M749">
        <v>5</v>
      </c>
    </row>
    <row r="750" spans="1:13" x14ac:dyDescent="0.3">
      <c r="A750" t="s">
        <v>2466</v>
      </c>
      <c r="B750">
        <v>2015</v>
      </c>
      <c r="C750" s="1">
        <v>300000</v>
      </c>
      <c r="D750">
        <v>15000</v>
      </c>
      <c r="E750" t="s">
        <v>10</v>
      </c>
      <c r="F750" t="s">
        <v>25</v>
      </c>
      <c r="G750" t="s">
        <v>12</v>
      </c>
      <c r="H750" t="s">
        <v>121</v>
      </c>
      <c r="I750" t="s">
        <v>2467</v>
      </c>
      <c r="J750" t="s">
        <v>1681</v>
      </c>
      <c r="K750" t="s">
        <v>1678</v>
      </c>
      <c r="L750" t="s">
        <v>1739</v>
      </c>
      <c r="M750">
        <v>7</v>
      </c>
    </row>
    <row r="751" spans="1:13" x14ac:dyDescent="0.3">
      <c r="A751" t="s">
        <v>286</v>
      </c>
      <c r="B751">
        <v>2011</v>
      </c>
      <c r="C751" s="1">
        <v>350000</v>
      </c>
      <c r="D751">
        <v>137500</v>
      </c>
      <c r="E751" t="s">
        <v>14</v>
      </c>
      <c r="F751" t="s">
        <v>25</v>
      </c>
      <c r="G751" t="s">
        <v>12</v>
      </c>
      <c r="H751" t="s">
        <v>154</v>
      </c>
      <c r="I751" t="s">
        <v>1674</v>
      </c>
      <c r="J751" t="s">
        <v>1625</v>
      </c>
      <c r="K751" t="s">
        <v>1675</v>
      </c>
      <c r="L751" t="s">
        <v>1627</v>
      </c>
      <c r="M751">
        <v>5</v>
      </c>
    </row>
    <row r="752" spans="1:13" x14ac:dyDescent="0.3">
      <c r="A752" t="s">
        <v>411</v>
      </c>
      <c r="B752">
        <v>2018</v>
      </c>
      <c r="C752" s="1">
        <v>400000</v>
      </c>
      <c r="D752">
        <v>60000</v>
      </c>
      <c r="E752" t="s">
        <v>10</v>
      </c>
      <c r="F752" t="s">
        <v>25</v>
      </c>
      <c r="G752" t="s">
        <v>12</v>
      </c>
      <c r="H752" t="s">
        <v>121</v>
      </c>
      <c r="I752" t="s">
        <v>1915</v>
      </c>
      <c r="J752" t="s">
        <v>1916</v>
      </c>
      <c r="K752" t="s">
        <v>1678</v>
      </c>
      <c r="L752" t="s">
        <v>1917</v>
      </c>
      <c r="M752">
        <v>5</v>
      </c>
    </row>
    <row r="753" spans="1:13" x14ac:dyDescent="0.3">
      <c r="A753" t="s">
        <v>2272</v>
      </c>
      <c r="B753">
        <v>2016</v>
      </c>
      <c r="C753" s="1">
        <v>420000</v>
      </c>
      <c r="D753">
        <v>70000</v>
      </c>
      <c r="E753" t="s">
        <v>14</v>
      </c>
      <c r="F753" t="s">
        <v>25</v>
      </c>
      <c r="G753" t="s">
        <v>12</v>
      </c>
      <c r="H753" t="s">
        <v>121</v>
      </c>
      <c r="I753" t="s">
        <v>1713</v>
      </c>
      <c r="J753" t="s">
        <v>1625</v>
      </c>
      <c r="K753" t="s">
        <v>2273</v>
      </c>
      <c r="L753" t="s">
        <v>1715</v>
      </c>
      <c r="M753">
        <v>7</v>
      </c>
    </row>
    <row r="754" spans="1:13" x14ac:dyDescent="0.3">
      <c r="A754" t="s">
        <v>159</v>
      </c>
      <c r="B754">
        <v>2015</v>
      </c>
      <c r="C754" s="1">
        <v>430000</v>
      </c>
      <c r="D754">
        <v>5000</v>
      </c>
      <c r="E754" t="s">
        <v>10</v>
      </c>
      <c r="F754" t="s">
        <v>25</v>
      </c>
      <c r="G754" t="s">
        <v>12</v>
      </c>
      <c r="H754" t="s">
        <v>121</v>
      </c>
      <c r="I754" t="s">
        <v>1821</v>
      </c>
      <c r="J754" t="s">
        <v>1730</v>
      </c>
      <c r="K754" t="s">
        <v>1843</v>
      </c>
      <c r="L754" t="s">
        <v>1731</v>
      </c>
      <c r="M754">
        <v>5</v>
      </c>
    </row>
    <row r="755" spans="1:13" x14ac:dyDescent="0.3">
      <c r="A755" t="s">
        <v>1069</v>
      </c>
      <c r="B755">
        <v>2017</v>
      </c>
      <c r="C755" s="1">
        <v>573000</v>
      </c>
      <c r="D755">
        <v>30000</v>
      </c>
      <c r="E755" t="s">
        <v>10</v>
      </c>
      <c r="F755" t="s">
        <v>25</v>
      </c>
      <c r="G755" t="s">
        <v>12</v>
      </c>
      <c r="H755" t="s">
        <v>121</v>
      </c>
      <c r="I755" t="s">
        <v>2030</v>
      </c>
      <c r="J755" t="s">
        <v>1647</v>
      </c>
      <c r="K755" t="s">
        <v>1870</v>
      </c>
      <c r="L755" t="s">
        <v>1871</v>
      </c>
      <c r="M755">
        <v>5</v>
      </c>
    </row>
    <row r="756" spans="1:13" x14ac:dyDescent="0.3">
      <c r="A756" t="s">
        <v>444</v>
      </c>
      <c r="B756">
        <v>2015</v>
      </c>
      <c r="C756" s="1">
        <v>210000</v>
      </c>
      <c r="D756">
        <v>40000</v>
      </c>
      <c r="E756" t="s">
        <v>10</v>
      </c>
      <c r="F756" t="s">
        <v>25</v>
      </c>
      <c r="G756" t="s">
        <v>12</v>
      </c>
      <c r="H756" t="s">
        <v>121</v>
      </c>
      <c r="I756" t="s">
        <v>2031</v>
      </c>
      <c r="J756" t="s">
        <v>2250</v>
      </c>
      <c r="K756" t="s">
        <v>2251</v>
      </c>
      <c r="L756" t="s">
        <v>2252</v>
      </c>
      <c r="M756">
        <v>5</v>
      </c>
    </row>
    <row r="757" spans="1:13" x14ac:dyDescent="0.3">
      <c r="A757" t="s">
        <v>268</v>
      </c>
      <c r="B757">
        <v>2015</v>
      </c>
      <c r="C757" s="1">
        <v>600000</v>
      </c>
      <c r="D757">
        <v>60000</v>
      </c>
      <c r="E757" t="s">
        <v>14</v>
      </c>
      <c r="F757" t="s">
        <v>25</v>
      </c>
      <c r="G757" t="s">
        <v>12</v>
      </c>
      <c r="H757" t="s">
        <v>121</v>
      </c>
      <c r="I757" t="s">
        <v>1666</v>
      </c>
      <c r="J757" t="s">
        <v>1667</v>
      </c>
      <c r="K757" t="s">
        <v>1668</v>
      </c>
      <c r="L757" t="s">
        <v>1669</v>
      </c>
      <c r="M757">
        <v>5</v>
      </c>
    </row>
    <row r="758" spans="1:13" x14ac:dyDescent="0.3">
      <c r="A758" t="s">
        <v>2468</v>
      </c>
      <c r="B758">
        <v>2008</v>
      </c>
      <c r="C758" s="1">
        <v>150000</v>
      </c>
      <c r="D758">
        <v>70000</v>
      </c>
      <c r="E758" t="s">
        <v>10</v>
      </c>
      <c r="F758" t="s">
        <v>25</v>
      </c>
      <c r="G758" t="s">
        <v>12</v>
      </c>
      <c r="H758" t="s">
        <v>154</v>
      </c>
      <c r="I758" t="s">
        <v>1633</v>
      </c>
      <c r="J758" t="s">
        <v>1634</v>
      </c>
      <c r="K758" t="s">
        <v>1635</v>
      </c>
      <c r="L758" t="s">
        <v>1636</v>
      </c>
      <c r="M758">
        <v>5</v>
      </c>
    </row>
    <row r="759" spans="1:13" x14ac:dyDescent="0.3">
      <c r="A759" t="s">
        <v>142</v>
      </c>
      <c r="B759">
        <v>2019</v>
      </c>
      <c r="C759" s="1">
        <v>550000</v>
      </c>
      <c r="D759">
        <v>15000</v>
      </c>
      <c r="E759" t="s">
        <v>10</v>
      </c>
      <c r="F759" t="s">
        <v>25</v>
      </c>
      <c r="G759" t="s">
        <v>12</v>
      </c>
      <c r="H759" t="s">
        <v>121</v>
      </c>
      <c r="I759" t="s">
        <v>1703</v>
      </c>
      <c r="J759" t="s">
        <v>1704</v>
      </c>
      <c r="K759" t="s">
        <v>2064</v>
      </c>
      <c r="L759" t="s">
        <v>1706</v>
      </c>
      <c r="M759">
        <v>5</v>
      </c>
    </row>
    <row r="760" spans="1:13" x14ac:dyDescent="0.3">
      <c r="A760" t="s">
        <v>2133</v>
      </c>
      <c r="B760">
        <v>2011</v>
      </c>
      <c r="C760" s="1">
        <v>320000</v>
      </c>
      <c r="D760">
        <v>110000</v>
      </c>
      <c r="E760" t="s">
        <v>14</v>
      </c>
      <c r="F760" t="s">
        <v>25</v>
      </c>
      <c r="G760" t="s">
        <v>12</v>
      </c>
      <c r="H760" t="s">
        <v>126</v>
      </c>
      <c r="I760" t="s">
        <v>1674</v>
      </c>
      <c r="J760" t="s">
        <v>1625</v>
      </c>
      <c r="K760" t="s">
        <v>1675</v>
      </c>
      <c r="L760" t="s">
        <v>1627</v>
      </c>
      <c r="M760">
        <v>5</v>
      </c>
    </row>
    <row r="761" spans="1:13" x14ac:dyDescent="0.3">
      <c r="A761" t="s">
        <v>120</v>
      </c>
      <c r="B761">
        <v>2000</v>
      </c>
      <c r="C761" s="1">
        <v>80000</v>
      </c>
      <c r="D761">
        <v>70000</v>
      </c>
      <c r="E761" t="s">
        <v>10</v>
      </c>
      <c r="F761" t="s">
        <v>25</v>
      </c>
      <c r="G761" t="s">
        <v>12</v>
      </c>
      <c r="H761" t="s">
        <v>151</v>
      </c>
      <c r="I761" t="s">
        <v>1642</v>
      </c>
      <c r="J761" t="s">
        <v>1655</v>
      </c>
      <c r="K761" t="s">
        <v>1656</v>
      </c>
      <c r="L761" t="s">
        <v>1657</v>
      </c>
      <c r="M761">
        <v>4</v>
      </c>
    </row>
    <row r="762" spans="1:13" x14ac:dyDescent="0.3">
      <c r="A762" t="s">
        <v>741</v>
      </c>
      <c r="B762">
        <v>2019</v>
      </c>
      <c r="C762" s="1">
        <v>800000</v>
      </c>
      <c r="D762">
        <v>10000</v>
      </c>
      <c r="E762" t="s">
        <v>14</v>
      </c>
      <c r="F762" t="s">
        <v>25</v>
      </c>
      <c r="G762" t="s">
        <v>12</v>
      </c>
      <c r="H762" t="s">
        <v>121</v>
      </c>
      <c r="I762" t="s">
        <v>2469</v>
      </c>
      <c r="J762" t="s">
        <v>1629</v>
      </c>
      <c r="K762" t="s">
        <v>1772</v>
      </c>
      <c r="L762" t="s">
        <v>1686</v>
      </c>
      <c r="M762">
        <v>5</v>
      </c>
    </row>
    <row r="763" spans="1:13" x14ac:dyDescent="0.3">
      <c r="A763" t="s">
        <v>783</v>
      </c>
      <c r="B763">
        <v>2013</v>
      </c>
      <c r="C763" s="1">
        <v>500000</v>
      </c>
      <c r="D763">
        <v>60000</v>
      </c>
      <c r="E763" t="s">
        <v>10</v>
      </c>
      <c r="F763" t="s">
        <v>25</v>
      </c>
      <c r="G763" t="s">
        <v>12</v>
      </c>
      <c r="H763" t="s">
        <v>121</v>
      </c>
      <c r="I763" t="s">
        <v>1827</v>
      </c>
      <c r="J763" t="s">
        <v>1828</v>
      </c>
      <c r="K763" t="s">
        <v>1829</v>
      </c>
      <c r="L763" t="s">
        <v>1830</v>
      </c>
      <c r="M763">
        <v>7</v>
      </c>
    </row>
    <row r="764" spans="1:13" x14ac:dyDescent="0.3">
      <c r="A764" t="s">
        <v>842</v>
      </c>
      <c r="B764">
        <v>2011</v>
      </c>
      <c r="C764" s="1">
        <v>229999</v>
      </c>
      <c r="D764">
        <v>110000</v>
      </c>
      <c r="E764" t="s">
        <v>14</v>
      </c>
      <c r="F764" t="s">
        <v>25</v>
      </c>
      <c r="G764" t="s">
        <v>12</v>
      </c>
      <c r="H764" t="s">
        <v>126</v>
      </c>
      <c r="I764" t="s">
        <v>1868</v>
      </c>
      <c r="J764" t="s">
        <v>1625</v>
      </c>
      <c r="K764" t="s">
        <v>1640</v>
      </c>
      <c r="L764" t="s">
        <v>1806</v>
      </c>
      <c r="M764">
        <v>5</v>
      </c>
    </row>
    <row r="765" spans="1:13" x14ac:dyDescent="0.3">
      <c r="A765" t="s">
        <v>448</v>
      </c>
      <c r="B765">
        <v>2015</v>
      </c>
      <c r="C765" s="1">
        <v>630000</v>
      </c>
      <c r="D765">
        <v>35000</v>
      </c>
      <c r="E765" t="s">
        <v>10</v>
      </c>
      <c r="F765" t="s">
        <v>25</v>
      </c>
      <c r="G765" t="s">
        <v>12</v>
      </c>
      <c r="H765" t="s">
        <v>121</v>
      </c>
      <c r="I765" t="s">
        <v>1723</v>
      </c>
      <c r="J765" t="s">
        <v>1647</v>
      </c>
      <c r="K765" t="s">
        <v>1724</v>
      </c>
      <c r="L765" t="s">
        <v>1725</v>
      </c>
      <c r="M765">
        <v>5</v>
      </c>
    </row>
    <row r="766" spans="1:13" x14ac:dyDescent="0.3">
      <c r="A766" t="s">
        <v>450</v>
      </c>
      <c r="B766">
        <v>2016</v>
      </c>
      <c r="C766" s="1">
        <v>190000</v>
      </c>
      <c r="D766">
        <v>70000</v>
      </c>
      <c r="E766" t="s">
        <v>10</v>
      </c>
      <c r="F766" t="s">
        <v>25</v>
      </c>
      <c r="G766" t="s">
        <v>12</v>
      </c>
      <c r="H766" t="s">
        <v>126</v>
      </c>
      <c r="I766" t="s">
        <v>1716</v>
      </c>
      <c r="J766" t="s">
        <v>1655</v>
      </c>
      <c r="K766" t="s">
        <v>1717</v>
      </c>
      <c r="L766" t="s">
        <v>1657</v>
      </c>
      <c r="M766">
        <v>8</v>
      </c>
    </row>
    <row r="767" spans="1:13" x14ac:dyDescent="0.3">
      <c r="A767" t="s">
        <v>2470</v>
      </c>
      <c r="B767">
        <v>2011</v>
      </c>
      <c r="C767" s="1">
        <v>450000</v>
      </c>
      <c r="D767">
        <v>100000</v>
      </c>
      <c r="E767" t="s">
        <v>14</v>
      </c>
      <c r="F767" t="s">
        <v>25</v>
      </c>
      <c r="G767" t="s">
        <v>12</v>
      </c>
      <c r="H767" t="s">
        <v>126</v>
      </c>
      <c r="I767" t="s">
        <v>1994</v>
      </c>
      <c r="J767" t="s">
        <v>2164</v>
      </c>
      <c r="K767" t="s">
        <v>2165</v>
      </c>
      <c r="L767" t="s">
        <v>2166</v>
      </c>
      <c r="M767">
        <v>7</v>
      </c>
    </row>
    <row r="768" spans="1:13" x14ac:dyDescent="0.3">
      <c r="A768" t="s">
        <v>2471</v>
      </c>
      <c r="B768">
        <v>2008</v>
      </c>
      <c r="C768" s="1">
        <v>95000</v>
      </c>
      <c r="D768">
        <v>120000</v>
      </c>
      <c r="E768" t="s">
        <v>10</v>
      </c>
      <c r="F768" t="s">
        <v>25</v>
      </c>
      <c r="G768" t="s">
        <v>12</v>
      </c>
      <c r="H768" t="s">
        <v>121</v>
      </c>
      <c r="I768" t="s">
        <v>1687</v>
      </c>
      <c r="J768" t="s">
        <v>1655</v>
      </c>
      <c r="K768" t="s">
        <v>1688</v>
      </c>
      <c r="L768" t="s">
        <v>1689</v>
      </c>
      <c r="M768">
        <v>5</v>
      </c>
    </row>
    <row r="769" spans="1:13" x14ac:dyDescent="0.3">
      <c r="A769" t="s">
        <v>1178</v>
      </c>
      <c r="B769">
        <v>2009</v>
      </c>
      <c r="C769" s="1">
        <v>101000</v>
      </c>
      <c r="D769">
        <v>90000</v>
      </c>
      <c r="E769" t="s">
        <v>10</v>
      </c>
      <c r="F769" t="s">
        <v>25</v>
      </c>
      <c r="G769" t="s">
        <v>12</v>
      </c>
      <c r="H769" t="s">
        <v>151</v>
      </c>
      <c r="I769" t="s">
        <v>1687</v>
      </c>
      <c r="J769" t="s">
        <v>1655</v>
      </c>
      <c r="K769" t="s">
        <v>1721</v>
      </c>
      <c r="L769" t="s">
        <v>1722</v>
      </c>
      <c r="M769">
        <v>8</v>
      </c>
    </row>
    <row r="770" spans="1:13" x14ac:dyDescent="0.3">
      <c r="A770" t="s">
        <v>1210</v>
      </c>
      <c r="B770">
        <v>2016</v>
      </c>
      <c r="C770" s="1">
        <v>500000</v>
      </c>
      <c r="D770">
        <v>70000</v>
      </c>
      <c r="E770" t="s">
        <v>14</v>
      </c>
      <c r="F770" t="s">
        <v>25</v>
      </c>
      <c r="G770" t="s">
        <v>12</v>
      </c>
      <c r="H770" t="s">
        <v>126</v>
      </c>
      <c r="I770" t="s">
        <v>2360</v>
      </c>
      <c r="J770" t="s">
        <v>1629</v>
      </c>
      <c r="K770" t="s">
        <v>1698</v>
      </c>
      <c r="L770" t="s">
        <v>1686</v>
      </c>
      <c r="M770">
        <v>5</v>
      </c>
    </row>
    <row r="771" spans="1:13" x14ac:dyDescent="0.3">
      <c r="A771" t="s">
        <v>870</v>
      </c>
      <c r="B771">
        <v>2014</v>
      </c>
      <c r="C771" s="1">
        <v>1019999</v>
      </c>
      <c r="D771">
        <v>88000</v>
      </c>
      <c r="E771" t="s">
        <v>14</v>
      </c>
      <c r="F771" t="s">
        <v>25</v>
      </c>
      <c r="G771" t="s">
        <v>12</v>
      </c>
      <c r="H771" t="s">
        <v>126</v>
      </c>
      <c r="I771" t="s">
        <v>1763</v>
      </c>
      <c r="J771" t="s">
        <v>1764</v>
      </c>
      <c r="K771" t="s">
        <v>1789</v>
      </c>
      <c r="L771" t="s">
        <v>1766</v>
      </c>
      <c r="M771">
        <v>7</v>
      </c>
    </row>
    <row r="772" spans="1:13" x14ac:dyDescent="0.3">
      <c r="A772" t="s">
        <v>241</v>
      </c>
      <c r="B772">
        <v>2012</v>
      </c>
      <c r="C772" s="1">
        <v>244000</v>
      </c>
      <c r="D772">
        <v>38000</v>
      </c>
      <c r="E772" t="s">
        <v>10</v>
      </c>
      <c r="F772" t="s">
        <v>25</v>
      </c>
      <c r="G772" t="s">
        <v>12</v>
      </c>
      <c r="H772" t="s">
        <v>121</v>
      </c>
      <c r="I772" t="s">
        <v>2031</v>
      </c>
      <c r="J772" t="s">
        <v>2250</v>
      </c>
      <c r="K772" t="s">
        <v>2251</v>
      </c>
      <c r="L772" t="s">
        <v>2252</v>
      </c>
      <c r="M772">
        <v>5</v>
      </c>
    </row>
    <row r="773" spans="1:13" x14ac:dyDescent="0.3">
      <c r="A773" t="s">
        <v>605</v>
      </c>
      <c r="B773">
        <v>2013</v>
      </c>
      <c r="C773" s="1">
        <v>250000</v>
      </c>
      <c r="D773">
        <v>90000</v>
      </c>
      <c r="E773" t="s">
        <v>10</v>
      </c>
      <c r="F773" t="s">
        <v>25</v>
      </c>
      <c r="G773" t="s">
        <v>12</v>
      </c>
      <c r="H773" t="s">
        <v>126</v>
      </c>
      <c r="I773" t="s">
        <v>1821</v>
      </c>
      <c r="J773" t="s">
        <v>1730</v>
      </c>
      <c r="K773" t="s">
        <v>1843</v>
      </c>
      <c r="L773" t="s">
        <v>1731</v>
      </c>
      <c r="M773">
        <v>5</v>
      </c>
    </row>
    <row r="774" spans="1:13" x14ac:dyDescent="0.3">
      <c r="A774" t="s">
        <v>330</v>
      </c>
      <c r="B774">
        <v>2016</v>
      </c>
      <c r="C774" s="1">
        <v>660000</v>
      </c>
      <c r="D774">
        <v>60000</v>
      </c>
      <c r="E774" t="s">
        <v>10</v>
      </c>
      <c r="F774" t="s">
        <v>25</v>
      </c>
      <c r="G774" t="s">
        <v>12</v>
      </c>
      <c r="H774" t="s">
        <v>121</v>
      </c>
      <c r="I774" t="s">
        <v>1707</v>
      </c>
      <c r="J774" t="s">
        <v>1647</v>
      </c>
      <c r="K774" t="s">
        <v>1708</v>
      </c>
      <c r="L774" t="s">
        <v>1709</v>
      </c>
      <c r="M774">
        <v>5</v>
      </c>
    </row>
    <row r="775" spans="1:13" x14ac:dyDescent="0.3">
      <c r="A775" t="s">
        <v>594</v>
      </c>
      <c r="B775">
        <v>2010</v>
      </c>
      <c r="C775" s="1">
        <v>270000</v>
      </c>
      <c r="D775">
        <v>60000</v>
      </c>
      <c r="E775" t="s">
        <v>10</v>
      </c>
      <c r="F775" t="s">
        <v>25</v>
      </c>
      <c r="G775" t="s">
        <v>12</v>
      </c>
      <c r="H775" t="s">
        <v>121</v>
      </c>
      <c r="I775" t="s">
        <v>1756</v>
      </c>
      <c r="J775" t="s">
        <v>1647</v>
      </c>
      <c r="K775" t="s">
        <v>2086</v>
      </c>
      <c r="L775" t="s">
        <v>2087</v>
      </c>
      <c r="M775">
        <v>5</v>
      </c>
    </row>
    <row r="776" spans="1:13" x14ac:dyDescent="0.3">
      <c r="A776" t="s">
        <v>400</v>
      </c>
      <c r="B776">
        <v>2012</v>
      </c>
      <c r="C776" s="1">
        <v>280000</v>
      </c>
      <c r="D776">
        <v>156060</v>
      </c>
      <c r="E776" t="s">
        <v>14</v>
      </c>
      <c r="F776" t="s">
        <v>25</v>
      </c>
      <c r="G776" t="s">
        <v>12</v>
      </c>
      <c r="H776" t="s">
        <v>121</v>
      </c>
      <c r="I776" t="s">
        <v>2472</v>
      </c>
      <c r="J776" t="s">
        <v>1625</v>
      </c>
      <c r="K776" t="s">
        <v>2473</v>
      </c>
      <c r="L776" t="s">
        <v>1627</v>
      </c>
      <c r="M776">
        <v>5</v>
      </c>
    </row>
    <row r="777" spans="1:13" x14ac:dyDescent="0.3">
      <c r="A777" t="s">
        <v>231</v>
      </c>
      <c r="B777">
        <v>2017</v>
      </c>
      <c r="C777" s="1">
        <v>1050000</v>
      </c>
      <c r="D777">
        <v>60000</v>
      </c>
      <c r="E777" t="s">
        <v>14</v>
      </c>
      <c r="F777" t="s">
        <v>25</v>
      </c>
      <c r="G777" t="s">
        <v>12</v>
      </c>
      <c r="H777" t="s">
        <v>121</v>
      </c>
      <c r="I777" t="s">
        <v>1911</v>
      </c>
      <c r="J777" t="s">
        <v>1900</v>
      </c>
      <c r="K777" t="s">
        <v>1912</v>
      </c>
      <c r="L777" t="s">
        <v>1913</v>
      </c>
      <c r="M777">
        <v>5</v>
      </c>
    </row>
    <row r="778" spans="1:13" x14ac:dyDescent="0.3">
      <c r="A778" t="s">
        <v>655</v>
      </c>
      <c r="B778">
        <v>2017</v>
      </c>
      <c r="C778" s="1">
        <v>525000</v>
      </c>
      <c r="D778">
        <v>70000</v>
      </c>
      <c r="E778" t="s">
        <v>10</v>
      </c>
      <c r="F778" t="s">
        <v>25</v>
      </c>
      <c r="G778" t="s">
        <v>12</v>
      </c>
      <c r="H778" t="s">
        <v>121</v>
      </c>
      <c r="I778" t="s">
        <v>1907</v>
      </c>
      <c r="J778" t="s">
        <v>1647</v>
      </c>
      <c r="K778" t="s">
        <v>1757</v>
      </c>
      <c r="L778" t="s">
        <v>1709</v>
      </c>
      <c r="M778">
        <v>5</v>
      </c>
    </row>
    <row r="779" spans="1:13" x14ac:dyDescent="0.3">
      <c r="A779" t="s">
        <v>2291</v>
      </c>
      <c r="B779">
        <v>2017</v>
      </c>
      <c r="C779" s="1">
        <v>850000</v>
      </c>
      <c r="D779">
        <v>35000</v>
      </c>
      <c r="E779" t="s">
        <v>14</v>
      </c>
      <c r="F779" t="s">
        <v>25</v>
      </c>
      <c r="G779" t="s">
        <v>12</v>
      </c>
      <c r="H779" t="s">
        <v>121</v>
      </c>
      <c r="I779" t="s">
        <v>2292</v>
      </c>
      <c r="J779" t="s">
        <v>1900</v>
      </c>
      <c r="K779" t="s">
        <v>1912</v>
      </c>
      <c r="L779" t="s">
        <v>1913</v>
      </c>
      <c r="M779">
        <v>5</v>
      </c>
    </row>
    <row r="780" spans="1:13" x14ac:dyDescent="0.3">
      <c r="A780" t="s">
        <v>1216</v>
      </c>
      <c r="B780">
        <v>2016</v>
      </c>
      <c r="C780" s="1">
        <v>1165000</v>
      </c>
      <c r="D780">
        <v>50000</v>
      </c>
      <c r="E780" t="s">
        <v>14</v>
      </c>
      <c r="F780" t="s">
        <v>25</v>
      </c>
      <c r="G780" t="s">
        <v>12</v>
      </c>
      <c r="H780" t="s">
        <v>121</v>
      </c>
      <c r="I780" t="s">
        <v>1746</v>
      </c>
      <c r="J780" t="s">
        <v>2356</v>
      </c>
      <c r="K780" t="s">
        <v>2108</v>
      </c>
      <c r="L780" t="s">
        <v>2474</v>
      </c>
      <c r="M780">
        <v>7</v>
      </c>
    </row>
    <row r="781" spans="1:13" x14ac:dyDescent="0.3">
      <c r="A781" t="s">
        <v>1256</v>
      </c>
      <c r="B781">
        <v>2012</v>
      </c>
      <c r="C781" s="1">
        <v>345000</v>
      </c>
      <c r="D781">
        <v>50000</v>
      </c>
      <c r="E781" t="s">
        <v>10</v>
      </c>
      <c r="F781" t="s">
        <v>25</v>
      </c>
      <c r="G781" t="s">
        <v>12</v>
      </c>
      <c r="H781" t="s">
        <v>126</v>
      </c>
      <c r="I781" t="s">
        <v>1723</v>
      </c>
      <c r="J781" t="s">
        <v>1647</v>
      </c>
      <c r="K781" t="s">
        <v>2037</v>
      </c>
      <c r="L781" t="s">
        <v>1865</v>
      </c>
      <c r="M781">
        <v>5</v>
      </c>
    </row>
    <row r="782" spans="1:13" x14ac:dyDescent="0.3">
      <c r="A782" t="s">
        <v>768</v>
      </c>
      <c r="B782">
        <v>2007</v>
      </c>
      <c r="C782" s="1">
        <v>95000</v>
      </c>
      <c r="D782">
        <v>100000</v>
      </c>
      <c r="E782" t="s">
        <v>10</v>
      </c>
      <c r="F782" t="s">
        <v>25</v>
      </c>
      <c r="G782" t="s">
        <v>12</v>
      </c>
      <c r="H782" t="s">
        <v>126</v>
      </c>
      <c r="I782" t="s">
        <v>1750</v>
      </c>
      <c r="J782" t="s">
        <v>1850</v>
      </c>
      <c r="K782" t="s">
        <v>2165</v>
      </c>
      <c r="L782" t="s">
        <v>2384</v>
      </c>
      <c r="M782">
        <v>5</v>
      </c>
    </row>
    <row r="783" spans="1:13" x14ac:dyDescent="0.3">
      <c r="A783" t="s">
        <v>354</v>
      </c>
      <c r="B783">
        <v>2015</v>
      </c>
      <c r="C783" s="1">
        <v>241000</v>
      </c>
      <c r="D783">
        <v>15000</v>
      </c>
      <c r="E783" t="s">
        <v>10</v>
      </c>
      <c r="F783" t="s">
        <v>25</v>
      </c>
      <c r="G783" t="s">
        <v>12</v>
      </c>
      <c r="H783" t="s">
        <v>121</v>
      </c>
      <c r="I783" t="s">
        <v>2085</v>
      </c>
      <c r="J783" t="s">
        <v>1655</v>
      </c>
      <c r="K783" t="s">
        <v>1711</v>
      </c>
      <c r="L783" t="s">
        <v>1712</v>
      </c>
      <c r="M783">
        <v>5</v>
      </c>
    </row>
    <row r="784" spans="1:13" x14ac:dyDescent="0.3">
      <c r="A784" t="s">
        <v>354</v>
      </c>
      <c r="B784">
        <v>2015</v>
      </c>
      <c r="C784" s="1">
        <v>235000</v>
      </c>
      <c r="D784">
        <v>20000</v>
      </c>
      <c r="E784" t="s">
        <v>10</v>
      </c>
      <c r="F784" t="s">
        <v>25</v>
      </c>
      <c r="G784" t="s">
        <v>12</v>
      </c>
      <c r="H784" t="s">
        <v>121</v>
      </c>
      <c r="I784" t="s">
        <v>2085</v>
      </c>
      <c r="J784" t="s">
        <v>1655</v>
      </c>
      <c r="K784" t="s">
        <v>1711</v>
      </c>
      <c r="L784" t="s">
        <v>1712</v>
      </c>
      <c r="M784">
        <v>5</v>
      </c>
    </row>
    <row r="785" spans="1:13" x14ac:dyDescent="0.3">
      <c r="A785" t="s">
        <v>1039</v>
      </c>
      <c r="B785">
        <v>2015</v>
      </c>
      <c r="C785" s="1">
        <v>615000</v>
      </c>
      <c r="D785">
        <v>80000</v>
      </c>
      <c r="E785" t="s">
        <v>14</v>
      </c>
      <c r="F785" t="s">
        <v>25</v>
      </c>
      <c r="G785" t="s">
        <v>12</v>
      </c>
      <c r="H785" t="s">
        <v>121</v>
      </c>
      <c r="I785" t="s">
        <v>1834</v>
      </c>
      <c r="J785" t="s">
        <v>1629</v>
      </c>
      <c r="K785" t="s">
        <v>1835</v>
      </c>
      <c r="L785" t="s">
        <v>1836</v>
      </c>
      <c r="M785">
        <v>5</v>
      </c>
    </row>
    <row r="786" spans="1:13" x14ac:dyDescent="0.3">
      <c r="A786" t="s">
        <v>617</v>
      </c>
      <c r="B786">
        <v>2014</v>
      </c>
      <c r="C786" s="1">
        <v>350000</v>
      </c>
      <c r="D786">
        <v>110000</v>
      </c>
      <c r="E786" t="s">
        <v>14</v>
      </c>
      <c r="F786" t="s">
        <v>25</v>
      </c>
      <c r="G786" t="s">
        <v>12</v>
      </c>
      <c r="H786" t="s">
        <v>126</v>
      </c>
      <c r="I786" t="s">
        <v>2296</v>
      </c>
      <c r="J786" t="s">
        <v>1667</v>
      </c>
      <c r="K786" t="s">
        <v>1696</v>
      </c>
      <c r="L786" t="s">
        <v>1665</v>
      </c>
      <c r="M786">
        <v>5</v>
      </c>
    </row>
    <row r="787" spans="1:13" x14ac:dyDescent="0.3">
      <c r="A787" t="s">
        <v>624</v>
      </c>
      <c r="B787">
        <v>2014</v>
      </c>
      <c r="C787" s="1">
        <v>350000</v>
      </c>
      <c r="D787">
        <v>35000</v>
      </c>
      <c r="E787" t="s">
        <v>10</v>
      </c>
      <c r="F787" t="s">
        <v>25</v>
      </c>
      <c r="G787" t="s">
        <v>12</v>
      </c>
      <c r="H787" t="s">
        <v>121</v>
      </c>
      <c r="I787" t="s">
        <v>1821</v>
      </c>
      <c r="J787" t="s">
        <v>1730</v>
      </c>
      <c r="K787" t="s">
        <v>1843</v>
      </c>
      <c r="L787" t="s">
        <v>1731</v>
      </c>
      <c r="M787">
        <v>5</v>
      </c>
    </row>
    <row r="788" spans="1:13" x14ac:dyDescent="0.3">
      <c r="A788" t="s">
        <v>624</v>
      </c>
      <c r="B788">
        <v>2014</v>
      </c>
      <c r="C788" s="1">
        <v>380000</v>
      </c>
      <c r="D788">
        <v>35000</v>
      </c>
      <c r="E788" t="s">
        <v>10</v>
      </c>
      <c r="F788" t="s">
        <v>25</v>
      </c>
      <c r="G788" t="s">
        <v>12</v>
      </c>
      <c r="H788" t="s">
        <v>121</v>
      </c>
      <c r="I788" t="s">
        <v>1821</v>
      </c>
      <c r="J788" t="s">
        <v>1730</v>
      </c>
      <c r="K788" t="s">
        <v>1843</v>
      </c>
      <c r="L788" t="s">
        <v>1731</v>
      </c>
      <c r="M788">
        <v>5</v>
      </c>
    </row>
    <row r="789" spans="1:13" x14ac:dyDescent="0.3">
      <c r="A789" t="s">
        <v>1512</v>
      </c>
      <c r="B789">
        <v>2017</v>
      </c>
      <c r="C789" s="1">
        <v>400000</v>
      </c>
      <c r="D789">
        <v>140000</v>
      </c>
      <c r="E789" t="s">
        <v>14</v>
      </c>
      <c r="F789" t="s">
        <v>25</v>
      </c>
      <c r="G789" t="s">
        <v>12</v>
      </c>
      <c r="H789" t="s">
        <v>121</v>
      </c>
      <c r="I789" t="s">
        <v>2158</v>
      </c>
      <c r="J789" t="s">
        <v>2159</v>
      </c>
      <c r="K789" t="s">
        <v>1897</v>
      </c>
      <c r="L789" t="s">
        <v>2160</v>
      </c>
      <c r="M789">
        <v>7</v>
      </c>
    </row>
    <row r="790" spans="1:13" x14ac:dyDescent="0.3">
      <c r="A790" t="s">
        <v>1299</v>
      </c>
      <c r="B790">
        <v>2010</v>
      </c>
      <c r="C790" s="1">
        <v>220000</v>
      </c>
      <c r="D790">
        <v>40000</v>
      </c>
      <c r="E790" t="s">
        <v>10</v>
      </c>
      <c r="F790" t="s">
        <v>25</v>
      </c>
      <c r="G790" t="s">
        <v>12</v>
      </c>
      <c r="H790" t="s">
        <v>121</v>
      </c>
      <c r="I790" t="s">
        <v>1880</v>
      </c>
      <c r="J790" t="s">
        <v>1730</v>
      </c>
      <c r="K790" t="s">
        <v>1660</v>
      </c>
      <c r="L790" t="s">
        <v>1731</v>
      </c>
      <c r="M790">
        <v>5</v>
      </c>
    </row>
    <row r="791" spans="1:13" x14ac:dyDescent="0.3">
      <c r="A791" t="s">
        <v>2475</v>
      </c>
      <c r="B791">
        <v>2008</v>
      </c>
      <c r="C791" s="1">
        <v>270000</v>
      </c>
      <c r="D791">
        <v>110000</v>
      </c>
      <c r="E791" t="s">
        <v>14</v>
      </c>
      <c r="F791" t="s">
        <v>25</v>
      </c>
      <c r="G791" t="s">
        <v>12</v>
      </c>
      <c r="H791" t="s">
        <v>154</v>
      </c>
      <c r="I791" t="s">
        <v>2476</v>
      </c>
      <c r="J791" t="s">
        <v>1742</v>
      </c>
      <c r="K791" t="s">
        <v>1877</v>
      </c>
      <c r="L791" t="s">
        <v>2477</v>
      </c>
      <c r="M791">
        <v>7</v>
      </c>
    </row>
    <row r="792" spans="1:13" x14ac:dyDescent="0.3">
      <c r="A792" t="s">
        <v>2478</v>
      </c>
      <c r="B792">
        <v>2012</v>
      </c>
      <c r="C792" s="1">
        <v>275000</v>
      </c>
      <c r="D792">
        <v>70000</v>
      </c>
      <c r="E792" t="s">
        <v>10</v>
      </c>
      <c r="F792" t="s">
        <v>25</v>
      </c>
      <c r="G792" t="s">
        <v>12</v>
      </c>
      <c r="H792" t="s">
        <v>126</v>
      </c>
      <c r="I792" t="s">
        <v>1756</v>
      </c>
      <c r="J792" t="s">
        <v>1647</v>
      </c>
      <c r="K792" t="s">
        <v>2479</v>
      </c>
      <c r="L792" t="s">
        <v>1865</v>
      </c>
      <c r="M792">
        <v>5</v>
      </c>
    </row>
    <row r="793" spans="1:13" x14ac:dyDescent="0.3">
      <c r="A793" t="s">
        <v>456</v>
      </c>
      <c r="B793">
        <v>2009</v>
      </c>
      <c r="C793" s="1">
        <v>125000</v>
      </c>
      <c r="D793">
        <v>100000</v>
      </c>
      <c r="E793" t="s">
        <v>14</v>
      </c>
      <c r="F793" t="s">
        <v>25</v>
      </c>
      <c r="G793" t="s">
        <v>12</v>
      </c>
      <c r="H793" t="s">
        <v>126</v>
      </c>
      <c r="I793" t="s">
        <v>1733</v>
      </c>
      <c r="J793" t="s">
        <v>1896</v>
      </c>
      <c r="K793" t="s">
        <v>2279</v>
      </c>
      <c r="L793" t="s">
        <v>1898</v>
      </c>
      <c r="M793">
        <v>5</v>
      </c>
    </row>
    <row r="794" spans="1:13" x14ac:dyDescent="0.3">
      <c r="A794" t="s">
        <v>238</v>
      </c>
      <c r="B794">
        <v>2015</v>
      </c>
      <c r="C794" s="1">
        <v>360000</v>
      </c>
      <c r="D794">
        <v>20000</v>
      </c>
      <c r="E794" t="s">
        <v>10</v>
      </c>
      <c r="F794" t="s">
        <v>25</v>
      </c>
      <c r="G794" t="s">
        <v>12</v>
      </c>
      <c r="H794" t="s">
        <v>121</v>
      </c>
      <c r="I794" t="s">
        <v>1849</v>
      </c>
      <c r="J794" t="s">
        <v>1850</v>
      </c>
      <c r="K794" t="s">
        <v>1851</v>
      </c>
      <c r="L794" t="s">
        <v>1852</v>
      </c>
      <c r="M794">
        <v>5</v>
      </c>
    </row>
    <row r="795" spans="1:13" x14ac:dyDescent="0.3">
      <c r="A795" t="s">
        <v>645</v>
      </c>
      <c r="B795">
        <v>2019</v>
      </c>
      <c r="C795" s="1">
        <v>550000</v>
      </c>
      <c r="D795">
        <v>15000</v>
      </c>
      <c r="E795" t="s">
        <v>10</v>
      </c>
      <c r="F795" t="s">
        <v>25</v>
      </c>
      <c r="G795" t="s">
        <v>12</v>
      </c>
      <c r="H795" t="s">
        <v>121</v>
      </c>
      <c r="I795" t="s">
        <v>1677</v>
      </c>
      <c r="J795" t="s">
        <v>1647</v>
      </c>
      <c r="K795" t="s">
        <v>1648</v>
      </c>
      <c r="L795" t="s">
        <v>1649</v>
      </c>
      <c r="M795">
        <v>5</v>
      </c>
    </row>
    <row r="796" spans="1:13" x14ac:dyDescent="0.3">
      <c r="A796" t="s">
        <v>1472</v>
      </c>
      <c r="B796">
        <v>2011</v>
      </c>
      <c r="C796" s="1">
        <v>200000</v>
      </c>
      <c r="D796">
        <v>70000</v>
      </c>
      <c r="E796" t="s">
        <v>10</v>
      </c>
      <c r="F796" t="s">
        <v>25</v>
      </c>
      <c r="G796" t="s">
        <v>12</v>
      </c>
      <c r="H796" t="s">
        <v>126</v>
      </c>
      <c r="I796" t="s">
        <v>2289</v>
      </c>
      <c r="J796" t="s">
        <v>2480</v>
      </c>
      <c r="K796" t="s">
        <v>2029</v>
      </c>
      <c r="L796" t="s">
        <v>2481</v>
      </c>
      <c r="M796">
        <v>5</v>
      </c>
    </row>
    <row r="797" spans="1:13" x14ac:dyDescent="0.3">
      <c r="A797" t="s">
        <v>745</v>
      </c>
      <c r="B797">
        <v>2016</v>
      </c>
      <c r="C797" s="1">
        <v>327000</v>
      </c>
      <c r="D797">
        <v>20000</v>
      </c>
      <c r="E797" t="s">
        <v>10</v>
      </c>
      <c r="F797" t="s">
        <v>25</v>
      </c>
      <c r="G797" t="s">
        <v>12</v>
      </c>
      <c r="H797" t="s">
        <v>121</v>
      </c>
      <c r="I797" t="s">
        <v>1680</v>
      </c>
      <c r="J797" t="s">
        <v>1681</v>
      </c>
      <c r="K797" t="s">
        <v>1682</v>
      </c>
      <c r="L797" t="s">
        <v>1683</v>
      </c>
      <c r="M797">
        <v>6</v>
      </c>
    </row>
    <row r="798" spans="1:13" x14ac:dyDescent="0.3">
      <c r="A798" t="s">
        <v>238</v>
      </c>
      <c r="B798">
        <v>2016</v>
      </c>
      <c r="C798" s="1">
        <v>425000</v>
      </c>
      <c r="D798">
        <v>15000</v>
      </c>
      <c r="E798" t="s">
        <v>10</v>
      </c>
      <c r="F798" t="s">
        <v>25</v>
      </c>
      <c r="G798" t="s">
        <v>12</v>
      </c>
      <c r="H798" t="s">
        <v>121</v>
      </c>
      <c r="I798" t="s">
        <v>1849</v>
      </c>
      <c r="J798" t="s">
        <v>1850</v>
      </c>
      <c r="K798" t="s">
        <v>1851</v>
      </c>
      <c r="L798" t="s">
        <v>1852</v>
      </c>
      <c r="M798">
        <v>5</v>
      </c>
    </row>
    <row r="799" spans="1:13" x14ac:dyDescent="0.3">
      <c r="A799" t="s">
        <v>219</v>
      </c>
      <c r="B799">
        <v>2017</v>
      </c>
      <c r="C799" s="1">
        <v>620000</v>
      </c>
      <c r="D799">
        <v>107000</v>
      </c>
      <c r="E799" t="s">
        <v>14</v>
      </c>
      <c r="F799" t="s">
        <v>25</v>
      </c>
      <c r="G799" t="s">
        <v>12</v>
      </c>
      <c r="H799" t="s">
        <v>121</v>
      </c>
      <c r="I799" t="s">
        <v>2075</v>
      </c>
      <c r="J799" t="s">
        <v>1625</v>
      </c>
      <c r="K799" t="s">
        <v>2076</v>
      </c>
      <c r="L799" t="s">
        <v>1627</v>
      </c>
      <c r="M799">
        <v>5</v>
      </c>
    </row>
    <row r="800" spans="1:13" x14ac:dyDescent="0.3">
      <c r="A800" t="s">
        <v>1476</v>
      </c>
      <c r="B800">
        <v>2011</v>
      </c>
      <c r="C800" s="1">
        <v>130000</v>
      </c>
      <c r="D800">
        <v>54000</v>
      </c>
      <c r="E800" t="s">
        <v>14</v>
      </c>
      <c r="F800" t="s">
        <v>25</v>
      </c>
      <c r="G800" t="s">
        <v>12</v>
      </c>
      <c r="H800" t="s">
        <v>126</v>
      </c>
      <c r="I800" t="s">
        <v>2482</v>
      </c>
      <c r="J800" t="s">
        <v>1625</v>
      </c>
      <c r="K800" t="s">
        <v>2035</v>
      </c>
      <c r="L800" t="s">
        <v>2483</v>
      </c>
      <c r="M800">
        <v>5</v>
      </c>
    </row>
    <row r="801" spans="1:13" x14ac:dyDescent="0.3">
      <c r="A801" t="s">
        <v>277</v>
      </c>
      <c r="B801">
        <v>2009</v>
      </c>
      <c r="C801" s="1">
        <v>120000</v>
      </c>
      <c r="D801">
        <v>58000</v>
      </c>
      <c r="E801" t="s">
        <v>10</v>
      </c>
      <c r="F801" t="s">
        <v>25</v>
      </c>
      <c r="G801" t="s">
        <v>12</v>
      </c>
      <c r="H801" t="s">
        <v>121</v>
      </c>
      <c r="I801" t="s">
        <v>1687</v>
      </c>
      <c r="J801" t="s">
        <v>1655</v>
      </c>
      <c r="K801" t="s">
        <v>1688</v>
      </c>
      <c r="L801" t="s">
        <v>1689</v>
      </c>
      <c r="M801">
        <v>5</v>
      </c>
    </row>
    <row r="802" spans="1:13" x14ac:dyDescent="0.3">
      <c r="A802" t="s">
        <v>407</v>
      </c>
      <c r="B802">
        <v>2011</v>
      </c>
      <c r="C802" s="1">
        <v>400000</v>
      </c>
      <c r="D802">
        <v>110000</v>
      </c>
      <c r="E802" t="s">
        <v>14</v>
      </c>
      <c r="F802" t="s">
        <v>25</v>
      </c>
      <c r="G802" t="s">
        <v>12</v>
      </c>
      <c r="H802" t="s">
        <v>126</v>
      </c>
      <c r="I802" t="s">
        <v>2157</v>
      </c>
      <c r="J802" t="s">
        <v>1742</v>
      </c>
      <c r="K802" t="s">
        <v>1877</v>
      </c>
      <c r="L802" t="s">
        <v>1878</v>
      </c>
      <c r="M802">
        <v>8</v>
      </c>
    </row>
    <row r="803" spans="1:13" x14ac:dyDescent="0.3">
      <c r="A803" t="s">
        <v>1304</v>
      </c>
      <c r="B803">
        <v>2007</v>
      </c>
      <c r="C803" s="1">
        <v>185000</v>
      </c>
      <c r="D803">
        <v>90000</v>
      </c>
      <c r="E803" t="s">
        <v>14</v>
      </c>
      <c r="F803" t="s">
        <v>25</v>
      </c>
      <c r="G803" t="s">
        <v>12</v>
      </c>
      <c r="H803" t="s">
        <v>151</v>
      </c>
      <c r="I803" t="s">
        <v>1716</v>
      </c>
      <c r="J803" t="s">
        <v>2039</v>
      </c>
      <c r="K803" t="s">
        <v>2197</v>
      </c>
      <c r="L803" t="s">
        <v>2242</v>
      </c>
      <c r="M803">
        <v>5</v>
      </c>
    </row>
    <row r="804" spans="1:13" x14ac:dyDescent="0.3">
      <c r="A804" t="s">
        <v>365</v>
      </c>
      <c r="B804">
        <v>2015</v>
      </c>
      <c r="C804" s="1">
        <v>204999</v>
      </c>
      <c r="D804">
        <v>43000</v>
      </c>
      <c r="E804" t="s">
        <v>10</v>
      </c>
      <c r="F804" t="s">
        <v>25</v>
      </c>
      <c r="G804" t="s">
        <v>12</v>
      </c>
      <c r="H804" t="s">
        <v>126</v>
      </c>
      <c r="I804" t="s">
        <v>1703</v>
      </c>
      <c r="J804" t="s">
        <v>1730</v>
      </c>
      <c r="K804" t="s">
        <v>1851</v>
      </c>
      <c r="L804" t="s">
        <v>2484</v>
      </c>
      <c r="M804">
        <v>5</v>
      </c>
    </row>
    <row r="805" spans="1:13" x14ac:dyDescent="0.3">
      <c r="A805" t="s">
        <v>219</v>
      </c>
      <c r="B805">
        <v>2017</v>
      </c>
      <c r="C805" s="1">
        <v>625000</v>
      </c>
      <c r="D805">
        <v>43000</v>
      </c>
      <c r="E805" t="s">
        <v>14</v>
      </c>
      <c r="F805" t="s">
        <v>25</v>
      </c>
      <c r="G805" t="s">
        <v>12</v>
      </c>
      <c r="H805" t="s">
        <v>121</v>
      </c>
      <c r="I805" t="s">
        <v>2075</v>
      </c>
      <c r="J805" t="s">
        <v>1625</v>
      </c>
      <c r="K805" t="s">
        <v>2076</v>
      </c>
      <c r="L805" t="s">
        <v>1627</v>
      </c>
      <c r="M805">
        <v>5</v>
      </c>
    </row>
    <row r="806" spans="1:13" x14ac:dyDescent="0.3">
      <c r="A806" t="s">
        <v>588</v>
      </c>
      <c r="B806">
        <v>2013</v>
      </c>
      <c r="C806" s="1">
        <v>600000</v>
      </c>
      <c r="D806">
        <v>60000</v>
      </c>
      <c r="E806" t="s">
        <v>14</v>
      </c>
      <c r="F806" t="s">
        <v>25</v>
      </c>
      <c r="G806" t="s">
        <v>12</v>
      </c>
      <c r="H806" t="s">
        <v>121</v>
      </c>
      <c r="I806" t="s">
        <v>1918</v>
      </c>
      <c r="J806" t="s">
        <v>1625</v>
      </c>
      <c r="K806" t="s">
        <v>1701</v>
      </c>
      <c r="L806" t="s">
        <v>1686</v>
      </c>
      <c r="M806">
        <v>7</v>
      </c>
    </row>
    <row r="807" spans="1:13" x14ac:dyDescent="0.3">
      <c r="A807" t="s">
        <v>938</v>
      </c>
      <c r="B807">
        <v>2011</v>
      </c>
      <c r="C807" s="1">
        <v>150000</v>
      </c>
      <c r="D807">
        <v>150000</v>
      </c>
      <c r="E807" t="s">
        <v>10</v>
      </c>
      <c r="F807" t="s">
        <v>25</v>
      </c>
      <c r="G807" t="s">
        <v>12</v>
      </c>
      <c r="H807" t="s">
        <v>121</v>
      </c>
      <c r="I807" t="s">
        <v>2148</v>
      </c>
      <c r="J807" t="s">
        <v>1639</v>
      </c>
      <c r="K807" t="s">
        <v>2485</v>
      </c>
      <c r="L807" t="s">
        <v>2486</v>
      </c>
      <c r="M807">
        <v>5</v>
      </c>
    </row>
    <row r="808" spans="1:13" x14ac:dyDescent="0.3">
      <c r="A808" t="s">
        <v>2487</v>
      </c>
      <c r="B808">
        <v>2013</v>
      </c>
      <c r="C808" s="1">
        <v>229999</v>
      </c>
      <c r="D808">
        <v>46000</v>
      </c>
      <c r="E808" t="s">
        <v>10</v>
      </c>
      <c r="F808" t="s">
        <v>25</v>
      </c>
      <c r="G808" t="s">
        <v>12</v>
      </c>
      <c r="H808" t="s">
        <v>121</v>
      </c>
      <c r="I808" t="s">
        <v>1713</v>
      </c>
      <c r="J808" t="s">
        <v>1704</v>
      </c>
      <c r="K808" t="s">
        <v>2351</v>
      </c>
      <c r="L808" t="s">
        <v>2488</v>
      </c>
      <c r="M808">
        <v>5</v>
      </c>
    </row>
    <row r="809" spans="1:13" x14ac:dyDescent="0.3">
      <c r="A809" t="s">
        <v>450</v>
      </c>
      <c r="B809">
        <v>2018</v>
      </c>
      <c r="C809" s="1">
        <v>220000</v>
      </c>
      <c r="D809">
        <v>10000</v>
      </c>
      <c r="E809" t="s">
        <v>10</v>
      </c>
      <c r="F809" t="s">
        <v>25</v>
      </c>
      <c r="G809" t="s">
        <v>12</v>
      </c>
      <c r="H809" t="s">
        <v>121</v>
      </c>
      <c r="I809" t="s">
        <v>1716</v>
      </c>
      <c r="J809" t="s">
        <v>1655</v>
      </c>
      <c r="K809" t="s">
        <v>1717</v>
      </c>
      <c r="L809" t="s">
        <v>1657</v>
      </c>
      <c r="M809">
        <v>8</v>
      </c>
    </row>
    <row r="810" spans="1:13" x14ac:dyDescent="0.3">
      <c r="A810" t="s">
        <v>1423</v>
      </c>
      <c r="B810">
        <v>2016</v>
      </c>
      <c r="C810" s="1">
        <v>576000</v>
      </c>
      <c r="D810">
        <v>35000</v>
      </c>
      <c r="E810" t="s">
        <v>10</v>
      </c>
      <c r="F810" t="s">
        <v>25</v>
      </c>
      <c r="G810" t="s">
        <v>12</v>
      </c>
      <c r="H810" t="s">
        <v>121</v>
      </c>
      <c r="I810" t="s">
        <v>1723</v>
      </c>
      <c r="J810" t="s">
        <v>1647</v>
      </c>
      <c r="K810" t="s">
        <v>1724</v>
      </c>
      <c r="L810" t="s">
        <v>1725</v>
      </c>
      <c r="M810">
        <v>5</v>
      </c>
    </row>
    <row r="811" spans="1:13" x14ac:dyDescent="0.3">
      <c r="A811" t="s">
        <v>215</v>
      </c>
      <c r="B811">
        <v>2016</v>
      </c>
      <c r="C811" s="1">
        <v>265000</v>
      </c>
      <c r="D811">
        <v>50000</v>
      </c>
      <c r="E811" t="s">
        <v>10</v>
      </c>
      <c r="F811" t="s">
        <v>25</v>
      </c>
      <c r="G811" t="s">
        <v>12</v>
      </c>
      <c r="H811" t="s">
        <v>121</v>
      </c>
      <c r="I811" t="s">
        <v>2080</v>
      </c>
      <c r="J811" t="s">
        <v>2081</v>
      </c>
      <c r="K811" t="s">
        <v>2082</v>
      </c>
      <c r="L811" t="s">
        <v>2083</v>
      </c>
      <c r="M811">
        <v>5</v>
      </c>
    </row>
    <row r="812" spans="1:13" x14ac:dyDescent="0.3">
      <c r="A812" t="s">
        <v>2489</v>
      </c>
      <c r="B812">
        <v>2005</v>
      </c>
      <c r="C812" s="1">
        <v>50000</v>
      </c>
      <c r="D812">
        <v>60000</v>
      </c>
      <c r="E812" t="s">
        <v>10</v>
      </c>
      <c r="F812" t="s">
        <v>25</v>
      </c>
      <c r="G812" t="s">
        <v>12</v>
      </c>
      <c r="H812" t="s">
        <v>154</v>
      </c>
      <c r="I812" t="s">
        <v>1676</v>
      </c>
      <c r="J812" t="s">
        <v>1676</v>
      </c>
      <c r="K812" t="s">
        <v>1676</v>
      </c>
      <c r="L812" t="s">
        <v>1676</v>
      </c>
    </row>
    <row r="813" spans="1:13" x14ac:dyDescent="0.3">
      <c r="A813" t="s">
        <v>2490</v>
      </c>
      <c r="B813">
        <v>2011</v>
      </c>
      <c r="C813" s="1">
        <v>300000</v>
      </c>
      <c r="D813">
        <v>80000</v>
      </c>
      <c r="E813" t="s">
        <v>14</v>
      </c>
      <c r="F813" t="s">
        <v>25</v>
      </c>
      <c r="G813" t="s">
        <v>12</v>
      </c>
      <c r="H813" t="s">
        <v>121</v>
      </c>
      <c r="I813" t="s">
        <v>1899</v>
      </c>
      <c r="J813" t="s">
        <v>1900</v>
      </c>
      <c r="K813" t="s">
        <v>1901</v>
      </c>
      <c r="L813" t="s">
        <v>1902</v>
      </c>
      <c r="M813">
        <v>5</v>
      </c>
    </row>
    <row r="814" spans="1:13" x14ac:dyDescent="0.3">
      <c r="A814" t="s">
        <v>2491</v>
      </c>
      <c r="B814">
        <v>2017</v>
      </c>
      <c r="C814" s="1">
        <v>420000</v>
      </c>
      <c r="D814">
        <v>110000</v>
      </c>
      <c r="E814" t="s">
        <v>14</v>
      </c>
      <c r="F814" t="s">
        <v>25</v>
      </c>
      <c r="G814" t="s">
        <v>12</v>
      </c>
      <c r="H814" t="s">
        <v>121</v>
      </c>
      <c r="I814" t="s">
        <v>1710</v>
      </c>
      <c r="J814" t="s">
        <v>2142</v>
      </c>
      <c r="K814" t="s">
        <v>2143</v>
      </c>
      <c r="L814" t="s">
        <v>2144</v>
      </c>
      <c r="M814">
        <v>5</v>
      </c>
    </row>
    <row r="815" spans="1:13" x14ac:dyDescent="0.3">
      <c r="A815" t="s">
        <v>223</v>
      </c>
      <c r="B815">
        <v>2015</v>
      </c>
      <c r="C815" s="1">
        <v>750000</v>
      </c>
      <c r="D815">
        <v>14000</v>
      </c>
      <c r="E815" t="s">
        <v>14</v>
      </c>
      <c r="F815" t="s">
        <v>25</v>
      </c>
      <c r="G815" t="s">
        <v>12</v>
      </c>
      <c r="H815" t="s">
        <v>121</v>
      </c>
      <c r="I815" t="s">
        <v>1918</v>
      </c>
      <c r="J815" t="s">
        <v>1625</v>
      </c>
      <c r="K815" t="s">
        <v>1811</v>
      </c>
      <c r="L815" t="s">
        <v>1686</v>
      </c>
      <c r="M815">
        <v>7</v>
      </c>
    </row>
    <row r="816" spans="1:13" x14ac:dyDescent="0.3">
      <c r="A816" t="s">
        <v>643</v>
      </c>
      <c r="B816">
        <v>2012</v>
      </c>
      <c r="C816" s="1">
        <v>165000</v>
      </c>
      <c r="D816">
        <v>60000</v>
      </c>
      <c r="E816" t="s">
        <v>22</v>
      </c>
      <c r="F816" t="s">
        <v>25</v>
      </c>
      <c r="G816" t="s">
        <v>12</v>
      </c>
      <c r="H816" t="s">
        <v>126</v>
      </c>
      <c r="I816" t="s">
        <v>2492</v>
      </c>
      <c r="J816" t="s">
        <v>1655</v>
      </c>
      <c r="K816" t="s">
        <v>1711</v>
      </c>
      <c r="L816" t="s">
        <v>1712</v>
      </c>
      <c r="M816">
        <v>5</v>
      </c>
    </row>
    <row r="817" spans="1:13" x14ac:dyDescent="0.3">
      <c r="A817" t="s">
        <v>215</v>
      </c>
      <c r="B817">
        <v>2017</v>
      </c>
      <c r="C817" s="1">
        <v>290000</v>
      </c>
      <c r="D817">
        <v>28000</v>
      </c>
      <c r="E817" t="s">
        <v>10</v>
      </c>
      <c r="F817" t="s">
        <v>25</v>
      </c>
      <c r="G817" t="s">
        <v>12</v>
      </c>
      <c r="H817" t="s">
        <v>121</v>
      </c>
      <c r="I817" t="s">
        <v>2080</v>
      </c>
      <c r="J817" t="s">
        <v>2081</v>
      </c>
      <c r="K817" t="s">
        <v>2082</v>
      </c>
      <c r="L817" t="s">
        <v>2083</v>
      </c>
      <c r="M817">
        <v>5</v>
      </c>
    </row>
    <row r="818" spans="1:13" x14ac:dyDescent="0.3">
      <c r="A818" t="s">
        <v>1030</v>
      </c>
      <c r="B818">
        <v>2011</v>
      </c>
      <c r="C818" s="1">
        <v>160000</v>
      </c>
      <c r="D818">
        <v>57000</v>
      </c>
      <c r="E818" t="s">
        <v>10</v>
      </c>
      <c r="F818" t="s">
        <v>25</v>
      </c>
      <c r="G818" t="s">
        <v>12</v>
      </c>
      <c r="H818" t="s">
        <v>121</v>
      </c>
      <c r="I818" t="s">
        <v>2031</v>
      </c>
      <c r="J818" t="s">
        <v>2250</v>
      </c>
      <c r="K818" t="s">
        <v>2251</v>
      </c>
      <c r="L818" t="s">
        <v>2252</v>
      </c>
      <c r="M818">
        <v>5</v>
      </c>
    </row>
    <row r="819" spans="1:13" x14ac:dyDescent="0.3">
      <c r="A819" t="s">
        <v>471</v>
      </c>
      <c r="B819">
        <v>2017</v>
      </c>
      <c r="C819" s="1">
        <v>695000</v>
      </c>
      <c r="D819">
        <v>50000</v>
      </c>
      <c r="E819" t="s">
        <v>14</v>
      </c>
      <c r="F819" t="s">
        <v>25</v>
      </c>
      <c r="G819" t="s">
        <v>12</v>
      </c>
      <c r="H819" t="s">
        <v>121</v>
      </c>
      <c r="I819" t="s">
        <v>1699</v>
      </c>
      <c r="J819" t="s">
        <v>1625</v>
      </c>
      <c r="K819" t="s">
        <v>1626</v>
      </c>
      <c r="L819" t="s">
        <v>1627</v>
      </c>
      <c r="M819">
        <v>5</v>
      </c>
    </row>
    <row r="820" spans="1:13" x14ac:dyDescent="0.3">
      <c r="A820" t="s">
        <v>1193</v>
      </c>
      <c r="B820">
        <v>2012</v>
      </c>
      <c r="C820" s="1">
        <v>231000</v>
      </c>
      <c r="D820">
        <v>70000</v>
      </c>
      <c r="E820" t="s">
        <v>257</v>
      </c>
      <c r="F820" t="s">
        <v>25</v>
      </c>
      <c r="G820" t="s">
        <v>12</v>
      </c>
      <c r="H820" t="s">
        <v>121</v>
      </c>
      <c r="I820" t="s">
        <v>1853</v>
      </c>
      <c r="J820" t="s">
        <v>1730</v>
      </c>
      <c r="K820" t="s">
        <v>1854</v>
      </c>
      <c r="L820" t="s">
        <v>1855</v>
      </c>
      <c r="M820">
        <v>5</v>
      </c>
    </row>
    <row r="821" spans="1:13" x14ac:dyDescent="0.3">
      <c r="A821" t="s">
        <v>814</v>
      </c>
      <c r="B821">
        <v>2015</v>
      </c>
      <c r="C821" s="1">
        <v>1050000</v>
      </c>
      <c r="D821">
        <v>60000</v>
      </c>
      <c r="E821" t="s">
        <v>14</v>
      </c>
      <c r="F821" t="s">
        <v>25</v>
      </c>
      <c r="G821" t="s">
        <v>12</v>
      </c>
      <c r="H821" t="s">
        <v>121</v>
      </c>
      <c r="I821" t="s">
        <v>2041</v>
      </c>
      <c r="J821" t="s">
        <v>1659</v>
      </c>
      <c r="K821" t="s">
        <v>2042</v>
      </c>
      <c r="L821" t="s">
        <v>2043</v>
      </c>
      <c r="M821">
        <v>5</v>
      </c>
    </row>
    <row r="822" spans="1:13" x14ac:dyDescent="0.3">
      <c r="A822" t="s">
        <v>534</v>
      </c>
      <c r="B822">
        <v>2013</v>
      </c>
      <c r="C822" s="1">
        <v>400000</v>
      </c>
      <c r="D822">
        <v>70000</v>
      </c>
      <c r="E822" t="s">
        <v>10</v>
      </c>
      <c r="F822" t="s">
        <v>25</v>
      </c>
      <c r="G822" t="s">
        <v>12</v>
      </c>
      <c r="H822" t="s">
        <v>121</v>
      </c>
      <c r="I822" t="s">
        <v>1756</v>
      </c>
      <c r="J822" t="s">
        <v>1647</v>
      </c>
      <c r="K822" t="s">
        <v>1861</v>
      </c>
      <c r="L822" t="s">
        <v>1862</v>
      </c>
      <c r="M822">
        <v>5</v>
      </c>
    </row>
    <row r="823" spans="1:13" x14ac:dyDescent="0.3">
      <c r="A823" t="s">
        <v>2493</v>
      </c>
      <c r="B823">
        <v>2016</v>
      </c>
      <c r="C823" s="1">
        <v>500000</v>
      </c>
      <c r="D823">
        <v>40000</v>
      </c>
      <c r="E823" t="s">
        <v>10</v>
      </c>
      <c r="F823" t="s">
        <v>25</v>
      </c>
      <c r="G823" t="s">
        <v>12</v>
      </c>
      <c r="H823" t="s">
        <v>121</v>
      </c>
      <c r="I823" t="s">
        <v>1723</v>
      </c>
      <c r="J823" t="s">
        <v>1647</v>
      </c>
      <c r="K823" t="s">
        <v>1724</v>
      </c>
      <c r="L823" t="s">
        <v>1725</v>
      </c>
      <c r="M823">
        <v>5</v>
      </c>
    </row>
    <row r="824" spans="1:13" x14ac:dyDescent="0.3">
      <c r="A824" t="s">
        <v>911</v>
      </c>
      <c r="B824">
        <v>2010</v>
      </c>
      <c r="C824" s="1">
        <v>150000</v>
      </c>
      <c r="D824">
        <v>120000</v>
      </c>
      <c r="E824" t="s">
        <v>14</v>
      </c>
      <c r="F824" t="s">
        <v>25</v>
      </c>
      <c r="G824" t="s">
        <v>12</v>
      </c>
      <c r="H824" t="s">
        <v>126</v>
      </c>
      <c r="I824" t="s">
        <v>1805</v>
      </c>
      <c r="J824" t="s">
        <v>1625</v>
      </c>
      <c r="K824" t="s">
        <v>1701</v>
      </c>
      <c r="L824" t="s">
        <v>1806</v>
      </c>
      <c r="M824">
        <v>5</v>
      </c>
    </row>
    <row r="825" spans="1:13" x14ac:dyDescent="0.3">
      <c r="A825" t="s">
        <v>1503</v>
      </c>
      <c r="B825">
        <v>2016</v>
      </c>
      <c r="C825" s="1">
        <v>400000</v>
      </c>
      <c r="D825">
        <v>140000</v>
      </c>
      <c r="E825" t="s">
        <v>14</v>
      </c>
      <c r="F825" t="s">
        <v>25</v>
      </c>
      <c r="G825" t="s">
        <v>12</v>
      </c>
      <c r="H825" t="s">
        <v>126</v>
      </c>
      <c r="I825" t="s">
        <v>2494</v>
      </c>
      <c r="J825" t="s">
        <v>1742</v>
      </c>
      <c r="K825" t="s">
        <v>2495</v>
      </c>
      <c r="L825" t="s">
        <v>2496</v>
      </c>
      <c r="M825">
        <v>7</v>
      </c>
    </row>
    <row r="826" spans="1:13" x14ac:dyDescent="0.3">
      <c r="A826" t="s">
        <v>591</v>
      </c>
      <c r="B826">
        <v>2010</v>
      </c>
      <c r="C826" s="1">
        <v>120000</v>
      </c>
      <c r="D826">
        <v>100000</v>
      </c>
      <c r="E826" t="s">
        <v>14</v>
      </c>
      <c r="F826" t="s">
        <v>25</v>
      </c>
      <c r="G826" t="s">
        <v>12</v>
      </c>
      <c r="H826" t="s">
        <v>126</v>
      </c>
      <c r="I826" t="s">
        <v>1733</v>
      </c>
      <c r="J826" t="s">
        <v>1896</v>
      </c>
      <c r="K826" t="s">
        <v>2124</v>
      </c>
      <c r="L826" t="s">
        <v>2244</v>
      </c>
      <c r="M826">
        <v>5</v>
      </c>
    </row>
    <row r="827" spans="1:13" x14ac:dyDescent="0.3">
      <c r="A827" t="s">
        <v>1503</v>
      </c>
      <c r="B827">
        <v>2014</v>
      </c>
      <c r="C827" s="1">
        <v>480000</v>
      </c>
      <c r="D827">
        <v>120000</v>
      </c>
      <c r="E827" t="s">
        <v>14</v>
      </c>
      <c r="F827" t="s">
        <v>25</v>
      </c>
      <c r="G827" t="s">
        <v>12</v>
      </c>
      <c r="H827" t="s">
        <v>126</v>
      </c>
      <c r="I827" t="s">
        <v>2494</v>
      </c>
      <c r="J827" t="s">
        <v>1742</v>
      </c>
      <c r="K827" t="s">
        <v>2495</v>
      </c>
      <c r="L827" t="s">
        <v>2496</v>
      </c>
      <c r="M827">
        <v>7</v>
      </c>
    </row>
    <row r="828" spans="1:13" x14ac:dyDescent="0.3">
      <c r="A828" t="s">
        <v>1023</v>
      </c>
      <c r="B828">
        <v>2013</v>
      </c>
      <c r="C828" s="1">
        <v>200000</v>
      </c>
      <c r="D828">
        <v>120000</v>
      </c>
      <c r="E828" t="s">
        <v>14</v>
      </c>
      <c r="F828" t="s">
        <v>25</v>
      </c>
      <c r="G828" t="s">
        <v>12</v>
      </c>
      <c r="H828" t="s">
        <v>126</v>
      </c>
      <c r="I828" t="s">
        <v>1895</v>
      </c>
      <c r="J828" t="s">
        <v>1896</v>
      </c>
      <c r="K828" t="s">
        <v>1897</v>
      </c>
      <c r="L828" t="s">
        <v>1898</v>
      </c>
      <c r="M828">
        <v>5</v>
      </c>
    </row>
    <row r="829" spans="1:13" x14ac:dyDescent="0.3">
      <c r="A829" t="s">
        <v>488</v>
      </c>
      <c r="B829">
        <v>2012</v>
      </c>
      <c r="C829" s="1">
        <v>300000</v>
      </c>
      <c r="D829">
        <v>64000</v>
      </c>
      <c r="E829" t="s">
        <v>14</v>
      </c>
      <c r="F829" t="s">
        <v>25</v>
      </c>
      <c r="G829" t="s">
        <v>12</v>
      </c>
      <c r="H829" t="s">
        <v>126</v>
      </c>
      <c r="I829" t="s">
        <v>1750</v>
      </c>
      <c r="J829" t="s">
        <v>1663</v>
      </c>
      <c r="K829" t="s">
        <v>1678</v>
      </c>
      <c r="L829" t="s">
        <v>1665</v>
      </c>
      <c r="M829">
        <v>5</v>
      </c>
    </row>
    <row r="830" spans="1:13" x14ac:dyDescent="0.3">
      <c r="A830" t="s">
        <v>1195</v>
      </c>
      <c r="B830">
        <v>2015</v>
      </c>
      <c r="C830" s="1">
        <v>350000</v>
      </c>
      <c r="D830">
        <v>25000</v>
      </c>
      <c r="E830" t="s">
        <v>10</v>
      </c>
      <c r="F830" t="s">
        <v>25</v>
      </c>
      <c r="G830" t="s">
        <v>12</v>
      </c>
      <c r="H830" t="s">
        <v>121</v>
      </c>
      <c r="I830" t="s">
        <v>1842</v>
      </c>
      <c r="J830" t="s">
        <v>1730</v>
      </c>
      <c r="K830" t="s">
        <v>1843</v>
      </c>
      <c r="L830" t="s">
        <v>1731</v>
      </c>
      <c r="M830">
        <v>5</v>
      </c>
    </row>
    <row r="831" spans="1:13" x14ac:dyDescent="0.3">
      <c r="A831" t="s">
        <v>1219</v>
      </c>
      <c r="B831">
        <v>2019</v>
      </c>
      <c r="C831" s="1">
        <v>580000</v>
      </c>
      <c r="D831">
        <v>12000</v>
      </c>
      <c r="E831" t="s">
        <v>10</v>
      </c>
      <c r="F831" t="s">
        <v>25</v>
      </c>
      <c r="G831" t="s">
        <v>12</v>
      </c>
      <c r="H831" t="s">
        <v>121</v>
      </c>
      <c r="I831" t="s">
        <v>1662</v>
      </c>
      <c r="J831" t="s">
        <v>1916</v>
      </c>
      <c r="K831" t="s">
        <v>2497</v>
      </c>
      <c r="L831" t="s">
        <v>2498</v>
      </c>
      <c r="M831">
        <v>7</v>
      </c>
    </row>
    <row r="832" spans="1:13" x14ac:dyDescent="0.3">
      <c r="A832" t="s">
        <v>290</v>
      </c>
      <c r="B832">
        <v>2012</v>
      </c>
      <c r="C832" s="1">
        <v>200000</v>
      </c>
      <c r="D832">
        <v>70000</v>
      </c>
      <c r="E832" t="s">
        <v>14</v>
      </c>
      <c r="F832" t="s">
        <v>25</v>
      </c>
      <c r="G832" t="s">
        <v>12</v>
      </c>
      <c r="H832" t="s">
        <v>126</v>
      </c>
      <c r="I832" t="s">
        <v>2309</v>
      </c>
      <c r="J832" t="s">
        <v>2310</v>
      </c>
      <c r="K832" t="s">
        <v>2311</v>
      </c>
      <c r="L832" t="s">
        <v>2312</v>
      </c>
      <c r="M832">
        <v>5</v>
      </c>
    </row>
    <row r="833" spans="1:13" x14ac:dyDescent="0.3">
      <c r="A833" t="s">
        <v>2499</v>
      </c>
      <c r="B833">
        <v>2016</v>
      </c>
      <c r="C833" s="1">
        <v>750000</v>
      </c>
      <c r="D833">
        <v>120000</v>
      </c>
      <c r="E833" t="s">
        <v>14</v>
      </c>
      <c r="F833" t="s">
        <v>25</v>
      </c>
      <c r="G833" t="s">
        <v>12</v>
      </c>
      <c r="H833" t="s">
        <v>121</v>
      </c>
      <c r="I833" t="s">
        <v>2500</v>
      </c>
      <c r="J833" t="s">
        <v>1742</v>
      </c>
      <c r="K833" t="s">
        <v>1877</v>
      </c>
      <c r="L833" t="s">
        <v>2357</v>
      </c>
      <c r="M833">
        <v>5</v>
      </c>
    </row>
    <row r="834" spans="1:13" x14ac:dyDescent="0.3">
      <c r="A834" t="s">
        <v>215</v>
      </c>
      <c r="B834">
        <v>2016</v>
      </c>
      <c r="C834" s="1">
        <v>261000</v>
      </c>
      <c r="D834">
        <v>90000</v>
      </c>
      <c r="E834" t="s">
        <v>10</v>
      </c>
      <c r="F834" t="s">
        <v>25</v>
      </c>
      <c r="G834" t="s">
        <v>12</v>
      </c>
      <c r="H834" t="s">
        <v>121</v>
      </c>
      <c r="I834" t="s">
        <v>2080</v>
      </c>
      <c r="J834" t="s">
        <v>2081</v>
      </c>
      <c r="K834" t="s">
        <v>2082</v>
      </c>
      <c r="L834" t="s">
        <v>2083</v>
      </c>
      <c r="M834">
        <v>5</v>
      </c>
    </row>
    <row r="835" spans="1:13" x14ac:dyDescent="0.3">
      <c r="A835" t="s">
        <v>2328</v>
      </c>
      <c r="B835">
        <v>2015</v>
      </c>
      <c r="C835" s="1">
        <v>371000</v>
      </c>
      <c r="D835">
        <v>40000</v>
      </c>
      <c r="E835" t="s">
        <v>10</v>
      </c>
      <c r="F835" t="s">
        <v>25</v>
      </c>
      <c r="G835" t="s">
        <v>12</v>
      </c>
      <c r="H835" t="s">
        <v>121</v>
      </c>
      <c r="I835" t="s">
        <v>1713</v>
      </c>
      <c r="J835" t="s">
        <v>1704</v>
      </c>
      <c r="K835" t="s">
        <v>2329</v>
      </c>
      <c r="L835" t="s">
        <v>2330</v>
      </c>
      <c r="M835">
        <v>5</v>
      </c>
    </row>
    <row r="836" spans="1:13" x14ac:dyDescent="0.3">
      <c r="A836" t="s">
        <v>2501</v>
      </c>
      <c r="B836">
        <v>2010</v>
      </c>
      <c r="C836" s="1">
        <v>320000</v>
      </c>
      <c r="D836">
        <v>300000</v>
      </c>
      <c r="E836" t="s">
        <v>14</v>
      </c>
      <c r="F836" t="s">
        <v>25</v>
      </c>
      <c r="G836" t="s">
        <v>12</v>
      </c>
      <c r="H836" t="s">
        <v>154</v>
      </c>
      <c r="I836" t="s">
        <v>1994</v>
      </c>
      <c r="J836" t="s">
        <v>2164</v>
      </c>
      <c r="K836" t="s">
        <v>2165</v>
      </c>
      <c r="L836" t="s">
        <v>2166</v>
      </c>
      <c r="M836">
        <v>7</v>
      </c>
    </row>
    <row r="837" spans="1:13" x14ac:dyDescent="0.3">
      <c r="A837" t="s">
        <v>2502</v>
      </c>
      <c r="B837">
        <v>2012</v>
      </c>
      <c r="C837" s="1">
        <v>204999</v>
      </c>
      <c r="D837">
        <v>120000</v>
      </c>
      <c r="E837" t="s">
        <v>14</v>
      </c>
      <c r="F837" t="s">
        <v>25</v>
      </c>
      <c r="G837" t="s">
        <v>12</v>
      </c>
      <c r="H837" t="s">
        <v>126</v>
      </c>
      <c r="I837" t="s">
        <v>1895</v>
      </c>
      <c r="J837" t="s">
        <v>1639</v>
      </c>
      <c r="K837" t="s">
        <v>2143</v>
      </c>
      <c r="L837" t="s">
        <v>1898</v>
      </c>
      <c r="M837">
        <v>5</v>
      </c>
    </row>
    <row r="838" spans="1:13" x14ac:dyDescent="0.3">
      <c r="A838" t="s">
        <v>1011</v>
      </c>
      <c r="B838">
        <v>2003</v>
      </c>
      <c r="C838" s="1">
        <v>110000</v>
      </c>
      <c r="D838">
        <v>90000</v>
      </c>
      <c r="E838" t="s">
        <v>10</v>
      </c>
      <c r="F838" t="s">
        <v>25</v>
      </c>
      <c r="G838" t="s">
        <v>12</v>
      </c>
      <c r="H838" t="s">
        <v>126</v>
      </c>
      <c r="I838" t="s">
        <v>2110</v>
      </c>
      <c r="J838" t="s">
        <v>2111</v>
      </c>
      <c r="K838" t="s">
        <v>2112</v>
      </c>
      <c r="L838" t="s">
        <v>2113</v>
      </c>
      <c r="M838">
        <v>5</v>
      </c>
    </row>
    <row r="839" spans="1:13" x14ac:dyDescent="0.3">
      <c r="A839" t="s">
        <v>2503</v>
      </c>
      <c r="B839">
        <v>2009</v>
      </c>
      <c r="C839" s="1">
        <v>150000</v>
      </c>
      <c r="D839">
        <v>100000</v>
      </c>
      <c r="E839" t="s">
        <v>14</v>
      </c>
      <c r="F839" t="s">
        <v>25</v>
      </c>
      <c r="G839" t="s">
        <v>12</v>
      </c>
      <c r="H839" t="s">
        <v>151</v>
      </c>
      <c r="I839" t="s">
        <v>1633</v>
      </c>
      <c r="J839" t="s">
        <v>1663</v>
      </c>
      <c r="K839" t="s">
        <v>2029</v>
      </c>
      <c r="L839" t="s">
        <v>2504</v>
      </c>
      <c r="M839">
        <v>5</v>
      </c>
    </row>
    <row r="840" spans="1:13" x14ac:dyDescent="0.3">
      <c r="A840" t="s">
        <v>677</v>
      </c>
      <c r="B840">
        <v>2016</v>
      </c>
      <c r="C840" s="1">
        <v>625000</v>
      </c>
      <c r="D840">
        <v>90000</v>
      </c>
      <c r="E840" t="s">
        <v>14</v>
      </c>
      <c r="F840" t="s">
        <v>25</v>
      </c>
      <c r="G840" t="s">
        <v>12</v>
      </c>
      <c r="H840" t="s">
        <v>126</v>
      </c>
      <c r="I840" t="s">
        <v>2170</v>
      </c>
      <c r="J840" t="s">
        <v>2164</v>
      </c>
      <c r="K840" t="s">
        <v>1920</v>
      </c>
      <c r="L840" t="s">
        <v>2171</v>
      </c>
      <c r="M840">
        <v>7</v>
      </c>
    </row>
    <row r="841" spans="1:13" x14ac:dyDescent="0.3">
      <c r="A841" t="s">
        <v>156</v>
      </c>
      <c r="B841">
        <v>2017</v>
      </c>
      <c r="C841" s="1">
        <v>1300000</v>
      </c>
      <c r="D841">
        <v>50000</v>
      </c>
      <c r="E841" t="s">
        <v>14</v>
      </c>
      <c r="F841" t="s">
        <v>25</v>
      </c>
      <c r="G841" t="s">
        <v>12</v>
      </c>
      <c r="H841" t="s">
        <v>126</v>
      </c>
      <c r="I841" t="s">
        <v>2340</v>
      </c>
      <c r="J841" t="s">
        <v>2356</v>
      </c>
      <c r="K841" t="s">
        <v>1877</v>
      </c>
      <c r="L841" t="s">
        <v>2357</v>
      </c>
      <c r="M841">
        <v>7</v>
      </c>
    </row>
    <row r="842" spans="1:13" x14ac:dyDescent="0.3">
      <c r="A842" t="s">
        <v>2505</v>
      </c>
      <c r="B842">
        <v>2015</v>
      </c>
      <c r="C842" s="1">
        <v>900000</v>
      </c>
      <c r="D842">
        <v>168000</v>
      </c>
      <c r="E842" t="s">
        <v>14</v>
      </c>
      <c r="F842" t="s">
        <v>25</v>
      </c>
      <c r="G842" t="s">
        <v>12</v>
      </c>
      <c r="H842" t="s">
        <v>121</v>
      </c>
      <c r="I842" t="s">
        <v>2506</v>
      </c>
      <c r="J842" t="s">
        <v>1793</v>
      </c>
      <c r="K842" t="s">
        <v>1968</v>
      </c>
      <c r="L842" t="s">
        <v>2507</v>
      </c>
      <c r="M842">
        <v>5</v>
      </c>
    </row>
    <row r="843" spans="1:13" x14ac:dyDescent="0.3">
      <c r="A843" t="s">
        <v>285</v>
      </c>
      <c r="B843">
        <v>2010</v>
      </c>
      <c r="C843" s="1">
        <v>180000</v>
      </c>
      <c r="D843">
        <v>110000</v>
      </c>
      <c r="E843" t="s">
        <v>14</v>
      </c>
      <c r="F843" t="s">
        <v>25</v>
      </c>
      <c r="G843" t="s">
        <v>12</v>
      </c>
      <c r="H843" t="s">
        <v>126</v>
      </c>
      <c r="I843" t="s">
        <v>1662</v>
      </c>
      <c r="J843" t="s">
        <v>1663</v>
      </c>
      <c r="K843" t="s">
        <v>2029</v>
      </c>
      <c r="L843" t="s">
        <v>1665</v>
      </c>
      <c r="M843">
        <v>5</v>
      </c>
    </row>
    <row r="844" spans="1:13" x14ac:dyDescent="0.3">
      <c r="A844" t="s">
        <v>357</v>
      </c>
      <c r="B844">
        <v>2010</v>
      </c>
      <c r="C844" s="1">
        <v>421000</v>
      </c>
      <c r="D844">
        <v>120000</v>
      </c>
      <c r="E844" t="s">
        <v>14</v>
      </c>
      <c r="F844" t="s">
        <v>25</v>
      </c>
      <c r="G844" t="s">
        <v>12</v>
      </c>
      <c r="H844" t="s">
        <v>126</v>
      </c>
      <c r="I844" t="s">
        <v>1994</v>
      </c>
      <c r="J844" t="s">
        <v>2164</v>
      </c>
      <c r="K844" t="s">
        <v>2165</v>
      </c>
      <c r="L844" t="s">
        <v>2166</v>
      </c>
      <c r="M844">
        <v>7</v>
      </c>
    </row>
    <row r="845" spans="1:13" x14ac:dyDescent="0.3">
      <c r="A845" t="s">
        <v>876</v>
      </c>
      <c r="B845">
        <v>2017</v>
      </c>
      <c r="C845" s="1">
        <v>900000</v>
      </c>
      <c r="D845">
        <v>40000</v>
      </c>
      <c r="E845" t="s">
        <v>14</v>
      </c>
      <c r="F845" t="s">
        <v>25</v>
      </c>
      <c r="G845" t="s">
        <v>12</v>
      </c>
      <c r="H845" t="s">
        <v>121</v>
      </c>
      <c r="I845" t="s">
        <v>1697</v>
      </c>
      <c r="J845" t="s">
        <v>1629</v>
      </c>
      <c r="K845" t="s">
        <v>1698</v>
      </c>
      <c r="L845" t="s">
        <v>1686</v>
      </c>
      <c r="M845">
        <v>5</v>
      </c>
    </row>
    <row r="846" spans="1:13" x14ac:dyDescent="0.3">
      <c r="A846" t="s">
        <v>2468</v>
      </c>
      <c r="B846">
        <v>2006</v>
      </c>
      <c r="C846" s="1">
        <v>165000</v>
      </c>
      <c r="D846">
        <v>110000</v>
      </c>
      <c r="E846" t="s">
        <v>10</v>
      </c>
      <c r="F846" t="s">
        <v>25</v>
      </c>
      <c r="G846" t="s">
        <v>12</v>
      </c>
      <c r="H846" t="s">
        <v>126</v>
      </c>
      <c r="I846" t="s">
        <v>1633</v>
      </c>
      <c r="J846" t="s">
        <v>1634</v>
      </c>
      <c r="K846" t="s">
        <v>1635</v>
      </c>
      <c r="L846" t="s">
        <v>1636</v>
      </c>
      <c r="M846">
        <v>5</v>
      </c>
    </row>
    <row r="847" spans="1:13" x14ac:dyDescent="0.3">
      <c r="A847" t="s">
        <v>1618</v>
      </c>
      <c r="B847">
        <v>2010</v>
      </c>
      <c r="C847" s="1">
        <v>270000</v>
      </c>
      <c r="D847">
        <v>100000</v>
      </c>
      <c r="E847" t="s">
        <v>14</v>
      </c>
      <c r="F847" t="s">
        <v>25</v>
      </c>
      <c r="G847" t="s">
        <v>12</v>
      </c>
      <c r="H847" t="s">
        <v>151</v>
      </c>
      <c r="I847" t="s">
        <v>1903</v>
      </c>
      <c r="J847" t="s">
        <v>1639</v>
      </c>
      <c r="K847" t="s">
        <v>1640</v>
      </c>
      <c r="L847" t="s">
        <v>1641</v>
      </c>
      <c r="M847">
        <v>5</v>
      </c>
    </row>
    <row r="848" spans="1:13" x14ac:dyDescent="0.3">
      <c r="A848" t="s">
        <v>251</v>
      </c>
      <c r="B848">
        <v>2017</v>
      </c>
      <c r="C848" s="1">
        <v>750000</v>
      </c>
      <c r="D848">
        <v>40000</v>
      </c>
      <c r="E848" t="s">
        <v>14</v>
      </c>
      <c r="F848" t="s">
        <v>25</v>
      </c>
      <c r="G848" t="s">
        <v>12</v>
      </c>
      <c r="H848" t="s">
        <v>121</v>
      </c>
      <c r="I848" t="s">
        <v>1718</v>
      </c>
      <c r="J848" t="s">
        <v>1625</v>
      </c>
      <c r="K848" t="s">
        <v>1685</v>
      </c>
      <c r="L848" t="s">
        <v>1686</v>
      </c>
      <c r="M848">
        <v>5</v>
      </c>
    </row>
    <row r="849" spans="1:13" x14ac:dyDescent="0.3">
      <c r="A849" t="s">
        <v>1319</v>
      </c>
      <c r="B849">
        <v>2019</v>
      </c>
      <c r="C849" s="1">
        <v>750000</v>
      </c>
      <c r="D849">
        <v>30000</v>
      </c>
      <c r="E849" t="s">
        <v>10</v>
      </c>
      <c r="F849" t="s">
        <v>25</v>
      </c>
      <c r="G849" t="s">
        <v>12</v>
      </c>
      <c r="H849" t="s">
        <v>121</v>
      </c>
      <c r="I849" t="s">
        <v>1723</v>
      </c>
      <c r="J849" t="s">
        <v>1647</v>
      </c>
      <c r="K849" t="s">
        <v>1648</v>
      </c>
      <c r="L849" t="s">
        <v>2508</v>
      </c>
      <c r="M849">
        <v>5</v>
      </c>
    </row>
    <row r="850" spans="1:13" x14ac:dyDescent="0.3">
      <c r="A850" t="s">
        <v>239</v>
      </c>
      <c r="B850">
        <v>2002</v>
      </c>
      <c r="C850" s="1">
        <v>40000</v>
      </c>
      <c r="D850">
        <v>80000</v>
      </c>
      <c r="E850" t="s">
        <v>10</v>
      </c>
      <c r="F850" t="s">
        <v>25</v>
      </c>
      <c r="G850" t="s">
        <v>12</v>
      </c>
      <c r="H850" t="s">
        <v>154</v>
      </c>
      <c r="I850" t="s">
        <v>1642</v>
      </c>
      <c r="J850" t="s">
        <v>1655</v>
      </c>
      <c r="K850" t="s">
        <v>1656</v>
      </c>
      <c r="L850" t="s">
        <v>1657</v>
      </c>
      <c r="M850">
        <v>4</v>
      </c>
    </row>
    <row r="851" spans="1:13" x14ac:dyDescent="0.3">
      <c r="A851" t="s">
        <v>285</v>
      </c>
      <c r="B851">
        <v>2011</v>
      </c>
      <c r="C851" s="1">
        <v>190000</v>
      </c>
      <c r="D851">
        <v>90000</v>
      </c>
      <c r="E851" t="s">
        <v>14</v>
      </c>
      <c r="F851" t="s">
        <v>25</v>
      </c>
      <c r="G851" t="s">
        <v>12</v>
      </c>
      <c r="H851" t="s">
        <v>126</v>
      </c>
      <c r="I851" t="s">
        <v>1662</v>
      </c>
      <c r="J851" t="s">
        <v>1663</v>
      </c>
      <c r="K851" t="s">
        <v>2029</v>
      </c>
      <c r="L851" t="s">
        <v>1665</v>
      </c>
      <c r="M851">
        <v>5</v>
      </c>
    </row>
    <row r="852" spans="1:13" x14ac:dyDescent="0.3">
      <c r="A852" t="s">
        <v>1320</v>
      </c>
      <c r="B852">
        <v>2009</v>
      </c>
      <c r="C852" s="1">
        <v>395000</v>
      </c>
      <c r="D852">
        <v>200000</v>
      </c>
      <c r="E852" t="s">
        <v>14</v>
      </c>
      <c r="F852" t="s">
        <v>25</v>
      </c>
      <c r="G852" t="s">
        <v>12</v>
      </c>
      <c r="H852" t="s">
        <v>154</v>
      </c>
      <c r="I852" t="s">
        <v>2148</v>
      </c>
      <c r="J852" t="s">
        <v>1764</v>
      </c>
      <c r="K852" t="s">
        <v>2149</v>
      </c>
      <c r="L852" t="s">
        <v>2150</v>
      </c>
      <c r="M852">
        <v>7</v>
      </c>
    </row>
    <row r="853" spans="1:13" x14ac:dyDescent="0.3">
      <c r="A853" t="s">
        <v>1419</v>
      </c>
      <c r="B853">
        <v>2010</v>
      </c>
      <c r="C853" s="1">
        <v>800000</v>
      </c>
      <c r="D853">
        <v>125000</v>
      </c>
      <c r="E853" t="s">
        <v>14</v>
      </c>
      <c r="F853" t="s">
        <v>25</v>
      </c>
      <c r="G853" t="s">
        <v>12</v>
      </c>
      <c r="H853" t="s">
        <v>126</v>
      </c>
      <c r="I853" t="s">
        <v>2138</v>
      </c>
      <c r="J853" t="s">
        <v>1760</v>
      </c>
      <c r="K853" t="s">
        <v>2139</v>
      </c>
      <c r="L853" t="s">
        <v>1762</v>
      </c>
      <c r="M853">
        <v>7</v>
      </c>
    </row>
    <row r="854" spans="1:13" x14ac:dyDescent="0.3">
      <c r="A854" t="s">
        <v>289</v>
      </c>
      <c r="B854">
        <v>2011</v>
      </c>
      <c r="C854" s="1">
        <v>315000</v>
      </c>
      <c r="D854">
        <v>80000</v>
      </c>
      <c r="E854" t="s">
        <v>10</v>
      </c>
      <c r="F854" t="s">
        <v>25</v>
      </c>
      <c r="G854" t="s">
        <v>12</v>
      </c>
      <c r="H854" t="s">
        <v>121</v>
      </c>
      <c r="I854" t="s">
        <v>1733</v>
      </c>
      <c r="J854" t="s">
        <v>1647</v>
      </c>
      <c r="K854" t="s">
        <v>2086</v>
      </c>
      <c r="L854" t="s">
        <v>2087</v>
      </c>
      <c r="M854">
        <v>5</v>
      </c>
    </row>
    <row r="855" spans="1:13" x14ac:dyDescent="0.3">
      <c r="A855" t="s">
        <v>1374</v>
      </c>
      <c r="B855">
        <v>2014</v>
      </c>
      <c r="C855" s="1">
        <v>1600000</v>
      </c>
      <c r="D855">
        <v>44000</v>
      </c>
      <c r="E855" t="s">
        <v>14</v>
      </c>
      <c r="F855" t="s">
        <v>25</v>
      </c>
      <c r="G855" t="s">
        <v>19</v>
      </c>
      <c r="H855" t="s">
        <v>126</v>
      </c>
      <c r="I855" t="s">
        <v>2151</v>
      </c>
      <c r="J855" t="s">
        <v>1793</v>
      </c>
      <c r="K855" t="s">
        <v>2509</v>
      </c>
      <c r="L855" t="s">
        <v>2510</v>
      </c>
      <c r="M855">
        <v>5</v>
      </c>
    </row>
    <row r="856" spans="1:13" x14ac:dyDescent="0.3">
      <c r="A856" t="s">
        <v>174</v>
      </c>
      <c r="B856">
        <v>2013</v>
      </c>
      <c r="C856" s="1">
        <v>409999</v>
      </c>
      <c r="D856">
        <v>90000</v>
      </c>
      <c r="E856" t="s">
        <v>14</v>
      </c>
      <c r="F856" t="s">
        <v>25</v>
      </c>
      <c r="G856" t="s">
        <v>12</v>
      </c>
      <c r="H856" t="s">
        <v>121</v>
      </c>
      <c r="I856" t="s">
        <v>1658</v>
      </c>
      <c r="J856" t="s">
        <v>1659</v>
      </c>
      <c r="K856" t="s">
        <v>1843</v>
      </c>
      <c r="L856" t="s">
        <v>1661</v>
      </c>
      <c r="M856">
        <v>5</v>
      </c>
    </row>
    <row r="857" spans="1:13" x14ac:dyDescent="0.3">
      <c r="A857" t="s">
        <v>534</v>
      </c>
      <c r="B857">
        <v>2013</v>
      </c>
      <c r="C857" s="1">
        <v>340000</v>
      </c>
      <c r="D857">
        <v>70000</v>
      </c>
      <c r="E857" t="s">
        <v>10</v>
      </c>
      <c r="F857" t="s">
        <v>25</v>
      </c>
      <c r="G857" t="s">
        <v>12</v>
      </c>
      <c r="H857" t="s">
        <v>121</v>
      </c>
      <c r="I857" t="s">
        <v>1756</v>
      </c>
      <c r="J857" t="s">
        <v>1647</v>
      </c>
      <c r="K857" t="s">
        <v>1861</v>
      </c>
      <c r="L857" t="s">
        <v>1862</v>
      </c>
      <c r="M857">
        <v>5</v>
      </c>
    </row>
    <row r="858" spans="1:13" x14ac:dyDescent="0.3">
      <c r="A858" t="s">
        <v>173</v>
      </c>
      <c r="B858">
        <v>2015</v>
      </c>
      <c r="C858" s="1">
        <v>270000</v>
      </c>
      <c r="D858">
        <v>43000</v>
      </c>
      <c r="E858" t="s">
        <v>10</v>
      </c>
      <c r="F858" t="s">
        <v>25</v>
      </c>
      <c r="G858" t="s">
        <v>12</v>
      </c>
      <c r="H858" t="s">
        <v>121</v>
      </c>
      <c r="I858" t="s">
        <v>2031</v>
      </c>
      <c r="J858" t="s">
        <v>2250</v>
      </c>
      <c r="K858" t="s">
        <v>2251</v>
      </c>
      <c r="L858" t="s">
        <v>2252</v>
      </c>
      <c r="M858">
        <v>5</v>
      </c>
    </row>
    <row r="859" spans="1:13" x14ac:dyDescent="0.3">
      <c r="A859" t="s">
        <v>324</v>
      </c>
      <c r="B859">
        <v>2017</v>
      </c>
      <c r="C859" s="1">
        <v>280000</v>
      </c>
      <c r="D859">
        <v>80000</v>
      </c>
      <c r="E859" t="s">
        <v>14</v>
      </c>
      <c r="F859" t="s">
        <v>25</v>
      </c>
      <c r="G859" t="s">
        <v>12</v>
      </c>
      <c r="H859" t="s">
        <v>121</v>
      </c>
      <c r="I859" t="s">
        <v>2048</v>
      </c>
      <c r="J859" t="s">
        <v>1625</v>
      </c>
      <c r="K859" t="s">
        <v>1626</v>
      </c>
      <c r="L859" t="s">
        <v>2049</v>
      </c>
      <c r="M859">
        <v>5</v>
      </c>
    </row>
    <row r="860" spans="1:13" x14ac:dyDescent="0.3">
      <c r="A860" t="s">
        <v>543</v>
      </c>
      <c r="B860">
        <v>2012</v>
      </c>
      <c r="C860" s="1">
        <v>130000</v>
      </c>
      <c r="D860">
        <v>60000</v>
      </c>
      <c r="E860" t="s">
        <v>14</v>
      </c>
      <c r="F860" t="s">
        <v>25</v>
      </c>
      <c r="G860" t="s">
        <v>12</v>
      </c>
      <c r="H860" t="s">
        <v>121</v>
      </c>
      <c r="I860" t="s">
        <v>2449</v>
      </c>
      <c r="J860" t="s">
        <v>1625</v>
      </c>
      <c r="K860" t="s">
        <v>1626</v>
      </c>
      <c r="L860" t="s">
        <v>2049</v>
      </c>
      <c r="M860">
        <v>5</v>
      </c>
    </row>
    <row r="861" spans="1:13" x14ac:dyDescent="0.3">
      <c r="A861" t="s">
        <v>241</v>
      </c>
      <c r="B861">
        <v>2014</v>
      </c>
      <c r="C861" s="1">
        <v>260000</v>
      </c>
      <c r="D861">
        <v>18945</v>
      </c>
      <c r="E861" t="s">
        <v>10</v>
      </c>
      <c r="F861" t="s">
        <v>25</v>
      </c>
      <c r="G861" t="s">
        <v>12</v>
      </c>
      <c r="H861" t="s">
        <v>121</v>
      </c>
      <c r="I861" t="s">
        <v>2031</v>
      </c>
      <c r="J861" t="s">
        <v>2250</v>
      </c>
      <c r="K861" t="s">
        <v>2251</v>
      </c>
      <c r="L861" t="s">
        <v>2252</v>
      </c>
      <c r="M861">
        <v>5</v>
      </c>
    </row>
    <row r="862" spans="1:13" x14ac:dyDescent="0.3">
      <c r="A862" t="s">
        <v>327</v>
      </c>
      <c r="B862">
        <v>2018</v>
      </c>
      <c r="C862" s="1">
        <v>710000</v>
      </c>
      <c r="D862">
        <v>70000</v>
      </c>
      <c r="E862" t="s">
        <v>14</v>
      </c>
      <c r="F862" t="s">
        <v>25</v>
      </c>
      <c r="G862" t="s">
        <v>12</v>
      </c>
      <c r="H862" t="s">
        <v>121</v>
      </c>
      <c r="I862" t="s">
        <v>2178</v>
      </c>
      <c r="J862" t="s">
        <v>2135</v>
      </c>
      <c r="K862" t="s">
        <v>2136</v>
      </c>
      <c r="L862" t="s">
        <v>2190</v>
      </c>
      <c r="M862">
        <v>5</v>
      </c>
    </row>
    <row r="863" spans="1:13" x14ac:dyDescent="0.3">
      <c r="A863" t="s">
        <v>2511</v>
      </c>
      <c r="B863">
        <v>2013</v>
      </c>
      <c r="C863" s="1">
        <v>204999</v>
      </c>
      <c r="D863">
        <v>100000</v>
      </c>
      <c r="E863" t="s">
        <v>10</v>
      </c>
      <c r="F863" t="s">
        <v>25</v>
      </c>
      <c r="G863" t="s">
        <v>12</v>
      </c>
      <c r="H863" t="s">
        <v>154</v>
      </c>
      <c r="I863" t="s">
        <v>1892</v>
      </c>
      <c r="J863" t="s">
        <v>1814</v>
      </c>
      <c r="K863" t="s">
        <v>1873</v>
      </c>
      <c r="L863" t="s">
        <v>1874</v>
      </c>
      <c r="M863">
        <v>7</v>
      </c>
    </row>
    <row r="864" spans="1:13" x14ac:dyDescent="0.3">
      <c r="A864" t="s">
        <v>2512</v>
      </c>
      <c r="B864">
        <v>2017</v>
      </c>
      <c r="C864" s="1">
        <v>300000</v>
      </c>
      <c r="D864">
        <v>60000</v>
      </c>
      <c r="E864" t="s">
        <v>10</v>
      </c>
      <c r="F864" t="s">
        <v>25</v>
      </c>
      <c r="G864" t="s">
        <v>12</v>
      </c>
      <c r="H864" t="s">
        <v>121</v>
      </c>
      <c r="I864" t="s">
        <v>2467</v>
      </c>
      <c r="J864" t="s">
        <v>1681</v>
      </c>
      <c r="K864" t="s">
        <v>1678</v>
      </c>
      <c r="L864" t="s">
        <v>1739</v>
      </c>
      <c r="M864">
        <v>7</v>
      </c>
    </row>
    <row r="865" spans="1:13" x14ac:dyDescent="0.3">
      <c r="A865" t="s">
        <v>286</v>
      </c>
      <c r="B865">
        <v>2009</v>
      </c>
      <c r="C865" s="1">
        <v>180000</v>
      </c>
      <c r="D865">
        <v>144000</v>
      </c>
      <c r="E865" t="s">
        <v>14</v>
      </c>
      <c r="F865" t="s">
        <v>25</v>
      </c>
      <c r="G865" t="s">
        <v>12</v>
      </c>
      <c r="H865" t="s">
        <v>126</v>
      </c>
      <c r="I865" t="s">
        <v>1674</v>
      </c>
      <c r="J865" t="s">
        <v>1625</v>
      </c>
      <c r="K865" t="s">
        <v>1675</v>
      </c>
      <c r="L865" t="s">
        <v>1627</v>
      </c>
      <c r="M865">
        <v>5</v>
      </c>
    </row>
    <row r="866" spans="1:13" x14ac:dyDescent="0.3">
      <c r="A866" t="s">
        <v>1286</v>
      </c>
      <c r="B866">
        <v>2016</v>
      </c>
      <c r="C866" s="1">
        <v>700000</v>
      </c>
      <c r="D866">
        <v>120000</v>
      </c>
      <c r="E866" t="s">
        <v>14</v>
      </c>
      <c r="F866" t="s">
        <v>25</v>
      </c>
      <c r="G866" t="s">
        <v>12</v>
      </c>
      <c r="H866" t="s">
        <v>121</v>
      </c>
      <c r="I866" t="s">
        <v>2372</v>
      </c>
      <c r="J866" t="s">
        <v>2039</v>
      </c>
      <c r="K866" t="s">
        <v>1765</v>
      </c>
      <c r="L866" t="s">
        <v>2105</v>
      </c>
      <c r="M866">
        <v>7</v>
      </c>
    </row>
    <row r="867" spans="1:13" x14ac:dyDescent="0.3">
      <c r="A867" t="s">
        <v>1265</v>
      </c>
      <c r="B867">
        <v>2012</v>
      </c>
      <c r="C867" s="1">
        <v>320000</v>
      </c>
      <c r="D867">
        <v>107825</v>
      </c>
      <c r="E867" t="s">
        <v>14</v>
      </c>
      <c r="F867" t="s">
        <v>25</v>
      </c>
      <c r="G867" t="s">
        <v>12</v>
      </c>
      <c r="H867" t="s">
        <v>126</v>
      </c>
      <c r="I867" t="s">
        <v>1903</v>
      </c>
      <c r="J867" t="s">
        <v>1639</v>
      </c>
      <c r="K867" t="s">
        <v>1640</v>
      </c>
      <c r="L867" t="s">
        <v>1641</v>
      </c>
      <c r="M867">
        <v>5</v>
      </c>
    </row>
    <row r="868" spans="1:13" x14ac:dyDescent="0.3">
      <c r="A868" t="s">
        <v>2513</v>
      </c>
      <c r="B868">
        <v>2020</v>
      </c>
      <c r="C868" s="1">
        <v>370000</v>
      </c>
      <c r="D868">
        <v>15000</v>
      </c>
      <c r="E868" t="s">
        <v>10</v>
      </c>
      <c r="F868" t="s">
        <v>25</v>
      </c>
      <c r="G868" t="s">
        <v>12</v>
      </c>
      <c r="H868" t="s">
        <v>121</v>
      </c>
      <c r="I868" t="s">
        <v>2514</v>
      </c>
      <c r="J868" t="s">
        <v>1655</v>
      </c>
      <c r="K868" t="s">
        <v>1711</v>
      </c>
      <c r="L868" t="s">
        <v>1712</v>
      </c>
      <c r="M868">
        <v>5</v>
      </c>
    </row>
    <row r="869" spans="1:13" x14ac:dyDescent="0.3">
      <c r="A869" t="s">
        <v>410</v>
      </c>
      <c r="B869">
        <v>2018</v>
      </c>
      <c r="C869" s="1">
        <v>340000</v>
      </c>
      <c r="D869">
        <v>10000</v>
      </c>
      <c r="E869" t="s">
        <v>10</v>
      </c>
      <c r="F869" t="s">
        <v>25</v>
      </c>
      <c r="G869" t="s">
        <v>12</v>
      </c>
      <c r="H869" t="s">
        <v>121</v>
      </c>
      <c r="I869" t="s">
        <v>2080</v>
      </c>
      <c r="J869" t="s">
        <v>2081</v>
      </c>
      <c r="K869" t="s">
        <v>2082</v>
      </c>
      <c r="L869" t="s">
        <v>2083</v>
      </c>
      <c r="M869">
        <v>5</v>
      </c>
    </row>
    <row r="870" spans="1:13" x14ac:dyDescent="0.3">
      <c r="A870" t="s">
        <v>2515</v>
      </c>
      <c r="B870">
        <v>2019</v>
      </c>
      <c r="C870" s="1">
        <v>1040000</v>
      </c>
      <c r="D870">
        <v>1620</v>
      </c>
      <c r="E870" t="s">
        <v>10</v>
      </c>
      <c r="F870" t="s">
        <v>25</v>
      </c>
      <c r="G870" t="s">
        <v>12</v>
      </c>
      <c r="H870" t="s">
        <v>121</v>
      </c>
      <c r="I870" t="s">
        <v>1666</v>
      </c>
      <c r="J870" t="s">
        <v>1780</v>
      </c>
      <c r="K870" t="s">
        <v>2054</v>
      </c>
      <c r="L870" t="s">
        <v>2516</v>
      </c>
      <c r="M870">
        <v>6</v>
      </c>
    </row>
    <row r="871" spans="1:13" x14ac:dyDescent="0.3">
      <c r="A871" t="s">
        <v>2517</v>
      </c>
      <c r="B871">
        <v>2018</v>
      </c>
      <c r="C871" s="1">
        <v>750000</v>
      </c>
      <c r="D871">
        <v>30000</v>
      </c>
      <c r="E871" t="s">
        <v>14</v>
      </c>
      <c r="F871" t="s">
        <v>25</v>
      </c>
      <c r="G871" t="s">
        <v>12</v>
      </c>
      <c r="H871" t="s">
        <v>121</v>
      </c>
      <c r="I871" t="s">
        <v>2266</v>
      </c>
      <c r="J871" t="s">
        <v>1639</v>
      </c>
      <c r="K871" t="s">
        <v>1811</v>
      </c>
      <c r="L871" t="s">
        <v>2267</v>
      </c>
      <c r="M871">
        <v>5</v>
      </c>
    </row>
    <row r="872" spans="1:13" x14ac:dyDescent="0.3">
      <c r="A872" t="s">
        <v>2518</v>
      </c>
      <c r="B872">
        <v>2018</v>
      </c>
      <c r="C872" s="1">
        <v>600000</v>
      </c>
      <c r="D872">
        <v>70000</v>
      </c>
      <c r="E872" t="s">
        <v>14</v>
      </c>
      <c r="F872" t="s">
        <v>25</v>
      </c>
      <c r="G872" t="s">
        <v>12</v>
      </c>
      <c r="H872" t="s">
        <v>121</v>
      </c>
      <c r="I872" t="s">
        <v>2372</v>
      </c>
      <c r="J872" t="s">
        <v>1742</v>
      </c>
      <c r="K872" t="s">
        <v>1877</v>
      </c>
      <c r="L872" t="s">
        <v>2357</v>
      </c>
      <c r="M872">
        <v>9</v>
      </c>
    </row>
    <row r="873" spans="1:13" x14ac:dyDescent="0.3">
      <c r="A873" t="s">
        <v>2378</v>
      </c>
      <c r="B873">
        <v>2016</v>
      </c>
      <c r="C873" s="1">
        <v>550000</v>
      </c>
      <c r="D873">
        <v>70000</v>
      </c>
      <c r="E873" t="s">
        <v>14</v>
      </c>
      <c r="F873" t="s">
        <v>25</v>
      </c>
      <c r="G873" t="s">
        <v>12</v>
      </c>
      <c r="H873" t="s">
        <v>121</v>
      </c>
      <c r="I873" t="s">
        <v>2170</v>
      </c>
      <c r="J873" t="s">
        <v>2164</v>
      </c>
      <c r="K873" t="s">
        <v>2165</v>
      </c>
      <c r="L873" t="s">
        <v>2325</v>
      </c>
      <c r="M873">
        <v>9</v>
      </c>
    </row>
    <row r="874" spans="1:13" x14ac:dyDescent="0.3">
      <c r="A874" t="s">
        <v>2114</v>
      </c>
      <c r="B874">
        <v>2013</v>
      </c>
      <c r="C874" s="1">
        <v>600000</v>
      </c>
      <c r="D874">
        <v>95000</v>
      </c>
      <c r="E874" t="s">
        <v>14</v>
      </c>
      <c r="F874" t="s">
        <v>25</v>
      </c>
      <c r="G874" t="s">
        <v>12</v>
      </c>
      <c r="H874" t="s">
        <v>126</v>
      </c>
      <c r="I874" t="s">
        <v>1763</v>
      </c>
      <c r="J874" t="s">
        <v>1764</v>
      </c>
      <c r="K874" t="s">
        <v>2115</v>
      </c>
      <c r="L874" t="s">
        <v>1766</v>
      </c>
      <c r="M874">
        <v>7</v>
      </c>
    </row>
    <row r="875" spans="1:13" x14ac:dyDescent="0.3">
      <c r="A875" t="s">
        <v>2519</v>
      </c>
      <c r="B875">
        <v>2017</v>
      </c>
      <c r="C875" s="1">
        <v>550000</v>
      </c>
      <c r="D875">
        <v>50000</v>
      </c>
      <c r="E875" t="s">
        <v>14</v>
      </c>
      <c r="F875" t="s">
        <v>25</v>
      </c>
      <c r="G875" t="s">
        <v>12</v>
      </c>
      <c r="H875" t="s">
        <v>121</v>
      </c>
      <c r="I875" t="s">
        <v>1710</v>
      </c>
      <c r="J875" t="s">
        <v>2142</v>
      </c>
      <c r="K875" t="s">
        <v>2143</v>
      </c>
      <c r="L875" t="s">
        <v>2144</v>
      </c>
      <c r="M875">
        <v>5</v>
      </c>
    </row>
    <row r="876" spans="1:13" x14ac:dyDescent="0.3">
      <c r="A876" t="s">
        <v>2520</v>
      </c>
      <c r="B876">
        <v>2015</v>
      </c>
      <c r="C876" s="1">
        <v>750000</v>
      </c>
      <c r="D876">
        <v>160000</v>
      </c>
      <c r="E876" t="s">
        <v>14</v>
      </c>
      <c r="F876" t="s">
        <v>25</v>
      </c>
      <c r="G876" t="s">
        <v>12</v>
      </c>
      <c r="H876" t="s">
        <v>121</v>
      </c>
      <c r="I876" t="s">
        <v>1820</v>
      </c>
      <c r="J876" t="s">
        <v>1629</v>
      </c>
      <c r="K876" t="s">
        <v>1698</v>
      </c>
      <c r="L876" t="s">
        <v>1686</v>
      </c>
      <c r="M876">
        <v>5</v>
      </c>
    </row>
    <row r="877" spans="1:13" x14ac:dyDescent="0.3">
      <c r="A877" t="s">
        <v>463</v>
      </c>
      <c r="B877">
        <v>2019</v>
      </c>
      <c r="C877" s="1">
        <v>450000</v>
      </c>
      <c r="D877">
        <v>10000</v>
      </c>
      <c r="E877" t="s">
        <v>10</v>
      </c>
      <c r="F877" t="s">
        <v>25</v>
      </c>
      <c r="G877" t="s">
        <v>12</v>
      </c>
      <c r="H877" t="s">
        <v>121</v>
      </c>
      <c r="I877" t="s">
        <v>1703</v>
      </c>
      <c r="J877" t="s">
        <v>1850</v>
      </c>
      <c r="K877" t="s">
        <v>2029</v>
      </c>
      <c r="L877" t="s">
        <v>2349</v>
      </c>
      <c r="M877">
        <v>5</v>
      </c>
    </row>
    <row r="878" spans="1:13" x14ac:dyDescent="0.3">
      <c r="A878" t="s">
        <v>223</v>
      </c>
      <c r="B878">
        <v>2012</v>
      </c>
      <c r="C878" s="1">
        <v>400000</v>
      </c>
      <c r="D878">
        <v>100000</v>
      </c>
      <c r="E878" t="s">
        <v>14</v>
      </c>
      <c r="F878" t="s">
        <v>25</v>
      </c>
      <c r="G878" t="s">
        <v>12</v>
      </c>
      <c r="H878" t="s">
        <v>154</v>
      </c>
      <c r="I878" t="s">
        <v>1918</v>
      </c>
      <c r="J878" t="s">
        <v>1625</v>
      </c>
      <c r="K878" t="s">
        <v>1811</v>
      </c>
      <c r="L878" t="s">
        <v>1686</v>
      </c>
      <c r="M878">
        <v>7</v>
      </c>
    </row>
    <row r="879" spans="1:13" x14ac:dyDescent="0.3">
      <c r="A879" t="s">
        <v>1012</v>
      </c>
      <c r="B879">
        <v>2016</v>
      </c>
      <c r="C879" s="1">
        <v>520000</v>
      </c>
      <c r="D879">
        <v>50000</v>
      </c>
      <c r="E879" t="s">
        <v>14</v>
      </c>
      <c r="F879" t="s">
        <v>25</v>
      </c>
      <c r="G879" t="s">
        <v>12</v>
      </c>
      <c r="H879" t="s">
        <v>126</v>
      </c>
      <c r="I879" t="s">
        <v>1825</v>
      </c>
      <c r="J879" t="s">
        <v>1625</v>
      </c>
      <c r="K879" t="s">
        <v>1626</v>
      </c>
      <c r="L879" t="s">
        <v>1627</v>
      </c>
      <c r="M879">
        <v>5</v>
      </c>
    </row>
    <row r="880" spans="1:13" x14ac:dyDescent="0.3">
      <c r="A880" t="s">
        <v>2521</v>
      </c>
      <c r="B880">
        <v>2013</v>
      </c>
      <c r="C880" s="1">
        <v>199000</v>
      </c>
      <c r="D880">
        <v>60000</v>
      </c>
      <c r="E880" t="s">
        <v>10</v>
      </c>
      <c r="F880" t="s">
        <v>25</v>
      </c>
      <c r="G880" t="s">
        <v>12</v>
      </c>
      <c r="H880" t="s">
        <v>126</v>
      </c>
      <c r="I880" t="s">
        <v>2522</v>
      </c>
      <c r="J880" t="s">
        <v>1730</v>
      </c>
      <c r="K880" t="s">
        <v>1660</v>
      </c>
      <c r="L880" t="s">
        <v>1731</v>
      </c>
      <c r="M880">
        <v>5</v>
      </c>
    </row>
    <row r="881" spans="1:13" x14ac:dyDescent="0.3">
      <c r="A881" t="s">
        <v>290</v>
      </c>
      <c r="B881">
        <v>2012</v>
      </c>
      <c r="C881" s="1">
        <v>150000</v>
      </c>
      <c r="D881">
        <v>110000</v>
      </c>
      <c r="E881" t="s">
        <v>14</v>
      </c>
      <c r="F881" t="s">
        <v>25</v>
      </c>
      <c r="G881" t="s">
        <v>12</v>
      </c>
      <c r="H881" t="s">
        <v>121</v>
      </c>
      <c r="I881" t="s">
        <v>2309</v>
      </c>
      <c r="J881" t="s">
        <v>2310</v>
      </c>
      <c r="K881" t="s">
        <v>2311</v>
      </c>
      <c r="L881" t="s">
        <v>2312</v>
      </c>
      <c r="M881">
        <v>5</v>
      </c>
    </row>
    <row r="882" spans="1:13" x14ac:dyDescent="0.3">
      <c r="A882" t="s">
        <v>1264</v>
      </c>
      <c r="B882">
        <v>2016</v>
      </c>
      <c r="C882" s="1">
        <v>540000</v>
      </c>
      <c r="D882">
        <v>80000</v>
      </c>
      <c r="E882" t="s">
        <v>14</v>
      </c>
      <c r="F882" t="s">
        <v>25</v>
      </c>
      <c r="G882" t="s">
        <v>12</v>
      </c>
      <c r="H882" t="s">
        <v>154</v>
      </c>
      <c r="I882" t="s">
        <v>2266</v>
      </c>
      <c r="J882" t="s">
        <v>1639</v>
      </c>
      <c r="K882" t="s">
        <v>1692</v>
      </c>
      <c r="L882" t="s">
        <v>2267</v>
      </c>
      <c r="M882">
        <v>5</v>
      </c>
    </row>
    <row r="883" spans="1:13" x14ac:dyDescent="0.3">
      <c r="A883" t="s">
        <v>621</v>
      </c>
      <c r="B883">
        <v>2011</v>
      </c>
      <c r="C883" s="1">
        <v>250000</v>
      </c>
      <c r="D883">
        <v>85000</v>
      </c>
      <c r="E883" t="s">
        <v>14</v>
      </c>
      <c r="F883" t="s">
        <v>25</v>
      </c>
      <c r="G883" t="s">
        <v>12</v>
      </c>
      <c r="H883" t="s">
        <v>126</v>
      </c>
      <c r="I883" t="s">
        <v>1700</v>
      </c>
      <c r="J883" t="s">
        <v>1625</v>
      </c>
      <c r="K883" t="s">
        <v>1701</v>
      </c>
      <c r="L883" t="s">
        <v>1686</v>
      </c>
      <c r="M883">
        <v>5</v>
      </c>
    </row>
    <row r="884" spans="1:13" x14ac:dyDescent="0.3">
      <c r="A884" t="s">
        <v>122</v>
      </c>
      <c r="B884">
        <v>2010</v>
      </c>
      <c r="C884" s="1">
        <v>200000</v>
      </c>
      <c r="D884">
        <v>90000</v>
      </c>
      <c r="E884" t="s">
        <v>10</v>
      </c>
      <c r="F884" t="s">
        <v>25</v>
      </c>
      <c r="G884" t="s">
        <v>12</v>
      </c>
      <c r="H884" t="s">
        <v>126</v>
      </c>
      <c r="I884" t="s">
        <v>1677</v>
      </c>
      <c r="J884" t="s">
        <v>1651</v>
      </c>
      <c r="K884" t="s">
        <v>1678</v>
      </c>
      <c r="L884" t="s">
        <v>1679</v>
      </c>
      <c r="M884">
        <v>5</v>
      </c>
    </row>
    <row r="885" spans="1:13" x14ac:dyDescent="0.3">
      <c r="A885" t="s">
        <v>2523</v>
      </c>
      <c r="B885">
        <v>2011</v>
      </c>
      <c r="C885" s="1">
        <v>130000</v>
      </c>
      <c r="D885">
        <v>90000</v>
      </c>
      <c r="E885" t="s">
        <v>14</v>
      </c>
      <c r="F885" t="s">
        <v>25</v>
      </c>
      <c r="G885" t="s">
        <v>12</v>
      </c>
      <c r="H885" t="s">
        <v>126</v>
      </c>
      <c r="I885" t="s">
        <v>2436</v>
      </c>
      <c r="J885" t="s">
        <v>1639</v>
      </c>
      <c r="K885" t="s">
        <v>2143</v>
      </c>
      <c r="L885" t="s">
        <v>2144</v>
      </c>
      <c r="M885">
        <v>5</v>
      </c>
    </row>
    <row r="886" spans="1:13" x14ac:dyDescent="0.3">
      <c r="A886" t="s">
        <v>120</v>
      </c>
      <c r="B886">
        <v>2007</v>
      </c>
      <c r="C886" s="1">
        <v>90000</v>
      </c>
      <c r="D886">
        <v>90000</v>
      </c>
      <c r="E886" t="s">
        <v>10</v>
      </c>
      <c r="F886" t="s">
        <v>25</v>
      </c>
      <c r="G886" t="s">
        <v>12</v>
      </c>
      <c r="H886" t="s">
        <v>121</v>
      </c>
      <c r="I886" t="s">
        <v>1642</v>
      </c>
      <c r="J886" t="s">
        <v>1655</v>
      </c>
      <c r="K886" t="s">
        <v>1656</v>
      </c>
      <c r="L886" t="s">
        <v>1657</v>
      </c>
      <c r="M886">
        <v>4</v>
      </c>
    </row>
    <row r="887" spans="1:13" x14ac:dyDescent="0.3">
      <c r="A887" t="s">
        <v>123</v>
      </c>
      <c r="B887">
        <v>2012</v>
      </c>
      <c r="C887" s="1">
        <v>450000</v>
      </c>
      <c r="D887">
        <v>120000</v>
      </c>
      <c r="E887" t="s">
        <v>14</v>
      </c>
      <c r="F887" t="s">
        <v>25</v>
      </c>
      <c r="G887" t="s">
        <v>12</v>
      </c>
      <c r="H887" t="s">
        <v>126</v>
      </c>
      <c r="I887" t="s">
        <v>1899</v>
      </c>
      <c r="J887" t="s">
        <v>1900</v>
      </c>
      <c r="K887" t="s">
        <v>1901</v>
      </c>
      <c r="L887" t="s">
        <v>1902</v>
      </c>
      <c r="M887">
        <v>5</v>
      </c>
    </row>
    <row r="888" spans="1:13" x14ac:dyDescent="0.3">
      <c r="A888" t="s">
        <v>952</v>
      </c>
      <c r="B888">
        <v>2009</v>
      </c>
      <c r="C888" s="1">
        <v>280000</v>
      </c>
      <c r="D888">
        <v>120000</v>
      </c>
      <c r="E888" t="s">
        <v>14</v>
      </c>
      <c r="F888" t="s">
        <v>25</v>
      </c>
      <c r="G888" t="s">
        <v>12</v>
      </c>
      <c r="H888" t="s">
        <v>121</v>
      </c>
      <c r="I888" t="s">
        <v>2524</v>
      </c>
      <c r="J888" t="s">
        <v>2039</v>
      </c>
      <c r="K888" t="s">
        <v>2197</v>
      </c>
      <c r="L888" t="s">
        <v>2242</v>
      </c>
      <c r="M888">
        <v>5</v>
      </c>
    </row>
    <row r="889" spans="1:13" x14ac:dyDescent="0.3">
      <c r="A889" t="s">
        <v>1416</v>
      </c>
      <c r="B889">
        <v>2007</v>
      </c>
      <c r="C889" s="1">
        <v>280000</v>
      </c>
      <c r="D889">
        <v>160000</v>
      </c>
      <c r="E889" t="s">
        <v>14</v>
      </c>
      <c r="F889" t="s">
        <v>25</v>
      </c>
      <c r="G889" t="s">
        <v>12</v>
      </c>
      <c r="H889" t="s">
        <v>126</v>
      </c>
      <c r="I889" t="s">
        <v>1741</v>
      </c>
      <c r="J889" t="s">
        <v>2159</v>
      </c>
      <c r="K889" t="s">
        <v>1905</v>
      </c>
      <c r="L889" t="s">
        <v>1744</v>
      </c>
      <c r="M889">
        <v>7</v>
      </c>
    </row>
    <row r="890" spans="1:13" x14ac:dyDescent="0.3">
      <c r="A890" t="s">
        <v>612</v>
      </c>
      <c r="B890">
        <v>2006</v>
      </c>
      <c r="C890" s="1">
        <v>120000</v>
      </c>
      <c r="D890">
        <v>141000</v>
      </c>
      <c r="E890" t="s">
        <v>10</v>
      </c>
      <c r="F890" t="s">
        <v>25</v>
      </c>
      <c r="G890" t="s">
        <v>12</v>
      </c>
      <c r="H890" t="s">
        <v>126</v>
      </c>
      <c r="I890" t="s">
        <v>1670</v>
      </c>
      <c r="J890" t="s">
        <v>1671</v>
      </c>
      <c r="K890" t="s">
        <v>1672</v>
      </c>
      <c r="L890" t="s">
        <v>1673</v>
      </c>
      <c r="M890">
        <v>5</v>
      </c>
    </row>
    <row r="891" spans="1:13" x14ac:dyDescent="0.3">
      <c r="A891" t="s">
        <v>487</v>
      </c>
      <c r="B891">
        <v>2008</v>
      </c>
      <c r="C891" s="1">
        <v>290000</v>
      </c>
      <c r="D891">
        <v>100000</v>
      </c>
      <c r="E891" t="s">
        <v>14</v>
      </c>
      <c r="F891" t="s">
        <v>25</v>
      </c>
      <c r="G891" t="s">
        <v>12</v>
      </c>
      <c r="H891" t="s">
        <v>126</v>
      </c>
      <c r="I891" t="s">
        <v>1750</v>
      </c>
      <c r="J891" t="s">
        <v>1625</v>
      </c>
      <c r="K891" t="s">
        <v>2035</v>
      </c>
      <c r="L891" t="s">
        <v>1627</v>
      </c>
      <c r="M891">
        <v>5</v>
      </c>
    </row>
    <row r="892" spans="1:13" x14ac:dyDescent="0.3">
      <c r="A892" t="s">
        <v>715</v>
      </c>
      <c r="B892">
        <v>2019</v>
      </c>
      <c r="C892" s="1">
        <v>1000000</v>
      </c>
      <c r="D892">
        <v>15000</v>
      </c>
      <c r="E892" t="s">
        <v>14</v>
      </c>
      <c r="F892" t="s">
        <v>25</v>
      </c>
      <c r="G892" t="s">
        <v>12</v>
      </c>
      <c r="H892" t="s">
        <v>121</v>
      </c>
      <c r="I892" t="s">
        <v>2525</v>
      </c>
      <c r="J892" t="s">
        <v>1639</v>
      </c>
      <c r="K892" t="s">
        <v>2090</v>
      </c>
      <c r="L892" t="s">
        <v>1693</v>
      </c>
      <c r="M892">
        <v>5</v>
      </c>
    </row>
    <row r="893" spans="1:13" x14ac:dyDescent="0.3">
      <c r="A893" t="s">
        <v>286</v>
      </c>
      <c r="B893">
        <v>2012</v>
      </c>
      <c r="C893" s="1">
        <v>415000</v>
      </c>
      <c r="D893">
        <v>108000</v>
      </c>
      <c r="E893" t="s">
        <v>14</v>
      </c>
      <c r="F893" t="s">
        <v>25</v>
      </c>
      <c r="G893" t="s">
        <v>12</v>
      </c>
      <c r="H893" t="s">
        <v>121</v>
      </c>
      <c r="I893" t="s">
        <v>1674</v>
      </c>
      <c r="J893" t="s">
        <v>1625</v>
      </c>
      <c r="K893" t="s">
        <v>1675</v>
      </c>
      <c r="L893" t="s">
        <v>1627</v>
      </c>
      <c r="M893">
        <v>5</v>
      </c>
    </row>
    <row r="894" spans="1:13" x14ac:dyDescent="0.3">
      <c r="A894" t="s">
        <v>219</v>
      </c>
      <c r="B894">
        <v>2012</v>
      </c>
      <c r="C894" s="1">
        <v>415000</v>
      </c>
      <c r="D894">
        <v>108000</v>
      </c>
      <c r="E894" t="s">
        <v>14</v>
      </c>
      <c r="F894" t="s">
        <v>25</v>
      </c>
      <c r="G894" t="s">
        <v>12</v>
      </c>
      <c r="H894" t="s">
        <v>121</v>
      </c>
      <c r="I894" t="s">
        <v>1624</v>
      </c>
      <c r="J894" t="s">
        <v>1625</v>
      </c>
      <c r="K894" t="s">
        <v>1626</v>
      </c>
      <c r="L894" t="s">
        <v>1627</v>
      </c>
      <c r="M894">
        <v>5</v>
      </c>
    </row>
    <row r="895" spans="1:13" x14ac:dyDescent="0.3">
      <c r="A895" t="s">
        <v>290</v>
      </c>
      <c r="B895">
        <v>2015</v>
      </c>
      <c r="C895" s="1">
        <v>240000</v>
      </c>
      <c r="D895">
        <v>55000</v>
      </c>
      <c r="E895" t="s">
        <v>14</v>
      </c>
      <c r="F895" t="s">
        <v>25</v>
      </c>
      <c r="G895" t="s">
        <v>12</v>
      </c>
      <c r="H895" t="s">
        <v>121</v>
      </c>
      <c r="I895" t="s">
        <v>2309</v>
      </c>
      <c r="J895" t="s">
        <v>2310</v>
      </c>
      <c r="K895" t="s">
        <v>2358</v>
      </c>
      <c r="L895" t="s">
        <v>2359</v>
      </c>
      <c r="M895">
        <v>5</v>
      </c>
    </row>
    <row r="896" spans="1:13" x14ac:dyDescent="0.3">
      <c r="A896" t="s">
        <v>2526</v>
      </c>
      <c r="B896">
        <v>2010</v>
      </c>
      <c r="C896" s="1">
        <v>250000</v>
      </c>
      <c r="D896">
        <v>37944</v>
      </c>
      <c r="E896" t="s">
        <v>14</v>
      </c>
      <c r="F896" t="s">
        <v>25</v>
      </c>
      <c r="G896" t="s">
        <v>12</v>
      </c>
      <c r="H896" t="s">
        <v>121</v>
      </c>
      <c r="I896" t="s">
        <v>2482</v>
      </c>
      <c r="J896" t="s">
        <v>1625</v>
      </c>
      <c r="K896" t="s">
        <v>2035</v>
      </c>
      <c r="L896" t="s">
        <v>2527</v>
      </c>
      <c r="M896">
        <v>5</v>
      </c>
    </row>
    <row r="897" spans="1:13" x14ac:dyDescent="0.3">
      <c r="A897" t="s">
        <v>830</v>
      </c>
      <c r="B897">
        <v>2011</v>
      </c>
      <c r="C897" s="1">
        <v>175000</v>
      </c>
      <c r="D897">
        <v>90400</v>
      </c>
      <c r="E897" t="s">
        <v>14</v>
      </c>
      <c r="F897" t="s">
        <v>25</v>
      </c>
      <c r="G897" t="s">
        <v>12</v>
      </c>
      <c r="H897" t="s">
        <v>121</v>
      </c>
      <c r="I897" t="s">
        <v>1662</v>
      </c>
      <c r="J897" t="s">
        <v>1663</v>
      </c>
      <c r="K897" t="s">
        <v>2029</v>
      </c>
      <c r="L897" t="s">
        <v>1665</v>
      </c>
      <c r="M897">
        <v>5</v>
      </c>
    </row>
    <row r="898" spans="1:13" x14ac:dyDescent="0.3">
      <c r="A898" t="s">
        <v>1304</v>
      </c>
      <c r="B898">
        <v>2008</v>
      </c>
      <c r="C898" s="1">
        <v>220000</v>
      </c>
      <c r="D898">
        <v>85000</v>
      </c>
      <c r="E898" t="s">
        <v>14</v>
      </c>
      <c r="F898" t="s">
        <v>25</v>
      </c>
      <c r="G898" t="s">
        <v>12</v>
      </c>
      <c r="H898" t="s">
        <v>126</v>
      </c>
      <c r="I898" t="s">
        <v>1716</v>
      </c>
      <c r="J898" t="s">
        <v>2039</v>
      </c>
      <c r="K898" t="s">
        <v>2197</v>
      </c>
      <c r="L898" t="s">
        <v>2242</v>
      </c>
      <c r="M898">
        <v>5</v>
      </c>
    </row>
    <row r="899" spans="1:13" x14ac:dyDescent="0.3">
      <c r="A899" t="s">
        <v>280</v>
      </c>
      <c r="B899">
        <v>2003</v>
      </c>
      <c r="C899" s="1">
        <v>85000</v>
      </c>
      <c r="D899">
        <v>120000</v>
      </c>
      <c r="E899" t="s">
        <v>14</v>
      </c>
      <c r="F899" t="s">
        <v>25</v>
      </c>
      <c r="G899" t="s">
        <v>12</v>
      </c>
      <c r="H899" t="s">
        <v>154</v>
      </c>
      <c r="I899" t="s">
        <v>2296</v>
      </c>
      <c r="J899" t="s">
        <v>2528</v>
      </c>
      <c r="K899" t="s">
        <v>2529</v>
      </c>
      <c r="L899" t="s">
        <v>2530</v>
      </c>
      <c r="M899">
        <v>5</v>
      </c>
    </row>
    <row r="900" spans="1:13" x14ac:dyDescent="0.3">
      <c r="A900" t="s">
        <v>2069</v>
      </c>
      <c r="B900">
        <v>2019</v>
      </c>
      <c r="C900" s="1">
        <v>675000</v>
      </c>
      <c r="D900">
        <v>5000</v>
      </c>
      <c r="E900" t="s">
        <v>10</v>
      </c>
      <c r="F900" t="s">
        <v>25</v>
      </c>
      <c r="G900" t="s">
        <v>12</v>
      </c>
      <c r="H900" t="s">
        <v>121</v>
      </c>
      <c r="I900" t="s">
        <v>1869</v>
      </c>
      <c r="J900" t="s">
        <v>1647</v>
      </c>
      <c r="K900" t="s">
        <v>1870</v>
      </c>
      <c r="L900" t="s">
        <v>1871</v>
      </c>
      <c r="M900">
        <v>5</v>
      </c>
    </row>
    <row r="901" spans="1:13" x14ac:dyDescent="0.3">
      <c r="A901" t="s">
        <v>469</v>
      </c>
      <c r="B901">
        <v>2016</v>
      </c>
      <c r="C901" s="1">
        <v>535000</v>
      </c>
      <c r="D901">
        <v>50000</v>
      </c>
      <c r="E901" t="s">
        <v>14</v>
      </c>
      <c r="F901" t="s">
        <v>25</v>
      </c>
      <c r="G901" t="s">
        <v>12</v>
      </c>
      <c r="H901" t="s">
        <v>121</v>
      </c>
      <c r="I901" t="s">
        <v>2531</v>
      </c>
      <c r="J901" t="s">
        <v>1667</v>
      </c>
      <c r="K901" t="s">
        <v>1909</v>
      </c>
      <c r="L901" t="s">
        <v>1686</v>
      </c>
      <c r="M901">
        <v>5</v>
      </c>
    </row>
    <row r="902" spans="1:13" x14ac:dyDescent="0.3">
      <c r="A902" t="s">
        <v>2532</v>
      </c>
      <c r="B902">
        <v>2019</v>
      </c>
      <c r="C902" s="1">
        <v>675000</v>
      </c>
      <c r="D902">
        <v>5000</v>
      </c>
      <c r="E902" t="s">
        <v>10</v>
      </c>
      <c r="F902" t="s">
        <v>25</v>
      </c>
      <c r="G902" t="s">
        <v>12</v>
      </c>
      <c r="H902" t="s">
        <v>121</v>
      </c>
      <c r="I902" t="s">
        <v>1662</v>
      </c>
      <c r="J902" t="s">
        <v>1916</v>
      </c>
      <c r="K902" t="s">
        <v>2497</v>
      </c>
      <c r="L902" t="s">
        <v>2498</v>
      </c>
      <c r="M902">
        <v>7</v>
      </c>
    </row>
    <row r="903" spans="1:13" x14ac:dyDescent="0.3">
      <c r="A903" t="s">
        <v>1375</v>
      </c>
      <c r="B903">
        <v>2016</v>
      </c>
      <c r="C903" s="1">
        <v>800000</v>
      </c>
      <c r="D903">
        <v>90000</v>
      </c>
      <c r="E903" t="s">
        <v>14</v>
      </c>
      <c r="F903" t="s">
        <v>25</v>
      </c>
      <c r="G903" t="s">
        <v>12</v>
      </c>
      <c r="H903" t="s">
        <v>121</v>
      </c>
      <c r="I903" t="s">
        <v>1718</v>
      </c>
      <c r="J903" t="s">
        <v>1625</v>
      </c>
      <c r="K903" t="s">
        <v>1685</v>
      </c>
      <c r="L903" t="s">
        <v>1686</v>
      </c>
      <c r="M903">
        <v>5</v>
      </c>
    </row>
    <row r="904" spans="1:13" x14ac:dyDescent="0.3">
      <c r="A904" t="s">
        <v>588</v>
      </c>
      <c r="B904">
        <v>2012</v>
      </c>
      <c r="C904" s="1">
        <v>425000</v>
      </c>
      <c r="D904">
        <v>96000</v>
      </c>
      <c r="E904" t="s">
        <v>14</v>
      </c>
      <c r="F904" t="s">
        <v>25</v>
      </c>
      <c r="G904" t="s">
        <v>12</v>
      </c>
      <c r="H904" t="s">
        <v>126</v>
      </c>
      <c r="I904" t="s">
        <v>1918</v>
      </c>
      <c r="J904" t="s">
        <v>1625</v>
      </c>
      <c r="K904" t="s">
        <v>1701</v>
      </c>
      <c r="L904" t="s">
        <v>1686</v>
      </c>
      <c r="M904">
        <v>7</v>
      </c>
    </row>
    <row r="905" spans="1:13" x14ac:dyDescent="0.3">
      <c r="A905" t="s">
        <v>165</v>
      </c>
      <c r="B905">
        <v>2011</v>
      </c>
      <c r="C905" s="1">
        <v>150000</v>
      </c>
      <c r="D905">
        <v>80000</v>
      </c>
      <c r="E905" t="s">
        <v>10</v>
      </c>
      <c r="F905" t="s">
        <v>25</v>
      </c>
      <c r="G905" t="s">
        <v>12</v>
      </c>
      <c r="H905" t="s">
        <v>154</v>
      </c>
      <c r="I905" t="s">
        <v>1872</v>
      </c>
      <c r="J905" t="s">
        <v>1814</v>
      </c>
      <c r="K905" t="s">
        <v>1873</v>
      </c>
      <c r="L905" t="s">
        <v>1874</v>
      </c>
      <c r="M905">
        <v>5</v>
      </c>
    </row>
    <row r="906" spans="1:13" x14ac:dyDescent="0.3">
      <c r="A906" t="s">
        <v>872</v>
      </c>
      <c r="B906">
        <v>2007</v>
      </c>
      <c r="C906" s="1">
        <v>90000</v>
      </c>
      <c r="D906">
        <v>60000</v>
      </c>
      <c r="E906" t="s">
        <v>10</v>
      </c>
      <c r="F906" t="s">
        <v>25</v>
      </c>
      <c r="G906" t="s">
        <v>12</v>
      </c>
      <c r="H906" t="s">
        <v>126</v>
      </c>
      <c r="I906" t="s">
        <v>1713</v>
      </c>
      <c r="J906" t="s">
        <v>1651</v>
      </c>
      <c r="K906" t="s">
        <v>2533</v>
      </c>
      <c r="L906" t="s">
        <v>1679</v>
      </c>
      <c r="M906">
        <v>5</v>
      </c>
    </row>
    <row r="907" spans="1:13" x14ac:dyDescent="0.3">
      <c r="A907" t="s">
        <v>300</v>
      </c>
      <c r="B907">
        <v>2015</v>
      </c>
      <c r="C907" s="1">
        <v>850000</v>
      </c>
      <c r="D907">
        <v>90000</v>
      </c>
      <c r="E907" t="s">
        <v>14</v>
      </c>
      <c r="F907" t="s">
        <v>25</v>
      </c>
      <c r="G907" t="s">
        <v>12</v>
      </c>
      <c r="H907" t="s">
        <v>121</v>
      </c>
      <c r="I907" t="s">
        <v>1892</v>
      </c>
      <c r="J907" t="s">
        <v>1742</v>
      </c>
      <c r="K907" t="s">
        <v>2108</v>
      </c>
      <c r="L907" t="s">
        <v>2109</v>
      </c>
      <c r="M907">
        <v>7</v>
      </c>
    </row>
    <row r="908" spans="1:13" x14ac:dyDescent="0.3">
      <c r="A908" t="s">
        <v>320</v>
      </c>
      <c r="B908">
        <v>2008</v>
      </c>
      <c r="C908" s="1">
        <v>330000</v>
      </c>
      <c r="D908">
        <v>193623</v>
      </c>
      <c r="E908" t="s">
        <v>14</v>
      </c>
      <c r="F908" t="s">
        <v>25</v>
      </c>
      <c r="G908" t="s">
        <v>12</v>
      </c>
      <c r="H908" t="s">
        <v>126</v>
      </c>
      <c r="I908" t="s">
        <v>2148</v>
      </c>
      <c r="J908" t="s">
        <v>1764</v>
      </c>
      <c r="K908" t="s">
        <v>2149</v>
      </c>
      <c r="L908" t="s">
        <v>2150</v>
      </c>
      <c r="M908">
        <v>8</v>
      </c>
    </row>
    <row r="909" spans="1:13" x14ac:dyDescent="0.3">
      <c r="A909" t="s">
        <v>638</v>
      </c>
      <c r="B909">
        <v>2017</v>
      </c>
      <c r="C909" s="1">
        <v>850000</v>
      </c>
      <c r="D909">
        <v>63186</v>
      </c>
      <c r="E909" t="s">
        <v>14</v>
      </c>
      <c r="F909" t="s">
        <v>25</v>
      </c>
      <c r="G909" t="s">
        <v>12</v>
      </c>
      <c r="H909" t="s">
        <v>121</v>
      </c>
      <c r="I909" t="s">
        <v>1691</v>
      </c>
      <c r="J909" t="s">
        <v>1639</v>
      </c>
      <c r="K909" t="s">
        <v>1692</v>
      </c>
      <c r="L909" t="s">
        <v>1693</v>
      </c>
      <c r="M909">
        <v>5</v>
      </c>
    </row>
    <row r="910" spans="1:13" x14ac:dyDescent="0.3">
      <c r="A910" t="s">
        <v>357</v>
      </c>
      <c r="B910">
        <v>2008</v>
      </c>
      <c r="C910" s="1">
        <v>305000</v>
      </c>
      <c r="D910">
        <v>219000</v>
      </c>
      <c r="E910" t="s">
        <v>14</v>
      </c>
      <c r="F910" t="s">
        <v>25</v>
      </c>
      <c r="G910" t="s">
        <v>12</v>
      </c>
      <c r="H910" t="s">
        <v>126</v>
      </c>
      <c r="I910" t="s">
        <v>1994</v>
      </c>
      <c r="J910" t="s">
        <v>2164</v>
      </c>
      <c r="K910" t="s">
        <v>2165</v>
      </c>
      <c r="L910" t="s">
        <v>2166</v>
      </c>
      <c r="M910">
        <v>7</v>
      </c>
    </row>
    <row r="911" spans="1:13" x14ac:dyDescent="0.3">
      <c r="A911" t="s">
        <v>870</v>
      </c>
      <c r="B911">
        <v>2013</v>
      </c>
      <c r="C911" s="1">
        <v>910000</v>
      </c>
      <c r="D911">
        <v>110000</v>
      </c>
      <c r="E911" t="s">
        <v>14</v>
      </c>
      <c r="F911" t="s">
        <v>25</v>
      </c>
      <c r="G911" t="s">
        <v>12</v>
      </c>
      <c r="H911" t="s">
        <v>126</v>
      </c>
      <c r="I911" t="s">
        <v>1763</v>
      </c>
      <c r="J911" t="s">
        <v>1764</v>
      </c>
      <c r="K911" t="s">
        <v>1765</v>
      </c>
      <c r="L911" t="s">
        <v>1766</v>
      </c>
      <c r="M911">
        <v>7</v>
      </c>
    </row>
    <row r="912" spans="1:13" x14ac:dyDescent="0.3">
      <c r="A912" t="s">
        <v>761</v>
      </c>
      <c r="B912">
        <v>2012</v>
      </c>
      <c r="C912" s="1">
        <v>1100000</v>
      </c>
      <c r="D912">
        <v>151000</v>
      </c>
      <c r="E912" t="s">
        <v>14</v>
      </c>
      <c r="F912" t="s">
        <v>25</v>
      </c>
      <c r="G912" t="s">
        <v>12</v>
      </c>
      <c r="H912" t="s">
        <v>121</v>
      </c>
      <c r="I912" t="s">
        <v>2148</v>
      </c>
      <c r="J912" t="s">
        <v>1764</v>
      </c>
      <c r="K912" t="s">
        <v>2149</v>
      </c>
      <c r="L912" t="s">
        <v>2150</v>
      </c>
      <c r="M912">
        <v>8</v>
      </c>
    </row>
    <row r="913" spans="1:13" x14ac:dyDescent="0.3">
      <c r="A913" t="s">
        <v>1498</v>
      </c>
      <c r="B913">
        <v>2019</v>
      </c>
      <c r="C913" s="1">
        <v>675000</v>
      </c>
      <c r="D913">
        <v>5000</v>
      </c>
      <c r="E913" t="s">
        <v>10</v>
      </c>
      <c r="F913" t="s">
        <v>25</v>
      </c>
      <c r="G913" t="s">
        <v>19</v>
      </c>
      <c r="H913" t="s">
        <v>121</v>
      </c>
      <c r="I913" t="s">
        <v>1707</v>
      </c>
      <c r="J913" t="s">
        <v>1647</v>
      </c>
      <c r="K913" t="s">
        <v>1708</v>
      </c>
      <c r="L913" t="s">
        <v>1709</v>
      </c>
      <c r="M913">
        <v>5</v>
      </c>
    </row>
    <row r="914" spans="1:13" x14ac:dyDescent="0.3">
      <c r="A914" t="s">
        <v>316</v>
      </c>
      <c r="B914">
        <v>2010</v>
      </c>
      <c r="C914" s="1">
        <v>150000</v>
      </c>
      <c r="D914">
        <v>91500</v>
      </c>
      <c r="E914" t="s">
        <v>10</v>
      </c>
      <c r="F914" t="s">
        <v>25</v>
      </c>
      <c r="G914" t="s">
        <v>12</v>
      </c>
      <c r="H914" t="s">
        <v>121</v>
      </c>
      <c r="I914" t="s">
        <v>1687</v>
      </c>
      <c r="J914" t="s">
        <v>1655</v>
      </c>
      <c r="K914" t="s">
        <v>1688</v>
      </c>
      <c r="L914" t="s">
        <v>1689</v>
      </c>
      <c r="M914">
        <v>5</v>
      </c>
    </row>
    <row r="915" spans="1:13" x14ac:dyDescent="0.3">
      <c r="A915" t="s">
        <v>267</v>
      </c>
      <c r="B915">
        <v>2015</v>
      </c>
      <c r="C915" s="1">
        <v>550000</v>
      </c>
      <c r="D915">
        <v>23000</v>
      </c>
      <c r="E915" t="s">
        <v>14</v>
      </c>
      <c r="F915" t="s">
        <v>25</v>
      </c>
      <c r="G915" t="s">
        <v>12</v>
      </c>
      <c r="H915" t="s">
        <v>121</v>
      </c>
      <c r="I915" t="s">
        <v>1825</v>
      </c>
      <c r="J915" t="s">
        <v>1625</v>
      </c>
      <c r="K915" t="s">
        <v>1626</v>
      </c>
      <c r="L915" t="s">
        <v>1627</v>
      </c>
      <c r="M915">
        <v>5</v>
      </c>
    </row>
    <row r="916" spans="1:13" x14ac:dyDescent="0.3">
      <c r="A916" t="s">
        <v>475</v>
      </c>
      <c r="B916">
        <v>2012</v>
      </c>
      <c r="C916" s="1">
        <v>350000</v>
      </c>
      <c r="D916">
        <v>40000</v>
      </c>
      <c r="E916" t="s">
        <v>14</v>
      </c>
      <c r="F916" t="s">
        <v>25</v>
      </c>
      <c r="G916" t="s">
        <v>12</v>
      </c>
      <c r="H916" t="s">
        <v>121</v>
      </c>
      <c r="I916" t="s">
        <v>1831</v>
      </c>
      <c r="J916" t="s">
        <v>1832</v>
      </c>
      <c r="K916" t="s">
        <v>1833</v>
      </c>
      <c r="L916" t="s">
        <v>1631</v>
      </c>
      <c r="M916">
        <v>5</v>
      </c>
    </row>
    <row r="917" spans="1:13" x14ac:dyDescent="0.3">
      <c r="A917" t="s">
        <v>400</v>
      </c>
      <c r="B917">
        <v>2012</v>
      </c>
      <c r="C917" s="1">
        <v>300000</v>
      </c>
      <c r="D917">
        <v>70000</v>
      </c>
      <c r="E917" t="s">
        <v>14</v>
      </c>
      <c r="F917" t="s">
        <v>25</v>
      </c>
      <c r="G917" t="s">
        <v>12</v>
      </c>
      <c r="H917" t="s">
        <v>121</v>
      </c>
      <c r="I917" t="s">
        <v>2472</v>
      </c>
      <c r="J917" t="s">
        <v>1625</v>
      </c>
      <c r="K917" t="s">
        <v>2473</v>
      </c>
      <c r="L917" t="s">
        <v>1627</v>
      </c>
      <c r="M917">
        <v>5</v>
      </c>
    </row>
    <row r="918" spans="1:13" x14ac:dyDescent="0.3">
      <c r="A918" t="s">
        <v>1289</v>
      </c>
      <c r="B918">
        <v>2018</v>
      </c>
      <c r="C918" s="1">
        <v>1745000</v>
      </c>
      <c r="D918">
        <v>10000</v>
      </c>
      <c r="E918" t="s">
        <v>14</v>
      </c>
      <c r="F918" t="s">
        <v>25</v>
      </c>
      <c r="G918" t="s">
        <v>19</v>
      </c>
      <c r="H918" t="s">
        <v>121</v>
      </c>
      <c r="I918" t="s">
        <v>1785</v>
      </c>
      <c r="J918" t="s">
        <v>1786</v>
      </c>
      <c r="K918" t="s">
        <v>1787</v>
      </c>
      <c r="L918" t="s">
        <v>1788</v>
      </c>
      <c r="M918">
        <v>7</v>
      </c>
    </row>
    <row r="919" spans="1:13" x14ac:dyDescent="0.3">
      <c r="A919" t="s">
        <v>2534</v>
      </c>
      <c r="B919">
        <v>2014</v>
      </c>
      <c r="C919" s="1">
        <v>611000</v>
      </c>
      <c r="D919">
        <v>90000</v>
      </c>
      <c r="E919" t="s">
        <v>14</v>
      </c>
      <c r="F919" t="s">
        <v>25</v>
      </c>
      <c r="G919" t="s">
        <v>12</v>
      </c>
      <c r="H919" t="s">
        <v>126</v>
      </c>
      <c r="I919" t="s">
        <v>1720</v>
      </c>
      <c r="J919" t="s">
        <v>2164</v>
      </c>
      <c r="K919" t="s">
        <v>2035</v>
      </c>
      <c r="L919" t="s">
        <v>2447</v>
      </c>
      <c r="M919">
        <v>7</v>
      </c>
    </row>
    <row r="920" spans="1:13" x14ac:dyDescent="0.3">
      <c r="A920" t="s">
        <v>192</v>
      </c>
      <c r="B920">
        <v>2016</v>
      </c>
      <c r="C920" s="1">
        <v>400000</v>
      </c>
      <c r="D920">
        <v>68000</v>
      </c>
      <c r="E920" t="s">
        <v>10</v>
      </c>
      <c r="F920" t="s">
        <v>25</v>
      </c>
      <c r="G920" t="s">
        <v>12</v>
      </c>
      <c r="H920" t="s">
        <v>121</v>
      </c>
      <c r="I920" t="s">
        <v>2066</v>
      </c>
      <c r="J920" t="s">
        <v>1681</v>
      </c>
      <c r="K920" t="s">
        <v>1815</v>
      </c>
      <c r="L920" t="s">
        <v>1923</v>
      </c>
      <c r="M920">
        <v>5</v>
      </c>
    </row>
    <row r="921" spans="1:13" x14ac:dyDescent="0.3">
      <c r="A921" t="s">
        <v>1287</v>
      </c>
      <c r="B921">
        <v>2013</v>
      </c>
      <c r="C921" s="1">
        <v>700000</v>
      </c>
      <c r="D921">
        <v>120000</v>
      </c>
      <c r="E921" t="s">
        <v>14</v>
      </c>
      <c r="F921" t="s">
        <v>25</v>
      </c>
      <c r="G921" t="s">
        <v>12</v>
      </c>
      <c r="H921" t="s">
        <v>121</v>
      </c>
      <c r="I921" t="s">
        <v>2318</v>
      </c>
      <c r="J921" t="s">
        <v>1900</v>
      </c>
      <c r="K921" t="s">
        <v>2535</v>
      </c>
      <c r="L921" t="s">
        <v>2536</v>
      </c>
      <c r="M921">
        <v>5</v>
      </c>
    </row>
    <row r="922" spans="1:13" x14ac:dyDescent="0.3">
      <c r="A922" t="s">
        <v>438</v>
      </c>
      <c r="B922">
        <v>2013</v>
      </c>
      <c r="C922" s="1">
        <v>300000</v>
      </c>
      <c r="D922">
        <v>65000</v>
      </c>
      <c r="E922" t="s">
        <v>14</v>
      </c>
      <c r="F922" t="s">
        <v>25</v>
      </c>
      <c r="G922" t="s">
        <v>12</v>
      </c>
      <c r="H922" t="s">
        <v>121</v>
      </c>
      <c r="I922" t="s">
        <v>2525</v>
      </c>
      <c r="J922" t="s">
        <v>1625</v>
      </c>
      <c r="K922" t="s">
        <v>2537</v>
      </c>
      <c r="L922" t="s">
        <v>2538</v>
      </c>
      <c r="M922">
        <v>5</v>
      </c>
    </row>
    <row r="923" spans="1:13" x14ac:dyDescent="0.3">
      <c r="A923" t="s">
        <v>187</v>
      </c>
      <c r="B923">
        <v>2005</v>
      </c>
      <c r="C923" s="1">
        <v>65000</v>
      </c>
      <c r="D923">
        <v>85000</v>
      </c>
      <c r="E923" t="s">
        <v>10</v>
      </c>
      <c r="F923" t="s">
        <v>25</v>
      </c>
      <c r="G923" t="s">
        <v>12</v>
      </c>
      <c r="H923" t="s">
        <v>121</v>
      </c>
      <c r="I923" t="s">
        <v>2056</v>
      </c>
      <c r="J923" t="s">
        <v>2057</v>
      </c>
      <c r="K923" t="s">
        <v>2058</v>
      </c>
      <c r="L923" t="s">
        <v>2059</v>
      </c>
      <c r="M923">
        <v>5</v>
      </c>
    </row>
    <row r="924" spans="1:13" x14ac:dyDescent="0.3">
      <c r="A924" t="s">
        <v>159</v>
      </c>
      <c r="B924">
        <v>2011</v>
      </c>
      <c r="C924" s="1">
        <v>200000</v>
      </c>
      <c r="D924">
        <v>94000</v>
      </c>
      <c r="E924" t="s">
        <v>10</v>
      </c>
      <c r="F924" t="s">
        <v>25</v>
      </c>
      <c r="G924" t="s">
        <v>12</v>
      </c>
      <c r="H924" t="s">
        <v>154</v>
      </c>
      <c r="I924" t="s">
        <v>1677</v>
      </c>
      <c r="J924" t="s">
        <v>1730</v>
      </c>
      <c r="K924" t="s">
        <v>1660</v>
      </c>
      <c r="L924" t="s">
        <v>1731</v>
      </c>
      <c r="M924">
        <v>5</v>
      </c>
    </row>
    <row r="925" spans="1:13" x14ac:dyDescent="0.3">
      <c r="A925" t="s">
        <v>860</v>
      </c>
      <c r="B925">
        <v>2015</v>
      </c>
      <c r="C925" s="1">
        <v>650000</v>
      </c>
      <c r="D925">
        <v>100000</v>
      </c>
      <c r="E925" t="s">
        <v>14</v>
      </c>
      <c r="F925" t="s">
        <v>25</v>
      </c>
      <c r="G925" t="s">
        <v>12</v>
      </c>
      <c r="H925" t="s">
        <v>121</v>
      </c>
      <c r="I925" t="s">
        <v>1691</v>
      </c>
      <c r="J925" t="s">
        <v>1639</v>
      </c>
      <c r="K925" t="s">
        <v>1692</v>
      </c>
      <c r="L925" t="s">
        <v>1693</v>
      </c>
      <c r="M925">
        <v>5</v>
      </c>
    </row>
    <row r="926" spans="1:13" x14ac:dyDescent="0.3">
      <c r="A926" t="s">
        <v>860</v>
      </c>
      <c r="B926">
        <v>2015</v>
      </c>
      <c r="C926" s="1">
        <v>650000</v>
      </c>
      <c r="D926">
        <v>80000</v>
      </c>
      <c r="E926" t="s">
        <v>14</v>
      </c>
      <c r="F926" t="s">
        <v>25</v>
      </c>
      <c r="G926" t="s">
        <v>12</v>
      </c>
      <c r="H926" t="s">
        <v>121</v>
      </c>
      <c r="I926" t="s">
        <v>1691</v>
      </c>
      <c r="J926" t="s">
        <v>1639</v>
      </c>
      <c r="K926" t="s">
        <v>1692</v>
      </c>
      <c r="L926" t="s">
        <v>1693</v>
      </c>
      <c r="M926">
        <v>5</v>
      </c>
    </row>
    <row r="927" spans="1:13" x14ac:dyDescent="0.3">
      <c r="A927" t="s">
        <v>466</v>
      </c>
      <c r="B927">
        <v>2013</v>
      </c>
      <c r="C927" s="1">
        <v>350000</v>
      </c>
      <c r="D927">
        <v>80000</v>
      </c>
      <c r="E927" t="s">
        <v>14</v>
      </c>
      <c r="F927" t="s">
        <v>25</v>
      </c>
      <c r="G927" t="s">
        <v>12</v>
      </c>
      <c r="H927" t="s">
        <v>154</v>
      </c>
      <c r="I927" t="s">
        <v>2442</v>
      </c>
      <c r="J927" t="s">
        <v>1704</v>
      </c>
      <c r="K927" t="s">
        <v>1675</v>
      </c>
      <c r="L927" t="s">
        <v>2443</v>
      </c>
      <c r="M927">
        <v>5</v>
      </c>
    </row>
    <row r="928" spans="1:13" x14ac:dyDescent="0.3">
      <c r="A928" t="s">
        <v>2441</v>
      </c>
      <c r="B928">
        <v>2011</v>
      </c>
      <c r="C928" s="1">
        <v>75000</v>
      </c>
      <c r="D928">
        <v>140500</v>
      </c>
      <c r="E928" t="s">
        <v>14</v>
      </c>
      <c r="F928" t="s">
        <v>25</v>
      </c>
      <c r="G928" t="s">
        <v>12</v>
      </c>
      <c r="H928" t="s">
        <v>154</v>
      </c>
      <c r="I928" t="s">
        <v>2315</v>
      </c>
      <c r="J928" t="s">
        <v>1639</v>
      </c>
      <c r="K928" t="s">
        <v>2316</v>
      </c>
      <c r="L928" t="s">
        <v>2317</v>
      </c>
      <c r="M928">
        <v>5</v>
      </c>
    </row>
    <row r="929" spans="1:13" x14ac:dyDescent="0.3">
      <c r="A929" t="s">
        <v>644</v>
      </c>
      <c r="B929">
        <v>2010</v>
      </c>
      <c r="C929" s="1">
        <v>240000</v>
      </c>
      <c r="D929">
        <v>143000</v>
      </c>
      <c r="E929" t="s">
        <v>10</v>
      </c>
      <c r="F929" t="s">
        <v>25</v>
      </c>
      <c r="G929" t="s">
        <v>12</v>
      </c>
      <c r="H929" t="s">
        <v>121</v>
      </c>
      <c r="I929" t="s">
        <v>2023</v>
      </c>
      <c r="J929" t="s">
        <v>1643</v>
      </c>
      <c r="K929" t="s">
        <v>2037</v>
      </c>
      <c r="L929" t="s">
        <v>1865</v>
      </c>
      <c r="M929">
        <v>5</v>
      </c>
    </row>
    <row r="930" spans="1:13" x14ac:dyDescent="0.3">
      <c r="A930" t="s">
        <v>558</v>
      </c>
      <c r="B930">
        <v>2013</v>
      </c>
      <c r="C930" s="1">
        <v>240000</v>
      </c>
      <c r="D930">
        <v>60000</v>
      </c>
      <c r="E930" t="s">
        <v>10</v>
      </c>
      <c r="F930" t="s">
        <v>25</v>
      </c>
      <c r="G930" t="s">
        <v>12</v>
      </c>
      <c r="H930" t="s">
        <v>121</v>
      </c>
      <c r="I930" t="s">
        <v>2249</v>
      </c>
      <c r="J930" t="s">
        <v>1730</v>
      </c>
      <c r="K930" t="s">
        <v>1660</v>
      </c>
      <c r="L930" t="s">
        <v>1731</v>
      </c>
      <c r="M930">
        <v>5</v>
      </c>
    </row>
    <row r="931" spans="1:13" x14ac:dyDescent="0.3">
      <c r="A931" t="s">
        <v>2526</v>
      </c>
      <c r="B931">
        <v>2011</v>
      </c>
      <c r="C931" s="1">
        <v>180000</v>
      </c>
      <c r="D931">
        <v>120000</v>
      </c>
      <c r="E931" t="s">
        <v>14</v>
      </c>
      <c r="F931" t="s">
        <v>25</v>
      </c>
      <c r="G931" t="s">
        <v>12</v>
      </c>
      <c r="H931" t="s">
        <v>126</v>
      </c>
      <c r="I931" t="s">
        <v>2482</v>
      </c>
      <c r="J931" t="s">
        <v>1625</v>
      </c>
      <c r="K931" t="s">
        <v>2035</v>
      </c>
      <c r="L931" t="s">
        <v>2527</v>
      </c>
      <c r="M931">
        <v>5</v>
      </c>
    </row>
    <row r="932" spans="1:13" x14ac:dyDescent="0.3">
      <c r="A932" t="s">
        <v>946</v>
      </c>
      <c r="B932">
        <v>2014</v>
      </c>
      <c r="C932" s="1">
        <v>900000</v>
      </c>
      <c r="D932">
        <v>80000</v>
      </c>
      <c r="E932" t="s">
        <v>14</v>
      </c>
      <c r="F932" t="s">
        <v>25</v>
      </c>
      <c r="G932" t="s">
        <v>19</v>
      </c>
      <c r="H932" t="s">
        <v>126</v>
      </c>
      <c r="I932" t="s">
        <v>2539</v>
      </c>
      <c r="J932" t="s">
        <v>2540</v>
      </c>
      <c r="K932" t="s">
        <v>2541</v>
      </c>
      <c r="L932" t="s">
        <v>2542</v>
      </c>
      <c r="M932">
        <v>7</v>
      </c>
    </row>
    <row r="933" spans="1:13" x14ac:dyDescent="0.3">
      <c r="A933" t="s">
        <v>2543</v>
      </c>
      <c r="B933">
        <v>2014</v>
      </c>
      <c r="C933" s="1">
        <v>425000</v>
      </c>
      <c r="D933">
        <v>63000</v>
      </c>
      <c r="E933" t="s">
        <v>14</v>
      </c>
      <c r="F933" t="s">
        <v>25</v>
      </c>
      <c r="G933" t="s">
        <v>12</v>
      </c>
      <c r="H933" t="s">
        <v>126</v>
      </c>
      <c r="I933" t="s">
        <v>2544</v>
      </c>
      <c r="J933" t="s">
        <v>2164</v>
      </c>
      <c r="K933" t="s">
        <v>2165</v>
      </c>
      <c r="L933" t="s">
        <v>2545</v>
      </c>
      <c r="M933">
        <v>7</v>
      </c>
    </row>
    <row r="934" spans="1:13" x14ac:dyDescent="0.3">
      <c r="A934" t="s">
        <v>363</v>
      </c>
      <c r="B934">
        <v>2009</v>
      </c>
      <c r="C934" s="1">
        <v>95000</v>
      </c>
      <c r="D934">
        <v>120000</v>
      </c>
      <c r="E934" t="s">
        <v>10</v>
      </c>
      <c r="F934" t="s">
        <v>25</v>
      </c>
      <c r="G934" t="s">
        <v>12</v>
      </c>
      <c r="H934" t="s">
        <v>154</v>
      </c>
      <c r="I934" t="s">
        <v>1970</v>
      </c>
      <c r="J934" t="s">
        <v>2546</v>
      </c>
      <c r="K934" t="s">
        <v>2458</v>
      </c>
      <c r="L934" t="s">
        <v>2547</v>
      </c>
      <c r="M934">
        <v>5</v>
      </c>
    </row>
    <row r="935" spans="1:13" x14ac:dyDescent="0.3">
      <c r="A935" t="s">
        <v>219</v>
      </c>
      <c r="B935">
        <v>2018</v>
      </c>
      <c r="C935" s="1">
        <v>811000</v>
      </c>
      <c r="D935">
        <v>100000</v>
      </c>
      <c r="E935" t="s">
        <v>14</v>
      </c>
      <c r="F935" t="s">
        <v>25</v>
      </c>
      <c r="G935" t="s">
        <v>12</v>
      </c>
      <c r="H935" t="s">
        <v>121</v>
      </c>
      <c r="I935" t="s">
        <v>2075</v>
      </c>
      <c r="J935" t="s">
        <v>1625</v>
      </c>
      <c r="K935" t="s">
        <v>2076</v>
      </c>
      <c r="L935" t="s">
        <v>1627</v>
      </c>
      <c r="M935">
        <v>5</v>
      </c>
    </row>
    <row r="936" spans="1:13" x14ac:dyDescent="0.3">
      <c r="A936" t="s">
        <v>1732</v>
      </c>
      <c r="B936">
        <v>2018</v>
      </c>
      <c r="C936" s="1">
        <v>1100000</v>
      </c>
      <c r="D936">
        <v>60000</v>
      </c>
      <c r="E936" t="s">
        <v>10</v>
      </c>
      <c r="F936" t="s">
        <v>25</v>
      </c>
      <c r="G936" t="s">
        <v>12</v>
      </c>
      <c r="H936" t="s">
        <v>121</v>
      </c>
      <c r="I936" t="s">
        <v>1733</v>
      </c>
      <c r="J936" t="s">
        <v>1734</v>
      </c>
      <c r="K936" t="s">
        <v>1735</v>
      </c>
      <c r="L936" t="s">
        <v>1736</v>
      </c>
      <c r="M936">
        <v>5</v>
      </c>
    </row>
    <row r="937" spans="1:13" x14ac:dyDescent="0.3">
      <c r="A937" t="s">
        <v>908</v>
      </c>
      <c r="B937">
        <v>2013</v>
      </c>
      <c r="C937" s="1">
        <v>600000</v>
      </c>
      <c r="D937">
        <v>90000</v>
      </c>
      <c r="E937" t="s">
        <v>14</v>
      </c>
      <c r="F937" t="s">
        <v>25</v>
      </c>
      <c r="G937" t="s">
        <v>12</v>
      </c>
      <c r="H937" t="s">
        <v>121</v>
      </c>
      <c r="I937" t="s">
        <v>2408</v>
      </c>
      <c r="J937" t="s">
        <v>2409</v>
      </c>
      <c r="K937" t="s">
        <v>2410</v>
      </c>
      <c r="L937" t="s">
        <v>2411</v>
      </c>
      <c r="M937">
        <v>9</v>
      </c>
    </row>
    <row r="938" spans="1:13" x14ac:dyDescent="0.3">
      <c r="A938" t="s">
        <v>223</v>
      </c>
      <c r="B938">
        <v>2014</v>
      </c>
      <c r="C938" s="1">
        <v>550000</v>
      </c>
      <c r="D938">
        <v>50000</v>
      </c>
      <c r="E938" t="s">
        <v>14</v>
      </c>
      <c r="F938" t="s">
        <v>25</v>
      </c>
      <c r="G938" t="s">
        <v>12</v>
      </c>
      <c r="H938" t="s">
        <v>126</v>
      </c>
      <c r="I938" t="s">
        <v>1918</v>
      </c>
      <c r="J938" t="s">
        <v>1625</v>
      </c>
      <c r="K938" t="s">
        <v>1811</v>
      </c>
      <c r="L938" t="s">
        <v>1686</v>
      </c>
      <c r="M938">
        <v>7</v>
      </c>
    </row>
    <row r="939" spans="1:13" x14ac:dyDescent="0.3">
      <c r="A939" t="s">
        <v>2548</v>
      </c>
      <c r="B939">
        <v>2015</v>
      </c>
      <c r="C939" s="1">
        <v>715000</v>
      </c>
      <c r="D939">
        <v>70000</v>
      </c>
      <c r="E939" t="s">
        <v>14</v>
      </c>
      <c r="F939" t="s">
        <v>25</v>
      </c>
      <c r="G939" t="s">
        <v>12</v>
      </c>
      <c r="H939" t="s">
        <v>121</v>
      </c>
      <c r="I939" t="s">
        <v>2340</v>
      </c>
      <c r="J939" t="s">
        <v>1742</v>
      </c>
      <c r="K939" t="s">
        <v>1877</v>
      </c>
      <c r="L939" t="s">
        <v>2357</v>
      </c>
      <c r="M939">
        <v>7</v>
      </c>
    </row>
    <row r="940" spans="1:13" x14ac:dyDescent="0.3">
      <c r="A940" t="s">
        <v>2549</v>
      </c>
      <c r="B940">
        <v>2010</v>
      </c>
      <c r="C940" s="1">
        <v>300000</v>
      </c>
      <c r="D940">
        <v>40000</v>
      </c>
      <c r="E940" t="s">
        <v>14</v>
      </c>
      <c r="F940" t="s">
        <v>25</v>
      </c>
      <c r="G940" t="s">
        <v>12</v>
      </c>
      <c r="H940" t="s">
        <v>121</v>
      </c>
      <c r="I940" t="s">
        <v>1676</v>
      </c>
      <c r="J940" t="s">
        <v>1676</v>
      </c>
      <c r="K940" t="s">
        <v>1676</v>
      </c>
      <c r="L940" t="s">
        <v>1676</v>
      </c>
    </row>
    <row r="941" spans="1:13" x14ac:dyDescent="0.3">
      <c r="A941" t="s">
        <v>951</v>
      </c>
      <c r="B941">
        <v>2006</v>
      </c>
      <c r="C941" s="1">
        <v>100000</v>
      </c>
      <c r="D941">
        <v>120000</v>
      </c>
      <c r="E941" t="s">
        <v>14</v>
      </c>
      <c r="F941" t="s">
        <v>25</v>
      </c>
      <c r="G941" t="s">
        <v>12</v>
      </c>
      <c r="H941" t="s">
        <v>154</v>
      </c>
      <c r="I941" t="s">
        <v>1642</v>
      </c>
      <c r="J941" t="s">
        <v>1896</v>
      </c>
      <c r="K941" t="s">
        <v>2124</v>
      </c>
      <c r="L941" t="s">
        <v>2244</v>
      </c>
      <c r="M941">
        <v>5</v>
      </c>
    </row>
    <row r="942" spans="1:13" x14ac:dyDescent="0.3">
      <c r="A942" t="s">
        <v>855</v>
      </c>
      <c r="B942">
        <v>2013</v>
      </c>
      <c r="C942" s="1">
        <v>500000</v>
      </c>
      <c r="D942">
        <v>195000</v>
      </c>
      <c r="E942" t="s">
        <v>14</v>
      </c>
      <c r="F942" t="s">
        <v>25</v>
      </c>
      <c r="G942" t="s">
        <v>12</v>
      </c>
      <c r="H942" t="s">
        <v>121</v>
      </c>
      <c r="I942" t="s">
        <v>1720</v>
      </c>
      <c r="J942" t="s">
        <v>2164</v>
      </c>
      <c r="K942" t="s">
        <v>2035</v>
      </c>
      <c r="L942" t="s">
        <v>2447</v>
      </c>
      <c r="M942">
        <v>8</v>
      </c>
    </row>
    <row r="943" spans="1:13" x14ac:dyDescent="0.3">
      <c r="A943" t="s">
        <v>624</v>
      </c>
      <c r="B943">
        <v>2013</v>
      </c>
      <c r="C943" s="1">
        <v>350000</v>
      </c>
      <c r="D943">
        <v>40000</v>
      </c>
      <c r="E943" t="s">
        <v>10</v>
      </c>
      <c r="F943" t="s">
        <v>25</v>
      </c>
      <c r="G943" t="s">
        <v>12</v>
      </c>
      <c r="H943" t="s">
        <v>121</v>
      </c>
      <c r="I943" t="s">
        <v>1821</v>
      </c>
      <c r="J943" t="s">
        <v>1730</v>
      </c>
      <c r="K943" t="s">
        <v>1843</v>
      </c>
      <c r="L943" t="s">
        <v>1731</v>
      </c>
      <c r="M943">
        <v>5</v>
      </c>
    </row>
    <row r="944" spans="1:13" x14ac:dyDescent="0.3">
      <c r="A944" t="s">
        <v>2550</v>
      </c>
      <c r="B944">
        <v>2008</v>
      </c>
      <c r="C944" s="1">
        <v>100000</v>
      </c>
      <c r="D944">
        <v>40000</v>
      </c>
      <c r="E944" t="s">
        <v>14</v>
      </c>
      <c r="F944" t="s">
        <v>25</v>
      </c>
      <c r="G944" t="s">
        <v>12</v>
      </c>
      <c r="H944" t="s">
        <v>121</v>
      </c>
      <c r="I944" t="s">
        <v>1716</v>
      </c>
      <c r="J944" t="s">
        <v>1896</v>
      </c>
      <c r="K944" t="s">
        <v>2458</v>
      </c>
      <c r="L944" t="s">
        <v>2551</v>
      </c>
      <c r="M944">
        <v>5</v>
      </c>
    </row>
    <row r="945" spans="1:13" x14ac:dyDescent="0.3">
      <c r="A945" t="s">
        <v>1192</v>
      </c>
      <c r="B945">
        <v>2012</v>
      </c>
      <c r="C945" s="1">
        <v>325000</v>
      </c>
      <c r="D945">
        <v>120000</v>
      </c>
      <c r="E945" t="s">
        <v>14</v>
      </c>
      <c r="F945" t="s">
        <v>25</v>
      </c>
      <c r="G945" t="s">
        <v>12</v>
      </c>
      <c r="H945" t="s">
        <v>121</v>
      </c>
      <c r="I945" t="s">
        <v>1741</v>
      </c>
      <c r="J945" t="s">
        <v>1742</v>
      </c>
      <c r="K945" t="s">
        <v>1743</v>
      </c>
      <c r="L945" t="s">
        <v>1744</v>
      </c>
      <c r="M945">
        <v>7</v>
      </c>
    </row>
    <row r="946" spans="1:13" x14ac:dyDescent="0.3">
      <c r="A946" t="s">
        <v>605</v>
      </c>
      <c r="B946">
        <v>2012</v>
      </c>
      <c r="C946" s="1">
        <v>220000</v>
      </c>
      <c r="D946">
        <v>360003</v>
      </c>
      <c r="E946" t="s">
        <v>10</v>
      </c>
      <c r="F946" t="s">
        <v>25</v>
      </c>
      <c r="G946" t="s">
        <v>12</v>
      </c>
      <c r="H946" t="s">
        <v>126</v>
      </c>
      <c r="I946" t="s">
        <v>1677</v>
      </c>
      <c r="J946" t="s">
        <v>1730</v>
      </c>
      <c r="K946" t="s">
        <v>1660</v>
      </c>
      <c r="L946" t="s">
        <v>1731</v>
      </c>
      <c r="M946">
        <v>5</v>
      </c>
    </row>
    <row r="947" spans="1:13" x14ac:dyDescent="0.3">
      <c r="A947" t="s">
        <v>120</v>
      </c>
      <c r="B947">
        <v>1999</v>
      </c>
      <c r="C947" s="1">
        <v>55000</v>
      </c>
      <c r="D947">
        <v>60000</v>
      </c>
      <c r="E947" t="s">
        <v>10</v>
      </c>
      <c r="F947" t="s">
        <v>25</v>
      </c>
      <c r="G947" t="s">
        <v>12</v>
      </c>
      <c r="H947" t="s">
        <v>126</v>
      </c>
      <c r="I947" t="s">
        <v>1642</v>
      </c>
      <c r="J947" t="s">
        <v>1655</v>
      </c>
      <c r="K947" t="s">
        <v>1656</v>
      </c>
      <c r="L947" t="s">
        <v>1657</v>
      </c>
      <c r="M947">
        <v>4</v>
      </c>
    </row>
    <row r="948" spans="1:13" x14ac:dyDescent="0.3">
      <c r="A948" t="s">
        <v>215</v>
      </c>
      <c r="B948">
        <v>2016</v>
      </c>
      <c r="C948" s="1">
        <v>330000</v>
      </c>
      <c r="D948">
        <v>20000</v>
      </c>
      <c r="E948" t="s">
        <v>10</v>
      </c>
      <c r="F948" t="s">
        <v>25</v>
      </c>
      <c r="G948" t="s">
        <v>12</v>
      </c>
      <c r="H948" t="s">
        <v>121</v>
      </c>
      <c r="I948" t="s">
        <v>2080</v>
      </c>
      <c r="J948" t="s">
        <v>2081</v>
      </c>
      <c r="K948" t="s">
        <v>2082</v>
      </c>
      <c r="L948" t="s">
        <v>2083</v>
      </c>
      <c r="M948">
        <v>5</v>
      </c>
    </row>
    <row r="949" spans="1:13" x14ac:dyDescent="0.3">
      <c r="A949" t="s">
        <v>2552</v>
      </c>
      <c r="B949">
        <v>2014</v>
      </c>
      <c r="C949" s="1">
        <v>480000</v>
      </c>
      <c r="D949">
        <v>37000</v>
      </c>
      <c r="E949" t="s">
        <v>14</v>
      </c>
      <c r="F949" t="s">
        <v>25</v>
      </c>
      <c r="G949" t="s">
        <v>12</v>
      </c>
      <c r="H949" t="s">
        <v>121</v>
      </c>
      <c r="I949" t="s">
        <v>2170</v>
      </c>
      <c r="J949" t="s">
        <v>2164</v>
      </c>
      <c r="K949" t="s">
        <v>1920</v>
      </c>
      <c r="L949" t="s">
        <v>2171</v>
      </c>
      <c r="M949">
        <v>7</v>
      </c>
    </row>
    <row r="950" spans="1:13" x14ac:dyDescent="0.3">
      <c r="A950" t="s">
        <v>2390</v>
      </c>
      <c r="B950">
        <v>2018</v>
      </c>
      <c r="C950" s="1">
        <v>950000</v>
      </c>
      <c r="D950">
        <v>57000</v>
      </c>
      <c r="E950" t="s">
        <v>14</v>
      </c>
      <c r="F950" t="s">
        <v>25</v>
      </c>
      <c r="G950" t="s">
        <v>12</v>
      </c>
      <c r="H950" t="s">
        <v>126</v>
      </c>
      <c r="I950" t="s">
        <v>1820</v>
      </c>
      <c r="J950" t="s">
        <v>1625</v>
      </c>
      <c r="K950" t="s">
        <v>1685</v>
      </c>
      <c r="L950" t="s">
        <v>1686</v>
      </c>
      <c r="M950">
        <v>5</v>
      </c>
    </row>
    <row r="951" spans="1:13" x14ac:dyDescent="0.3">
      <c r="A951" t="s">
        <v>2553</v>
      </c>
      <c r="B951">
        <v>2011</v>
      </c>
      <c r="C951" s="1">
        <v>300000</v>
      </c>
      <c r="D951">
        <v>110000</v>
      </c>
      <c r="E951" t="s">
        <v>14</v>
      </c>
      <c r="F951" t="s">
        <v>25</v>
      </c>
      <c r="G951" t="s">
        <v>12</v>
      </c>
      <c r="H951" t="s">
        <v>126</v>
      </c>
      <c r="I951" t="s">
        <v>2052</v>
      </c>
      <c r="J951" t="s">
        <v>2039</v>
      </c>
      <c r="K951" t="s">
        <v>2197</v>
      </c>
      <c r="L951" t="s">
        <v>2282</v>
      </c>
      <c r="M951">
        <v>5</v>
      </c>
    </row>
    <row r="952" spans="1:13" x14ac:dyDescent="0.3">
      <c r="A952" t="s">
        <v>2554</v>
      </c>
      <c r="B952">
        <v>2006</v>
      </c>
      <c r="C952" s="1">
        <v>170000</v>
      </c>
      <c r="D952">
        <v>110000</v>
      </c>
      <c r="E952" t="s">
        <v>10</v>
      </c>
      <c r="F952" t="s">
        <v>25</v>
      </c>
      <c r="G952" t="s">
        <v>12</v>
      </c>
      <c r="H952" t="s">
        <v>151</v>
      </c>
      <c r="I952" t="s">
        <v>2240</v>
      </c>
      <c r="J952" t="s">
        <v>2053</v>
      </c>
      <c r="K952" t="s">
        <v>2054</v>
      </c>
      <c r="L952" t="s">
        <v>2241</v>
      </c>
      <c r="M952">
        <v>5</v>
      </c>
    </row>
    <row r="953" spans="1:13" x14ac:dyDescent="0.3">
      <c r="A953" t="s">
        <v>2555</v>
      </c>
      <c r="B953">
        <v>2013</v>
      </c>
      <c r="C953" s="1">
        <v>850000</v>
      </c>
      <c r="D953">
        <v>120000</v>
      </c>
      <c r="E953" t="s">
        <v>14</v>
      </c>
      <c r="F953" t="s">
        <v>25</v>
      </c>
      <c r="G953" t="s">
        <v>12</v>
      </c>
      <c r="H953" t="s">
        <v>126</v>
      </c>
      <c r="I953" t="s">
        <v>1763</v>
      </c>
      <c r="J953" t="s">
        <v>1764</v>
      </c>
      <c r="K953" t="s">
        <v>2115</v>
      </c>
      <c r="L953" t="s">
        <v>1766</v>
      </c>
      <c r="M953">
        <v>8</v>
      </c>
    </row>
    <row r="954" spans="1:13" x14ac:dyDescent="0.3">
      <c r="A954" t="s">
        <v>2556</v>
      </c>
      <c r="B954">
        <v>2019</v>
      </c>
      <c r="C954" s="1">
        <v>900000</v>
      </c>
      <c r="D954">
        <v>8079</v>
      </c>
      <c r="E954" t="s">
        <v>14</v>
      </c>
      <c r="F954" t="s">
        <v>11</v>
      </c>
      <c r="G954" t="s">
        <v>12</v>
      </c>
      <c r="H954" t="s">
        <v>121</v>
      </c>
      <c r="I954" t="s">
        <v>1710</v>
      </c>
      <c r="J954" t="s">
        <v>2142</v>
      </c>
      <c r="K954" t="s">
        <v>2143</v>
      </c>
      <c r="L954" t="s">
        <v>2144</v>
      </c>
      <c r="M954">
        <v>5</v>
      </c>
    </row>
    <row r="955" spans="1:13" x14ac:dyDescent="0.3">
      <c r="A955" t="s">
        <v>957</v>
      </c>
      <c r="B955">
        <v>2015</v>
      </c>
      <c r="C955" s="1">
        <v>1325000</v>
      </c>
      <c r="D955">
        <v>114368</v>
      </c>
      <c r="E955" t="s">
        <v>14</v>
      </c>
      <c r="F955" t="s">
        <v>11</v>
      </c>
      <c r="G955" t="s">
        <v>12</v>
      </c>
      <c r="H955" t="s">
        <v>126</v>
      </c>
      <c r="I955" t="s">
        <v>1763</v>
      </c>
      <c r="J955" t="s">
        <v>1764</v>
      </c>
      <c r="K955" t="s">
        <v>1789</v>
      </c>
      <c r="L955" t="s">
        <v>1790</v>
      </c>
      <c r="M955">
        <v>7</v>
      </c>
    </row>
    <row r="956" spans="1:13" x14ac:dyDescent="0.3">
      <c r="A956" t="s">
        <v>488</v>
      </c>
      <c r="B956">
        <v>2012</v>
      </c>
      <c r="C956" s="1">
        <v>350000</v>
      </c>
      <c r="D956">
        <v>79990</v>
      </c>
      <c r="E956" t="s">
        <v>14</v>
      </c>
      <c r="F956" t="s">
        <v>11</v>
      </c>
      <c r="G956" t="s">
        <v>12</v>
      </c>
      <c r="H956" t="s">
        <v>126</v>
      </c>
      <c r="I956" t="s">
        <v>1750</v>
      </c>
      <c r="J956" t="s">
        <v>1663</v>
      </c>
      <c r="K956" t="s">
        <v>1678</v>
      </c>
      <c r="L956" t="s">
        <v>1665</v>
      </c>
      <c r="M956">
        <v>5</v>
      </c>
    </row>
    <row r="957" spans="1:13" x14ac:dyDescent="0.3">
      <c r="A957" t="s">
        <v>285</v>
      </c>
      <c r="B957">
        <v>2012</v>
      </c>
      <c r="C957" s="1">
        <v>425000</v>
      </c>
      <c r="D957">
        <v>81632</v>
      </c>
      <c r="E957" t="s">
        <v>14</v>
      </c>
      <c r="F957" t="s">
        <v>11</v>
      </c>
      <c r="G957" t="s">
        <v>12</v>
      </c>
      <c r="H957" t="s">
        <v>121</v>
      </c>
      <c r="I957" t="s">
        <v>1662</v>
      </c>
      <c r="J957" t="s">
        <v>1663</v>
      </c>
      <c r="K957" t="s">
        <v>2029</v>
      </c>
      <c r="L957" t="s">
        <v>1665</v>
      </c>
      <c r="M957">
        <v>5</v>
      </c>
    </row>
    <row r="958" spans="1:13" x14ac:dyDescent="0.3">
      <c r="A958" t="s">
        <v>379</v>
      </c>
      <c r="B958">
        <v>2016</v>
      </c>
      <c r="C958" s="1">
        <v>600000</v>
      </c>
      <c r="D958">
        <v>155201</v>
      </c>
      <c r="E958" t="s">
        <v>14</v>
      </c>
      <c r="F958" t="s">
        <v>11</v>
      </c>
      <c r="G958" t="s">
        <v>12</v>
      </c>
      <c r="H958" t="s">
        <v>121</v>
      </c>
      <c r="I958" t="s">
        <v>2557</v>
      </c>
      <c r="J958" t="s">
        <v>1629</v>
      </c>
      <c r="K958" t="s">
        <v>2558</v>
      </c>
      <c r="L958" t="s">
        <v>2559</v>
      </c>
      <c r="M958">
        <v>5</v>
      </c>
    </row>
    <row r="959" spans="1:13" x14ac:dyDescent="0.3">
      <c r="A959" t="s">
        <v>430</v>
      </c>
      <c r="B959">
        <v>2014</v>
      </c>
      <c r="C959" s="1">
        <v>750000</v>
      </c>
      <c r="D959">
        <v>101504</v>
      </c>
      <c r="E959" t="s">
        <v>14</v>
      </c>
      <c r="F959" t="s">
        <v>11</v>
      </c>
      <c r="G959" t="s">
        <v>12</v>
      </c>
      <c r="H959" t="s">
        <v>121</v>
      </c>
      <c r="I959" t="s">
        <v>2318</v>
      </c>
      <c r="J959" t="s">
        <v>1629</v>
      </c>
      <c r="K959" t="s">
        <v>2560</v>
      </c>
      <c r="L959" t="s">
        <v>2287</v>
      </c>
      <c r="M959">
        <v>5</v>
      </c>
    </row>
    <row r="960" spans="1:13" x14ac:dyDescent="0.3">
      <c r="A960" t="s">
        <v>488</v>
      </c>
      <c r="B960">
        <v>2012</v>
      </c>
      <c r="C960" s="1">
        <v>450000</v>
      </c>
      <c r="D960">
        <v>90165</v>
      </c>
      <c r="E960" t="s">
        <v>14</v>
      </c>
      <c r="F960" t="s">
        <v>11</v>
      </c>
      <c r="G960" t="s">
        <v>12</v>
      </c>
      <c r="H960" t="s">
        <v>121</v>
      </c>
      <c r="I960" t="s">
        <v>1750</v>
      </c>
      <c r="J960" t="s">
        <v>1663</v>
      </c>
      <c r="K960" t="s">
        <v>1678</v>
      </c>
      <c r="L960" t="s">
        <v>1665</v>
      </c>
      <c r="M960">
        <v>5</v>
      </c>
    </row>
    <row r="961" spans="1:13" x14ac:dyDescent="0.3">
      <c r="A961" t="s">
        <v>489</v>
      </c>
      <c r="B961">
        <v>2010</v>
      </c>
      <c r="C961" s="1">
        <v>325000</v>
      </c>
      <c r="D961">
        <v>86017</v>
      </c>
      <c r="E961" t="s">
        <v>14</v>
      </c>
      <c r="F961" t="s">
        <v>11</v>
      </c>
      <c r="G961" t="s">
        <v>12</v>
      </c>
      <c r="H961" t="s">
        <v>126</v>
      </c>
      <c r="I961" t="s">
        <v>1697</v>
      </c>
      <c r="J961" t="s">
        <v>1629</v>
      </c>
      <c r="K961" t="s">
        <v>2558</v>
      </c>
      <c r="L961" t="s">
        <v>2561</v>
      </c>
      <c r="M961">
        <v>5</v>
      </c>
    </row>
    <row r="962" spans="1:13" x14ac:dyDescent="0.3">
      <c r="A962" t="s">
        <v>195</v>
      </c>
      <c r="B962">
        <v>2013</v>
      </c>
      <c r="C962" s="1">
        <v>900000</v>
      </c>
      <c r="D962">
        <v>85036</v>
      </c>
      <c r="E962" t="s">
        <v>14</v>
      </c>
      <c r="F962" t="s">
        <v>11</v>
      </c>
      <c r="G962" t="s">
        <v>12</v>
      </c>
      <c r="H962" t="s">
        <v>126</v>
      </c>
      <c r="I962" t="s">
        <v>1892</v>
      </c>
      <c r="J962" t="s">
        <v>1742</v>
      </c>
      <c r="K962" t="s">
        <v>2108</v>
      </c>
      <c r="L962" t="s">
        <v>2109</v>
      </c>
      <c r="M962">
        <v>7</v>
      </c>
    </row>
    <row r="963" spans="1:13" x14ac:dyDescent="0.3">
      <c r="A963" t="s">
        <v>491</v>
      </c>
      <c r="B963">
        <v>2013</v>
      </c>
      <c r="C963" s="1">
        <v>350000</v>
      </c>
      <c r="D963">
        <v>160254</v>
      </c>
      <c r="E963" t="s">
        <v>14</v>
      </c>
      <c r="F963" t="s">
        <v>11</v>
      </c>
      <c r="G963" t="s">
        <v>12</v>
      </c>
      <c r="H963" t="s">
        <v>126</v>
      </c>
      <c r="I963" t="s">
        <v>1676</v>
      </c>
      <c r="J963" t="s">
        <v>1676</v>
      </c>
      <c r="K963" t="s">
        <v>1676</v>
      </c>
      <c r="L963" t="s">
        <v>1676</v>
      </c>
    </row>
    <row r="964" spans="1:13" x14ac:dyDescent="0.3">
      <c r="A964" t="s">
        <v>486</v>
      </c>
      <c r="B964">
        <v>2013</v>
      </c>
      <c r="C964" s="1">
        <v>600000</v>
      </c>
      <c r="D964">
        <v>125531</v>
      </c>
      <c r="E964" t="s">
        <v>14</v>
      </c>
      <c r="F964" t="s">
        <v>11</v>
      </c>
      <c r="G964" t="s">
        <v>12</v>
      </c>
      <c r="H964" t="s">
        <v>126</v>
      </c>
      <c r="I964" t="s">
        <v>1834</v>
      </c>
      <c r="J964" t="s">
        <v>1629</v>
      </c>
      <c r="K964" t="s">
        <v>1835</v>
      </c>
      <c r="L964" t="s">
        <v>1836</v>
      </c>
      <c r="M964">
        <v>5</v>
      </c>
    </row>
    <row r="965" spans="1:13" x14ac:dyDescent="0.3">
      <c r="A965" t="s">
        <v>1732</v>
      </c>
      <c r="B965">
        <v>2019</v>
      </c>
      <c r="C965" s="1">
        <v>1100000</v>
      </c>
      <c r="D965">
        <v>10000</v>
      </c>
      <c r="E965" t="s">
        <v>10</v>
      </c>
      <c r="F965" t="s">
        <v>25</v>
      </c>
      <c r="G965" t="s">
        <v>12</v>
      </c>
      <c r="H965" t="s">
        <v>121</v>
      </c>
      <c r="I965" t="s">
        <v>1733</v>
      </c>
      <c r="J965" t="s">
        <v>1734</v>
      </c>
      <c r="K965" t="s">
        <v>1735</v>
      </c>
      <c r="L965" t="s">
        <v>1736</v>
      </c>
      <c r="M965">
        <v>5</v>
      </c>
    </row>
    <row r="966" spans="1:13" x14ac:dyDescent="0.3">
      <c r="A966" t="s">
        <v>359</v>
      </c>
      <c r="B966">
        <v>2017</v>
      </c>
      <c r="C966" s="1">
        <v>520000</v>
      </c>
      <c r="D966">
        <v>20000</v>
      </c>
      <c r="E966" t="s">
        <v>10</v>
      </c>
      <c r="F966" t="s">
        <v>25</v>
      </c>
      <c r="G966" t="s">
        <v>12</v>
      </c>
      <c r="H966" t="s">
        <v>121</v>
      </c>
      <c r="I966" t="s">
        <v>2188</v>
      </c>
      <c r="J966" t="s">
        <v>1704</v>
      </c>
      <c r="K966" t="s">
        <v>2064</v>
      </c>
      <c r="L966" t="s">
        <v>1706</v>
      </c>
      <c r="M966">
        <v>5</v>
      </c>
    </row>
    <row r="967" spans="1:13" x14ac:dyDescent="0.3">
      <c r="A967" t="s">
        <v>1063</v>
      </c>
      <c r="B967">
        <v>2015</v>
      </c>
      <c r="C967" s="1">
        <v>885000</v>
      </c>
      <c r="D967">
        <v>170000</v>
      </c>
      <c r="E967" t="s">
        <v>14</v>
      </c>
      <c r="F967" t="s">
        <v>25</v>
      </c>
      <c r="G967" t="s">
        <v>12</v>
      </c>
      <c r="H967" t="s">
        <v>121</v>
      </c>
      <c r="I967" t="s">
        <v>2340</v>
      </c>
      <c r="J967" t="s">
        <v>1742</v>
      </c>
      <c r="K967" t="s">
        <v>1877</v>
      </c>
      <c r="L967" t="s">
        <v>2357</v>
      </c>
      <c r="M967">
        <v>7</v>
      </c>
    </row>
    <row r="968" spans="1:13" x14ac:dyDescent="0.3">
      <c r="A968" t="s">
        <v>2010</v>
      </c>
      <c r="B968">
        <v>2018</v>
      </c>
      <c r="C968" s="1">
        <v>950000</v>
      </c>
      <c r="D968">
        <v>40000</v>
      </c>
      <c r="E968" t="s">
        <v>14</v>
      </c>
      <c r="F968" t="s">
        <v>25</v>
      </c>
      <c r="G968" t="s">
        <v>19</v>
      </c>
      <c r="H968" t="s">
        <v>121</v>
      </c>
      <c r="I968" t="s">
        <v>1700</v>
      </c>
      <c r="J968" t="s">
        <v>1634</v>
      </c>
      <c r="K968" t="s">
        <v>1995</v>
      </c>
      <c r="L968" t="s">
        <v>2011</v>
      </c>
      <c r="M968">
        <v>5</v>
      </c>
    </row>
    <row r="969" spans="1:13" x14ac:dyDescent="0.3">
      <c r="A969" t="s">
        <v>1259</v>
      </c>
      <c r="B969">
        <v>2008</v>
      </c>
      <c r="C969" s="1">
        <v>229999</v>
      </c>
      <c r="D969">
        <v>120000</v>
      </c>
      <c r="E969" t="s">
        <v>10</v>
      </c>
      <c r="F969" t="s">
        <v>25</v>
      </c>
      <c r="G969" t="s">
        <v>12</v>
      </c>
      <c r="H969" t="s">
        <v>126</v>
      </c>
      <c r="I969" t="s">
        <v>1733</v>
      </c>
      <c r="J969" t="s">
        <v>1634</v>
      </c>
      <c r="K969" t="s">
        <v>2050</v>
      </c>
      <c r="L969" t="s">
        <v>2051</v>
      </c>
      <c r="M969">
        <v>5</v>
      </c>
    </row>
    <row r="970" spans="1:13" x14ac:dyDescent="0.3">
      <c r="A970" t="s">
        <v>400</v>
      </c>
      <c r="B970">
        <v>2013</v>
      </c>
      <c r="C970" s="1">
        <v>409999</v>
      </c>
      <c r="D970">
        <v>100000</v>
      </c>
      <c r="E970" t="s">
        <v>14</v>
      </c>
      <c r="F970" t="s">
        <v>25</v>
      </c>
      <c r="G970" t="s">
        <v>12</v>
      </c>
      <c r="H970" t="s">
        <v>154</v>
      </c>
      <c r="I970" t="s">
        <v>2472</v>
      </c>
      <c r="J970" t="s">
        <v>1625</v>
      </c>
      <c r="K970" t="s">
        <v>2473</v>
      </c>
      <c r="L970" t="s">
        <v>1627</v>
      </c>
      <c r="M970">
        <v>5</v>
      </c>
    </row>
    <row r="971" spans="1:13" x14ac:dyDescent="0.3">
      <c r="A971" t="s">
        <v>2562</v>
      </c>
      <c r="B971">
        <v>2011</v>
      </c>
      <c r="C971" s="1">
        <v>300000</v>
      </c>
      <c r="D971">
        <v>110000</v>
      </c>
      <c r="E971" t="s">
        <v>14</v>
      </c>
      <c r="F971" t="s">
        <v>25</v>
      </c>
      <c r="G971" t="s">
        <v>12</v>
      </c>
      <c r="H971" t="s">
        <v>154</v>
      </c>
      <c r="I971" t="s">
        <v>1750</v>
      </c>
      <c r="J971" t="s">
        <v>1663</v>
      </c>
      <c r="K971" t="s">
        <v>2029</v>
      </c>
      <c r="L971" t="s">
        <v>2481</v>
      </c>
      <c r="M971">
        <v>5</v>
      </c>
    </row>
    <row r="972" spans="1:13" x14ac:dyDescent="0.3">
      <c r="A972" t="s">
        <v>2563</v>
      </c>
      <c r="B972">
        <v>2008</v>
      </c>
      <c r="C972" s="1">
        <v>175000</v>
      </c>
      <c r="D972">
        <v>120000</v>
      </c>
      <c r="E972" t="s">
        <v>14</v>
      </c>
      <c r="F972" t="s">
        <v>25</v>
      </c>
      <c r="G972" t="s">
        <v>12</v>
      </c>
      <c r="H972" t="s">
        <v>154</v>
      </c>
      <c r="I972" t="s">
        <v>1716</v>
      </c>
      <c r="J972" t="s">
        <v>1896</v>
      </c>
      <c r="K972" t="s">
        <v>2029</v>
      </c>
      <c r="L972" t="s">
        <v>2432</v>
      </c>
      <c r="M972">
        <v>5</v>
      </c>
    </row>
    <row r="973" spans="1:13" x14ac:dyDescent="0.3">
      <c r="A973" t="s">
        <v>277</v>
      </c>
      <c r="B973">
        <v>2000</v>
      </c>
      <c r="C973" s="1">
        <v>108000</v>
      </c>
      <c r="D973">
        <v>206000</v>
      </c>
      <c r="E973" t="s">
        <v>10</v>
      </c>
      <c r="F973" t="s">
        <v>25</v>
      </c>
      <c r="G973" t="s">
        <v>12</v>
      </c>
      <c r="H973" t="s">
        <v>151</v>
      </c>
      <c r="I973" t="s">
        <v>1687</v>
      </c>
      <c r="J973" t="s">
        <v>1655</v>
      </c>
      <c r="K973" t="s">
        <v>1688</v>
      </c>
      <c r="L973" t="s">
        <v>1689</v>
      </c>
      <c r="M973">
        <v>5</v>
      </c>
    </row>
    <row r="974" spans="1:13" x14ac:dyDescent="0.3">
      <c r="A974" t="s">
        <v>1148</v>
      </c>
      <c r="B974">
        <v>2017</v>
      </c>
      <c r="C974" s="1">
        <v>425000</v>
      </c>
      <c r="D974">
        <v>40000</v>
      </c>
      <c r="E974" t="s">
        <v>10</v>
      </c>
      <c r="F974" t="s">
        <v>25</v>
      </c>
      <c r="G974" t="s">
        <v>12</v>
      </c>
      <c r="H974" t="s">
        <v>126</v>
      </c>
      <c r="I974" t="s">
        <v>1842</v>
      </c>
      <c r="J974" t="s">
        <v>1730</v>
      </c>
      <c r="K974" t="s">
        <v>1843</v>
      </c>
      <c r="L974" t="s">
        <v>1731</v>
      </c>
      <c r="M974">
        <v>5</v>
      </c>
    </row>
    <row r="975" spans="1:13" x14ac:dyDescent="0.3">
      <c r="A975" t="s">
        <v>539</v>
      </c>
      <c r="B975">
        <v>2011</v>
      </c>
      <c r="C975" s="1">
        <v>272000</v>
      </c>
      <c r="D975">
        <v>170000</v>
      </c>
      <c r="E975" t="s">
        <v>14</v>
      </c>
      <c r="F975" t="s">
        <v>25</v>
      </c>
      <c r="G975" t="s">
        <v>12</v>
      </c>
      <c r="H975" t="s">
        <v>151</v>
      </c>
      <c r="I975" t="s">
        <v>2564</v>
      </c>
      <c r="J975" t="s">
        <v>2000</v>
      </c>
      <c r="K975" t="s">
        <v>2565</v>
      </c>
      <c r="L975" t="s">
        <v>2566</v>
      </c>
      <c r="M975">
        <v>5</v>
      </c>
    </row>
    <row r="976" spans="1:13" x14ac:dyDescent="0.3">
      <c r="A976" t="s">
        <v>150</v>
      </c>
      <c r="B976">
        <v>2013</v>
      </c>
      <c r="C976" s="1">
        <v>310000</v>
      </c>
      <c r="D976">
        <v>70000</v>
      </c>
      <c r="E976" t="s">
        <v>10</v>
      </c>
      <c r="F976" t="s">
        <v>25</v>
      </c>
      <c r="G976" t="s">
        <v>12</v>
      </c>
      <c r="H976" t="s">
        <v>121</v>
      </c>
      <c r="I976" t="s">
        <v>1849</v>
      </c>
      <c r="J976" t="s">
        <v>1850</v>
      </c>
      <c r="K976" t="s">
        <v>1851</v>
      </c>
      <c r="L976" t="s">
        <v>1852</v>
      </c>
      <c r="M976">
        <v>5</v>
      </c>
    </row>
    <row r="977" spans="1:13" x14ac:dyDescent="0.3">
      <c r="A977" t="s">
        <v>1212</v>
      </c>
      <c r="B977">
        <v>2017</v>
      </c>
      <c r="C977" s="1">
        <v>1125000</v>
      </c>
      <c r="D977">
        <v>105000</v>
      </c>
      <c r="E977" t="s">
        <v>14</v>
      </c>
      <c r="F977" t="s">
        <v>25</v>
      </c>
      <c r="G977" t="s">
        <v>12</v>
      </c>
      <c r="H977" t="s">
        <v>121</v>
      </c>
      <c r="I977" t="s">
        <v>2187</v>
      </c>
      <c r="J977" t="s">
        <v>1639</v>
      </c>
      <c r="K977" t="s">
        <v>2090</v>
      </c>
      <c r="L977" t="s">
        <v>1693</v>
      </c>
      <c r="M977">
        <v>5</v>
      </c>
    </row>
    <row r="978" spans="1:13" x14ac:dyDescent="0.3">
      <c r="A978" t="s">
        <v>2263</v>
      </c>
      <c r="B978">
        <v>2014</v>
      </c>
      <c r="C978" s="1">
        <v>450000</v>
      </c>
      <c r="D978">
        <v>46000</v>
      </c>
      <c r="E978" t="s">
        <v>10</v>
      </c>
      <c r="F978" t="s">
        <v>25</v>
      </c>
      <c r="G978" t="s">
        <v>12</v>
      </c>
      <c r="H978" t="s">
        <v>126</v>
      </c>
      <c r="I978" t="s">
        <v>1864</v>
      </c>
      <c r="J978" t="s">
        <v>1647</v>
      </c>
      <c r="K978" t="s">
        <v>1648</v>
      </c>
      <c r="L978" t="s">
        <v>2264</v>
      </c>
      <c r="M978">
        <v>5</v>
      </c>
    </row>
    <row r="979" spans="1:13" x14ac:dyDescent="0.3">
      <c r="A979" t="s">
        <v>583</v>
      </c>
      <c r="B979">
        <v>2011</v>
      </c>
      <c r="C979" s="1">
        <v>388000</v>
      </c>
      <c r="D979">
        <v>80000</v>
      </c>
      <c r="E979" t="s">
        <v>14</v>
      </c>
      <c r="F979" t="s">
        <v>25</v>
      </c>
      <c r="G979" t="s">
        <v>12</v>
      </c>
      <c r="H979" t="s">
        <v>126</v>
      </c>
      <c r="I979" t="s">
        <v>2442</v>
      </c>
      <c r="J979" t="s">
        <v>1704</v>
      </c>
      <c r="K979" t="s">
        <v>1675</v>
      </c>
      <c r="L979" t="s">
        <v>2443</v>
      </c>
      <c r="M979">
        <v>5</v>
      </c>
    </row>
    <row r="980" spans="1:13" x14ac:dyDescent="0.3">
      <c r="A980" t="s">
        <v>1129</v>
      </c>
      <c r="B980">
        <v>2011</v>
      </c>
      <c r="C980" s="1">
        <v>400000</v>
      </c>
      <c r="D980">
        <v>60000</v>
      </c>
      <c r="E980" t="s">
        <v>10</v>
      </c>
      <c r="F980" t="s">
        <v>25</v>
      </c>
      <c r="G980" t="s">
        <v>12</v>
      </c>
      <c r="H980" t="s">
        <v>121</v>
      </c>
      <c r="I980" t="s">
        <v>2052</v>
      </c>
      <c r="J980" t="s">
        <v>2053</v>
      </c>
      <c r="K980" t="s">
        <v>2054</v>
      </c>
      <c r="L980" t="s">
        <v>2055</v>
      </c>
      <c r="M980">
        <v>5</v>
      </c>
    </row>
    <row r="981" spans="1:13" x14ac:dyDescent="0.3">
      <c r="A981" t="s">
        <v>171</v>
      </c>
      <c r="B981">
        <v>2015</v>
      </c>
      <c r="C981" s="1">
        <v>760000</v>
      </c>
      <c r="D981">
        <v>70000</v>
      </c>
      <c r="E981" t="s">
        <v>14</v>
      </c>
      <c r="F981" t="s">
        <v>25</v>
      </c>
      <c r="G981" t="s">
        <v>12</v>
      </c>
      <c r="H981" t="s">
        <v>154</v>
      </c>
      <c r="I981" t="s">
        <v>1820</v>
      </c>
      <c r="J981" t="s">
        <v>1629</v>
      </c>
      <c r="K981" t="s">
        <v>1698</v>
      </c>
      <c r="L981" t="s">
        <v>1686</v>
      </c>
      <c r="M981">
        <v>5</v>
      </c>
    </row>
    <row r="982" spans="1:13" x14ac:dyDescent="0.3">
      <c r="A982" t="s">
        <v>163</v>
      </c>
      <c r="B982">
        <v>2009</v>
      </c>
      <c r="C982" s="1">
        <v>120000</v>
      </c>
      <c r="D982">
        <v>90000</v>
      </c>
      <c r="E982" t="s">
        <v>10</v>
      </c>
      <c r="F982" t="s">
        <v>25</v>
      </c>
      <c r="G982" t="s">
        <v>12</v>
      </c>
      <c r="H982" t="s">
        <v>121</v>
      </c>
      <c r="I982" t="s">
        <v>1687</v>
      </c>
      <c r="J982" t="s">
        <v>1655</v>
      </c>
      <c r="K982" t="s">
        <v>1688</v>
      </c>
      <c r="L982" t="s">
        <v>1689</v>
      </c>
      <c r="M982">
        <v>5</v>
      </c>
    </row>
    <row r="983" spans="1:13" x14ac:dyDescent="0.3">
      <c r="A983" t="s">
        <v>219</v>
      </c>
      <c r="B983">
        <v>2019</v>
      </c>
      <c r="C983" s="1">
        <v>757000</v>
      </c>
      <c r="D983">
        <v>25000</v>
      </c>
      <c r="E983" t="s">
        <v>14</v>
      </c>
      <c r="F983" t="s">
        <v>25</v>
      </c>
      <c r="G983" t="s">
        <v>12</v>
      </c>
      <c r="H983" t="s">
        <v>121</v>
      </c>
      <c r="I983" t="s">
        <v>2075</v>
      </c>
      <c r="J983" t="s">
        <v>1625</v>
      </c>
      <c r="K983" t="s">
        <v>2076</v>
      </c>
      <c r="L983" t="s">
        <v>1627</v>
      </c>
      <c r="M983">
        <v>5</v>
      </c>
    </row>
    <row r="984" spans="1:13" x14ac:dyDescent="0.3">
      <c r="A984" t="s">
        <v>346</v>
      </c>
      <c r="B984">
        <v>2015</v>
      </c>
      <c r="C984" s="1">
        <v>270000</v>
      </c>
      <c r="D984">
        <v>53000</v>
      </c>
      <c r="E984" t="s">
        <v>10</v>
      </c>
      <c r="F984" t="s">
        <v>25</v>
      </c>
      <c r="G984" t="s">
        <v>12</v>
      </c>
      <c r="H984" t="s">
        <v>126</v>
      </c>
      <c r="I984" t="s">
        <v>2085</v>
      </c>
      <c r="J984" t="s">
        <v>1655</v>
      </c>
      <c r="K984" t="s">
        <v>1711</v>
      </c>
      <c r="L984" t="s">
        <v>1712</v>
      </c>
      <c r="M984">
        <v>5</v>
      </c>
    </row>
    <row r="985" spans="1:13" x14ac:dyDescent="0.3">
      <c r="A985" t="s">
        <v>2567</v>
      </c>
      <c r="B985">
        <v>2011</v>
      </c>
      <c r="C985" s="1">
        <v>250000</v>
      </c>
      <c r="D985">
        <v>90000</v>
      </c>
      <c r="E985" t="s">
        <v>14</v>
      </c>
      <c r="F985" t="s">
        <v>25</v>
      </c>
      <c r="G985" t="s">
        <v>12</v>
      </c>
      <c r="H985" t="s">
        <v>126</v>
      </c>
      <c r="I985" t="s">
        <v>2568</v>
      </c>
      <c r="J985" t="s">
        <v>1742</v>
      </c>
      <c r="K985" t="s">
        <v>2569</v>
      </c>
      <c r="L985" t="s">
        <v>1819</v>
      </c>
      <c r="M985">
        <v>7</v>
      </c>
    </row>
    <row r="986" spans="1:13" x14ac:dyDescent="0.3">
      <c r="A986" t="s">
        <v>763</v>
      </c>
      <c r="B986">
        <v>2011</v>
      </c>
      <c r="C986" s="1">
        <v>800000</v>
      </c>
      <c r="D986">
        <v>60000</v>
      </c>
      <c r="E986" t="s">
        <v>14</v>
      </c>
      <c r="F986" t="s">
        <v>25</v>
      </c>
      <c r="G986" t="s">
        <v>12</v>
      </c>
      <c r="H986" t="s">
        <v>121</v>
      </c>
      <c r="I986" t="s">
        <v>2148</v>
      </c>
      <c r="J986" t="s">
        <v>1764</v>
      </c>
      <c r="K986" t="s">
        <v>2149</v>
      </c>
      <c r="L986" t="s">
        <v>2150</v>
      </c>
      <c r="M986">
        <v>7</v>
      </c>
    </row>
    <row r="987" spans="1:13" x14ac:dyDescent="0.3">
      <c r="A987" t="s">
        <v>1285</v>
      </c>
      <c r="B987">
        <v>2014</v>
      </c>
      <c r="C987" s="1">
        <v>1380000</v>
      </c>
      <c r="D987">
        <v>150000</v>
      </c>
      <c r="E987" t="s">
        <v>14</v>
      </c>
      <c r="F987" t="s">
        <v>25</v>
      </c>
      <c r="G987" t="s">
        <v>12</v>
      </c>
      <c r="H987" t="s">
        <v>121</v>
      </c>
      <c r="I987" t="s">
        <v>2038</v>
      </c>
      <c r="J987" t="s">
        <v>1760</v>
      </c>
      <c r="K987" t="s">
        <v>1761</v>
      </c>
      <c r="L987" t="s">
        <v>1762</v>
      </c>
      <c r="M987">
        <v>7</v>
      </c>
    </row>
    <row r="988" spans="1:13" x14ac:dyDescent="0.3">
      <c r="A988" t="s">
        <v>1576</v>
      </c>
      <c r="B988">
        <v>2014</v>
      </c>
      <c r="C988" s="1">
        <v>700000</v>
      </c>
      <c r="D988">
        <v>24000</v>
      </c>
      <c r="E988" t="s">
        <v>14</v>
      </c>
      <c r="F988" t="s">
        <v>25</v>
      </c>
      <c r="G988" t="s">
        <v>12</v>
      </c>
      <c r="H988" t="s">
        <v>121</v>
      </c>
      <c r="I988" t="s">
        <v>2151</v>
      </c>
      <c r="J988" t="s">
        <v>2152</v>
      </c>
      <c r="K988" t="s">
        <v>2153</v>
      </c>
      <c r="L988" t="s">
        <v>2154</v>
      </c>
      <c r="M988">
        <v>6</v>
      </c>
    </row>
    <row r="989" spans="1:13" x14ac:dyDescent="0.3">
      <c r="A989" t="s">
        <v>945</v>
      </c>
      <c r="B989">
        <v>2016</v>
      </c>
      <c r="C989" s="1">
        <v>450000</v>
      </c>
      <c r="D989">
        <v>100000</v>
      </c>
      <c r="E989" t="s">
        <v>14</v>
      </c>
      <c r="F989" t="s">
        <v>25</v>
      </c>
      <c r="G989" t="s">
        <v>12</v>
      </c>
      <c r="H989" t="s">
        <v>126</v>
      </c>
      <c r="I989" t="s">
        <v>2570</v>
      </c>
      <c r="J989" t="s">
        <v>1629</v>
      </c>
      <c r="K989" t="s">
        <v>1698</v>
      </c>
      <c r="L989" t="s">
        <v>1686</v>
      </c>
      <c r="M989">
        <v>7</v>
      </c>
    </row>
    <row r="990" spans="1:13" x14ac:dyDescent="0.3">
      <c r="A990" t="s">
        <v>2571</v>
      </c>
      <c r="B990">
        <v>2018</v>
      </c>
      <c r="C990" s="1">
        <v>650000</v>
      </c>
      <c r="D990">
        <v>6000</v>
      </c>
      <c r="E990" t="s">
        <v>10</v>
      </c>
      <c r="F990" t="s">
        <v>25</v>
      </c>
      <c r="G990" t="s">
        <v>12</v>
      </c>
      <c r="H990" t="s">
        <v>121</v>
      </c>
      <c r="I990" t="s">
        <v>1680</v>
      </c>
      <c r="J990" t="s">
        <v>1681</v>
      </c>
      <c r="K990" t="s">
        <v>1682</v>
      </c>
      <c r="L990" t="s">
        <v>1683</v>
      </c>
      <c r="M990">
        <v>6</v>
      </c>
    </row>
    <row r="991" spans="1:13" x14ac:dyDescent="0.3">
      <c r="A991" t="s">
        <v>195</v>
      </c>
      <c r="B991">
        <v>2013</v>
      </c>
      <c r="C991" s="1">
        <v>950000</v>
      </c>
      <c r="D991">
        <v>49700</v>
      </c>
      <c r="E991" t="s">
        <v>14</v>
      </c>
      <c r="F991" t="s">
        <v>25</v>
      </c>
      <c r="G991" t="s">
        <v>12</v>
      </c>
      <c r="H991" t="s">
        <v>121</v>
      </c>
      <c r="I991" t="s">
        <v>1892</v>
      </c>
      <c r="J991" t="s">
        <v>1742</v>
      </c>
      <c r="K991" t="s">
        <v>2108</v>
      </c>
      <c r="L991" t="s">
        <v>2109</v>
      </c>
      <c r="M991">
        <v>7</v>
      </c>
    </row>
    <row r="992" spans="1:13" x14ac:dyDescent="0.3">
      <c r="A992" t="s">
        <v>1201</v>
      </c>
      <c r="B992">
        <v>2007</v>
      </c>
      <c r="C992" s="1">
        <v>626000</v>
      </c>
      <c r="D992">
        <v>80000</v>
      </c>
      <c r="E992" t="s">
        <v>14</v>
      </c>
      <c r="F992" t="s">
        <v>25</v>
      </c>
      <c r="G992" t="s">
        <v>12</v>
      </c>
      <c r="H992" t="s">
        <v>126</v>
      </c>
      <c r="I992" t="s">
        <v>2148</v>
      </c>
      <c r="J992" t="s">
        <v>1764</v>
      </c>
      <c r="K992" t="s">
        <v>2149</v>
      </c>
      <c r="L992" t="s">
        <v>2150</v>
      </c>
      <c r="M992">
        <v>7</v>
      </c>
    </row>
    <row r="993" spans="1:13" x14ac:dyDescent="0.3">
      <c r="A993" t="s">
        <v>2572</v>
      </c>
      <c r="B993">
        <v>2000</v>
      </c>
      <c r="C993" s="1">
        <v>200000</v>
      </c>
      <c r="D993">
        <v>100000</v>
      </c>
      <c r="E993" t="s">
        <v>14</v>
      </c>
      <c r="F993" t="s">
        <v>25</v>
      </c>
      <c r="G993" t="s">
        <v>12</v>
      </c>
      <c r="H993" t="s">
        <v>121</v>
      </c>
      <c r="I993" t="s">
        <v>1676</v>
      </c>
      <c r="J993" t="s">
        <v>1676</v>
      </c>
      <c r="K993" t="s">
        <v>1676</v>
      </c>
      <c r="L993" t="s">
        <v>1676</v>
      </c>
    </row>
    <row r="994" spans="1:13" x14ac:dyDescent="0.3">
      <c r="A994" t="s">
        <v>1534</v>
      </c>
      <c r="B994">
        <v>2019</v>
      </c>
      <c r="C994" s="1">
        <v>600000</v>
      </c>
      <c r="D994">
        <v>10000</v>
      </c>
      <c r="E994" t="s">
        <v>10</v>
      </c>
      <c r="F994" t="s">
        <v>25</v>
      </c>
      <c r="G994" t="s">
        <v>19</v>
      </c>
      <c r="H994" t="s">
        <v>121</v>
      </c>
      <c r="I994" t="s">
        <v>1869</v>
      </c>
      <c r="J994" t="s">
        <v>1647</v>
      </c>
      <c r="K994" t="s">
        <v>1870</v>
      </c>
      <c r="L994" t="s">
        <v>1871</v>
      </c>
      <c r="M994">
        <v>5</v>
      </c>
    </row>
    <row r="995" spans="1:13" x14ac:dyDescent="0.3">
      <c r="A995" t="s">
        <v>410</v>
      </c>
      <c r="B995">
        <v>2019</v>
      </c>
      <c r="C995" s="1">
        <v>290000</v>
      </c>
      <c r="D995">
        <v>21000</v>
      </c>
      <c r="E995" t="s">
        <v>10</v>
      </c>
      <c r="F995" t="s">
        <v>25</v>
      </c>
      <c r="G995" t="s">
        <v>12</v>
      </c>
      <c r="H995" t="s">
        <v>121</v>
      </c>
      <c r="I995" t="s">
        <v>2080</v>
      </c>
      <c r="J995" t="s">
        <v>2081</v>
      </c>
      <c r="K995" t="s">
        <v>2082</v>
      </c>
      <c r="L995" t="s">
        <v>2083</v>
      </c>
      <c r="M995">
        <v>5</v>
      </c>
    </row>
    <row r="996" spans="1:13" x14ac:dyDescent="0.3">
      <c r="A996" t="s">
        <v>558</v>
      </c>
      <c r="B996">
        <v>2013</v>
      </c>
      <c r="C996" s="1">
        <v>215000</v>
      </c>
      <c r="D996">
        <v>25000</v>
      </c>
      <c r="E996" t="s">
        <v>10</v>
      </c>
      <c r="F996" t="s">
        <v>25</v>
      </c>
      <c r="G996" t="s">
        <v>12</v>
      </c>
      <c r="H996" t="s">
        <v>121</v>
      </c>
      <c r="I996" t="s">
        <v>2249</v>
      </c>
      <c r="J996" t="s">
        <v>1730</v>
      </c>
      <c r="K996" t="s">
        <v>1660</v>
      </c>
      <c r="L996" t="s">
        <v>1731</v>
      </c>
      <c r="M996">
        <v>5</v>
      </c>
    </row>
    <row r="997" spans="1:13" x14ac:dyDescent="0.3">
      <c r="A997" t="s">
        <v>410</v>
      </c>
      <c r="B997">
        <v>2016</v>
      </c>
      <c r="C997" s="1">
        <v>250000</v>
      </c>
      <c r="D997">
        <v>22000</v>
      </c>
      <c r="E997" t="s">
        <v>10</v>
      </c>
      <c r="F997" t="s">
        <v>25</v>
      </c>
      <c r="G997" t="s">
        <v>12</v>
      </c>
      <c r="H997" t="s">
        <v>121</v>
      </c>
      <c r="I997" t="s">
        <v>2080</v>
      </c>
      <c r="J997" t="s">
        <v>2081</v>
      </c>
      <c r="K997" t="s">
        <v>2082</v>
      </c>
      <c r="L997" t="s">
        <v>2083</v>
      </c>
      <c r="M997">
        <v>5</v>
      </c>
    </row>
    <row r="998" spans="1:13" x14ac:dyDescent="0.3">
      <c r="A998" t="s">
        <v>339</v>
      </c>
      <c r="B998">
        <v>2017</v>
      </c>
      <c r="C998" s="1">
        <v>750000</v>
      </c>
      <c r="D998">
        <v>50000</v>
      </c>
      <c r="E998" t="s">
        <v>14</v>
      </c>
      <c r="F998" t="s">
        <v>25</v>
      </c>
      <c r="G998" t="s">
        <v>12</v>
      </c>
      <c r="H998" t="s">
        <v>121</v>
      </c>
      <c r="I998" t="s">
        <v>1684</v>
      </c>
      <c r="J998" t="s">
        <v>1625</v>
      </c>
      <c r="K998" t="s">
        <v>1685</v>
      </c>
      <c r="L998" t="s">
        <v>1686</v>
      </c>
      <c r="M998">
        <v>7</v>
      </c>
    </row>
    <row r="999" spans="1:13" x14ac:dyDescent="0.3">
      <c r="A999" t="s">
        <v>275</v>
      </c>
      <c r="B999">
        <v>2016</v>
      </c>
      <c r="C999" s="1">
        <v>250000</v>
      </c>
      <c r="D999">
        <v>20000</v>
      </c>
      <c r="E999" t="s">
        <v>10</v>
      </c>
      <c r="F999" t="s">
        <v>25</v>
      </c>
      <c r="G999" t="s">
        <v>12</v>
      </c>
      <c r="H999" t="s">
        <v>126</v>
      </c>
      <c r="I999" t="s">
        <v>1729</v>
      </c>
      <c r="J999" t="s">
        <v>1730</v>
      </c>
      <c r="K999" t="s">
        <v>1758</v>
      </c>
      <c r="L999" t="s">
        <v>1731</v>
      </c>
      <c r="M999">
        <v>5</v>
      </c>
    </row>
    <row r="1000" spans="1:13" x14ac:dyDescent="0.3">
      <c r="A1000" t="s">
        <v>2573</v>
      </c>
      <c r="B1000">
        <v>2017</v>
      </c>
      <c r="C1000" s="1">
        <v>950000</v>
      </c>
      <c r="D1000">
        <v>15000</v>
      </c>
      <c r="E1000" t="s">
        <v>10</v>
      </c>
      <c r="F1000" t="s">
        <v>25</v>
      </c>
      <c r="G1000" t="s">
        <v>19</v>
      </c>
      <c r="H1000" t="s">
        <v>121</v>
      </c>
      <c r="I1000" t="s">
        <v>2340</v>
      </c>
      <c r="J1000" t="s">
        <v>1634</v>
      </c>
      <c r="K1000" t="s">
        <v>1751</v>
      </c>
      <c r="L1000" t="s">
        <v>1752</v>
      </c>
      <c r="M1000">
        <v>7</v>
      </c>
    </row>
    <row r="1001" spans="1:13" x14ac:dyDescent="0.3">
      <c r="A1001" t="s">
        <v>386</v>
      </c>
      <c r="B1001">
        <v>2018</v>
      </c>
      <c r="C1001" s="1">
        <v>793000</v>
      </c>
      <c r="D1001">
        <v>30000</v>
      </c>
      <c r="E1001" t="s">
        <v>14</v>
      </c>
      <c r="F1001" t="s">
        <v>25</v>
      </c>
      <c r="G1001" t="s">
        <v>12</v>
      </c>
      <c r="H1001" t="s">
        <v>121</v>
      </c>
      <c r="I1001" t="s">
        <v>2574</v>
      </c>
      <c r="J1001" t="s">
        <v>1629</v>
      </c>
      <c r="K1001" t="s">
        <v>2575</v>
      </c>
      <c r="L1001" t="s">
        <v>2559</v>
      </c>
      <c r="M1001">
        <v>5</v>
      </c>
    </row>
    <row r="1002" spans="1:13" x14ac:dyDescent="0.3">
      <c r="A1002" t="s">
        <v>687</v>
      </c>
      <c r="B1002">
        <v>2015</v>
      </c>
      <c r="C1002" s="1">
        <v>750000</v>
      </c>
      <c r="D1002">
        <v>74000</v>
      </c>
      <c r="E1002" t="s">
        <v>14</v>
      </c>
      <c r="F1002" t="s">
        <v>25</v>
      </c>
      <c r="G1002" t="s">
        <v>12</v>
      </c>
      <c r="H1002" t="s">
        <v>121</v>
      </c>
      <c r="I1002" t="s">
        <v>1911</v>
      </c>
      <c r="J1002" t="s">
        <v>1900</v>
      </c>
      <c r="K1002" t="s">
        <v>1912</v>
      </c>
      <c r="L1002" t="s">
        <v>1913</v>
      </c>
      <c r="M1002">
        <v>5</v>
      </c>
    </row>
    <row r="1003" spans="1:13" x14ac:dyDescent="0.3">
      <c r="A1003" t="s">
        <v>2576</v>
      </c>
      <c r="B1003">
        <v>2017</v>
      </c>
      <c r="C1003" s="1">
        <v>725000</v>
      </c>
      <c r="D1003">
        <v>6550</v>
      </c>
      <c r="E1003" t="s">
        <v>10</v>
      </c>
      <c r="F1003" t="s">
        <v>25</v>
      </c>
      <c r="G1003" t="s">
        <v>19</v>
      </c>
      <c r="H1003" t="s">
        <v>121</v>
      </c>
      <c r="I1003" t="s">
        <v>1713</v>
      </c>
      <c r="J1003" t="s">
        <v>1704</v>
      </c>
      <c r="K1003" t="s">
        <v>2090</v>
      </c>
      <c r="L1003" t="s">
        <v>2117</v>
      </c>
      <c r="M1003">
        <v>5</v>
      </c>
    </row>
    <row r="1004" spans="1:13" x14ac:dyDescent="0.3">
      <c r="A1004" t="s">
        <v>189</v>
      </c>
      <c r="B1004">
        <v>2016</v>
      </c>
      <c r="C1004" s="1">
        <v>480000</v>
      </c>
      <c r="D1004">
        <v>30000</v>
      </c>
      <c r="E1004" t="s">
        <v>14</v>
      </c>
      <c r="F1004" t="s">
        <v>25</v>
      </c>
      <c r="G1004" t="s">
        <v>12</v>
      </c>
      <c r="H1004" t="s">
        <v>121</v>
      </c>
      <c r="I1004" t="s">
        <v>2178</v>
      </c>
      <c r="J1004" t="s">
        <v>2179</v>
      </c>
      <c r="K1004" t="s">
        <v>2124</v>
      </c>
      <c r="L1004" t="s">
        <v>2180</v>
      </c>
      <c r="M1004">
        <v>5</v>
      </c>
    </row>
    <row r="1005" spans="1:13" x14ac:dyDescent="0.3">
      <c r="A1005" t="s">
        <v>2577</v>
      </c>
      <c r="B1005">
        <v>2013</v>
      </c>
      <c r="C1005" s="1">
        <v>3750000</v>
      </c>
      <c r="D1005">
        <v>56000</v>
      </c>
      <c r="E1005" t="s">
        <v>14</v>
      </c>
      <c r="F1005" t="s">
        <v>11</v>
      </c>
      <c r="G1005" t="s">
        <v>19</v>
      </c>
      <c r="H1005" t="s">
        <v>121</v>
      </c>
      <c r="I1005" t="s">
        <v>2578</v>
      </c>
      <c r="J1005" t="s">
        <v>2579</v>
      </c>
      <c r="K1005" t="s">
        <v>2580</v>
      </c>
      <c r="L1005" t="s">
        <v>2581</v>
      </c>
      <c r="M1005">
        <v>4</v>
      </c>
    </row>
    <row r="1006" spans="1:13" x14ac:dyDescent="0.3">
      <c r="A1006" t="s">
        <v>270</v>
      </c>
      <c r="B1006">
        <v>2018</v>
      </c>
      <c r="C1006" s="1">
        <v>795000</v>
      </c>
      <c r="D1006">
        <v>41779</v>
      </c>
      <c r="E1006" t="s">
        <v>10</v>
      </c>
      <c r="F1006" t="s">
        <v>11</v>
      </c>
      <c r="G1006" t="s">
        <v>12</v>
      </c>
      <c r="H1006" t="s">
        <v>121</v>
      </c>
      <c r="I1006" t="s">
        <v>1869</v>
      </c>
      <c r="J1006" t="s">
        <v>1647</v>
      </c>
      <c r="K1006" t="s">
        <v>1870</v>
      </c>
      <c r="L1006" t="s">
        <v>1871</v>
      </c>
      <c r="M1006">
        <v>5</v>
      </c>
    </row>
    <row r="1007" spans="1:13" x14ac:dyDescent="0.3">
      <c r="A1007" t="s">
        <v>1372</v>
      </c>
      <c r="B1007">
        <v>2016</v>
      </c>
      <c r="C1007" s="1">
        <v>625000</v>
      </c>
      <c r="D1007">
        <v>54000</v>
      </c>
      <c r="E1007" t="s">
        <v>10</v>
      </c>
      <c r="F1007" t="s">
        <v>11</v>
      </c>
      <c r="G1007" t="s">
        <v>12</v>
      </c>
      <c r="H1007" t="s">
        <v>121</v>
      </c>
      <c r="I1007" t="s">
        <v>2339</v>
      </c>
      <c r="J1007" t="s">
        <v>1704</v>
      </c>
      <c r="K1007" t="s">
        <v>2090</v>
      </c>
      <c r="L1007" t="s">
        <v>2117</v>
      </c>
      <c r="M1007">
        <v>5</v>
      </c>
    </row>
    <row r="1008" spans="1:13" x14ac:dyDescent="0.3">
      <c r="A1008" t="s">
        <v>2398</v>
      </c>
      <c r="B1008">
        <v>2016</v>
      </c>
      <c r="C1008" s="1">
        <v>2900000</v>
      </c>
      <c r="D1008">
        <v>31000</v>
      </c>
      <c r="E1008" t="s">
        <v>14</v>
      </c>
      <c r="F1008" t="s">
        <v>11</v>
      </c>
      <c r="G1008" t="s">
        <v>19</v>
      </c>
      <c r="H1008" t="s">
        <v>121</v>
      </c>
      <c r="I1008" t="s">
        <v>2038</v>
      </c>
      <c r="J1008" t="s">
        <v>1769</v>
      </c>
      <c r="K1008" t="s">
        <v>1963</v>
      </c>
      <c r="L1008" t="s">
        <v>1964</v>
      </c>
      <c r="M1008">
        <v>5</v>
      </c>
    </row>
    <row r="1009" spans="1:13" x14ac:dyDescent="0.3">
      <c r="A1009" t="s">
        <v>2582</v>
      </c>
      <c r="B1009">
        <v>2017</v>
      </c>
      <c r="C1009" s="1">
        <v>625000</v>
      </c>
      <c r="D1009">
        <v>37000</v>
      </c>
      <c r="E1009" t="s">
        <v>14</v>
      </c>
      <c r="F1009" t="s">
        <v>25</v>
      </c>
      <c r="G1009" t="s">
        <v>19</v>
      </c>
      <c r="H1009" t="s">
        <v>121</v>
      </c>
      <c r="I1009" t="s">
        <v>2127</v>
      </c>
      <c r="J1009" t="s">
        <v>1625</v>
      </c>
      <c r="K1009" t="s">
        <v>1626</v>
      </c>
      <c r="L1009" t="s">
        <v>1627</v>
      </c>
      <c r="M1009">
        <v>5</v>
      </c>
    </row>
    <row r="1010" spans="1:13" x14ac:dyDescent="0.3">
      <c r="A1010" t="s">
        <v>291</v>
      </c>
      <c r="B1010">
        <v>2011</v>
      </c>
      <c r="C1010" s="1">
        <v>440000</v>
      </c>
      <c r="D1010">
        <v>90000</v>
      </c>
      <c r="E1010" t="s">
        <v>14</v>
      </c>
      <c r="F1010" t="s">
        <v>25</v>
      </c>
      <c r="G1010" t="s">
        <v>19</v>
      </c>
      <c r="H1010" t="s">
        <v>126</v>
      </c>
      <c r="I1010" t="s">
        <v>2524</v>
      </c>
      <c r="J1010" t="s">
        <v>2000</v>
      </c>
      <c r="K1010" t="s">
        <v>2277</v>
      </c>
      <c r="L1010" t="s">
        <v>2583</v>
      </c>
      <c r="M1010">
        <v>4</v>
      </c>
    </row>
    <row r="1011" spans="1:13" x14ac:dyDescent="0.3">
      <c r="A1011" t="s">
        <v>2584</v>
      </c>
      <c r="B1011">
        <v>2018</v>
      </c>
      <c r="C1011" s="1">
        <v>1400000</v>
      </c>
      <c r="D1011">
        <v>13534</v>
      </c>
      <c r="E1011" t="s">
        <v>10</v>
      </c>
      <c r="F1011" t="s">
        <v>11</v>
      </c>
      <c r="G1011" t="s">
        <v>12</v>
      </c>
      <c r="H1011" t="s">
        <v>121</v>
      </c>
      <c r="I1011" t="s">
        <v>1796</v>
      </c>
      <c r="J1011" t="s">
        <v>1797</v>
      </c>
      <c r="K1011" t="s">
        <v>1743</v>
      </c>
      <c r="L1011" t="s">
        <v>1798</v>
      </c>
      <c r="M1011">
        <v>5</v>
      </c>
    </row>
    <row r="1012" spans="1:13" x14ac:dyDescent="0.3">
      <c r="A1012" t="s">
        <v>742</v>
      </c>
      <c r="B1012">
        <v>2017</v>
      </c>
      <c r="C1012" s="1">
        <v>1450000</v>
      </c>
      <c r="D1012">
        <v>7000</v>
      </c>
      <c r="E1012" t="s">
        <v>10</v>
      </c>
      <c r="F1012" t="s">
        <v>11</v>
      </c>
      <c r="G1012" t="s">
        <v>19</v>
      </c>
      <c r="H1012" t="s">
        <v>126</v>
      </c>
      <c r="I1012" t="s">
        <v>1904</v>
      </c>
      <c r="J1012" t="s">
        <v>2077</v>
      </c>
      <c r="K1012" t="s">
        <v>1905</v>
      </c>
      <c r="L1012" t="s">
        <v>1798</v>
      </c>
      <c r="M1012">
        <v>5</v>
      </c>
    </row>
    <row r="1013" spans="1:13" x14ac:dyDescent="0.3">
      <c r="A1013" t="s">
        <v>2585</v>
      </c>
      <c r="B1013">
        <v>2017</v>
      </c>
      <c r="C1013" s="1">
        <v>2700000</v>
      </c>
      <c r="D1013">
        <v>23000</v>
      </c>
      <c r="E1013" t="s">
        <v>14</v>
      </c>
      <c r="F1013" t="s">
        <v>11</v>
      </c>
      <c r="G1013" t="s">
        <v>19</v>
      </c>
      <c r="H1013" t="s">
        <v>121</v>
      </c>
      <c r="I1013" t="s">
        <v>2168</v>
      </c>
      <c r="J1013" t="s">
        <v>1769</v>
      </c>
      <c r="K1013" t="s">
        <v>2586</v>
      </c>
      <c r="L1013" t="s">
        <v>2587</v>
      </c>
      <c r="M1013">
        <v>5</v>
      </c>
    </row>
    <row r="1014" spans="1:13" x14ac:dyDescent="0.3">
      <c r="A1014" t="s">
        <v>2588</v>
      </c>
      <c r="B1014">
        <v>2019</v>
      </c>
      <c r="C1014" s="1">
        <v>1925000</v>
      </c>
      <c r="D1014">
        <v>43000</v>
      </c>
      <c r="E1014" t="s">
        <v>14</v>
      </c>
      <c r="F1014" t="s">
        <v>11</v>
      </c>
      <c r="G1014" t="s">
        <v>19</v>
      </c>
      <c r="H1014" t="s">
        <v>121</v>
      </c>
      <c r="I1014" t="s">
        <v>1785</v>
      </c>
      <c r="J1014" t="s">
        <v>1786</v>
      </c>
      <c r="K1014" t="s">
        <v>1787</v>
      </c>
      <c r="L1014" t="s">
        <v>1788</v>
      </c>
      <c r="M1014">
        <v>8</v>
      </c>
    </row>
    <row r="1015" spans="1:13" x14ac:dyDescent="0.3">
      <c r="A1015" t="s">
        <v>2589</v>
      </c>
      <c r="B1015">
        <v>2020</v>
      </c>
      <c r="C1015" s="1">
        <v>1900000</v>
      </c>
      <c r="D1015">
        <v>5000</v>
      </c>
      <c r="E1015" t="s">
        <v>14</v>
      </c>
      <c r="F1015" t="s">
        <v>11</v>
      </c>
      <c r="G1015" t="s">
        <v>19</v>
      </c>
      <c r="H1015" t="s">
        <v>121</v>
      </c>
      <c r="I1015" t="s">
        <v>1750</v>
      </c>
      <c r="J1015" t="s">
        <v>2039</v>
      </c>
      <c r="K1015" t="s">
        <v>2297</v>
      </c>
      <c r="L1015" t="s">
        <v>2298</v>
      </c>
      <c r="M1015">
        <v>5</v>
      </c>
    </row>
    <row r="1016" spans="1:13" x14ac:dyDescent="0.3">
      <c r="A1016" t="s">
        <v>2590</v>
      </c>
      <c r="B1016">
        <v>2017</v>
      </c>
      <c r="C1016" s="1">
        <v>844999</v>
      </c>
      <c r="D1016">
        <v>70000</v>
      </c>
      <c r="E1016" t="s">
        <v>14</v>
      </c>
      <c r="F1016" t="s">
        <v>11</v>
      </c>
      <c r="G1016" t="s">
        <v>12</v>
      </c>
      <c r="H1016" t="s">
        <v>121</v>
      </c>
      <c r="I1016" t="s">
        <v>2062</v>
      </c>
      <c r="J1016" t="s">
        <v>1625</v>
      </c>
      <c r="K1016" t="s">
        <v>1685</v>
      </c>
      <c r="L1016" t="s">
        <v>1686</v>
      </c>
      <c r="M1016">
        <v>5</v>
      </c>
    </row>
    <row r="1017" spans="1:13" x14ac:dyDescent="0.3">
      <c r="A1017" t="s">
        <v>2591</v>
      </c>
      <c r="B1017">
        <v>2016</v>
      </c>
      <c r="C1017" s="1">
        <v>650000</v>
      </c>
      <c r="D1017">
        <v>99000</v>
      </c>
      <c r="E1017" t="s">
        <v>14</v>
      </c>
      <c r="F1017" t="s">
        <v>11</v>
      </c>
      <c r="G1017" t="s">
        <v>19</v>
      </c>
      <c r="H1017" t="s">
        <v>121</v>
      </c>
      <c r="I1017" t="s">
        <v>1822</v>
      </c>
      <c r="J1017" t="s">
        <v>1629</v>
      </c>
      <c r="K1017" t="s">
        <v>1630</v>
      </c>
      <c r="L1017" t="s">
        <v>1631</v>
      </c>
      <c r="M1017">
        <v>5</v>
      </c>
    </row>
    <row r="1018" spans="1:13" x14ac:dyDescent="0.3">
      <c r="A1018" t="s">
        <v>2592</v>
      </c>
      <c r="B1018">
        <v>2018</v>
      </c>
      <c r="C1018" s="1">
        <v>750000</v>
      </c>
      <c r="D1018">
        <v>15000</v>
      </c>
      <c r="E1018" t="s">
        <v>10</v>
      </c>
      <c r="F1018" t="s">
        <v>11</v>
      </c>
      <c r="G1018" t="s">
        <v>12</v>
      </c>
      <c r="H1018" t="s">
        <v>121</v>
      </c>
      <c r="I1018" t="s">
        <v>1817</v>
      </c>
      <c r="J1018" t="s">
        <v>1647</v>
      </c>
      <c r="K1018" t="s">
        <v>1870</v>
      </c>
      <c r="L1018" t="s">
        <v>1871</v>
      </c>
      <c r="M1018">
        <v>5</v>
      </c>
    </row>
    <row r="1019" spans="1:13" x14ac:dyDescent="0.3">
      <c r="A1019" t="s">
        <v>2593</v>
      </c>
      <c r="B1019">
        <v>2018</v>
      </c>
      <c r="C1019" s="1">
        <v>6000000</v>
      </c>
      <c r="D1019">
        <v>28156</v>
      </c>
      <c r="E1019" t="s">
        <v>14</v>
      </c>
      <c r="F1019" t="s">
        <v>11</v>
      </c>
      <c r="G1019" t="s">
        <v>19</v>
      </c>
      <c r="H1019" t="s">
        <v>121</v>
      </c>
      <c r="I1019" t="s">
        <v>2594</v>
      </c>
      <c r="J1019" t="s">
        <v>2579</v>
      </c>
      <c r="K1019" t="s">
        <v>2595</v>
      </c>
      <c r="L1019" t="s">
        <v>2596</v>
      </c>
      <c r="M1019">
        <v>4</v>
      </c>
    </row>
    <row r="1020" spans="1:13" x14ac:dyDescent="0.3">
      <c r="A1020" t="s">
        <v>2597</v>
      </c>
      <c r="B1020">
        <v>2015</v>
      </c>
      <c r="C1020" s="1">
        <v>610000</v>
      </c>
      <c r="D1020">
        <v>30000</v>
      </c>
      <c r="E1020" t="s">
        <v>10</v>
      </c>
      <c r="F1020" t="s">
        <v>11</v>
      </c>
      <c r="G1020" t="s">
        <v>12</v>
      </c>
      <c r="H1020" t="s">
        <v>121</v>
      </c>
      <c r="I1020" t="s">
        <v>2339</v>
      </c>
      <c r="J1020" t="s">
        <v>1704</v>
      </c>
      <c r="K1020" t="s">
        <v>2090</v>
      </c>
      <c r="L1020" t="s">
        <v>2117</v>
      </c>
      <c r="M1020">
        <v>5</v>
      </c>
    </row>
    <row r="1021" spans="1:13" x14ac:dyDescent="0.3">
      <c r="A1021" t="s">
        <v>614</v>
      </c>
      <c r="B1021">
        <v>2018</v>
      </c>
      <c r="C1021" s="1">
        <v>2940000</v>
      </c>
      <c r="D1021">
        <v>100000</v>
      </c>
      <c r="E1021" t="s">
        <v>14</v>
      </c>
      <c r="F1021" t="s">
        <v>11</v>
      </c>
      <c r="G1021" t="s">
        <v>19</v>
      </c>
      <c r="H1021" t="s">
        <v>121</v>
      </c>
      <c r="I1021" t="s">
        <v>2304</v>
      </c>
      <c r="J1021" t="s">
        <v>1786</v>
      </c>
      <c r="K1021" t="s">
        <v>2201</v>
      </c>
      <c r="L1021" t="s">
        <v>2598</v>
      </c>
      <c r="M1021">
        <v>7</v>
      </c>
    </row>
    <row r="1022" spans="1:13" x14ac:dyDescent="0.3">
      <c r="A1022" t="s">
        <v>231</v>
      </c>
      <c r="B1022">
        <v>2017</v>
      </c>
      <c r="C1022" s="1">
        <v>1150000</v>
      </c>
      <c r="D1022">
        <v>63309</v>
      </c>
      <c r="E1022" t="s">
        <v>14</v>
      </c>
      <c r="F1022" t="s">
        <v>11</v>
      </c>
      <c r="G1022" t="s">
        <v>12</v>
      </c>
      <c r="H1022" t="s">
        <v>121</v>
      </c>
      <c r="I1022" t="s">
        <v>1911</v>
      </c>
      <c r="J1022" t="s">
        <v>1900</v>
      </c>
      <c r="K1022" t="s">
        <v>1912</v>
      </c>
      <c r="L1022" t="s">
        <v>1913</v>
      </c>
      <c r="M1022">
        <v>5</v>
      </c>
    </row>
    <row r="1023" spans="1:13" x14ac:dyDescent="0.3">
      <c r="A1023" t="s">
        <v>607</v>
      </c>
      <c r="B1023">
        <v>2016</v>
      </c>
      <c r="C1023" s="1">
        <v>1825000</v>
      </c>
      <c r="D1023">
        <v>94000</v>
      </c>
      <c r="E1023" t="s">
        <v>14</v>
      </c>
      <c r="F1023" t="s">
        <v>11</v>
      </c>
      <c r="G1023" t="s">
        <v>19</v>
      </c>
      <c r="H1023" t="s">
        <v>121</v>
      </c>
      <c r="I1023" t="s">
        <v>1785</v>
      </c>
      <c r="J1023" t="s">
        <v>1786</v>
      </c>
      <c r="K1023" t="s">
        <v>1787</v>
      </c>
      <c r="L1023" t="s">
        <v>1788</v>
      </c>
      <c r="M1023">
        <v>7</v>
      </c>
    </row>
    <row r="1024" spans="1:13" x14ac:dyDescent="0.3">
      <c r="A1024" t="s">
        <v>883</v>
      </c>
      <c r="B1024">
        <v>2018</v>
      </c>
      <c r="C1024" s="1">
        <v>890000</v>
      </c>
      <c r="D1024">
        <v>29000</v>
      </c>
      <c r="E1024" t="s">
        <v>10</v>
      </c>
      <c r="F1024" t="s">
        <v>11</v>
      </c>
      <c r="G1024" t="s">
        <v>19</v>
      </c>
      <c r="H1024" t="s">
        <v>121</v>
      </c>
      <c r="I1024" t="s">
        <v>2065</v>
      </c>
      <c r="J1024" t="s">
        <v>1647</v>
      </c>
      <c r="K1024" t="s">
        <v>1648</v>
      </c>
      <c r="L1024" t="s">
        <v>2060</v>
      </c>
      <c r="M1024">
        <v>5</v>
      </c>
    </row>
    <row r="1025" spans="1:13" x14ac:dyDescent="0.3">
      <c r="A1025" t="s">
        <v>1136</v>
      </c>
      <c r="B1025">
        <v>2017</v>
      </c>
      <c r="C1025" s="1">
        <v>385000</v>
      </c>
      <c r="D1025">
        <v>155000</v>
      </c>
      <c r="E1025" t="s">
        <v>14</v>
      </c>
      <c r="F1025" t="s">
        <v>25</v>
      </c>
      <c r="G1025" t="s">
        <v>12</v>
      </c>
      <c r="H1025" t="s">
        <v>121</v>
      </c>
      <c r="I1025" t="s">
        <v>2436</v>
      </c>
      <c r="J1025" t="s">
        <v>1639</v>
      </c>
      <c r="K1025" t="s">
        <v>1897</v>
      </c>
      <c r="L1025" t="s">
        <v>2144</v>
      </c>
      <c r="M1025">
        <v>5</v>
      </c>
    </row>
    <row r="1026" spans="1:13" x14ac:dyDescent="0.3">
      <c r="A1026" t="s">
        <v>1321</v>
      </c>
      <c r="B1026">
        <v>2016</v>
      </c>
      <c r="C1026" s="1">
        <v>400000</v>
      </c>
      <c r="D1026">
        <v>35000</v>
      </c>
      <c r="E1026" t="s">
        <v>10</v>
      </c>
      <c r="F1026" t="s">
        <v>25</v>
      </c>
      <c r="G1026" t="s">
        <v>19</v>
      </c>
      <c r="H1026" t="s">
        <v>121</v>
      </c>
      <c r="I1026" t="s">
        <v>1842</v>
      </c>
      <c r="J1026" t="s">
        <v>1730</v>
      </c>
      <c r="K1026" t="s">
        <v>1843</v>
      </c>
      <c r="L1026" t="s">
        <v>1731</v>
      </c>
      <c r="M1026">
        <v>5</v>
      </c>
    </row>
    <row r="1027" spans="1:13" x14ac:dyDescent="0.3">
      <c r="A1027" t="s">
        <v>1026</v>
      </c>
      <c r="B1027">
        <v>2018</v>
      </c>
      <c r="C1027" s="1">
        <v>550000</v>
      </c>
      <c r="D1027">
        <v>50000</v>
      </c>
      <c r="E1027" t="s">
        <v>14</v>
      </c>
      <c r="F1027" t="s">
        <v>25</v>
      </c>
      <c r="G1027" t="s">
        <v>12</v>
      </c>
      <c r="H1027" t="s">
        <v>121</v>
      </c>
      <c r="I1027" t="s">
        <v>2178</v>
      </c>
      <c r="J1027" t="s">
        <v>2135</v>
      </c>
      <c r="K1027" t="s">
        <v>2136</v>
      </c>
      <c r="L1027" t="s">
        <v>2190</v>
      </c>
      <c r="M1027">
        <v>5</v>
      </c>
    </row>
    <row r="1028" spans="1:13" x14ac:dyDescent="0.3">
      <c r="A1028" t="s">
        <v>175</v>
      </c>
      <c r="B1028">
        <v>2010</v>
      </c>
      <c r="C1028" s="1">
        <v>270000</v>
      </c>
      <c r="D1028">
        <v>185000</v>
      </c>
      <c r="E1028" t="s">
        <v>14</v>
      </c>
      <c r="F1028" t="s">
        <v>25</v>
      </c>
      <c r="G1028" t="s">
        <v>12</v>
      </c>
      <c r="H1028" t="s">
        <v>121</v>
      </c>
      <c r="I1028" t="s">
        <v>1768</v>
      </c>
      <c r="J1028" t="s">
        <v>2409</v>
      </c>
      <c r="K1028" t="s">
        <v>2086</v>
      </c>
      <c r="L1028" t="s">
        <v>2599</v>
      </c>
      <c r="M1028">
        <v>7</v>
      </c>
    </row>
    <row r="1029" spans="1:13" x14ac:dyDescent="0.3">
      <c r="A1029" t="s">
        <v>2420</v>
      </c>
      <c r="B1029">
        <v>2013</v>
      </c>
      <c r="C1029" s="1">
        <v>200000</v>
      </c>
      <c r="D1029">
        <v>175000</v>
      </c>
      <c r="E1029" t="s">
        <v>14</v>
      </c>
      <c r="F1029" t="s">
        <v>25</v>
      </c>
      <c r="G1029" t="s">
        <v>12</v>
      </c>
      <c r="H1029" t="s">
        <v>126</v>
      </c>
      <c r="I1029" t="s">
        <v>1895</v>
      </c>
      <c r="J1029" t="s">
        <v>1639</v>
      </c>
      <c r="K1029" t="s">
        <v>2143</v>
      </c>
      <c r="L1029" t="s">
        <v>1898</v>
      </c>
      <c r="M1029">
        <v>5</v>
      </c>
    </row>
    <row r="1030" spans="1:13" x14ac:dyDescent="0.3">
      <c r="A1030" t="s">
        <v>410</v>
      </c>
      <c r="B1030">
        <v>2016</v>
      </c>
      <c r="C1030" s="1">
        <v>310000</v>
      </c>
      <c r="D1030">
        <v>11500</v>
      </c>
      <c r="E1030" t="s">
        <v>10</v>
      </c>
      <c r="F1030" t="s">
        <v>25</v>
      </c>
      <c r="G1030" t="s">
        <v>12</v>
      </c>
      <c r="H1030" t="s">
        <v>121</v>
      </c>
      <c r="I1030" t="s">
        <v>2080</v>
      </c>
      <c r="J1030" t="s">
        <v>2081</v>
      </c>
      <c r="K1030" t="s">
        <v>2082</v>
      </c>
      <c r="L1030" t="s">
        <v>2083</v>
      </c>
      <c r="M1030">
        <v>5</v>
      </c>
    </row>
    <row r="1031" spans="1:13" x14ac:dyDescent="0.3">
      <c r="A1031" t="s">
        <v>1518</v>
      </c>
      <c r="B1031">
        <v>2019</v>
      </c>
      <c r="C1031" s="1">
        <v>700000</v>
      </c>
      <c r="D1031">
        <v>3000</v>
      </c>
      <c r="E1031" t="s">
        <v>14</v>
      </c>
      <c r="F1031" t="s">
        <v>25</v>
      </c>
      <c r="G1031" t="s">
        <v>12</v>
      </c>
      <c r="H1031" t="s">
        <v>121</v>
      </c>
      <c r="I1031" t="s">
        <v>2134</v>
      </c>
      <c r="J1031" t="s">
        <v>2135</v>
      </c>
      <c r="K1031" t="s">
        <v>2136</v>
      </c>
      <c r="L1031" t="s">
        <v>2137</v>
      </c>
      <c r="M1031">
        <v>5</v>
      </c>
    </row>
    <row r="1032" spans="1:13" x14ac:dyDescent="0.3">
      <c r="A1032" t="s">
        <v>2600</v>
      </c>
      <c r="B1032">
        <v>2015</v>
      </c>
      <c r="C1032" s="1">
        <v>480000</v>
      </c>
      <c r="D1032">
        <v>80000</v>
      </c>
      <c r="E1032" t="s">
        <v>14</v>
      </c>
      <c r="F1032" t="s">
        <v>25</v>
      </c>
      <c r="G1032" t="s">
        <v>12</v>
      </c>
      <c r="H1032" t="s">
        <v>126</v>
      </c>
      <c r="I1032" t="s">
        <v>2525</v>
      </c>
      <c r="J1032" t="s">
        <v>1625</v>
      </c>
      <c r="K1032" t="s">
        <v>1626</v>
      </c>
      <c r="L1032" t="s">
        <v>2527</v>
      </c>
      <c r="M1032">
        <v>5</v>
      </c>
    </row>
    <row r="1033" spans="1:13" x14ac:dyDescent="0.3">
      <c r="A1033" t="s">
        <v>1032</v>
      </c>
      <c r="B1033">
        <v>2005</v>
      </c>
      <c r="C1033" s="1">
        <v>90000</v>
      </c>
      <c r="D1033">
        <v>40000</v>
      </c>
      <c r="E1033" t="s">
        <v>10</v>
      </c>
      <c r="F1033" t="s">
        <v>25</v>
      </c>
      <c r="G1033" t="s">
        <v>12</v>
      </c>
      <c r="H1033" t="s">
        <v>126</v>
      </c>
      <c r="I1033" t="s">
        <v>1687</v>
      </c>
      <c r="J1033" t="s">
        <v>1655</v>
      </c>
      <c r="K1033" t="s">
        <v>1688</v>
      </c>
      <c r="L1033" t="s">
        <v>1689</v>
      </c>
      <c r="M1033">
        <v>5</v>
      </c>
    </row>
    <row r="1034" spans="1:13" x14ac:dyDescent="0.3">
      <c r="A1034" t="s">
        <v>1032</v>
      </c>
      <c r="B1034">
        <v>2005</v>
      </c>
      <c r="C1034" s="1">
        <v>80000</v>
      </c>
      <c r="D1034">
        <v>40000</v>
      </c>
      <c r="E1034" t="s">
        <v>10</v>
      </c>
      <c r="F1034" t="s">
        <v>25</v>
      </c>
      <c r="G1034" t="s">
        <v>12</v>
      </c>
      <c r="H1034" t="s">
        <v>126</v>
      </c>
      <c r="I1034" t="s">
        <v>1687</v>
      </c>
      <c r="J1034" t="s">
        <v>1655</v>
      </c>
      <c r="K1034" t="s">
        <v>1688</v>
      </c>
      <c r="L1034" t="s">
        <v>1689</v>
      </c>
      <c r="M1034">
        <v>5</v>
      </c>
    </row>
    <row r="1035" spans="1:13" x14ac:dyDescent="0.3">
      <c r="A1035" t="s">
        <v>400</v>
      </c>
      <c r="B1035">
        <v>2015</v>
      </c>
      <c r="C1035" s="1">
        <v>350000</v>
      </c>
      <c r="D1035">
        <v>90000</v>
      </c>
      <c r="E1035" t="s">
        <v>14</v>
      </c>
      <c r="F1035" t="s">
        <v>25</v>
      </c>
      <c r="G1035" t="s">
        <v>12</v>
      </c>
      <c r="H1035" t="s">
        <v>121</v>
      </c>
      <c r="I1035" t="s">
        <v>2472</v>
      </c>
      <c r="J1035" t="s">
        <v>1625</v>
      </c>
      <c r="K1035" t="s">
        <v>2473</v>
      </c>
      <c r="L1035" t="s">
        <v>1627</v>
      </c>
      <c r="M1035">
        <v>5</v>
      </c>
    </row>
    <row r="1036" spans="1:13" x14ac:dyDescent="0.3">
      <c r="A1036" t="s">
        <v>2274</v>
      </c>
      <c r="B1036">
        <v>2017</v>
      </c>
      <c r="C1036" s="1">
        <v>600000</v>
      </c>
      <c r="D1036">
        <v>100000</v>
      </c>
      <c r="E1036" t="s">
        <v>14</v>
      </c>
      <c r="F1036" t="s">
        <v>25</v>
      </c>
      <c r="G1036" t="s">
        <v>12</v>
      </c>
      <c r="H1036" t="s">
        <v>121</v>
      </c>
      <c r="I1036" t="s">
        <v>2275</v>
      </c>
      <c r="J1036" t="s">
        <v>1625</v>
      </c>
      <c r="K1036" t="s">
        <v>1685</v>
      </c>
      <c r="L1036" t="s">
        <v>1686</v>
      </c>
      <c r="M1036">
        <v>5</v>
      </c>
    </row>
    <row r="1037" spans="1:13" x14ac:dyDescent="0.3">
      <c r="A1037" t="s">
        <v>694</v>
      </c>
      <c r="B1037">
        <v>2011</v>
      </c>
      <c r="C1037" s="1">
        <v>350000</v>
      </c>
      <c r="D1037">
        <v>120000</v>
      </c>
      <c r="E1037" t="s">
        <v>14</v>
      </c>
      <c r="F1037" t="s">
        <v>25</v>
      </c>
      <c r="G1037" t="s">
        <v>12</v>
      </c>
      <c r="H1037" t="s">
        <v>154</v>
      </c>
      <c r="I1037" t="s">
        <v>1773</v>
      </c>
      <c r="J1037" t="s">
        <v>1742</v>
      </c>
      <c r="K1037" t="s">
        <v>2412</v>
      </c>
      <c r="L1037" t="s">
        <v>2413</v>
      </c>
      <c r="M1037">
        <v>5</v>
      </c>
    </row>
    <row r="1038" spans="1:13" x14ac:dyDescent="0.3">
      <c r="A1038" t="s">
        <v>711</v>
      </c>
      <c r="B1038">
        <v>2018</v>
      </c>
      <c r="C1038" s="1">
        <v>770000</v>
      </c>
      <c r="D1038">
        <v>50000</v>
      </c>
      <c r="E1038" t="s">
        <v>14</v>
      </c>
      <c r="F1038" t="s">
        <v>25</v>
      </c>
      <c r="G1038" t="s">
        <v>12</v>
      </c>
      <c r="H1038" t="s">
        <v>121</v>
      </c>
      <c r="I1038" t="s">
        <v>1718</v>
      </c>
      <c r="J1038" t="s">
        <v>1625</v>
      </c>
      <c r="K1038" t="s">
        <v>1685</v>
      </c>
      <c r="L1038" t="s">
        <v>1686</v>
      </c>
      <c r="M1038">
        <v>5</v>
      </c>
    </row>
    <row r="1039" spans="1:13" x14ac:dyDescent="0.3">
      <c r="A1039" t="s">
        <v>2601</v>
      </c>
      <c r="B1039">
        <v>2012</v>
      </c>
      <c r="C1039" s="1">
        <v>350000</v>
      </c>
      <c r="D1039">
        <v>25000</v>
      </c>
      <c r="E1039" t="s">
        <v>14</v>
      </c>
      <c r="F1039" t="s">
        <v>25</v>
      </c>
      <c r="G1039" t="s">
        <v>12</v>
      </c>
      <c r="H1039" t="s">
        <v>121</v>
      </c>
      <c r="I1039" t="s">
        <v>2602</v>
      </c>
      <c r="J1039" t="s">
        <v>1667</v>
      </c>
      <c r="K1039" t="s">
        <v>1890</v>
      </c>
      <c r="L1039" t="s">
        <v>1665</v>
      </c>
      <c r="M1039">
        <v>5</v>
      </c>
    </row>
    <row r="1040" spans="1:13" x14ac:dyDescent="0.3">
      <c r="A1040" t="s">
        <v>956</v>
      </c>
      <c r="B1040">
        <v>2011</v>
      </c>
      <c r="C1040" s="1">
        <v>600000</v>
      </c>
      <c r="D1040">
        <v>50000</v>
      </c>
      <c r="E1040" t="s">
        <v>14</v>
      </c>
      <c r="F1040" t="s">
        <v>25</v>
      </c>
      <c r="G1040" t="s">
        <v>12</v>
      </c>
      <c r="H1040" t="s">
        <v>154</v>
      </c>
      <c r="I1040" t="s">
        <v>2157</v>
      </c>
      <c r="J1040" t="s">
        <v>1742</v>
      </c>
      <c r="K1040" t="s">
        <v>1877</v>
      </c>
      <c r="L1040" t="s">
        <v>1878</v>
      </c>
      <c r="M1040">
        <v>8</v>
      </c>
    </row>
    <row r="1041" spans="1:13" x14ac:dyDescent="0.3">
      <c r="A1041" t="s">
        <v>1205</v>
      </c>
      <c r="B1041">
        <v>2016</v>
      </c>
      <c r="C1041" s="1">
        <v>750000</v>
      </c>
      <c r="D1041">
        <v>71000</v>
      </c>
      <c r="E1041" t="s">
        <v>14</v>
      </c>
      <c r="F1041" t="s">
        <v>25</v>
      </c>
      <c r="G1041" t="s">
        <v>12</v>
      </c>
      <c r="H1041" t="s">
        <v>121</v>
      </c>
      <c r="I1041" t="s">
        <v>2372</v>
      </c>
      <c r="J1041" t="s">
        <v>2039</v>
      </c>
      <c r="K1041" t="s">
        <v>1765</v>
      </c>
      <c r="L1041" t="s">
        <v>2105</v>
      </c>
      <c r="M1041">
        <v>7</v>
      </c>
    </row>
    <row r="1042" spans="1:13" x14ac:dyDescent="0.3">
      <c r="A1042" t="s">
        <v>159</v>
      </c>
      <c r="B1042">
        <v>2016</v>
      </c>
      <c r="C1042" s="1">
        <v>340000</v>
      </c>
      <c r="D1042">
        <v>40000</v>
      </c>
      <c r="E1042" t="s">
        <v>10</v>
      </c>
      <c r="F1042" t="s">
        <v>25</v>
      </c>
      <c r="G1042" t="s">
        <v>12</v>
      </c>
      <c r="H1042" t="s">
        <v>121</v>
      </c>
      <c r="I1042" t="s">
        <v>1821</v>
      </c>
      <c r="J1042" t="s">
        <v>1730</v>
      </c>
      <c r="K1042" t="s">
        <v>1843</v>
      </c>
      <c r="L1042" t="s">
        <v>1731</v>
      </c>
      <c r="M1042">
        <v>5</v>
      </c>
    </row>
    <row r="1043" spans="1:13" x14ac:dyDescent="0.3">
      <c r="A1043" t="s">
        <v>2603</v>
      </c>
      <c r="B1043">
        <v>2018</v>
      </c>
      <c r="C1043" s="1">
        <v>650000</v>
      </c>
      <c r="D1043">
        <v>31800</v>
      </c>
      <c r="E1043" t="s">
        <v>10</v>
      </c>
      <c r="F1043" t="s">
        <v>25</v>
      </c>
      <c r="G1043" t="s">
        <v>12</v>
      </c>
      <c r="H1043" t="s">
        <v>121</v>
      </c>
      <c r="I1043" t="s">
        <v>1723</v>
      </c>
      <c r="J1043" t="s">
        <v>1647</v>
      </c>
      <c r="K1043" t="s">
        <v>1648</v>
      </c>
      <c r="L1043" t="s">
        <v>2508</v>
      </c>
      <c r="M1043">
        <v>5</v>
      </c>
    </row>
    <row r="1044" spans="1:13" x14ac:dyDescent="0.3">
      <c r="A1044" t="s">
        <v>1097</v>
      </c>
      <c r="B1044">
        <v>2014</v>
      </c>
      <c r="C1044" s="1">
        <v>300000</v>
      </c>
      <c r="D1044">
        <v>65000</v>
      </c>
      <c r="E1044" t="s">
        <v>10</v>
      </c>
      <c r="F1044" t="s">
        <v>25</v>
      </c>
      <c r="G1044" t="s">
        <v>12</v>
      </c>
      <c r="H1044" t="s">
        <v>121</v>
      </c>
      <c r="I1044" t="s">
        <v>1807</v>
      </c>
      <c r="J1044" t="s">
        <v>1647</v>
      </c>
      <c r="K1044" t="s">
        <v>1808</v>
      </c>
      <c r="L1044" t="s">
        <v>2118</v>
      </c>
      <c r="M1044">
        <v>5</v>
      </c>
    </row>
    <row r="1045" spans="1:13" x14ac:dyDescent="0.3">
      <c r="A1045" t="s">
        <v>354</v>
      </c>
      <c r="B1045">
        <v>2014</v>
      </c>
      <c r="C1045" s="1">
        <v>204999</v>
      </c>
      <c r="D1045">
        <v>15000</v>
      </c>
      <c r="E1045" t="s">
        <v>10</v>
      </c>
      <c r="F1045" t="s">
        <v>25</v>
      </c>
      <c r="G1045" t="s">
        <v>12</v>
      </c>
      <c r="H1045" t="s">
        <v>126</v>
      </c>
      <c r="I1045" t="s">
        <v>2085</v>
      </c>
      <c r="J1045" t="s">
        <v>1655</v>
      </c>
      <c r="K1045" t="s">
        <v>1711</v>
      </c>
      <c r="L1045" t="s">
        <v>1712</v>
      </c>
      <c r="M1045">
        <v>5</v>
      </c>
    </row>
    <row r="1046" spans="1:13" x14ac:dyDescent="0.3">
      <c r="A1046" t="s">
        <v>1694</v>
      </c>
      <c r="B1046">
        <v>2012</v>
      </c>
      <c r="C1046" s="1">
        <v>254999</v>
      </c>
      <c r="D1046">
        <v>70000</v>
      </c>
      <c r="E1046" t="s">
        <v>14</v>
      </c>
      <c r="F1046" t="s">
        <v>25</v>
      </c>
      <c r="G1046" t="s">
        <v>12</v>
      </c>
      <c r="H1046" t="s">
        <v>126</v>
      </c>
      <c r="I1046" t="s">
        <v>2296</v>
      </c>
      <c r="J1046" t="s">
        <v>1667</v>
      </c>
      <c r="K1046" t="s">
        <v>1890</v>
      </c>
      <c r="L1046" t="s">
        <v>1665</v>
      </c>
      <c r="M1046">
        <v>5</v>
      </c>
    </row>
    <row r="1047" spans="1:13" x14ac:dyDescent="0.3">
      <c r="A1047" t="s">
        <v>2437</v>
      </c>
      <c r="B1047">
        <v>2017</v>
      </c>
      <c r="C1047" s="1">
        <v>650000</v>
      </c>
      <c r="D1047">
        <v>5000</v>
      </c>
      <c r="E1047" t="s">
        <v>10</v>
      </c>
      <c r="F1047" t="s">
        <v>25</v>
      </c>
      <c r="G1047" t="s">
        <v>12</v>
      </c>
      <c r="H1047" t="s">
        <v>121</v>
      </c>
      <c r="I1047" t="s">
        <v>1813</v>
      </c>
      <c r="J1047" t="s">
        <v>1814</v>
      </c>
      <c r="K1047" t="s">
        <v>1815</v>
      </c>
      <c r="L1047" t="s">
        <v>1816</v>
      </c>
      <c r="M1047">
        <v>5</v>
      </c>
    </row>
    <row r="1048" spans="1:13" x14ac:dyDescent="0.3">
      <c r="A1048" t="s">
        <v>173</v>
      </c>
      <c r="B1048">
        <v>2017</v>
      </c>
      <c r="C1048" s="1">
        <v>280000</v>
      </c>
      <c r="D1048">
        <v>50000</v>
      </c>
      <c r="E1048" t="s">
        <v>10</v>
      </c>
      <c r="F1048" t="s">
        <v>25</v>
      </c>
      <c r="G1048" t="s">
        <v>12</v>
      </c>
      <c r="H1048" t="s">
        <v>126</v>
      </c>
      <c r="I1048" t="s">
        <v>2031</v>
      </c>
      <c r="J1048" t="s">
        <v>2250</v>
      </c>
      <c r="K1048" t="s">
        <v>2251</v>
      </c>
      <c r="L1048" t="s">
        <v>2252</v>
      </c>
      <c r="M1048">
        <v>5</v>
      </c>
    </row>
    <row r="1049" spans="1:13" x14ac:dyDescent="0.3">
      <c r="A1049" t="s">
        <v>2604</v>
      </c>
      <c r="B1049">
        <v>2011</v>
      </c>
      <c r="C1049" s="1">
        <v>100000</v>
      </c>
      <c r="D1049">
        <v>80000</v>
      </c>
      <c r="E1049" t="s">
        <v>14</v>
      </c>
      <c r="F1049" t="s">
        <v>25</v>
      </c>
      <c r="G1049" t="s">
        <v>12</v>
      </c>
      <c r="H1049" t="s">
        <v>121</v>
      </c>
      <c r="I1049" t="s">
        <v>2321</v>
      </c>
      <c r="J1049" t="s">
        <v>1639</v>
      </c>
      <c r="K1049" t="s">
        <v>2322</v>
      </c>
      <c r="L1049" t="s">
        <v>2323</v>
      </c>
      <c r="M1049">
        <v>5</v>
      </c>
    </row>
    <row r="1050" spans="1:13" x14ac:dyDescent="0.3">
      <c r="A1050" t="s">
        <v>1590</v>
      </c>
      <c r="B1050">
        <v>2014</v>
      </c>
      <c r="C1050" s="1">
        <v>575000</v>
      </c>
      <c r="D1050">
        <v>70000</v>
      </c>
      <c r="E1050" t="s">
        <v>14</v>
      </c>
      <c r="F1050" t="s">
        <v>25</v>
      </c>
      <c r="G1050" t="s">
        <v>12</v>
      </c>
      <c r="H1050" t="s">
        <v>126</v>
      </c>
      <c r="I1050" t="s">
        <v>2408</v>
      </c>
      <c r="J1050" t="s">
        <v>2409</v>
      </c>
      <c r="K1050" t="s">
        <v>2410</v>
      </c>
      <c r="L1050" t="s">
        <v>2411</v>
      </c>
      <c r="M1050">
        <v>9</v>
      </c>
    </row>
    <row r="1051" spans="1:13" x14ac:dyDescent="0.3">
      <c r="A1051" t="s">
        <v>251</v>
      </c>
      <c r="B1051">
        <v>2017</v>
      </c>
      <c r="C1051" s="1">
        <v>780000</v>
      </c>
      <c r="D1051">
        <v>40000</v>
      </c>
      <c r="E1051" t="s">
        <v>14</v>
      </c>
      <c r="F1051" t="s">
        <v>25</v>
      </c>
      <c r="G1051" t="s">
        <v>12</v>
      </c>
      <c r="H1051" t="s">
        <v>121</v>
      </c>
      <c r="I1051" t="s">
        <v>1718</v>
      </c>
      <c r="J1051" t="s">
        <v>1625</v>
      </c>
      <c r="K1051" t="s">
        <v>1685</v>
      </c>
      <c r="L1051" t="s">
        <v>1686</v>
      </c>
      <c r="M1051">
        <v>5</v>
      </c>
    </row>
    <row r="1052" spans="1:13" x14ac:dyDescent="0.3">
      <c r="A1052" t="s">
        <v>2169</v>
      </c>
      <c r="B1052">
        <v>2013</v>
      </c>
      <c r="C1052" s="1">
        <v>467000</v>
      </c>
      <c r="D1052">
        <v>157000</v>
      </c>
      <c r="E1052" t="s">
        <v>14</v>
      </c>
      <c r="F1052" t="s">
        <v>25</v>
      </c>
      <c r="G1052" t="s">
        <v>12</v>
      </c>
      <c r="H1052" t="s">
        <v>121</v>
      </c>
      <c r="I1052" t="s">
        <v>2170</v>
      </c>
      <c r="J1052" t="s">
        <v>2164</v>
      </c>
      <c r="K1052" t="s">
        <v>1920</v>
      </c>
      <c r="L1052" t="s">
        <v>2171</v>
      </c>
      <c r="M1052">
        <v>7</v>
      </c>
    </row>
    <row r="1053" spans="1:13" x14ac:dyDescent="0.3">
      <c r="A1053" t="s">
        <v>1063</v>
      </c>
      <c r="B1053">
        <v>2015</v>
      </c>
      <c r="C1053" s="1">
        <v>1050000</v>
      </c>
      <c r="D1053">
        <v>90000</v>
      </c>
      <c r="E1053" t="s">
        <v>14</v>
      </c>
      <c r="F1053" t="s">
        <v>25</v>
      </c>
      <c r="G1053" t="s">
        <v>12</v>
      </c>
      <c r="H1053" t="s">
        <v>121</v>
      </c>
      <c r="I1053" t="s">
        <v>2340</v>
      </c>
      <c r="J1053" t="s">
        <v>1742</v>
      </c>
      <c r="K1053" t="s">
        <v>1877</v>
      </c>
      <c r="L1053" t="s">
        <v>2357</v>
      </c>
      <c r="M1053">
        <v>7</v>
      </c>
    </row>
    <row r="1054" spans="1:13" x14ac:dyDescent="0.3">
      <c r="A1054" t="s">
        <v>150</v>
      </c>
      <c r="B1054">
        <v>2011</v>
      </c>
      <c r="C1054" s="1">
        <v>225000</v>
      </c>
      <c r="D1054">
        <v>80000</v>
      </c>
      <c r="E1054" t="s">
        <v>10</v>
      </c>
      <c r="F1054" t="s">
        <v>25</v>
      </c>
      <c r="G1054" t="s">
        <v>12</v>
      </c>
      <c r="H1054" t="s">
        <v>126</v>
      </c>
      <c r="I1054" t="s">
        <v>1849</v>
      </c>
      <c r="J1054" t="s">
        <v>1850</v>
      </c>
      <c r="K1054" t="s">
        <v>1851</v>
      </c>
      <c r="L1054" t="s">
        <v>1852</v>
      </c>
      <c r="M1054">
        <v>5</v>
      </c>
    </row>
    <row r="1055" spans="1:13" x14ac:dyDescent="0.3">
      <c r="A1055" t="s">
        <v>1198</v>
      </c>
      <c r="B1055">
        <v>2004</v>
      </c>
      <c r="C1055" s="1">
        <v>90000</v>
      </c>
      <c r="D1055">
        <v>90000</v>
      </c>
      <c r="E1055" t="s">
        <v>10</v>
      </c>
      <c r="F1055" t="s">
        <v>25</v>
      </c>
      <c r="G1055" t="s">
        <v>12</v>
      </c>
      <c r="H1055" t="s">
        <v>154</v>
      </c>
      <c r="I1055" t="s">
        <v>1676</v>
      </c>
      <c r="J1055" t="s">
        <v>1676</v>
      </c>
      <c r="K1055" t="s">
        <v>1676</v>
      </c>
      <c r="L1055" t="s">
        <v>1676</v>
      </c>
    </row>
    <row r="1056" spans="1:13" x14ac:dyDescent="0.3">
      <c r="A1056" t="s">
        <v>2605</v>
      </c>
      <c r="B1056">
        <v>2004</v>
      </c>
      <c r="C1056" s="1">
        <v>80000</v>
      </c>
      <c r="D1056">
        <v>80000</v>
      </c>
      <c r="E1056" t="s">
        <v>10</v>
      </c>
      <c r="F1056" t="s">
        <v>25</v>
      </c>
      <c r="G1056" t="s">
        <v>19</v>
      </c>
      <c r="H1056" t="s">
        <v>154</v>
      </c>
      <c r="I1056" t="s">
        <v>1676</v>
      </c>
      <c r="J1056" t="s">
        <v>1676</v>
      </c>
      <c r="K1056" t="s">
        <v>1676</v>
      </c>
      <c r="L1056" t="s">
        <v>1676</v>
      </c>
    </row>
    <row r="1057" spans="1:13" x14ac:dyDescent="0.3">
      <c r="A1057" t="s">
        <v>392</v>
      </c>
      <c r="B1057">
        <v>2012</v>
      </c>
      <c r="C1057" s="1">
        <v>300000</v>
      </c>
      <c r="D1057">
        <v>80000</v>
      </c>
      <c r="E1057" t="s">
        <v>14</v>
      </c>
      <c r="F1057" t="s">
        <v>25</v>
      </c>
      <c r="G1057" t="s">
        <v>12</v>
      </c>
      <c r="H1057" t="s">
        <v>121</v>
      </c>
      <c r="I1057" t="s">
        <v>1676</v>
      </c>
      <c r="J1057" t="s">
        <v>1676</v>
      </c>
      <c r="K1057" t="s">
        <v>1676</v>
      </c>
      <c r="L1057" t="s">
        <v>1676</v>
      </c>
    </row>
    <row r="1058" spans="1:13" x14ac:dyDescent="0.3">
      <c r="A1058" t="s">
        <v>537</v>
      </c>
      <c r="B1058">
        <v>2012</v>
      </c>
      <c r="C1058" s="1">
        <v>260000</v>
      </c>
      <c r="D1058">
        <v>70000</v>
      </c>
      <c r="E1058" t="s">
        <v>14</v>
      </c>
      <c r="F1058" t="s">
        <v>25</v>
      </c>
      <c r="G1058" t="s">
        <v>12</v>
      </c>
      <c r="H1058" t="s">
        <v>126</v>
      </c>
      <c r="I1058" t="s">
        <v>2602</v>
      </c>
      <c r="J1058" t="s">
        <v>1667</v>
      </c>
      <c r="K1058" t="s">
        <v>1890</v>
      </c>
      <c r="L1058" t="s">
        <v>1665</v>
      </c>
      <c r="M1058">
        <v>5</v>
      </c>
    </row>
    <row r="1059" spans="1:13" x14ac:dyDescent="0.3">
      <c r="A1059" t="s">
        <v>2606</v>
      </c>
      <c r="B1059">
        <v>2009</v>
      </c>
      <c r="C1059" s="1">
        <v>90000</v>
      </c>
      <c r="D1059">
        <v>50000</v>
      </c>
      <c r="E1059" t="s">
        <v>10</v>
      </c>
      <c r="F1059" t="s">
        <v>25</v>
      </c>
      <c r="G1059" t="s">
        <v>12</v>
      </c>
      <c r="H1059" t="s">
        <v>126</v>
      </c>
      <c r="I1059" t="s">
        <v>1746</v>
      </c>
      <c r="J1059" t="s">
        <v>2546</v>
      </c>
      <c r="K1059" t="s">
        <v>2165</v>
      </c>
      <c r="L1059" t="s">
        <v>2607</v>
      </c>
      <c r="M1059">
        <v>5</v>
      </c>
    </row>
    <row r="1060" spans="1:13" x14ac:dyDescent="0.3">
      <c r="A1060" t="s">
        <v>472</v>
      </c>
      <c r="B1060">
        <v>2012</v>
      </c>
      <c r="C1060" s="1">
        <v>280000</v>
      </c>
      <c r="D1060">
        <v>60000</v>
      </c>
      <c r="E1060" t="s">
        <v>14</v>
      </c>
      <c r="F1060" t="s">
        <v>25</v>
      </c>
      <c r="G1060" t="s">
        <v>12</v>
      </c>
      <c r="H1060" t="s">
        <v>121</v>
      </c>
      <c r="I1060" t="s">
        <v>1662</v>
      </c>
      <c r="J1060" t="s">
        <v>1663</v>
      </c>
      <c r="K1060" t="s">
        <v>2029</v>
      </c>
      <c r="L1060" t="s">
        <v>1665</v>
      </c>
      <c r="M1060">
        <v>5</v>
      </c>
    </row>
    <row r="1061" spans="1:13" x14ac:dyDescent="0.3">
      <c r="A1061" t="s">
        <v>1694</v>
      </c>
      <c r="B1061">
        <v>2014</v>
      </c>
      <c r="C1061" s="1">
        <v>350000</v>
      </c>
      <c r="D1061">
        <v>106000</v>
      </c>
      <c r="E1061" t="s">
        <v>14</v>
      </c>
      <c r="F1061" t="s">
        <v>25</v>
      </c>
      <c r="G1061" t="s">
        <v>12</v>
      </c>
      <c r="H1061" t="s">
        <v>126</v>
      </c>
      <c r="I1061" t="s">
        <v>2296</v>
      </c>
      <c r="J1061" t="s">
        <v>1667</v>
      </c>
      <c r="K1061" t="s">
        <v>1890</v>
      </c>
      <c r="L1061" t="s">
        <v>1665</v>
      </c>
      <c r="M1061">
        <v>5</v>
      </c>
    </row>
    <row r="1062" spans="1:13" x14ac:dyDescent="0.3">
      <c r="A1062" t="s">
        <v>898</v>
      </c>
      <c r="B1062">
        <v>2006</v>
      </c>
      <c r="C1062" s="1">
        <v>229999</v>
      </c>
      <c r="D1062">
        <v>80000</v>
      </c>
      <c r="E1062" t="s">
        <v>14</v>
      </c>
      <c r="F1062" t="s">
        <v>25</v>
      </c>
      <c r="G1062" t="s">
        <v>12</v>
      </c>
      <c r="H1062" t="s">
        <v>126</v>
      </c>
      <c r="I1062" t="s">
        <v>2438</v>
      </c>
      <c r="J1062" t="s">
        <v>1742</v>
      </c>
      <c r="K1062" t="s">
        <v>1877</v>
      </c>
      <c r="L1062" t="s">
        <v>1878</v>
      </c>
      <c r="M1062">
        <v>7</v>
      </c>
    </row>
    <row r="1063" spans="1:13" x14ac:dyDescent="0.3">
      <c r="A1063" t="s">
        <v>2608</v>
      </c>
      <c r="B1063">
        <v>2016</v>
      </c>
      <c r="C1063" s="1">
        <v>550000</v>
      </c>
      <c r="D1063">
        <v>80000</v>
      </c>
      <c r="E1063" t="s">
        <v>14</v>
      </c>
      <c r="F1063" t="s">
        <v>25</v>
      </c>
      <c r="G1063" t="s">
        <v>12</v>
      </c>
      <c r="H1063" t="s">
        <v>126</v>
      </c>
      <c r="I1063" t="s">
        <v>2170</v>
      </c>
      <c r="J1063" t="s">
        <v>2164</v>
      </c>
      <c r="K1063" t="s">
        <v>2165</v>
      </c>
      <c r="L1063" t="s">
        <v>2325</v>
      </c>
      <c r="M1063">
        <v>9</v>
      </c>
    </row>
    <row r="1064" spans="1:13" x14ac:dyDescent="0.3">
      <c r="A1064" t="s">
        <v>1617</v>
      </c>
      <c r="B1064">
        <v>2013</v>
      </c>
      <c r="C1064" s="1">
        <v>850000</v>
      </c>
      <c r="D1064">
        <v>110000</v>
      </c>
      <c r="E1064" t="s">
        <v>14</v>
      </c>
      <c r="F1064" t="s">
        <v>25</v>
      </c>
      <c r="G1064" t="s">
        <v>12</v>
      </c>
      <c r="H1064" t="s">
        <v>126</v>
      </c>
      <c r="I1064" t="s">
        <v>1763</v>
      </c>
      <c r="J1064" t="s">
        <v>1764</v>
      </c>
      <c r="K1064" t="s">
        <v>1765</v>
      </c>
      <c r="L1064" t="s">
        <v>1766</v>
      </c>
      <c r="M1064">
        <v>8</v>
      </c>
    </row>
    <row r="1065" spans="1:13" x14ac:dyDescent="0.3">
      <c r="A1065" t="s">
        <v>767</v>
      </c>
      <c r="B1065">
        <v>2011</v>
      </c>
      <c r="C1065" s="1">
        <v>370000</v>
      </c>
      <c r="D1065">
        <v>120000</v>
      </c>
      <c r="E1065" t="s">
        <v>14</v>
      </c>
      <c r="F1065" t="s">
        <v>25</v>
      </c>
      <c r="G1065" t="s">
        <v>12</v>
      </c>
      <c r="H1065" t="s">
        <v>154</v>
      </c>
      <c r="I1065" t="s">
        <v>1994</v>
      </c>
      <c r="J1065" t="s">
        <v>2164</v>
      </c>
      <c r="K1065" t="s">
        <v>2165</v>
      </c>
      <c r="L1065" t="s">
        <v>2166</v>
      </c>
      <c r="M1065">
        <v>7</v>
      </c>
    </row>
    <row r="1066" spans="1:13" x14ac:dyDescent="0.3">
      <c r="A1066" t="s">
        <v>559</v>
      </c>
      <c r="B1066">
        <v>2013</v>
      </c>
      <c r="C1066" s="1">
        <v>250000</v>
      </c>
      <c r="D1066">
        <v>27000</v>
      </c>
      <c r="E1066" t="s">
        <v>10</v>
      </c>
      <c r="F1066" t="s">
        <v>25</v>
      </c>
      <c r="G1066" t="s">
        <v>12</v>
      </c>
      <c r="H1066" t="s">
        <v>121</v>
      </c>
      <c r="I1066" t="s">
        <v>2249</v>
      </c>
      <c r="J1066" t="s">
        <v>1730</v>
      </c>
      <c r="K1066" t="s">
        <v>1660</v>
      </c>
      <c r="L1066" t="s">
        <v>1731</v>
      </c>
      <c r="M1066">
        <v>5</v>
      </c>
    </row>
    <row r="1067" spans="1:13" x14ac:dyDescent="0.3">
      <c r="A1067" t="s">
        <v>163</v>
      </c>
      <c r="B1067">
        <v>2007</v>
      </c>
      <c r="C1067" s="1">
        <v>95000</v>
      </c>
      <c r="D1067">
        <v>70000</v>
      </c>
      <c r="E1067" t="s">
        <v>10</v>
      </c>
      <c r="F1067" t="s">
        <v>25</v>
      </c>
      <c r="G1067" t="s">
        <v>12</v>
      </c>
      <c r="H1067" t="s">
        <v>126</v>
      </c>
      <c r="I1067" t="s">
        <v>1687</v>
      </c>
      <c r="J1067" t="s">
        <v>1655</v>
      </c>
      <c r="K1067" t="s">
        <v>1688</v>
      </c>
      <c r="L1067" t="s">
        <v>1689</v>
      </c>
      <c r="M1067">
        <v>5</v>
      </c>
    </row>
    <row r="1068" spans="1:13" x14ac:dyDescent="0.3">
      <c r="A1068" t="s">
        <v>122</v>
      </c>
      <c r="B1068">
        <v>2010</v>
      </c>
      <c r="C1068" s="1">
        <v>180000</v>
      </c>
      <c r="D1068">
        <v>70000</v>
      </c>
      <c r="E1068" t="s">
        <v>10</v>
      </c>
      <c r="F1068" t="s">
        <v>25</v>
      </c>
      <c r="G1068" t="s">
        <v>12</v>
      </c>
      <c r="H1068" t="s">
        <v>126</v>
      </c>
      <c r="I1068" t="s">
        <v>1677</v>
      </c>
      <c r="J1068" t="s">
        <v>1651</v>
      </c>
      <c r="K1068" t="s">
        <v>1678</v>
      </c>
      <c r="L1068" t="s">
        <v>1679</v>
      </c>
      <c r="M1068">
        <v>5</v>
      </c>
    </row>
    <row r="1069" spans="1:13" x14ac:dyDescent="0.3">
      <c r="A1069" t="s">
        <v>2609</v>
      </c>
      <c r="B1069">
        <v>2016</v>
      </c>
      <c r="C1069" s="1">
        <v>650000</v>
      </c>
      <c r="D1069">
        <v>50000</v>
      </c>
      <c r="E1069" t="s">
        <v>14</v>
      </c>
      <c r="F1069" t="s">
        <v>25</v>
      </c>
      <c r="G1069" t="s">
        <v>19</v>
      </c>
      <c r="H1069" t="s">
        <v>121</v>
      </c>
      <c r="I1069" t="s">
        <v>2610</v>
      </c>
      <c r="J1069" t="s">
        <v>2039</v>
      </c>
      <c r="K1069" t="s">
        <v>1765</v>
      </c>
      <c r="L1069" t="s">
        <v>2105</v>
      </c>
      <c r="M1069">
        <v>7</v>
      </c>
    </row>
    <row r="1070" spans="1:13" x14ac:dyDescent="0.3">
      <c r="A1070" t="s">
        <v>1224</v>
      </c>
      <c r="B1070">
        <v>2018</v>
      </c>
      <c r="C1070" s="1">
        <v>530000</v>
      </c>
      <c r="D1070">
        <v>60000</v>
      </c>
      <c r="E1070" t="s">
        <v>14</v>
      </c>
      <c r="F1070" t="s">
        <v>25</v>
      </c>
      <c r="G1070" t="s">
        <v>12</v>
      </c>
      <c r="H1070" t="s">
        <v>121</v>
      </c>
      <c r="I1070" t="s">
        <v>2134</v>
      </c>
      <c r="J1070" t="s">
        <v>2135</v>
      </c>
      <c r="K1070" t="s">
        <v>2136</v>
      </c>
      <c r="L1070" t="s">
        <v>2137</v>
      </c>
      <c r="M1070">
        <v>5</v>
      </c>
    </row>
    <row r="1071" spans="1:13" x14ac:dyDescent="0.3">
      <c r="A1071" t="s">
        <v>263</v>
      </c>
      <c r="B1071">
        <v>2017</v>
      </c>
      <c r="C1071" s="1">
        <v>610000</v>
      </c>
      <c r="D1071">
        <v>15000</v>
      </c>
      <c r="E1071" t="s">
        <v>10</v>
      </c>
      <c r="F1071" t="s">
        <v>25</v>
      </c>
      <c r="G1071" t="s">
        <v>12</v>
      </c>
      <c r="H1071" t="s">
        <v>121</v>
      </c>
      <c r="I1071" t="s">
        <v>1817</v>
      </c>
      <c r="J1071" t="s">
        <v>1647</v>
      </c>
      <c r="K1071" t="s">
        <v>1870</v>
      </c>
      <c r="L1071" t="s">
        <v>1871</v>
      </c>
      <c r="M1071">
        <v>5</v>
      </c>
    </row>
    <row r="1072" spans="1:13" x14ac:dyDescent="0.3">
      <c r="A1072" t="s">
        <v>2433</v>
      </c>
      <c r="B1072">
        <v>2011</v>
      </c>
      <c r="C1072" s="1">
        <v>200000</v>
      </c>
      <c r="D1072">
        <v>40000</v>
      </c>
      <c r="E1072" t="s">
        <v>10</v>
      </c>
      <c r="F1072" t="s">
        <v>25</v>
      </c>
      <c r="G1072" t="s">
        <v>12</v>
      </c>
      <c r="H1072" t="s">
        <v>121</v>
      </c>
      <c r="I1072" t="s">
        <v>1676</v>
      </c>
      <c r="J1072" t="s">
        <v>1676</v>
      </c>
      <c r="K1072" t="s">
        <v>1676</v>
      </c>
      <c r="L1072" t="s">
        <v>1676</v>
      </c>
    </row>
    <row r="1073" spans="1:13" x14ac:dyDescent="0.3">
      <c r="A1073" t="s">
        <v>1266</v>
      </c>
      <c r="B1073">
        <v>2010</v>
      </c>
      <c r="C1073" s="1">
        <v>265000</v>
      </c>
      <c r="D1073">
        <v>135000</v>
      </c>
      <c r="E1073" t="s">
        <v>14</v>
      </c>
      <c r="F1073" t="s">
        <v>25</v>
      </c>
      <c r="G1073" t="s">
        <v>12</v>
      </c>
      <c r="H1073" t="s">
        <v>121</v>
      </c>
      <c r="I1073" t="s">
        <v>1720</v>
      </c>
      <c r="J1073" t="s">
        <v>2152</v>
      </c>
      <c r="K1073" t="s">
        <v>2380</v>
      </c>
      <c r="L1073" t="s">
        <v>2381</v>
      </c>
      <c r="M1073">
        <v>8</v>
      </c>
    </row>
    <row r="1074" spans="1:13" x14ac:dyDescent="0.3">
      <c r="A1074" t="s">
        <v>2611</v>
      </c>
      <c r="B1074">
        <v>2018</v>
      </c>
      <c r="C1074" s="1">
        <v>560000</v>
      </c>
      <c r="D1074">
        <v>26300</v>
      </c>
      <c r="E1074" t="s">
        <v>10</v>
      </c>
      <c r="F1074" t="s">
        <v>25</v>
      </c>
      <c r="G1074" t="s">
        <v>12</v>
      </c>
      <c r="H1074" t="s">
        <v>121</v>
      </c>
      <c r="I1074" t="s">
        <v>2188</v>
      </c>
      <c r="J1074" t="s">
        <v>1704</v>
      </c>
      <c r="K1074" t="s">
        <v>2064</v>
      </c>
      <c r="L1074" t="s">
        <v>1706</v>
      </c>
      <c r="M1074">
        <v>5</v>
      </c>
    </row>
    <row r="1075" spans="1:13" x14ac:dyDescent="0.3">
      <c r="A1075" t="s">
        <v>198</v>
      </c>
      <c r="B1075">
        <v>2014</v>
      </c>
      <c r="C1075" s="1">
        <v>430000</v>
      </c>
      <c r="D1075">
        <v>120000</v>
      </c>
      <c r="E1075" t="s">
        <v>14</v>
      </c>
      <c r="F1075" t="s">
        <v>25</v>
      </c>
      <c r="G1075" t="s">
        <v>12</v>
      </c>
      <c r="H1075" t="s">
        <v>121</v>
      </c>
      <c r="I1075" t="s">
        <v>2170</v>
      </c>
      <c r="J1075" t="s">
        <v>2164</v>
      </c>
      <c r="K1075" t="s">
        <v>1920</v>
      </c>
      <c r="L1075" t="s">
        <v>2171</v>
      </c>
      <c r="M1075">
        <v>7</v>
      </c>
    </row>
    <row r="1076" spans="1:13" x14ac:dyDescent="0.3">
      <c r="A1076" t="s">
        <v>219</v>
      </c>
      <c r="B1076">
        <v>2017</v>
      </c>
      <c r="C1076" s="1">
        <v>711000</v>
      </c>
      <c r="D1076">
        <v>35000</v>
      </c>
      <c r="E1076" t="s">
        <v>14</v>
      </c>
      <c r="F1076" t="s">
        <v>25</v>
      </c>
      <c r="G1076" t="s">
        <v>12</v>
      </c>
      <c r="H1076" t="s">
        <v>121</v>
      </c>
      <c r="I1076" t="s">
        <v>2075</v>
      </c>
      <c r="J1076" t="s">
        <v>1625</v>
      </c>
      <c r="K1076" t="s">
        <v>2076</v>
      </c>
      <c r="L1076" t="s">
        <v>1627</v>
      </c>
      <c r="M1076">
        <v>5</v>
      </c>
    </row>
    <row r="1077" spans="1:13" x14ac:dyDescent="0.3">
      <c r="A1077" t="s">
        <v>655</v>
      </c>
      <c r="B1077">
        <v>2015</v>
      </c>
      <c r="C1077" s="1">
        <v>511000</v>
      </c>
      <c r="D1077">
        <v>30000</v>
      </c>
      <c r="E1077" t="s">
        <v>10</v>
      </c>
      <c r="F1077" t="s">
        <v>25</v>
      </c>
      <c r="G1077" t="s">
        <v>12</v>
      </c>
      <c r="H1077" t="s">
        <v>121</v>
      </c>
      <c r="I1077" t="s">
        <v>1907</v>
      </c>
      <c r="J1077" t="s">
        <v>1647</v>
      </c>
      <c r="K1077" t="s">
        <v>1757</v>
      </c>
      <c r="L1077" t="s">
        <v>1709</v>
      </c>
      <c r="M1077">
        <v>5</v>
      </c>
    </row>
    <row r="1078" spans="1:13" x14ac:dyDescent="0.3">
      <c r="A1078" t="s">
        <v>2169</v>
      </c>
      <c r="B1078">
        <v>2012</v>
      </c>
      <c r="C1078" s="1">
        <v>450000</v>
      </c>
      <c r="D1078">
        <v>165000</v>
      </c>
      <c r="E1078" t="s">
        <v>14</v>
      </c>
      <c r="F1078" t="s">
        <v>25</v>
      </c>
      <c r="G1078" t="s">
        <v>12</v>
      </c>
      <c r="H1078" t="s">
        <v>121</v>
      </c>
      <c r="I1078" t="s">
        <v>2170</v>
      </c>
      <c r="J1078" t="s">
        <v>2164</v>
      </c>
      <c r="K1078" t="s">
        <v>1920</v>
      </c>
      <c r="L1078" t="s">
        <v>2171</v>
      </c>
      <c r="M1078">
        <v>7</v>
      </c>
    </row>
    <row r="1079" spans="1:13" x14ac:dyDescent="0.3">
      <c r="A1079" t="s">
        <v>464</v>
      </c>
      <c r="B1079">
        <v>2015</v>
      </c>
      <c r="C1079" s="1">
        <v>325000</v>
      </c>
      <c r="D1079">
        <v>50000</v>
      </c>
      <c r="E1079" t="s">
        <v>10</v>
      </c>
      <c r="F1079" t="s">
        <v>25</v>
      </c>
      <c r="G1079" t="s">
        <v>12</v>
      </c>
      <c r="H1079" t="s">
        <v>121</v>
      </c>
      <c r="I1079" t="s">
        <v>2088</v>
      </c>
      <c r="J1079" t="s">
        <v>2089</v>
      </c>
      <c r="K1079" t="s">
        <v>2090</v>
      </c>
      <c r="L1079" t="s">
        <v>2091</v>
      </c>
      <c r="M1079">
        <v>5</v>
      </c>
    </row>
    <row r="1080" spans="1:13" x14ac:dyDescent="0.3">
      <c r="A1080" t="s">
        <v>2612</v>
      </c>
      <c r="B1080">
        <v>2013</v>
      </c>
      <c r="C1080" s="1">
        <v>434999</v>
      </c>
      <c r="D1080">
        <v>120000</v>
      </c>
      <c r="E1080" t="s">
        <v>14</v>
      </c>
      <c r="F1080" t="s">
        <v>25</v>
      </c>
      <c r="G1080" t="s">
        <v>12</v>
      </c>
      <c r="H1080" t="s">
        <v>121</v>
      </c>
      <c r="I1080" t="s">
        <v>2613</v>
      </c>
      <c r="J1080" t="s">
        <v>1667</v>
      </c>
      <c r="K1080" t="s">
        <v>2351</v>
      </c>
      <c r="L1080" t="s">
        <v>2352</v>
      </c>
      <c r="M1080">
        <v>5</v>
      </c>
    </row>
    <row r="1081" spans="1:13" x14ac:dyDescent="0.3">
      <c r="A1081" t="s">
        <v>821</v>
      </c>
      <c r="B1081">
        <v>2010</v>
      </c>
      <c r="C1081" s="1">
        <v>210000</v>
      </c>
      <c r="D1081">
        <v>100000</v>
      </c>
      <c r="E1081" t="s">
        <v>14</v>
      </c>
      <c r="F1081" t="s">
        <v>25</v>
      </c>
      <c r="G1081" t="s">
        <v>12</v>
      </c>
      <c r="H1081" t="s">
        <v>126</v>
      </c>
      <c r="I1081" t="s">
        <v>1662</v>
      </c>
      <c r="J1081" t="s">
        <v>1663</v>
      </c>
      <c r="K1081" t="s">
        <v>2029</v>
      </c>
      <c r="L1081" t="s">
        <v>1665</v>
      </c>
      <c r="M1081">
        <v>5</v>
      </c>
    </row>
    <row r="1082" spans="1:13" x14ac:dyDescent="0.3">
      <c r="A1082" t="s">
        <v>811</v>
      </c>
      <c r="B1082">
        <v>2009</v>
      </c>
      <c r="C1082" s="1">
        <v>140000</v>
      </c>
      <c r="D1082">
        <v>90000</v>
      </c>
      <c r="E1082" t="s">
        <v>10</v>
      </c>
      <c r="F1082" t="s">
        <v>25</v>
      </c>
      <c r="G1082" t="s">
        <v>12</v>
      </c>
      <c r="H1082" t="s">
        <v>154</v>
      </c>
      <c r="I1082" t="s">
        <v>1676</v>
      </c>
      <c r="J1082" t="s">
        <v>1676</v>
      </c>
      <c r="K1082" t="s">
        <v>1676</v>
      </c>
      <c r="L1082" t="s">
        <v>1676</v>
      </c>
    </row>
    <row r="1083" spans="1:13" x14ac:dyDescent="0.3">
      <c r="A1083" t="s">
        <v>222</v>
      </c>
      <c r="B1083">
        <v>2007</v>
      </c>
      <c r="C1083" s="1">
        <v>160000</v>
      </c>
      <c r="D1083">
        <v>120000</v>
      </c>
      <c r="E1083" t="s">
        <v>10</v>
      </c>
      <c r="F1083" t="s">
        <v>25</v>
      </c>
      <c r="G1083" t="s">
        <v>12</v>
      </c>
      <c r="H1083" t="s">
        <v>126</v>
      </c>
      <c r="I1083" t="s">
        <v>1962</v>
      </c>
      <c r="J1083" t="s">
        <v>2614</v>
      </c>
      <c r="K1083" t="s">
        <v>2615</v>
      </c>
      <c r="L1083" t="s">
        <v>2616</v>
      </c>
      <c r="M1083">
        <v>5</v>
      </c>
    </row>
    <row r="1084" spans="1:13" x14ac:dyDescent="0.3">
      <c r="A1084" t="s">
        <v>2617</v>
      </c>
      <c r="B1084">
        <v>2017</v>
      </c>
      <c r="C1084" s="1">
        <v>650000</v>
      </c>
      <c r="D1084">
        <v>70000</v>
      </c>
      <c r="E1084" t="s">
        <v>10</v>
      </c>
      <c r="F1084" t="s">
        <v>25</v>
      </c>
      <c r="G1084" t="s">
        <v>12</v>
      </c>
      <c r="H1084" t="s">
        <v>126</v>
      </c>
      <c r="I1084" t="s">
        <v>2023</v>
      </c>
      <c r="J1084" t="s">
        <v>1828</v>
      </c>
      <c r="K1084" t="s">
        <v>2024</v>
      </c>
      <c r="L1084" t="s">
        <v>1830</v>
      </c>
      <c r="M1084">
        <v>7</v>
      </c>
    </row>
    <row r="1085" spans="1:13" x14ac:dyDescent="0.3">
      <c r="A1085" t="s">
        <v>267</v>
      </c>
      <c r="B1085">
        <v>2008</v>
      </c>
      <c r="C1085" s="1">
        <v>250000</v>
      </c>
      <c r="D1085">
        <v>90000</v>
      </c>
      <c r="E1085" t="s">
        <v>14</v>
      </c>
      <c r="F1085" t="s">
        <v>25</v>
      </c>
      <c r="G1085" t="s">
        <v>12</v>
      </c>
      <c r="H1085" t="s">
        <v>126</v>
      </c>
      <c r="I1085" t="s">
        <v>1676</v>
      </c>
      <c r="J1085" t="s">
        <v>1676</v>
      </c>
      <c r="K1085" t="s">
        <v>1676</v>
      </c>
      <c r="L1085" t="s">
        <v>1676</v>
      </c>
    </row>
    <row r="1086" spans="1:13" x14ac:dyDescent="0.3">
      <c r="A1086" t="s">
        <v>534</v>
      </c>
      <c r="B1086">
        <v>2014</v>
      </c>
      <c r="C1086" s="1">
        <v>320000</v>
      </c>
      <c r="D1086">
        <v>72000</v>
      </c>
      <c r="E1086" t="s">
        <v>10</v>
      </c>
      <c r="F1086" t="s">
        <v>25</v>
      </c>
      <c r="G1086" t="s">
        <v>12</v>
      </c>
      <c r="H1086" t="s">
        <v>121</v>
      </c>
      <c r="I1086" t="s">
        <v>1723</v>
      </c>
      <c r="J1086" t="s">
        <v>1647</v>
      </c>
      <c r="K1086" t="s">
        <v>1724</v>
      </c>
      <c r="L1086" t="s">
        <v>1725</v>
      </c>
      <c r="M1086">
        <v>5</v>
      </c>
    </row>
    <row r="1087" spans="1:13" x14ac:dyDescent="0.3">
      <c r="A1087" t="s">
        <v>2618</v>
      </c>
      <c r="B1087">
        <v>2017</v>
      </c>
      <c r="C1087" s="1">
        <v>290000</v>
      </c>
      <c r="D1087">
        <v>50000</v>
      </c>
      <c r="E1087" t="s">
        <v>10</v>
      </c>
      <c r="F1087" t="s">
        <v>25</v>
      </c>
      <c r="G1087" t="s">
        <v>12</v>
      </c>
      <c r="H1087" t="s">
        <v>121</v>
      </c>
      <c r="I1087" t="s">
        <v>1915</v>
      </c>
      <c r="J1087" t="s">
        <v>1916</v>
      </c>
      <c r="K1087" t="s">
        <v>1678</v>
      </c>
      <c r="L1087" t="s">
        <v>1917</v>
      </c>
      <c r="M1087">
        <v>5</v>
      </c>
    </row>
    <row r="1088" spans="1:13" x14ac:dyDescent="0.3">
      <c r="A1088" t="s">
        <v>963</v>
      </c>
      <c r="B1088">
        <v>1996</v>
      </c>
      <c r="C1088" s="1">
        <v>163000</v>
      </c>
      <c r="D1088">
        <v>5000</v>
      </c>
      <c r="E1088" t="s">
        <v>14</v>
      </c>
      <c r="F1088" t="s">
        <v>25</v>
      </c>
      <c r="G1088" t="s">
        <v>12</v>
      </c>
      <c r="H1088" t="s">
        <v>126</v>
      </c>
      <c r="I1088" t="s">
        <v>1676</v>
      </c>
      <c r="J1088" t="s">
        <v>1676</v>
      </c>
      <c r="K1088" t="s">
        <v>1676</v>
      </c>
      <c r="L1088" t="s">
        <v>1676</v>
      </c>
    </row>
    <row r="1089" spans="1:13" x14ac:dyDescent="0.3">
      <c r="A1089" t="s">
        <v>1401</v>
      </c>
      <c r="B1089">
        <v>2013</v>
      </c>
      <c r="C1089" s="1">
        <v>80000</v>
      </c>
      <c r="D1089">
        <v>30000</v>
      </c>
      <c r="E1089" t="s">
        <v>10</v>
      </c>
      <c r="F1089" t="s">
        <v>25</v>
      </c>
      <c r="G1089" t="s">
        <v>12</v>
      </c>
      <c r="H1089" t="s">
        <v>121</v>
      </c>
      <c r="I1089" t="s">
        <v>2134</v>
      </c>
      <c r="J1089" t="s">
        <v>2215</v>
      </c>
      <c r="K1089" t="s">
        <v>2619</v>
      </c>
      <c r="L1089" t="s">
        <v>2620</v>
      </c>
      <c r="M1089">
        <v>4</v>
      </c>
    </row>
    <row r="1090" spans="1:13" x14ac:dyDescent="0.3">
      <c r="A1090" t="s">
        <v>1088</v>
      </c>
      <c r="B1090">
        <v>2017</v>
      </c>
      <c r="C1090" s="1">
        <v>1100000</v>
      </c>
      <c r="D1090">
        <v>20000</v>
      </c>
      <c r="E1090" t="s">
        <v>14</v>
      </c>
      <c r="F1090" t="s">
        <v>25</v>
      </c>
      <c r="G1090" t="s">
        <v>12</v>
      </c>
      <c r="H1090" t="s">
        <v>121</v>
      </c>
      <c r="I1090" t="s">
        <v>2079</v>
      </c>
      <c r="J1090" t="s">
        <v>1742</v>
      </c>
      <c r="K1090" t="s">
        <v>2073</v>
      </c>
      <c r="L1090" t="s">
        <v>2074</v>
      </c>
      <c r="M1090">
        <v>7</v>
      </c>
    </row>
    <row r="1091" spans="1:13" x14ac:dyDescent="0.3">
      <c r="A1091" t="s">
        <v>981</v>
      </c>
      <c r="B1091">
        <v>2015</v>
      </c>
      <c r="C1091" s="1">
        <v>600000</v>
      </c>
      <c r="D1091">
        <v>110000</v>
      </c>
      <c r="E1091" t="s">
        <v>14</v>
      </c>
      <c r="F1091" t="s">
        <v>25</v>
      </c>
      <c r="G1091" t="s">
        <v>12</v>
      </c>
      <c r="H1091" t="s">
        <v>121</v>
      </c>
      <c r="I1091" t="s">
        <v>1980</v>
      </c>
      <c r="J1091" t="s">
        <v>1625</v>
      </c>
      <c r="K1091" t="s">
        <v>1685</v>
      </c>
      <c r="L1091" t="s">
        <v>1686</v>
      </c>
      <c r="M1091">
        <v>5</v>
      </c>
    </row>
    <row r="1092" spans="1:13" x14ac:dyDescent="0.3">
      <c r="A1092" t="s">
        <v>215</v>
      </c>
      <c r="B1092">
        <v>2017</v>
      </c>
      <c r="C1092" s="1">
        <v>340000</v>
      </c>
      <c r="D1092">
        <v>25000</v>
      </c>
      <c r="E1092" t="s">
        <v>10</v>
      </c>
      <c r="F1092" t="s">
        <v>25</v>
      </c>
      <c r="G1092" t="s">
        <v>12</v>
      </c>
      <c r="H1092" t="s">
        <v>121</v>
      </c>
      <c r="I1092" t="s">
        <v>2080</v>
      </c>
      <c r="J1092" t="s">
        <v>2081</v>
      </c>
      <c r="K1092" t="s">
        <v>2082</v>
      </c>
      <c r="L1092" t="s">
        <v>2083</v>
      </c>
      <c r="M1092">
        <v>5</v>
      </c>
    </row>
    <row r="1093" spans="1:13" x14ac:dyDescent="0.3">
      <c r="A1093" t="s">
        <v>147</v>
      </c>
      <c r="B1093">
        <v>2014</v>
      </c>
      <c r="C1093" s="1">
        <v>750000</v>
      </c>
      <c r="D1093">
        <v>120000</v>
      </c>
      <c r="E1093" t="s">
        <v>14</v>
      </c>
      <c r="F1093" t="s">
        <v>25</v>
      </c>
      <c r="G1093" t="s">
        <v>12</v>
      </c>
      <c r="H1093" t="s">
        <v>121</v>
      </c>
      <c r="I1093" t="s">
        <v>1763</v>
      </c>
      <c r="J1093" t="s">
        <v>1764</v>
      </c>
      <c r="K1093" t="s">
        <v>1789</v>
      </c>
      <c r="L1093" t="s">
        <v>1766</v>
      </c>
      <c r="M1093">
        <v>7</v>
      </c>
    </row>
    <row r="1094" spans="1:13" x14ac:dyDescent="0.3">
      <c r="A1094" t="s">
        <v>277</v>
      </c>
      <c r="B1094">
        <v>2006</v>
      </c>
      <c r="C1094" s="1">
        <v>100000</v>
      </c>
      <c r="D1094">
        <v>40000</v>
      </c>
      <c r="E1094" t="s">
        <v>10</v>
      </c>
      <c r="F1094" t="s">
        <v>25</v>
      </c>
      <c r="G1094" t="s">
        <v>12</v>
      </c>
      <c r="H1094" t="s">
        <v>121</v>
      </c>
      <c r="I1094" t="s">
        <v>1687</v>
      </c>
      <c r="J1094" t="s">
        <v>1655</v>
      </c>
      <c r="K1094" t="s">
        <v>1688</v>
      </c>
      <c r="L1094" t="s">
        <v>1689</v>
      </c>
      <c r="M1094">
        <v>5</v>
      </c>
    </row>
    <row r="1095" spans="1:13" x14ac:dyDescent="0.3">
      <c r="A1095" t="s">
        <v>410</v>
      </c>
      <c r="B1095">
        <v>2019</v>
      </c>
      <c r="C1095" s="1">
        <v>395000</v>
      </c>
      <c r="D1095">
        <v>10000</v>
      </c>
      <c r="E1095" t="s">
        <v>10</v>
      </c>
      <c r="F1095" t="s">
        <v>25</v>
      </c>
      <c r="G1095" t="s">
        <v>12</v>
      </c>
      <c r="H1095" t="s">
        <v>121</v>
      </c>
      <c r="I1095" t="s">
        <v>2080</v>
      </c>
      <c r="J1095" t="s">
        <v>2081</v>
      </c>
      <c r="K1095" t="s">
        <v>2082</v>
      </c>
      <c r="L1095" t="s">
        <v>2083</v>
      </c>
      <c r="M1095">
        <v>5</v>
      </c>
    </row>
    <row r="1096" spans="1:13" x14ac:dyDescent="0.3">
      <c r="A1096" t="s">
        <v>1101</v>
      </c>
      <c r="B1096">
        <v>2010</v>
      </c>
      <c r="C1096" s="1">
        <v>200000</v>
      </c>
      <c r="D1096">
        <v>65000</v>
      </c>
      <c r="E1096" t="s">
        <v>10</v>
      </c>
      <c r="F1096" t="s">
        <v>25</v>
      </c>
      <c r="G1096" t="s">
        <v>12</v>
      </c>
      <c r="H1096" t="s">
        <v>121</v>
      </c>
      <c r="I1096" t="s">
        <v>1677</v>
      </c>
      <c r="J1096" t="s">
        <v>1651</v>
      </c>
      <c r="K1096" t="s">
        <v>1678</v>
      </c>
      <c r="L1096" t="s">
        <v>1679</v>
      </c>
      <c r="M1096">
        <v>5</v>
      </c>
    </row>
    <row r="1097" spans="1:13" x14ac:dyDescent="0.3">
      <c r="A1097" t="s">
        <v>1358</v>
      </c>
      <c r="B1097">
        <v>2019</v>
      </c>
      <c r="C1097" s="1">
        <v>450000</v>
      </c>
      <c r="D1097">
        <v>10000</v>
      </c>
      <c r="E1097" t="s">
        <v>22</v>
      </c>
      <c r="F1097" t="s">
        <v>25</v>
      </c>
      <c r="G1097" t="s">
        <v>12</v>
      </c>
      <c r="H1097" t="s">
        <v>121</v>
      </c>
      <c r="I1097" t="s">
        <v>2621</v>
      </c>
      <c r="J1097" t="s">
        <v>1814</v>
      </c>
      <c r="K1097" t="s">
        <v>2247</v>
      </c>
      <c r="L1097" t="s">
        <v>2248</v>
      </c>
      <c r="M1097">
        <v>5</v>
      </c>
    </row>
    <row r="1098" spans="1:13" x14ac:dyDescent="0.3">
      <c r="A1098" t="s">
        <v>2622</v>
      </c>
      <c r="B1098">
        <v>2012</v>
      </c>
      <c r="C1098" s="1">
        <v>180000</v>
      </c>
      <c r="D1098">
        <v>110000</v>
      </c>
      <c r="E1098" t="s">
        <v>10</v>
      </c>
      <c r="F1098" t="s">
        <v>25</v>
      </c>
      <c r="G1098" t="s">
        <v>12</v>
      </c>
      <c r="H1098" t="s">
        <v>126</v>
      </c>
      <c r="I1098" t="s">
        <v>2623</v>
      </c>
      <c r="J1098" t="s">
        <v>2624</v>
      </c>
      <c r="K1098" t="s">
        <v>2035</v>
      </c>
      <c r="L1098" t="s">
        <v>2625</v>
      </c>
      <c r="M1098">
        <v>5</v>
      </c>
    </row>
    <row r="1099" spans="1:13" x14ac:dyDescent="0.3">
      <c r="A1099" t="s">
        <v>767</v>
      </c>
      <c r="B1099">
        <v>2008</v>
      </c>
      <c r="C1099" s="1">
        <v>190000</v>
      </c>
      <c r="D1099">
        <v>120000</v>
      </c>
      <c r="E1099" t="s">
        <v>14</v>
      </c>
      <c r="F1099" t="s">
        <v>25</v>
      </c>
      <c r="G1099" t="s">
        <v>12</v>
      </c>
      <c r="H1099" t="s">
        <v>126</v>
      </c>
      <c r="I1099" t="s">
        <v>1994</v>
      </c>
      <c r="J1099" t="s">
        <v>2164</v>
      </c>
      <c r="K1099" t="s">
        <v>2165</v>
      </c>
      <c r="L1099" t="s">
        <v>2166</v>
      </c>
      <c r="M1099">
        <v>7</v>
      </c>
    </row>
    <row r="1100" spans="1:13" x14ac:dyDescent="0.3">
      <c r="A1100" t="s">
        <v>165</v>
      </c>
      <c r="B1100">
        <v>2015</v>
      </c>
      <c r="C1100" s="1">
        <v>310000</v>
      </c>
      <c r="D1100">
        <v>72000</v>
      </c>
      <c r="E1100" t="s">
        <v>10</v>
      </c>
      <c r="F1100" t="s">
        <v>25</v>
      </c>
      <c r="G1100" t="s">
        <v>12</v>
      </c>
      <c r="H1100" t="s">
        <v>121</v>
      </c>
      <c r="I1100" t="s">
        <v>1872</v>
      </c>
      <c r="J1100" t="s">
        <v>1814</v>
      </c>
      <c r="K1100" t="s">
        <v>1873</v>
      </c>
      <c r="L1100" t="s">
        <v>1874</v>
      </c>
      <c r="M1100">
        <v>5</v>
      </c>
    </row>
    <row r="1101" spans="1:13" x14ac:dyDescent="0.3">
      <c r="A1101" t="s">
        <v>400</v>
      </c>
      <c r="B1101">
        <v>2014</v>
      </c>
      <c r="C1101" s="1">
        <v>351000</v>
      </c>
      <c r="D1101">
        <v>89100</v>
      </c>
      <c r="E1101" t="s">
        <v>14</v>
      </c>
      <c r="F1101" t="s">
        <v>25</v>
      </c>
      <c r="G1101" t="s">
        <v>12</v>
      </c>
      <c r="H1101" t="s">
        <v>126</v>
      </c>
      <c r="I1101" t="s">
        <v>2472</v>
      </c>
      <c r="J1101" t="s">
        <v>1625</v>
      </c>
      <c r="K1101" t="s">
        <v>2473</v>
      </c>
      <c r="L1101" t="s">
        <v>1627</v>
      </c>
      <c r="M1101">
        <v>5</v>
      </c>
    </row>
    <row r="1102" spans="1:13" x14ac:dyDescent="0.3">
      <c r="A1102" t="s">
        <v>2626</v>
      </c>
      <c r="B1102">
        <v>2006</v>
      </c>
      <c r="C1102" s="1">
        <v>190000</v>
      </c>
      <c r="D1102">
        <v>94000</v>
      </c>
      <c r="E1102" t="s">
        <v>10</v>
      </c>
      <c r="F1102" t="s">
        <v>25</v>
      </c>
      <c r="G1102" t="s">
        <v>12</v>
      </c>
      <c r="H1102" t="s">
        <v>126</v>
      </c>
      <c r="I1102" t="s">
        <v>2065</v>
      </c>
      <c r="J1102" t="s">
        <v>2053</v>
      </c>
      <c r="K1102" t="s">
        <v>2627</v>
      </c>
      <c r="L1102" t="s">
        <v>2628</v>
      </c>
      <c r="M1102">
        <v>5</v>
      </c>
    </row>
    <row r="1103" spans="1:13" x14ac:dyDescent="0.3">
      <c r="A1103" t="s">
        <v>173</v>
      </c>
      <c r="B1103">
        <v>2015</v>
      </c>
      <c r="C1103" s="1">
        <v>225000</v>
      </c>
      <c r="D1103">
        <v>120000</v>
      </c>
      <c r="E1103" t="s">
        <v>10</v>
      </c>
      <c r="F1103" t="s">
        <v>25</v>
      </c>
      <c r="G1103" t="s">
        <v>12</v>
      </c>
      <c r="H1103" t="s">
        <v>126</v>
      </c>
      <c r="I1103" t="s">
        <v>2031</v>
      </c>
      <c r="J1103" t="s">
        <v>2250</v>
      </c>
      <c r="K1103" t="s">
        <v>2251</v>
      </c>
      <c r="L1103" t="s">
        <v>2252</v>
      </c>
      <c r="M1103">
        <v>5</v>
      </c>
    </row>
    <row r="1104" spans="1:13" x14ac:dyDescent="0.3">
      <c r="A1104" t="s">
        <v>363</v>
      </c>
      <c r="B1104">
        <v>2012</v>
      </c>
      <c r="C1104" s="1">
        <v>130000</v>
      </c>
      <c r="D1104">
        <v>110000</v>
      </c>
      <c r="E1104" t="s">
        <v>10</v>
      </c>
      <c r="F1104" t="s">
        <v>25</v>
      </c>
      <c r="G1104" t="s">
        <v>12</v>
      </c>
      <c r="H1104" t="s">
        <v>121</v>
      </c>
      <c r="I1104" t="s">
        <v>2052</v>
      </c>
      <c r="J1104" t="s">
        <v>2546</v>
      </c>
      <c r="K1104" t="s">
        <v>1920</v>
      </c>
      <c r="L1104" t="s">
        <v>2547</v>
      </c>
      <c r="M1104">
        <v>5</v>
      </c>
    </row>
    <row r="1105" spans="1:13" x14ac:dyDescent="0.3">
      <c r="A1105" t="s">
        <v>2629</v>
      </c>
      <c r="B1105">
        <v>2018</v>
      </c>
      <c r="C1105" s="1">
        <v>1000000</v>
      </c>
      <c r="D1105">
        <v>50000</v>
      </c>
      <c r="E1105" t="s">
        <v>14</v>
      </c>
      <c r="F1105" t="s">
        <v>25</v>
      </c>
      <c r="G1105" t="s">
        <v>12</v>
      </c>
      <c r="H1105" t="s">
        <v>121</v>
      </c>
      <c r="I1105" t="s">
        <v>2062</v>
      </c>
      <c r="J1105" t="s">
        <v>1625</v>
      </c>
      <c r="K1105" t="s">
        <v>2630</v>
      </c>
      <c r="L1105" t="s">
        <v>1686</v>
      </c>
      <c r="M1105">
        <v>5</v>
      </c>
    </row>
    <row r="1106" spans="1:13" x14ac:dyDescent="0.3">
      <c r="A1106" t="s">
        <v>2550</v>
      </c>
      <c r="B1106">
        <v>2004</v>
      </c>
      <c r="C1106" s="1">
        <v>55000</v>
      </c>
      <c r="D1106">
        <v>90000</v>
      </c>
      <c r="E1106" t="s">
        <v>14</v>
      </c>
      <c r="F1106" t="s">
        <v>25</v>
      </c>
      <c r="G1106" t="s">
        <v>12</v>
      </c>
      <c r="H1106" t="s">
        <v>154</v>
      </c>
      <c r="I1106" t="s">
        <v>1716</v>
      </c>
      <c r="J1106" t="s">
        <v>1896</v>
      </c>
      <c r="K1106" t="s">
        <v>2458</v>
      </c>
      <c r="L1106" t="s">
        <v>2551</v>
      </c>
      <c r="M1106">
        <v>5</v>
      </c>
    </row>
    <row r="1107" spans="1:13" x14ac:dyDescent="0.3">
      <c r="A1107" t="s">
        <v>369</v>
      </c>
      <c r="B1107">
        <v>2014</v>
      </c>
      <c r="C1107" s="1">
        <v>330000</v>
      </c>
      <c r="D1107">
        <v>23000</v>
      </c>
      <c r="E1107" t="s">
        <v>10</v>
      </c>
      <c r="F1107" t="s">
        <v>25</v>
      </c>
      <c r="G1107" t="s">
        <v>12</v>
      </c>
      <c r="H1107" t="s">
        <v>121</v>
      </c>
      <c r="I1107" t="s">
        <v>1713</v>
      </c>
      <c r="J1107" t="s">
        <v>1704</v>
      </c>
      <c r="K1107" t="s">
        <v>2329</v>
      </c>
      <c r="L1107" t="s">
        <v>2330</v>
      </c>
      <c r="M1107">
        <v>5</v>
      </c>
    </row>
    <row r="1108" spans="1:13" x14ac:dyDescent="0.3">
      <c r="A1108" t="s">
        <v>329</v>
      </c>
      <c r="B1108">
        <v>2013</v>
      </c>
      <c r="C1108" s="1">
        <v>166000</v>
      </c>
      <c r="D1108">
        <v>50000</v>
      </c>
      <c r="E1108" t="s">
        <v>10</v>
      </c>
      <c r="F1108" t="s">
        <v>25</v>
      </c>
      <c r="G1108" t="s">
        <v>12</v>
      </c>
      <c r="H1108" t="s">
        <v>121</v>
      </c>
      <c r="I1108" t="s">
        <v>1716</v>
      </c>
      <c r="J1108" t="s">
        <v>1655</v>
      </c>
      <c r="K1108" t="s">
        <v>1717</v>
      </c>
      <c r="L1108" t="s">
        <v>1657</v>
      </c>
      <c r="M1108">
        <v>5</v>
      </c>
    </row>
    <row r="1109" spans="1:13" x14ac:dyDescent="0.3">
      <c r="A1109" t="s">
        <v>2631</v>
      </c>
      <c r="B1109">
        <v>2013</v>
      </c>
      <c r="C1109" s="1">
        <v>200000</v>
      </c>
      <c r="D1109">
        <v>300000</v>
      </c>
      <c r="E1109" t="s">
        <v>14</v>
      </c>
      <c r="F1109" t="s">
        <v>25</v>
      </c>
      <c r="G1109" t="s">
        <v>12</v>
      </c>
      <c r="H1109" t="s">
        <v>121</v>
      </c>
      <c r="I1109" t="s">
        <v>1720</v>
      </c>
      <c r="J1109" t="s">
        <v>2152</v>
      </c>
      <c r="K1109" t="s">
        <v>2380</v>
      </c>
      <c r="L1109" t="s">
        <v>2381</v>
      </c>
      <c r="M1109">
        <v>8</v>
      </c>
    </row>
    <row r="1110" spans="1:13" x14ac:dyDescent="0.3">
      <c r="A1110" t="s">
        <v>558</v>
      </c>
      <c r="B1110">
        <v>2011</v>
      </c>
      <c r="C1110" s="1">
        <v>140000</v>
      </c>
      <c r="D1110">
        <v>50000</v>
      </c>
      <c r="E1110" t="s">
        <v>10</v>
      </c>
      <c r="F1110" t="s">
        <v>25</v>
      </c>
      <c r="G1110" t="s">
        <v>12</v>
      </c>
      <c r="H1110" t="s">
        <v>154</v>
      </c>
      <c r="I1110" t="s">
        <v>2249</v>
      </c>
      <c r="J1110" t="s">
        <v>1730</v>
      </c>
      <c r="K1110" t="s">
        <v>1660</v>
      </c>
      <c r="L1110" t="s">
        <v>1731</v>
      </c>
      <c r="M1110">
        <v>5</v>
      </c>
    </row>
    <row r="1111" spans="1:13" x14ac:dyDescent="0.3">
      <c r="A1111" t="s">
        <v>1358</v>
      </c>
      <c r="B1111">
        <v>2017</v>
      </c>
      <c r="C1111" s="1">
        <v>370000</v>
      </c>
      <c r="D1111">
        <v>140000</v>
      </c>
      <c r="E1111" t="s">
        <v>22</v>
      </c>
      <c r="F1111" t="s">
        <v>25</v>
      </c>
      <c r="G1111" t="s">
        <v>12</v>
      </c>
      <c r="H1111" t="s">
        <v>121</v>
      </c>
      <c r="I1111" t="s">
        <v>2621</v>
      </c>
      <c r="J1111" t="s">
        <v>1814</v>
      </c>
      <c r="K1111" t="s">
        <v>2247</v>
      </c>
      <c r="L1111" t="s">
        <v>2248</v>
      </c>
      <c r="M1111">
        <v>5</v>
      </c>
    </row>
    <row r="1112" spans="1:13" x14ac:dyDescent="0.3">
      <c r="A1112" t="s">
        <v>1341</v>
      </c>
      <c r="B1112">
        <v>2019</v>
      </c>
      <c r="C1112" s="1">
        <v>720000</v>
      </c>
      <c r="D1112">
        <v>16000</v>
      </c>
      <c r="E1112" t="s">
        <v>10</v>
      </c>
      <c r="F1112" t="s">
        <v>25</v>
      </c>
      <c r="G1112" t="s">
        <v>19</v>
      </c>
      <c r="H1112" t="s">
        <v>121</v>
      </c>
      <c r="I1112" t="s">
        <v>2065</v>
      </c>
      <c r="J1112" t="s">
        <v>1647</v>
      </c>
      <c r="K1112" t="s">
        <v>1648</v>
      </c>
      <c r="L1112" t="s">
        <v>2060</v>
      </c>
      <c r="M1112">
        <v>5</v>
      </c>
    </row>
    <row r="1113" spans="1:13" x14ac:dyDescent="0.3">
      <c r="A1113" t="s">
        <v>2632</v>
      </c>
      <c r="B1113">
        <v>2015</v>
      </c>
      <c r="C1113" s="1">
        <v>500000</v>
      </c>
      <c r="D1113">
        <v>126000</v>
      </c>
      <c r="E1113" t="s">
        <v>14</v>
      </c>
      <c r="F1113" t="s">
        <v>25</v>
      </c>
      <c r="G1113" t="s">
        <v>12</v>
      </c>
      <c r="H1113" t="s">
        <v>121</v>
      </c>
      <c r="I1113" t="s">
        <v>2266</v>
      </c>
      <c r="J1113" t="s">
        <v>1639</v>
      </c>
      <c r="K1113" t="s">
        <v>1692</v>
      </c>
      <c r="L1113" t="s">
        <v>2267</v>
      </c>
      <c r="M1113">
        <v>5</v>
      </c>
    </row>
    <row r="1114" spans="1:13" x14ac:dyDescent="0.3">
      <c r="A1114" t="s">
        <v>2084</v>
      </c>
      <c r="B1114">
        <v>2019</v>
      </c>
      <c r="C1114" s="1">
        <v>570000</v>
      </c>
      <c r="D1114">
        <v>15000</v>
      </c>
      <c r="E1114" t="s">
        <v>10</v>
      </c>
      <c r="F1114" t="s">
        <v>25</v>
      </c>
      <c r="G1114" t="s">
        <v>12</v>
      </c>
      <c r="H1114" t="s">
        <v>121</v>
      </c>
      <c r="I1114" t="s">
        <v>1646</v>
      </c>
      <c r="J1114" t="s">
        <v>1647</v>
      </c>
      <c r="K1114" t="s">
        <v>1648</v>
      </c>
      <c r="L1114" t="s">
        <v>1649</v>
      </c>
      <c r="M1114">
        <v>5</v>
      </c>
    </row>
    <row r="1115" spans="1:13" x14ac:dyDescent="0.3">
      <c r="A1115" t="s">
        <v>355</v>
      </c>
      <c r="B1115">
        <v>2010</v>
      </c>
      <c r="C1115" s="1">
        <v>210000</v>
      </c>
      <c r="D1115">
        <v>200000</v>
      </c>
      <c r="E1115" t="s">
        <v>10</v>
      </c>
      <c r="F1115" t="s">
        <v>25</v>
      </c>
      <c r="G1115" t="s">
        <v>12</v>
      </c>
      <c r="H1115" t="s">
        <v>121</v>
      </c>
      <c r="I1115" t="s">
        <v>2023</v>
      </c>
      <c r="J1115" t="s">
        <v>1647</v>
      </c>
      <c r="K1115" t="s">
        <v>2037</v>
      </c>
      <c r="L1115" t="s">
        <v>1865</v>
      </c>
      <c r="M1115">
        <v>5</v>
      </c>
    </row>
    <row r="1116" spans="1:13" x14ac:dyDescent="0.3">
      <c r="A1116" t="s">
        <v>163</v>
      </c>
      <c r="B1116">
        <v>2009</v>
      </c>
      <c r="C1116" s="1">
        <v>120000</v>
      </c>
      <c r="D1116">
        <v>120000</v>
      </c>
      <c r="E1116" t="s">
        <v>10</v>
      </c>
      <c r="F1116" t="s">
        <v>25</v>
      </c>
      <c r="G1116" t="s">
        <v>12</v>
      </c>
      <c r="H1116" t="s">
        <v>121</v>
      </c>
      <c r="I1116" t="s">
        <v>1687</v>
      </c>
      <c r="J1116" t="s">
        <v>1655</v>
      </c>
      <c r="K1116" t="s">
        <v>1688</v>
      </c>
      <c r="L1116" t="s">
        <v>1689</v>
      </c>
      <c r="M1116">
        <v>5</v>
      </c>
    </row>
    <row r="1117" spans="1:13" x14ac:dyDescent="0.3">
      <c r="A1117" t="s">
        <v>1133</v>
      </c>
      <c r="B1117">
        <v>2005</v>
      </c>
      <c r="C1117" s="1">
        <v>95000</v>
      </c>
      <c r="D1117">
        <v>120000</v>
      </c>
      <c r="E1117" t="s">
        <v>10</v>
      </c>
      <c r="F1117" t="s">
        <v>25</v>
      </c>
      <c r="G1117" t="s">
        <v>12</v>
      </c>
      <c r="H1117" t="s">
        <v>151</v>
      </c>
      <c r="I1117" t="s">
        <v>2056</v>
      </c>
      <c r="J1117" t="s">
        <v>2057</v>
      </c>
      <c r="K1117" t="s">
        <v>2058</v>
      </c>
      <c r="L1117" t="s">
        <v>2059</v>
      </c>
      <c r="M1117">
        <v>5</v>
      </c>
    </row>
    <row r="1118" spans="1:13" x14ac:dyDescent="0.3">
      <c r="A1118" t="s">
        <v>1478</v>
      </c>
      <c r="B1118">
        <v>2010</v>
      </c>
      <c r="C1118" s="1">
        <v>196000</v>
      </c>
      <c r="D1118">
        <v>110000</v>
      </c>
      <c r="E1118" t="s">
        <v>10</v>
      </c>
      <c r="F1118" t="s">
        <v>25</v>
      </c>
      <c r="G1118" t="s">
        <v>19</v>
      </c>
      <c r="H1118" t="s">
        <v>154</v>
      </c>
      <c r="I1118" t="s">
        <v>2092</v>
      </c>
      <c r="J1118" t="s">
        <v>1647</v>
      </c>
      <c r="K1118" t="s">
        <v>1808</v>
      </c>
      <c r="L1118" t="s">
        <v>2118</v>
      </c>
      <c r="M1118">
        <v>5</v>
      </c>
    </row>
    <row r="1119" spans="1:13" x14ac:dyDescent="0.3">
      <c r="A1119" t="s">
        <v>165</v>
      </c>
      <c r="B1119">
        <v>2016</v>
      </c>
      <c r="C1119" s="1">
        <v>392000</v>
      </c>
      <c r="D1119">
        <v>38000</v>
      </c>
      <c r="E1119" t="s">
        <v>10</v>
      </c>
      <c r="F1119" t="s">
        <v>25</v>
      </c>
      <c r="G1119" t="s">
        <v>12</v>
      </c>
      <c r="H1119" t="s">
        <v>121</v>
      </c>
      <c r="I1119" t="s">
        <v>1872</v>
      </c>
      <c r="J1119" t="s">
        <v>1814</v>
      </c>
      <c r="K1119" t="s">
        <v>1873</v>
      </c>
      <c r="L1119" t="s">
        <v>1874</v>
      </c>
      <c r="M1119">
        <v>5</v>
      </c>
    </row>
    <row r="1120" spans="1:13" x14ac:dyDescent="0.3">
      <c r="A1120" t="s">
        <v>2633</v>
      </c>
      <c r="B1120">
        <v>2010</v>
      </c>
      <c r="C1120" s="1">
        <v>150000</v>
      </c>
      <c r="D1120">
        <v>104000</v>
      </c>
      <c r="E1120" t="s">
        <v>10</v>
      </c>
      <c r="F1120" t="s">
        <v>25</v>
      </c>
      <c r="G1120" t="s">
        <v>12</v>
      </c>
      <c r="H1120" t="s">
        <v>121</v>
      </c>
      <c r="I1120" t="s">
        <v>1962</v>
      </c>
      <c r="J1120" t="s">
        <v>1747</v>
      </c>
      <c r="K1120" t="s">
        <v>1640</v>
      </c>
      <c r="L1120" t="s">
        <v>2634</v>
      </c>
      <c r="M1120">
        <v>5</v>
      </c>
    </row>
    <row r="1121" spans="1:13" x14ac:dyDescent="0.3">
      <c r="A1121" t="s">
        <v>2635</v>
      </c>
      <c r="B1121">
        <v>2017</v>
      </c>
      <c r="C1121" s="1">
        <v>595000</v>
      </c>
      <c r="D1121">
        <v>120000</v>
      </c>
      <c r="E1121" t="s">
        <v>10</v>
      </c>
      <c r="F1121" t="s">
        <v>25</v>
      </c>
      <c r="G1121" t="s">
        <v>12</v>
      </c>
      <c r="H1121" t="s">
        <v>121</v>
      </c>
      <c r="I1121" t="s">
        <v>2340</v>
      </c>
      <c r="J1121" t="s">
        <v>1634</v>
      </c>
      <c r="K1121" t="s">
        <v>1751</v>
      </c>
      <c r="L1121" t="s">
        <v>1752</v>
      </c>
      <c r="M1121">
        <v>7</v>
      </c>
    </row>
    <row r="1122" spans="1:13" x14ac:dyDescent="0.3">
      <c r="A1122" t="s">
        <v>737</v>
      </c>
      <c r="B1122">
        <v>2018</v>
      </c>
      <c r="C1122" s="1">
        <v>833000</v>
      </c>
      <c r="D1122">
        <v>35000</v>
      </c>
      <c r="E1122" t="s">
        <v>14</v>
      </c>
      <c r="F1122" t="s">
        <v>25</v>
      </c>
      <c r="G1122" t="s">
        <v>19</v>
      </c>
      <c r="H1122" t="s">
        <v>121</v>
      </c>
      <c r="I1122" t="s">
        <v>1718</v>
      </c>
      <c r="J1122" t="s">
        <v>1625</v>
      </c>
      <c r="K1122" t="s">
        <v>1685</v>
      </c>
      <c r="L1122" t="s">
        <v>1686</v>
      </c>
      <c r="M1122">
        <v>5</v>
      </c>
    </row>
    <row r="1123" spans="1:13" x14ac:dyDescent="0.3">
      <c r="A1123" t="s">
        <v>459</v>
      </c>
      <c r="B1123">
        <v>2011</v>
      </c>
      <c r="C1123" s="1">
        <v>280000</v>
      </c>
      <c r="D1123">
        <v>210000</v>
      </c>
      <c r="E1123" t="s">
        <v>14</v>
      </c>
      <c r="F1123" t="s">
        <v>25</v>
      </c>
      <c r="G1123" t="s">
        <v>12</v>
      </c>
      <c r="H1123" t="s">
        <v>121</v>
      </c>
      <c r="I1123" t="s">
        <v>1826</v>
      </c>
      <c r="J1123" t="s">
        <v>1625</v>
      </c>
      <c r="K1123" t="s">
        <v>1626</v>
      </c>
      <c r="L1123" t="s">
        <v>1627</v>
      </c>
      <c r="M1123">
        <v>5</v>
      </c>
    </row>
    <row r="1124" spans="1:13" x14ac:dyDescent="0.3">
      <c r="A1124" t="s">
        <v>272</v>
      </c>
      <c r="B1124">
        <v>2003</v>
      </c>
      <c r="C1124" s="1">
        <v>35000</v>
      </c>
      <c r="D1124">
        <v>35000</v>
      </c>
      <c r="E1124" t="s">
        <v>10</v>
      </c>
      <c r="F1124" t="s">
        <v>25</v>
      </c>
      <c r="G1124" t="s">
        <v>12</v>
      </c>
      <c r="H1124" t="s">
        <v>126</v>
      </c>
      <c r="I1124" t="s">
        <v>1642</v>
      </c>
      <c r="J1124" t="s">
        <v>1655</v>
      </c>
      <c r="K1124" t="s">
        <v>1656</v>
      </c>
      <c r="L1124" t="s">
        <v>1657</v>
      </c>
      <c r="M1124">
        <v>4</v>
      </c>
    </row>
    <row r="1125" spans="1:13" x14ac:dyDescent="0.3">
      <c r="A1125" t="s">
        <v>400</v>
      </c>
      <c r="B1125">
        <v>2009</v>
      </c>
      <c r="C1125" s="1">
        <v>180000</v>
      </c>
      <c r="D1125">
        <v>85000</v>
      </c>
      <c r="E1125" t="s">
        <v>14</v>
      </c>
      <c r="F1125" t="s">
        <v>25</v>
      </c>
      <c r="G1125" t="s">
        <v>12</v>
      </c>
      <c r="H1125" t="s">
        <v>154</v>
      </c>
      <c r="I1125" t="s">
        <v>2031</v>
      </c>
      <c r="J1125" t="s">
        <v>1625</v>
      </c>
      <c r="K1125" t="s">
        <v>1675</v>
      </c>
      <c r="L1125" t="s">
        <v>2032</v>
      </c>
      <c r="M1125">
        <v>5</v>
      </c>
    </row>
    <row r="1126" spans="1:13" x14ac:dyDescent="0.3">
      <c r="A1126" t="s">
        <v>1060</v>
      </c>
      <c r="B1126">
        <v>2012</v>
      </c>
      <c r="C1126" s="1">
        <v>225000</v>
      </c>
      <c r="D1126">
        <v>80000</v>
      </c>
      <c r="E1126" t="s">
        <v>10</v>
      </c>
      <c r="F1126" t="s">
        <v>25</v>
      </c>
      <c r="G1126" t="s">
        <v>12</v>
      </c>
      <c r="H1126" t="s">
        <v>121</v>
      </c>
      <c r="I1126" t="s">
        <v>1677</v>
      </c>
      <c r="J1126" t="s">
        <v>1730</v>
      </c>
      <c r="K1126" t="s">
        <v>1660</v>
      </c>
      <c r="L1126" t="s">
        <v>1731</v>
      </c>
      <c r="M1126">
        <v>5</v>
      </c>
    </row>
    <row r="1127" spans="1:13" x14ac:dyDescent="0.3">
      <c r="A1127" t="s">
        <v>138</v>
      </c>
      <c r="B1127">
        <v>2012</v>
      </c>
      <c r="C1127" s="1">
        <v>1400000</v>
      </c>
      <c r="D1127">
        <v>50000</v>
      </c>
      <c r="E1127" t="s">
        <v>14</v>
      </c>
      <c r="F1127" t="s">
        <v>25</v>
      </c>
      <c r="G1127" t="s">
        <v>19</v>
      </c>
      <c r="H1127" t="s">
        <v>121</v>
      </c>
      <c r="I1127" t="s">
        <v>1802</v>
      </c>
      <c r="J1127" t="s">
        <v>1769</v>
      </c>
      <c r="K1127" t="s">
        <v>1803</v>
      </c>
      <c r="L1127" t="s">
        <v>1804</v>
      </c>
      <c r="M1127">
        <v>5</v>
      </c>
    </row>
    <row r="1128" spans="1:13" x14ac:dyDescent="0.3">
      <c r="A1128" t="s">
        <v>2636</v>
      </c>
      <c r="B1128">
        <v>2009</v>
      </c>
      <c r="C1128" s="1">
        <v>340000</v>
      </c>
      <c r="D1128">
        <v>40000</v>
      </c>
      <c r="E1128" t="s">
        <v>14</v>
      </c>
      <c r="F1128" t="s">
        <v>25</v>
      </c>
      <c r="G1128" t="s">
        <v>12</v>
      </c>
      <c r="H1128" t="s">
        <v>121</v>
      </c>
      <c r="I1128" t="s">
        <v>1638</v>
      </c>
      <c r="J1128" t="s">
        <v>1639</v>
      </c>
      <c r="K1128" t="s">
        <v>1640</v>
      </c>
      <c r="L1128" t="s">
        <v>1641</v>
      </c>
      <c r="M1128">
        <v>5</v>
      </c>
    </row>
    <row r="1129" spans="1:13" x14ac:dyDescent="0.3">
      <c r="A1129" t="s">
        <v>2637</v>
      </c>
      <c r="B1129">
        <v>2010</v>
      </c>
      <c r="C1129" s="1">
        <v>550000</v>
      </c>
      <c r="D1129">
        <v>216000</v>
      </c>
      <c r="E1129" t="s">
        <v>14</v>
      </c>
      <c r="F1129" t="s">
        <v>25</v>
      </c>
      <c r="G1129" t="s">
        <v>12</v>
      </c>
      <c r="H1129" t="s">
        <v>121</v>
      </c>
      <c r="I1129" t="s">
        <v>2148</v>
      </c>
      <c r="J1129" t="s">
        <v>1764</v>
      </c>
      <c r="K1129" t="s">
        <v>2149</v>
      </c>
      <c r="L1129" t="s">
        <v>2150</v>
      </c>
      <c r="M1129">
        <v>8</v>
      </c>
    </row>
    <row r="1130" spans="1:13" x14ac:dyDescent="0.3">
      <c r="A1130" t="s">
        <v>159</v>
      </c>
      <c r="B1130">
        <v>2017</v>
      </c>
      <c r="C1130" s="1">
        <v>400000</v>
      </c>
      <c r="D1130">
        <v>65000</v>
      </c>
      <c r="E1130" t="s">
        <v>10</v>
      </c>
      <c r="F1130" t="s">
        <v>25</v>
      </c>
      <c r="G1130" t="s">
        <v>12</v>
      </c>
      <c r="H1130" t="s">
        <v>126</v>
      </c>
      <c r="I1130" t="s">
        <v>1821</v>
      </c>
      <c r="J1130" t="s">
        <v>1730</v>
      </c>
      <c r="K1130" t="s">
        <v>1843</v>
      </c>
      <c r="L1130" t="s">
        <v>1731</v>
      </c>
      <c r="M1130">
        <v>5</v>
      </c>
    </row>
    <row r="1131" spans="1:13" x14ac:dyDescent="0.3">
      <c r="A1131" t="s">
        <v>693</v>
      </c>
      <c r="B1131">
        <v>2006</v>
      </c>
      <c r="C1131" s="1">
        <v>90000</v>
      </c>
      <c r="D1131">
        <v>100000</v>
      </c>
      <c r="E1131" t="s">
        <v>10</v>
      </c>
      <c r="F1131" t="s">
        <v>25</v>
      </c>
      <c r="G1131" t="s">
        <v>12</v>
      </c>
      <c r="H1131" t="s">
        <v>154</v>
      </c>
      <c r="I1131" t="s">
        <v>2056</v>
      </c>
      <c r="J1131" t="s">
        <v>2057</v>
      </c>
      <c r="K1131" t="s">
        <v>2058</v>
      </c>
      <c r="L1131" t="s">
        <v>2059</v>
      </c>
      <c r="M1131">
        <v>5</v>
      </c>
    </row>
    <row r="1132" spans="1:13" x14ac:dyDescent="0.3">
      <c r="A1132" t="s">
        <v>1373</v>
      </c>
      <c r="B1132">
        <v>2015</v>
      </c>
      <c r="C1132" s="1">
        <v>650000</v>
      </c>
      <c r="D1132">
        <v>84000</v>
      </c>
      <c r="E1132" t="s">
        <v>14</v>
      </c>
      <c r="F1132" t="s">
        <v>25</v>
      </c>
      <c r="G1132" t="s">
        <v>12</v>
      </c>
      <c r="H1132" t="s">
        <v>121</v>
      </c>
      <c r="I1132" t="s">
        <v>2062</v>
      </c>
      <c r="J1132" t="s">
        <v>1625</v>
      </c>
      <c r="K1132" t="s">
        <v>1685</v>
      </c>
      <c r="L1132" t="s">
        <v>1686</v>
      </c>
      <c r="M1132">
        <v>5</v>
      </c>
    </row>
    <row r="1133" spans="1:13" x14ac:dyDescent="0.3">
      <c r="A1133" t="s">
        <v>320</v>
      </c>
      <c r="B1133">
        <v>2012</v>
      </c>
      <c r="C1133" s="1">
        <v>730000</v>
      </c>
      <c r="D1133">
        <v>210000</v>
      </c>
      <c r="E1133" t="s">
        <v>14</v>
      </c>
      <c r="F1133" t="s">
        <v>25</v>
      </c>
      <c r="G1133" t="s">
        <v>12</v>
      </c>
      <c r="H1133" t="s">
        <v>121</v>
      </c>
      <c r="I1133" t="s">
        <v>1763</v>
      </c>
      <c r="J1133" t="s">
        <v>1764</v>
      </c>
      <c r="K1133" t="s">
        <v>1765</v>
      </c>
      <c r="L1133" t="s">
        <v>1766</v>
      </c>
      <c r="M1133">
        <v>7</v>
      </c>
    </row>
    <row r="1134" spans="1:13" x14ac:dyDescent="0.3">
      <c r="A1134" t="s">
        <v>553</v>
      </c>
      <c r="B1134">
        <v>2010</v>
      </c>
      <c r="C1134" s="1">
        <v>125000</v>
      </c>
      <c r="D1134">
        <v>60000</v>
      </c>
      <c r="E1134" t="s">
        <v>10</v>
      </c>
      <c r="F1134" t="s">
        <v>25</v>
      </c>
      <c r="G1134" t="s">
        <v>12</v>
      </c>
      <c r="H1134" t="s">
        <v>121</v>
      </c>
      <c r="I1134" t="s">
        <v>2453</v>
      </c>
      <c r="J1134" t="s">
        <v>2454</v>
      </c>
      <c r="K1134" t="s">
        <v>2455</v>
      </c>
      <c r="L1134" t="s">
        <v>2456</v>
      </c>
      <c r="M1134">
        <v>5</v>
      </c>
    </row>
    <row r="1135" spans="1:13" x14ac:dyDescent="0.3">
      <c r="A1135" t="s">
        <v>693</v>
      </c>
      <c r="B1135">
        <v>2006</v>
      </c>
      <c r="C1135" s="1">
        <v>81000</v>
      </c>
      <c r="D1135">
        <v>100000</v>
      </c>
      <c r="E1135" t="s">
        <v>10</v>
      </c>
      <c r="F1135" t="s">
        <v>25</v>
      </c>
      <c r="G1135" t="s">
        <v>12</v>
      </c>
      <c r="H1135" t="s">
        <v>151</v>
      </c>
      <c r="I1135" t="s">
        <v>2056</v>
      </c>
      <c r="J1135" t="s">
        <v>2057</v>
      </c>
      <c r="K1135" t="s">
        <v>2058</v>
      </c>
      <c r="L1135" t="s">
        <v>2059</v>
      </c>
      <c r="M1135">
        <v>5</v>
      </c>
    </row>
    <row r="1136" spans="1:13" x14ac:dyDescent="0.3">
      <c r="A1136" t="s">
        <v>435</v>
      </c>
      <c r="B1136">
        <v>2007</v>
      </c>
      <c r="C1136" s="1">
        <v>170000</v>
      </c>
      <c r="D1136">
        <v>78000</v>
      </c>
      <c r="E1136" t="s">
        <v>10</v>
      </c>
      <c r="F1136" t="s">
        <v>25</v>
      </c>
      <c r="G1136" t="s">
        <v>12</v>
      </c>
      <c r="H1136" t="s">
        <v>126</v>
      </c>
      <c r="I1136" t="s">
        <v>1642</v>
      </c>
      <c r="J1136" t="s">
        <v>1643</v>
      </c>
      <c r="K1136" t="s">
        <v>1644</v>
      </c>
      <c r="L1136" t="s">
        <v>1645</v>
      </c>
      <c r="M1136">
        <v>5</v>
      </c>
    </row>
    <row r="1137" spans="1:13" x14ac:dyDescent="0.3">
      <c r="A1137" t="s">
        <v>283</v>
      </c>
      <c r="B1137">
        <v>2002</v>
      </c>
      <c r="C1137" s="1">
        <v>81000</v>
      </c>
      <c r="D1137">
        <v>161000</v>
      </c>
      <c r="E1137" t="s">
        <v>10</v>
      </c>
      <c r="F1137" t="s">
        <v>25</v>
      </c>
      <c r="G1137" t="s">
        <v>12</v>
      </c>
      <c r="H1137" t="s">
        <v>151</v>
      </c>
      <c r="I1137" t="s">
        <v>2038</v>
      </c>
      <c r="J1137" t="s">
        <v>2039</v>
      </c>
      <c r="K1137" t="s">
        <v>1765</v>
      </c>
      <c r="L1137" t="s">
        <v>2040</v>
      </c>
      <c r="M1137">
        <v>5</v>
      </c>
    </row>
    <row r="1138" spans="1:13" x14ac:dyDescent="0.3">
      <c r="A1138" t="s">
        <v>277</v>
      </c>
      <c r="B1138">
        <v>2005</v>
      </c>
      <c r="C1138" s="1">
        <v>95000</v>
      </c>
      <c r="D1138">
        <v>70000</v>
      </c>
      <c r="E1138" t="s">
        <v>10</v>
      </c>
      <c r="F1138" t="s">
        <v>25</v>
      </c>
      <c r="G1138" t="s">
        <v>12</v>
      </c>
      <c r="H1138" t="s">
        <v>154</v>
      </c>
      <c r="I1138" t="s">
        <v>1687</v>
      </c>
      <c r="J1138" t="s">
        <v>1655</v>
      </c>
      <c r="K1138" t="s">
        <v>1688</v>
      </c>
      <c r="L1138" t="s">
        <v>1689</v>
      </c>
      <c r="M1138">
        <v>5</v>
      </c>
    </row>
    <row r="1139" spans="1:13" x14ac:dyDescent="0.3">
      <c r="A1139" t="s">
        <v>799</v>
      </c>
      <c r="B1139">
        <v>2010</v>
      </c>
      <c r="C1139" s="1">
        <v>55000</v>
      </c>
      <c r="D1139">
        <v>50000</v>
      </c>
      <c r="E1139" t="s">
        <v>10</v>
      </c>
      <c r="F1139" t="s">
        <v>25</v>
      </c>
      <c r="G1139" t="s">
        <v>12</v>
      </c>
      <c r="H1139" t="s">
        <v>154</v>
      </c>
      <c r="I1139" t="s">
        <v>1777</v>
      </c>
      <c r="J1139" t="s">
        <v>2215</v>
      </c>
      <c r="K1139" t="s">
        <v>1721</v>
      </c>
      <c r="L1139" t="s">
        <v>2638</v>
      </c>
      <c r="M1139">
        <v>4</v>
      </c>
    </row>
    <row r="1140" spans="1:13" x14ac:dyDescent="0.3">
      <c r="A1140" t="s">
        <v>2639</v>
      </c>
      <c r="B1140">
        <v>2017</v>
      </c>
      <c r="C1140" s="1">
        <v>880000</v>
      </c>
      <c r="D1140">
        <v>65000</v>
      </c>
      <c r="E1140" t="s">
        <v>14</v>
      </c>
      <c r="F1140" t="s">
        <v>25</v>
      </c>
      <c r="G1140" t="s">
        <v>12</v>
      </c>
      <c r="H1140" t="s">
        <v>121</v>
      </c>
      <c r="I1140" t="s">
        <v>2640</v>
      </c>
      <c r="J1140" t="s">
        <v>1667</v>
      </c>
      <c r="K1140" t="s">
        <v>1995</v>
      </c>
      <c r="L1140" t="s">
        <v>2271</v>
      </c>
      <c r="M1140">
        <v>8</v>
      </c>
    </row>
    <row r="1141" spans="1:13" x14ac:dyDescent="0.3">
      <c r="A1141" t="s">
        <v>639</v>
      </c>
      <c r="B1141">
        <v>2015</v>
      </c>
      <c r="C1141" s="1">
        <v>200000</v>
      </c>
      <c r="D1141">
        <v>50000</v>
      </c>
      <c r="E1141" t="s">
        <v>10</v>
      </c>
      <c r="F1141" t="s">
        <v>25</v>
      </c>
      <c r="G1141" t="s">
        <v>12</v>
      </c>
      <c r="H1141" t="s">
        <v>121</v>
      </c>
      <c r="I1141" t="s">
        <v>2080</v>
      </c>
      <c r="J1141" t="s">
        <v>2081</v>
      </c>
      <c r="K1141" t="s">
        <v>2082</v>
      </c>
      <c r="L1141" t="s">
        <v>2083</v>
      </c>
      <c r="M1141">
        <v>5</v>
      </c>
    </row>
    <row r="1142" spans="1:13" x14ac:dyDescent="0.3">
      <c r="A1142" t="s">
        <v>2641</v>
      </c>
      <c r="B1142">
        <v>2019</v>
      </c>
      <c r="C1142" s="1">
        <v>480000</v>
      </c>
      <c r="D1142">
        <v>25000</v>
      </c>
      <c r="E1142" t="s">
        <v>10</v>
      </c>
      <c r="F1142" t="s">
        <v>25</v>
      </c>
      <c r="G1142" t="s">
        <v>12</v>
      </c>
      <c r="H1142" t="s">
        <v>121</v>
      </c>
      <c r="I1142" t="s">
        <v>2642</v>
      </c>
      <c r="J1142" t="s">
        <v>1647</v>
      </c>
      <c r="K1142" t="s">
        <v>1870</v>
      </c>
      <c r="L1142" t="s">
        <v>1871</v>
      </c>
      <c r="M1142">
        <v>5</v>
      </c>
    </row>
    <row r="1143" spans="1:13" x14ac:dyDescent="0.3">
      <c r="A1143" t="s">
        <v>2421</v>
      </c>
      <c r="B1143">
        <v>2013</v>
      </c>
      <c r="C1143" s="1">
        <v>480000</v>
      </c>
      <c r="D1143">
        <v>100000</v>
      </c>
      <c r="E1143" t="s">
        <v>14</v>
      </c>
      <c r="F1143" t="s">
        <v>25</v>
      </c>
      <c r="G1143" t="s">
        <v>12</v>
      </c>
      <c r="H1143" t="s">
        <v>121</v>
      </c>
      <c r="I1143" t="s">
        <v>2170</v>
      </c>
      <c r="J1143" t="s">
        <v>2164</v>
      </c>
      <c r="K1143" t="s">
        <v>1920</v>
      </c>
      <c r="L1143" t="s">
        <v>2422</v>
      </c>
      <c r="M1143">
        <v>9</v>
      </c>
    </row>
    <row r="1144" spans="1:13" x14ac:dyDescent="0.3">
      <c r="A1144" t="s">
        <v>247</v>
      </c>
      <c r="B1144">
        <v>2018</v>
      </c>
      <c r="C1144" s="1">
        <v>700000</v>
      </c>
      <c r="D1144">
        <v>6000</v>
      </c>
      <c r="E1144" t="s">
        <v>10</v>
      </c>
      <c r="F1144" t="s">
        <v>25</v>
      </c>
      <c r="G1144" t="s">
        <v>12</v>
      </c>
      <c r="H1144" t="s">
        <v>121</v>
      </c>
      <c r="I1144" t="s">
        <v>1723</v>
      </c>
      <c r="J1144" t="s">
        <v>1647</v>
      </c>
      <c r="K1144" t="s">
        <v>1724</v>
      </c>
      <c r="L1144" t="s">
        <v>1725</v>
      </c>
      <c r="M1144">
        <v>5</v>
      </c>
    </row>
    <row r="1145" spans="1:13" x14ac:dyDescent="0.3">
      <c r="A1145" t="s">
        <v>1418</v>
      </c>
      <c r="B1145">
        <v>2016</v>
      </c>
      <c r="C1145" s="1">
        <v>850000</v>
      </c>
      <c r="D1145">
        <v>72113</v>
      </c>
      <c r="E1145" t="s">
        <v>14</v>
      </c>
      <c r="F1145" t="s">
        <v>25</v>
      </c>
      <c r="G1145" t="s">
        <v>12</v>
      </c>
      <c r="H1145" t="s">
        <v>121</v>
      </c>
      <c r="I1145" t="s">
        <v>1903</v>
      </c>
      <c r="J1145" t="s">
        <v>1629</v>
      </c>
      <c r="K1145" t="s">
        <v>1698</v>
      </c>
      <c r="L1145" t="s">
        <v>1686</v>
      </c>
      <c r="M1145">
        <v>7</v>
      </c>
    </row>
    <row r="1146" spans="1:13" x14ac:dyDescent="0.3">
      <c r="A1146" t="s">
        <v>264</v>
      </c>
      <c r="B1146">
        <v>2012</v>
      </c>
      <c r="C1146" s="1">
        <v>300000</v>
      </c>
      <c r="D1146">
        <v>40000</v>
      </c>
      <c r="E1146" t="s">
        <v>14</v>
      </c>
      <c r="F1146" t="s">
        <v>25</v>
      </c>
      <c r="G1146" t="s">
        <v>12</v>
      </c>
      <c r="H1146" t="s">
        <v>121</v>
      </c>
      <c r="I1146" t="s">
        <v>2643</v>
      </c>
      <c r="J1146" t="s">
        <v>1639</v>
      </c>
      <c r="K1146" t="s">
        <v>2124</v>
      </c>
      <c r="L1146" t="s">
        <v>2144</v>
      </c>
      <c r="M1146">
        <v>5</v>
      </c>
    </row>
    <row r="1147" spans="1:13" x14ac:dyDescent="0.3">
      <c r="A1147" t="s">
        <v>1523</v>
      </c>
      <c r="B1147">
        <v>2017</v>
      </c>
      <c r="C1147" s="1">
        <v>650000</v>
      </c>
      <c r="D1147">
        <v>8000</v>
      </c>
      <c r="E1147" t="s">
        <v>10</v>
      </c>
      <c r="F1147" t="s">
        <v>25</v>
      </c>
      <c r="G1147" t="s">
        <v>12</v>
      </c>
      <c r="H1147" t="s">
        <v>121</v>
      </c>
      <c r="I1147" t="s">
        <v>1723</v>
      </c>
      <c r="J1147" t="s">
        <v>1647</v>
      </c>
      <c r="K1147" t="s">
        <v>1724</v>
      </c>
      <c r="L1147" t="s">
        <v>1725</v>
      </c>
      <c r="M1147">
        <v>5</v>
      </c>
    </row>
    <row r="1148" spans="1:13" x14ac:dyDescent="0.3">
      <c r="A1148" t="s">
        <v>1376</v>
      </c>
      <c r="B1148">
        <v>2010</v>
      </c>
      <c r="C1148" s="1">
        <v>220000</v>
      </c>
      <c r="D1148">
        <v>20000</v>
      </c>
      <c r="E1148" t="s">
        <v>10</v>
      </c>
      <c r="F1148" t="s">
        <v>25</v>
      </c>
      <c r="G1148" t="s">
        <v>12</v>
      </c>
      <c r="H1148" t="s">
        <v>121</v>
      </c>
      <c r="I1148" t="s">
        <v>2031</v>
      </c>
      <c r="J1148" t="s">
        <v>1647</v>
      </c>
      <c r="K1148" t="s">
        <v>2479</v>
      </c>
      <c r="L1148" t="s">
        <v>1865</v>
      </c>
      <c r="M1148">
        <v>5</v>
      </c>
    </row>
    <row r="1149" spans="1:13" x14ac:dyDescent="0.3">
      <c r="A1149" t="s">
        <v>1608</v>
      </c>
      <c r="B1149">
        <v>2014</v>
      </c>
      <c r="C1149" s="1">
        <v>300000</v>
      </c>
      <c r="D1149">
        <v>45000</v>
      </c>
      <c r="E1149" t="s">
        <v>14</v>
      </c>
      <c r="F1149" t="s">
        <v>25</v>
      </c>
      <c r="G1149" t="s">
        <v>12</v>
      </c>
      <c r="H1149" t="s">
        <v>121</v>
      </c>
      <c r="I1149" t="s">
        <v>1895</v>
      </c>
      <c r="J1149" t="s">
        <v>1896</v>
      </c>
      <c r="K1149" t="s">
        <v>1897</v>
      </c>
      <c r="L1149" t="s">
        <v>1898</v>
      </c>
      <c r="M1149">
        <v>5</v>
      </c>
    </row>
    <row r="1150" spans="1:13" x14ac:dyDescent="0.3">
      <c r="A1150" t="s">
        <v>219</v>
      </c>
      <c r="B1150">
        <v>2014</v>
      </c>
      <c r="C1150" s="1">
        <v>450000</v>
      </c>
      <c r="D1150">
        <v>80000</v>
      </c>
      <c r="E1150" t="s">
        <v>14</v>
      </c>
      <c r="F1150" t="s">
        <v>25</v>
      </c>
      <c r="G1150" t="s">
        <v>12</v>
      </c>
      <c r="H1150" t="s">
        <v>121</v>
      </c>
      <c r="I1150" t="s">
        <v>1624</v>
      </c>
      <c r="J1150" t="s">
        <v>1625</v>
      </c>
      <c r="K1150" t="s">
        <v>1626</v>
      </c>
      <c r="L1150" t="s">
        <v>1627</v>
      </c>
      <c r="M1150">
        <v>5</v>
      </c>
    </row>
    <row r="1151" spans="1:13" x14ac:dyDescent="0.3">
      <c r="A1151" t="s">
        <v>267</v>
      </c>
      <c r="B1151">
        <v>2014</v>
      </c>
      <c r="C1151" s="1">
        <v>400000</v>
      </c>
      <c r="D1151">
        <v>90000</v>
      </c>
      <c r="E1151" t="s">
        <v>14</v>
      </c>
      <c r="F1151" t="s">
        <v>25</v>
      </c>
      <c r="G1151" t="s">
        <v>12</v>
      </c>
      <c r="H1151" t="s">
        <v>121</v>
      </c>
      <c r="I1151" t="s">
        <v>1825</v>
      </c>
      <c r="J1151" t="s">
        <v>1625</v>
      </c>
      <c r="K1151" t="s">
        <v>1626</v>
      </c>
      <c r="L1151" t="s">
        <v>1627</v>
      </c>
      <c r="M1151">
        <v>5</v>
      </c>
    </row>
    <row r="1152" spans="1:13" x14ac:dyDescent="0.3">
      <c r="A1152" t="s">
        <v>2644</v>
      </c>
      <c r="B1152">
        <v>2018</v>
      </c>
      <c r="C1152" s="1">
        <v>1030000</v>
      </c>
      <c r="D1152">
        <v>25000</v>
      </c>
      <c r="E1152" t="s">
        <v>14</v>
      </c>
      <c r="F1152" t="s">
        <v>25</v>
      </c>
      <c r="G1152" t="s">
        <v>12</v>
      </c>
      <c r="H1152" t="s">
        <v>121</v>
      </c>
      <c r="I1152" t="s">
        <v>1820</v>
      </c>
      <c r="J1152" t="s">
        <v>1625</v>
      </c>
      <c r="K1152" t="s">
        <v>1685</v>
      </c>
      <c r="L1152" t="s">
        <v>1686</v>
      </c>
      <c r="M1152">
        <v>5</v>
      </c>
    </row>
    <row r="1153" spans="1:13" x14ac:dyDescent="0.3">
      <c r="A1153" t="s">
        <v>842</v>
      </c>
      <c r="B1153">
        <v>2010</v>
      </c>
      <c r="C1153" s="1">
        <v>190000</v>
      </c>
      <c r="D1153">
        <v>100000</v>
      </c>
      <c r="E1153" t="s">
        <v>14</v>
      </c>
      <c r="F1153" t="s">
        <v>25</v>
      </c>
      <c r="G1153" t="s">
        <v>12</v>
      </c>
      <c r="H1153" t="s">
        <v>126</v>
      </c>
      <c r="I1153" t="s">
        <v>1868</v>
      </c>
      <c r="J1153" t="s">
        <v>1625</v>
      </c>
      <c r="K1153" t="s">
        <v>1640</v>
      </c>
      <c r="L1153" t="s">
        <v>1806</v>
      </c>
      <c r="M1153">
        <v>5</v>
      </c>
    </row>
    <row r="1154" spans="1:13" x14ac:dyDescent="0.3">
      <c r="A1154" t="s">
        <v>2645</v>
      </c>
      <c r="B1154">
        <v>2006</v>
      </c>
      <c r="C1154" s="1">
        <v>140000</v>
      </c>
      <c r="D1154">
        <v>60000</v>
      </c>
      <c r="E1154" t="s">
        <v>10</v>
      </c>
      <c r="F1154" t="s">
        <v>25</v>
      </c>
      <c r="G1154" t="s">
        <v>12</v>
      </c>
      <c r="H1154" t="s">
        <v>126</v>
      </c>
      <c r="I1154" t="s">
        <v>2289</v>
      </c>
      <c r="J1154" t="s">
        <v>2480</v>
      </c>
      <c r="K1154" t="s">
        <v>2029</v>
      </c>
      <c r="L1154" t="s">
        <v>2481</v>
      </c>
      <c r="M1154">
        <v>5</v>
      </c>
    </row>
    <row r="1155" spans="1:13" x14ac:dyDescent="0.3">
      <c r="A1155" t="s">
        <v>776</v>
      </c>
      <c r="B1155">
        <v>2018</v>
      </c>
      <c r="C1155" s="1">
        <v>800000</v>
      </c>
      <c r="D1155">
        <v>30000</v>
      </c>
      <c r="E1155" t="s">
        <v>14</v>
      </c>
      <c r="F1155" t="s">
        <v>25</v>
      </c>
      <c r="G1155" t="s">
        <v>12</v>
      </c>
      <c r="H1155" t="s">
        <v>121</v>
      </c>
      <c r="I1155" t="s">
        <v>2266</v>
      </c>
      <c r="J1155" t="s">
        <v>1639</v>
      </c>
      <c r="K1155" t="s">
        <v>1811</v>
      </c>
      <c r="L1155" t="s">
        <v>2267</v>
      </c>
      <c r="M1155">
        <v>5</v>
      </c>
    </row>
    <row r="1156" spans="1:13" x14ac:dyDescent="0.3">
      <c r="A1156" t="s">
        <v>2646</v>
      </c>
      <c r="B1156">
        <v>2007</v>
      </c>
      <c r="C1156" s="1">
        <v>229999</v>
      </c>
      <c r="D1156">
        <v>120000</v>
      </c>
      <c r="E1156" t="s">
        <v>14</v>
      </c>
      <c r="F1156" t="s">
        <v>25</v>
      </c>
      <c r="G1156" t="s">
        <v>12</v>
      </c>
      <c r="H1156" t="s">
        <v>154</v>
      </c>
      <c r="I1156" t="s">
        <v>2438</v>
      </c>
      <c r="J1156" t="s">
        <v>2439</v>
      </c>
      <c r="K1156" t="s">
        <v>1877</v>
      </c>
      <c r="L1156" t="s">
        <v>1878</v>
      </c>
      <c r="M1156">
        <v>7</v>
      </c>
    </row>
    <row r="1157" spans="1:13" x14ac:dyDescent="0.3">
      <c r="A1157" t="s">
        <v>1192</v>
      </c>
      <c r="B1157">
        <v>2011</v>
      </c>
      <c r="C1157" s="1">
        <v>300000</v>
      </c>
      <c r="D1157">
        <v>80000</v>
      </c>
      <c r="E1157" t="s">
        <v>14</v>
      </c>
      <c r="F1157" t="s">
        <v>25</v>
      </c>
      <c r="G1157" t="s">
        <v>12</v>
      </c>
      <c r="H1157" t="s">
        <v>126</v>
      </c>
      <c r="I1157" t="s">
        <v>1741</v>
      </c>
      <c r="J1157" t="s">
        <v>1742</v>
      </c>
      <c r="K1157" t="s">
        <v>1743</v>
      </c>
      <c r="L1157" t="s">
        <v>1744</v>
      </c>
      <c r="M1157">
        <v>7</v>
      </c>
    </row>
    <row r="1158" spans="1:13" x14ac:dyDescent="0.3">
      <c r="A1158" t="s">
        <v>475</v>
      </c>
      <c r="B1158">
        <v>2011</v>
      </c>
      <c r="C1158" s="1">
        <v>375000</v>
      </c>
      <c r="D1158">
        <v>69000</v>
      </c>
      <c r="E1158" t="s">
        <v>14</v>
      </c>
      <c r="F1158" t="s">
        <v>25</v>
      </c>
      <c r="G1158" t="s">
        <v>12</v>
      </c>
      <c r="H1158" t="s">
        <v>126</v>
      </c>
      <c r="I1158" t="s">
        <v>1831</v>
      </c>
      <c r="J1158" t="s">
        <v>1832</v>
      </c>
      <c r="K1158" t="s">
        <v>1833</v>
      </c>
      <c r="L1158" t="s">
        <v>1631</v>
      </c>
      <c r="M1158">
        <v>5</v>
      </c>
    </row>
    <row r="1159" spans="1:13" x14ac:dyDescent="0.3">
      <c r="A1159" t="s">
        <v>266</v>
      </c>
      <c r="B1159">
        <v>2010</v>
      </c>
      <c r="C1159" s="1">
        <v>140000</v>
      </c>
      <c r="D1159">
        <v>75000</v>
      </c>
      <c r="E1159" t="s">
        <v>10</v>
      </c>
      <c r="F1159" t="s">
        <v>25</v>
      </c>
      <c r="G1159" t="s">
        <v>12</v>
      </c>
      <c r="H1159" t="s">
        <v>121</v>
      </c>
      <c r="I1159" t="s">
        <v>1723</v>
      </c>
      <c r="J1159" t="s">
        <v>1704</v>
      </c>
      <c r="K1159" t="s">
        <v>2181</v>
      </c>
      <c r="L1159" t="s">
        <v>2182</v>
      </c>
      <c r="M1159">
        <v>5</v>
      </c>
    </row>
    <row r="1160" spans="1:13" x14ac:dyDescent="0.3">
      <c r="A1160" t="s">
        <v>277</v>
      </c>
      <c r="B1160">
        <v>2004</v>
      </c>
      <c r="C1160" s="1">
        <v>60000</v>
      </c>
      <c r="D1160">
        <v>113000</v>
      </c>
      <c r="E1160" t="s">
        <v>10</v>
      </c>
      <c r="F1160" t="s">
        <v>25</v>
      </c>
      <c r="G1160" t="s">
        <v>12</v>
      </c>
      <c r="H1160" t="s">
        <v>126</v>
      </c>
      <c r="I1160" t="s">
        <v>1687</v>
      </c>
      <c r="J1160" t="s">
        <v>1655</v>
      </c>
      <c r="K1160" t="s">
        <v>1688</v>
      </c>
      <c r="L1160" t="s">
        <v>1689</v>
      </c>
      <c r="M1160">
        <v>5</v>
      </c>
    </row>
    <row r="1161" spans="1:13" x14ac:dyDescent="0.3">
      <c r="A1161" t="s">
        <v>2256</v>
      </c>
      <c r="B1161">
        <v>2014</v>
      </c>
      <c r="C1161" s="1">
        <v>420000</v>
      </c>
      <c r="D1161">
        <v>90000</v>
      </c>
      <c r="E1161" t="s">
        <v>14</v>
      </c>
      <c r="F1161" t="s">
        <v>25</v>
      </c>
      <c r="G1161" t="s">
        <v>12</v>
      </c>
      <c r="H1161" t="s">
        <v>126</v>
      </c>
      <c r="I1161" t="s">
        <v>2257</v>
      </c>
      <c r="J1161" t="s">
        <v>2179</v>
      </c>
      <c r="K1161" t="s">
        <v>2258</v>
      </c>
      <c r="L1161" t="s">
        <v>2259</v>
      </c>
      <c r="M1161">
        <v>5</v>
      </c>
    </row>
    <row r="1162" spans="1:13" x14ac:dyDescent="0.3">
      <c r="A1162" t="s">
        <v>753</v>
      </c>
      <c r="B1162">
        <v>2012</v>
      </c>
      <c r="C1162" s="1">
        <v>300000</v>
      </c>
      <c r="D1162">
        <v>100000</v>
      </c>
      <c r="E1162" t="s">
        <v>14</v>
      </c>
      <c r="F1162" t="s">
        <v>25</v>
      </c>
      <c r="G1162" t="s">
        <v>12</v>
      </c>
      <c r="H1162" t="s">
        <v>154</v>
      </c>
      <c r="I1162" t="s">
        <v>2192</v>
      </c>
      <c r="J1162" t="s">
        <v>1667</v>
      </c>
      <c r="K1162" t="s">
        <v>2647</v>
      </c>
      <c r="L1162" t="s">
        <v>1665</v>
      </c>
      <c r="M1162">
        <v>5</v>
      </c>
    </row>
    <row r="1163" spans="1:13" x14ac:dyDescent="0.3">
      <c r="A1163" t="s">
        <v>543</v>
      </c>
      <c r="B1163">
        <v>2012</v>
      </c>
      <c r="C1163" s="1">
        <v>150000</v>
      </c>
      <c r="D1163">
        <v>110000</v>
      </c>
      <c r="E1163" t="s">
        <v>14</v>
      </c>
      <c r="F1163" t="s">
        <v>25</v>
      </c>
      <c r="G1163" t="s">
        <v>12</v>
      </c>
      <c r="H1163" t="s">
        <v>121</v>
      </c>
      <c r="I1163" t="s">
        <v>2449</v>
      </c>
      <c r="J1163" t="s">
        <v>1625</v>
      </c>
      <c r="K1163" t="s">
        <v>1626</v>
      </c>
      <c r="L1163" t="s">
        <v>2049</v>
      </c>
      <c r="M1163">
        <v>5</v>
      </c>
    </row>
    <row r="1164" spans="1:13" x14ac:dyDescent="0.3">
      <c r="A1164" t="s">
        <v>1039</v>
      </c>
      <c r="B1164">
        <v>2015</v>
      </c>
      <c r="C1164" s="1">
        <v>600000</v>
      </c>
      <c r="D1164">
        <v>90000</v>
      </c>
      <c r="E1164" t="s">
        <v>14</v>
      </c>
      <c r="F1164" t="s">
        <v>25</v>
      </c>
      <c r="G1164" t="s">
        <v>12</v>
      </c>
      <c r="H1164" t="s">
        <v>121</v>
      </c>
      <c r="I1164" t="s">
        <v>1834</v>
      </c>
      <c r="J1164" t="s">
        <v>1629</v>
      </c>
      <c r="K1164" t="s">
        <v>1835</v>
      </c>
      <c r="L1164" t="s">
        <v>1836</v>
      </c>
      <c r="M1164">
        <v>5</v>
      </c>
    </row>
    <row r="1165" spans="1:13" x14ac:dyDescent="0.3">
      <c r="A1165" t="s">
        <v>285</v>
      </c>
      <c r="B1165">
        <v>2011</v>
      </c>
      <c r="C1165" s="1">
        <v>204999</v>
      </c>
      <c r="D1165">
        <v>100000</v>
      </c>
      <c r="E1165" t="s">
        <v>14</v>
      </c>
      <c r="F1165" t="s">
        <v>25</v>
      </c>
      <c r="G1165" t="s">
        <v>12</v>
      </c>
      <c r="H1165" t="s">
        <v>126</v>
      </c>
      <c r="I1165" t="s">
        <v>1662</v>
      </c>
      <c r="J1165" t="s">
        <v>1663</v>
      </c>
      <c r="K1165" t="s">
        <v>2029</v>
      </c>
      <c r="L1165" t="s">
        <v>1665</v>
      </c>
      <c r="M1165">
        <v>5</v>
      </c>
    </row>
    <row r="1166" spans="1:13" x14ac:dyDescent="0.3">
      <c r="A1166" t="s">
        <v>1582</v>
      </c>
      <c r="B1166">
        <v>2017</v>
      </c>
      <c r="C1166" s="1">
        <v>625000</v>
      </c>
      <c r="D1166">
        <v>50000</v>
      </c>
      <c r="E1166" t="s">
        <v>14</v>
      </c>
      <c r="F1166" t="s">
        <v>25</v>
      </c>
      <c r="G1166" t="s">
        <v>12</v>
      </c>
      <c r="H1166" t="s">
        <v>121</v>
      </c>
      <c r="I1166" t="s">
        <v>2134</v>
      </c>
      <c r="J1166" t="s">
        <v>2135</v>
      </c>
      <c r="K1166" t="s">
        <v>2136</v>
      </c>
      <c r="L1166" t="s">
        <v>2137</v>
      </c>
      <c r="M1166">
        <v>5</v>
      </c>
    </row>
    <row r="1167" spans="1:13" x14ac:dyDescent="0.3">
      <c r="A1167" t="s">
        <v>2648</v>
      </c>
      <c r="B1167">
        <v>2011</v>
      </c>
      <c r="C1167" s="1">
        <v>280000</v>
      </c>
      <c r="D1167">
        <v>200000</v>
      </c>
      <c r="E1167" t="s">
        <v>14</v>
      </c>
      <c r="F1167" t="s">
        <v>25</v>
      </c>
      <c r="G1167" t="s">
        <v>12</v>
      </c>
      <c r="H1167" t="s">
        <v>121</v>
      </c>
      <c r="I1167" t="s">
        <v>2428</v>
      </c>
      <c r="J1167" t="s">
        <v>1625</v>
      </c>
      <c r="K1167" t="s">
        <v>2649</v>
      </c>
      <c r="L1167" t="s">
        <v>2389</v>
      </c>
      <c r="M1167">
        <v>5</v>
      </c>
    </row>
    <row r="1168" spans="1:13" x14ac:dyDescent="0.3">
      <c r="A1168" t="s">
        <v>2650</v>
      </c>
      <c r="B1168">
        <v>2014</v>
      </c>
      <c r="C1168" s="1">
        <v>1050000</v>
      </c>
      <c r="D1168">
        <v>146000</v>
      </c>
      <c r="E1168" t="s">
        <v>14</v>
      </c>
      <c r="F1168" t="s">
        <v>25</v>
      </c>
      <c r="G1168" t="s">
        <v>19</v>
      </c>
      <c r="H1168" t="s">
        <v>126</v>
      </c>
      <c r="I1168" t="s">
        <v>2539</v>
      </c>
      <c r="J1168" t="s">
        <v>2540</v>
      </c>
      <c r="K1168" t="s">
        <v>2541</v>
      </c>
      <c r="L1168" t="s">
        <v>2542</v>
      </c>
      <c r="M1168">
        <v>7</v>
      </c>
    </row>
    <row r="1169" spans="1:13" x14ac:dyDescent="0.3">
      <c r="A1169" t="s">
        <v>2651</v>
      </c>
      <c r="B1169">
        <v>2009</v>
      </c>
      <c r="C1169" s="1">
        <v>250000</v>
      </c>
      <c r="D1169">
        <v>80000</v>
      </c>
      <c r="E1169" t="s">
        <v>10</v>
      </c>
      <c r="F1169" t="s">
        <v>25</v>
      </c>
      <c r="G1169" t="s">
        <v>12</v>
      </c>
      <c r="H1169" t="s">
        <v>126</v>
      </c>
      <c r="I1169" t="s">
        <v>2304</v>
      </c>
      <c r="J1169" t="s">
        <v>1832</v>
      </c>
      <c r="K1169" t="s">
        <v>2652</v>
      </c>
      <c r="L1169" t="s">
        <v>2653</v>
      </c>
      <c r="M1169">
        <v>5</v>
      </c>
    </row>
    <row r="1170" spans="1:13" x14ac:dyDescent="0.3">
      <c r="A1170" t="s">
        <v>436</v>
      </c>
      <c r="B1170">
        <v>2010</v>
      </c>
      <c r="C1170" s="1">
        <v>535000</v>
      </c>
      <c r="D1170">
        <v>96443</v>
      </c>
      <c r="E1170" t="s">
        <v>14</v>
      </c>
      <c r="F1170" t="s">
        <v>25</v>
      </c>
      <c r="G1170" t="s">
        <v>12</v>
      </c>
      <c r="H1170" t="s">
        <v>126</v>
      </c>
      <c r="I1170" t="s">
        <v>2163</v>
      </c>
      <c r="J1170" t="s">
        <v>1742</v>
      </c>
      <c r="K1170" t="s">
        <v>1905</v>
      </c>
      <c r="L1170" t="s">
        <v>1744</v>
      </c>
      <c r="M1170">
        <v>7</v>
      </c>
    </row>
    <row r="1171" spans="1:13" x14ac:dyDescent="0.3">
      <c r="A1171" t="s">
        <v>1591</v>
      </c>
      <c r="B1171">
        <v>2009</v>
      </c>
      <c r="C1171" s="1">
        <v>400000</v>
      </c>
      <c r="D1171">
        <v>100000</v>
      </c>
      <c r="E1171" t="s">
        <v>10</v>
      </c>
      <c r="F1171" t="s">
        <v>25</v>
      </c>
      <c r="G1171" t="s">
        <v>19</v>
      </c>
      <c r="H1171" t="s">
        <v>126</v>
      </c>
      <c r="I1171" t="s">
        <v>2654</v>
      </c>
      <c r="J1171" t="s">
        <v>2235</v>
      </c>
      <c r="K1171" t="s">
        <v>2655</v>
      </c>
      <c r="L1171" t="s">
        <v>2656</v>
      </c>
      <c r="M1171">
        <v>5</v>
      </c>
    </row>
    <row r="1172" spans="1:13" x14ac:dyDescent="0.3">
      <c r="A1172" t="s">
        <v>569</v>
      </c>
      <c r="B1172">
        <v>2019</v>
      </c>
      <c r="C1172" s="1">
        <v>610000</v>
      </c>
      <c r="D1172">
        <v>10000</v>
      </c>
      <c r="E1172" t="s">
        <v>10</v>
      </c>
      <c r="F1172" t="s">
        <v>25</v>
      </c>
      <c r="G1172" t="s">
        <v>19</v>
      </c>
      <c r="H1172" t="s">
        <v>121</v>
      </c>
      <c r="I1172" t="s">
        <v>1869</v>
      </c>
      <c r="J1172" t="s">
        <v>1647</v>
      </c>
      <c r="K1172" t="s">
        <v>1870</v>
      </c>
      <c r="L1172" t="s">
        <v>1871</v>
      </c>
      <c r="M1172">
        <v>5</v>
      </c>
    </row>
    <row r="1173" spans="1:13" x14ac:dyDescent="0.3">
      <c r="A1173" t="s">
        <v>219</v>
      </c>
      <c r="B1173">
        <v>2014</v>
      </c>
      <c r="C1173" s="1">
        <v>509999</v>
      </c>
      <c r="D1173">
        <v>110000</v>
      </c>
      <c r="E1173" t="s">
        <v>14</v>
      </c>
      <c r="F1173" t="s">
        <v>25</v>
      </c>
      <c r="G1173" t="s">
        <v>12</v>
      </c>
      <c r="H1173" t="s">
        <v>121</v>
      </c>
      <c r="I1173" t="s">
        <v>1624</v>
      </c>
      <c r="J1173" t="s">
        <v>1625</v>
      </c>
      <c r="K1173" t="s">
        <v>1626</v>
      </c>
      <c r="L1173" t="s">
        <v>1627</v>
      </c>
      <c r="M1173">
        <v>5</v>
      </c>
    </row>
    <row r="1174" spans="1:13" x14ac:dyDescent="0.3">
      <c r="A1174" t="s">
        <v>426</v>
      </c>
      <c r="B1174">
        <v>2014</v>
      </c>
      <c r="C1174" s="1">
        <v>521000</v>
      </c>
      <c r="D1174">
        <v>86000</v>
      </c>
      <c r="E1174" t="s">
        <v>14</v>
      </c>
      <c r="F1174" t="s">
        <v>25</v>
      </c>
      <c r="G1174" t="s">
        <v>12</v>
      </c>
      <c r="H1174" t="s">
        <v>126</v>
      </c>
      <c r="I1174" t="s">
        <v>1720</v>
      </c>
      <c r="J1174" t="s">
        <v>1742</v>
      </c>
      <c r="K1174" t="s">
        <v>1905</v>
      </c>
      <c r="L1174" t="s">
        <v>1744</v>
      </c>
      <c r="M1174">
        <v>7</v>
      </c>
    </row>
    <row r="1175" spans="1:13" x14ac:dyDescent="0.3">
      <c r="A1175" t="s">
        <v>219</v>
      </c>
      <c r="B1175">
        <v>2014</v>
      </c>
      <c r="C1175" s="1">
        <v>511000</v>
      </c>
      <c r="D1175">
        <v>100000</v>
      </c>
      <c r="E1175" t="s">
        <v>14</v>
      </c>
      <c r="F1175" t="s">
        <v>25</v>
      </c>
      <c r="G1175" t="s">
        <v>12</v>
      </c>
      <c r="H1175" t="s">
        <v>121</v>
      </c>
      <c r="I1175" t="s">
        <v>1624</v>
      </c>
      <c r="J1175" t="s">
        <v>1625</v>
      </c>
      <c r="K1175" t="s">
        <v>1626</v>
      </c>
      <c r="L1175" t="s">
        <v>1627</v>
      </c>
      <c r="M1175">
        <v>5</v>
      </c>
    </row>
    <row r="1176" spans="1:13" x14ac:dyDescent="0.3">
      <c r="A1176" t="s">
        <v>166</v>
      </c>
      <c r="B1176">
        <v>2014</v>
      </c>
      <c r="C1176" s="1">
        <v>451000</v>
      </c>
      <c r="D1176">
        <v>91000</v>
      </c>
      <c r="E1176" t="s">
        <v>14</v>
      </c>
      <c r="F1176" t="s">
        <v>25</v>
      </c>
      <c r="G1176" t="s">
        <v>12</v>
      </c>
      <c r="H1176" t="s">
        <v>121</v>
      </c>
      <c r="I1176" t="s">
        <v>1691</v>
      </c>
      <c r="J1176" t="s">
        <v>1639</v>
      </c>
      <c r="K1176" t="s">
        <v>1692</v>
      </c>
      <c r="L1176" t="s">
        <v>1693</v>
      </c>
      <c r="M1176">
        <v>5</v>
      </c>
    </row>
    <row r="1177" spans="1:13" x14ac:dyDescent="0.3">
      <c r="A1177" t="s">
        <v>1097</v>
      </c>
      <c r="B1177">
        <v>2009</v>
      </c>
      <c r="C1177" s="1">
        <v>170000</v>
      </c>
      <c r="D1177">
        <v>100000</v>
      </c>
      <c r="E1177" t="s">
        <v>10</v>
      </c>
      <c r="F1177" t="s">
        <v>25</v>
      </c>
      <c r="G1177" t="s">
        <v>12</v>
      </c>
      <c r="H1177" t="s">
        <v>121</v>
      </c>
      <c r="I1177" t="s">
        <v>1807</v>
      </c>
      <c r="J1177" t="s">
        <v>1647</v>
      </c>
      <c r="K1177" t="s">
        <v>1808</v>
      </c>
      <c r="L1177" t="s">
        <v>2118</v>
      </c>
      <c r="M1177">
        <v>5</v>
      </c>
    </row>
    <row r="1178" spans="1:13" x14ac:dyDescent="0.3">
      <c r="A1178" t="s">
        <v>219</v>
      </c>
      <c r="B1178">
        <v>2013</v>
      </c>
      <c r="C1178" s="1">
        <v>450000</v>
      </c>
      <c r="D1178">
        <v>120000</v>
      </c>
      <c r="E1178" t="s">
        <v>14</v>
      </c>
      <c r="F1178" t="s">
        <v>25</v>
      </c>
      <c r="G1178" t="s">
        <v>12</v>
      </c>
      <c r="H1178" t="s">
        <v>126</v>
      </c>
      <c r="I1178" t="s">
        <v>1624</v>
      </c>
      <c r="J1178" t="s">
        <v>1625</v>
      </c>
      <c r="K1178" t="s">
        <v>1626</v>
      </c>
      <c r="L1178" t="s">
        <v>1627</v>
      </c>
      <c r="M1178">
        <v>5</v>
      </c>
    </row>
    <row r="1179" spans="1:13" x14ac:dyDescent="0.3">
      <c r="A1179" t="s">
        <v>1437</v>
      </c>
      <c r="B1179">
        <v>2011</v>
      </c>
      <c r="C1179" s="1">
        <v>375000</v>
      </c>
      <c r="D1179">
        <v>90000</v>
      </c>
      <c r="E1179" t="s">
        <v>10</v>
      </c>
      <c r="F1179" t="s">
        <v>25</v>
      </c>
      <c r="G1179" t="s">
        <v>12</v>
      </c>
      <c r="H1179" t="s">
        <v>126</v>
      </c>
      <c r="I1179" t="s">
        <v>1733</v>
      </c>
      <c r="J1179" t="s">
        <v>1634</v>
      </c>
      <c r="K1179" t="s">
        <v>2050</v>
      </c>
      <c r="L1179" t="s">
        <v>2051</v>
      </c>
      <c r="M1179">
        <v>5</v>
      </c>
    </row>
    <row r="1180" spans="1:13" x14ac:dyDescent="0.3">
      <c r="A1180" t="s">
        <v>354</v>
      </c>
      <c r="B1180">
        <v>2016</v>
      </c>
      <c r="C1180" s="1">
        <v>305000</v>
      </c>
      <c r="D1180">
        <v>60000</v>
      </c>
      <c r="E1180" t="s">
        <v>10</v>
      </c>
      <c r="F1180" t="s">
        <v>25</v>
      </c>
      <c r="G1180" t="s">
        <v>12</v>
      </c>
      <c r="H1180" t="s">
        <v>126</v>
      </c>
      <c r="I1180" t="s">
        <v>2085</v>
      </c>
      <c r="J1180" t="s">
        <v>1655</v>
      </c>
      <c r="K1180" t="s">
        <v>1711</v>
      </c>
      <c r="L1180" t="s">
        <v>1712</v>
      </c>
      <c r="M1180">
        <v>5</v>
      </c>
    </row>
    <row r="1181" spans="1:13" x14ac:dyDescent="0.3">
      <c r="A1181" t="s">
        <v>215</v>
      </c>
      <c r="B1181">
        <v>2016</v>
      </c>
      <c r="C1181" s="1">
        <v>315000</v>
      </c>
      <c r="D1181">
        <v>51500</v>
      </c>
      <c r="E1181" t="s">
        <v>10</v>
      </c>
      <c r="F1181" t="s">
        <v>25</v>
      </c>
      <c r="G1181" t="s">
        <v>12</v>
      </c>
      <c r="H1181" t="s">
        <v>121</v>
      </c>
      <c r="I1181" t="s">
        <v>2080</v>
      </c>
      <c r="J1181" t="s">
        <v>2081</v>
      </c>
      <c r="K1181" t="s">
        <v>2082</v>
      </c>
      <c r="L1181" t="s">
        <v>2083</v>
      </c>
      <c r="M1181">
        <v>5</v>
      </c>
    </row>
    <row r="1182" spans="1:13" x14ac:dyDescent="0.3">
      <c r="A1182" t="s">
        <v>1584</v>
      </c>
      <c r="B1182">
        <v>2016</v>
      </c>
      <c r="C1182" s="1">
        <v>250000</v>
      </c>
      <c r="D1182">
        <v>60000</v>
      </c>
      <c r="E1182" t="s">
        <v>14</v>
      </c>
      <c r="F1182" t="s">
        <v>25</v>
      </c>
      <c r="G1182" t="s">
        <v>12</v>
      </c>
      <c r="H1182" t="s">
        <v>126</v>
      </c>
      <c r="I1182" t="s">
        <v>2525</v>
      </c>
      <c r="J1182" t="s">
        <v>1625</v>
      </c>
      <c r="K1182" t="s">
        <v>1626</v>
      </c>
      <c r="L1182" t="s">
        <v>2527</v>
      </c>
      <c r="M1182">
        <v>5</v>
      </c>
    </row>
    <row r="1183" spans="1:13" x14ac:dyDescent="0.3">
      <c r="A1183" t="s">
        <v>830</v>
      </c>
      <c r="B1183">
        <v>2012</v>
      </c>
      <c r="C1183" s="1">
        <v>200000</v>
      </c>
      <c r="D1183">
        <v>104500</v>
      </c>
      <c r="E1183" t="s">
        <v>14</v>
      </c>
      <c r="F1183" t="s">
        <v>25</v>
      </c>
      <c r="G1183" t="s">
        <v>12</v>
      </c>
      <c r="H1183" t="s">
        <v>126</v>
      </c>
      <c r="I1183" t="s">
        <v>1662</v>
      </c>
      <c r="J1183" t="s">
        <v>1663</v>
      </c>
      <c r="K1183" t="s">
        <v>2029</v>
      </c>
      <c r="L1183" t="s">
        <v>1665</v>
      </c>
      <c r="M1183">
        <v>5</v>
      </c>
    </row>
    <row r="1184" spans="1:13" x14ac:dyDescent="0.3">
      <c r="A1184" t="s">
        <v>361</v>
      </c>
      <c r="B1184">
        <v>2012</v>
      </c>
      <c r="C1184" s="1">
        <v>400000</v>
      </c>
      <c r="D1184">
        <v>120000</v>
      </c>
      <c r="E1184" t="s">
        <v>14</v>
      </c>
      <c r="F1184" t="s">
        <v>25</v>
      </c>
      <c r="G1184" t="s">
        <v>12</v>
      </c>
      <c r="H1184" t="s">
        <v>154</v>
      </c>
      <c r="I1184" t="s">
        <v>1666</v>
      </c>
      <c r="J1184" t="s">
        <v>1667</v>
      </c>
      <c r="K1184" t="s">
        <v>1668</v>
      </c>
      <c r="L1184" t="s">
        <v>1669</v>
      </c>
      <c r="M1184">
        <v>5</v>
      </c>
    </row>
    <row r="1185" spans="1:13" x14ac:dyDescent="0.3">
      <c r="A1185" t="s">
        <v>1200</v>
      </c>
      <c r="B1185">
        <v>2014</v>
      </c>
      <c r="C1185" s="1">
        <v>509999</v>
      </c>
      <c r="D1185">
        <v>100000</v>
      </c>
      <c r="E1185" t="s">
        <v>14</v>
      </c>
      <c r="F1185" t="s">
        <v>25</v>
      </c>
      <c r="G1185" t="s">
        <v>12</v>
      </c>
      <c r="H1185" t="s">
        <v>126</v>
      </c>
      <c r="I1185" t="s">
        <v>1826</v>
      </c>
      <c r="J1185" t="s">
        <v>1625</v>
      </c>
      <c r="K1185" t="s">
        <v>1626</v>
      </c>
      <c r="L1185" t="s">
        <v>1627</v>
      </c>
      <c r="M1185">
        <v>5</v>
      </c>
    </row>
    <row r="1186" spans="1:13" x14ac:dyDescent="0.3">
      <c r="A1186" t="s">
        <v>1442</v>
      </c>
      <c r="B1186">
        <v>2008</v>
      </c>
      <c r="C1186" s="1">
        <v>375000</v>
      </c>
      <c r="D1186">
        <v>90000</v>
      </c>
      <c r="E1186" t="s">
        <v>10</v>
      </c>
      <c r="F1186" t="s">
        <v>25</v>
      </c>
      <c r="G1186" t="s">
        <v>12</v>
      </c>
      <c r="H1186" t="s">
        <v>154</v>
      </c>
      <c r="I1186" t="s">
        <v>1773</v>
      </c>
      <c r="J1186" t="s">
        <v>2305</v>
      </c>
      <c r="K1186" t="s">
        <v>2306</v>
      </c>
      <c r="L1186" t="s">
        <v>2307</v>
      </c>
      <c r="M1186">
        <v>5</v>
      </c>
    </row>
    <row r="1187" spans="1:13" x14ac:dyDescent="0.3">
      <c r="A1187" t="s">
        <v>258</v>
      </c>
      <c r="B1187">
        <v>2005</v>
      </c>
      <c r="C1187" s="1">
        <v>150000</v>
      </c>
      <c r="D1187">
        <v>150000</v>
      </c>
      <c r="E1187" t="s">
        <v>10</v>
      </c>
      <c r="F1187" t="s">
        <v>25</v>
      </c>
      <c r="G1187" t="s">
        <v>12</v>
      </c>
      <c r="H1187" t="s">
        <v>154</v>
      </c>
      <c r="I1187" t="s">
        <v>1677</v>
      </c>
      <c r="J1187" t="s">
        <v>1730</v>
      </c>
      <c r="K1187" t="s">
        <v>1660</v>
      </c>
      <c r="L1187" t="s">
        <v>1731</v>
      </c>
      <c r="M1187">
        <v>5</v>
      </c>
    </row>
    <row r="1188" spans="1:13" x14ac:dyDescent="0.3">
      <c r="A1188" t="s">
        <v>1124</v>
      </c>
      <c r="B1188">
        <v>2006</v>
      </c>
      <c r="C1188" s="1">
        <v>75000</v>
      </c>
      <c r="D1188">
        <v>60000</v>
      </c>
      <c r="E1188" t="s">
        <v>10</v>
      </c>
      <c r="F1188" t="s">
        <v>25</v>
      </c>
      <c r="G1188" t="s">
        <v>19</v>
      </c>
      <c r="H1188" t="s">
        <v>121</v>
      </c>
      <c r="I1188" t="s">
        <v>1677</v>
      </c>
      <c r="J1188" t="s">
        <v>1730</v>
      </c>
      <c r="K1188" t="s">
        <v>1660</v>
      </c>
      <c r="L1188" t="s">
        <v>1731</v>
      </c>
      <c r="M1188">
        <v>5</v>
      </c>
    </row>
    <row r="1189" spans="1:13" x14ac:dyDescent="0.3">
      <c r="A1189" t="s">
        <v>368</v>
      </c>
      <c r="B1189">
        <v>2015</v>
      </c>
      <c r="C1189" s="1">
        <v>465000</v>
      </c>
      <c r="D1189">
        <v>50000</v>
      </c>
      <c r="E1189" t="s">
        <v>10</v>
      </c>
      <c r="F1189" t="s">
        <v>25</v>
      </c>
      <c r="G1189" t="s">
        <v>12</v>
      </c>
      <c r="H1189" t="s">
        <v>126</v>
      </c>
      <c r="I1189" t="s">
        <v>2657</v>
      </c>
      <c r="J1189" t="s">
        <v>1639</v>
      </c>
      <c r="K1189" t="s">
        <v>2396</v>
      </c>
      <c r="L1189" t="s">
        <v>2658</v>
      </c>
      <c r="M1189">
        <v>5</v>
      </c>
    </row>
    <row r="1190" spans="1:13" x14ac:dyDescent="0.3">
      <c r="A1190" t="s">
        <v>327</v>
      </c>
      <c r="B1190">
        <v>2019</v>
      </c>
      <c r="C1190" s="1">
        <v>700000</v>
      </c>
      <c r="D1190">
        <v>10000</v>
      </c>
      <c r="E1190" t="s">
        <v>14</v>
      </c>
      <c r="F1190" t="s">
        <v>25</v>
      </c>
      <c r="G1190" t="s">
        <v>12</v>
      </c>
      <c r="H1190" t="s">
        <v>121</v>
      </c>
      <c r="I1190" t="s">
        <v>2178</v>
      </c>
      <c r="J1190" t="s">
        <v>2135</v>
      </c>
      <c r="K1190" t="s">
        <v>2136</v>
      </c>
      <c r="L1190" t="s">
        <v>2190</v>
      </c>
      <c r="M1190">
        <v>5</v>
      </c>
    </row>
    <row r="1191" spans="1:13" x14ac:dyDescent="0.3">
      <c r="A1191" t="s">
        <v>156</v>
      </c>
      <c r="B1191">
        <v>2015</v>
      </c>
      <c r="C1191" s="1">
        <v>950000</v>
      </c>
      <c r="D1191">
        <v>120000</v>
      </c>
      <c r="E1191" t="s">
        <v>14</v>
      </c>
      <c r="F1191" t="s">
        <v>25</v>
      </c>
      <c r="G1191" t="s">
        <v>12</v>
      </c>
      <c r="H1191" t="s">
        <v>154</v>
      </c>
      <c r="I1191" t="s">
        <v>2340</v>
      </c>
      <c r="J1191" t="s">
        <v>2356</v>
      </c>
      <c r="K1191" t="s">
        <v>1877</v>
      </c>
      <c r="L1191" t="s">
        <v>2357</v>
      </c>
      <c r="M1191">
        <v>7</v>
      </c>
    </row>
    <row r="1192" spans="1:13" x14ac:dyDescent="0.3">
      <c r="A1192" t="s">
        <v>247</v>
      </c>
      <c r="B1192">
        <v>2017</v>
      </c>
      <c r="C1192" s="1">
        <v>610000</v>
      </c>
      <c r="D1192">
        <v>40000</v>
      </c>
      <c r="E1192" t="s">
        <v>10</v>
      </c>
      <c r="F1192" t="s">
        <v>25</v>
      </c>
      <c r="G1192" t="s">
        <v>12</v>
      </c>
      <c r="H1192" t="s">
        <v>121</v>
      </c>
      <c r="I1192" t="s">
        <v>1723</v>
      </c>
      <c r="J1192" t="s">
        <v>1647</v>
      </c>
      <c r="K1192" t="s">
        <v>1724</v>
      </c>
      <c r="L1192" t="s">
        <v>1725</v>
      </c>
      <c r="M1192">
        <v>5</v>
      </c>
    </row>
    <row r="1193" spans="1:13" x14ac:dyDescent="0.3">
      <c r="A1193" t="s">
        <v>2659</v>
      </c>
      <c r="B1193">
        <v>2004</v>
      </c>
      <c r="C1193" s="1">
        <v>60000</v>
      </c>
      <c r="D1193">
        <v>120000</v>
      </c>
      <c r="E1193" t="s">
        <v>10</v>
      </c>
      <c r="F1193" t="s">
        <v>25</v>
      </c>
      <c r="G1193" t="s">
        <v>12</v>
      </c>
      <c r="H1193" t="s">
        <v>126</v>
      </c>
      <c r="I1193" t="s">
        <v>1676</v>
      </c>
      <c r="J1193" t="s">
        <v>1676</v>
      </c>
      <c r="K1193" t="s">
        <v>1676</v>
      </c>
      <c r="L1193" t="s">
        <v>1676</v>
      </c>
    </row>
    <row r="1194" spans="1:13" x14ac:dyDescent="0.3">
      <c r="A1194" t="s">
        <v>354</v>
      </c>
      <c r="B1194">
        <v>2014</v>
      </c>
      <c r="C1194" s="1">
        <v>235000</v>
      </c>
      <c r="D1194">
        <v>50000</v>
      </c>
      <c r="E1194" t="s">
        <v>10</v>
      </c>
      <c r="F1194" t="s">
        <v>25</v>
      </c>
      <c r="G1194" t="s">
        <v>12</v>
      </c>
      <c r="H1194" t="s">
        <v>121</v>
      </c>
      <c r="I1194" t="s">
        <v>2085</v>
      </c>
      <c r="J1194" t="s">
        <v>1655</v>
      </c>
      <c r="K1194" t="s">
        <v>1711</v>
      </c>
      <c r="L1194" t="s">
        <v>1712</v>
      </c>
      <c r="M1194">
        <v>5</v>
      </c>
    </row>
    <row r="1195" spans="1:13" x14ac:dyDescent="0.3">
      <c r="A1195" t="s">
        <v>165</v>
      </c>
      <c r="B1195">
        <v>2017</v>
      </c>
      <c r="C1195" s="1">
        <v>330000</v>
      </c>
      <c r="D1195">
        <v>90000</v>
      </c>
      <c r="E1195" t="s">
        <v>10</v>
      </c>
      <c r="F1195" t="s">
        <v>25</v>
      </c>
      <c r="G1195" t="s">
        <v>12</v>
      </c>
      <c r="H1195" t="s">
        <v>121</v>
      </c>
      <c r="I1195" t="s">
        <v>1872</v>
      </c>
      <c r="J1195" t="s">
        <v>1814</v>
      </c>
      <c r="K1195" t="s">
        <v>1873</v>
      </c>
      <c r="L1195" t="s">
        <v>1874</v>
      </c>
      <c r="M1195">
        <v>5</v>
      </c>
    </row>
    <row r="1196" spans="1:13" x14ac:dyDescent="0.3">
      <c r="A1196" t="s">
        <v>1601</v>
      </c>
      <c r="B1196">
        <v>2014</v>
      </c>
      <c r="C1196" s="1">
        <v>472000</v>
      </c>
      <c r="D1196">
        <v>90000</v>
      </c>
      <c r="E1196" t="s">
        <v>14</v>
      </c>
      <c r="F1196" t="s">
        <v>25</v>
      </c>
      <c r="G1196" t="s">
        <v>12</v>
      </c>
      <c r="H1196" t="s">
        <v>121</v>
      </c>
      <c r="I1196" t="s">
        <v>1908</v>
      </c>
      <c r="J1196" t="s">
        <v>1667</v>
      </c>
      <c r="K1196" t="s">
        <v>1909</v>
      </c>
      <c r="L1196" t="s">
        <v>1910</v>
      </c>
      <c r="M1196">
        <v>5</v>
      </c>
    </row>
    <row r="1197" spans="1:13" x14ac:dyDescent="0.3">
      <c r="A1197" t="s">
        <v>548</v>
      </c>
      <c r="B1197">
        <v>2019</v>
      </c>
      <c r="C1197" s="1">
        <v>585000</v>
      </c>
      <c r="D1197">
        <v>10000</v>
      </c>
      <c r="E1197" t="s">
        <v>10</v>
      </c>
      <c r="F1197" t="s">
        <v>25</v>
      </c>
      <c r="G1197" t="s">
        <v>12</v>
      </c>
      <c r="H1197" t="s">
        <v>121</v>
      </c>
      <c r="I1197" t="s">
        <v>1869</v>
      </c>
      <c r="J1197" t="s">
        <v>1647</v>
      </c>
      <c r="K1197" t="s">
        <v>1870</v>
      </c>
      <c r="L1197" t="s">
        <v>1871</v>
      </c>
      <c r="M1197">
        <v>5</v>
      </c>
    </row>
    <row r="1198" spans="1:13" x14ac:dyDescent="0.3">
      <c r="A1198" t="s">
        <v>2660</v>
      </c>
      <c r="B1198">
        <v>2018</v>
      </c>
      <c r="C1198" s="1">
        <v>500000</v>
      </c>
      <c r="D1198">
        <v>10000</v>
      </c>
      <c r="E1198" t="s">
        <v>14</v>
      </c>
      <c r="F1198" t="s">
        <v>25</v>
      </c>
      <c r="G1198" t="s">
        <v>12</v>
      </c>
      <c r="H1198" t="s">
        <v>121</v>
      </c>
      <c r="I1198" t="s">
        <v>2286</v>
      </c>
      <c r="J1198" t="s">
        <v>2661</v>
      </c>
      <c r="K1198" t="s">
        <v>2662</v>
      </c>
      <c r="L1198" t="s">
        <v>2663</v>
      </c>
      <c r="M1198">
        <v>8</v>
      </c>
    </row>
    <row r="1199" spans="1:13" x14ac:dyDescent="0.3">
      <c r="A1199" t="s">
        <v>275</v>
      </c>
      <c r="B1199">
        <v>2019</v>
      </c>
      <c r="C1199" s="1">
        <v>360000</v>
      </c>
      <c r="D1199">
        <v>27000</v>
      </c>
      <c r="E1199" t="s">
        <v>10</v>
      </c>
      <c r="F1199" t="s">
        <v>25</v>
      </c>
      <c r="G1199" t="s">
        <v>12</v>
      </c>
      <c r="H1199" t="s">
        <v>121</v>
      </c>
      <c r="I1199" t="s">
        <v>1729</v>
      </c>
      <c r="J1199" t="s">
        <v>1730</v>
      </c>
      <c r="K1199" t="s">
        <v>1758</v>
      </c>
      <c r="L1199" t="s">
        <v>1731</v>
      </c>
      <c r="M1199">
        <v>5</v>
      </c>
    </row>
    <row r="1200" spans="1:13" x14ac:dyDescent="0.3">
      <c r="A1200" t="s">
        <v>219</v>
      </c>
      <c r="B1200">
        <v>2016</v>
      </c>
      <c r="C1200" s="1">
        <v>649000</v>
      </c>
      <c r="D1200">
        <v>70000</v>
      </c>
      <c r="E1200" t="s">
        <v>14</v>
      </c>
      <c r="F1200" t="s">
        <v>25</v>
      </c>
      <c r="G1200" t="s">
        <v>12</v>
      </c>
      <c r="H1200" t="s">
        <v>121</v>
      </c>
      <c r="I1200" t="s">
        <v>1699</v>
      </c>
      <c r="J1200" t="s">
        <v>1625</v>
      </c>
      <c r="K1200" t="s">
        <v>1626</v>
      </c>
      <c r="L1200" t="s">
        <v>1627</v>
      </c>
      <c r="M1200">
        <v>5</v>
      </c>
    </row>
    <row r="1201" spans="1:13" x14ac:dyDescent="0.3">
      <c r="A1201" t="s">
        <v>2664</v>
      </c>
      <c r="B1201">
        <v>2017</v>
      </c>
      <c r="C1201" s="1">
        <v>200000</v>
      </c>
      <c r="D1201">
        <v>50000</v>
      </c>
      <c r="E1201" t="s">
        <v>10</v>
      </c>
      <c r="F1201" t="s">
        <v>25</v>
      </c>
      <c r="G1201" t="s">
        <v>12</v>
      </c>
      <c r="H1201" t="s">
        <v>121</v>
      </c>
      <c r="I1201" t="s">
        <v>1716</v>
      </c>
      <c r="J1201" t="s">
        <v>1655</v>
      </c>
      <c r="K1201" t="s">
        <v>1717</v>
      </c>
      <c r="L1201" t="s">
        <v>1657</v>
      </c>
      <c r="M1201">
        <v>5</v>
      </c>
    </row>
    <row r="1202" spans="1:13" x14ac:dyDescent="0.3">
      <c r="A1202" t="s">
        <v>181</v>
      </c>
      <c r="B1202">
        <v>2008</v>
      </c>
      <c r="C1202" s="1">
        <v>240000</v>
      </c>
      <c r="D1202">
        <v>60000</v>
      </c>
      <c r="E1202" t="s">
        <v>10</v>
      </c>
      <c r="F1202" t="s">
        <v>25</v>
      </c>
      <c r="G1202" t="s">
        <v>12</v>
      </c>
      <c r="H1202" t="s">
        <v>121</v>
      </c>
      <c r="I1202" t="s">
        <v>1676</v>
      </c>
      <c r="J1202" t="s">
        <v>1676</v>
      </c>
      <c r="K1202" t="s">
        <v>1676</v>
      </c>
      <c r="L1202" t="s">
        <v>1676</v>
      </c>
    </row>
    <row r="1203" spans="1:13" x14ac:dyDescent="0.3">
      <c r="A1203" t="s">
        <v>333</v>
      </c>
      <c r="B1203">
        <v>2014</v>
      </c>
      <c r="C1203" s="1">
        <v>400000</v>
      </c>
      <c r="D1203">
        <v>110000</v>
      </c>
      <c r="E1203" t="s">
        <v>14</v>
      </c>
      <c r="F1203" t="s">
        <v>25</v>
      </c>
      <c r="G1203" t="s">
        <v>12</v>
      </c>
      <c r="H1203" t="s">
        <v>121</v>
      </c>
      <c r="I1203" t="s">
        <v>2178</v>
      </c>
      <c r="J1203" t="s">
        <v>2179</v>
      </c>
      <c r="K1203" t="s">
        <v>2124</v>
      </c>
      <c r="L1203" t="s">
        <v>2180</v>
      </c>
      <c r="M1203">
        <v>5</v>
      </c>
    </row>
    <row r="1204" spans="1:13" x14ac:dyDescent="0.3">
      <c r="A1204" t="s">
        <v>1263</v>
      </c>
      <c r="B1204">
        <v>2015</v>
      </c>
      <c r="C1204" s="1">
        <v>250000</v>
      </c>
      <c r="D1204">
        <v>100000</v>
      </c>
      <c r="E1204" t="s">
        <v>14</v>
      </c>
      <c r="F1204" t="s">
        <v>25</v>
      </c>
      <c r="G1204" t="s">
        <v>12</v>
      </c>
      <c r="H1204" t="s">
        <v>126</v>
      </c>
      <c r="I1204" t="s">
        <v>2300</v>
      </c>
      <c r="J1204" t="s">
        <v>2301</v>
      </c>
      <c r="K1204" t="s">
        <v>2302</v>
      </c>
      <c r="L1204" t="s">
        <v>2303</v>
      </c>
      <c r="M1204">
        <v>5</v>
      </c>
    </row>
    <row r="1205" spans="1:13" x14ac:dyDescent="0.3">
      <c r="A1205" t="s">
        <v>2665</v>
      </c>
      <c r="B1205">
        <v>2018</v>
      </c>
      <c r="C1205" s="1">
        <v>1200000</v>
      </c>
      <c r="D1205">
        <v>50000</v>
      </c>
      <c r="E1205" t="s">
        <v>14</v>
      </c>
      <c r="F1205" t="s">
        <v>25</v>
      </c>
      <c r="G1205" t="s">
        <v>12</v>
      </c>
      <c r="H1205" t="s">
        <v>121</v>
      </c>
      <c r="I1205" t="s">
        <v>1670</v>
      </c>
      <c r="J1205" t="s">
        <v>1634</v>
      </c>
      <c r="K1205" t="s">
        <v>2130</v>
      </c>
      <c r="L1205" t="s">
        <v>2131</v>
      </c>
      <c r="M1205">
        <v>7</v>
      </c>
    </row>
    <row r="1206" spans="1:13" x14ac:dyDescent="0.3">
      <c r="A1206" t="s">
        <v>227</v>
      </c>
      <c r="B1206">
        <v>2009</v>
      </c>
      <c r="C1206" s="1">
        <v>250000</v>
      </c>
      <c r="D1206">
        <v>105000</v>
      </c>
      <c r="E1206" t="s">
        <v>14</v>
      </c>
      <c r="F1206" t="s">
        <v>25</v>
      </c>
      <c r="G1206" t="s">
        <v>12</v>
      </c>
      <c r="H1206" t="s">
        <v>126</v>
      </c>
      <c r="I1206" t="s">
        <v>1750</v>
      </c>
      <c r="J1206" t="s">
        <v>1625</v>
      </c>
      <c r="K1206" t="s">
        <v>2035</v>
      </c>
      <c r="L1206" t="s">
        <v>1627</v>
      </c>
      <c r="M1206">
        <v>5</v>
      </c>
    </row>
    <row r="1207" spans="1:13" x14ac:dyDescent="0.3">
      <c r="A1207" t="s">
        <v>229</v>
      </c>
      <c r="B1207">
        <v>2013</v>
      </c>
      <c r="C1207" s="1">
        <v>819999</v>
      </c>
      <c r="D1207">
        <v>110000</v>
      </c>
      <c r="E1207" t="s">
        <v>14</v>
      </c>
      <c r="F1207" t="s">
        <v>25</v>
      </c>
      <c r="G1207" t="s">
        <v>12</v>
      </c>
      <c r="H1207" t="s">
        <v>121</v>
      </c>
      <c r="I1207" t="s">
        <v>1763</v>
      </c>
      <c r="J1207" t="s">
        <v>1764</v>
      </c>
      <c r="K1207" t="s">
        <v>1789</v>
      </c>
      <c r="L1207" t="s">
        <v>1790</v>
      </c>
      <c r="M1207">
        <v>8</v>
      </c>
    </row>
    <row r="1208" spans="1:13" x14ac:dyDescent="0.3">
      <c r="A1208" t="s">
        <v>195</v>
      </c>
      <c r="B1208">
        <v>2014</v>
      </c>
      <c r="C1208" s="1">
        <v>800000</v>
      </c>
      <c r="D1208">
        <v>60000</v>
      </c>
      <c r="E1208" t="s">
        <v>14</v>
      </c>
      <c r="F1208" t="s">
        <v>25</v>
      </c>
      <c r="G1208" t="s">
        <v>12</v>
      </c>
      <c r="H1208" t="s">
        <v>126</v>
      </c>
      <c r="I1208" t="s">
        <v>1892</v>
      </c>
      <c r="J1208" t="s">
        <v>1742</v>
      </c>
      <c r="K1208" t="s">
        <v>2108</v>
      </c>
      <c r="L1208" t="s">
        <v>2109</v>
      </c>
      <c r="M1208">
        <v>7</v>
      </c>
    </row>
    <row r="1209" spans="1:13" x14ac:dyDescent="0.3">
      <c r="A1209" t="s">
        <v>631</v>
      </c>
      <c r="B1209">
        <v>2013</v>
      </c>
      <c r="C1209" s="1">
        <v>429000</v>
      </c>
      <c r="D1209">
        <v>49102</v>
      </c>
      <c r="E1209" t="s">
        <v>10</v>
      </c>
      <c r="F1209" t="s">
        <v>11</v>
      </c>
      <c r="G1209" t="s">
        <v>12</v>
      </c>
      <c r="H1209" t="s">
        <v>126</v>
      </c>
      <c r="I1209" t="s">
        <v>2666</v>
      </c>
      <c r="J1209" t="s">
        <v>1916</v>
      </c>
      <c r="K1209" t="s">
        <v>2667</v>
      </c>
      <c r="L1209" t="s">
        <v>2668</v>
      </c>
      <c r="M1209">
        <v>5</v>
      </c>
    </row>
    <row r="1210" spans="1:13" x14ac:dyDescent="0.3">
      <c r="A1210" t="s">
        <v>161</v>
      </c>
      <c r="B1210">
        <v>2010</v>
      </c>
      <c r="C1210" s="1">
        <v>150000</v>
      </c>
      <c r="D1210">
        <v>60000</v>
      </c>
      <c r="E1210" t="s">
        <v>10</v>
      </c>
      <c r="F1210" t="s">
        <v>25</v>
      </c>
      <c r="G1210" t="s">
        <v>12</v>
      </c>
      <c r="H1210" t="s">
        <v>154</v>
      </c>
      <c r="I1210" t="s">
        <v>1919</v>
      </c>
      <c r="J1210" t="s">
        <v>1850</v>
      </c>
      <c r="K1210" t="s">
        <v>1920</v>
      </c>
      <c r="L1210" t="s">
        <v>1921</v>
      </c>
      <c r="M1210">
        <v>5</v>
      </c>
    </row>
    <row r="1211" spans="1:13" x14ac:dyDescent="0.3">
      <c r="A1211" t="s">
        <v>267</v>
      </c>
      <c r="B1211">
        <v>2010</v>
      </c>
      <c r="C1211" s="1">
        <v>315000</v>
      </c>
      <c r="D1211">
        <v>120000</v>
      </c>
      <c r="E1211" t="s">
        <v>14</v>
      </c>
      <c r="F1211" t="s">
        <v>25</v>
      </c>
      <c r="G1211" t="s">
        <v>12</v>
      </c>
      <c r="H1211" t="s">
        <v>126</v>
      </c>
      <c r="I1211" t="s">
        <v>1676</v>
      </c>
      <c r="J1211" t="s">
        <v>1676</v>
      </c>
      <c r="K1211" t="s">
        <v>1676</v>
      </c>
      <c r="L1211" t="s">
        <v>1676</v>
      </c>
    </row>
    <row r="1212" spans="1:13" x14ac:dyDescent="0.3">
      <c r="A1212" t="s">
        <v>290</v>
      </c>
      <c r="B1212">
        <v>2012</v>
      </c>
      <c r="C1212" s="1">
        <v>170000</v>
      </c>
      <c r="D1212">
        <v>90000</v>
      </c>
      <c r="E1212" t="s">
        <v>14</v>
      </c>
      <c r="F1212" t="s">
        <v>25</v>
      </c>
      <c r="G1212" t="s">
        <v>12</v>
      </c>
      <c r="H1212" t="s">
        <v>121</v>
      </c>
      <c r="I1212" t="s">
        <v>2309</v>
      </c>
      <c r="J1212" t="s">
        <v>2310</v>
      </c>
      <c r="K1212" t="s">
        <v>2311</v>
      </c>
      <c r="L1212" t="s">
        <v>2312</v>
      </c>
      <c r="M1212">
        <v>5</v>
      </c>
    </row>
    <row r="1213" spans="1:13" x14ac:dyDescent="0.3">
      <c r="A1213" t="s">
        <v>361</v>
      </c>
      <c r="B1213">
        <v>2013</v>
      </c>
      <c r="C1213" s="1">
        <v>360000</v>
      </c>
      <c r="D1213">
        <v>81000</v>
      </c>
      <c r="E1213" t="s">
        <v>14</v>
      </c>
      <c r="F1213" t="s">
        <v>25</v>
      </c>
      <c r="G1213" t="s">
        <v>12</v>
      </c>
      <c r="H1213" t="s">
        <v>126</v>
      </c>
      <c r="I1213" t="s">
        <v>1666</v>
      </c>
      <c r="J1213" t="s">
        <v>1667</v>
      </c>
      <c r="K1213" t="s">
        <v>1668</v>
      </c>
      <c r="L1213" t="s">
        <v>1669</v>
      </c>
      <c r="M1213">
        <v>5</v>
      </c>
    </row>
    <row r="1214" spans="1:13" x14ac:dyDescent="0.3">
      <c r="A1214" t="s">
        <v>1582</v>
      </c>
      <c r="B1214">
        <v>2018</v>
      </c>
      <c r="C1214" s="1">
        <v>570000</v>
      </c>
      <c r="D1214">
        <v>80000</v>
      </c>
      <c r="E1214" t="s">
        <v>14</v>
      </c>
      <c r="F1214" t="s">
        <v>25</v>
      </c>
      <c r="G1214" t="s">
        <v>12</v>
      </c>
      <c r="H1214" t="s">
        <v>121</v>
      </c>
      <c r="I1214" t="s">
        <v>2134</v>
      </c>
      <c r="J1214" t="s">
        <v>2135</v>
      </c>
      <c r="K1214" t="s">
        <v>2136</v>
      </c>
      <c r="L1214" t="s">
        <v>2137</v>
      </c>
      <c r="M1214">
        <v>5</v>
      </c>
    </row>
    <row r="1215" spans="1:13" x14ac:dyDescent="0.3">
      <c r="A1215" t="s">
        <v>268</v>
      </c>
      <c r="B1215">
        <v>2012</v>
      </c>
      <c r="C1215" s="1">
        <v>350000</v>
      </c>
      <c r="D1215">
        <v>105000</v>
      </c>
      <c r="E1215" t="s">
        <v>14</v>
      </c>
      <c r="F1215" t="s">
        <v>25</v>
      </c>
      <c r="G1215" t="s">
        <v>12</v>
      </c>
      <c r="H1215" t="s">
        <v>126</v>
      </c>
      <c r="I1215" t="s">
        <v>1666</v>
      </c>
      <c r="J1215" t="s">
        <v>1667</v>
      </c>
      <c r="K1215" t="s">
        <v>1668</v>
      </c>
      <c r="L1215" t="s">
        <v>1669</v>
      </c>
      <c r="M1215">
        <v>5</v>
      </c>
    </row>
    <row r="1216" spans="1:13" x14ac:dyDescent="0.3">
      <c r="A1216" t="s">
        <v>1449</v>
      </c>
      <c r="B1216">
        <v>2017</v>
      </c>
      <c r="C1216" s="1">
        <v>600000</v>
      </c>
      <c r="D1216">
        <v>60000</v>
      </c>
      <c r="E1216" t="s">
        <v>14</v>
      </c>
      <c r="F1216" t="s">
        <v>25</v>
      </c>
      <c r="G1216" t="s">
        <v>12</v>
      </c>
      <c r="H1216" t="s">
        <v>121</v>
      </c>
      <c r="I1216" t="s">
        <v>1676</v>
      </c>
      <c r="J1216" t="s">
        <v>1676</v>
      </c>
      <c r="K1216" t="s">
        <v>1676</v>
      </c>
      <c r="L1216" t="s">
        <v>1676</v>
      </c>
    </row>
    <row r="1217" spans="1:13" x14ac:dyDescent="0.3">
      <c r="A1217" t="s">
        <v>2308</v>
      </c>
      <c r="B1217">
        <v>2017</v>
      </c>
      <c r="C1217" s="1">
        <v>700000</v>
      </c>
      <c r="D1217">
        <v>227000</v>
      </c>
      <c r="E1217" t="s">
        <v>10</v>
      </c>
      <c r="F1217" t="s">
        <v>25</v>
      </c>
      <c r="G1217" t="s">
        <v>12</v>
      </c>
      <c r="H1217" t="s">
        <v>121</v>
      </c>
      <c r="I1217" t="s">
        <v>2023</v>
      </c>
      <c r="J1217" t="s">
        <v>1828</v>
      </c>
      <c r="K1217" t="s">
        <v>2024</v>
      </c>
      <c r="L1217" t="s">
        <v>1830</v>
      </c>
      <c r="M1217">
        <v>7</v>
      </c>
    </row>
    <row r="1218" spans="1:13" x14ac:dyDescent="0.3">
      <c r="A1218" t="s">
        <v>268</v>
      </c>
      <c r="B1218">
        <v>2012</v>
      </c>
      <c r="C1218" s="1">
        <v>375000</v>
      </c>
      <c r="D1218">
        <v>100000</v>
      </c>
      <c r="E1218" t="s">
        <v>14</v>
      </c>
      <c r="F1218" t="s">
        <v>25</v>
      </c>
      <c r="G1218" t="s">
        <v>12</v>
      </c>
      <c r="H1218" t="s">
        <v>126</v>
      </c>
      <c r="I1218" t="s">
        <v>1666</v>
      </c>
      <c r="J1218" t="s">
        <v>1667</v>
      </c>
      <c r="K1218" t="s">
        <v>1668</v>
      </c>
      <c r="L1218" t="s">
        <v>1669</v>
      </c>
      <c r="M1218">
        <v>5</v>
      </c>
    </row>
    <row r="1219" spans="1:13" x14ac:dyDescent="0.3">
      <c r="A1219" t="s">
        <v>1358</v>
      </c>
      <c r="B1219">
        <v>2019</v>
      </c>
      <c r="C1219" s="1">
        <v>450000</v>
      </c>
      <c r="D1219">
        <v>60000</v>
      </c>
      <c r="E1219" t="s">
        <v>22</v>
      </c>
      <c r="F1219" t="s">
        <v>25</v>
      </c>
      <c r="G1219" t="s">
        <v>12</v>
      </c>
      <c r="H1219" t="s">
        <v>121</v>
      </c>
      <c r="I1219" t="s">
        <v>2621</v>
      </c>
      <c r="J1219" t="s">
        <v>1814</v>
      </c>
      <c r="K1219" t="s">
        <v>2247</v>
      </c>
      <c r="L1219" t="s">
        <v>2248</v>
      </c>
      <c r="M1219">
        <v>5</v>
      </c>
    </row>
    <row r="1220" spans="1:13" x14ac:dyDescent="0.3">
      <c r="A1220" t="s">
        <v>305</v>
      </c>
      <c r="B1220">
        <v>2013</v>
      </c>
      <c r="C1220" s="1">
        <v>325000</v>
      </c>
      <c r="D1220">
        <v>70000</v>
      </c>
      <c r="E1220" t="s">
        <v>14</v>
      </c>
      <c r="F1220" t="s">
        <v>25</v>
      </c>
      <c r="G1220" t="s">
        <v>12</v>
      </c>
      <c r="H1220" t="s">
        <v>154</v>
      </c>
      <c r="I1220" t="s">
        <v>1903</v>
      </c>
      <c r="J1220" t="s">
        <v>1639</v>
      </c>
      <c r="K1220" t="s">
        <v>1811</v>
      </c>
      <c r="L1220" t="s">
        <v>1812</v>
      </c>
      <c r="M1220">
        <v>5</v>
      </c>
    </row>
    <row r="1221" spans="1:13" x14ac:dyDescent="0.3">
      <c r="A1221" t="s">
        <v>985</v>
      </c>
      <c r="B1221">
        <v>2011</v>
      </c>
      <c r="C1221" s="1">
        <v>260000</v>
      </c>
      <c r="D1221">
        <v>120000</v>
      </c>
      <c r="E1221" t="s">
        <v>14</v>
      </c>
      <c r="F1221" t="s">
        <v>25</v>
      </c>
      <c r="G1221" t="s">
        <v>12</v>
      </c>
      <c r="H1221" t="s">
        <v>154</v>
      </c>
      <c r="I1221" t="s">
        <v>1831</v>
      </c>
      <c r="J1221" t="s">
        <v>1832</v>
      </c>
      <c r="K1221" t="s">
        <v>1833</v>
      </c>
      <c r="L1221" t="s">
        <v>1631</v>
      </c>
      <c r="M1221">
        <v>5</v>
      </c>
    </row>
    <row r="1222" spans="1:13" x14ac:dyDescent="0.3">
      <c r="A1222" t="s">
        <v>316</v>
      </c>
      <c r="B1222">
        <v>2009</v>
      </c>
      <c r="C1222" s="1">
        <v>130000</v>
      </c>
      <c r="D1222">
        <v>80000</v>
      </c>
      <c r="E1222" t="s">
        <v>10</v>
      </c>
      <c r="F1222" t="s">
        <v>25</v>
      </c>
      <c r="G1222" t="s">
        <v>12</v>
      </c>
      <c r="H1222" t="s">
        <v>154</v>
      </c>
      <c r="I1222" t="s">
        <v>1687</v>
      </c>
      <c r="J1222" t="s">
        <v>1655</v>
      </c>
      <c r="K1222" t="s">
        <v>1688</v>
      </c>
      <c r="L1222" t="s">
        <v>1689</v>
      </c>
      <c r="M1222">
        <v>5</v>
      </c>
    </row>
    <row r="1223" spans="1:13" x14ac:dyDescent="0.3">
      <c r="A1223" t="s">
        <v>436</v>
      </c>
      <c r="B1223">
        <v>2008</v>
      </c>
      <c r="C1223" s="1">
        <v>150000</v>
      </c>
      <c r="D1223">
        <v>120000</v>
      </c>
      <c r="E1223" t="s">
        <v>14</v>
      </c>
      <c r="F1223" t="s">
        <v>25</v>
      </c>
      <c r="G1223" t="s">
        <v>12</v>
      </c>
      <c r="H1223" t="s">
        <v>151</v>
      </c>
      <c r="I1223" t="s">
        <v>2163</v>
      </c>
      <c r="J1223" t="s">
        <v>1742</v>
      </c>
      <c r="K1223" t="s">
        <v>1905</v>
      </c>
      <c r="L1223" t="s">
        <v>1744</v>
      </c>
      <c r="M1223">
        <v>7</v>
      </c>
    </row>
    <row r="1224" spans="1:13" x14ac:dyDescent="0.3">
      <c r="A1224" t="s">
        <v>161</v>
      </c>
      <c r="B1224">
        <v>2014</v>
      </c>
      <c r="C1224" s="1">
        <v>220000</v>
      </c>
      <c r="D1224">
        <v>40000</v>
      </c>
      <c r="E1224" t="s">
        <v>10</v>
      </c>
      <c r="F1224" t="s">
        <v>25</v>
      </c>
      <c r="G1224" t="s">
        <v>12</v>
      </c>
      <c r="H1224" t="s">
        <v>121</v>
      </c>
      <c r="I1224" t="s">
        <v>1919</v>
      </c>
      <c r="J1224" t="s">
        <v>1850</v>
      </c>
      <c r="K1224" t="s">
        <v>1920</v>
      </c>
      <c r="L1224" t="s">
        <v>1921</v>
      </c>
      <c r="M1224">
        <v>5</v>
      </c>
    </row>
    <row r="1225" spans="1:13" x14ac:dyDescent="0.3">
      <c r="A1225" t="s">
        <v>766</v>
      </c>
      <c r="B1225">
        <v>2014</v>
      </c>
      <c r="C1225" s="1">
        <v>275000</v>
      </c>
      <c r="D1225">
        <v>53000</v>
      </c>
      <c r="E1225" t="s">
        <v>10</v>
      </c>
      <c r="F1225" t="s">
        <v>25</v>
      </c>
      <c r="G1225" t="s">
        <v>12</v>
      </c>
      <c r="H1225" t="s">
        <v>121</v>
      </c>
      <c r="I1225" t="s">
        <v>1807</v>
      </c>
      <c r="J1225" t="s">
        <v>1647</v>
      </c>
      <c r="K1225" t="s">
        <v>1808</v>
      </c>
      <c r="L1225" t="s">
        <v>1809</v>
      </c>
      <c r="M1225">
        <v>5</v>
      </c>
    </row>
    <row r="1226" spans="1:13" x14ac:dyDescent="0.3">
      <c r="A1226" t="s">
        <v>1002</v>
      </c>
      <c r="B1226">
        <v>2017</v>
      </c>
      <c r="C1226" s="1">
        <v>455000</v>
      </c>
      <c r="D1226">
        <v>60000</v>
      </c>
      <c r="E1226" t="s">
        <v>14</v>
      </c>
      <c r="F1226" t="s">
        <v>25</v>
      </c>
      <c r="G1226" t="s">
        <v>12</v>
      </c>
      <c r="H1226" t="s">
        <v>121</v>
      </c>
      <c r="I1226" t="s">
        <v>1825</v>
      </c>
      <c r="J1226" t="s">
        <v>1625</v>
      </c>
      <c r="K1226" t="s">
        <v>1626</v>
      </c>
      <c r="L1226" t="s">
        <v>1627</v>
      </c>
      <c r="M1226">
        <v>5</v>
      </c>
    </row>
    <row r="1227" spans="1:13" x14ac:dyDescent="0.3">
      <c r="A1227" t="s">
        <v>1460</v>
      </c>
      <c r="B1227">
        <v>2017</v>
      </c>
      <c r="C1227" s="1">
        <v>570000</v>
      </c>
      <c r="D1227">
        <v>30000</v>
      </c>
      <c r="E1227" t="s">
        <v>10</v>
      </c>
      <c r="F1227" t="s">
        <v>25</v>
      </c>
      <c r="G1227" t="s">
        <v>12</v>
      </c>
      <c r="H1227" t="s">
        <v>121</v>
      </c>
      <c r="I1227" t="s">
        <v>1723</v>
      </c>
      <c r="J1227" t="s">
        <v>1647</v>
      </c>
      <c r="K1227" t="s">
        <v>1724</v>
      </c>
      <c r="L1227" t="s">
        <v>1725</v>
      </c>
      <c r="M1227">
        <v>5</v>
      </c>
    </row>
    <row r="1228" spans="1:13" x14ac:dyDescent="0.3">
      <c r="A1228" t="s">
        <v>475</v>
      </c>
      <c r="B1228">
        <v>2013</v>
      </c>
      <c r="C1228" s="1">
        <v>330000</v>
      </c>
      <c r="D1228">
        <v>100000</v>
      </c>
      <c r="E1228" t="s">
        <v>14</v>
      </c>
      <c r="F1228" t="s">
        <v>25</v>
      </c>
      <c r="G1228" t="s">
        <v>12</v>
      </c>
      <c r="H1228" t="s">
        <v>154</v>
      </c>
      <c r="I1228" t="s">
        <v>1831</v>
      </c>
      <c r="J1228" t="s">
        <v>1832</v>
      </c>
      <c r="K1228" t="s">
        <v>1833</v>
      </c>
      <c r="L1228" t="s">
        <v>1631</v>
      </c>
      <c r="M1228">
        <v>5</v>
      </c>
    </row>
    <row r="1229" spans="1:13" x14ac:dyDescent="0.3">
      <c r="A1229" t="s">
        <v>597</v>
      </c>
      <c r="B1229">
        <v>2018</v>
      </c>
      <c r="C1229" s="1">
        <v>1576000</v>
      </c>
      <c r="D1229">
        <v>70000</v>
      </c>
      <c r="E1229" t="s">
        <v>14</v>
      </c>
      <c r="F1229" t="s">
        <v>25</v>
      </c>
      <c r="G1229" t="s">
        <v>12</v>
      </c>
      <c r="H1229" t="s">
        <v>121</v>
      </c>
      <c r="I1229" t="s">
        <v>2669</v>
      </c>
      <c r="J1229" t="s">
        <v>2670</v>
      </c>
      <c r="K1229" t="s">
        <v>2671</v>
      </c>
      <c r="L1229" t="s">
        <v>2672</v>
      </c>
      <c r="M1229">
        <v>7</v>
      </c>
    </row>
    <row r="1230" spans="1:13" x14ac:dyDescent="0.3">
      <c r="A1230" t="s">
        <v>588</v>
      </c>
      <c r="B1230">
        <v>2012</v>
      </c>
      <c r="C1230" s="1">
        <v>450000</v>
      </c>
      <c r="D1230">
        <v>98000</v>
      </c>
      <c r="E1230" t="s">
        <v>14</v>
      </c>
      <c r="F1230" t="s">
        <v>25</v>
      </c>
      <c r="G1230" t="s">
        <v>12</v>
      </c>
      <c r="H1230" t="s">
        <v>151</v>
      </c>
      <c r="I1230" t="s">
        <v>1918</v>
      </c>
      <c r="J1230" t="s">
        <v>1625</v>
      </c>
      <c r="K1230" t="s">
        <v>1701</v>
      </c>
      <c r="L1230" t="s">
        <v>1686</v>
      </c>
      <c r="M1230">
        <v>7</v>
      </c>
    </row>
    <row r="1231" spans="1:13" x14ac:dyDescent="0.3">
      <c r="A1231" t="s">
        <v>173</v>
      </c>
      <c r="B1231">
        <v>2014</v>
      </c>
      <c r="C1231" s="1">
        <v>250000</v>
      </c>
      <c r="D1231">
        <v>60000</v>
      </c>
      <c r="E1231" t="s">
        <v>10</v>
      </c>
      <c r="F1231" t="s">
        <v>25</v>
      </c>
      <c r="G1231" t="s">
        <v>12</v>
      </c>
      <c r="H1231" t="s">
        <v>121</v>
      </c>
      <c r="I1231" t="s">
        <v>2031</v>
      </c>
      <c r="J1231" t="s">
        <v>2250</v>
      </c>
      <c r="K1231" t="s">
        <v>2251</v>
      </c>
      <c r="L1231" t="s">
        <v>2252</v>
      </c>
      <c r="M1231">
        <v>5</v>
      </c>
    </row>
    <row r="1232" spans="1:13" x14ac:dyDescent="0.3">
      <c r="A1232" t="s">
        <v>1097</v>
      </c>
      <c r="B1232">
        <v>2010</v>
      </c>
      <c r="C1232" s="1">
        <v>165000</v>
      </c>
      <c r="D1232">
        <v>80000</v>
      </c>
      <c r="E1232" t="s">
        <v>10</v>
      </c>
      <c r="F1232" t="s">
        <v>25</v>
      </c>
      <c r="G1232" t="s">
        <v>12</v>
      </c>
      <c r="H1232" t="s">
        <v>154</v>
      </c>
      <c r="I1232" t="s">
        <v>1807</v>
      </c>
      <c r="J1232" t="s">
        <v>1647</v>
      </c>
      <c r="K1232" t="s">
        <v>1808</v>
      </c>
      <c r="L1232" t="s">
        <v>2118</v>
      </c>
      <c r="M1232">
        <v>5</v>
      </c>
    </row>
    <row r="1233" spans="1:13" x14ac:dyDescent="0.3">
      <c r="A1233" t="s">
        <v>2673</v>
      </c>
      <c r="B1233">
        <v>2013</v>
      </c>
      <c r="C1233" s="1">
        <v>800000</v>
      </c>
      <c r="D1233">
        <v>117000</v>
      </c>
      <c r="E1233" t="s">
        <v>14</v>
      </c>
      <c r="F1233" t="s">
        <v>11</v>
      </c>
      <c r="G1233" t="s">
        <v>19</v>
      </c>
      <c r="H1233" t="s">
        <v>121</v>
      </c>
      <c r="I1233" t="s">
        <v>2674</v>
      </c>
      <c r="J1233" t="s">
        <v>2101</v>
      </c>
      <c r="K1233" t="s">
        <v>2675</v>
      </c>
      <c r="L1233" t="s">
        <v>2676</v>
      </c>
      <c r="M1233">
        <v>7</v>
      </c>
    </row>
    <row r="1234" spans="1:13" x14ac:dyDescent="0.3">
      <c r="A1234" t="s">
        <v>1372</v>
      </c>
      <c r="B1234">
        <v>2018</v>
      </c>
      <c r="C1234" s="1">
        <v>680000</v>
      </c>
      <c r="D1234">
        <v>8576</v>
      </c>
      <c r="E1234" t="s">
        <v>10</v>
      </c>
      <c r="F1234" t="s">
        <v>11</v>
      </c>
      <c r="G1234" t="s">
        <v>12</v>
      </c>
      <c r="H1234" t="s">
        <v>121</v>
      </c>
      <c r="I1234" t="s">
        <v>2339</v>
      </c>
      <c r="J1234" t="s">
        <v>1704</v>
      </c>
      <c r="K1234" t="s">
        <v>2090</v>
      </c>
      <c r="L1234" t="s">
        <v>2117</v>
      </c>
      <c r="M1234">
        <v>5</v>
      </c>
    </row>
    <row r="1235" spans="1:13" x14ac:dyDescent="0.3">
      <c r="A1235" t="s">
        <v>2183</v>
      </c>
      <c r="B1235">
        <v>2017</v>
      </c>
      <c r="C1235" s="1">
        <v>525000</v>
      </c>
      <c r="D1235">
        <v>19723</v>
      </c>
      <c r="E1235" t="s">
        <v>10</v>
      </c>
      <c r="F1235" t="s">
        <v>11</v>
      </c>
      <c r="G1235" t="s">
        <v>19</v>
      </c>
      <c r="H1235" t="s">
        <v>121</v>
      </c>
      <c r="I1235" t="s">
        <v>1703</v>
      </c>
      <c r="J1235" t="s">
        <v>1704</v>
      </c>
      <c r="K1235" t="s">
        <v>2064</v>
      </c>
      <c r="L1235" t="s">
        <v>1706</v>
      </c>
      <c r="M1235">
        <v>5</v>
      </c>
    </row>
    <row r="1236" spans="1:13" x14ac:dyDescent="0.3">
      <c r="A1236" t="s">
        <v>2677</v>
      </c>
      <c r="B1236">
        <v>2016</v>
      </c>
      <c r="C1236" s="1">
        <v>825000</v>
      </c>
      <c r="D1236">
        <v>21446</v>
      </c>
      <c r="E1236" t="s">
        <v>10</v>
      </c>
      <c r="F1236" t="s">
        <v>11</v>
      </c>
      <c r="G1236" t="s">
        <v>12</v>
      </c>
      <c r="H1236" t="s">
        <v>121</v>
      </c>
      <c r="I1236" t="s">
        <v>1716</v>
      </c>
      <c r="J1236" t="s">
        <v>1634</v>
      </c>
      <c r="K1236" t="s">
        <v>1753</v>
      </c>
      <c r="L1236" t="s">
        <v>1754</v>
      </c>
      <c r="M1236">
        <v>5</v>
      </c>
    </row>
    <row r="1237" spans="1:13" x14ac:dyDescent="0.3">
      <c r="A1237" t="s">
        <v>2678</v>
      </c>
      <c r="B1237">
        <v>2017</v>
      </c>
      <c r="C1237" s="1">
        <v>750000</v>
      </c>
      <c r="D1237">
        <v>52289</v>
      </c>
      <c r="E1237" t="s">
        <v>14</v>
      </c>
      <c r="F1237" t="s">
        <v>11</v>
      </c>
      <c r="G1237" t="s">
        <v>12</v>
      </c>
      <c r="H1237" t="s">
        <v>121</v>
      </c>
      <c r="I1237" t="s">
        <v>1820</v>
      </c>
      <c r="J1237" t="s">
        <v>1625</v>
      </c>
      <c r="K1237" t="s">
        <v>1685</v>
      </c>
      <c r="L1237" t="s">
        <v>1686</v>
      </c>
      <c r="M1237">
        <v>5</v>
      </c>
    </row>
    <row r="1238" spans="1:13" x14ac:dyDescent="0.3">
      <c r="A1238" t="s">
        <v>2679</v>
      </c>
      <c r="B1238">
        <v>2017</v>
      </c>
      <c r="C1238" s="1">
        <v>950000</v>
      </c>
      <c r="D1238">
        <v>52236</v>
      </c>
      <c r="E1238" t="s">
        <v>14</v>
      </c>
      <c r="F1238" t="s">
        <v>11</v>
      </c>
      <c r="G1238" t="s">
        <v>12</v>
      </c>
      <c r="H1238" t="s">
        <v>121</v>
      </c>
      <c r="I1238" t="s">
        <v>2340</v>
      </c>
      <c r="J1238" t="s">
        <v>1742</v>
      </c>
      <c r="K1238" t="s">
        <v>1877</v>
      </c>
      <c r="L1238" t="s">
        <v>2357</v>
      </c>
      <c r="M1238">
        <v>7</v>
      </c>
    </row>
    <row r="1239" spans="1:13" x14ac:dyDescent="0.3">
      <c r="A1239" t="s">
        <v>2548</v>
      </c>
      <c r="B1239">
        <v>2017</v>
      </c>
      <c r="C1239" s="1">
        <v>950000</v>
      </c>
      <c r="D1239">
        <v>54470</v>
      </c>
      <c r="E1239" t="s">
        <v>14</v>
      </c>
      <c r="F1239" t="s">
        <v>11</v>
      </c>
      <c r="G1239" t="s">
        <v>12</v>
      </c>
      <c r="H1239" t="s">
        <v>121</v>
      </c>
      <c r="I1239" t="s">
        <v>2340</v>
      </c>
      <c r="J1239" t="s">
        <v>1742</v>
      </c>
      <c r="K1239" t="s">
        <v>1877</v>
      </c>
      <c r="L1239" t="s">
        <v>2357</v>
      </c>
      <c r="M1239">
        <v>7</v>
      </c>
    </row>
    <row r="1240" spans="1:13" x14ac:dyDescent="0.3">
      <c r="A1240" t="s">
        <v>1265</v>
      </c>
      <c r="B1240">
        <v>2017</v>
      </c>
      <c r="C1240" s="1">
        <v>675000</v>
      </c>
      <c r="D1240">
        <v>25471</v>
      </c>
      <c r="E1240" t="s">
        <v>14</v>
      </c>
      <c r="F1240" t="s">
        <v>11</v>
      </c>
      <c r="G1240" t="s">
        <v>12</v>
      </c>
      <c r="H1240" t="s">
        <v>121</v>
      </c>
      <c r="I1240" t="s">
        <v>1903</v>
      </c>
      <c r="J1240" t="s">
        <v>1639</v>
      </c>
      <c r="K1240" t="s">
        <v>1640</v>
      </c>
      <c r="L1240" t="s">
        <v>1641</v>
      </c>
      <c r="M1240">
        <v>5</v>
      </c>
    </row>
    <row r="1241" spans="1:13" x14ac:dyDescent="0.3">
      <c r="A1241" t="s">
        <v>1362</v>
      </c>
      <c r="B1241">
        <v>2019</v>
      </c>
      <c r="C1241" s="1">
        <v>490000</v>
      </c>
      <c r="D1241">
        <v>33928</v>
      </c>
      <c r="E1241" t="s">
        <v>10</v>
      </c>
      <c r="F1241" t="s">
        <v>11</v>
      </c>
      <c r="G1241" t="s">
        <v>12</v>
      </c>
      <c r="H1241" t="s">
        <v>121</v>
      </c>
      <c r="I1241" t="s">
        <v>2188</v>
      </c>
      <c r="J1241" t="s">
        <v>1704</v>
      </c>
      <c r="K1241" t="s">
        <v>2680</v>
      </c>
      <c r="L1241" t="s">
        <v>2681</v>
      </c>
      <c r="M1241">
        <v>5</v>
      </c>
    </row>
    <row r="1242" spans="1:13" x14ac:dyDescent="0.3">
      <c r="A1242" t="s">
        <v>461</v>
      </c>
      <c r="B1242">
        <v>2018</v>
      </c>
      <c r="C1242" s="1">
        <v>775000</v>
      </c>
      <c r="D1242">
        <v>59736</v>
      </c>
      <c r="E1242" t="s">
        <v>14</v>
      </c>
      <c r="F1242" t="s">
        <v>11</v>
      </c>
      <c r="G1242" t="s">
        <v>12</v>
      </c>
      <c r="H1242" t="s">
        <v>121</v>
      </c>
      <c r="I1242" t="s">
        <v>2372</v>
      </c>
      <c r="J1242" t="s">
        <v>2039</v>
      </c>
      <c r="K1242" t="s">
        <v>1765</v>
      </c>
      <c r="L1242" t="s">
        <v>2105</v>
      </c>
      <c r="M1242">
        <v>7</v>
      </c>
    </row>
    <row r="1243" spans="1:13" x14ac:dyDescent="0.3">
      <c r="A1243" t="s">
        <v>873</v>
      </c>
      <c r="B1243">
        <v>2009</v>
      </c>
      <c r="C1243" s="1">
        <v>350000</v>
      </c>
      <c r="D1243">
        <v>54290</v>
      </c>
      <c r="E1243" t="s">
        <v>10</v>
      </c>
      <c r="F1243" t="s">
        <v>11</v>
      </c>
      <c r="G1243" t="s">
        <v>12</v>
      </c>
      <c r="H1243" t="s">
        <v>121</v>
      </c>
      <c r="I1243" t="s">
        <v>1733</v>
      </c>
      <c r="J1243" t="s">
        <v>1634</v>
      </c>
      <c r="K1243" t="s">
        <v>2050</v>
      </c>
      <c r="L1243" t="s">
        <v>2051</v>
      </c>
      <c r="M1243">
        <v>5</v>
      </c>
    </row>
    <row r="1244" spans="1:13" x14ac:dyDescent="0.3">
      <c r="A1244" t="s">
        <v>192</v>
      </c>
      <c r="B1244">
        <v>2016</v>
      </c>
      <c r="C1244" s="1">
        <v>475000</v>
      </c>
      <c r="D1244">
        <v>2118</v>
      </c>
      <c r="E1244" t="s">
        <v>10</v>
      </c>
      <c r="F1244" t="s">
        <v>11</v>
      </c>
      <c r="G1244" t="s">
        <v>12</v>
      </c>
      <c r="H1244" t="s">
        <v>121</v>
      </c>
      <c r="I1244" t="s">
        <v>2066</v>
      </c>
      <c r="J1244" t="s">
        <v>1681</v>
      </c>
      <c r="K1244" t="s">
        <v>1815</v>
      </c>
      <c r="L1244" t="s">
        <v>1923</v>
      </c>
      <c r="M1244">
        <v>5</v>
      </c>
    </row>
    <row r="1245" spans="1:13" x14ac:dyDescent="0.3">
      <c r="A1245" t="s">
        <v>2682</v>
      </c>
      <c r="B1245">
        <v>2017</v>
      </c>
      <c r="C1245" s="1">
        <v>950000</v>
      </c>
      <c r="D1245">
        <v>61379</v>
      </c>
      <c r="E1245" t="s">
        <v>14</v>
      </c>
      <c r="F1245" t="s">
        <v>11</v>
      </c>
      <c r="G1245" t="s">
        <v>12</v>
      </c>
      <c r="H1245" t="s">
        <v>121</v>
      </c>
      <c r="I1245" t="s">
        <v>2340</v>
      </c>
      <c r="J1245" t="s">
        <v>1742</v>
      </c>
      <c r="K1245" t="s">
        <v>1877</v>
      </c>
      <c r="L1245" t="s">
        <v>2357</v>
      </c>
      <c r="M1245">
        <v>7</v>
      </c>
    </row>
    <row r="1246" spans="1:13" x14ac:dyDescent="0.3">
      <c r="A1246" t="s">
        <v>2683</v>
      </c>
      <c r="B1246">
        <v>2010</v>
      </c>
      <c r="C1246" s="1">
        <v>350000</v>
      </c>
      <c r="D1246">
        <v>58544</v>
      </c>
      <c r="E1246" t="s">
        <v>10</v>
      </c>
      <c r="F1246" t="s">
        <v>11</v>
      </c>
      <c r="G1246" t="s">
        <v>12</v>
      </c>
      <c r="H1246" t="s">
        <v>126</v>
      </c>
      <c r="I1246" t="s">
        <v>2065</v>
      </c>
      <c r="J1246" t="s">
        <v>1634</v>
      </c>
      <c r="K1246" t="s">
        <v>1751</v>
      </c>
      <c r="L1246" t="s">
        <v>1752</v>
      </c>
      <c r="M1246">
        <v>5</v>
      </c>
    </row>
    <row r="1247" spans="1:13" x14ac:dyDescent="0.3">
      <c r="A1247" t="s">
        <v>362</v>
      </c>
      <c r="B1247">
        <v>2016</v>
      </c>
      <c r="C1247" s="1">
        <v>400000</v>
      </c>
      <c r="D1247">
        <v>74381</v>
      </c>
      <c r="E1247" t="s">
        <v>10</v>
      </c>
      <c r="F1247" t="s">
        <v>11</v>
      </c>
      <c r="G1247" t="s">
        <v>12</v>
      </c>
      <c r="H1247" t="s">
        <v>121</v>
      </c>
      <c r="I1247" t="s">
        <v>1866</v>
      </c>
      <c r="J1247" t="s">
        <v>1730</v>
      </c>
      <c r="K1247" t="s">
        <v>1758</v>
      </c>
      <c r="L1247" t="s">
        <v>1731</v>
      </c>
      <c r="M1247">
        <v>5</v>
      </c>
    </row>
    <row r="1248" spans="1:13" x14ac:dyDescent="0.3">
      <c r="A1248" t="s">
        <v>2684</v>
      </c>
      <c r="B1248">
        <v>2001</v>
      </c>
      <c r="C1248" s="1">
        <v>75000</v>
      </c>
      <c r="D1248">
        <v>35000</v>
      </c>
      <c r="E1248" t="s">
        <v>10</v>
      </c>
      <c r="F1248" t="s">
        <v>25</v>
      </c>
      <c r="G1248" t="s">
        <v>12</v>
      </c>
      <c r="H1248" t="s">
        <v>154</v>
      </c>
      <c r="I1248" t="s">
        <v>1642</v>
      </c>
      <c r="J1248" t="s">
        <v>1655</v>
      </c>
      <c r="K1248" t="s">
        <v>1656</v>
      </c>
      <c r="L1248" t="s">
        <v>1657</v>
      </c>
      <c r="M1248">
        <v>4</v>
      </c>
    </row>
    <row r="1249" spans="1:13" x14ac:dyDescent="0.3">
      <c r="A1249" t="s">
        <v>430</v>
      </c>
      <c r="B1249">
        <v>2017</v>
      </c>
      <c r="C1249" s="1">
        <v>850000</v>
      </c>
      <c r="D1249">
        <v>63982</v>
      </c>
      <c r="E1249" t="s">
        <v>14</v>
      </c>
      <c r="F1249" t="s">
        <v>11</v>
      </c>
      <c r="G1249" t="s">
        <v>12</v>
      </c>
      <c r="H1249" t="s">
        <v>121</v>
      </c>
      <c r="I1249" t="s">
        <v>2318</v>
      </c>
      <c r="J1249" t="s">
        <v>1629</v>
      </c>
      <c r="K1249" t="s">
        <v>2560</v>
      </c>
      <c r="L1249" t="s">
        <v>2287</v>
      </c>
      <c r="M1249">
        <v>5</v>
      </c>
    </row>
    <row r="1250" spans="1:13" x14ac:dyDescent="0.3">
      <c r="A1250" t="s">
        <v>362</v>
      </c>
      <c r="B1250">
        <v>2008</v>
      </c>
      <c r="C1250" s="1">
        <v>175000</v>
      </c>
      <c r="D1250">
        <v>65000</v>
      </c>
      <c r="E1250" t="s">
        <v>10</v>
      </c>
      <c r="F1250" t="s">
        <v>11</v>
      </c>
      <c r="G1250" t="s">
        <v>12</v>
      </c>
      <c r="H1250" t="s">
        <v>126</v>
      </c>
      <c r="I1250" t="s">
        <v>1677</v>
      </c>
      <c r="J1250" t="s">
        <v>1730</v>
      </c>
      <c r="K1250" t="s">
        <v>1660</v>
      </c>
      <c r="L1250" t="s">
        <v>1731</v>
      </c>
      <c r="M1250">
        <v>5</v>
      </c>
    </row>
    <row r="1251" spans="1:13" x14ac:dyDescent="0.3">
      <c r="A1251" t="s">
        <v>198</v>
      </c>
      <c r="B1251">
        <v>2014</v>
      </c>
      <c r="C1251" s="1">
        <v>570000</v>
      </c>
      <c r="D1251">
        <v>74000</v>
      </c>
      <c r="E1251" t="s">
        <v>14</v>
      </c>
      <c r="F1251" t="s">
        <v>11</v>
      </c>
      <c r="G1251" t="s">
        <v>12</v>
      </c>
      <c r="H1251" t="s">
        <v>121</v>
      </c>
      <c r="I1251" t="s">
        <v>2170</v>
      </c>
      <c r="J1251" t="s">
        <v>2164</v>
      </c>
      <c r="K1251" t="s">
        <v>1920</v>
      </c>
      <c r="L1251" t="s">
        <v>2171</v>
      </c>
      <c r="M1251">
        <v>7</v>
      </c>
    </row>
    <row r="1252" spans="1:13" x14ac:dyDescent="0.3">
      <c r="A1252" t="s">
        <v>268</v>
      </c>
      <c r="B1252">
        <v>2013</v>
      </c>
      <c r="C1252" s="1">
        <v>525000</v>
      </c>
      <c r="D1252">
        <v>56429</v>
      </c>
      <c r="E1252" t="s">
        <v>14</v>
      </c>
      <c r="F1252" t="s">
        <v>11</v>
      </c>
      <c r="G1252" t="s">
        <v>12</v>
      </c>
      <c r="H1252" t="s">
        <v>126</v>
      </c>
      <c r="I1252" t="s">
        <v>1666</v>
      </c>
      <c r="J1252" t="s">
        <v>1667</v>
      </c>
      <c r="K1252" t="s">
        <v>1668</v>
      </c>
      <c r="L1252" t="s">
        <v>1669</v>
      </c>
      <c r="M1252">
        <v>5</v>
      </c>
    </row>
    <row r="1253" spans="1:13" x14ac:dyDescent="0.3">
      <c r="A1253" t="s">
        <v>766</v>
      </c>
      <c r="B1253">
        <v>2012</v>
      </c>
      <c r="C1253" s="1">
        <v>270000</v>
      </c>
      <c r="D1253">
        <v>56000</v>
      </c>
      <c r="E1253" t="s">
        <v>10</v>
      </c>
      <c r="F1253" t="s">
        <v>25</v>
      </c>
      <c r="G1253" t="s">
        <v>12</v>
      </c>
      <c r="H1253" t="s">
        <v>121</v>
      </c>
      <c r="I1253" t="s">
        <v>1807</v>
      </c>
      <c r="J1253" t="s">
        <v>1647</v>
      </c>
      <c r="K1253" t="s">
        <v>1808</v>
      </c>
      <c r="L1253" t="s">
        <v>1809</v>
      </c>
      <c r="M1253">
        <v>5</v>
      </c>
    </row>
    <row r="1254" spans="1:13" x14ac:dyDescent="0.3">
      <c r="A1254" t="s">
        <v>2685</v>
      </c>
      <c r="B1254">
        <v>2019</v>
      </c>
      <c r="C1254" s="1">
        <v>434999</v>
      </c>
      <c r="D1254">
        <v>19500</v>
      </c>
      <c r="E1254" t="s">
        <v>10</v>
      </c>
      <c r="F1254" t="s">
        <v>11</v>
      </c>
      <c r="G1254" t="s">
        <v>12</v>
      </c>
      <c r="H1254" t="s">
        <v>121</v>
      </c>
      <c r="I1254" t="s">
        <v>1703</v>
      </c>
      <c r="J1254" t="s">
        <v>1850</v>
      </c>
      <c r="K1254" t="s">
        <v>2686</v>
      </c>
      <c r="L1254" t="s">
        <v>2687</v>
      </c>
      <c r="M1254">
        <v>5</v>
      </c>
    </row>
    <row r="1255" spans="1:13" x14ac:dyDescent="0.3">
      <c r="A1255" t="s">
        <v>1423</v>
      </c>
      <c r="B1255">
        <v>2015</v>
      </c>
      <c r="C1255" s="1">
        <v>495000</v>
      </c>
      <c r="D1255">
        <v>30000</v>
      </c>
      <c r="E1255" t="s">
        <v>10</v>
      </c>
      <c r="F1255" t="s">
        <v>11</v>
      </c>
      <c r="G1255" t="s">
        <v>12</v>
      </c>
      <c r="H1255" t="s">
        <v>121</v>
      </c>
      <c r="I1255" t="s">
        <v>1723</v>
      </c>
      <c r="J1255" t="s">
        <v>1647</v>
      </c>
      <c r="K1255" t="s">
        <v>1724</v>
      </c>
      <c r="L1255" t="s">
        <v>1725</v>
      </c>
      <c r="M1255">
        <v>5</v>
      </c>
    </row>
    <row r="1256" spans="1:13" x14ac:dyDescent="0.3">
      <c r="A1256" t="s">
        <v>860</v>
      </c>
      <c r="B1256">
        <v>2016</v>
      </c>
      <c r="C1256" s="1">
        <v>575000</v>
      </c>
      <c r="D1256">
        <v>53000</v>
      </c>
      <c r="E1256" t="s">
        <v>14</v>
      </c>
      <c r="F1256" t="s">
        <v>11</v>
      </c>
      <c r="G1256" t="s">
        <v>12</v>
      </c>
      <c r="H1256" t="s">
        <v>121</v>
      </c>
      <c r="I1256" t="s">
        <v>1691</v>
      </c>
      <c r="J1256" t="s">
        <v>1639</v>
      </c>
      <c r="K1256" t="s">
        <v>1692</v>
      </c>
      <c r="L1256" t="s">
        <v>1693</v>
      </c>
      <c r="M1256">
        <v>5</v>
      </c>
    </row>
    <row r="1257" spans="1:13" x14ac:dyDescent="0.3">
      <c r="A1257" t="s">
        <v>865</v>
      </c>
      <c r="B1257">
        <v>2017</v>
      </c>
      <c r="C1257" s="1">
        <v>600000</v>
      </c>
      <c r="D1257">
        <v>5000</v>
      </c>
      <c r="E1257" t="s">
        <v>10</v>
      </c>
      <c r="F1257" t="s">
        <v>25</v>
      </c>
      <c r="G1257" t="s">
        <v>12</v>
      </c>
      <c r="H1257" t="s">
        <v>121</v>
      </c>
      <c r="I1257" t="s">
        <v>1646</v>
      </c>
      <c r="J1257" t="s">
        <v>1647</v>
      </c>
      <c r="K1257" t="s">
        <v>1648</v>
      </c>
      <c r="L1257" t="s">
        <v>1649</v>
      </c>
      <c r="M1257">
        <v>5</v>
      </c>
    </row>
    <row r="1258" spans="1:13" x14ac:dyDescent="0.3">
      <c r="A1258" t="s">
        <v>2293</v>
      </c>
      <c r="B1258">
        <v>2015</v>
      </c>
      <c r="C1258" s="1">
        <v>700000</v>
      </c>
      <c r="D1258">
        <v>25000</v>
      </c>
      <c r="E1258" t="s">
        <v>10</v>
      </c>
      <c r="F1258" t="s">
        <v>25</v>
      </c>
      <c r="G1258" t="s">
        <v>12</v>
      </c>
      <c r="H1258" t="s">
        <v>121</v>
      </c>
      <c r="I1258" t="s">
        <v>1925</v>
      </c>
      <c r="J1258" t="s">
        <v>1734</v>
      </c>
      <c r="K1258" t="s">
        <v>2294</v>
      </c>
      <c r="L1258" t="s">
        <v>2173</v>
      </c>
      <c r="M1258">
        <v>5</v>
      </c>
    </row>
    <row r="1259" spans="1:13" x14ac:dyDescent="0.3">
      <c r="A1259" t="s">
        <v>1599</v>
      </c>
      <c r="B1259">
        <v>2014</v>
      </c>
      <c r="C1259" s="1">
        <v>560000</v>
      </c>
      <c r="D1259">
        <v>72000</v>
      </c>
      <c r="E1259" t="s">
        <v>14</v>
      </c>
      <c r="F1259" t="s">
        <v>11</v>
      </c>
      <c r="G1259" t="s">
        <v>12</v>
      </c>
      <c r="H1259" t="s">
        <v>121</v>
      </c>
      <c r="I1259" t="s">
        <v>1777</v>
      </c>
      <c r="J1259" t="s">
        <v>1629</v>
      </c>
      <c r="K1259" t="s">
        <v>1698</v>
      </c>
      <c r="L1259" t="s">
        <v>1686</v>
      </c>
      <c r="M1259">
        <v>5</v>
      </c>
    </row>
    <row r="1260" spans="1:13" x14ac:dyDescent="0.3">
      <c r="A1260" t="s">
        <v>1848</v>
      </c>
      <c r="B1260">
        <v>2016</v>
      </c>
      <c r="C1260" s="1">
        <v>565000</v>
      </c>
      <c r="D1260">
        <v>72000</v>
      </c>
      <c r="E1260" t="s">
        <v>14</v>
      </c>
      <c r="F1260" t="s">
        <v>11</v>
      </c>
      <c r="G1260" t="s">
        <v>12</v>
      </c>
      <c r="H1260" t="s">
        <v>121</v>
      </c>
      <c r="I1260" t="s">
        <v>1676</v>
      </c>
      <c r="J1260" t="s">
        <v>1676</v>
      </c>
      <c r="K1260" t="s">
        <v>1676</v>
      </c>
      <c r="L1260" t="s">
        <v>1676</v>
      </c>
    </row>
    <row r="1261" spans="1:13" x14ac:dyDescent="0.3">
      <c r="A1261" t="s">
        <v>2688</v>
      </c>
      <c r="B1261">
        <v>2005</v>
      </c>
      <c r="C1261" s="1">
        <v>250000</v>
      </c>
      <c r="D1261">
        <v>80000</v>
      </c>
      <c r="E1261" t="s">
        <v>14</v>
      </c>
      <c r="F1261" t="s">
        <v>25</v>
      </c>
      <c r="G1261" t="s">
        <v>12</v>
      </c>
      <c r="H1261" t="s">
        <v>121</v>
      </c>
      <c r="I1261" t="s">
        <v>1994</v>
      </c>
      <c r="J1261" t="s">
        <v>2164</v>
      </c>
      <c r="K1261" t="s">
        <v>2165</v>
      </c>
      <c r="L1261" t="s">
        <v>2166</v>
      </c>
      <c r="M1261">
        <v>7</v>
      </c>
    </row>
    <row r="1262" spans="1:13" x14ac:dyDescent="0.3">
      <c r="A1262" t="s">
        <v>2689</v>
      </c>
      <c r="B1262">
        <v>2013</v>
      </c>
      <c r="C1262" s="1">
        <v>409999</v>
      </c>
      <c r="D1262">
        <v>29000</v>
      </c>
      <c r="E1262" t="s">
        <v>10</v>
      </c>
      <c r="F1262" t="s">
        <v>25</v>
      </c>
      <c r="G1262" t="s">
        <v>12</v>
      </c>
      <c r="H1262" t="s">
        <v>126</v>
      </c>
      <c r="I1262" t="s">
        <v>1962</v>
      </c>
      <c r="J1262" t="s">
        <v>1832</v>
      </c>
      <c r="K1262" t="s">
        <v>1998</v>
      </c>
      <c r="L1262" t="s">
        <v>1859</v>
      </c>
      <c r="M1262">
        <v>5</v>
      </c>
    </row>
    <row r="1263" spans="1:13" x14ac:dyDescent="0.3">
      <c r="A1263" t="s">
        <v>2690</v>
      </c>
      <c r="B1263">
        <v>2016</v>
      </c>
      <c r="C1263" s="1">
        <v>495000</v>
      </c>
      <c r="D1263">
        <v>56832</v>
      </c>
      <c r="E1263" t="s">
        <v>14</v>
      </c>
      <c r="F1263" t="s">
        <v>11</v>
      </c>
      <c r="G1263" t="s">
        <v>12</v>
      </c>
      <c r="H1263" t="s">
        <v>121</v>
      </c>
      <c r="I1263" t="s">
        <v>2531</v>
      </c>
      <c r="J1263" t="s">
        <v>1667</v>
      </c>
      <c r="K1263" t="s">
        <v>1757</v>
      </c>
      <c r="L1263" t="s">
        <v>1686</v>
      </c>
      <c r="M1263">
        <v>5</v>
      </c>
    </row>
    <row r="1264" spans="1:13" x14ac:dyDescent="0.3">
      <c r="A1264" t="s">
        <v>2691</v>
      </c>
      <c r="B1264">
        <v>2014</v>
      </c>
      <c r="C1264" s="1">
        <v>470000</v>
      </c>
      <c r="D1264">
        <v>30528</v>
      </c>
      <c r="E1264" t="s">
        <v>10</v>
      </c>
      <c r="F1264" t="s">
        <v>11</v>
      </c>
      <c r="G1264" t="s">
        <v>12</v>
      </c>
      <c r="H1264" t="s">
        <v>121</v>
      </c>
      <c r="I1264" t="s">
        <v>1723</v>
      </c>
      <c r="J1264" t="s">
        <v>1647</v>
      </c>
      <c r="K1264" t="s">
        <v>1648</v>
      </c>
      <c r="L1264" t="s">
        <v>2508</v>
      </c>
      <c r="M1264">
        <v>5</v>
      </c>
    </row>
    <row r="1265" spans="1:13" x14ac:dyDescent="0.3">
      <c r="A1265" t="s">
        <v>925</v>
      </c>
      <c r="B1265">
        <v>2013</v>
      </c>
      <c r="C1265" s="1">
        <v>350000</v>
      </c>
      <c r="D1265">
        <v>65285</v>
      </c>
      <c r="E1265" t="s">
        <v>14</v>
      </c>
      <c r="F1265" t="s">
        <v>11</v>
      </c>
      <c r="G1265" t="s">
        <v>12</v>
      </c>
      <c r="H1265" t="s">
        <v>121</v>
      </c>
      <c r="I1265" t="s">
        <v>1710</v>
      </c>
      <c r="J1265" t="s">
        <v>1629</v>
      </c>
      <c r="K1265" t="s">
        <v>1772</v>
      </c>
      <c r="L1265" t="s">
        <v>1686</v>
      </c>
      <c r="M1265">
        <v>5</v>
      </c>
    </row>
    <row r="1266" spans="1:13" x14ac:dyDescent="0.3">
      <c r="A1266" t="s">
        <v>2692</v>
      </c>
      <c r="B1266">
        <v>2020</v>
      </c>
      <c r="C1266" s="1">
        <v>1560000</v>
      </c>
      <c r="D1266">
        <v>20102</v>
      </c>
      <c r="E1266" t="s">
        <v>14</v>
      </c>
      <c r="F1266" t="s">
        <v>11</v>
      </c>
      <c r="G1266" t="s">
        <v>12</v>
      </c>
      <c r="H1266" t="s">
        <v>121</v>
      </c>
      <c r="I1266" t="s">
        <v>2669</v>
      </c>
      <c r="J1266" t="s">
        <v>2670</v>
      </c>
      <c r="K1266" t="s">
        <v>2509</v>
      </c>
      <c r="L1266" t="s">
        <v>2672</v>
      </c>
      <c r="M1266">
        <v>8</v>
      </c>
    </row>
    <row r="1267" spans="1:13" x14ac:dyDescent="0.3">
      <c r="A1267" t="s">
        <v>1574</v>
      </c>
      <c r="B1267">
        <v>2015</v>
      </c>
      <c r="C1267" s="1">
        <v>480000</v>
      </c>
      <c r="D1267">
        <v>43000</v>
      </c>
      <c r="E1267" t="s">
        <v>10</v>
      </c>
      <c r="F1267" t="s">
        <v>11</v>
      </c>
      <c r="G1267" t="s">
        <v>12</v>
      </c>
      <c r="H1267" t="s">
        <v>121</v>
      </c>
      <c r="I1267" t="s">
        <v>2339</v>
      </c>
      <c r="J1267" t="s">
        <v>1704</v>
      </c>
      <c r="K1267" t="s">
        <v>2090</v>
      </c>
      <c r="L1267" t="s">
        <v>2117</v>
      </c>
      <c r="M1267">
        <v>5</v>
      </c>
    </row>
    <row r="1268" spans="1:13" x14ac:dyDescent="0.3">
      <c r="A1268" t="s">
        <v>2693</v>
      </c>
      <c r="B1268">
        <v>2013</v>
      </c>
      <c r="C1268" s="1">
        <v>270000</v>
      </c>
      <c r="D1268">
        <v>52380</v>
      </c>
      <c r="E1268" t="s">
        <v>14</v>
      </c>
      <c r="F1268" t="s">
        <v>11</v>
      </c>
      <c r="G1268" t="s">
        <v>12</v>
      </c>
      <c r="H1268" t="s">
        <v>121</v>
      </c>
      <c r="I1268" t="s">
        <v>1658</v>
      </c>
      <c r="J1268" t="s">
        <v>1659</v>
      </c>
      <c r="K1268" t="s">
        <v>1843</v>
      </c>
      <c r="L1268" t="s">
        <v>1661</v>
      </c>
      <c r="M1268">
        <v>5</v>
      </c>
    </row>
    <row r="1269" spans="1:13" x14ac:dyDescent="0.3">
      <c r="A1269" t="s">
        <v>2694</v>
      </c>
      <c r="B1269">
        <v>2018</v>
      </c>
      <c r="C1269" s="1">
        <v>660000</v>
      </c>
      <c r="D1269">
        <v>74250</v>
      </c>
      <c r="E1269" t="s">
        <v>14</v>
      </c>
      <c r="F1269" t="s">
        <v>11</v>
      </c>
      <c r="G1269" t="s">
        <v>12</v>
      </c>
      <c r="H1269" t="s">
        <v>121</v>
      </c>
      <c r="I1269" t="s">
        <v>1695</v>
      </c>
      <c r="J1269" t="s">
        <v>1629</v>
      </c>
      <c r="K1269" t="s">
        <v>2695</v>
      </c>
      <c r="L1269" t="s">
        <v>2696</v>
      </c>
      <c r="M1269">
        <v>7</v>
      </c>
    </row>
    <row r="1270" spans="1:13" x14ac:dyDescent="0.3">
      <c r="A1270" t="s">
        <v>1470</v>
      </c>
      <c r="B1270">
        <v>2017</v>
      </c>
      <c r="C1270" s="1">
        <v>490000</v>
      </c>
      <c r="D1270">
        <v>57247</v>
      </c>
      <c r="E1270" t="s">
        <v>10</v>
      </c>
      <c r="F1270" t="s">
        <v>11</v>
      </c>
      <c r="G1270" t="s">
        <v>19</v>
      </c>
      <c r="H1270" t="s">
        <v>121</v>
      </c>
      <c r="I1270" t="s">
        <v>2697</v>
      </c>
      <c r="J1270" t="s">
        <v>1647</v>
      </c>
      <c r="K1270" t="s">
        <v>1870</v>
      </c>
      <c r="L1270" t="s">
        <v>1871</v>
      </c>
      <c r="M1270">
        <v>5</v>
      </c>
    </row>
    <row r="1271" spans="1:13" x14ac:dyDescent="0.3">
      <c r="A1271" t="s">
        <v>440</v>
      </c>
      <c r="B1271">
        <v>2017</v>
      </c>
      <c r="C1271" s="1">
        <v>800000</v>
      </c>
      <c r="D1271">
        <v>52000</v>
      </c>
      <c r="E1271" t="s">
        <v>14</v>
      </c>
      <c r="F1271" t="s">
        <v>25</v>
      </c>
      <c r="G1271" t="s">
        <v>12</v>
      </c>
      <c r="H1271" t="s">
        <v>121</v>
      </c>
      <c r="I1271" t="s">
        <v>1718</v>
      </c>
      <c r="J1271" t="s">
        <v>1625</v>
      </c>
      <c r="K1271" t="s">
        <v>1685</v>
      </c>
      <c r="L1271" t="s">
        <v>1686</v>
      </c>
      <c r="M1271">
        <v>5</v>
      </c>
    </row>
    <row r="1272" spans="1:13" x14ac:dyDescent="0.3">
      <c r="A1272" t="s">
        <v>2698</v>
      </c>
      <c r="B1272">
        <v>2011</v>
      </c>
      <c r="C1272" s="1">
        <v>350000</v>
      </c>
      <c r="D1272">
        <v>47000</v>
      </c>
      <c r="E1272" t="s">
        <v>10</v>
      </c>
      <c r="F1272" t="s">
        <v>25</v>
      </c>
      <c r="G1272" t="s">
        <v>12</v>
      </c>
      <c r="H1272" t="s">
        <v>126</v>
      </c>
      <c r="I1272" t="s">
        <v>2092</v>
      </c>
      <c r="J1272" t="s">
        <v>1629</v>
      </c>
      <c r="K1272" t="s">
        <v>2093</v>
      </c>
      <c r="L1272" t="s">
        <v>2094</v>
      </c>
      <c r="M1272">
        <v>5</v>
      </c>
    </row>
    <row r="1273" spans="1:13" x14ac:dyDescent="0.3">
      <c r="A1273" t="s">
        <v>2562</v>
      </c>
      <c r="B1273">
        <v>2011</v>
      </c>
      <c r="C1273" s="1">
        <v>170000</v>
      </c>
      <c r="D1273">
        <v>80000</v>
      </c>
      <c r="E1273" t="s">
        <v>14</v>
      </c>
      <c r="F1273" t="s">
        <v>25</v>
      </c>
      <c r="G1273" t="s">
        <v>12</v>
      </c>
      <c r="H1273" t="s">
        <v>154</v>
      </c>
      <c r="I1273" t="s">
        <v>1750</v>
      </c>
      <c r="J1273" t="s">
        <v>1663</v>
      </c>
      <c r="K1273" t="s">
        <v>2029</v>
      </c>
      <c r="L1273" t="s">
        <v>2481</v>
      </c>
      <c r="M1273">
        <v>5</v>
      </c>
    </row>
    <row r="1274" spans="1:13" x14ac:dyDescent="0.3">
      <c r="A1274" t="s">
        <v>816</v>
      </c>
      <c r="B1274">
        <v>2011</v>
      </c>
      <c r="C1274" s="1">
        <v>125000</v>
      </c>
      <c r="D1274">
        <v>85000</v>
      </c>
      <c r="E1274" t="s">
        <v>14</v>
      </c>
      <c r="F1274" t="s">
        <v>25</v>
      </c>
      <c r="G1274" t="s">
        <v>12</v>
      </c>
      <c r="H1274" t="s">
        <v>126</v>
      </c>
      <c r="I1274" t="s">
        <v>1970</v>
      </c>
      <c r="J1274" t="s">
        <v>1625</v>
      </c>
      <c r="K1274" t="s">
        <v>2035</v>
      </c>
      <c r="L1274" t="s">
        <v>2699</v>
      </c>
      <c r="M1274">
        <v>5</v>
      </c>
    </row>
    <row r="1275" spans="1:13" x14ac:dyDescent="0.3">
      <c r="A1275" t="s">
        <v>286</v>
      </c>
      <c r="B1275">
        <v>2012</v>
      </c>
      <c r="C1275" s="1">
        <v>400000</v>
      </c>
      <c r="D1275">
        <v>100000</v>
      </c>
      <c r="E1275" t="s">
        <v>14</v>
      </c>
      <c r="F1275" t="s">
        <v>25</v>
      </c>
      <c r="G1275" t="s">
        <v>12</v>
      </c>
      <c r="H1275" t="s">
        <v>121</v>
      </c>
      <c r="I1275" t="s">
        <v>1674</v>
      </c>
      <c r="J1275" t="s">
        <v>1625</v>
      </c>
      <c r="K1275" t="s">
        <v>1675</v>
      </c>
      <c r="L1275" t="s">
        <v>1627</v>
      </c>
      <c r="M1275">
        <v>5</v>
      </c>
    </row>
    <row r="1276" spans="1:13" x14ac:dyDescent="0.3">
      <c r="A1276" t="s">
        <v>2698</v>
      </c>
      <c r="B1276">
        <v>2011</v>
      </c>
      <c r="C1276" s="1">
        <v>250000</v>
      </c>
      <c r="D1276">
        <v>110000</v>
      </c>
      <c r="E1276" t="s">
        <v>10</v>
      </c>
      <c r="F1276" t="s">
        <v>25</v>
      </c>
      <c r="G1276" t="s">
        <v>12</v>
      </c>
      <c r="H1276" t="s">
        <v>121</v>
      </c>
      <c r="I1276" t="s">
        <v>2092</v>
      </c>
      <c r="J1276" t="s">
        <v>1629</v>
      </c>
      <c r="K1276" t="s">
        <v>2093</v>
      </c>
      <c r="L1276" t="s">
        <v>2094</v>
      </c>
      <c r="M1276">
        <v>5</v>
      </c>
    </row>
    <row r="1277" spans="1:13" x14ac:dyDescent="0.3">
      <c r="A1277" t="s">
        <v>1583</v>
      </c>
      <c r="B1277">
        <v>2010</v>
      </c>
      <c r="C1277" s="1">
        <v>190000</v>
      </c>
      <c r="D1277">
        <v>178000</v>
      </c>
      <c r="E1277" t="s">
        <v>14</v>
      </c>
      <c r="F1277" t="s">
        <v>25</v>
      </c>
      <c r="G1277" t="s">
        <v>12</v>
      </c>
      <c r="H1277" t="s">
        <v>126</v>
      </c>
      <c r="I1277" t="s">
        <v>2030</v>
      </c>
      <c r="J1277" t="s">
        <v>1625</v>
      </c>
      <c r="K1277" t="s">
        <v>2649</v>
      </c>
      <c r="L1277" t="s">
        <v>2389</v>
      </c>
      <c r="M1277">
        <v>5</v>
      </c>
    </row>
    <row r="1278" spans="1:13" x14ac:dyDescent="0.3">
      <c r="A1278" t="s">
        <v>277</v>
      </c>
      <c r="B1278">
        <v>2010</v>
      </c>
      <c r="C1278" s="1">
        <v>125000</v>
      </c>
      <c r="D1278">
        <v>120000</v>
      </c>
      <c r="E1278" t="s">
        <v>10</v>
      </c>
      <c r="F1278" t="s">
        <v>25</v>
      </c>
      <c r="G1278" t="s">
        <v>12</v>
      </c>
      <c r="H1278" t="s">
        <v>154</v>
      </c>
      <c r="I1278" t="s">
        <v>1687</v>
      </c>
      <c r="J1278" t="s">
        <v>1655</v>
      </c>
      <c r="K1278" t="s">
        <v>1688</v>
      </c>
      <c r="L1278" t="s">
        <v>1689</v>
      </c>
      <c r="M1278">
        <v>5</v>
      </c>
    </row>
    <row r="1279" spans="1:13" x14ac:dyDescent="0.3">
      <c r="A1279" t="s">
        <v>2700</v>
      </c>
      <c r="B1279">
        <v>2017</v>
      </c>
      <c r="C1279" s="1">
        <v>1950000</v>
      </c>
      <c r="D1279">
        <v>70000</v>
      </c>
      <c r="E1279" t="s">
        <v>14</v>
      </c>
      <c r="F1279" t="s">
        <v>25</v>
      </c>
      <c r="G1279" t="s">
        <v>12</v>
      </c>
      <c r="H1279" t="s">
        <v>121</v>
      </c>
      <c r="I1279" t="s">
        <v>1989</v>
      </c>
      <c r="J1279" t="s">
        <v>2331</v>
      </c>
      <c r="K1279" t="s">
        <v>1803</v>
      </c>
      <c r="L1279" t="s">
        <v>2332</v>
      </c>
      <c r="M1279">
        <v>5</v>
      </c>
    </row>
    <row r="1280" spans="1:13" x14ac:dyDescent="0.3">
      <c r="A1280" t="s">
        <v>140</v>
      </c>
      <c r="B1280">
        <v>2011</v>
      </c>
      <c r="C1280" s="1">
        <v>1300000</v>
      </c>
      <c r="D1280">
        <v>120000</v>
      </c>
      <c r="E1280" t="s">
        <v>14</v>
      </c>
      <c r="F1280" t="s">
        <v>25</v>
      </c>
      <c r="G1280" t="s">
        <v>19</v>
      </c>
      <c r="H1280" t="s">
        <v>121</v>
      </c>
      <c r="I1280" t="s">
        <v>2148</v>
      </c>
      <c r="J1280" t="s">
        <v>1793</v>
      </c>
      <c r="K1280" t="s">
        <v>2701</v>
      </c>
      <c r="L1280" t="s">
        <v>2332</v>
      </c>
      <c r="M1280">
        <v>5</v>
      </c>
    </row>
    <row r="1281" spans="1:13" x14ac:dyDescent="0.3">
      <c r="A1281" t="s">
        <v>636</v>
      </c>
      <c r="B1281">
        <v>2010</v>
      </c>
      <c r="C1281" s="1">
        <v>786000</v>
      </c>
      <c r="D1281">
        <v>155000</v>
      </c>
      <c r="E1281" t="s">
        <v>14</v>
      </c>
      <c r="F1281" t="s">
        <v>25</v>
      </c>
      <c r="G1281" t="s">
        <v>12</v>
      </c>
      <c r="H1281" t="s">
        <v>154</v>
      </c>
      <c r="I1281" t="s">
        <v>2148</v>
      </c>
      <c r="J1281" t="s">
        <v>1764</v>
      </c>
      <c r="K1281" t="s">
        <v>2149</v>
      </c>
      <c r="L1281" t="s">
        <v>2150</v>
      </c>
      <c r="M1281">
        <v>8</v>
      </c>
    </row>
    <row r="1282" spans="1:13" x14ac:dyDescent="0.3">
      <c r="A1282" t="s">
        <v>159</v>
      </c>
      <c r="B1282">
        <v>2015</v>
      </c>
      <c r="C1282" s="1">
        <v>335000</v>
      </c>
      <c r="D1282">
        <v>30000</v>
      </c>
      <c r="E1282" t="s">
        <v>10</v>
      </c>
      <c r="F1282" t="s">
        <v>25</v>
      </c>
      <c r="G1282" t="s">
        <v>12</v>
      </c>
      <c r="H1282" t="s">
        <v>121</v>
      </c>
      <c r="I1282" t="s">
        <v>1821</v>
      </c>
      <c r="J1282" t="s">
        <v>1730</v>
      </c>
      <c r="K1282" t="s">
        <v>1843</v>
      </c>
      <c r="L1282" t="s">
        <v>1731</v>
      </c>
      <c r="M1282">
        <v>5</v>
      </c>
    </row>
    <row r="1283" spans="1:13" x14ac:dyDescent="0.3">
      <c r="A1283" t="s">
        <v>122</v>
      </c>
      <c r="B1283">
        <v>2009</v>
      </c>
      <c r="C1283" s="1">
        <v>114999</v>
      </c>
      <c r="D1283">
        <v>60000</v>
      </c>
      <c r="E1283" t="s">
        <v>10</v>
      </c>
      <c r="F1283" t="s">
        <v>25</v>
      </c>
      <c r="G1283" t="s">
        <v>12</v>
      </c>
      <c r="H1283" t="s">
        <v>154</v>
      </c>
      <c r="I1283" t="s">
        <v>1677</v>
      </c>
      <c r="J1283" t="s">
        <v>1651</v>
      </c>
      <c r="K1283" t="s">
        <v>1678</v>
      </c>
      <c r="L1283" t="s">
        <v>1679</v>
      </c>
      <c r="M1283">
        <v>5</v>
      </c>
    </row>
    <row r="1284" spans="1:13" x14ac:dyDescent="0.3">
      <c r="A1284" t="s">
        <v>790</v>
      </c>
      <c r="B1284">
        <v>2012</v>
      </c>
      <c r="C1284" s="1">
        <v>229999</v>
      </c>
      <c r="D1284">
        <v>70000</v>
      </c>
      <c r="E1284" t="s">
        <v>14</v>
      </c>
      <c r="F1284" t="s">
        <v>25</v>
      </c>
      <c r="G1284" t="s">
        <v>12</v>
      </c>
      <c r="H1284" t="s">
        <v>151</v>
      </c>
      <c r="I1284" t="s">
        <v>2442</v>
      </c>
      <c r="J1284" t="s">
        <v>1704</v>
      </c>
      <c r="K1284" t="s">
        <v>1675</v>
      </c>
      <c r="L1284" t="s">
        <v>2443</v>
      </c>
      <c r="M1284">
        <v>5</v>
      </c>
    </row>
    <row r="1285" spans="1:13" x14ac:dyDescent="0.3">
      <c r="A1285" t="s">
        <v>1690</v>
      </c>
      <c r="B1285">
        <v>2017</v>
      </c>
      <c r="C1285" s="1">
        <v>731000</v>
      </c>
      <c r="D1285">
        <v>40000</v>
      </c>
      <c r="E1285" t="s">
        <v>14</v>
      </c>
      <c r="F1285" t="s">
        <v>25</v>
      </c>
      <c r="G1285" t="s">
        <v>12</v>
      </c>
      <c r="H1285" t="s">
        <v>121</v>
      </c>
      <c r="I1285" t="s">
        <v>1691</v>
      </c>
      <c r="J1285" t="s">
        <v>1639</v>
      </c>
      <c r="K1285" t="s">
        <v>1692</v>
      </c>
      <c r="L1285" t="s">
        <v>1693</v>
      </c>
      <c r="M1285">
        <v>5</v>
      </c>
    </row>
    <row r="1286" spans="1:13" x14ac:dyDescent="0.3">
      <c r="A1286" t="s">
        <v>123</v>
      </c>
      <c r="B1286">
        <v>2012</v>
      </c>
      <c r="C1286" s="1">
        <v>395000</v>
      </c>
      <c r="D1286">
        <v>120000</v>
      </c>
      <c r="E1286" t="s">
        <v>14</v>
      </c>
      <c r="F1286" t="s">
        <v>25</v>
      </c>
      <c r="G1286" t="s">
        <v>12</v>
      </c>
      <c r="H1286" t="s">
        <v>121</v>
      </c>
      <c r="I1286" t="s">
        <v>1899</v>
      </c>
      <c r="J1286" t="s">
        <v>1900</v>
      </c>
      <c r="K1286" t="s">
        <v>1901</v>
      </c>
      <c r="L1286" t="s">
        <v>1902</v>
      </c>
      <c r="M1286">
        <v>5</v>
      </c>
    </row>
    <row r="1287" spans="1:13" x14ac:dyDescent="0.3">
      <c r="A1287" t="s">
        <v>219</v>
      </c>
      <c r="B1287">
        <v>2015</v>
      </c>
      <c r="C1287" s="1">
        <v>500000</v>
      </c>
      <c r="D1287">
        <v>120000</v>
      </c>
      <c r="E1287" t="s">
        <v>14</v>
      </c>
      <c r="F1287" t="s">
        <v>25</v>
      </c>
      <c r="G1287" t="s">
        <v>12</v>
      </c>
      <c r="H1287" t="s">
        <v>121</v>
      </c>
      <c r="I1287" t="s">
        <v>1699</v>
      </c>
      <c r="J1287" t="s">
        <v>1625</v>
      </c>
      <c r="K1287" t="s">
        <v>1626</v>
      </c>
      <c r="L1287" t="s">
        <v>1627</v>
      </c>
      <c r="M1287">
        <v>5</v>
      </c>
    </row>
    <row r="1288" spans="1:13" x14ac:dyDescent="0.3">
      <c r="A1288" t="s">
        <v>241</v>
      </c>
      <c r="B1288">
        <v>2014</v>
      </c>
      <c r="C1288" s="1">
        <v>220000</v>
      </c>
      <c r="D1288">
        <v>50000</v>
      </c>
      <c r="E1288" t="s">
        <v>10</v>
      </c>
      <c r="F1288" t="s">
        <v>25</v>
      </c>
      <c r="G1288" t="s">
        <v>12</v>
      </c>
      <c r="H1288" t="s">
        <v>154</v>
      </c>
      <c r="I1288" t="s">
        <v>2031</v>
      </c>
      <c r="J1288" t="s">
        <v>2250</v>
      </c>
      <c r="K1288" t="s">
        <v>2251</v>
      </c>
      <c r="L1288" t="s">
        <v>2252</v>
      </c>
      <c r="M1288">
        <v>5</v>
      </c>
    </row>
    <row r="1289" spans="1:13" x14ac:dyDescent="0.3">
      <c r="A1289" t="s">
        <v>409</v>
      </c>
      <c r="B1289">
        <v>2013</v>
      </c>
      <c r="C1289" s="1">
        <v>240000</v>
      </c>
      <c r="D1289">
        <v>100000</v>
      </c>
      <c r="E1289" t="s">
        <v>14</v>
      </c>
      <c r="F1289" t="s">
        <v>25</v>
      </c>
      <c r="G1289" t="s">
        <v>12</v>
      </c>
      <c r="H1289" t="s">
        <v>121</v>
      </c>
      <c r="I1289" t="s">
        <v>1662</v>
      </c>
      <c r="J1289" t="s">
        <v>1663</v>
      </c>
      <c r="K1289" t="s">
        <v>1664</v>
      </c>
      <c r="L1289" t="s">
        <v>1665</v>
      </c>
      <c r="M1289">
        <v>5</v>
      </c>
    </row>
    <row r="1290" spans="1:13" x14ac:dyDescent="0.3">
      <c r="A1290" t="s">
        <v>903</v>
      </c>
      <c r="B1290">
        <v>2010</v>
      </c>
      <c r="C1290" s="1">
        <v>215000</v>
      </c>
      <c r="D1290">
        <v>120000</v>
      </c>
      <c r="E1290" t="s">
        <v>14</v>
      </c>
      <c r="F1290" t="s">
        <v>25</v>
      </c>
      <c r="G1290" t="s">
        <v>12</v>
      </c>
      <c r="H1290" t="s">
        <v>154</v>
      </c>
      <c r="I1290" t="s">
        <v>1638</v>
      </c>
      <c r="J1290" t="s">
        <v>1639</v>
      </c>
      <c r="K1290" t="s">
        <v>1640</v>
      </c>
      <c r="L1290" t="s">
        <v>1641</v>
      </c>
      <c r="M1290">
        <v>5</v>
      </c>
    </row>
    <row r="1291" spans="1:13" x14ac:dyDescent="0.3">
      <c r="A1291" t="s">
        <v>459</v>
      </c>
      <c r="B1291">
        <v>2012</v>
      </c>
      <c r="C1291" s="1">
        <v>400000</v>
      </c>
      <c r="D1291">
        <v>90000</v>
      </c>
      <c r="E1291" t="s">
        <v>14</v>
      </c>
      <c r="F1291" t="s">
        <v>25</v>
      </c>
      <c r="G1291" t="s">
        <v>12</v>
      </c>
      <c r="H1291" t="s">
        <v>126</v>
      </c>
      <c r="I1291" t="s">
        <v>1826</v>
      </c>
      <c r="J1291" t="s">
        <v>1625</v>
      </c>
      <c r="K1291" t="s">
        <v>1626</v>
      </c>
      <c r="L1291" t="s">
        <v>1627</v>
      </c>
      <c r="M1291">
        <v>5</v>
      </c>
    </row>
    <row r="1292" spans="1:13" x14ac:dyDescent="0.3">
      <c r="A1292" t="s">
        <v>418</v>
      </c>
      <c r="B1292">
        <v>2012</v>
      </c>
      <c r="C1292" s="1">
        <v>191000</v>
      </c>
      <c r="D1292">
        <v>90000</v>
      </c>
      <c r="E1292" t="s">
        <v>10</v>
      </c>
      <c r="F1292" t="s">
        <v>25</v>
      </c>
      <c r="G1292" t="s">
        <v>12</v>
      </c>
      <c r="H1292" t="s">
        <v>121</v>
      </c>
      <c r="I1292" t="s">
        <v>1880</v>
      </c>
      <c r="J1292" t="s">
        <v>1730</v>
      </c>
      <c r="K1292" t="s">
        <v>1660</v>
      </c>
      <c r="L1292" t="s">
        <v>1731</v>
      </c>
      <c r="M1292">
        <v>5</v>
      </c>
    </row>
    <row r="1293" spans="1:13" x14ac:dyDescent="0.3">
      <c r="A1293" t="s">
        <v>2631</v>
      </c>
      <c r="B1293">
        <v>2013</v>
      </c>
      <c r="C1293" s="1">
        <v>351000</v>
      </c>
      <c r="D1293">
        <v>100000</v>
      </c>
      <c r="E1293" t="s">
        <v>14</v>
      </c>
      <c r="F1293" t="s">
        <v>25</v>
      </c>
      <c r="G1293" t="s">
        <v>12</v>
      </c>
      <c r="H1293" t="s">
        <v>126</v>
      </c>
      <c r="I1293" t="s">
        <v>1720</v>
      </c>
      <c r="J1293" t="s">
        <v>2152</v>
      </c>
      <c r="K1293" t="s">
        <v>2380</v>
      </c>
      <c r="L1293" t="s">
        <v>2381</v>
      </c>
      <c r="M1293">
        <v>8</v>
      </c>
    </row>
    <row r="1294" spans="1:13" x14ac:dyDescent="0.3">
      <c r="A1294" t="s">
        <v>2702</v>
      </c>
      <c r="B1294">
        <v>2015</v>
      </c>
      <c r="C1294" s="1">
        <v>250000</v>
      </c>
      <c r="D1294">
        <v>20000</v>
      </c>
      <c r="E1294" t="s">
        <v>10</v>
      </c>
      <c r="F1294" t="s">
        <v>25</v>
      </c>
      <c r="G1294" t="s">
        <v>19</v>
      </c>
      <c r="H1294" t="s">
        <v>121</v>
      </c>
      <c r="I1294" t="s">
        <v>1903</v>
      </c>
      <c r="J1294" t="s">
        <v>2215</v>
      </c>
      <c r="K1294" t="s">
        <v>2619</v>
      </c>
      <c r="L1294" t="s">
        <v>2217</v>
      </c>
      <c r="M1294">
        <v>4</v>
      </c>
    </row>
    <row r="1295" spans="1:13" x14ac:dyDescent="0.3">
      <c r="A1295" t="s">
        <v>952</v>
      </c>
      <c r="B1295">
        <v>2009</v>
      </c>
      <c r="C1295" s="1">
        <v>210000</v>
      </c>
      <c r="D1295">
        <v>90000</v>
      </c>
      <c r="E1295" t="s">
        <v>14</v>
      </c>
      <c r="F1295" t="s">
        <v>25</v>
      </c>
      <c r="G1295" t="s">
        <v>12</v>
      </c>
      <c r="H1295" t="s">
        <v>126</v>
      </c>
      <c r="I1295" t="s">
        <v>2524</v>
      </c>
      <c r="J1295" t="s">
        <v>2039</v>
      </c>
      <c r="K1295" t="s">
        <v>2197</v>
      </c>
      <c r="L1295" t="s">
        <v>2242</v>
      </c>
      <c r="M1295">
        <v>5</v>
      </c>
    </row>
    <row r="1296" spans="1:13" x14ac:dyDescent="0.3">
      <c r="A1296" t="s">
        <v>1020</v>
      </c>
      <c r="B1296">
        <v>2011</v>
      </c>
      <c r="C1296" s="1">
        <v>300000</v>
      </c>
      <c r="D1296">
        <v>120000</v>
      </c>
      <c r="E1296" t="s">
        <v>10</v>
      </c>
      <c r="F1296" t="s">
        <v>25</v>
      </c>
      <c r="G1296" t="s">
        <v>12</v>
      </c>
      <c r="H1296" t="s">
        <v>154</v>
      </c>
      <c r="I1296" t="s">
        <v>2072</v>
      </c>
      <c r="J1296" t="s">
        <v>2226</v>
      </c>
      <c r="K1296" t="s">
        <v>2090</v>
      </c>
      <c r="L1296" t="s">
        <v>2227</v>
      </c>
      <c r="M1296">
        <v>5</v>
      </c>
    </row>
    <row r="1297" spans="1:13" x14ac:dyDescent="0.3">
      <c r="A1297" t="s">
        <v>937</v>
      </c>
      <c r="B1297">
        <v>2017</v>
      </c>
      <c r="C1297" s="1">
        <v>700000</v>
      </c>
      <c r="D1297">
        <v>35000</v>
      </c>
      <c r="E1297" t="s">
        <v>14</v>
      </c>
      <c r="F1297" t="s">
        <v>25</v>
      </c>
      <c r="G1297" t="s">
        <v>12</v>
      </c>
      <c r="H1297" t="s">
        <v>121</v>
      </c>
      <c r="I1297" t="s">
        <v>2574</v>
      </c>
      <c r="J1297" t="s">
        <v>1629</v>
      </c>
      <c r="K1297" t="s">
        <v>2575</v>
      </c>
      <c r="L1297" t="s">
        <v>2559</v>
      </c>
      <c r="M1297">
        <v>5</v>
      </c>
    </row>
    <row r="1298" spans="1:13" x14ac:dyDescent="0.3">
      <c r="A1298" t="s">
        <v>211</v>
      </c>
      <c r="B1298">
        <v>2010</v>
      </c>
      <c r="C1298" s="1">
        <v>500000</v>
      </c>
      <c r="D1298">
        <v>120000</v>
      </c>
      <c r="E1298" t="s">
        <v>14</v>
      </c>
      <c r="F1298" t="s">
        <v>25</v>
      </c>
      <c r="G1298" t="s">
        <v>12</v>
      </c>
      <c r="H1298" t="s">
        <v>126</v>
      </c>
      <c r="I1298" t="s">
        <v>2703</v>
      </c>
      <c r="J1298" t="s">
        <v>2000</v>
      </c>
      <c r="K1298" t="s">
        <v>1986</v>
      </c>
      <c r="L1298" t="s">
        <v>2704</v>
      </c>
      <c r="M1298">
        <v>5</v>
      </c>
    </row>
    <row r="1299" spans="1:13" x14ac:dyDescent="0.3">
      <c r="A1299" t="s">
        <v>245</v>
      </c>
      <c r="B1299">
        <v>2002</v>
      </c>
      <c r="C1299" s="1">
        <v>120000</v>
      </c>
      <c r="D1299">
        <v>120000</v>
      </c>
      <c r="E1299" t="s">
        <v>10</v>
      </c>
      <c r="F1299" t="s">
        <v>25</v>
      </c>
      <c r="G1299" t="s">
        <v>12</v>
      </c>
      <c r="H1299" t="s">
        <v>121</v>
      </c>
      <c r="I1299" t="s">
        <v>1642</v>
      </c>
      <c r="J1299" t="s">
        <v>1655</v>
      </c>
      <c r="K1299" t="s">
        <v>1656</v>
      </c>
      <c r="L1299" t="s">
        <v>1657</v>
      </c>
      <c r="M1299">
        <v>4</v>
      </c>
    </row>
    <row r="1300" spans="1:13" x14ac:dyDescent="0.3">
      <c r="A1300" t="s">
        <v>2705</v>
      </c>
      <c r="B1300">
        <v>2019</v>
      </c>
      <c r="C1300" s="1">
        <v>850000</v>
      </c>
      <c r="D1300">
        <v>10000</v>
      </c>
      <c r="E1300" t="s">
        <v>14</v>
      </c>
      <c r="F1300" t="s">
        <v>25</v>
      </c>
      <c r="G1300" t="s">
        <v>12</v>
      </c>
      <c r="H1300" t="s">
        <v>121</v>
      </c>
      <c r="I1300" t="s">
        <v>1691</v>
      </c>
      <c r="J1300" t="s">
        <v>1639</v>
      </c>
      <c r="K1300" t="s">
        <v>1811</v>
      </c>
      <c r="L1300" t="s">
        <v>2706</v>
      </c>
      <c r="M1300">
        <v>5</v>
      </c>
    </row>
    <row r="1301" spans="1:13" x14ac:dyDescent="0.3">
      <c r="A1301" t="s">
        <v>170</v>
      </c>
      <c r="B1301">
        <v>1994</v>
      </c>
      <c r="C1301" s="1">
        <v>120000</v>
      </c>
      <c r="D1301">
        <v>100000</v>
      </c>
      <c r="E1301" t="s">
        <v>14</v>
      </c>
      <c r="F1301" t="s">
        <v>25</v>
      </c>
      <c r="G1301" t="s">
        <v>12</v>
      </c>
      <c r="H1301" t="s">
        <v>126</v>
      </c>
      <c r="I1301" t="s">
        <v>1676</v>
      </c>
      <c r="J1301" t="s">
        <v>1676</v>
      </c>
      <c r="K1301" t="s">
        <v>1676</v>
      </c>
      <c r="L1301" t="s">
        <v>1676</v>
      </c>
    </row>
    <row r="1302" spans="1:13" x14ac:dyDescent="0.3">
      <c r="A1302" t="s">
        <v>876</v>
      </c>
      <c r="B1302">
        <v>2017</v>
      </c>
      <c r="C1302" s="1">
        <v>770000</v>
      </c>
      <c r="D1302">
        <v>65000</v>
      </c>
      <c r="E1302" t="s">
        <v>14</v>
      </c>
      <c r="F1302" t="s">
        <v>25</v>
      </c>
      <c r="G1302" t="s">
        <v>12</v>
      </c>
      <c r="H1302" t="s">
        <v>126</v>
      </c>
      <c r="I1302" t="s">
        <v>1697</v>
      </c>
      <c r="J1302" t="s">
        <v>1629</v>
      </c>
      <c r="K1302" t="s">
        <v>1698</v>
      </c>
      <c r="L1302" t="s">
        <v>1686</v>
      </c>
      <c r="M1302">
        <v>5</v>
      </c>
    </row>
    <row r="1303" spans="1:13" x14ac:dyDescent="0.3">
      <c r="A1303" t="s">
        <v>977</v>
      </c>
      <c r="B1303">
        <v>2007</v>
      </c>
      <c r="C1303" s="1">
        <v>245000</v>
      </c>
      <c r="D1303">
        <v>90000</v>
      </c>
      <c r="E1303" t="s">
        <v>10</v>
      </c>
      <c r="F1303" t="s">
        <v>25</v>
      </c>
      <c r="G1303" t="s">
        <v>12</v>
      </c>
      <c r="H1303" t="s">
        <v>154</v>
      </c>
      <c r="I1303" t="s">
        <v>1773</v>
      </c>
      <c r="J1303" t="s">
        <v>2305</v>
      </c>
      <c r="K1303" t="s">
        <v>2306</v>
      </c>
      <c r="L1303" t="s">
        <v>2307</v>
      </c>
      <c r="M1303">
        <v>5</v>
      </c>
    </row>
    <row r="1304" spans="1:13" x14ac:dyDescent="0.3">
      <c r="A1304" t="s">
        <v>558</v>
      </c>
      <c r="B1304">
        <v>2012</v>
      </c>
      <c r="C1304" s="1">
        <v>250000</v>
      </c>
      <c r="D1304">
        <v>90000</v>
      </c>
      <c r="E1304" t="s">
        <v>10</v>
      </c>
      <c r="F1304" t="s">
        <v>25</v>
      </c>
      <c r="G1304" t="s">
        <v>12</v>
      </c>
      <c r="H1304" t="s">
        <v>121</v>
      </c>
      <c r="I1304" t="s">
        <v>2249</v>
      </c>
      <c r="J1304" t="s">
        <v>1730</v>
      </c>
      <c r="K1304" t="s">
        <v>1660</v>
      </c>
      <c r="L1304" t="s">
        <v>1731</v>
      </c>
      <c r="M1304">
        <v>5</v>
      </c>
    </row>
    <row r="1305" spans="1:13" x14ac:dyDescent="0.3">
      <c r="A1305" t="s">
        <v>2517</v>
      </c>
      <c r="B1305">
        <v>2016</v>
      </c>
      <c r="C1305" s="1">
        <v>651000</v>
      </c>
      <c r="D1305">
        <v>42323</v>
      </c>
      <c r="E1305" t="s">
        <v>14</v>
      </c>
      <c r="F1305" t="s">
        <v>11</v>
      </c>
      <c r="G1305" t="s">
        <v>12</v>
      </c>
      <c r="H1305" t="s">
        <v>121</v>
      </c>
      <c r="I1305" t="s">
        <v>2266</v>
      </c>
      <c r="J1305" t="s">
        <v>1639</v>
      </c>
      <c r="K1305" t="s">
        <v>1811</v>
      </c>
      <c r="L1305" t="s">
        <v>2267</v>
      </c>
      <c r="M1305">
        <v>5</v>
      </c>
    </row>
    <row r="1306" spans="1:13" x14ac:dyDescent="0.3">
      <c r="A1306" t="s">
        <v>141</v>
      </c>
      <c r="B1306">
        <v>2013</v>
      </c>
      <c r="C1306" s="1">
        <v>480000</v>
      </c>
      <c r="D1306">
        <v>42462</v>
      </c>
      <c r="E1306" t="s">
        <v>10</v>
      </c>
      <c r="F1306" t="s">
        <v>11</v>
      </c>
      <c r="G1306" t="s">
        <v>12</v>
      </c>
      <c r="H1306" t="s">
        <v>121</v>
      </c>
      <c r="I1306" t="s">
        <v>1716</v>
      </c>
      <c r="J1306" t="s">
        <v>1634</v>
      </c>
      <c r="K1306" t="s">
        <v>1753</v>
      </c>
      <c r="L1306" t="s">
        <v>1754</v>
      </c>
      <c r="M1306">
        <v>5</v>
      </c>
    </row>
    <row r="1307" spans="1:13" x14ac:dyDescent="0.3">
      <c r="A1307" t="s">
        <v>267</v>
      </c>
      <c r="B1307">
        <v>2015</v>
      </c>
      <c r="C1307" s="1">
        <v>470000</v>
      </c>
      <c r="D1307">
        <v>54723</v>
      </c>
      <c r="E1307" t="s">
        <v>14</v>
      </c>
      <c r="F1307" t="s">
        <v>11</v>
      </c>
      <c r="G1307" t="s">
        <v>12</v>
      </c>
      <c r="H1307" t="s">
        <v>121</v>
      </c>
      <c r="I1307" t="s">
        <v>1825</v>
      </c>
      <c r="J1307" t="s">
        <v>1625</v>
      </c>
      <c r="K1307" t="s">
        <v>1626</v>
      </c>
      <c r="L1307" t="s">
        <v>1627</v>
      </c>
      <c r="M1307">
        <v>5</v>
      </c>
    </row>
    <row r="1308" spans="1:13" x14ac:dyDescent="0.3">
      <c r="A1308" t="s">
        <v>1554</v>
      </c>
      <c r="B1308">
        <v>2016</v>
      </c>
      <c r="C1308" s="1">
        <v>500000</v>
      </c>
      <c r="D1308">
        <v>30000</v>
      </c>
      <c r="E1308" t="s">
        <v>14</v>
      </c>
      <c r="F1308" t="s">
        <v>25</v>
      </c>
      <c r="G1308" t="s">
        <v>12</v>
      </c>
      <c r="H1308" t="s">
        <v>121</v>
      </c>
      <c r="I1308" t="s">
        <v>1784</v>
      </c>
      <c r="J1308" t="s">
        <v>1629</v>
      </c>
      <c r="K1308" t="s">
        <v>1698</v>
      </c>
      <c r="L1308" t="s">
        <v>1686</v>
      </c>
      <c r="M1308">
        <v>5</v>
      </c>
    </row>
    <row r="1309" spans="1:13" x14ac:dyDescent="0.3">
      <c r="A1309" t="s">
        <v>923</v>
      </c>
      <c r="B1309">
        <v>2011</v>
      </c>
      <c r="C1309" s="1">
        <v>1075000</v>
      </c>
      <c r="D1309">
        <v>42545</v>
      </c>
      <c r="E1309" t="s">
        <v>14</v>
      </c>
      <c r="F1309" t="s">
        <v>11</v>
      </c>
      <c r="G1309" t="s">
        <v>19</v>
      </c>
      <c r="H1309" t="s">
        <v>121</v>
      </c>
      <c r="I1309" t="s">
        <v>2707</v>
      </c>
      <c r="J1309" t="s">
        <v>1839</v>
      </c>
      <c r="K1309" t="s">
        <v>1958</v>
      </c>
      <c r="L1309" t="s">
        <v>2708</v>
      </c>
      <c r="M1309">
        <v>5</v>
      </c>
    </row>
    <row r="1310" spans="1:13" x14ac:dyDescent="0.3">
      <c r="A1310" t="s">
        <v>2709</v>
      </c>
      <c r="B1310">
        <v>2016</v>
      </c>
      <c r="C1310" s="1">
        <v>690000</v>
      </c>
      <c r="D1310">
        <v>32000</v>
      </c>
      <c r="E1310" t="s">
        <v>14</v>
      </c>
      <c r="F1310" t="s">
        <v>11</v>
      </c>
      <c r="G1310" t="s">
        <v>12</v>
      </c>
      <c r="H1310" t="s">
        <v>121</v>
      </c>
      <c r="I1310" t="s">
        <v>1820</v>
      </c>
      <c r="J1310" t="s">
        <v>1625</v>
      </c>
      <c r="K1310" t="s">
        <v>1685</v>
      </c>
      <c r="L1310" t="s">
        <v>1686</v>
      </c>
      <c r="M1310">
        <v>5</v>
      </c>
    </row>
    <row r="1311" spans="1:13" x14ac:dyDescent="0.3">
      <c r="A1311" t="s">
        <v>164</v>
      </c>
      <c r="B1311">
        <v>2017</v>
      </c>
      <c r="C1311" s="1">
        <v>589000</v>
      </c>
      <c r="D1311">
        <v>41232</v>
      </c>
      <c r="E1311" t="s">
        <v>14</v>
      </c>
      <c r="F1311" t="s">
        <v>11</v>
      </c>
      <c r="G1311" t="s">
        <v>12</v>
      </c>
      <c r="H1311" t="s">
        <v>121</v>
      </c>
      <c r="I1311" t="s">
        <v>1676</v>
      </c>
      <c r="J1311" t="s">
        <v>1676</v>
      </c>
      <c r="K1311" t="s">
        <v>2355</v>
      </c>
      <c r="L1311" t="s">
        <v>1676</v>
      </c>
    </row>
    <row r="1312" spans="1:13" x14ac:dyDescent="0.3">
      <c r="A1312" t="s">
        <v>1098</v>
      </c>
      <c r="B1312">
        <v>2018</v>
      </c>
      <c r="C1312" s="1">
        <v>480000</v>
      </c>
      <c r="D1312">
        <v>20375</v>
      </c>
      <c r="E1312" t="s">
        <v>10</v>
      </c>
      <c r="F1312" t="s">
        <v>11</v>
      </c>
      <c r="G1312" t="s">
        <v>12</v>
      </c>
      <c r="H1312" t="s">
        <v>121</v>
      </c>
      <c r="I1312" t="s">
        <v>2697</v>
      </c>
      <c r="J1312" t="s">
        <v>1647</v>
      </c>
      <c r="K1312" t="s">
        <v>1870</v>
      </c>
      <c r="L1312" t="s">
        <v>1871</v>
      </c>
      <c r="M1312">
        <v>5</v>
      </c>
    </row>
    <row r="1313" spans="1:13" x14ac:dyDescent="0.3">
      <c r="A1313" t="s">
        <v>784</v>
      </c>
      <c r="B1313">
        <v>2013</v>
      </c>
      <c r="C1313" s="1">
        <v>450000</v>
      </c>
      <c r="D1313">
        <v>43978</v>
      </c>
      <c r="E1313" t="s">
        <v>14</v>
      </c>
      <c r="F1313" t="s">
        <v>11</v>
      </c>
      <c r="G1313" t="s">
        <v>12</v>
      </c>
      <c r="H1313" t="s">
        <v>126</v>
      </c>
      <c r="I1313" t="s">
        <v>2075</v>
      </c>
      <c r="J1313" t="s">
        <v>1625</v>
      </c>
      <c r="K1313" t="s">
        <v>1626</v>
      </c>
      <c r="L1313" t="s">
        <v>1627</v>
      </c>
      <c r="M1313">
        <v>5</v>
      </c>
    </row>
    <row r="1314" spans="1:13" x14ac:dyDescent="0.3">
      <c r="A1314" t="s">
        <v>1194</v>
      </c>
      <c r="B1314">
        <v>2015</v>
      </c>
      <c r="C1314" s="1">
        <v>445000</v>
      </c>
      <c r="D1314">
        <v>40200</v>
      </c>
      <c r="E1314" t="s">
        <v>14</v>
      </c>
      <c r="F1314" t="s">
        <v>11</v>
      </c>
      <c r="G1314" t="s">
        <v>12</v>
      </c>
      <c r="H1314" t="s">
        <v>121</v>
      </c>
      <c r="I1314" t="s">
        <v>1695</v>
      </c>
      <c r="J1314" t="s">
        <v>1629</v>
      </c>
      <c r="K1314" t="s">
        <v>2695</v>
      </c>
      <c r="L1314" t="s">
        <v>2696</v>
      </c>
      <c r="M1314">
        <v>7</v>
      </c>
    </row>
    <row r="1315" spans="1:13" x14ac:dyDescent="0.3">
      <c r="A1315" t="s">
        <v>1523</v>
      </c>
      <c r="B1315">
        <v>2018</v>
      </c>
      <c r="C1315" s="1">
        <v>700000</v>
      </c>
      <c r="D1315">
        <v>30000</v>
      </c>
      <c r="E1315" t="s">
        <v>10</v>
      </c>
      <c r="F1315" t="s">
        <v>25</v>
      </c>
      <c r="G1315" t="s">
        <v>12</v>
      </c>
      <c r="H1315" t="s">
        <v>121</v>
      </c>
      <c r="I1315" t="s">
        <v>1723</v>
      </c>
      <c r="J1315" t="s">
        <v>1647</v>
      </c>
      <c r="K1315" t="s">
        <v>1724</v>
      </c>
      <c r="L1315" t="s">
        <v>1725</v>
      </c>
      <c r="M1315">
        <v>5</v>
      </c>
    </row>
    <row r="1316" spans="1:13" x14ac:dyDescent="0.3">
      <c r="A1316" t="s">
        <v>588</v>
      </c>
      <c r="B1316">
        <v>2014</v>
      </c>
      <c r="C1316" s="1">
        <v>560000</v>
      </c>
      <c r="D1316">
        <v>90000</v>
      </c>
      <c r="E1316" t="s">
        <v>14</v>
      </c>
      <c r="F1316" t="s">
        <v>25</v>
      </c>
      <c r="G1316" t="s">
        <v>12</v>
      </c>
      <c r="H1316" t="s">
        <v>121</v>
      </c>
      <c r="I1316" t="s">
        <v>1918</v>
      </c>
      <c r="J1316" t="s">
        <v>1625</v>
      </c>
      <c r="K1316" t="s">
        <v>1701</v>
      </c>
      <c r="L1316" t="s">
        <v>1686</v>
      </c>
      <c r="M1316">
        <v>7</v>
      </c>
    </row>
    <row r="1317" spans="1:13" x14ac:dyDescent="0.3">
      <c r="A1317" t="s">
        <v>2710</v>
      </c>
      <c r="B1317">
        <v>2013</v>
      </c>
      <c r="C1317" s="1">
        <v>475000</v>
      </c>
      <c r="D1317">
        <v>48000</v>
      </c>
      <c r="E1317" t="s">
        <v>14</v>
      </c>
      <c r="F1317" t="s">
        <v>11</v>
      </c>
      <c r="G1317" t="s">
        <v>12</v>
      </c>
      <c r="H1317" t="s">
        <v>126</v>
      </c>
      <c r="I1317" t="s">
        <v>2711</v>
      </c>
      <c r="J1317" t="s">
        <v>1629</v>
      </c>
      <c r="K1317" t="s">
        <v>1914</v>
      </c>
      <c r="L1317" t="s">
        <v>2712</v>
      </c>
      <c r="M1317">
        <v>5</v>
      </c>
    </row>
    <row r="1318" spans="1:13" x14ac:dyDescent="0.3">
      <c r="A1318" t="s">
        <v>2713</v>
      </c>
      <c r="B1318">
        <v>2014</v>
      </c>
      <c r="C1318" s="1">
        <v>465000</v>
      </c>
      <c r="D1318">
        <v>27233</v>
      </c>
      <c r="E1318" t="s">
        <v>14</v>
      </c>
      <c r="F1318" t="s">
        <v>11</v>
      </c>
      <c r="G1318" t="s">
        <v>12</v>
      </c>
      <c r="H1318" t="s">
        <v>121</v>
      </c>
      <c r="I1318" t="s">
        <v>2469</v>
      </c>
      <c r="J1318" t="s">
        <v>1629</v>
      </c>
      <c r="K1318" t="s">
        <v>1772</v>
      </c>
      <c r="L1318" t="s">
        <v>1686</v>
      </c>
      <c r="M1318">
        <v>5</v>
      </c>
    </row>
    <row r="1319" spans="1:13" x14ac:dyDescent="0.3">
      <c r="A1319" t="s">
        <v>832</v>
      </c>
      <c r="B1319">
        <v>2017</v>
      </c>
      <c r="C1319" s="1">
        <v>520000</v>
      </c>
      <c r="D1319">
        <v>28832</v>
      </c>
      <c r="E1319" t="s">
        <v>14</v>
      </c>
      <c r="F1319" t="s">
        <v>11</v>
      </c>
      <c r="G1319" t="s">
        <v>12</v>
      </c>
      <c r="H1319" t="s">
        <v>121</v>
      </c>
      <c r="I1319" t="s">
        <v>1624</v>
      </c>
      <c r="J1319" t="s">
        <v>1625</v>
      </c>
      <c r="K1319" t="s">
        <v>1626</v>
      </c>
      <c r="L1319" t="s">
        <v>1627</v>
      </c>
      <c r="M1319">
        <v>5</v>
      </c>
    </row>
    <row r="1320" spans="1:13" x14ac:dyDescent="0.3">
      <c r="A1320" t="s">
        <v>1080</v>
      </c>
      <c r="B1320">
        <v>2011</v>
      </c>
      <c r="C1320" s="1">
        <v>225000</v>
      </c>
      <c r="D1320">
        <v>35000</v>
      </c>
      <c r="E1320" t="s">
        <v>10</v>
      </c>
      <c r="F1320" t="s">
        <v>25</v>
      </c>
      <c r="G1320" t="s">
        <v>12</v>
      </c>
      <c r="H1320" t="s">
        <v>121</v>
      </c>
      <c r="I1320" t="s">
        <v>1962</v>
      </c>
      <c r="J1320" t="s">
        <v>1747</v>
      </c>
      <c r="K1320" t="s">
        <v>1640</v>
      </c>
      <c r="L1320" t="s">
        <v>2634</v>
      </c>
      <c r="M1320">
        <v>5</v>
      </c>
    </row>
    <row r="1321" spans="1:13" x14ac:dyDescent="0.3">
      <c r="A1321" t="s">
        <v>783</v>
      </c>
      <c r="B1321">
        <v>2015</v>
      </c>
      <c r="C1321" s="1">
        <v>700000</v>
      </c>
      <c r="D1321">
        <v>35000</v>
      </c>
      <c r="E1321" t="s">
        <v>10</v>
      </c>
      <c r="F1321" t="s">
        <v>25</v>
      </c>
      <c r="G1321" t="s">
        <v>12</v>
      </c>
      <c r="H1321" t="s">
        <v>121</v>
      </c>
      <c r="I1321" t="s">
        <v>1827</v>
      </c>
      <c r="J1321" t="s">
        <v>1828</v>
      </c>
      <c r="K1321" t="s">
        <v>1829</v>
      </c>
      <c r="L1321" t="s">
        <v>1830</v>
      </c>
      <c r="M1321">
        <v>7</v>
      </c>
    </row>
    <row r="1322" spans="1:13" x14ac:dyDescent="0.3">
      <c r="A1322" t="s">
        <v>2468</v>
      </c>
      <c r="B1322">
        <v>2006</v>
      </c>
      <c r="C1322" s="1">
        <v>93150</v>
      </c>
      <c r="D1322">
        <v>80000</v>
      </c>
      <c r="E1322" t="s">
        <v>10</v>
      </c>
      <c r="F1322" t="s">
        <v>25</v>
      </c>
      <c r="G1322" t="s">
        <v>12</v>
      </c>
      <c r="H1322" t="s">
        <v>126</v>
      </c>
      <c r="I1322" t="s">
        <v>1633</v>
      </c>
      <c r="J1322" t="s">
        <v>1634</v>
      </c>
      <c r="K1322" t="s">
        <v>1635</v>
      </c>
      <c r="L1322" t="s">
        <v>1636</v>
      </c>
      <c r="M1322">
        <v>5</v>
      </c>
    </row>
    <row r="1323" spans="1:13" x14ac:dyDescent="0.3">
      <c r="A1323" t="s">
        <v>944</v>
      </c>
      <c r="B1323">
        <v>2016</v>
      </c>
      <c r="C1323" s="1">
        <v>403000</v>
      </c>
      <c r="D1323">
        <v>30000</v>
      </c>
      <c r="E1323" t="s">
        <v>14</v>
      </c>
      <c r="F1323" t="s">
        <v>25</v>
      </c>
      <c r="G1323" t="s">
        <v>12</v>
      </c>
      <c r="H1323" t="s">
        <v>126</v>
      </c>
      <c r="I1323" t="s">
        <v>2104</v>
      </c>
      <c r="J1323" t="s">
        <v>2039</v>
      </c>
      <c r="K1323" t="s">
        <v>1765</v>
      </c>
      <c r="L1323" t="s">
        <v>2105</v>
      </c>
      <c r="M1323">
        <v>7</v>
      </c>
    </row>
    <row r="1324" spans="1:13" x14ac:dyDescent="0.3">
      <c r="A1324" t="s">
        <v>317</v>
      </c>
      <c r="B1324">
        <v>2009</v>
      </c>
      <c r="C1324" s="1">
        <v>229999</v>
      </c>
      <c r="D1324">
        <v>50000</v>
      </c>
      <c r="E1324" t="s">
        <v>10</v>
      </c>
      <c r="F1324" t="s">
        <v>25</v>
      </c>
      <c r="G1324" t="s">
        <v>12</v>
      </c>
      <c r="H1324" t="s">
        <v>126</v>
      </c>
      <c r="I1324" t="s">
        <v>1849</v>
      </c>
      <c r="J1324" t="s">
        <v>1850</v>
      </c>
      <c r="K1324" t="s">
        <v>1851</v>
      </c>
      <c r="L1324" t="s">
        <v>1852</v>
      </c>
      <c r="M1324">
        <v>5</v>
      </c>
    </row>
    <row r="1325" spans="1:13" x14ac:dyDescent="0.3">
      <c r="A1325" t="s">
        <v>219</v>
      </c>
      <c r="B1325">
        <v>2016</v>
      </c>
      <c r="C1325" s="1">
        <v>525000</v>
      </c>
      <c r="D1325">
        <v>40000</v>
      </c>
      <c r="E1325" t="s">
        <v>14</v>
      </c>
      <c r="F1325" t="s">
        <v>25</v>
      </c>
      <c r="G1325" t="s">
        <v>12</v>
      </c>
      <c r="H1325" t="s">
        <v>126</v>
      </c>
      <c r="I1325" t="s">
        <v>1699</v>
      </c>
      <c r="J1325" t="s">
        <v>1625</v>
      </c>
      <c r="K1325" t="s">
        <v>1626</v>
      </c>
      <c r="L1325" t="s">
        <v>1627</v>
      </c>
      <c r="M1325">
        <v>5</v>
      </c>
    </row>
    <row r="1326" spans="1:13" x14ac:dyDescent="0.3">
      <c r="A1326" t="s">
        <v>341</v>
      </c>
      <c r="B1326">
        <v>2014</v>
      </c>
      <c r="C1326" s="1">
        <v>560000</v>
      </c>
      <c r="D1326">
        <v>25000</v>
      </c>
      <c r="E1326" t="s">
        <v>10</v>
      </c>
      <c r="F1326" t="s">
        <v>25</v>
      </c>
      <c r="G1326" t="s">
        <v>12</v>
      </c>
      <c r="H1326" t="s">
        <v>121</v>
      </c>
      <c r="I1326" t="s">
        <v>1827</v>
      </c>
      <c r="J1326" t="s">
        <v>1828</v>
      </c>
      <c r="K1326" t="s">
        <v>1829</v>
      </c>
      <c r="L1326" t="s">
        <v>1830</v>
      </c>
      <c r="M1326">
        <v>7</v>
      </c>
    </row>
    <row r="1327" spans="1:13" x14ac:dyDescent="0.3">
      <c r="A1327" t="s">
        <v>1121</v>
      </c>
      <c r="B1327">
        <v>2020</v>
      </c>
      <c r="C1327" s="1">
        <v>830000</v>
      </c>
      <c r="D1327">
        <v>120000</v>
      </c>
      <c r="E1327" t="s">
        <v>14</v>
      </c>
      <c r="F1327" t="s">
        <v>25</v>
      </c>
      <c r="G1327" t="s">
        <v>12</v>
      </c>
      <c r="H1327" t="s">
        <v>121</v>
      </c>
      <c r="I1327" t="s">
        <v>1892</v>
      </c>
      <c r="J1327" t="s">
        <v>1742</v>
      </c>
      <c r="K1327" t="s">
        <v>2714</v>
      </c>
      <c r="L1327" t="s">
        <v>1894</v>
      </c>
      <c r="M1327">
        <v>7</v>
      </c>
    </row>
    <row r="1328" spans="1:13" x14ac:dyDescent="0.3">
      <c r="A1328" t="s">
        <v>400</v>
      </c>
      <c r="B1328">
        <v>2011</v>
      </c>
      <c r="C1328" s="1">
        <v>250000</v>
      </c>
      <c r="D1328">
        <v>60000</v>
      </c>
      <c r="E1328" t="s">
        <v>14</v>
      </c>
      <c r="F1328" t="s">
        <v>25</v>
      </c>
      <c r="G1328" t="s">
        <v>12</v>
      </c>
      <c r="H1328" t="s">
        <v>126</v>
      </c>
      <c r="I1328" t="s">
        <v>2031</v>
      </c>
      <c r="J1328" t="s">
        <v>1625</v>
      </c>
      <c r="K1328" t="s">
        <v>1675</v>
      </c>
      <c r="L1328" t="s">
        <v>2032</v>
      </c>
      <c r="M1328">
        <v>5</v>
      </c>
    </row>
    <row r="1329" spans="1:13" x14ac:dyDescent="0.3">
      <c r="A1329" t="s">
        <v>2378</v>
      </c>
      <c r="B1329">
        <v>2014</v>
      </c>
      <c r="C1329" s="1">
        <v>450000</v>
      </c>
      <c r="D1329">
        <v>110000</v>
      </c>
      <c r="E1329" t="s">
        <v>14</v>
      </c>
      <c r="F1329" t="s">
        <v>25</v>
      </c>
      <c r="G1329" t="s">
        <v>12</v>
      </c>
      <c r="H1329" t="s">
        <v>121</v>
      </c>
      <c r="I1329" t="s">
        <v>2170</v>
      </c>
      <c r="J1329" t="s">
        <v>2164</v>
      </c>
      <c r="K1329" t="s">
        <v>2165</v>
      </c>
      <c r="L1329" t="s">
        <v>2325</v>
      </c>
      <c r="M1329">
        <v>9</v>
      </c>
    </row>
    <row r="1330" spans="1:13" x14ac:dyDescent="0.3">
      <c r="A1330" t="s">
        <v>497</v>
      </c>
      <c r="B1330">
        <v>2016</v>
      </c>
      <c r="C1330" s="1">
        <v>745000</v>
      </c>
      <c r="D1330">
        <v>67000</v>
      </c>
      <c r="E1330" t="s">
        <v>14</v>
      </c>
      <c r="F1330" t="s">
        <v>25</v>
      </c>
      <c r="G1330" t="s">
        <v>12</v>
      </c>
      <c r="H1330" t="s">
        <v>121</v>
      </c>
      <c r="I1330" t="s">
        <v>2340</v>
      </c>
      <c r="J1330" t="s">
        <v>2356</v>
      </c>
      <c r="K1330" t="s">
        <v>1877</v>
      </c>
      <c r="L1330" t="s">
        <v>2357</v>
      </c>
      <c r="M1330">
        <v>7</v>
      </c>
    </row>
    <row r="1331" spans="1:13" x14ac:dyDescent="0.3">
      <c r="A1331" t="s">
        <v>285</v>
      </c>
      <c r="B1331">
        <v>2010</v>
      </c>
      <c r="C1331" s="1">
        <v>144000</v>
      </c>
      <c r="D1331">
        <v>50000</v>
      </c>
      <c r="E1331" t="s">
        <v>14</v>
      </c>
      <c r="F1331" t="s">
        <v>25</v>
      </c>
      <c r="G1331" t="s">
        <v>12</v>
      </c>
      <c r="H1331" t="s">
        <v>126</v>
      </c>
      <c r="I1331" t="s">
        <v>1662</v>
      </c>
      <c r="J1331" t="s">
        <v>1663</v>
      </c>
      <c r="K1331" t="s">
        <v>2029</v>
      </c>
      <c r="L1331" t="s">
        <v>1665</v>
      </c>
      <c r="M1331">
        <v>5</v>
      </c>
    </row>
    <row r="1332" spans="1:13" x14ac:dyDescent="0.3">
      <c r="A1332" t="s">
        <v>566</v>
      </c>
      <c r="B1332">
        <v>2008</v>
      </c>
      <c r="C1332" s="1">
        <v>120000</v>
      </c>
      <c r="D1332">
        <v>40000</v>
      </c>
      <c r="E1332" t="s">
        <v>10</v>
      </c>
      <c r="F1332" t="s">
        <v>25</v>
      </c>
      <c r="G1332" t="s">
        <v>12</v>
      </c>
      <c r="H1332" t="s">
        <v>121</v>
      </c>
      <c r="I1332" t="s">
        <v>1713</v>
      </c>
      <c r="J1332" t="s">
        <v>1651</v>
      </c>
      <c r="K1332" t="s">
        <v>2533</v>
      </c>
      <c r="L1332" t="s">
        <v>1679</v>
      </c>
      <c r="M1332">
        <v>5</v>
      </c>
    </row>
    <row r="1333" spans="1:13" x14ac:dyDescent="0.3">
      <c r="A1333" t="s">
        <v>436</v>
      </c>
      <c r="B1333">
        <v>2008</v>
      </c>
      <c r="C1333" s="1">
        <v>300000</v>
      </c>
      <c r="D1333">
        <v>120000</v>
      </c>
      <c r="E1333" t="s">
        <v>14</v>
      </c>
      <c r="F1333" t="s">
        <v>25</v>
      </c>
      <c r="G1333" t="s">
        <v>12</v>
      </c>
      <c r="H1333" t="s">
        <v>126</v>
      </c>
      <c r="I1333" t="s">
        <v>2163</v>
      </c>
      <c r="J1333" t="s">
        <v>1742</v>
      </c>
      <c r="K1333" t="s">
        <v>1905</v>
      </c>
      <c r="L1333" t="s">
        <v>1744</v>
      </c>
      <c r="M1333">
        <v>7</v>
      </c>
    </row>
    <row r="1334" spans="1:13" x14ac:dyDescent="0.3">
      <c r="A1334" t="s">
        <v>891</v>
      </c>
      <c r="B1334">
        <v>1999</v>
      </c>
      <c r="C1334" s="1">
        <v>52000</v>
      </c>
      <c r="D1334">
        <v>100000</v>
      </c>
      <c r="E1334" t="s">
        <v>10</v>
      </c>
      <c r="F1334" t="s">
        <v>25</v>
      </c>
      <c r="G1334" t="s">
        <v>12</v>
      </c>
      <c r="H1334" t="s">
        <v>121</v>
      </c>
      <c r="I1334" t="s">
        <v>1642</v>
      </c>
      <c r="J1334" t="s">
        <v>1655</v>
      </c>
      <c r="K1334" t="s">
        <v>1656</v>
      </c>
      <c r="L1334" t="s">
        <v>1657</v>
      </c>
      <c r="M1334">
        <v>4</v>
      </c>
    </row>
    <row r="1335" spans="1:13" x14ac:dyDescent="0.3">
      <c r="A1335" t="s">
        <v>1202</v>
      </c>
      <c r="B1335">
        <v>2003</v>
      </c>
      <c r="C1335" s="1">
        <v>300000</v>
      </c>
      <c r="D1335">
        <v>98000</v>
      </c>
      <c r="E1335" t="s">
        <v>14</v>
      </c>
      <c r="F1335" t="s">
        <v>25</v>
      </c>
      <c r="G1335" t="s">
        <v>12</v>
      </c>
      <c r="H1335" t="s">
        <v>121</v>
      </c>
      <c r="I1335" t="s">
        <v>2438</v>
      </c>
      <c r="J1335" t="s">
        <v>1742</v>
      </c>
      <c r="K1335" t="s">
        <v>1877</v>
      </c>
      <c r="L1335" t="s">
        <v>1878</v>
      </c>
      <c r="M1335">
        <v>8</v>
      </c>
    </row>
    <row r="1336" spans="1:13" x14ac:dyDescent="0.3">
      <c r="A1336" t="s">
        <v>479</v>
      </c>
      <c r="B1336">
        <v>2009</v>
      </c>
      <c r="C1336" s="1">
        <v>270000</v>
      </c>
      <c r="D1336">
        <v>150000</v>
      </c>
      <c r="E1336" t="s">
        <v>14</v>
      </c>
      <c r="F1336" t="s">
        <v>25</v>
      </c>
      <c r="G1336" t="s">
        <v>12</v>
      </c>
      <c r="H1336" t="s">
        <v>126</v>
      </c>
      <c r="I1336" t="s">
        <v>1994</v>
      </c>
      <c r="J1336" t="s">
        <v>2164</v>
      </c>
      <c r="K1336" t="s">
        <v>2165</v>
      </c>
      <c r="L1336" t="s">
        <v>2166</v>
      </c>
      <c r="M1336">
        <v>7</v>
      </c>
    </row>
    <row r="1337" spans="1:13" x14ac:dyDescent="0.3">
      <c r="A1337" t="s">
        <v>2600</v>
      </c>
      <c r="B1337">
        <v>2014</v>
      </c>
      <c r="C1337" s="1">
        <v>260000</v>
      </c>
      <c r="D1337">
        <v>38000</v>
      </c>
      <c r="E1337" t="s">
        <v>14</v>
      </c>
      <c r="F1337" t="s">
        <v>25</v>
      </c>
      <c r="G1337" t="s">
        <v>12</v>
      </c>
      <c r="H1337" t="s">
        <v>121</v>
      </c>
      <c r="I1337" t="s">
        <v>2525</v>
      </c>
      <c r="J1337" t="s">
        <v>1625</v>
      </c>
      <c r="K1337" t="s">
        <v>1626</v>
      </c>
      <c r="L1337" t="s">
        <v>2527</v>
      </c>
      <c r="M1337">
        <v>5</v>
      </c>
    </row>
    <row r="1338" spans="1:13" x14ac:dyDescent="0.3">
      <c r="A1338" t="s">
        <v>174</v>
      </c>
      <c r="B1338">
        <v>2015</v>
      </c>
      <c r="C1338" s="1">
        <v>475000</v>
      </c>
      <c r="D1338">
        <v>120000</v>
      </c>
      <c r="E1338" t="s">
        <v>14</v>
      </c>
      <c r="F1338" t="s">
        <v>25</v>
      </c>
      <c r="G1338" t="s">
        <v>12</v>
      </c>
      <c r="H1338" t="s">
        <v>121</v>
      </c>
      <c r="I1338" t="s">
        <v>1658</v>
      </c>
      <c r="J1338" t="s">
        <v>1659</v>
      </c>
      <c r="K1338" t="s">
        <v>1758</v>
      </c>
      <c r="L1338" t="s">
        <v>1661</v>
      </c>
      <c r="M1338">
        <v>5</v>
      </c>
    </row>
    <row r="1339" spans="1:13" x14ac:dyDescent="0.3">
      <c r="A1339" t="s">
        <v>285</v>
      </c>
      <c r="B1339">
        <v>2011</v>
      </c>
      <c r="C1339" s="1">
        <v>302000</v>
      </c>
      <c r="D1339">
        <v>103000</v>
      </c>
      <c r="E1339" t="s">
        <v>14</v>
      </c>
      <c r="F1339" t="s">
        <v>25</v>
      </c>
      <c r="G1339" t="s">
        <v>12</v>
      </c>
      <c r="H1339" t="s">
        <v>154</v>
      </c>
      <c r="I1339" t="s">
        <v>1662</v>
      </c>
      <c r="J1339" t="s">
        <v>1663</v>
      </c>
      <c r="K1339" t="s">
        <v>2029</v>
      </c>
      <c r="L1339" t="s">
        <v>1665</v>
      </c>
      <c r="M1339">
        <v>5</v>
      </c>
    </row>
    <row r="1340" spans="1:13" x14ac:dyDescent="0.3">
      <c r="A1340" t="s">
        <v>120</v>
      </c>
      <c r="B1340">
        <v>1994</v>
      </c>
      <c r="C1340" s="1">
        <v>45000</v>
      </c>
      <c r="D1340">
        <v>60000</v>
      </c>
      <c r="E1340" t="s">
        <v>10</v>
      </c>
      <c r="F1340" t="s">
        <v>25</v>
      </c>
      <c r="G1340" t="s">
        <v>12</v>
      </c>
      <c r="H1340" t="s">
        <v>121</v>
      </c>
      <c r="I1340" t="s">
        <v>1642</v>
      </c>
      <c r="J1340" t="s">
        <v>1655</v>
      </c>
      <c r="K1340" t="s">
        <v>1656</v>
      </c>
      <c r="L1340" t="s">
        <v>1657</v>
      </c>
      <c r="M1340">
        <v>4</v>
      </c>
    </row>
    <row r="1341" spans="1:13" x14ac:dyDescent="0.3">
      <c r="A1341" t="s">
        <v>711</v>
      </c>
      <c r="B1341">
        <v>2017</v>
      </c>
      <c r="C1341" s="1">
        <v>775000</v>
      </c>
      <c r="D1341">
        <v>80000</v>
      </c>
      <c r="E1341" t="s">
        <v>14</v>
      </c>
      <c r="F1341" t="s">
        <v>25</v>
      </c>
      <c r="G1341" t="s">
        <v>12</v>
      </c>
      <c r="H1341" t="s">
        <v>121</v>
      </c>
      <c r="I1341" t="s">
        <v>1718</v>
      </c>
      <c r="J1341" t="s">
        <v>1625</v>
      </c>
      <c r="K1341" t="s">
        <v>1685</v>
      </c>
      <c r="L1341" t="s">
        <v>1686</v>
      </c>
      <c r="M1341">
        <v>5</v>
      </c>
    </row>
    <row r="1342" spans="1:13" x14ac:dyDescent="0.3">
      <c r="A1342" t="s">
        <v>223</v>
      </c>
      <c r="B1342">
        <v>2015</v>
      </c>
      <c r="C1342" s="1">
        <v>700000</v>
      </c>
      <c r="D1342">
        <v>50000</v>
      </c>
      <c r="E1342" t="s">
        <v>14</v>
      </c>
      <c r="F1342" t="s">
        <v>25</v>
      </c>
      <c r="G1342" t="s">
        <v>12</v>
      </c>
      <c r="H1342" t="s">
        <v>121</v>
      </c>
      <c r="I1342" t="s">
        <v>1918</v>
      </c>
      <c r="J1342" t="s">
        <v>1625</v>
      </c>
      <c r="K1342" t="s">
        <v>1811</v>
      </c>
      <c r="L1342" t="s">
        <v>1686</v>
      </c>
      <c r="M1342">
        <v>7</v>
      </c>
    </row>
    <row r="1343" spans="1:13" x14ac:dyDescent="0.3">
      <c r="A1343" t="s">
        <v>267</v>
      </c>
      <c r="B1343">
        <v>2014</v>
      </c>
      <c r="C1343" s="1">
        <v>530000</v>
      </c>
      <c r="D1343">
        <v>90000</v>
      </c>
      <c r="E1343" t="s">
        <v>14</v>
      </c>
      <c r="F1343" t="s">
        <v>25</v>
      </c>
      <c r="G1343" t="s">
        <v>12</v>
      </c>
      <c r="H1343" t="s">
        <v>121</v>
      </c>
      <c r="I1343" t="s">
        <v>1825</v>
      </c>
      <c r="J1343" t="s">
        <v>1625</v>
      </c>
      <c r="K1343" t="s">
        <v>1626</v>
      </c>
      <c r="L1343" t="s">
        <v>1627</v>
      </c>
      <c r="M1343">
        <v>5</v>
      </c>
    </row>
    <row r="1344" spans="1:13" x14ac:dyDescent="0.3">
      <c r="A1344" t="s">
        <v>2715</v>
      </c>
      <c r="B1344">
        <v>2017</v>
      </c>
      <c r="C1344" s="1">
        <v>869999</v>
      </c>
      <c r="D1344">
        <v>70000</v>
      </c>
      <c r="E1344" t="s">
        <v>14</v>
      </c>
      <c r="F1344" t="s">
        <v>25</v>
      </c>
      <c r="G1344" t="s">
        <v>12</v>
      </c>
      <c r="H1344" t="s">
        <v>121</v>
      </c>
      <c r="I1344" t="s">
        <v>1700</v>
      </c>
      <c r="J1344" t="s">
        <v>1634</v>
      </c>
      <c r="K1344" t="s">
        <v>1995</v>
      </c>
      <c r="L1344" t="s">
        <v>2011</v>
      </c>
      <c r="M1344">
        <v>5</v>
      </c>
    </row>
    <row r="1345" spans="1:13" x14ac:dyDescent="0.3">
      <c r="A1345" t="s">
        <v>2716</v>
      </c>
      <c r="B1345">
        <v>2006</v>
      </c>
      <c r="C1345" s="1">
        <v>155000</v>
      </c>
      <c r="D1345">
        <v>110000</v>
      </c>
      <c r="E1345" t="s">
        <v>14</v>
      </c>
      <c r="F1345" t="s">
        <v>25</v>
      </c>
      <c r="G1345" t="s">
        <v>12</v>
      </c>
      <c r="H1345" t="s">
        <v>151</v>
      </c>
      <c r="I1345" t="s">
        <v>2717</v>
      </c>
      <c r="J1345" t="s">
        <v>2000</v>
      </c>
      <c r="K1345" t="s">
        <v>2718</v>
      </c>
      <c r="L1345" t="s">
        <v>2719</v>
      </c>
      <c r="M1345">
        <v>5</v>
      </c>
    </row>
    <row r="1346" spans="1:13" x14ac:dyDescent="0.3">
      <c r="A1346" t="s">
        <v>420</v>
      </c>
      <c r="B1346">
        <v>2019</v>
      </c>
      <c r="C1346" s="1">
        <v>550000</v>
      </c>
      <c r="D1346">
        <v>30000</v>
      </c>
      <c r="E1346" t="s">
        <v>10</v>
      </c>
      <c r="F1346" t="s">
        <v>25</v>
      </c>
      <c r="G1346" t="s">
        <v>19</v>
      </c>
      <c r="H1346" t="s">
        <v>121</v>
      </c>
      <c r="I1346" t="s">
        <v>2188</v>
      </c>
      <c r="J1346" t="s">
        <v>1704</v>
      </c>
      <c r="K1346" t="s">
        <v>2720</v>
      </c>
      <c r="L1346" t="s">
        <v>1706</v>
      </c>
      <c r="M1346">
        <v>5</v>
      </c>
    </row>
    <row r="1347" spans="1:13" x14ac:dyDescent="0.3">
      <c r="A1347" t="s">
        <v>219</v>
      </c>
      <c r="B1347">
        <v>2016</v>
      </c>
      <c r="C1347" s="1">
        <v>600000</v>
      </c>
      <c r="D1347">
        <v>80000</v>
      </c>
      <c r="E1347" t="s">
        <v>14</v>
      </c>
      <c r="F1347" t="s">
        <v>25</v>
      </c>
      <c r="G1347" t="s">
        <v>12</v>
      </c>
      <c r="H1347" t="s">
        <v>126</v>
      </c>
      <c r="I1347" t="s">
        <v>1699</v>
      </c>
      <c r="J1347" t="s">
        <v>1625</v>
      </c>
      <c r="K1347" t="s">
        <v>1626</v>
      </c>
      <c r="L1347" t="s">
        <v>1627</v>
      </c>
      <c r="M1347">
        <v>5</v>
      </c>
    </row>
    <row r="1348" spans="1:13" x14ac:dyDescent="0.3">
      <c r="A1348" t="s">
        <v>286</v>
      </c>
      <c r="B1348">
        <v>2012</v>
      </c>
      <c r="C1348" s="1">
        <v>430000</v>
      </c>
      <c r="D1348">
        <v>110000</v>
      </c>
      <c r="E1348" t="s">
        <v>14</v>
      </c>
      <c r="F1348" t="s">
        <v>25</v>
      </c>
      <c r="G1348" t="s">
        <v>12</v>
      </c>
      <c r="H1348" t="s">
        <v>126</v>
      </c>
      <c r="I1348" t="s">
        <v>1674</v>
      </c>
      <c r="J1348" t="s">
        <v>1625</v>
      </c>
      <c r="K1348" t="s">
        <v>1675</v>
      </c>
      <c r="L1348" t="s">
        <v>1627</v>
      </c>
      <c r="M1348">
        <v>5</v>
      </c>
    </row>
    <row r="1349" spans="1:13" x14ac:dyDescent="0.3">
      <c r="A1349" t="s">
        <v>1867</v>
      </c>
      <c r="B1349">
        <v>2010</v>
      </c>
      <c r="C1349" s="1">
        <v>246000</v>
      </c>
      <c r="D1349">
        <v>120000</v>
      </c>
      <c r="E1349" t="s">
        <v>14</v>
      </c>
      <c r="F1349" t="s">
        <v>25</v>
      </c>
      <c r="G1349" t="s">
        <v>12</v>
      </c>
      <c r="H1349" t="s">
        <v>121</v>
      </c>
      <c r="I1349" t="s">
        <v>1868</v>
      </c>
      <c r="J1349" t="s">
        <v>1625</v>
      </c>
      <c r="K1349" t="s">
        <v>1640</v>
      </c>
      <c r="L1349" t="s">
        <v>1806</v>
      </c>
      <c r="M1349">
        <v>5</v>
      </c>
    </row>
    <row r="1350" spans="1:13" x14ac:dyDescent="0.3">
      <c r="A1350" t="s">
        <v>1228</v>
      </c>
      <c r="B1350">
        <v>2003</v>
      </c>
      <c r="C1350" s="1">
        <v>120000</v>
      </c>
      <c r="D1350">
        <v>120000</v>
      </c>
      <c r="E1350" t="s">
        <v>10</v>
      </c>
      <c r="F1350" t="s">
        <v>25</v>
      </c>
      <c r="G1350" t="s">
        <v>12</v>
      </c>
      <c r="H1350" t="s">
        <v>154</v>
      </c>
      <c r="I1350" t="s">
        <v>1670</v>
      </c>
      <c r="J1350" t="s">
        <v>1671</v>
      </c>
      <c r="K1350" t="s">
        <v>1672</v>
      </c>
      <c r="L1350" t="s">
        <v>1673</v>
      </c>
      <c r="M1350">
        <v>5</v>
      </c>
    </row>
    <row r="1351" spans="1:13" x14ac:dyDescent="0.3">
      <c r="A1351" t="s">
        <v>448</v>
      </c>
      <c r="B1351">
        <v>2014</v>
      </c>
      <c r="C1351" s="1">
        <v>565000</v>
      </c>
      <c r="D1351">
        <v>70000</v>
      </c>
      <c r="E1351" t="s">
        <v>10</v>
      </c>
      <c r="F1351" t="s">
        <v>25</v>
      </c>
      <c r="G1351" t="s">
        <v>12</v>
      </c>
      <c r="H1351" t="s">
        <v>126</v>
      </c>
      <c r="I1351" t="s">
        <v>1723</v>
      </c>
      <c r="J1351" t="s">
        <v>1647</v>
      </c>
      <c r="K1351" t="s">
        <v>1724</v>
      </c>
      <c r="L1351" t="s">
        <v>1725</v>
      </c>
      <c r="M1351">
        <v>5</v>
      </c>
    </row>
    <row r="1352" spans="1:13" x14ac:dyDescent="0.3">
      <c r="A1352" t="s">
        <v>2705</v>
      </c>
      <c r="B1352">
        <v>2018</v>
      </c>
      <c r="C1352" s="1">
        <v>850000</v>
      </c>
      <c r="D1352">
        <v>60000</v>
      </c>
      <c r="E1352" t="s">
        <v>14</v>
      </c>
      <c r="F1352" t="s">
        <v>25</v>
      </c>
      <c r="G1352" t="s">
        <v>12</v>
      </c>
      <c r="H1352" t="s">
        <v>121</v>
      </c>
      <c r="I1352" t="s">
        <v>1691</v>
      </c>
      <c r="J1352" t="s">
        <v>1639</v>
      </c>
      <c r="K1352" t="s">
        <v>1811</v>
      </c>
      <c r="L1352" t="s">
        <v>2706</v>
      </c>
      <c r="M1352">
        <v>5</v>
      </c>
    </row>
    <row r="1353" spans="1:13" x14ac:dyDescent="0.3">
      <c r="A1353" t="s">
        <v>316</v>
      </c>
      <c r="B1353">
        <v>2006</v>
      </c>
      <c r="C1353" s="1">
        <v>160000</v>
      </c>
      <c r="D1353">
        <v>90000</v>
      </c>
      <c r="E1353" t="s">
        <v>10</v>
      </c>
      <c r="F1353" t="s">
        <v>25</v>
      </c>
      <c r="G1353" t="s">
        <v>12</v>
      </c>
      <c r="H1353" t="s">
        <v>121</v>
      </c>
      <c r="I1353" t="s">
        <v>1687</v>
      </c>
      <c r="J1353" t="s">
        <v>1655</v>
      </c>
      <c r="K1353" t="s">
        <v>1688</v>
      </c>
      <c r="L1353" t="s">
        <v>1689</v>
      </c>
      <c r="M1353">
        <v>5</v>
      </c>
    </row>
    <row r="1354" spans="1:13" x14ac:dyDescent="0.3">
      <c r="A1354" t="s">
        <v>2721</v>
      </c>
      <c r="B1354">
        <v>2014</v>
      </c>
      <c r="C1354" s="1">
        <v>325000</v>
      </c>
      <c r="D1354">
        <v>142500</v>
      </c>
      <c r="E1354" t="s">
        <v>14</v>
      </c>
      <c r="F1354" t="s">
        <v>25</v>
      </c>
      <c r="G1354" t="s">
        <v>12</v>
      </c>
      <c r="H1354" t="s">
        <v>121</v>
      </c>
      <c r="I1354" t="s">
        <v>2722</v>
      </c>
      <c r="J1354" t="s">
        <v>1625</v>
      </c>
      <c r="K1354" t="s">
        <v>2035</v>
      </c>
      <c r="L1354" t="s">
        <v>2723</v>
      </c>
      <c r="M1354">
        <v>5</v>
      </c>
    </row>
    <row r="1355" spans="1:13" x14ac:dyDescent="0.3">
      <c r="A1355" t="s">
        <v>956</v>
      </c>
      <c r="B1355">
        <v>2011</v>
      </c>
      <c r="C1355" s="1">
        <v>450000</v>
      </c>
      <c r="D1355">
        <v>90000</v>
      </c>
      <c r="E1355" t="s">
        <v>14</v>
      </c>
      <c r="F1355" t="s">
        <v>25</v>
      </c>
      <c r="G1355" t="s">
        <v>12</v>
      </c>
      <c r="H1355" t="s">
        <v>154</v>
      </c>
      <c r="I1355" t="s">
        <v>2157</v>
      </c>
      <c r="J1355" t="s">
        <v>1742</v>
      </c>
      <c r="K1355" t="s">
        <v>1877</v>
      </c>
      <c r="L1355" t="s">
        <v>1878</v>
      </c>
      <c r="M1355">
        <v>8</v>
      </c>
    </row>
    <row r="1356" spans="1:13" x14ac:dyDescent="0.3">
      <c r="A1356" t="s">
        <v>238</v>
      </c>
      <c r="B1356">
        <v>2015</v>
      </c>
      <c r="C1356" s="1">
        <v>310000</v>
      </c>
      <c r="D1356">
        <v>50000</v>
      </c>
      <c r="E1356" t="s">
        <v>10</v>
      </c>
      <c r="F1356" t="s">
        <v>25</v>
      </c>
      <c r="G1356" t="s">
        <v>12</v>
      </c>
      <c r="H1356" t="s">
        <v>121</v>
      </c>
      <c r="I1356" t="s">
        <v>1849</v>
      </c>
      <c r="J1356" t="s">
        <v>1850</v>
      </c>
      <c r="K1356" t="s">
        <v>1851</v>
      </c>
      <c r="L1356" t="s">
        <v>1852</v>
      </c>
      <c r="M1356">
        <v>5</v>
      </c>
    </row>
    <row r="1357" spans="1:13" x14ac:dyDescent="0.3">
      <c r="A1357" t="s">
        <v>770</v>
      </c>
      <c r="B1357">
        <v>2013</v>
      </c>
      <c r="C1357" s="1">
        <v>250000</v>
      </c>
      <c r="D1357">
        <v>90000</v>
      </c>
      <c r="E1357" t="s">
        <v>14</v>
      </c>
      <c r="F1357" t="s">
        <v>25</v>
      </c>
      <c r="G1357" t="s">
        <v>12</v>
      </c>
      <c r="H1357" t="s">
        <v>154</v>
      </c>
      <c r="I1357" t="s">
        <v>2360</v>
      </c>
      <c r="J1357" t="s">
        <v>1629</v>
      </c>
      <c r="K1357" t="s">
        <v>1698</v>
      </c>
      <c r="L1357" t="s">
        <v>1686</v>
      </c>
      <c r="M1357">
        <v>5</v>
      </c>
    </row>
    <row r="1358" spans="1:13" x14ac:dyDescent="0.3">
      <c r="A1358" t="s">
        <v>619</v>
      </c>
      <c r="B1358">
        <v>2015</v>
      </c>
      <c r="C1358" s="1">
        <v>420000</v>
      </c>
      <c r="D1358">
        <v>115000</v>
      </c>
      <c r="E1358" t="s">
        <v>14</v>
      </c>
      <c r="F1358" t="s">
        <v>25</v>
      </c>
      <c r="G1358" t="s">
        <v>12</v>
      </c>
      <c r="H1358" t="s">
        <v>126</v>
      </c>
      <c r="I1358" t="s">
        <v>1699</v>
      </c>
      <c r="J1358" t="s">
        <v>1625</v>
      </c>
      <c r="K1358" t="s">
        <v>1626</v>
      </c>
      <c r="L1358" t="s">
        <v>1627</v>
      </c>
      <c r="M1358">
        <v>5</v>
      </c>
    </row>
    <row r="1359" spans="1:13" x14ac:dyDescent="0.3">
      <c r="A1359" t="s">
        <v>2724</v>
      </c>
      <c r="B1359">
        <v>2013</v>
      </c>
      <c r="C1359" s="1">
        <v>330000</v>
      </c>
      <c r="D1359">
        <v>150000</v>
      </c>
      <c r="E1359" t="s">
        <v>10</v>
      </c>
      <c r="F1359" t="s">
        <v>25</v>
      </c>
      <c r="G1359" t="s">
        <v>19</v>
      </c>
      <c r="H1359" t="s">
        <v>126</v>
      </c>
      <c r="I1359" t="s">
        <v>1962</v>
      </c>
      <c r="J1359" t="s">
        <v>1639</v>
      </c>
      <c r="K1359" t="s">
        <v>1698</v>
      </c>
      <c r="L1359" t="s">
        <v>2725</v>
      </c>
      <c r="M1359">
        <v>5</v>
      </c>
    </row>
    <row r="1360" spans="1:13" x14ac:dyDescent="0.3">
      <c r="A1360" t="s">
        <v>1069</v>
      </c>
      <c r="B1360">
        <v>2015</v>
      </c>
      <c r="C1360" s="1">
        <v>405000</v>
      </c>
      <c r="D1360">
        <v>68000</v>
      </c>
      <c r="E1360" t="s">
        <v>10</v>
      </c>
      <c r="F1360" t="s">
        <v>25</v>
      </c>
      <c r="G1360" t="s">
        <v>12</v>
      </c>
      <c r="H1360" t="s">
        <v>126</v>
      </c>
      <c r="I1360" t="s">
        <v>2030</v>
      </c>
      <c r="J1360" t="s">
        <v>1647</v>
      </c>
      <c r="K1360" t="s">
        <v>1870</v>
      </c>
      <c r="L1360" t="s">
        <v>1871</v>
      </c>
      <c r="M1360">
        <v>5</v>
      </c>
    </row>
    <row r="1361" spans="1:13" x14ac:dyDescent="0.3">
      <c r="A1361" t="s">
        <v>2169</v>
      </c>
      <c r="B1361">
        <v>2013</v>
      </c>
      <c r="C1361" s="1">
        <v>400000</v>
      </c>
      <c r="D1361">
        <v>90000</v>
      </c>
      <c r="E1361" t="s">
        <v>14</v>
      </c>
      <c r="F1361" t="s">
        <v>25</v>
      </c>
      <c r="G1361" t="s">
        <v>12</v>
      </c>
      <c r="H1361" t="s">
        <v>126</v>
      </c>
      <c r="I1361" t="s">
        <v>2170</v>
      </c>
      <c r="J1361" t="s">
        <v>2164</v>
      </c>
      <c r="K1361" t="s">
        <v>1920</v>
      </c>
      <c r="L1361" t="s">
        <v>2171</v>
      </c>
      <c r="M1361">
        <v>7</v>
      </c>
    </row>
    <row r="1362" spans="1:13" x14ac:dyDescent="0.3">
      <c r="A1362" t="s">
        <v>1364</v>
      </c>
      <c r="B1362">
        <v>2010</v>
      </c>
      <c r="C1362" s="1">
        <v>409999</v>
      </c>
      <c r="D1362">
        <v>110000</v>
      </c>
      <c r="E1362" t="s">
        <v>10</v>
      </c>
      <c r="F1362" t="s">
        <v>25</v>
      </c>
      <c r="G1362" t="s">
        <v>19</v>
      </c>
      <c r="H1362" t="s">
        <v>154</v>
      </c>
      <c r="I1362" t="s">
        <v>2007</v>
      </c>
      <c r="J1362" t="s">
        <v>1634</v>
      </c>
      <c r="K1362" t="s">
        <v>1753</v>
      </c>
      <c r="L1362" t="s">
        <v>1754</v>
      </c>
      <c r="M1362">
        <v>5</v>
      </c>
    </row>
    <row r="1363" spans="1:13" x14ac:dyDescent="0.3">
      <c r="A1363" t="s">
        <v>606</v>
      </c>
      <c r="B1363">
        <v>2013</v>
      </c>
      <c r="C1363" s="1">
        <v>500000</v>
      </c>
      <c r="D1363">
        <v>70000</v>
      </c>
      <c r="E1363" t="s">
        <v>14</v>
      </c>
      <c r="F1363" t="s">
        <v>25</v>
      </c>
      <c r="G1363" t="s">
        <v>12</v>
      </c>
      <c r="H1363" t="s">
        <v>126</v>
      </c>
      <c r="I1363" t="s">
        <v>2170</v>
      </c>
      <c r="J1363" t="s">
        <v>2164</v>
      </c>
      <c r="K1363" t="s">
        <v>1920</v>
      </c>
      <c r="L1363" t="s">
        <v>2171</v>
      </c>
      <c r="M1363">
        <v>7</v>
      </c>
    </row>
    <row r="1364" spans="1:13" x14ac:dyDescent="0.3">
      <c r="A1364" t="s">
        <v>600</v>
      </c>
      <c r="B1364">
        <v>2011</v>
      </c>
      <c r="C1364" s="1">
        <v>590000</v>
      </c>
      <c r="D1364">
        <v>80000</v>
      </c>
      <c r="E1364" t="s">
        <v>14</v>
      </c>
      <c r="F1364" t="s">
        <v>25</v>
      </c>
      <c r="G1364" t="s">
        <v>12</v>
      </c>
      <c r="H1364" t="s">
        <v>154</v>
      </c>
      <c r="I1364" t="s">
        <v>1892</v>
      </c>
      <c r="J1364" t="s">
        <v>1742</v>
      </c>
      <c r="K1364" t="s">
        <v>2108</v>
      </c>
      <c r="L1364" t="s">
        <v>2109</v>
      </c>
      <c r="M1364">
        <v>7</v>
      </c>
    </row>
    <row r="1365" spans="1:13" x14ac:dyDescent="0.3">
      <c r="A1365" t="s">
        <v>1610</v>
      </c>
      <c r="B1365">
        <v>2006</v>
      </c>
      <c r="C1365" s="1">
        <v>80000</v>
      </c>
      <c r="D1365">
        <v>118000</v>
      </c>
      <c r="E1365" t="s">
        <v>10</v>
      </c>
      <c r="F1365" t="s">
        <v>25</v>
      </c>
      <c r="G1365" t="s">
        <v>12</v>
      </c>
      <c r="H1365" t="s">
        <v>121</v>
      </c>
      <c r="I1365" t="s">
        <v>1676</v>
      </c>
      <c r="J1365" t="s">
        <v>1676</v>
      </c>
      <c r="K1365" t="s">
        <v>1676</v>
      </c>
      <c r="L1365" t="s">
        <v>1676</v>
      </c>
    </row>
    <row r="1366" spans="1:13" x14ac:dyDescent="0.3">
      <c r="A1366" t="s">
        <v>317</v>
      </c>
      <c r="B1366">
        <v>2007</v>
      </c>
      <c r="C1366" s="1">
        <v>135000</v>
      </c>
      <c r="D1366">
        <v>100000</v>
      </c>
      <c r="E1366" t="s">
        <v>10</v>
      </c>
      <c r="F1366" t="s">
        <v>25</v>
      </c>
      <c r="G1366" t="s">
        <v>12</v>
      </c>
      <c r="H1366" t="s">
        <v>126</v>
      </c>
      <c r="I1366" t="s">
        <v>1849</v>
      </c>
      <c r="J1366" t="s">
        <v>1850</v>
      </c>
      <c r="K1366" t="s">
        <v>1851</v>
      </c>
      <c r="L1366" t="s">
        <v>1852</v>
      </c>
      <c r="M1366">
        <v>5</v>
      </c>
    </row>
    <row r="1367" spans="1:13" x14ac:dyDescent="0.3">
      <c r="A1367" t="s">
        <v>258</v>
      </c>
      <c r="B1367">
        <v>2004</v>
      </c>
      <c r="C1367" s="1">
        <v>70000</v>
      </c>
      <c r="D1367">
        <v>70000</v>
      </c>
      <c r="E1367" t="s">
        <v>10</v>
      </c>
      <c r="F1367" t="s">
        <v>25</v>
      </c>
      <c r="G1367" t="s">
        <v>12</v>
      </c>
      <c r="H1367" t="s">
        <v>126</v>
      </c>
      <c r="I1367" t="s">
        <v>1677</v>
      </c>
      <c r="J1367" t="s">
        <v>1730</v>
      </c>
      <c r="K1367" t="s">
        <v>1660</v>
      </c>
      <c r="L1367" t="s">
        <v>1731</v>
      </c>
      <c r="M1367">
        <v>5</v>
      </c>
    </row>
    <row r="1368" spans="1:13" x14ac:dyDescent="0.3">
      <c r="A1368" t="s">
        <v>272</v>
      </c>
      <c r="B1368">
        <v>2004</v>
      </c>
      <c r="C1368" s="1">
        <v>45000</v>
      </c>
      <c r="D1368">
        <v>77000</v>
      </c>
      <c r="E1368" t="s">
        <v>10</v>
      </c>
      <c r="F1368" t="s">
        <v>25</v>
      </c>
      <c r="G1368" t="s">
        <v>12</v>
      </c>
      <c r="H1368" t="s">
        <v>154</v>
      </c>
      <c r="I1368" t="s">
        <v>1642</v>
      </c>
      <c r="J1368" t="s">
        <v>1655</v>
      </c>
      <c r="K1368" t="s">
        <v>1656</v>
      </c>
      <c r="L1368" t="s">
        <v>1657</v>
      </c>
      <c r="M1368">
        <v>4</v>
      </c>
    </row>
    <row r="1369" spans="1:13" x14ac:dyDescent="0.3">
      <c r="A1369" t="s">
        <v>219</v>
      </c>
      <c r="B1369">
        <v>2018</v>
      </c>
      <c r="C1369" s="1">
        <v>650000</v>
      </c>
      <c r="D1369">
        <v>35500</v>
      </c>
      <c r="E1369" t="s">
        <v>14</v>
      </c>
      <c r="F1369" t="s">
        <v>25</v>
      </c>
      <c r="G1369" t="s">
        <v>12</v>
      </c>
      <c r="H1369" t="s">
        <v>121</v>
      </c>
      <c r="I1369" t="s">
        <v>2075</v>
      </c>
      <c r="J1369" t="s">
        <v>1625</v>
      </c>
      <c r="K1369" t="s">
        <v>2076</v>
      </c>
      <c r="L1369" t="s">
        <v>1627</v>
      </c>
      <c r="M1369">
        <v>5</v>
      </c>
    </row>
    <row r="1370" spans="1:13" x14ac:dyDescent="0.3">
      <c r="A1370" t="s">
        <v>849</v>
      </c>
      <c r="B1370">
        <v>2018</v>
      </c>
      <c r="C1370" s="1">
        <v>400000</v>
      </c>
      <c r="D1370">
        <v>17500</v>
      </c>
      <c r="E1370" t="s">
        <v>10</v>
      </c>
      <c r="F1370" t="s">
        <v>25</v>
      </c>
      <c r="G1370" t="s">
        <v>12</v>
      </c>
      <c r="H1370" t="s">
        <v>121</v>
      </c>
      <c r="I1370" t="s">
        <v>1821</v>
      </c>
      <c r="J1370" t="s">
        <v>1730</v>
      </c>
      <c r="K1370" t="s">
        <v>1843</v>
      </c>
      <c r="L1370" t="s">
        <v>1731</v>
      </c>
      <c r="M1370">
        <v>5</v>
      </c>
    </row>
    <row r="1371" spans="1:13" x14ac:dyDescent="0.3">
      <c r="A1371" t="s">
        <v>275</v>
      </c>
      <c r="B1371">
        <v>2017</v>
      </c>
      <c r="C1371" s="1">
        <v>350000</v>
      </c>
      <c r="D1371">
        <v>27000</v>
      </c>
      <c r="E1371" t="s">
        <v>10</v>
      </c>
      <c r="F1371" t="s">
        <v>25</v>
      </c>
      <c r="G1371" t="s">
        <v>12</v>
      </c>
      <c r="H1371" t="s">
        <v>121</v>
      </c>
      <c r="I1371" t="s">
        <v>1729</v>
      </c>
      <c r="J1371" t="s">
        <v>1730</v>
      </c>
      <c r="K1371" t="s">
        <v>1758</v>
      </c>
      <c r="L1371" t="s">
        <v>1731</v>
      </c>
      <c r="M1371">
        <v>5</v>
      </c>
    </row>
    <row r="1372" spans="1:13" x14ac:dyDescent="0.3">
      <c r="A1372" t="s">
        <v>327</v>
      </c>
      <c r="B1372">
        <v>2017</v>
      </c>
      <c r="C1372" s="1">
        <v>550000</v>
      </c>
      <c r="D1372">
        <v>60000</v>
      </c>
      <c r="E1372" t="s">
        <v>14</v>
      </c>
      <c r="F1372" t="s">
        <v>25</v>
      </c>
      <c r="G1372" t="s">
        <v>12</v>
      </c>
      <c r="H1372" t="s">
        <v>121</v>
      </c>
      <c r="I1372" t="s">
        <v>2178</v>
      </c>
      <c r="J1372" t="s">
        <v>2135</v>
      </c>
      <c r="K1372" t="s">
        <v>2136</v>
      </c>
      <c r="L1372" t="s">
        <v>2190</v>
      </c>
      <c r="M1372">
        <v>5</v>
      </c>
    </row>
    <row r="1373" spans="1:13" x14ac:dyDescent="0.3">
      <c r="A1373" t="s">
        <v>2099</v>
      </c>
      <c r="B1373">
        <v>2016</v>
      </c>
      <c r="C1373" s="1">
        <v>350000</v>
      </c>
      <c r="D1373">
        <v>25000</v>
      </c>
      <c r="E1373" t="s">
        <v>10</v>
      </c>
      <c r="F1373" t="s">
        <v>25</v>
      </c>
      <c r="G1373" t="s">
        <v>12</v>
      </c>
      <c r="H1373" t="s">
        <v>121</v>
      </c>
      <c r="I1373" t="s">
        <v>1821</v>
      </c>
      <c r="J1373" t="s">
        <v>1730</v>
      </c>
      <c r="K1373" t="s">
        <v>1843</v>
      </c>
      <c r="L1373" t="s">
        <v>1731</v>
      </c>
      <c r="M1373">
        <v>5</v>
      </c>
    </row>
    <row r="1374" spans="1:13" x14ac:dyDescent="0.3">
      <c r="A1374" t="s">
        <v>939</v>
      </c>
      <c r="B1374">
        <v>2015</v>
      </c>
      <c r="C1374" s="1">
        <v>459999</v>
      </c>
      <c r="D1374">
        <v>80000</v>
      </c>
      <c r="E1374" t="s">
        <v>14</v>
      </c>
      <c r="F1374" t="s">
        <v>25</v>
      </c>
      <c r="G1374" t="s">
        <v>12</v>
      </c>
      <c r="H1374" t="s">
        <v>121</v>
      </c>
      <c r="I1374" t="s">
        <v>1699</v>
      </c>
      <c r="J1374" t="s">
        <v>1625</v>
      </c>
      <c r="K1374" t="s">
        <v>1626</v>
      </c>
      <c r="L1374" t="s">
        <v>1627</v>
      </c>
      <c r="M1374">
        <v>5</v>
      </c>
    </row>
    <row r="1375" spans="1:13" x14ac:dyDescent="0.3">
      <c r="A1375" t="s">
        <v>163</v>
      </c>
      <c r="B1375">
        <v>2012</v>
      </c>
      <c r="C1375" s="1">
        <v>185000</v>
      </c>
      <c r="D1375">
        <v>60000</v>
      </c>
      <c r="E1375" t="s">
        <v>10</v>
      </c>
      <c r="F1375" t="s">
        <v>25</v>
      </c>
      <c r="G1375" t="s">
        <v>12</v>
      </c>
      <c r="H1375" t="s">
        <v>126</v>
      </c>
      <c r="I1375" t="s">
        <v>1687</v>
      </c>
      <c r="J1375" t="s">
        <v>1655</v>
      </c>
      <c r="K1375" t="s">
        <v>1688</v>
      </c>
      <c r="L1375" t="s">
        <v>1689</v>
      </c>
      <c r="M1375">
        <v>5</v>
      </c>
    </row>
    <row r="1376" spans="1:13" x14ac:dyDescent="0.3">
      <c r="A1376" t="s">
        <v>583</v>
      </c>
      <c r="B1376">
        <v>2013</v>
      </c>
      <c r="C1376" s="1">
        <v>550000</v>
      </c>
      <c r="D1376">
        <v>38000</v>
      </c>
      <c r="E1376" t="s">
        <v>14</v>
      </c>
      <c r="F1376" t="s">
        <v>25</v>
      </c>
      <c r="G1376" t="s">
        <v>12</v>
      </c>
      <c r="H1376" t="s">
        <v>121</v>
      </c>
      <c r="I1376" t="s">
        <v>2442</v>
      </c>
      <c r="J1376" t="s">
        <v>1704</v>
      </c>
      <c r="K1376" t="s">
        <v>1675</v>
      </c>
      <c r="L1376" t="s">
        <v>2443</v>
      </c>
      <c r="M1376">
        <v>5</v>
      </c>
    </row>
    <row r="1377" spans="1:13" x14ac:dyDescent="0.3">
      <c r="A1377" t="s">
        <v>1193</v>
      </c>
      <c r="B1377">
        <v>2012</v>
      </c>
      <c r="C1377" s="1">
        <v>300000</v>
      </c>
      <c r="D1377">
        <v>100000</v>
      </c>
      <c r="E1377" t="s">
        <v>257</v>
      </c>
      <c r="F1377" t="s">
        <v>25</v>
      </c>
      <c r="G1377" t="s">
        <v>12</v>
      </c>
      <c r="H1377" t="s">
        <v>126</v>
      </c>
      <c r="I1377" t="s">
        <v>1853</v>
      </c>
      <c r="J1377" t="s">
        <v>1730</v>
      </c>
      <c r="K1377" t="s">
        <v>1854</v>
      </c>
      <c r="L1377" t="s">
        <v>1855</v>
      </c>
      <c r="M1377">
        <v>5</v>
      </c>
    </row>
    <row r="1378" spans="1:13" x14ac:dyDescent="0.3">
      <c r="A1378" t="s">
        <v>843</v>
      </c>
      <c r="B1378">
        <v>2012</v>
      </c>
      <c r="C1378" s="1">
        <v>175000</v>
      </c>
      <c r="D1378">
        <v>60000</v>
      </c>
      <c r="E1378" t="s">
        <v>10</v>
      </c>
      <c r="F1378" t="s">
        <v>25</v>
      </c>
      <c r="G1378" t="s">
        <v>12</v>
      </c>
      <c r="H1378" t="s">
        <v>154</v>
      </c>
      <c r="I1378" t="s">
        <v>1676</v>
      </c>
      <c r="J1378" t="s">
        <v>1676</v>
      </c>
      <c r="K1378" t="s">
        <v>1676</v>
      </c>
      <c r="L1378" t="s">
        <v>1676</v>
      </c>
    </row>
    <row r="1379" spans="1:13" x14ac:dyDescent="0.3">
      <c r="A1379" t="s">
        <v>419</v>
      </c>
      <c r="B1379">
        <v>2011</v>
      </c>
      <c r="C1379" s="1">
        <v>900000</v>
      </c>
      <c r="D1379">
        <v>110000</v>
      </c>
      <c r="E1379" t="s">
        <v>14</v>
      </c>
      <c r="F1379" t="s">
        <v>25</v>
      </c>
      <c r="G1379" t="s">
        <v>12</v>
      </c>
      <c r="H1379" t="s">
        <v>121</v>
      </c>
      <c r="I1379" t="s">
        <v>2148</v>
      </c>
      <c r="J1379" t="s">
        <v>1764</v>
      </c>
      <c r="K1379" t="s">
        <v>2149</v>
      </c>
      <c r="L1379" t="s">
        <v>2150</v>
      </c>
      <c r="M1379">
        <v>8</v>
      </c>
    </row>
    <row r="1380" spans="1:13" x14ac:dyDescent="0.3">
      <c r="A1380" t="s">
        <v>2726</v>
      </c>
      <c r="B1380">
        <v>2016</v>
      </c>
      <c r="C1380" s="1">
        <v>900000</v>
      </c>
      <c r="D1380">
        <v>92000</v>
      </c>
      <c r="E1380" t="s">
        <v>14</v>
      </c>
      <c r="F1380" t="s">
        <v>25</v>
      </c>
      <c r="G1380" t="s">
        <v>12</v>
      </c>
      <c r="H1380" t="s">
        <v>121</v>
      </c>
      <c r="I1380" t="s">
        <v>1903</v>
      </c>
      <c r="J1380" t="s">
        <v>1629</v>
      </c>
      <c r="K1380" t="s">
        <v>1698</v>
      </c>
      <c r="L1380" t="s">
        <v>1686</v>
      </c>
      <c r="M1380">
        <v>7</v>
      </c>
    </row>
    <row r="1381" spans="1:13" x14ac:dyDescent="0.3">
      <c r="A1381" t="s">
        <v>2421</v>
      </c>
      <c r="B1381">
        <v>2012</v>
      </c>
      <c r="C1381" s="1">
        <v>550000</v>
      </c>
      <c r="D1381">
        <v>180000</v>
      </c>
      <c r="E1381" t="s">
        <v>14</v>
      </c>
      <c r="F1381" t="s">
        <v>25</v>
      </c>
      <c r="G1381" t="s">
        <v>12</v>
      </c>
      <c r="H1381" t="s">
        <v>154</v>
      </c>
      <c r="I1381" t="s">
        <v>2170</v>
      </c>
      <c r="J1381" t="s">
        <v>2164</v>
      </c>
      <c r="K1381" t="s">
        <v>1920</v>
      </c>
      <c r="L1381" t="s">
        <v>2422</v>
      </c>
      <c r="M1381">
        <v>9</v>
      </c>
    </row>
    <row r="1382" spans="1:13" x14ac:dyDescent="0.3">
      <c r="A1382" t="s">
        <v>1014</v>
      </c>
      <c r="B1382">
        <v>2018</v>
      </c>
      <c r="C1382" s="1">
        <v>625000</v>
      </c>
      <c r="D1382">
        <v>10000</v>
      </c>
      <c r="E1382" t="s">
        <v>10</v>
      </c>
      <c r="F1382" t="s">
        <v>25</v>
      </c>
      <c r="G1382" t="s">
        <v>12</v>
      </c>
      <c r="H1382" t="s">
        <v>121</v>
      </c>
      <c r="I1382" t="s">
        <v>1707</v>
      </c>
      <c r="J1382" t="s">
        <v>1647</v>
      </c>
      <c r="K1382" t="s">
        <v>1708</v>
      </c>
      <c r="L1382" t="s">
        <v>1709</v>
      </c>
      <c r="M1382">
        <v>5</v>
      </c>
    </row>
    <row r="1383" spans="1:13" x14ac:dyDescent="0.3">
      <c r="A1383" t="s">
        <v>346</v>
      </c>
      <c r="B1383">
        <v>2017</v>
      </c>
      <c r="C1383" s="1">
        <v>310000</v>
      </c>
      <c r="D1383">
        <v>35000</v>
      </c>
      <c r="E1383" t="s">
        <v>10</v>
      </c>
      <c r="F1383" t="s">
        <v>25</v>
      </c>
      <c r="G1383" t="s">
        <v>12</v>
      </c>
      <c r="H1383" t="s">
        <v>126</v>
      </c>
      <c r="I1383" t="s">
        <v>1710</v>
      </c>
      <c r="J1383" t="s">
        <v>1655</v>
      </c>
      <c r="K1383" t="s">
        <v>1711</v>
      </c>
      <c r="L1383" t="s">
        <v>1712</v>
      </c>
      <c r="M1383">
        <v>5</v>
      </c>
    </row>
    <row r="1384" spans="1:13" x14ac:dyDescent="0.3">
      <c r="A1384" t="s">
        <v>689</v>
      </c>
      <c r="B1384">
        <v>2017</v>
      </c>
      <c r="C1384" s="1">
        <v>500000</v>
      </c>
      <c r="D1384">
        <v>35000</v>
      </c>
      <c r="E1384" t="s">
        <v>14</v>
      </c>
      <c r="F1384" t="s">
        <v>25</v>
      </c>
      <c r="G1384" t="s">
        <v>12</v>
      </c>
      <c r="H1384" t="s">
        <v>121</v>
      </c>
      <c r="I1384" t="s">
        <v>2075</v>
      </c>
      <c r="J1384" t="s">
        <v>1625</v>
      </c>
      <c r="K1384" t="s">
        <v>1626</v>
      </c>
      <c r="L1384" t="s">
        <v>1627</v>
      </c>
      <c r="M1384">
        <v>5</v>
      </c>
    </row>
    <row r="1385" spans="1:13" x14ac:dyDescent="0.3">
      <c r="A1385" t="s">
        <v>189</v>
      </c>
      <c r="B1385">
        <v>2016</v>
      </c>
      <c r="C1385" s="1">
        <v>610000</v>
      </c>
      <c r="D1385">
        <v>23000</v>
      </c>
      <c r="E1385" t="s">
        <v>14</v>
      </c>
      <c r="F1385" t="s">
        <v>25</v>
      </c>
      <c r="G1385" t="s">
        <v>12</v>
      </c>
      <c r="H1385" t="s">
        <v>121</v>
      </c>
      <c r="I1385" t="s">
        <v>2178</v>
      </c>
      <c r="J1385" t="s">
        <v>2179</v>
      </c>
      <c r="K1385" t="s">
        <v>2124</v>
      </c>
      <c r="L1385" t="s">
        <v>2180</v>
      </c>
      <c r="M1385">
        <v>5</v>
      </c>
    </row>
    <row r="1386" spans="1:13" x14ac:dyDescent="0.3">
      <c r="A1386" t="s">
        <v>2502</v>
      </c>
      <c r="B1386">
        <v>2012</v>
      </c>
      <c r="C1386" s="1">
        <v>150000</v>
      </c>
      <c r="D1386">
        <v>150000</v>
      </c>
      <c r="E1386" t="s">
        <v>14</v>
      </c>
      <c r="F1386" t="s">
        <v>25</v>
      </c>
      <c r="G1386" t="s">
        <v>12</v>
      </c>
      <c r="H1386" t="s">
        <v>154</v>
      </c>
      <c r="I1386" t="s">
        <v>1895</v>
      </c>
      <c r="J1386" t="s">
        <v>1639</v>
      </c>
      <c r="K1386" t="s">
        <v>2143</v>
      </c>
      <c r="L1386" t="s">
        <v>1898</v>
      </c>
      <c r="M1386">
        <v>5</v>
      </c>
    </row>
    <row r="1387" spans="1:13" x14ac:dyDescent="0.3">
      <c r="A1387" t="s">
        <v>573</v>
      </c>
      <c r="B1387">
        <v>2015</v>
      </c>
      <c r="C1387" s="1">
        <v>480000</v>
      </c>
      <c r="D1387">
        <v>70000</v>
      </c>
      <c r="E1387" t="s">
        <v>14</v>
      </c>
      <c r="F1387" t="s">
        <v>25</v>
      </c>
      <c r="G1387" t="s">
        <v>12</v>
      </c>
      <c r="H1387" t="s">
        <v>121</v>
      </c>
      <c r="I1387" t="s">
        <v>2257</v>
      </c>
      <c r="J1387" t="s">
        <v>2179</v>
      </c>
      <c r="K1387" t="s">
        <v>2279</v>
      </c>
      <c r="L1387" t="s">
        <v>2259</v>
      </c>
      <c r="M1387">
        <v>5</v>
      </c>
    </row>
    <row r="1388" spans="1:13" x14ac:dyDescent="0.3">
      <c r="A1388" t="s">
        <v>1523</v>
      </c>
      <c r="B1388">
        <v>2017</v>
      </c>
      <c r="C1388" s="1">
        <v>650000</v>
      </c>
      <c r="D1388">
        <v>40000</v>
      </c>
      <c r="E1388" t="s">
        <v>10</v>
      </c>
      <c r="F1388" t="s">
        <v>25</v>
      </c>
      <c r="G1388" t="s">
        <v>12</v>
      </c>
      <c r="H1388" t="s">
        <v>121</v>
      </c>
      <c r="I1388" t="s">
        <v>1723</v>
      </c>
      <c r="J1388" t="s">
        <v>1647</v>
      </c>
      <c r="K1388" t="s">
        <v>1724</v>
      </c>
      <c r="L1388" t="s">
        <v>1725</v>
      </c>
      <c r="M1388">
        <v>5</v>
      </c>
    </row>
    <row r="1389" spans="1:13" x14ac:dyDescent="0.3">
      <c r="A1389" t="s">
        <v>1265</v>
      </c>
      <c r="B1389">
        <v>2012</v>
      </c>
      <c r="C1389" s="1">
        <v>290000</v>
      </c>
      <c r="D1389">
        <v>100000</v>
      </c>
      <c r="E1389" t="s">
        <v>14</v>
      </c>
      <c r="F1389" t="s">
        <v>25</v>
      </c>
      <c r="G1389" t="s">
        <v>12</v>
      </c>
      <c r="H1389" t="s">
        <v>126</v>
      </c>
      <c r="I1389" t="s">
        <v>1903</v>
      </c>
      <c r="J1389" t="s">
        <v>1639</v>
      </c>
      <c r="K1389" t="s">
        <v>1640</v>
      </c>
      <c r="L1389" t="s">
        <v>1641</v>
      </c>
      <c r="M1389">
        <v>5</v>
      </c>
    </row>
    <row r="1390" spans="1:13" x14ac:dyDescent="0.3">
      <c r="A1390" t="s">
        <v>354</v>
      </c>
      <c r="B1390">
        <v>2017</v>
      </c>
      <c r="C1390" s="1">
        <v>300000</v>
      </c>
      <c r="D1390">
        <v>50000</v>
      </c>
      <c r="E1390" t="s">
        <v>10</v>
      </c>
      <c r="F1390" t="s">
        <v>25</v>
      </c>
      <c r="G1390" t="s">
        <v>12</v>
      </c>
      <c r="H1390" t="s">
        <v>126</v>
      </c>
      <c r="I1390" t="s">
        <v>1710</v>
      </c>
      <c r="J1390" t="s">
        <v>1655</v>
      </c>
      <c r="K1390" t="s">
        <v>1711</v>
      </c>
      <c r="L1390" t="s">
        <v>1712</v>
      </c>
      <c r="M1390">
        <v>5</v>
      </c>
    </row>
    <row r="1391" spans="1:13" x14ac:dyDescent="0.3">
      <c r="A1391" t="s">
        <v>286</v>
      </c>
      <c r="B1391">
        <v>2010</v>
      </c>
      <c r="C1391" s="1">
        <v>270000</v>
      </c>
      <c r="D1391">
        <v>120000</v>
      </c>
      <c r="E1391" t="s">
        <v>14</v>
      </c>
      <c r="F1391" t="s">
        <v>25</v>
      </c>
      <c r="G1391" t="s">
        <v>12</v>
      </c>
      <c r="H1391" t="s">
        <v>151</v>
      </c>
      <c r="I1391" t="s">
        <v>1674</v>
      </c>
      <c r="J1391" t="s">
        <v>1625</v>
      </c>
      <c r="K1391" t="s">
        <v>1675</v>
      </c>
      <c r="L1391" t="s">
        <v>1627</v>
      </c>
      <c r="M1391">
        <v>5</v>
      </c>
    </row>
    <row r="1392" spans="1:13" x14ac:dyDescent="0.3">
      <c r="A1392" t="s">
        <v>1459</v>
      </c>
      <c r="B1392">
        <v>2015</v>
      </c>
      <c r="C1392" s="1">
        <v>400000</v>
      </c>
      <c r="D1392">
        <v>60000</v>
      </c>
      <c r="E1392" t="s">
        <v>14</v>
      </c>
      <c r="F1392" t="s">
        <v>25</v>
      </c>
      <c r="G1392" t="s">
        <v>12</v>
      </c>
      <c r="H1392" t="s">
        <v>126</v>
      </c>
      <c r="I1392" t="s">
        <v>2257</v>
      </c>
      <c r="J1392" t="s">
        <v>2179</v>
      </c>
      <c r="K1392" t="s">
        <v>2279</v>
      </c>
      <c r="L1392" t="s">
        <v>2259</v>
      </c>
      <c r="M1392">
        <v>5</v>
      </c>
    </row>
    <row r="1393" spans="1:13" x14ac:dyDescent="0.3">
      <c r="A1393" t="s">
        <v>961</v>
      </c>
      <c r="B1393">
        <v>2015</v>
      </c>
      <c r="C1393" s="1">
        <v>280000</v>
      </c>
      <c r="D1393">
        <v>28000</v>
      </c>
      <c r="E1393" t="s">
        <v>10</v>
      </c>
      <c r="F1393" t="s">
        <v>25</v>
      </c>
      <c r="G1393" t="s">
        <v>12</v>
      </c>
      <c r="H1393" t="s">
        <v>126</v>
      </c>
      <c r="I1393" t="s">
        <v>2085</v>
      </c>
      <c r="J1393" t="s">
        <v>1655</v>
      </c>
      <c r="K1393" t="s">
        <v>1711</v>
      </c>
      <c r="L1393" t="s">
        <v>1712</v>
      </c>
      <c r="M1393">
        <v>5</v>
      </c>
    </row>
    <row r="1394" spans="1:13" x14ac:dyDescent="0.3">
      <c r="A1394" t="s">
        <v>644</v>
      </c>
      <c r="B1394">
        <v>2009</v>
      </c>
      <c r="C1394" s="1">
        <v>250000</v>
      </c>
      <c r="D1394">
        <v>60000</v>
      </c>
      <c r="E1394" t="s">
        <v>10</v>
      </c>
      <c r="F1394" t="s">
        <v>25</v>
      </c>
      <c r="G1394" t="s">
        <v>12</v>
      </c>
      <c r="H1394" t="s">
        <v>154</v>
      </c>
      <c r="I1394" t="s">
        <v>2023</v>
      </c>
      <c r="J1394" t="s">
        <v>1643</v>
      </c>
      <c r="K1394" t="s">
        <v>2037</v>
      </c>
      <c r="L1394" t="s">
        <v>1865</v>
      </c>
      <c r="M1394">
        <v>5</v>
      </c>
    </row>
    <row r="1395" spans="1:13" x14ac:dyDescent="0.3">
      <c r="A1395" t="s">
        <v>286</v>
      </c>
      <c r="B1395">
        <v>2012</v>
      </c>
      <c r="C1395" s="1">
        <v>495000</v>
      </c>
      <c r="D1395">
        <v>80000</v>
      </c>
      <c r="E1395" t="s">
        <v>14</v>
      </c>
      <c r="F1395" t="s">
        <v>25</v>
      </c>
      <c r="G1395" t="s">
        <v>12</v>
      </c>
      <c r="H1395" t="s">
        <v>126</v>
      </c>
      <c r="I1395" t="s">
        <v>1674</v>
      </c>
      <c r="J1395" t="s">
        <v>1625</v>
      </c>
      <c r="K1395" t="s">
        <v>1675</v>
      </c>
      <c r="L1395" t="s">
        <v>1627</v>
      </c>
      <c r="M1395">
        <v>5</v>
      </c>
    </row>
    <row r="1396" spans="1:13" x14ac:dyDescent="0.3">
      <c r="A1396" t="s">
        <v>726</v>
      </c>
      <c r="B1396">
        <v>2018</v>
      </c>
      <c r="C1396" s="1">
        <v>3250000</v>
      </c>
      <c r="D1396">
        <v>12000</v>
      </c>
      <c r="E1396" t="s">
        <v>14</v>
      </c>
      <c r="F1396" t="s">
        <v>25</v>
      </c>
      <c r="G1396" t="s">
        <v>19</v>
      </c>
      <c r="H1396" t="s">
        <v>121</v>
      </c>
      <c r="I1396" t="s">
        <v>2727</v>
      </c>
      <c r="J1396" t="s">
        <v>2728</v>
      </c>
      <c r="K1396" t="s">
        <v>2729</v>
      </c>
      <c r="L1396" t="s">
        <v>2730</v>
      </c>
      <c r="M1396">
        <v>7</v>
      </c>
    </row>
    <row r="1397" spans="1:13" x14ac:dyDescent="0.3">
      <c r="A1397" t="s">
        <v>2731</v>
      </c>
      <c r="B1397">
        <v>2019</v>
      </c>
      <c r="C1397" s="1">
        <v>700000</v>
      </c>
      <c r="D1397">
        <v>4500</v>
      </c>
      <c r="E1397" t="s">
        <v>10</v>
      </c>
      <c r="F1397" t="s">
        <v>25</v>
      </c>
      <c r="G1397" t="s">
        <v>12</v>
      </c>
      <c r="H1397" t="s">
        <v>121</v>
      </c>
      <c r="I1397" t="s">
        <v>2722</v>
      </c>
      <c r="J1397" t="s">
        <v>1704</v>
      </c>
      <c r="K1397" t="s">
        <v>1811</v>
      </c>
      <c r="L1397" t="s">
        <v>2117</v>
      </c>
      <c r="M1397">
        <v>5</v>
      </c>
    </row>
    <row r="1398" spans="1:13" x14ac:dyDescent="0.3">
      <c r="A1398" t="s">
        <v>2435</v>
      </c>
      <c r="B1398">
        <v>2013</v>
      </c>
      <c r="C1398" s="1">
        <v>310000</v>
      </c>
      <c r="D1398">
        <v>70000</v>
      </c>
      <c r="E1398" t="s">
        <v>14</v>
      </c>
      <c r="F1398" t="s">
        <v>25</v>
      </c>
      <c r="G1398" t="s">
        <v>12</v>
      </c>
      <c r="H1398" t="s">
        <v>121</v>
      </c>
      <c r="I1398" t="s">
        <v>2436</v>
      </c>
      <c r="J1398" t="s">
        <v>1639</v>
      </c>
      <c r="K1398" t="s">
        <v>2143</v>
      </c>
      <c r="L1398" t="s">
        <v>2144</v>
      </c>
      <c r="M1398">
        <v>5</v>
      </c>
    </row>
    <row r="1399" spans="1:13" x14ac:dyDescent="0.3">
      <c r="A1399" t="s">
        <v>449</v>
      </c>
      <c r="B1399">
        <v>2017</v>
      </c>
      <c r="C1399" s="1">
        <v>650000</v>
      </c>
      <c r="D1399">
        <v>120000</v>
      </c>
      <c r="E1399" t="s">
        <v>14</v>
      </c>
      <c r="F1399" t="s">
        <v>25</v>
      </c>
      <c r="G1399" t="s">
        <v>12</v>
      </c>
      <c r="H1399" t="s">
        <v>121</v>
      </c>
      <c r="I1399" t="s">
        <v>2531</v>
      </c>
      <c r="J1399" t="s">
        <v>1667</v>
      </c>
      <c r="K1399" t="s">
        <v>1909</v>
      </c>
      <c r="L1399" t="s">
        <v>1686</v>
      </c>
      <c r="M1399">
        <v>5</v>
      </c>
    </row>
    <row r="1400" spans="1:13" x14ac:dyDescent="0.3">
      <c r="A1400" t="s">
        <v>2732</v>
      </c>
      <c r="B1400">
        <v>2015</v>
      </c>
      <c r="C1400" s="1">
        <v>600000</v>
      </c>
      <c r="D1400">
        <v>80000</v>
      </c>
      <c r="E1400" t="s">
        <v>10</v>
      </c>
      <c r="F1400" t="s">
        <v>25</v>
      </c>
      <c r="G1400" t="s">
        <v>19</v>
      </c>
      <c r="H1400" t="s">
        <v>121</v>
      </c>
      <c r="I1400" t="s">
        <v>1880</v>
      </c>
      <c r="J1400" t="s">
        <v>1704</v>
      </c>
      <c r="K1400" t="s">
        <v>2090</v>
      </c>
      <c r="L1400" t="s">
        <v>2117</v>
      </c>
      <c r="M1400">
        <v>5</v>
      </c>
    </row>
    <row r="1401" spans="1:13" x14ac:dyDescent="0.3">
      <c r="A1401" t="s">
        <v>436</v>
      </c>
      <c r="B1401">
        <v>2009</v>
      </c>
      <c r="C1401" s="1">
        <v>150000</v>
      </c>
      <c r="D1401">
        <v>150000</v>
      </c>
      <c r="E1401" t="s">
        <v>14</v>
      </c>
      <c r="F1401" t="s">
        <v>25</v>
      </c>
      <c r="G1401" t="s">
        <v>12</v>
      </c>
      <c r="H1401" t="s">
        <v>151</v>
      </c>
      <c r="I1401" t="s">
        <v>2163</v>
      </c>
      <c r="J1401" t="s">
        <v>1742</v>
      </c>
      <c r="K1401" t="s">
        <v>1905</v>
      </c>
      <c r="L1401" t="s">
        <v>1744</v>
      </c>
      <c r="M1401">
        <v>7</v>
      </c>
    </row>
    <row r="1402" spans="1:13" x14ac:dyDescent="0.3">
      <c r="A1402" t="s">
        <v>549</v>
      </c>
      <c r="B1402">
        <v>2009</v>
      </c>
      <c r="C1402" s="1">
        <v>135000</v>
      </c>
      <c r="D1402">
        <v>120000</v>
      </c>
      <c r="E1402" t="s">
        <v>10</v>
      </c>
      <c r="F1402" t="s">
        <v>25</v>
      </c>
      <c r="G1402" t="s">
        <v>12</v>
      </c>
      <c r="H1402" t="s">
        <v>121</v>
      </c>
      <c r="I1402" t="s">
        <v>2733</v>
      </c>
      <c r="J1402" t="s">
        <v>2624</v>
      </c>
      <c r="K1402" t="s">
        <v>2035</v>
      </c>
      <c r="L1402" t="s">
        <v>2734</v>
      </c>
      <c r="M1402">
        <v>5</v>
      </c>
    </row>
    <row r="1403" spans="1:13" x14ac:dyDescent="0.3">
      <c r="A1403" t="s">
        <v>219</v>
      </c>
      <c r="B1403">
        <v>2014</v>
      </c>
      <c r="C1403" s="1">
        <v>650000</v>
      </c>
      <c r="D1403">
        <v>50000</v>
      </c>
      <c r="E1403" t="s">
        <v>14</v>
      </c>
      <c r="F1403" t="s">
        <v>25</v>
      </c>
      <c r="G1403" t="s">
        <v>12</v>
      </c>
      <c r="H1403" t="s">
        <v>121</v>
      </c>
      <c r="I1403" t="s">
        <v>1624</v>
      </c>
      <c r="J1403" t="s">
        <v>1625</v>
      </c>
      <c r="K1403" t="s">
        <v>1626</v>
      </c>
      <c r="L1403" t="s">
        <v>1627</v>
      </c>
      <c r="M1403">
        <v>5</v>
      </c>
    </row>
    <row r="1404" spans="1:13" x14ac:dyDescent="0.3">
      <c r="A1404" t="s">
        <v>141</v>
      </c>
      <c r="B1404">
        <v>2012</v>
      </c>
      <c r="C1404" s="1">
        <v>550000</v>
      </c>
      <c r="D1404">
        <v>83000</v>
      </c>
      <c r="E1404" t="s">
        <v>10</v>
      </c>
      <c r="F1404" t="s">
        <v>25</v>
      </c>
      <c r="G1404" t="s">
        <v>12</v>
      </c>
      <c r="H1404" t="s">
        <v>121</v>
      </c>
      <c r="I1404" t="s">
        <v>1716</v>
      </c>
      <c r="J1404" t="s">
        <v>1634</v>
      </c>
      <c r="K1404" t="s">
        <v>1753</v>
      </c>
      <c r="L1404" t="s">
        <v>1754</v>
      </c>
      <c r="M1404">
        <v>5</v>
      </c>
    </row>
    <row r="1405" spans="1:13" x14ac:dyDescent="0.3">
      <c r="A1405" t="s">
        <v>219</v>
      </c>
      <c r="B1405">
        <v>2017</v>
      </c>
      <c r="C1405" s="1">
        <v>650000</v>
      </c>
      <c r="D1405">
        <v>20000</v>
      </c>
      <c r="E1405" t="s">
        <v>14</v>
      </c>
      <c r="F1405" t="s">
        <v>25</v>
      </c>
      <c r="G1405" t="s">
        <v>12</v>
      </c>
      <c r="H1405" t="s">
        <v>121</v>
      </c>
      <c r="I1405" t="s">
        <v>2075</v>
      </c>
      <c r="J1405" t="s">
        <v>1625</v>
      </c>
      <c r="K1405" t="s">
        <v>2076</v>
      </c>
      <c r="L1405" t="s">
        <v>1627</v>
      </c>
      <c r="M1405">
        <v>5</v>
      </c>
    </row>
    <row r="1406" spans="1:13" x14ac:dyDescent="0.3">
      <c r="A1406" t="s">
        <v>614</v>
      </c>
      <c r="B1406">
        <v>2018</v>
      </c>
      <c r="C1406" s="1">
        <v>2900000</v>
      </c>
      <c r="D1406">
        <v>49000</v>
      </c>
      <c r="E1406" t="s">
        <v>14</v>
      </c>
      <c r="F1406" t="s">
        <v>25</v>
      </c>
      <c r="G1406" t="s">
        <v>19</v>
      </c>
      <c r="H1406" t="s">
        <v>121</v>
      </c>
      <c r="I1406" t="s">
        <v>2304</v>
      </c>
      <c r="J1406" t="s">
        <v>1786</v>
      </c>
      <c r="K1406" t="s">
        <v>2201</v>
      </c>
      <c r="L1406" t="s">
        <v>2598</v>
      </c>
      <c r="M1406">
        <v>7</v>
      </c>
    </row>
    <row r="1407" spans="1:13" x14ac:dyDescent="0.3">
      <c r="A1407" t="s">
        <v>437</v>
      </c>
      <c r="B1407">
        <v>2017</v>
      </c>
      <c r="C1407" s="1">
        <v>450000</v>
      </c>
      <c r="D1407">
        <v>6750</v>
      </c>
      <c r="E1407" t="s">
        <v>10</v>
      </c>
      <c r="F1407" t="s">
        <v>25</v>
      </c>
      <c r="G1407" t="s">
        <v>12</v>
      </c>
      <c r="H1407" t="s">
        <v>121</v>
      </c>
      <c r="I1407" t="s">
        <v>1756</v>
      </c>
      <c r="J1407" t="s">
        <v>1681</v>
      </c>
      <c r="K1407" t="s">
        <v>1815</v>
      </c>
      <c r="L1407" t="s">
        <v>1923</v>
      </c>
      <c r="M1407">
        <v>5</v>
      </c>
    </row>
    <row r="1408" spans="1:13" x14ac:dyDescent="0.3">
      <c r="A1408" t="s">
        <v>134</v>
      </c>
      <c r="B1408">
        <v>2015</v>
      </c>
      <c r="C1408" s="1">
        <v>650000</v>
      </c>
      <c r="D1408">
        <v>26000</v>
      </c>
      <c r="E1408" t="s">
        <v>10</v>
      </c>
      <c r="F1408" t="s">
        <v>25</v>
      </c>
      <c r="G1408" t="s">
        <v>12</v>
      </c>
      <c r="H1408" t="s">
        <v>121</v>
      </c>
      <c r="I1408" t="s">
        <v>2735</v>
      </c>
      <c r="J1408" t="s">
        <v>1828</v>
      </c>
      <c r="K1408" t="s">
        <v>2024</v>
      </c>
      <c r="L1408" t="s">
        <v>1830</v>
      </c>
      <c r="M1408">
        <v>5</v>
      </c>
    </row>
    <row r="1409" spans="1:13" x14ac:dyDescent="0.3">
      <c r="A1409" t="s">
        <v>1329</v>
      </c>
      <c r="B1409">
        <v>2017</v>
      </c>
      <c r="C1409" s="1">
        <v>430000</v>
      </c>
      <c r="D1409">
        <v>52000</v>
      </c>
      <c r="E1409" t="s">
        <v>10</v>
      </c>
      <c r="F1409" t="s">
        <v>25</v>
      </c>
      <c r="G1409" t="s">
        <v>12</v>
      </c>
      <c r="H1409" t="s">
        <v>121</v>
      </c>
      <c r="I1409" t="s">
        <v>1733</v>
      </c>
      <c r="J1409" t="s">
        <v>1647</v>
      </c>
      <c r="K1409" t="s">
        <v>1648</v>
      </c>
      <c r="L1409" t="s">
        <v>2264</v>
      </c>
      <c r="M1409">
        <v>5</v>
      </c>
    </row>
    <row r="1410" spans="1:13" x14ac:dyDescent="0.3">
      <c r="A1410" t="s">
        <v>2736</v>
      </c>
      <c r="B1410">
        <v>2017</v>
      </c>
      <c r="C1410" s="1">
        <v>1143000</v>
      </c>
      <c r="D1410">
        <v>51000</v>
      </c>
      <c r="E1410" t="s">
        <v>14</v>
      </c>
      <c r="F1410" t="s">
        <v>25</v>
      </c>
      <c r="G1410" t="s">
        <v>19</v>
      </c>
      <c r="H1410" t="s">
        <v>121</v>
      </c>
      <c r="I1410" t="s">
        <v>1925</v>
      </c>
      <c r="J1410" t="s">
        <v>1900</v>
      </c>
      <c r="K1410" t="s">
        <v>1912</v>
      </c>
      <c r="L1410" t="s">
        <v>1913</v>
      </c>
      <c r="M1410">
        <v>5</v>
      </c>
    </row>
    <row r="1411" spans="1:13" x14ac:dyDescent="0.3">
      <c r="A1411" t="s">
        <v>2737</v>
      </c>
      <c r="B1411">
        <v>2019</v>
      </c>
      <c r="C1411" s="1">
        <v>700000</v>
      </c>
      <c r="D1411">
        <v>20000</v>
      </c>
      <c r="E1411" t="s">
        <v>10</v>
      </c>
      <c r="F1411" t="s">
        <v>25</v>
      </c>
      <c r="G1411" t="s">
        <v>19</v>
      </c>
      <c r="H1411" t="s">
        <v>121</v>
      </c>
      <c r="I1411" t="s">
        <v>1817</v>
      </c>
      <c r="J1411" t="s">
        <v>1647</v>
      </c>
      <c r="K1411" t="s">
        <v>1870</v>
      </c>
      <c r="L1411" t="s">
        <v>1871</v>
      </c>
      <c r="M1411">
        <v>5</v>
      </c>
    </row>
    <row r="1412" spans="1:13" x14ac:dyDescent="0.3">
      <c r="A1412" t="s">
        <v>1071</v>
      </c>
      <c r="B1412">
        <v>2011</v>
      </c>
      <c r="C1412" s="1">
        <v>229999</v>
      </c>
      <c r="D1412">
        <v>18500</v>
      </c>
      <c r="E1412" t="s">
        <v>10</v>
      </c>
      <c r="F1412" t="s">
        <v>25</v>
      </c>
      <c r="G1412" t="s">
        <v>12</v>
      </c>
      <c r="H1412" t="s">
        <v>121</v>
      </c>
      <c r="I1412" t="s">
        <v>1756</v>
      </c>
      <c r="J1412" t="s">
        <v>1647</v>
      </c>
      <c r="K1412" t="s">
        <v>2479</v>
      </c>
      <c r="L1412" t="s">
        <v>1865</v>
      </c>
      <c r="M1412">
        <v>5</v>
      </c>
    </row>
    <row r="1413" spans="1:13" x14ac:dyDescent="0.3">
      <c r="A1413" t="s">
        <v>800</v>
      </c>
      <c r="B1413">
        <v>2017</v>
      </c>
      <c r="C1413" s="1">
        <v>509999</v>
      </c>
      <c r="D1413">
        <v>142000</v>
      </c>
      <c r="E1413" t="s">
        <v>14</v>
      </c>
      <c r="F1413" t="s">
        <v>25</v>
      </c>
      <c r="G1413" t="s">
        <v>12</v>
      </c>
      <c r="H1413" t="s">
        <v>121</v>
      </c>
      <c r="I1413" t="s">
        <v>2372</v>
      </c>
      <c r="J1413" t="s">
        <v>2039</v>
      </c>
      <c r="K1413" t="s">
        <v>1765</v>
      </c>
      <c r="L1413" t="s">
        <v>2105</v>
      </c>
      <c r="M1413">
        <v>7</v>
      </c>
    </row>
    <row r="1414" spans="1:13" x14ac:dyDescent="0.3">
      <c r="A1414" t="s">
        <v>822</v>
      </c>
      <c r="B1414">
        <v>2016</v>
      </c>
      <c r="C1414" s="1">
        <v>670000</v>
      </c>
      <c r="D1414">
        <v>50478</v>
      </c>
      <c r="E1414" t="s">
        <v>10</v>
      </c>
      <c r="F1414" t="s">
        <v>25</v>
      </c>
      <c r="G1414" t="s">
        <v>12</v>
      </c>
      <c r="H1414" t="s">
        <v>121</v>
      </c>
      <c r="I1414" t="s">
        <v>2738</v>
      </c>
      <c r="J1414" t="s">
        <v>2363</v>
      </c>
      <c r="K1414" t="s">
        <v>2739</v>
      </c>
      <c r="L1414" t="s">
        <v>2364</v>
      </c>
      <c r="M1414">
        <v>5</v>
      </c>
    </row>
    <row r="1415" spans="1:13" x14ac:dyDescent="0.3">
      <c r="A1415" t="s">
        <v>420</v>
      </c>
      <c r="B1415">
        <v>2019</v>
      </c>
      <c r="C1415" s="1">
        <v>525000</v>
      </c>
      <c r="D1415">
        <v>9200</v>
      </c>
      <c r="E1415" t="s">
        <v>10</v>
      </c>
      <c r="F1415" t="s">
        <v>25</v>
      </c>
      <c r="G1415" t="s">
        <v>19</v>
      </c>
      <c r="H1415" t="s">
        <v>121</v>
      </c>
      <c r="I1415" t="s">
        <v>2188</v>
      </c>
      <c r="J1415" t="s">
        <v>1704</v>
      </c>
      <c r="K1415" t="s">
        <v>2720</v>
      </c>
      <c r="L1415" t="s">
        <v>1706</v>
      </c>
      <c r="M1415">
        <v>5</v>
      </c>
    </row>
    <row r="1416" spans="1:13" x14ac:dyDescent="0.3">
      <c r="A1416" t="s">
        <v>449</v>
      </c>
      <c r="B1416">
        <v>2016</v>
      </c>
      <c r="C1416" s="1">
        <v>515000</v>
      </c>
      <c r="D1416">
        <v>40000</v>
      </c>
      <c r="E1416" t="s">
        <v>14</v>
      </c>
      <c r="F1416" t="s">
        <v>25</v>
      </c>
      <c r="G1416" t="s">
        <v>12</v>
      </c>
      <c r="H1416" t="s">
        <v>121</v>
      </c>
      <c r="I1416" t="s">
        <v>2531</v>
      </c>
      <c r="J1416" t="s">
        <v>1667</v>
      </c>
      <c r="K1416" t="s">
        <v>1909</v>
      </c>
      <c r="L1416" t="s">
        <v>1686</v>
      </c>
      <c r="M1416">
        <v>5</v>
      </c>
    </row>
    <row r="1417" spans="1:13" x14ac:dyDescent="0.3">
      <c r="A1417" t="s">
        <v>2740</v>
      </c>
      <c r="B1417">
        <v>2020</v>
      </c>
      <c r="C1417" s="1">
        <v>630000</v>
      </c>
      <c r="D1417">
        <v>5000</v>
      </c>
      <c r="E1417" t="s">
        <v>10</v>
      </c>
      <c r="F1417" t="s">
        <v>25</v>
      </c>
      <c r="G1417" t="s">
        <v>12</v>
      </c>
      <c r="H1417" t="s">
        <v>121</v>
      </c>
      <c r="I1417" t="s">
        <v>2177</v>
      </c>
      <c r="J1417" t="s">
        <v>1647</v>
      </c>
      <c r="K1417" t="s">
        <v>1870</v>
      </c>
      <c r="L1417" t="s">
        <v>1871</v>
      </c>
      <c r="M1417">
        <v>5</v>
      </c>
    </row>
    <row r="1418" spans="1:13" x14ac:dyDescent="0.3">
      <c r="A1418" t="s">
        <v>2741</v>
      </c>
      <c r="B1418">
        <v>2019</v>
      </c>
      <c r="C1418" s="1">
        <v>270000</v>
      </c>
      <c r="D1418">
        <v>2300</v>
      </c>
      <c r="E1418" t="s">
        <v>10</v>
      </c>
      <c r="F1418" t="s">
        <v>25</v>
      </c>
      <c r="G1418" t="s">
        <v>12</v>
      </c>
      <c r="H1418" t="s">
        <v>121</v>
      </c>
      <c r="I1418" t="s">
        <v>2318</v>
      </c>
      <c r="J1418" t="s">
        <v>2081</v>
      </c>
      <c r="K1418" t="s">
        <v>2319</v>
      </c>
      <c r="L1418" t="s">
        <v>2083</v>
      </c>
      <c r="M1418">
        <v>5</v>
      </c>
    </row>
    <row r="1419" spans="1:13" x14ac:dyDescent="0.3">
      <c r="A1419" t="s">
        <v>354</v>
      </c>
      <c r="B1419">
        <v>2016</v>
      </c>
      <c r="C1419" s="1">
        <v>300000</v>
      </c>
      <c r="D1419">
        <v>40000</v>
      </c>
      <c r="E1419" t="s">
        <v>10</v>
      </c>
      <c r="F1419" t="s">
        <v>25</v>
      </c>
      <c r="G1419" t="s">
        <v>12</v>
      </c>
      <c r="H1419" t="s">
        <v>121</v>
      </c>
      <c r="I1419" t="s">
        <v>2085</v>
      </c>
      <c r="J1419" t="s">
        <v>1655</v>
      </c>
      <c r="K1419" t="s">
        <v>1711</v>
      </c>
      <c r="L1419" t="s">
        <v>1712</v>
      </c>
      <c r="M1419">
        <v>5</v>
      </c>
    </row>
    <row r="1420" spans="1:13" x14ac:dyDescent="0.3">
      <c r="A1420" t="s">
        <v>349</v>
      </c>
      <c r="B1420">
        <v>2012</v>
      </c>
      <c r="C1420" s="1">
        <v>250000</v>
      </c>
      <c r="D1420">
        <v>119000</v>
      </c>
      <c r="E1420" t="s">
        <v>14</v>
      </c>
      <c r="F1420" t="s">
        <v>25</v>
      </c>
      <c r="G1420" t="s">
        <v>12</v>
      </c>
      <c r="H1420" t="s">
        <v>121</v>
      </c>
      <c r="I1420" t="s">
        <v>1720</v>
      </c>
      <c r="J1420" t="s">
        <v>2402</v>
      </c>
      <c r="K1420" t="s">
        <v>2403</v>
      </c>
      <c r="L1420" t="s">
        <v>2404</v>
      </c>
      <c r="M1420">
        <v>8</v>
      </c>
    </row>
    <row r="1421" spans="1:13" x14ac:dyDescent="0.3">
      <c r="A1421" t="s">
        <v>277</v>
      </c>
      <c r="B1421">
        <v>2005</v>
      </c>
      <c r="C1421" s="1">
        <v>90000</v>
      </c>
      <c r="D1421">
        <v>100000</v>
      </c>
      <c r="E1421" t="s">
        <v>10</v>
      </c>
      <c r="F1421" t="s">
        <v>25</v>
      </c>
      <c r="G1421" t="s">
        <v>12</v>
      </c>
      <c r="H1421" t="s">
        <v>151</v>
      </c>
      <c r="I1421" t="s">
        <v>1687</v>
      </c>
      <c r="J1421" t="s">
        <v>1655</v>
      </c>
      <c r="K1421" t="s">
        <v>1688</v>
      </c>
      <c r="L1421" t="s">
        <v>1689</v>
      </c>
      <c r="M1421">
        <v>5</v>
      </c>
    </row>
    <row r="1422" spans="1:13" x14ac:dyDescent="0.3">
      <c r="A1422" t="s">
        <v>339</v>
      </c>
      <c r="B1422">
        <v>2017</v>
      </c>
      <c r="C1422" s="1">
        <v>750000</v>
      </c>
      <c r="D1422">
        <v>100000</v>
      </c>
      <c r="E1422" t="s">
        <v>14</v>
      </c>
      <c r="F1422" t="s">
        <v>25</v>
      </c>
      <c r="G1422" t="s">
        <v>12</v>
      </c>
      <c r="H1422" t="s">
        <v>121</v>
      </c>
      <c r="I1422" t="s">
        <v>1684</v>
      </c>
      <c r="J1422" t="s">
        <v>1625</v>
      </c>
      <c r="K1422" t="s">
        <v>1685</v>
      </c>
      <c r="L1422" t="s">
        <v>1686</v>
      </c>
      <c r="M1422">
        <v>7</v>
      </c>
    </row>
    <row r="1423" spans="1:13" x14ac:dyDescent="0.3">
      <c r="A1423" t="s">
        <v>122</v>
      </c>
      <c r="B1423">
        <v>2009</v>
      </c>
      <c r="C1423" s="1">
        <v>135000</v>
      </c>
      <c r="D1423">
        <v>50000</v>
      </c>
      <c r="E1423" t="s">
        <v>10</v>
      </c>
      <c r="F1423" t="s">
        <v>25</v>
      </c>
      <c r="G1423" t="s">
        <v>12</v>
      </c>
      <c r="H1423" t="s">
        <v>126</v>
      </c>
      <c r="I1423" t="s">
        <v>1677</v>
      </c>
      <c r="J1423" t="s">
        <v>1651</v>
      </c>
      <c r="K1423" t="s">
        <v>1678</v>
      </c>
      <c r="L1423" t="s">
        <v>1679</v>
      </c>
      <c r="M1423">
        <v>5</v>
      </c>
    </row>
    <row r="1424" spans="1:13" x14ac:dyDescent="0.3">
      <c r="A1424" t="s">
        <v>1197</v>
      </c>
      <c r="B1424">
        <v>2013</v>
      </c>
      <c r="C1424" s="1">
        <v>275000</v>
      </c>
      <c r="D1424">
        <v>80000</v>
      </c>
      <c r="E1424" t="s">
        <v>10</v>
      </c>
      <c r="F1424" t="s">
        <v>25</v>
      </c>
      <c r="G1424" t="s">
        <v>12</v>
      </c>
      <c r="H1424" t="s">
        <v>126</v>
      </c>
      <c r="I1424" t="s">
        <v>1892</v>
      </c>
      <c r="J1424" t="s">
        <v>1814</v>
      </c>
      <c r="K1424" t="s">
        <v>1873</v>
      </c>
      <c r="L1424" t="s">
        <v>1874</v>
      </c>
      <c r="M1424">
        <v>5</v>
      </c>
    </row>
    <row r="1425" spans="1:13" x14ac:dyDescent="0.3">
      <c r="A1425" t="s">
        <v>279</v>
      </c>
      <c r="B1425">
        <v>2018</v>
      </c>
      <c r="C1425" s="1">
        <v>740000</v>
      </c>
      <c r="D1425">
        <v>15000</v>
      </c>
      <c r="E1425" t="s">
        <v>10</v>
      </c>
      <c r="F1425" t="s">
        <v>25</v>
      </c>
      <c r="G1425" t="s">
        <v>12</v>
      </c>
      <c r="H1425" t="s">
        <v>121</v>
      </c>
      <c r="I1425" t="s">
        <v>1733</v>
      </c>
      <c r="J1425" t="s">
        <v>1681</v>
      </c>
      <c r="K1425" t="s">
        <v>1995</v>
      </c>
      <c r="L1425" t="s">
        <v>1996</v>
      </c>
      <c r="M1425">
        <v>5</v>
      </c>
    </row>
    <row r="1426" spans="1:13" x14ac:dyDescent="0.3">
      <c r="A1426" t="s">
        <v>2742</v>
      </c>
      <c r="B1426">
        <v>2018</v>
      </c>
      <c r="C1426" s="1">
        <v>1000000</v>
      </c>
      <c r="D1426">
        <v>4295</v>
      </c>
      <c r="E1426" t="s">
        <v>10</v>
      </c>
      <c r="F1426" t="s">
        <v>512</v>
      </c>
      <c r="G1426" t="s">
        <v>12</v>
      </c>
      <c r="H1426" t="s">
        <v>121</v>
      </c>
      <c r="I1426" t="s">
        <v>2172</v>
      </c>
      <c r="J1426" t="s">
        <v>2226</v>
      </c>
      <c r="K1426" t="s">
        <v>2396</v>
      </c>
      <c r="L1426" t="s">
        <v>2397</v>
      </c>
      <c r="M1426">
        <v>5</v>
      </c>
    </row>
    <row r="1427" spans="1:13" x14ac:dyDescent="0.3">
      <c r="A1427" t="s">
        <v>2742</v>
      </c>
      <c r="B1427">
        <v>2018</v>
      </c>
      <c r="C1427" s="1">
        <v>1000000</v>
      </c>
      <c r="D1427">
        <v>5229</v>
      </c>
      <c r="E1427" t="s">
        <v>10</v>
      </c>
      <c r="F1427" t="s">
        <v>512</v>
      </c>
      <c r="G1427" t="s">
        <v>12</v>
      </c>
      <c r="H1427" t="s">
        <v>121</v>
      </c>
      <c r="I1427" t="s">
        <v>2172</v>
      </c>
      <c r="J1427" t="s">
        <v>2226</v>
      </c>
      <c r="K1427" t="s">
        <v>2396</v>
      </c>
      <c r="L1427" t="s">
        <v>2397</v>
      </c>
      <c r="M1427">
        <v>5</v>
      </c>
    </row>
    <row r="1428" spans="1:13" x14ac:dyDescent="0.3">
      <c r="A1428" t="s">
        <v>907</v>
      </c>
      <c r="B1428">
        <v>2019</v>
      </c>
      <c r="C1428" s="1">
        <v>550000</v>
      </c>
      <c r="D1428">
        <v>4701</v>
      </c>
      <c r="E1428" t="s">
        <v>10</v>
      </c>
      <c r="F1428" t="s">
        <v>512</v>
      </c>
      <c r="G1428" t="s">
        <v>12</v>
      </c>
      <c r="H1428" t="s">
        <v>121</v>
      </c>
      <c r="I1428" t="s">
        <v>2743</v>
      </c>
      <c r="J1428" t="s">
        <v>1647</v>
      </c>
      <c r="K1428" t="s">
        <v>1648</v>
      </c>
      <c r="L1428" t="s">
        <v>2264</v>
      </c>
      <c r="M1428">
        <v>5</v>
      </c>
    </row>
    <row r="1429" spans="1:13" x14ac:dyDescent="0.3">
      <c r="A1429" t="s">
        <v>364</v>
      </c>
      <c r="B1429">
        <v>2016</v>
      </c>
      <c r="C1429" s="1">
        <v>600000</v>
      </c>
      <c r="D1429">
        <v>6757</v>
      </c>
      <c r="E1429" t="s">
        <v>10</v>
      </c>
      <c r="F1429" t="s">
        <v>512</v>
      </c>
      <c r="G1429" t="s">
        <v>12</v>
      </c>
      <c r="H1429" t="s">
        <v>121</v>
      </c>
      <c r="I1429" t="s">
        <v>2177</v>
      </c>
      <c r="J1429" t="s">
        <v>1647</v>
      </c>
      <c r="K1429" t="s">
        <v>1870</v>
      </c>
      <c r="L1429" t="s">
        <v>1871</v>
      </c>
      <c r="M1429">
        <v>5</v>
      </c>
    </row>
    <row r="1430" spans="1:13" x14ac:dyDescent="0.3">
      <c r="A1430" t="s">
        <v>2744</v>
      </c>
      <c r="B1430">
        <v>2016</v>
      </c>
      <c r="C1430" s="1">
        <v>675000</v>
      </c>
      <c r="D1430">
        <v>28182</v>
      </c>
      <c r="E1430" t="s">
        <v>10</v>
      </c>
      <c r="F1430" t="s">
        <v>512</v>
      </c>
      <c r="G1430" t="s">
        <v>19</v>
      </c>
      <c r="H1430" t="s">
        <v>121</v>
      </c>
      <c r="I1430" t="s">
        <v>1884</v>
      </c>
      <c r="J1430" t="s">
        <v>1832</v>
      </c>
      <c r="K1430" t="s">
        <v>1630</v>
      </c>
      <c r="L1430" t="s">
        <v>1859</v>
      </c>
      <c r="M1430">
        <v>5</v>
      </c>
    </row>
    <row r="1431" spans="1:13" x14ac:dyDescent="0.3">
      <c r="A1431" t="s">
        <v>2745</v>
      </c>
      <c r="B1431">
        <v>2019</v>
      </c>
      <c r="C1431" s="1">
        <v>950000</v>
      </c>
      <c r="D1431">
        <v>11533</v>
      </c>
      <c r="E1431" t="s">
        <v>10</v>
      </c>
      <c r="F1431" t="s">
        <v>512</v>
      </c>
      <c r="G1431" t="s">
        <v>12</v>
      </c>
      <c r="H1431" t="s">
        <v>121</v>
      </c>
      <c r="I1431" t="s">
        <v>2746</v>
      </c>
      <c r="J1431" t="s">
        <v>1629</v>
      </c>
      <c r="K1431" t="s">
        <v>2747</v>
      </c>
      <c r="L1431" t="s">
        <v>2748</v>
      </c>
      <c r="M1431">
        <v>5</v>
      </c>
    </row>
    <row r="1432" spans="1:13" x14ac:dyDescent="0.3">
      <c r="A1432" t="s">
        <v>520</v>
      </c>
      <c r="B1432">
        <v>2017</v>
      </c>
      <c r="C1432" s="1">
        <v>850000</v>
      </c>
      <c r="D1432">
        <v>11688</v>
      </c>
      <c r="E1432" t="s">
        <v>10</v>
      </c>
      <c r="F1432" t="s">
        <v>512</v>
      </c>
      <c r="G1432" t="s">
        <v>12</v>
      </c>
      <c r="H1432" t="s">
        <v>121</v>
      </c>
      <c r="I1432" t="s">
        <v>1750</v>
      </c>
      <c r="J1432" t="s">
        <v>1634</v>
      </c>
      <c r="K1432" t="s">
        <v>1751</v>
      </c>
      <c r="L1432" t="s">
        <v>1752</v>
      </c>
      <c r="M1432">
        <v>5</v>
      </c>
    </row>
    <row r="1433" spans="1:13" x14ac:dyDescent="0.3">
      <c r="A1433" t="s">
        <v>742</v>
      </c>
      <c r="B1433">
        <v>2012</v>
      </c>
      <c r="C1433" s="1">
        <v>550000</v>
      </c>
      <c r="D1433">
        <v>57728</v>
      </c>
      <c r="E1433" t="s">
        <v>10</v>
      </c>
      <c r="F1433" t="s">
        <v>512</v>
      </c>
      <c r="G1433" t="s">
        <v>19</v>
      </c>
      <c r="H1433" t="s">
        <v>121</v>
      </c>
      <c r="I1433" t="s">
        <v>1904</v>
      </c>
      <c r="J1433" t="s">
        <v>2077</v>
      </c>
      <c r="K1433" t="s">
        <v>1905</v>
      </c>
      <c r="L1433" t="s">
        <v>1798</v>
      </c>
      <c r="M1433">
        <v>5</v>
      </c>
    </row>
    <row r="1434" spans="1:13" x14ac:dyDescent="0.3">
      <c r="A1434" t="s">
        <v>2061</v>
      </c>
      <c r="B1434">
        <v>2018</v>
      </c>
      <c r="C1434" s="1">
        <v>925000</v>
      </c>
      <c r="D1434">
        <v>23712</v>
      </c>
      <c r="E1434" t="s">
        <v>14</v>
      </c>
      <c r="F1434" t="s">
        <v>512</v>
      </c>
      <c r="G1434" t="s">
        <v>12</v>
      </c>
      <c r="H1434" t="s">
        <v>121</v>
      </c>
      <c r="I1434" t="s">
        <v>2062</v>
      </c>
      <c r="J1434" t="s">
        <v>1625</v>
      </c>
      <c r="K1434" t="s">
        <v>1685</v>
      </c>
      <c r="L1434" t="s">
        <v>1686</v>
      </c>
      <c r="M1434">
        <v>5</v>
      </c>
    </row>
    <row r="1435" spans="1:13" x14ac:dyDescent="0.3">
      <c r="A1435" t="s">
        <v>1366</v>
      </c>
      <c r="B1435">
        <v>2015</v>
      </c>
      <c r="C1435" s="1">
        <v>625000</v>
      </c>
      <c r="D1435">
        <v>70670</v>
      </c>
      <c r="E1435" t="s">
        <v>10</v>
      </c>
      <c r="F1435" t="s">
        <v>512</v>
      </c>
      <c r="G1435" t="s">
        <v>19</v>
      </c>
      <c r="H1435" t="s">
        <v>121</v>
      </c>
      <c r="I1435" t="s">
        <v>2749</v>
      </c>
      <c r="J1435" t="s">
        <v>2363</v>
      </c>
      <c r="K1435" t="s">
        <v>2197</v>
      </c>
      <c r="L1435" t="s">
        <v>2364</v>
      </c>
      <c r="M1435">
        <v>5</v>
      </c>
    </row>
    <row r="1436" spans="1:13" x14ac:dyDescent="0.3">
      <c r="A1436" t="s">
        <v>354</v>
      </c>
      <c r="B1436">
        <v>2014</v>
      </c>
      <c r="C1436" s="1">
        <v>200000</v>
      </c>
      <c r="D1436">
        <v>43381</v>
      </c>
      <c r="E1436" t="s">
        <v>10</v>
      </c>
      <c r="F1436" t="s">
        <v>11</v>
      </c>
      <c r="G1436" t="s">
        <v>12</v>
      </c>
      <c r="H1436" t="s">
        <v>126</v>
      </c>
      <c r="I1436" t="s">
        <v>2085</v>
      </c>
      <c r="J1436" t="s">
        <v>1655</v>
      </c>
      <c r="K1436" t="s">
        <v>1711</v>
      </c>
      <c r="L1436" t="s">
        <v>1712</v>
      </c>
      <c r="M1436">
        <v>5</v>
      </c>
    </row>
    <row r="1437" spans="1:13" x14ac:dyDescent="0.3">
      <c r="A1437" t="s">
        <v>2750</v>
      </c>
      <c r="B1437">
        <v>2014</v>
      </c>
      <c r="C1437" s="1">
        <v>635000</v>
      </c>
      <c r="D1437">
        <v>79011</v>
      </c>
      <c r="E1437" t="s">
        <v>10</v>
      </c>
      <c r="F1437" t="s">
        <v>512</v>
      </c>
      <c r="G1437" t="s">
        <v>19</v>
      </c>
      <c r="H1437" t="s">
        <v>121</v>
      </c>
      <c r="I1437" t="s">
        <v>1970</v>
      </c>
      <c r="J1437" t="s">
        <v>1634</v>
      </c>
      <c r="K1437" t="s">
        <v>1751</v>
      </c>
      <c r="L1437" t="s">
        <v>1752</v>
      </c>
      <c r="M1437">
        <v>5</v>
      </c>
    </row>
    <row r="1438" spans="1:13" x14ac:dyDescent="0.3">
      <c r="A1438" t="s">
        <v>1003</v>
      </c>
      <c r="B1438">
        <v>2014</v>
      </c>
      <c r="C1438" s="1">
        <v>425000</v>
      </c>
      <c r="D1438">
        <v>50000</v>
      </c>
      <c r="E1438" t="s">
        <v>14</v>
      </c>
      <c r="F1438" t="s">
        <v>25</v>
      </c>
      <c r="G1438" t="s">
        <v>12</v>
      </c>
      <c r="H1438" t="s">
        <v>126</v>
      </c>
      <c r="I1438" t="s">
        <v>1866</v>
      </c>
      <c r="J1438" t="s">
        <v>1625</v>
      </c>
      <c r="K1438" t="s">
        <v>1692</v>
      </c>
      <c r="L1438" t="s">
        <v>1686</v>
      </c>
      <c r="M1438">
        <v>5</v>
      </c>
    </row>
    <row r="1439" spans="1:13" x14ac:dyDescent="0.3">
      <c r="A1439" t="s">
        <v>159</v>
      </c>
      <c r="B1439">
        <v>2011</v>
      </c>
      <c r="C1439" s="1">
        <v>220000</v>
      </c>
      <c r="D1439">
        <v>40000</v>
      </c>
      <c r="E1439" t="s">
        <v>10</v>
      </c>
      <c r="F1439" t="s">
        <v>25</v>
      </c>
      <c r="G1439" t="s">
        <v>12</v>
      </c>
      <c r="H1439" t="s">
        <v>121</v>
      </c>
      <c r="I1439" t="s">
        <v>1677</v>
      </c>
      <c r="J1439" t="s">
        <v>1730</v>
      </c>
      <c r="K1439" t="s">
        <v>1660</v>
      </c>
      <c r="L1439" t="s">
        <v>1731</v>
      </c>
      <c r="M1439">
        <v>5</v>
      </c>
    </row>
    <row r="1440" spans="1:13" x14ac:dyDescent="0.3">
      <c r="A1440" t="s">
        <v>162</v>
      </c>
      <c r="B1440">
        <v>2018</v>
      </c>
      <c r="C1440" s="1">
        <v>590000</v>
      </c>
      <c r="D1440">
        <v>10000</v>
      </c>
      <c r="E1440" t="s">
        <v>10</v>
      </c>
      <c r="F1440" t="s">
        <v>25</v>
      </c>
      <c r="G1440" t="s">
        <v>12</v>
      </c>
      <c r="H1440" t="s">
        <v>121</v>
      </c>
      <c r="I1440" t="s">
        <v>1677</v>
      </c>
      <c r="J1440" t="s">
        <v>1647</v>
      </c>
      <c r="K1440" t="s">
        <v>1648</v>
      </c>
      <c r="L1440" t="s">
        <v>1649</v>
      </c>
      <c r="M1440">
        <v>5</v>
      </c>
    </row>
    <row r="1441" spans="1:13" x14ac:dyDescent="0.3">
      <c r="A1441" t="s">
        <v>704</v>
      </c>
      <c r="B1441">
        <v>2017</v>
      </c>
      <c r="C1441" s="1">
        <v>775000</v>
      </c>
      <c r="D1441">
        <v>35000</v>
      </c>
      <c r="E1441" t="s">
        <v>14</v>
      </c>
      <c r="F1441" t="s">
        <v>25</v>
      </c>
      <c r="G1441" t="s">
        <v>12</v>
      </c>
      <c r="H1441" t="s">
        <v>121</v>
      </c>
      <c r="I1441" t="s">
        <v>2151</v>
      </c>
      <c r="J1441" t="s">
        <v>2152</v>
      </c>
      <c r="K1441" t="s">
        <v>2153</v>
      </c>
      <c r="L1441" t="s">
        <v>2154</v>
      </c>
      <c r="M1441">
        <v>6</v>
      </c>
    </row>
    <row r="1442" spans="1:13" x14ac:dyDescent="0.3">
      <c r="A1442" t="s">
        <v>1071</v>
      </c>
      <c r="B1442">
        <v>2015</v>
      </c>
      <c r="C1442" s="1">
        <v>350000</v>
      </c>
      <c r="D1442">
        <v>58500</v>
      </c>
      <c r="E1442" t="s">
        <v>10</v>
      </c>
      <c r="F1442" t="s">
        <v>25</v>
      </c>
      <c r="G1442" t="s">
        <v>12</v>
      </c>
      <c r="H1442" t="s">
        <v>121</v>
      </c>
      <c r="I1442" t="s">
        <v>1756</v>
      </c>
      <c r="J1442" t="s">
        <v>1647</v>
      </c>
      <c r="K1442" t="s">
        <v>2479</v>
      </c>
      <c r="L1442" t="s">
        <v>1865</v>
      </c>
      <c r="M1442">
        <v>5</v>
      </c>
    </row>
    <row r="1443" spans="1:13" x14ac:dyDescent="0.3">
      <c r="A1443" t="s">
        <v>226</v>
      </c>
      <c r="B1443">
        <v>2018</v>
      </c>
      <c r="C1443" s="1">
        <v>575000</v>
      </c>
      <c r="D1443">
        <v>20000</v>
      </c>
      <c r="E1443" t="s">
        <v>10</v>
      </c>
      <c r="F1443" t="s">
        <v>25</v>
      </c>
      <c r="G1443" t="s">
        <v>12</v>
      </c>
      <c r="H1443" t="s">
        <v>121</v>
      </c>
      <c r="I1443" t="s">
        <v>1707</v>
      </c>
      <c r="J1443" t="s">
        <v>1647</v>
      </c>
      <c r="K1443" t="s">
        <v>1708</v>
      </c>
      <c r="L1443" t="s">
        <v>1709</v>
      </c>
      <c r="M1443">
        <v>5</v>
      </c>
    </row>
    <row r="1444" spans="1:13" x14ac:dyDescent="0.3">
      <c r="A1444" t="s">
        <v>292</v>
      </c>
      <c r="B1444">
        <v>2011</v>
      </c>
      <c r="C1444" s="1">
        <v>200000</v>
      </c>
      <c r="D1444">
        <v>43500</v>
      </c>
      <c r="E1444" t="s">
        <v>10</v>
      </c>
      <c r="F1444" t="s">
        <v>25</v>
      </c>
      <c r="G1444" t="s">
        <v>12</v>
      </c>
      <c r="H1444" t="s">
        <v>126</v>
      </c>
      <c r="I1444" t="s">
        <v>2544</v>
      </c>
      <c r="J1444" t="s">
        <v>1681</v>
      </c>
      <c r="K1444" t="s">
        <v>2035</v>
      </c>
      <c r="L1444" t="s">
        <v>1739</v>
      </c>
      <c r="M1444">
        <v>5</v>
      </c>
    </row>
    <row r="1445" spans="1:13" x14ac:dyDescent="0.3">
      <c r="A1445" t="s">
        <v>916</v>
      </c>
      <c r="B1445">
        <v>2018</v>
      </c>
      <c r="C1445" s="1">
        <v>1575000</v>
      </c>
      <c r="D1445">
        <v>30000</v>
      </c>
      <c r="E1445" t="s">
        <v>14</v>
      </c>
      <c r="F1445" t="s">
        <v>25</v>
      </c>
      <c r="G1445" t="s">
        <v>12</v>
      </c>
      <c r="H1445" t="s">
        <v>121</v>
      </c>
      <c r="I1445" t="s">
        <v>2072</v>
      </c>
      <c r="J1445" t="s">
        <v>1742</v>
      </c>
      <c r="K1445" t="s">
        <v>2128</v>
      </c>
      <c r="L1445" t="s">
        <v>1954</v>
      </c>
      <c r="M1445">
        <v>7</v>
      </c>
    </row>
    <row r="1446" spans="1:13" x14ac:dyDescent="0.3">
      <c r="A1446" t="s">
        <v>486</v>
      </c>
      <c r="B1446">
        <v>2015</v>
      </c>
      <c r="C1446" s="1">
        <v>600000</v>
      </c>
      <c r="D1446">
        <v>63000</v>
      </c>
      <c r="E1446" t="s">
        <v>14</v>
      </c>
      <c r="F1446" t="s">
        <v>25</v>
      </c>
      <c r="G1446" t="s">
        <v>12</v>
      </c>
      <c r="H1446" t="s">
        <v>121</v>
      </c>
      <c r="I1446" t="s">
        <v>1834</v>
      </c>
      <c r="J1446" t="s">
        <v>1629</v>
      </c>
      <c r="K1446" t="s">
        <v>1835</v>
      </c>
      <c r="L1446" t="s">
        <v>1836</v>
      </c>
      <c r="M1446">
        <v>5</v>
      </c>
    </row>
    <row r="1447" spans="1:13" x14ac:dyDescent="0.3">
      <c r="A1447" t="s">
        <v>2751</v>
      </c>
      <c r="B1447">
        <v>2016</v>
      </c>
      <c r="C1447" s="1">
        <v>720000</v>
      </c>
      <c r="D1447">
        <v>35000</v>
      </c>
      <c r="E1447" t="s">
        <v>14</v>
      </c>
      <c r="F1447" t="s">
        <v>25</v>
      </c>
      <c r="G1447" t="s">
        <v>12</v>
      </c>
      <c r="H1447" t="s">
        <v>121</v>
      </c>
      <c r="I1447" t="s">
        <v>2170</v>
      </c>
      <c r="J1447" t="s">
        <v>2164</v>
      </c>
      <c r="K1447" t="s">
        <v>1920</v>
      </c>
      <c r="L1447" t="s">
        <v>2171</v>
      </c>
      <c r="M1447">
        <v>7</v>
      </c>
    </row>
    <row r="1448" spans="1:13" x14ac:dyDescent="0.3">
      <c r="A1448" t="s">
        <v>2752</v>
      </c>
      <c r="B1448">
        <v>2012</v>
      </c>
      <c r="C1448" s="1">
        <v>158000</v>
      </c>
      <c r="D1448">
        <v>110000</v>
      </c>
      <c r="E1448" t="s">
        <v>14</v>
      </c>
      <c r="F1448" t="s">
        <v>25</v>
      </c>
      <c r="G1448" t="s">
        <v>12</v>
      </c>
      <c r="H1448" t="s">
        <v>126</v>
      </c>
      <c r="I1448" t="s">
        <v>1895</v>
      </c>
      <c r="J1448" t="s">
        <v>1639</v>
      </c>
      <c r="K1448" t="s">
        <v>2143</v>
      </c>
      <c r="L1448" t="s">
        <v>1898</v>
      </c>
      <c r="M1448">
        <v>5</v>
      </c>
    </row>
    <row r="1449" spans="1:13" x14ac:dyDescent="0.3">
      <c r="A1449" t="s">
        <v>916</v>
      </c>
      <c r="B1449">
        <v>2018</v>
      </c>
      <c r="C1449" s="1">
        <v>1575000</v>
      </c>
      <c r="D1449">
        <v>25000</v>
      </c>
      <c r="E1449" t="s">
        <v>14</v>
      </c>
      <c r="F1449" t="s">
        <v>25</v>
      </c>
      <c r="G1449" t="s">
        <v>12</v>
      </c>
      <c r="H1449" t="s">
        <v>121</v>
      </c>
      <c r="I1449" t="s">
        <v>2072</v>
      </c>
      <c r="J1449" t="s">
        <v>1742</v>
      </c>
      <c r="K1449" t="s">
        <v>2128</v>
      </c>
      <c r="L1449" t="s">
        <v>1954</v>
      </c>
      <c r="M1449">
        <v>7</v>
      </c>
    </row>
    <row r="1450" spans="1:13" x14ac:dyDescent="0.3">
      <c r="A1450" t="s">
        <v>1391</v>
      </c>
      <c r="B1450">
        <v>2017</v>
      </c>
      <c r="C1450" s="1">
        <v>580000</v>
      </c>
      <c r="D1450">
        <v>30000</v>
      </c>
      <c r="E1450" t="s">
        <v>10</v>
      </c>
      <c r="F1450" t="s">
        <v>25</v>
      </c>
      <c r="G1450" t="s">
        <v>19</v>
      </c>
      <c r="H1450" t="s">
        <v>121</v>
      </c>
      <c r="I1450" t="s">
        <v>2753</v>
      </c>
      <c r="J1450" t="s">
        <v>1647</v>
      </c>
      <c r="K1450" t="s">
        <v>1648</v>
      </c>
      <c r="L1450" t="s">
        <v>1649</v>
      </c>
      <c r="M1450">
        <v>5</v>
      </c>
    </row>
    <row r="1451" spans="1:13" x14ac:dyDescent="0.3">
      <c r="A1451" t="s">
        <v>677</v>
      </c>
      <c r="B1451">
        <v>2012</v>
      </c>
      <c r="C1451" s="1">
        <v>420000</v>
      </c>
      <c r="D1451">
        <v>50000</v>
      </c>
      <c r="E1451" t="s">
        <v>14</v>
      </c>
      <c r="F1451" t="s">
        <v>25</v>
      </c>
      <c r="G1451" t="s">
        <v>12</v>
      </c>
      <c r="H1451" t="s">
        <v>121</v>
      </c>
      <c r="I1451" t="s">
        <v>2170</v>
      </c>
      <c r="J1451" t="s">
        <v>2164</v>
      </c>
      <c r="K1451" t="s">
        <v>1920</v>
      </c>
      <c r="L1451" t="s">
        <v>2171</v>
      </c>
      <c r="M1451">
        <v>7</v>
      </c>
    </row>
    <row r="1452" spans="1:13" x14ac:dyDescent="0.3">
      <c r="A1452" t="s">
        <v>2129</v>
      </c>
      <c r="B1452">
        <v>2018</v>
      </c>
      <c r="C1452" s="1">
        <v>1200000</v>
      </c>
      <c r="D1452">
        <v>35000</v>
      </c>
      <c r="E1452" t="s">
        <v>14</v>
      </c>
      <c r="F1452" t="s">
        <v>25</v>
      </c>
      <c r="G1452" t="s">
        <v>12</v>
      </c>
      <c r="H1452" t="s">
        <v>121</v>
      </c>
      <c r="I1452" t="s">
        <v>1670</v>
      </c>
      <c r="J1452" t="s">
        <v>1634</v>
      </c>
      <c r="K1452" t="s">
        <v>2130</v>
      </c>
      <c r="L1452" t="s">
        <v>2131</v>
      </c>
      <c r="M1452">
        <v>8</v>
      </c>
    </row>
    <row r="1453" spans="1:13" x14ac:dyDescent="0.3">
      <c r="A1453" t="s">
        <v>411</v>
      </c>
      <c r="B1453">
        <v>2018</v>
      </c>
      <c r="C1453" s="1">
        <v>350000</v>
      </c>
      <c r="D1453">
        <v>30000</v>
      </c>
      <c r="E1453" t="s">
        <v>10</v>
      </c>
      <c r="F1453" t="s">
        <v>25</v>
      </c>
      <c r="G1453" t="s">
        <v>12</v>
      </c>
      <c r="H1453" t="s">
        <v>121</v>
      </c>
      <c r="I1453" t="s">
        <v>1915</v>
      </c>
      <c r="J1453" t="s">
        <v>1916</v>
      </c>
      <c r="K1453" t="s">
        <v>1678</v>
      </c>
      <c r="L1453" t="s">
        <v>1917</v>
      </c>
      <c r="M1453">
        <v>5</v>
      </c>
    </row>
    <row r="1454" spans="1:13" x14ac:dyDescent="0.3">
      <c r="A1454" t="s">
        <v>1553</v>
      </c>
      <c r="B1454">
        <v>2014</v>
      </c>
      <c r="C1454" s="1">
        <v>650000</v>
      </c>
      <c r="D1454">
        <v>56000</v>
      </c>
      <c r="E1454" t="s">
        <v>10</v>
      </c>
      <c r="F1454" t="s">
        <v>25</v>
      </c>
      <c r="G1454" t="s">
        <v>12</v>
      </c>
      <c r="H1454" t="s">
        <v>121</v>
      </c>
      <c r="I1454" t="s">
        <v>2065</v>
      </c>
      <c r="J1454" t="s">
        <v>1634</v>
      </c>
      <c r="K1454" t="s">
        <v>1751</v>
      </c>
      <c r="L1454" t="s">
        <v>1752</v>
      </c>
      <c r="M1454">
        <v>5</v>
      </c>
    </row>
    <row r="1455" spans="1:13" x14ac:dyDescent="0.3">
      <c r="A1455" t="s">
        <v>159</v>
      </c>
      <c r="B1455">
        <v>2017</v>
      </c>
      <c r="C1455" s="1">
        <v>400000</v>
      </c>
      <c r="D1455">
        <v>12700</v>
      </c>
      <c r="E1455" t="s">
        <v>10</v>
      </c>
      <c r="F1455" t="s">
        <v>25</v>
      </c>
      <c r="G1455" t="s">
        <v>12</v>
      </c>
      <c r="H1455" t="s">
        <v>121</v>
      </c>
      <c r="I1455" t="s">
        <v>1821</v>
      </c>
      <c r="J1455" t="s">
        <v>1730</v>
      </c>
      <c r="K1455" t="s">
        <v>1843</v>
      </c>
      <c r="L1455" t="s">
        <v>1731</v>
      </c>
      <c r="M1455">
        <v>5</v>
      </c>
    </row>
    <row r="1456" spans="1:13" x14ac:dyDescent="0.3">
      <c r="A1456" t="s">
        <v>1471</v>
      </c>
      <c r="B1456">
        <v>2018</v>
      </c>
      <c r="C1456" s="1">
        <v>700000</v>
      </c>
      <c r="D1456">
        <v>35000</v>
      </c>
      <c r="E1456" t="s">
        <v>14</v>
      </c>
      <c r="F1456" t="s">
        <v>25</v>
      </c>
      <c r="G1456" t="s">
        <v>12</v>
      </c>
      <c r="H1456" t="s">
        <v>121</v>
      </c>
      <c r="I1456" t="s">
        <v>1700</v>
      </c>
      <c r="J1456" t="s">
        <v>1634</v>
      </c>
      <c r="K1456" t="s">
        <v>1995</v>
      </c>
      <c r="L1456" t="s">
        <v>2011</v>
      </c>
      <c r="M1456">
        <v>5</v>
      </c>
    </row>
    <row r="1457" spans="1:13" x14ac:dyDescent="0.3">
      <c r="A1457" t="s">
        <v>626</v>
      </c>
      <c r="B1457">
        <v>2017</v>
      </c>
      <c r="C1457" s="1">
        <v>520000</v>
      </c>
      <c r="D1457">
        <v>30000</v>
      </c>
      <c r="E1457" t="s">
        <v>10</v>
      </c>
      <c r="F1457" t="s">
        <v>25</v>
      </c>
      <c r="G1457" t="s">
        <v>12</v>
      </c>
      <c r="H1457" t="s">
        <v>121</v>
      </c>
      <c r="I1457" t="s">
        <v>1864</v>
      </c>
      <c r="J1457" t="s">
        <v>1647</v>
      </c>
      <c r="K1457" t="s">
        <v>1682</v>
      </c>
      <c r="L1457" t="s">
        <v>1865</v>
      </c>
      <c r="M1457">
        <v>5</v>
      </c>
    </row>
    <row r="1458" spans="1:13" x14ac:dyDescent="0.3">
      <c r="A1458" t="s">
        <v>221</v>
      </c>
      <c r="B1458">
        <v>2012</v>
      </c>
      <c r="C1458" s="1">
        <v>450000</v>
      </c>
      <c r="D1458">
        <v>120000</v>
      </c>
      <c r="E1458" t="s">
        <v>14</v>
      </c>
      <c r="F1458" t="s">
        <v>25</v>
      </c>
      <c r="G1458" t="s">
        <v>12</v>
      </c>
      <c r="H1458" t="s">
        <v>121</v>
      </c>
      <c r="I1458" t="s">
        <v>2157</v>
      </c>
      <c r="J1458" t="s">
        <v>1742</v>
      </c>
      <c r="K1458" t="s">
        <v>1877</v>
      </c>
      <c r="L1458" t="s">
        <v>1878</v>
      </c>
      <c r="M1458">
        <v>9</v>
      </c>
    </row>
    <row r="1459" spans="1:13" x14ac:dyDescent="0.3">
      <c r="A1459" t="s">
        <v>1088</v>
      </c>
      <c r="B1459">
        <v>2017</v>
      </c>
      <c r="C1459" s="1">
        <v>850000</v>
      </c>
      <c r="D1459">
        <v>100000</v>
      </c>
      <c r="E1459" t="s">
        <v>14</v>
      </c>
      <c r="F1459" t="s">
        <v>25</v>
      </c>
      <c r="G1459" t="s">
        <v>12</v>
      </c>
      <c r="H1459" t="s">
        <v>121</v>
      </c>
      <c r="I1459" t="s">
        <v>2079</v>
      </c>
      <c r="J1459" t="s">
        <v>1742</v>
      </c>
      <c r="K1459" t="s">
        <v>2073</v>
      </c>
      <c r="L1459" t="s">
        <v>2074</v>
      </c>
      <c r="M1459">
        <v>7</v>
      </c>
    </row>
    <row r="1460" spans="1:13" x14ac:dyDescent="0.3">
      <c r="A1460" t="s">
        <v>215</v>
      </c>
      <c r="B1460">
        <v>2017</v>
      </c>
      <c r="C1460" s="1">
        <v>350000</v>
      </c>
      <c r="D1460">
        <v>34000</v>
      </c>
      <c r="E1460" t="s">
        <v>10</v>
      </c>
      <c r="F1460" t="s">
        <v>25</v>
      </c>
      <c r="G1460" t="s">
        <v>12</v>
      </c>
      <c r="H1460" t="s">
        <v>121</v>
      </c>
      <c r="I1460" t="s">
        <v>2080</v>
      </c>
      <c r="J1460" t="s">
        <v>2081</v>
      </c>
      <c r="K1460" t="s">
        <v>2082</v>
      </c>
      <c r="L1460" t="s">
        <v>2083</v>
      </c>
      <c r="M1460">
        <v>5</v>
      </c>
    </row>
    <row r="1461" spans="1:13" x14ac:dyDescent="0.3">
      <c r="A1461" t="s">
        <v>495</v>
      </c>
      <c r="B1461">
        <v>2011</v>
      </c>
      <c r="C1461" s="1">
        <v>450000</v>
      </c>
      <c r="D1461">
        <v>56000</v>
      </c>
      <c r="E1461" t="s">
        <v>14</v>
      </c>
      <c r="F1461" t="s">
        <v>25</v>
      </c>
      <c r="G1461" t="s">
        <v>12</v>
      </c>
      <c r="H1461" t="s">
        <v>121</v>
      </c>
      <c r="I1461" t="s">
        <v>2038</v>
      </c>
      <c r="J1461" t="s">
        <v>2402</v>
      </c>
      <c r="K1461" t="s">
        <v>2403</v>
      </c>
      <c r="L1461" t="s">
        <v>2404</v>
      </c>
      <c r="M1461">
        <v>8</v>
      </c>
    </row>
    <row r="1462" spans="1:13" x14ac:dyDescent="0.3">
      <c r="A1462" t="s">
        <v>317</v>
      </c>
      <c r="B1462">
        <v>2008</v>
      </c>
      <c r="C1462" s="1">
        <v>165000</v>
      </c>
      <c r="D1462">
        <v>90000</v>
      </c>
      <c r="E1462" t="s">
        <v>10</v>
      </c>
      <c r="F1462" t="s">
        <v>25</v>
      </c>
      <c r="G1462" t="s">
        <v>12</v>
      </c>
      <c r="H1462" t="s">
        <v>121</v>
      </c>
      <c r="I1462" t="s">
        <v>1849</v>
      </c>
      <c r="J1462" t="s">
        <v>1850</v>
      </c>
      <c r="K1462" t="s">
        <v>1851</v>
      </c>
      <c r="L1462" t="s">
        <v>1852</v>
      </c>
      <c r="M1462">
        <v>5</v>
      </c>
    </row>
    <row r="1463" spans="1:13" x14ac:dyDescent="0.3">
      <c r="A1463" t="s">
        <v>161</v>
      </c>
      <c r="B1463">
        <v>2010</v>
      </c>
      <c r="C1463" s="1">
        <v>160000</v>
      </c>
      <c r="D1463">
        <v>65000</v>
      </c>
      <c r="E1463" t="s">
        <v>10</v>
      </c>
      <c r="F1463" t="s">
        <v>25</v>
      </c>
      <c r="G1463" t="s">
        <v>12</v>
      </c>
      <c r="H1463" t="s">
        <v>126</v>
      </c>
      <c r="I1463" t="s">
        <v>1919</v>
      </c>
      <c r="J1463" t="s">
        <v>1850</v>
      </c>
      <c r="K1463" t="s">
        <v>1920</v>
      </c>
      <c r="L1463" t="s">
        <v>1921</v>
      </c>
      <c r="M1463">
        <v>5</v>
      </c>
    </row>
    <row r="1464" spans="1:13" x14ac:dyDescent="0.3">
      <c r="A1464" t="s">
        <v>651</v>
      </c>
      <c r="B1464">
        <v>2011</v>
      </c>
      <c r="C1464" s="1">
        <v>300000</v>
      </c>
      <c r="D1464">
        <v>80000</v>
      </c>
      <c r="E1464" t="s">
        <v>14</v>
      </c>
      <c r="F1464" t="s">
        <v>25</v>
      </c>
      <c r="G1464" t="s">
        <v>12</v>
      </c>
      <c r="H1464" t="s">
        <v>121</v>
      </c>
      <c r="I1464" t="s">
        <v>1741</v>
      </c>
      <c r="J1464" t="s">
        <v>1742</v>
      </c>
      <c r="K1464" t="s">
        <v>2313</v>
      </c>
      <c r="L1464" t="s">
        <v>1744</v>
      </c>
      <c r="M1464">
        <v>7</v>
      </c>
    </row>
    <row r="1465" spans="1:13" x14ac:dyDescent="0.3">
      <c r="A1465" t="s">
        <v>1114</v>
      </c>
      <c r="B1465">
        <v>2012</v>
      </c>
      <c r="C1465" s="1">
        <v>550000</v>
      </c>
      <c r="D1465">
        <v>90000</v>
      </c>
      <c r="E1465" t="s">
        <v>14</v>
      </c>
      <c r="F1465" t="s">
        <v>25</v>
      </c>
      <c r="G1465" t="s">
        <v>12</v>
      </c>
      <c r="H1465" t="s">
        <v>154</v>
      </c>
      <c r="I1465" t="s">
        <v>2157</v>
      </c>
      <c r="J1465" t="s">
        <v>1742</v>
      </c>
      <c r="K1465" t="s">
        <v>1877</v>
      </c>
      <c r="L1465" t="s">
        <v>1878</v>
      </c>
      <c r="M1465">
        <v>8</v>
      </c>
    </row>
    <row r="1466" spans="1:13" x14ac:dyDescent="0.3">
      <c r="A1466" t="s">
        <v>275</v>
      </c>
      <c r="B1466">
        <v>2015</v>
      </c>
      <c r="C1466" s="1">
        <v>285000</v>
      </c>
      <c r="D1466">
        <v>40000</v>
      </c>
      <c r="E1466" t="s">
        <v>10</v>
      </c>
      <c r="F1466" t="s">
        <v>25</v>
      </c>
      <c r="G1466" t="s">
        <v>12</v>
      </c>
      <c r="H1466" t="s">
        <v>121</v>
      </c>
      <c r="I1466" t="s">
        <v>1729</v>
      </c>
      <c r="J1466" t="s">
        <v>1730</v>
      </c>
      <c r="K1466" t="s">
        <v>1758</v>
      </c>
      <c r="L1466" t="s">
        <v>1731</v>
      </c>
      <c r="M1466">
        <v>5</v>
      </c>
    </row>
    <row r="1467" spans="1:13" x14ac:dyDescent="0.3">
      <c r="A1467" t="s">
        <v>2754</v>
      </c>
      <c r="B1467">
        <v>2018</v>
      </c>
      <c r="C1467" s="1">
        <v>900000</v>
      </c>
      <c r="D1467">
        <v>25000</v>
      </c>
      <c r="E1467" t="s">
        <v>10</v>
      </c>
      <c r="F1467" t="s">
        <v>25</v>
      </c>
      <c r="G1467" t="s">
        <v>12</v>
      </c>
      <c r="H1467" t="s">
        <v>121</v>
      </c>
      <c r="I1467" t="s">
        <v>2345</v>
      </c>
      <c r="J1467" t="s">
        <v>1780</v>
      </c>
      <c r="K1467" t="s">
        <v>2755</v>
      </c>
      <c r="L1467" t="s">
        <v>1782</v>
      </c>
      <c r="M1467">
        <v>7</v>
      </c>
    </row>
    <row r="1468" spans="1:13" x14ac:dyDescent="0.3">
      <c r="A1468" t="s">
        <v>316</v>
      </c>
      <c r="B1468">
        <v>2005</v>
      </c>
      <c r="C1468" s="1">
        <v>180000</v>
      </c>
      <c r="D1468">
        <v>49455</v>
      </c>
      <c r="E1468" t="s">
        <v>10</v>
      </c>
      <c r="F1468" t="s">
        <v>25</v>
      </c>
      <c r="G1468" t="s">
        <v>12</v>
      </c>
      <c r="H1468" t="s">
        <v>121</v>
      </c>
      <c r="I1468" t="s">
        <v>1687</v>
      </c>
      <c r="J1468" t="s">
        <v>1655</v>
      </c>
      <c r="K1468" t="s">
        <v>1688</v>
      </c>
      <c r="L1468" t="s">
        <v>1689</v>
      </c>
      <c r="M1468">
        <v>5</v>
      </c>
    </row>
    <row r="1469" spans="1:13" x14ac:dyDescent="0.3">
      <c r="A1469" t="s">
        <v>2756</v>
      </c>
      <c r="B1469">
        <v>2016</v>
      </c>
      <c r="C1469" s="1">
        <v>220000</v>
      </c>
      <c r="D1469">
        <v>100000</v>
      </c>
      <c r="E1469" t="s">
        <v>10</v>
      </c>
      <c r="F1469" t="s">
        <v>25</v>
      </c>
      <c r="G1469" t="s">
        <v>12</v>
      </c>
      <c r="H1469" t="s">
        <v>121</v>
      </c>
      <c r="I1469" t="s">
        <v>2031</v>
      </c>
      <c r="J1469" t="s">
        <v>2250</v>
      </c>
      <c r="K1469" t="s">
        <v>2251</v>
      </c>
      <c r="L1469" t="s">
        <v>2252</v>
      </c>
      <c r="M1469">
        <v>5</v>
      </c>
    </row>
    <row r="1470" spans="1:13" x14ac:dyDescent="0.3">
      <c r="A1470" t="s">
        <v>180</v>
      </c>
      <c r="B1470">
        <v>2013</v>
      </c>
      <c r="C1470" s="1">
        <v>120000</v>
      </c>
      <c r="D1470">
        <v>120000</v>
      </c>
      <c r="E1470" t="s">
        <v>14</v>
      </c>
      <c r="F1470" t="s">
        <v>25</v>
      </c>
      <c r="G1470" t="s">
        <v>12</v>
      </c>
      <c r="H1470" t="s">
        <v>121</v>
      </c>
      <c r="I1470" t="s">
        <v>2449</v>
      </c>
      <c r="J1470" t="s">
        <v>1625</v>
      </c>
      <c r="K1470" t="s">
        <v>1626</v>
      </c>
      <c r="L1470" t="s">
        <v>2049</v>
      </c>
      <c r="M1470">
        <v>5</v>
      </c>
    </row>
    <row r="1471" spans="1:13" x14ac:dyDescent="0.3">
      <c r="A1471" t="s">
        <v>2757</v>
      </c>
      <c r="B1471">
        <v>2010</v>
      </c>
      <c r="C1471" s="1">
        <v>220000</v>
      </c>
      <c r="D1471">
        <v>90000</v>
      </c>
      <c r="E1471" t="s">
        <v>10</v>
      </c>
      <c r="F1471" t="s">
        <v>25</v>
      </c>
      <c r="G1471" t="s">
        <v>12</v>
      </c>
      <c r="H1471" t="s">
        <v>151</v>
      </c>
      <c r="I1471" t="s">
        <v>1733</v>
      </c>
      <c r="J1471" t="s">
        <v>1647</v>
      </c>
      <c r="K1471" t="s">
        <v>2086</v>
      </c>
      <c r="L1471" t="s">
        <v>2087</v>
      </c>
      <c r="M1471">
        <v>5</v>
      </c>
    </row>
    <row r="1472" spans="1:13" x14ac:dyDescent="0.3">
      <c r="A1472" t="s">
        <v>438</v>
      </c>
      <c r="B1472">
        <v>2013</v>
      </c>
      <c r="C1472" s="1">
        <v>420000</v>
      </c>
      <c r="D1472">
        <v>46815</v>
      </c>
      <c r="E1472" t="s">
        <v>14</v>
      </c>
      <c r="F1472" t="s">
        <v>25</v>
      </c>
      <c r="G1472" t="s">
        <v>12</v>
      </c>
      <c r="H1472" t="s">
        <v>126</v>
      </c>
      <c r="I1472" t="s">
        <v>2525</v>
      </c>
      <c r="J1472" t="s">
        <v>1625</v>
      </c>
      <c r="K1472" t="s">
        <v>2537</v>
      </c>
      <c r="L1472" t="s">
        <v>2538</v>
      </c>
      <c r="M1472">
        <v>5</v>
      </c>
    </row>
    <row r="1473" spans="1:13" x14ac:dyDescent="0.3">
      <c r="A1473" t="s">
        <v>322</v>
      </c>
      <c r="B1473">
        <v>2013</v>
      </c>
      <c r="C1473" s="1">
        <v>160000</v>
      </c>
      <c r="D1473">
        <v>110000</v>
      </c>
      <c r="E1473" t="s">
        <v>14</v>
      </c>
      <c r="F1473" t="s">
        <v>25</v>
      </c>
      <c r="G1473" t="s">
        <v>12</v>
      </c>
      <c r="H1473" t="s">
        <v>121</v>
      </c>
      <c r="I1473" t="s">
        <v>2066</v>
      </c>
      <c r="J1473" t="s">
        <v>1896</v>
      </c>
      <c r="K1473" t="s">
        <v>2124</v>
      </c>
      <c r="L1473" t="s">
        <v>2125</v>
      </c>
      <c r="M1473">
        <v>5</v>
      </c>
    </row>
    <row r="1474" spans="1:13" x14ac:dyDescent="0.3">
      <c r="A1474" t="s">
        <v>241</v>
      </c>
      <c r="B1474">
        <v>2015</v>
      </c>
      <c r="C1474" s="1">
        <v>250000</v>
      </c>
      <c r="D1474">
        <v>80000</v>
      </c>
      <c r="E1474" t="s">
        <v>10</v>
      </c>
      <c r="F1474" t="s">
        <v>25</v>
      </c>
      <c r="G1474" t="s">
        <v>12</v>
      </c>
      <c r="H1474" t="s">
        <v>121</v>
      </c>
      <c r="I1474" t="s">
        <v>2031</v>
      </c>
      <c r="J1474" t="s">
        <v>2250</v>
      </c>
      <c r="K1474" t="s">
        <v>2251</v>
      </c>
      <c r="L1474" t="s">
        <v>2252</v>
      </c>
      <c r="M1474">
        <v>5</v>
      </c>
    </row>
    <row r="1475" spans="1:13" x14ac:dyDescent="0.3">
      <c r="A1475" t="s">
        <v>588</v>
      </c>
      <c r="B1475">
        <v>2013</v>
      </c>
      <c r="C1475" s="1">
        <v>385000</v>
      </c>
      <c r="D1475">
        <v>100000</v>
      </c>
      <c r="E1475" t="s">
        <v>14</v>
      </c>
      <c r="F1475" t="s">
        <v>25</v>
      </c>
      <c r="G1475" t="s">
        <v>12</v>
      </c>
      <c r="H1475" t="s">
        <v>154</v>
      </c>
      <c r="I1475" t="s">
        <v>1918</v>
      </c>
      <c r="J1475" t="s">
        <v>1625</v>
      </c>
      <c r="K1475" t="s">
        <v>1701</v>
      </c>
      <c r="L1475" t="s">
        <v>1686</v>
      </c>
      <c r="M1475">
        <v>7</v>
      </c>
    </row>
    <row r="1476" spans="1:13" x14ac:dyDescent="0.3">
      <c r="A1476" t="s">
        <v>158</v>
      </c>
      <c r="B1476">
        <v>2014</v>
      </c>
      <c r="C1476" s="1">
        <v>318000</v>
      </c>
      <c r="D1476">
        <v>80000</v>
      </c>
      <c r="E1476" t="s">
        <v>10</v>
      </c>
      <c r="F1476" t="s">
        <v>25</v>
      </c>
      <c r="G1476" t="s">
        <v>12</v>
      </c>
      <c r="H1476" t="s">
        <v>121</v>
      </c>
      <c r="I1476" t="s">
        <v>1821</v>
      </c>
      <c r="J1476" t="s">
        <v>1730</v>
      </c>
      <c r="K1476" t="s">
        <v>2208</v>
      </c>
      <c r="L1476" t="s">
        <v>1731</v>
      </c>
      <c r="M1476">
        <v>5</v>
      </c>
    </row>
    <row r="1477" spans="1:13" x14ac:dyDescent="0.3">
      <c r="A1477" t="s">
        <v>865</v>
      </c>
      <c r="B1477">
        <v>2018</v>
      </c>
      <c r="C1477" s="1">
        <v>480000</v>
      </c>
      <c r="D1477">
        <v>40000</v>
      </c>
      <c r="E1477" t="s">
        <v>10</v>
      </c>
      <c r="F1477" t="s">
        <v>25</v>
      </c>
      <c r="G1477" t="s">
        <v>12</v>
      </c>
      <c r="H1477" t="s">
        <v>121</v>
      </c>
      <c r="I1477" t="s">
        <v>1646</v>
      </c>
      <c r="J1477" t="s">
        <v>1647</v>
      </c>
      <c r="K1477" t="s">
        <v>1648</v>
      </c>
      <c r="L1477" t="s">
        <v>1649</v>
      </c>
      <c r="M1477">
        <v>5</v>
      </c>
    </row>
    <row r="1478" spans="1:13" x14ac:dyDescent="0.3">
      <c r="A1478" t="s">
        <v>1195</v>
      </c>
      <c r="B1478">
        <v>2015</v>
      </c>
      <c r="C1478" s="1">
        <v>330000</v>
      </c>
      <c r="D1478">
        <v>70000</v>
      </c>
      <c r="E1478" t="s">
        <v>10</v>
      </c>
      <c r="F1478" t="s">
        <v>25</v>
      </c>
      <c r="G1478" t="s">
        <v>12</v>
      </c>
      <c r="H1478" t="s">
        <v>154</v>
      </c>
      <c r="I1478" t="s">
        <v>1842</v>
      </c>
      <c r="J1478" t="s">
        <v>1730</v>
      </c>
      <c r="K1478" t="s">
        <v>1843</v>
      </c>
      <c r="L1478" t="s">
        <v>1731</v>
      </c>
      <c r="M1478">
        <v>5</v>
      </c>
    </row>
    <row r="1479" spans="1:13" x14ac:dyDescent="0.3">
      <c r="A1479" t="s">
        <v>233</v>
      </c>
      <c r="B1479">
        <v>2011</v>
      </c>
      <c r="C1479" s="1">
        <v>152000</v>
      </c>
      <c r="D1479">
        <v>80000</v>
      </c>
      <c r="E1479" t="s">
        <v>14</v>
      </c>
      <c r="F1479" t="s">
        <v>25</v>
      </c>
      <c r="G1479" t="s">
        <v>12</v>
      </c>
      <c r="H1479" t="s">
        <v>121</v>
      </c>
      <c r="I1479" t="s">
        <v>1733</v>
      </c>
      <c r="J1479" t="s">
        <v>1896</v>
      </c>
      <c r="K1479" t="s">
        <v>2279</v>
      </c>
      <c r="L1479" t="s">
        <v>2280</v>
      </c>
      <c r="M1479">
        <v>5</v>
      </c>
    </row>
    <row r="1480" spans="1:13" x14ac:dyDescent="0.3">
      <c r="A1480" t="s">
        <v>354</v>
      </c>
      <c r="B1480">
        <v>2014</v>
      </c>
      <c r="C1480" s="1">
        <v>250000</v>
      </c>
      <c r="D1480">
        <v>40000</v>
      </c>
      <c r="E1480" t="s">
        <v>10</v>
      </c>
      <c r="F1480" t="s">
        <v>25</v>
      </c>
      <c r="G1480" t="s">
        <v>12</v>
      </c>
      <c r="H1480" t="s">
        <v>121</v>
      </c>
      <c r="I1480" t="s">
        <v>2085</v>
      </c>
      <c r="J1480" t="s">
        <v>1655</v>
      </c>
      <c r="K1480" t="s">
        <v>1711</v>
      </c>
      <c r="L1480" t="s">
        <v>1712</v>
      </c>
      <c r="M1480">
        <v>5</v>
      </c>
    </row>
    <row r="1481" spans="1:13" x14ac:dyDescent="0.3">
      <c r="A1481" t="s">
        <v>233</v>
      </c>
      <c r="B1481">
        <v>2011</v>
      </c>
      <c r="C1481" s="1">
        <v>248000</v>
      </c>
      <c r="D1481">
        <v>80000</v>
      </c>
      <c r="E1481" t="s">
        <v>14</v>
      </c>
      <c r="F1481" t="s">
        <v>25</v>
      </c>
      <c r="G1481" t="s">
        <v>12</v>
      </c>
      <c r="H1481" t="s">
        <v>121</v>
      </c>
      <c r="I1481" t="s">
        <v>1733</v>
      </c>
      <c r="J1481" t="s">
        <v>1896</v>
      </c>
      <c r="K1481" t="s">
        <v>2279</v>
      </c>
      <c r="L1481" t="s">
        <v>2280</v>
      </c>
      <c r="M1481">
        <v>5</v>
      </c>
    </row>
    <row r="1482" spans="1:13" x14ac:dyDescent="0.3">
      <c r="A1482" t="s">
        <v>2758</v>
      </c>
      <c r="B1482">
        <v>2011</v>
      </c>
      <c r="C1482" s="1">
        <v>300000</v>
      </c>
      <c r="D1482">
        <v>60000</v>
      </c>
      <c r="E1482" t="s">
        <v>10</v>
      </c>
      <c r="F1482" t="s">
        <v>25</v>
      </c>
      <c r="G1482" t="s">
        <v>12</v>
      </c>
      <c r="H1482" t="s">
        <v>126</v>
      </c>
      <c r="I1482" t="s">
        <v>2544</v>
      </c>
      <c r="J1482" t="s">
        <v>1681</v>
      </c>
      <c r="K1482" t="s">
        <v>2035</v>
      </c>
      <c r="L1482" t="s">
        <v>1739</v>
      </c>
      <c r="M1482">
        <v>5</v>
      </c>
    </row>
    <row r="1483" spans="1:13" x14ac:dyDescent="0.3">
      <c r="A1483" t="s">
        <v>345</v>
      </c>
      <c r="B1483">
        <v>2017</v>
      </c>
      <c r="C1483" s="1">
        <v>550000</v>
      </c>
      <c r="D1483">
        <v>50000</v>
      </c>
      <c r="E1483" t="s">
        <v>10</v>
      </c>
      <c r="F1483" t="s">
        <v>25</v>
      </c>
      <c r="G1483" t="s">
        <v>12</v>
      </c>
      <c r="H1483" t="s">
        <v>121</v>
      </c>
      <c r="I1483" t="s">
        <v>1723</v>
      </c>
      <c r="J1483" t="s">
        <v>1647</v>
      </c>
      <c r="K1483" t="s">
        <v>1724</v>
      </c>
      <c r="L1483" t="s">
        <v>1725</v>
      </c>
      <c r="M1483">
        <v>5</v>
      </c>
    </row>
    <row r="1484" spans="1:13" x14ac:dyDescent="0.3">
      <c r="A1484" t="s">
        <v>166</v>
      </c>
      <c r="B1484">
        <v>2016</v>
      </c>
      <c r="C1484" s="1">
        <v>650000</v>
      </c>
      <c r="D1484">
        <v>30000</v>
      </c>
      <c r="E1484" t="s">
        <v>14</v>
      </c>
      <c r="F1484" t="s">
        <v>25</v>
      </c>
      <c r="G1484" t="s">
        <v>12</v>
      </c>
      <c r="H1484" t="s">
        <v>121</v>
      </c>
      <c r="I1484" t="s">
        <v>1691</v>
      </c>
      <c r="J1484" t="s">
        <v>1639</v>
      </c>
      <c r="K1484" t="s">
        <v>1692</v>
      </c>
      <c r="L1484" t="s">
        <v>1693</v>
      </c>
      <c r="M1484">
        <v>5</v>
      </c>
    </row>
    <row r="1485" spans="1:13" x14ac:dyDescent="0.3">
      <c r="A1485" t="s">
        <v>315</v>
      </c>
      <c r="B1485">
        <v>2017</v>
      </c>
      <c r="C1485" s="1">
        <v>445000</v>
      </c>
      <c r="D1485">
        <v>25000</v>
      </c>
      <c r="E1485" t="s">
        <v>10</v>
      </c>
      <c r="F1485" t="s">
        <v>25</v>
      </c>
      <c r="G1485" t="s">
        <v>12</v>
      </c>
      <c r="H1485" t="s">
        <v>121</v>
      </c>
      <c r="I1485" t="s">
        <v>1677</v>
      </c>
      <c r="J1485" t="s">
        <v>1647</v>
      </c>
      <c r="K1485" t="s">
        <v>1682</v>
      </c>
      <c r="L1485" t="s">
        <v>1865</v>
      </c>
      <c r="M1485">
        <v>5</v>
      </c>
    </row>
    <row r="1486" spans="1:13" x14ac:dyDescent="0.3">
      <c r="A1486" t="s">
        <v>318</v>
      </c>
      <c r="B1486">
        <v>2010</v>
      </c>
      <c r="C1486" s="1">
        <v>450000</v>
      </c>
      <c r="D1486">
        <v>334000</v>
      </c>
      <c r="E1486" t="s">
        <v>14</v>
      </c>
      <c r="F1486" t="s">
        <v>25</v>
      </c>
      <c r="G1486" t="s">
        <v>12</v>
      </c>
      <c r="H1486" t="s">
        <v>121</v>
      </c>
      <c r="I1486" t="s">
        <v>2148</v>
      </c>
      <c r="J1486" t="s">
        <v>1764</v>
      </c>
      <c r="K1486" t="s">
        <v>2149</v>
      </c>
      <c r="L1486" t="s">
        <v>2150</v>
      </c>
      <c r="M1486">
        <v>7</v>
      </c>
    </row>
    <row r="1487" spans="1:13" x14ac:dyDescent="0.3">
      <c r="A1487" t="s">
        <v>973</v>
      </c>
      <c r="B1487">
        <v>2016</v>
      </c>
      <c r="C1487" s="1">
        <v>600000</v>
      </c>
      <c r="D1487">
        <v>100000</v>
      </c>
      <c r="E1487" t="s">
        <v>14</v>
      </c>
      <c r="F1487" t="s">
        <v>25</v>
      </c>
      <c r="G1487" t="s">
        <v>12</v>
      </c>
      <c r="H1487" t="s">
        <v>121</v>
      </c>
      <c r="I1487" t="s">
        <v>2610</v>
      </c>
      <c r="J1487" t="s">
        <v>2039</v>
      </c>
      <c r="K1487" t="s">
        <v>1765</v>
      </c>
      <c r="L1487" t="s">
        <v>2105</v>
      </c>
      <c r="M1487">
        <v>7</v>
      </c>
    </row>
    <row r="1488" spans="1:13" x14ac:dyDescent="0.3">
      <c r="A1488" t="s">
        <v>2759</v>
      </c>
      <c r="B1488">
        <v>2014</v>
      </c>
      <c r="C1488" s="1">
        <v>495000</v>
      </c>
      <c r="D1488">
        <v>175000</v>
      </c>
      <c r="E1488" t="s">
        <v>14</v>
      </c>
      <c r="F1488" t="s">
        <v>25</v>
      </c>
      <c r="G1488" t="s">
        <v>12</v>
      </c>
      <c r="H1488" t="s">
        <v>121</v>
      </c>
      <c r="I1488" t="s">
        <v>1666</v>
      </c>
      <c r="J1488" t="s">
        <v>1667</v>
      </c>
      <c r="K1488" t="s">
        <v>1668</v>
      </c>
      <c r="L1488" t="s">
        <v>1669</v>
      </c>
      <c r="M1488">
        <v>5</v>
      </c>
    </row>
    <row r="1489" spans="1:13" x14ac:dyDescent="0.3">
      <c r="A1489" t="s">
        <v>986</v>
      </c>
      <c r="B1489">
        <v>2011</v>
      </c>
      <c r="C1489" s="1">
        <v>220000</v>
      </c>
      <c r="D1489">
        <v>65000</v>
      </c>
      <c r="E1489" t="s">
        <v>10</v>
      </c>
      <c r="F1489" t="s">
        <v>25</v>
      </c>
      <c r="G1489" t="s">
        <v>19</v>
      </c>
      <c r="H1489" t="s">
        <v>154</v>
      </c>
      <c r="I1489" t="s">
        <v>2760</v>
      </c>
      <c r="J1489" t="s">
        <v>2614</v>
      </c>
      <c r="K1489" t="s">
        <v>2761</v>
      </c>
      <c r="L1489" t="s">
        <v>2762</v>
      </c>
      <c r="M1489">
        <v>5</v>
      </c>
    </row>
    <row r="1490" spans="1:13" x14ac:dyDescent="0.3">
      <c r="A1490" t="s">
        <v>986</v>
      </c>
      <c r="B1490">
        <v>2011</v>
      </c>
      <c r="C1490" s="1">
        <v>260000</v>
      </c>
      <c r="D1490">
        <v>65000</v>
      </c>
      <c r="E1490" t="s">
        <v>10</v>
      </c>
      <c r="F1490" t="s">
        <v>25</v>
      </c>
      <c r="G1490" t="s">
        <v>19</v>
      </c>
      <c r="H1490" t="s">
        <v>154</v>
      </c>
      <c r="I1490" t="s">
        <v>2760</v>
      </c>
      <c r="J1490" t="s">
        <v>2614</v>
      </c>
      <c r="K1490" t="s">
        <v>2761</v>
      </c>
      <c r="L1490" t="s">
        <v>2762</v>
      </c>
      <c r="M1490">
        <v>5</v>
      </c>
    </row>
    <row r="1491" spans="1:13" x14ac:dyDescent="0.3">
      <c r="A1491" t="s">
        <v>161</v>
      </c>
      <c r="B1491">
        <v>2009</v>
      </c>
      <c r="C1491" s="1">
        <v>150000</v>
      </c>
      <c r="D1491">
        <v>90000</v>
      </c>
      <c r="E1491" t="s">
        <v>10</v>
      </c>
      <c r="F1491" t="s">
        <v>25</v>
      </c>
      <c r="G1491" t="s">
        <v>12</v>
      </c>
      <c r="H1491" t="s">
        <v>121</v>
      </c>
      <c r="I1491" t="s">
        <v>1919</v>
      </c>
      <c r="J1491" t="s">
        <v>1850</v>
      </c>
      <c r="K1491" t="s">
        <v>1920</v>
      </c>
      <c r="L1491" t="s">
        <v>1921</v>
      </c>
      <c r="M1491">
        <v>5</v>
      </c>
    </row>
    <row r="1492" spans="1:13" x14ac:dyDescent="0.3">
      <c r="A1492" t="s">
        <v>285</v>
      </c>
      <c r="B1492">
        <v>2011</v>
      </c>
      <c r="C1492" s="1">
        <v>200000</v>
      </c>
      <c r="D1492">
        <v>80000</v>
      </c>
      <c r="E1492" t="s">
        <v>14</v>
      </c>
      <c r="F1492" t="s">
        <v>25</v>
      </c>
      <c r="G1492" t="s">
        <v>12</v>
      </c>
      <c r="H1492" t="s">
        <v>126</v>
      </c>
      <c r="I1492" t="s">
        <v>1662</v>
      </c>
      <c r="J1492" t="s">
        <v>1663</v>
      </c>
      <c r="K1492" t="s">
        <v>2029</v>
      </c>
      <c r="L1492" t="s">
        <v>1665</v>
      </c>
      <c r="M1492">
        <v>5</v>
      </c>
    </row>
    <row r="1493" spans="1:13" x14ac:dyDescent="0.3">
      <c r="A1493" t="s">
        <v>312</v>
      </c>
      <c r="B1493">
        <v>2018</v>
      </c>
      <c r="C1493" s="1">
        <v>1465000</v>
      </c>
      <c r="D1493">
        <v>110000</v>
      </c>
      <c r="E1493" t="s">
        <v>14</v>
      </c>
      <c r="F1493" t="s">
        <v>25</v>
      </c>
      <c r="G1493" t="s">
        <v>12</v>
      </c>
      <c r="H1493" t="s">
        <v>121</v>
      </c>
      <c r="I1493" t="s">
        <v>2763</v>
      </c>
      <c r="J1493" t="s">
        <v>1742</v>
      </c>
      <c r="K1493" t="s">
        <v>2108</v>
      </c>
      <c r="L1493" t="s">
        <v>2764</v>
      </c>
      <c r="M1493">
        <v>7</v>
      </c>
    </row>
    <row r="1494" spans="1:13" x14ac:dyDescent="0.3">
      <c r="A1494" t="s">
        <v>392</v>
      </c>
      <c r="B1494">
        <v>2012</v>
      </c>
      <c r="C1494" s="1">
        <v>285000</v>
      </c>
      <c r="D1494">
        <v>80000</v>
      </c>
      <c r="E1494" t="s">
        <v>14</v>
      </c>
      <c r="F1494" t="s">
        <v>25</v>
      </c>
      <c r="G1494" t="s">
        <v>12</v>
      </c>
      <c r="H1494" t="s">
        <v>126</v>
      </c>
      <c r="I1494" t="s">
        <v>1676</v>
      </c>
      <c r="J1494" t="s">
        <v>1676</v>
      </c>
      <c r="K1494" t="s">
        <v>1676</v>
      </c>
      <c r="L1494" t="s">
        <v>1676</v>
      </c>
    </row>
    <row r="1495" spans="1:13" x14ac:dyDescent="0.3">
      <c r="A1495" t="s">
        <v>2765</v>
      </c>
      <c r="B1495">
        <v>2008</v>
      </c>
      <c r="C1495" s="1">
        <v>250000</v>
      </c>
      <c r="D1495">
        <v>60000</v>
      </c>
      <c r="E1495" t="s">
        <v>10</v>
      </c>
      <c r="F1495" t="s">
        <v>25</v>
      </c>
      <c r="G1495" t="s">
        <v>19</v>
      </c>
      <c r="H1495" t="s">
        <v>154</v>
      </c>
      <c r="I1495" t="s">
        <v>1662</v>
      </c>
      <c r="J1495" t="s">
        <v>2766</v>
      </c>
      <c r="K1495" t="s">
        <v>1995</v>
      </c>
      <c r="L1495" t="s">
        <v>2767</v>
      </c>
      <c r="M1495">
        <v>5</v>
      </c>
    </row>
    <row r="1496" spans="1:13" x14ac:dyDescent="0.3">
      <c r="A1496" t="s">
        <v>213</v>
      </c>
      <c r="B1496">
        <v>2014</v>
      </c>
      <c r="C1496" s="1">
        <v>310000</v>
      </c>
      <c r="D1496">
        <v>160000</v>
      </c>
      <c r="E1496" t="s">
        <v>14</v>
      </c>
      <c r="F1496" t="s">
        <v>25</v>
      </c>
      <c r="G1496" t="s">
        <v>12</v>
      </c>
      <c r="H1496" t="s">
        <v>121</v>
      </c>
      <c r="I1496" t="s">
        <v>2768</v>
      </c>
      <c r="J1496" t="s">
        <v>2402</v>
      </c>
      <c r="K1496" t="s">
        <v>1829</v>
      </c>
      <c r="L1496" t="s">
        <v>2769</v>
      </c>
      <c r="M1496">
        <v>7</v>
      </c>
    </row>
    <row r="1497" spans="1:13" x14ac:dyDescent="0.3">
      <c r="A1497" t="s">
        <v>2770</v>
      </c>
      <c r="B1497">
        <v>2010</v>
      </c>
      <c r="C1497" s="1">
        <v>600000</v>
      </c>
      <c r="D1497">
        <v>100875</v>
      </c>
      <c r="E1497" t="s">
        <v>14</v>
      </c>
      <c r="F1497" t="s">
        <v>25</v>
      </c>
      <c r="G1497" t="s">
        <v>19</v>
      </c>
      <c r="H1497" t="s">
        <v>121</v>
      </c>
      <c r="I1497" t="s">
        <v>1876</v>
      </c>
      <c r="J1497" t="s">
        <v>1742</v>
      </c>
      <c r="K1497" t="s">
        <v>1877</v>
      </c>
      <c r="L1497" t="s">
        <v>1878</v>
      </c>
      <c r="M1497">
        <v>8</v>
      </c>
    </row>
    <row r="1498" spans="1:13" x14ac:dyDescent="0.3">
      <c r="A1498" t="s">
        <v>226</v>
      </c>
      <c r="B1498">
        <v>2018</v>
      </c>
      <c r="C1498" s="1">
        <v>560000</v>
      </c>
      <c r="D1498">
        <v>20000</v>
      </c>
      <c r="E1498" t="s">
        <v>10</v>
      </c>
      <c r="F1498" t="s">
        <v>25</v>
      </c>
      <c r="G1498" t="s">
        <v>12</v>
      </c>
      <c r="H1498" t="s">
        <v>121</v>
      </c>
      <c r="I1498" t="s">
        <v>1707</v>
      </c>
      <c r="J1498" t="s">
        <v>1647</v>
      </c>
      <c r="K1498" t="s">
        <v>1708</v>
      </c>
      <c r="L1498" t="s">
        <v>1709</v>
      </c>
      <c r="M1498">
        <v>5</v>
      </c>
    </row>
    <row r="1499" spans="1:13" x14ac:dyDescent="0.3">
      <c r="A1499" t="s">
        <v>655</v>
      </c>
      <c r="B1499">
        <v>2016</v>
      </c>
      <c r="C1499" s="1">
        <v>500000</v>
      </c>
      <c r="D1499">
        <v>30000</v>
      </c>
      <c r="E1499" t="s">
        <v>10</v>
      </c>
      <c r="F1499" t="s">
        <v>25</v>
      </c>
      <c r="G1499" t="s">
        <v>12</v>
      </c>
      <c r="H1499" t="s">
        <v>121</v>
      </c>
      <c r="I1499" t="s">
        <v>1907</v>
      </c>
      <c r="J1499" t="s">
        <v>1647</v>
      </c>
      <c r="K1499" t="s">
        <v>1757</v>
      </c>
      <c r="L1499" t="s">
        <v>1709</v>
      </c>
      <c r="M1499">
        <v>5</v>
      </c>
    </row>
    <row r="1500" spans="1:13" x14ac:dyDescent="0.3">
      <c r="A1500" t="s">
        <v>1313</v>
      </c>
      <c r="B1500">
        <v>2013</v>
      </c>
      <c r="C1500" s="1">
        <v>270000</v>
      </c>
      <c r="D1500">
        <v>118000</v>
      </c>
      <c r="E1500" t="s">
        <v>14</v>
      </c>
      <c r="F1500" t="s">
        <v>25</v>
      </c>
      <c r="G1500" t="s">
        <v>12</v>
      </c>
      <c r="H1500" t="s">
        <v>121</v>
      </c>
      <c r="I1500" t="s">
        <v>2178</v>
      </c>
      <c r="J1500" t="s">
        <v>2179</v>
      </c>
      <c r="K1500" t="s">
        <v>2124</v>
      </c>
      <c r="L1500" t="s">
        <v>2180</v>
      </c>
      <c r="M1500">
        <v>5</v>
      </c>
    </row>
    <row r="1501" spans="1:13" x14ac:dyDescent="0.3">
      <c r="A1501" t="s">
        <v>123</v>
      </c>
      <c r="B1501">
        <v>2013</v>
      </c>
      <c r="C1501" s="1">
        <v>420000</v>
      </c>
      <c r="D1501">
        <v>69000</v>
      </c>
      <c r="E1501" t="s">
        <v>14</v>
      </c>
      <c r="F1501" t="s">
        <v>25</v>
      </c>
      <c r="G1501" t="s">
        <v>12</v>
      </c>
      <c r="H1501" t="s">
        <v>154</v>
      </c>
      <c r="I1501" t="s">
        <v>1899</v>
      </c>
      <c r="J1501" t="s">
        <v>1900</v>
      </c>
      <c r="K1501" t="s">
        <v>1901</v>
      </c>
      <c r="L1501" t="s">
        <v>1902</v>
      </c>
      <c r="M1501">
        <v>5</v>
      </c>
    </row>
    <row r="1502" spans="1:13" x14ac:dyDescent="0.3">
      <c r="A1502" t="s">
        <v>861</v>
      </c>
      <c r="B1502">
        <v>2015</v>
      </c>
      <c r="C1502" s="1">
        <v>434999</v>
      </c>
      <c r="D1502">
        <v>25000</v>
      </c>
      <c r="E1502" t="s">
        <v>10</v>
      </c>
      <c r="F1502" t="s">
        <v>25</v>
      </c>
      <c r="G1502" t="s">
        <v>12</v>
      </c>
      <c r="H1502" t="s">
        <v>126</v>
      </c>
      <c r="I1502" t="s">
        <v>1907</v>
      </c>
      <c r="J1502" t="s">
        <v>1647</v>
      </c>
      <c r="K1502" t="s">
        <v>1757</v>
      </c>
      <c r="L1502" t="s">
        <v>1709</v>
      </c>
      <c r="M1502">
        <v>5</v>
      </c>
    </row>
    <row r="1503" spans="1:13" x14ac:dyDescent="0.3">
      <c r="A1503" t="s">
        <v>2771</v>
      </c>
      <c r="B1503">
        <v>2015</v>
      </c>
      <c r="C1503" s="1">
        <v>400000</v>
      </c>
      <c r="D1503">
        <v>100000</v>
      </c>
      <c r="E1503" t="s">
        <v>10</v>
      </c>
      <c r="F1503" t="s">
        <v>25</v>
      </c>
      <c r="G1503" t="s">
        <v>19</v>
      </c>
      <c r="H1503" t="s">
        <v>121</v>
      </c>
      <c r="I1503" t="s">
        <v>2772</v>
      </c>
      <c r="J1503" t="s">
        <v>1647</v>
      </c>
      <c r="K1503" t="s">
        <v>1648</v>
      </c>
      <c r="L1503" t="s">
        <v>2264</v>
      </c>
      <c r="M1503">
        <v>5</v>
      </c>
    </row>
    <row r="1504" spans="1:13" x14ac:dyDescent="0.3">
      <c r="A1504" t="s">
        <v>219</v>
      </c>
      <c r="B1504">
        <v>2015</v>
      </c>
      <c r="C1504" s="1">
        <v>470000</v>
      </c>
      <c r="D1504">
        <v>110000</v>
      </c>
      <c r="E1504" t="s">
        <v>14</v>
      </c>
      <c r="F1504" t="s">
        <v>25</v>
      </c>
      <c r="G1504" t="s">
        <v>12</v>
      </c>
      <c r="H1504" t="s">
        <v>121</v>
      </c>
      <c r="I1504" t="s">
        <v>1699</v>
      </c>
      <c r="J1504" t="s">
        <v>1625</v>
      </c>
      <c r="K1504" t="s">
        <v>1626</v>
      </c>
      <c r="L1504" t="s">
        <v>1627</v>
      </c>
      <c r="M1504">
        <v>5</v>
      </c>
    </row>
    <row r="1505" spans="1:13" x14ac:dyDescent="0.3">
      <c r="A1505" t="s">
        <v>780</v>
      </c>
      <c r="B1505">
        <v>2015</v>
      </c>
      <c r="C1505" s="1">
        <v>480000</v>
      </c>
      <c r="D1505">
        <v>60000</v>
      </c>
      <c r="E1505" t="s">
        <v>14</v>
      </c>
      <c r="F1505" t="s">
        <v>25</v>
      </c>
      <c r="G1505" t="s">
        <v>12</v>
      </c>
      <c r="H1505" t="s">
        <v>154</v>
      </c>
      <c r="I1505" t="s">
        <v>1908</v>
      </c>
      <c r="J1505" t="s">
        <v>1667</v>
      </c>
      <c r="K1505" t="s">
        <v>1909</v>
      </c>
      <c r="L1505" t="s">
        <v>1910</v>
      </c>
      <c r="M1505">
        <v>5</v>
      </c>
    </row>
    <row r="1506" spans="1:13" x14ac:dyDescent="0.3">
      <c r="A1506" t="s">
        <v>1153</v>
      </c>
      <c r="B1506">
        <v>2008</v>
      </c>
      <c r="C1506" s="1">
        <v>105000</v>
      </c>
      <c r="D1506">
        <v>128000</v>
      </c>
      <c r="E1506" t="s">
        <v>10</v>
      </c>
      <c r="F1506" t="s">
        <v>25</v>
      </c>
      <c r="G1506" t="s">
        <v>12</v>
      </c>
      <c r="H1506" t="s">
        <v>121</v>
      </c>
      <c r="I1506" t="s">
        <v>2383</v>
      </c>
      <c r="J1506" t="s">
        <v>1850</v>
      </c>
      <c r="K1506" t="s">
        <v>2458</v>
      </c>
      <c r="L1506" t="s">
        <v>1921</v>
      </c>
      <c r="M1506">
        <v>5</v>
      </c>
    </row>
    <row r="1507" spans="1:13" x14ac:dyDescent="0.3">
      <c r="A1507" t="s">
        <v>1111</v>
      </c>
      <c r="B1507">
        <v>2017</v>
      </c>
      <c r="C1507" s="1">
        <v>325000</v>
      </c>
      <c r="D1507">
        <v>120000</v>
      </c>
      <c r="E1507" t="s">
        <v>14</v>
      </c>
      <c r="F1507" t="s">
        <v>25</v>
      </c>
      <c r="G1507" t="s">
        <v>12</v>
      </c>
      <c r="H1507" t="s">
        <v>121</v>
      </c>
      <c r="I1507" t="s">
        <v>2141</v>
      </c>
      <c r="J1507" t="s">
        <v>2142</v>
      </c>
      <c r="K1507" t="s">
        <v>2143</v>
      </c>
      <c r="L1507" t="s">
        <v>2144</v>
      </c>
      <c r="M1507">
        <v>5</v>
      </c>
    </row>
    <row r="1508" spans="1:13" x14ac:dyDescent="0.3">
      <c r="A1508" t="s">
        <v>392</v>
      </c>
      <c r="B1508">
        <v>2012</v>
      </c>
      <c r="C1508" s="1">
        <v>280000</v>
      </c>
      <c r="D1508">
        <v>80000</v>
      </c>
      <c r="E1508" t="s">
        <v>14</v>
      </c>
      <c r="F1508" t="s">
        <v>25</v>
      </c>
      <c r="G1508" t="s">
        <v>12</v>
      </c>
      <c r="H1508" t="s">
        <v>126</v>
      </c>
      <c r="I1508" t="s">
        <v>1676</v>
      </c>
      <c r="J1508" t="s">
        <v>1676</v>
      </c>
      <c r="K1508" t="s">
        <v>1676</v>
      </c>
      <c r="L1508" t="s">
        <v>1676</v>
      </c>
    </row>
    <row r="1509" spans="1:13" x14ac:dyDescent="0.3">
      <c r="A1509" t="s">
        <v>2773</v>
      </c>
      <c r="B1509">
        <v>2020</v>
      </c>
      <c r="C1509" s="1">
        <v>675000</v>
      </c>
      <c r="D1509">
        <v>5000</v>
      </c>
      <c r="E1509" t="s">
        <v>10</v>
      </c>
      <c r="F1509" t="s">
        <v>25</v>
      </c>
      <c r="G1509" t="s">
        <v>19</v>
      </c>
      <c r="H1509" t="s">
        <v>121</v>
      </c>
      <c r="I1509" t="s">
        <v>2743</v>
      </c>
      <c r="J1509" t="s">
        <v>1647</v>
      </c>
      <c r="K1509" t="s">
        <v>1648</v>
      </c>
      <c r="L1509" t="s">
        <v>2264</v>
      </c>
      <c r="M1509">
        <v>5</v>
      </c>
    </row>
    <row r="1510" spans="1:13" x14ac:dyDescent="0.3">
      <c r="A1510" t="s">
        <v>2774</v>
      </c>
      <c r="B1510">
        <v>2009</v>
      </c>
      <c r="C1510" s="1">
        <v>170000</v>
      </c>
      <c r="D1510">
        <v>90000</v>
      </c>
      <c r="E1510" t="s">
        <v>10</v>
      </c>
      <c r="F1510" t="s">
        <v>25</v>
      </c>
      <c r="G1510" t="s">
        <v>12</v>
      </c>
      <c r="H1510" t="s">
        <v>126</v>
      </c>
      <c r="I1510" t="s">
        <v>1807</v>
      </c>
      <c r="J1510" t="s">
        <v>1647</v>
      </c>
      <c r="K1510" t="s">
        <v>1808</v>
      </c>
      <c r="L1510" t="s">
        <v>2118</v>
      </c>
      <c r="M1510">
        <v>5</v>
      </c>
    </row>
    <row r="1511" spans="1:13" x14ac:dyDescent="0.3">
      <c r="A1511" t="s">
        <v>687</v>
      </c>
      <c r="B1511">
        <v>2017</v>
      </c>
      <c r="C1511" s="1">
        <v>1250000</v>
      </c>
      <c r="D1511">
        <v>90000</v>
      </c>
      <c r="E1511" t="s">
        <v>14</v>
      </c>
      <c r="F1511" t="s">
        <v>25</v>
      </c>
      <c r="G1511" t="s">
        <v>12</v>
      </c>
      <c r="H1511" t="s">
        <v>121</v>
      </c>
      <c r="I1511" t="s">
        <v>1911</v>
      </c>
      <c r="J1511" t="s">
        <v>1900</v>
      </c>
      <c r="K1511" t="s">
        <v>1912</v>
      </c>
      <c r="L1511" t="s">
        <v>1913</v>
      </c>
      <c r="M1511">
        <v>5</v>
      </c>
    </row>
    <row r="1512" spans="1:13" x14ac:dyDescent="0.3">
      <c r="A1512" t="s">
        <v>2775</v>
      </c>
      <c r="B1512">
        <v>2012</v>
      </c>
      <c r="C1512" s="1">
        <v>600000</v>
      </c>
      <c r="D1512">
        <v>144030</v>
      </c>
      <c r="E1512" t="s">
        <v>10</v>
      </c>
      <c r="F1512" t="s">
        <v>25</v>
      </c>
      <c r="G1512" t="s">
        <v>12</v>
      </c>
      <c r="H1512" t="s">
        <v>121</v>
      </c>
      <c r="I1512" t="s">
        <v>2148</v>
      </c>
      <c r="J1512" t="s">
        <v>2235</v>
      </c>
      <c r="K1512" t="s">
        <v>2655</v>
      </c>
      <c r="L1512" t="s">
        <v>2656</v>
      </c>
      <c r="M1512">
        <v>5</v>
      </c>
    </row>
    <row r="1513" spans="1:13" x14ac:dyDescent="0.3">
      <c r="A1513" t="s">
        <v>171</v>
      </c>
      <c r="B1513">
        <v>2014</v>
      </c>
      <c r="C1513" s="1">
        <v>819999</v>
      </c>
      <c r="D1513">
        <v>200000</v>
      </c>
      <c r="E1513" t="s">
        <v>14</v>
      </c>
      <c r="F1513" t="s">
        <v>25</v>
      </c>
      <c r="G1513" t="s">
        <v>12</v>
      </c>
      <c r="H1513" t="s">
        <v>121</v>
      </c>
      <c r="I1513" t="s">
        <v>1820</v>
      </c>
      <c r="J1513" t="s">
        <v>1629</v>
      </c>
      <c r="K1513" t="s">
        <v>1698</v>
      </c>
      <c r="L1513" t="s">
        <v>1686</v>
      </c>
      <c r="M1513">
        <v>5</v>
      </c>
    </row>
    <row r="1514" spans="1:13" x14ac:dyDescent="0.3">
      <c r="A1514" t="s">
        <v>2776</v>
      </c>
      <c r="B1514">
        <v>2016</v>
      </c>
      <c r="C1514" s="1">
        <v>650000</v>
      </c>
      <c r="D1514">
        <v>29000</v>
      </c>
      <c r="E1514" t="s">
        <v>10</v>
      </c>
      <c r="F1514" t="s">
        <v>25</v>
      </c>
      <c r="G1514" t="s">
        <v>12</v>
      </c>
      <c r="H1514" t="s">
        <v>121</v>
      </c>
      <c r="I1514" t="s">
        <v>1723</v>
      </c>
      <c r="J1514" t="s">
        <v>1647</v>
      </c>
      <c r="K1514" t="s">
        <v>1724</v>
      </c>
      <c r="L1514" t="s">
        <v>1725</v>
      </c>
      <c r="M1514">
        <v>5</v>
      </c>
    </row>
    <row r="1515" spans="1:13" x14ac:dyDescent="0.3">
      <c r="A1515" t="s">
        <v>1055</v>
      </c>
      <c r="B1515">
        <v>2007</v>
      </c>
      <c r="C1515" s="1">
        <v>105000</v>
      </c>
      <c r="D1515">
        <v>90000</v>
      </c>
      <c r="E1515" t="s">
        <v>257</v>
      </c>
      <c r="F1515" t="s">
        <v>25</v>
      </c>
      <c r="G1515" t="s">
        <v>12</v>
      </c>
      <c r="H1515" t="s">
        <v>126</v>
      </c>
      <c r="I1515" t="s">
        <v>1650</v>
      </c>
      <c r="J1515" t="s">
        <v>1651</v>
      </c>
      <c r="K1515" t="s">
        <v>1652</v>
      </c>
      <c r="L1515" t="s">
        <v>1653</v>
      </c>
      <c r="M1515">
        <v>5</v>
      </c>
    </row>
    <row r="1516" spans="1:13" x14ac:dyDescent="0.3">
      <c r="A1516" t="s">
        <v>2777</v>
      </c>
      <c r="B1516">
        <v>2009</v>
      </c>
      <c r="C1516" s="1">
        <v>200000</v>
      </c>
      <c r="D1516">
        <v>176000</v>
      </c>
      <c r="E1516" t="s">
        <v>14</v>
      </c>
      <c r="F1516" t="s">
        <v>25</v>
      </c>
      <c r="G1516" t="s">
        <v>12</v>
      </c>
      <c r="H1516" t="s">
        <v>126</v>
      </c>
      <c r="I1516" t="s">
        <v>1733</v>
      </c>
      <c r="J1516" t="s">
        <v>1667</v>
      </c>
      <c r="K1516" t="s">
        <v>2778</v>
      </c>
      <c r="L1516" t="s">
        <v>2504</v>
      </c>
      <c r="M1516">
        <v>5</v>
      </c>
    </row>
    <row r="1517" spans="1:13" x14ac:dyDescent="0.3">
      <c r="A1517" t="s">
        <v>2502</v>
      </c>
      <c r="B1517">
        <v>2013</v>
      </c>
      <c r="C1517" s="1">
        <v>200000</v>
      </c>
      <c r="D1517">
        <v>150000</v>
      </c>
      <c r="E1517" t="s">
        <v>14</v>
      </c>
      <c r="F1517" t="s">
        <v>25</v>
      </c>
      <c r="G1517" t="s">
        <v>12</v>
      </c>
      <c r="H1517" t="s">
        <v>121</v>
      </c>
      <c r="I1517" t="s">
        <v>1895</v>
      </c>
      <c r="J1517" t="s">
        <v>1639</v>
      </c>
      <c r="K1517" t="s">
        <v>2143</v>
      </c>
      <c r="L1517" t="s">
        <v>1898</v>
      </c>
      <c r="M1517">
        <v>5</v>
      </c>
    </row>
    <row r="1518" spans="1:13" x14ac:dyDescent="0.3">
      <c r="A1518" t="s">
        <v>450</v>
      </c>
      <c r="B1518">
        <v>2016</v>
      </c>
      <c r="C1518" s="1">
        <v>220000</v>
      </c>
      <c r="D1518">
        <v>90000</v>
      </c>
      <c r="E1518" t="s">
        <v>10</v>
      </c>
      <c r="F1518" t="s">
        <v>25</v>
      </c>
      <c r="G1518" t="s">
        <v>12</v>
      </c>
      <c r="H1518" t="s">
        <v>121</v>
      </c>
      <c r="I1518" t="s">
        <v>1716</v>
      </c>
      <c r="J1518" t="s">
        <v>1655</v>
      </c>
      <c r="K1518" t="s">
        <v>1717</v>
      </c>
      <c r="L1518" t="s">
        <v>1657</v>
      </c>
      <c r="M1518">
        <v>8</v>
      </c>
    </row>
    <row r="1519" spans="1:13" x14ac:dyDescent="0.3">
      <c r="A1519" t="s">
        <v>1394</v>
      </c>
      <c r="B1519">
        <v>2014</v>
      </c>
      <c r="C1519" s="1">
        <v>500000</v>
      </c>
      <c r="D1519">
        <v>70000</v>
      </c>
      <c r="E1519" t="s">
        <v>10</v>
      </c>
      <c r="F1519" t="s">
        <v>25</v>
      </c>
      <c r="G1519" t="s">
        <v>12</v>
      </c>
      <c r="H1519" t="s">
        <v>126</v>
      </c>
      <c r="I1519" t="s">
        <v>1858</v>
      </c>
      <c r="J1519" t="s">
        <v>1832</v>
      </c>
      <c r="K1519" t="s">
        <v>2054</v>
      </c>
      <c r="L1519" t="s">
        <v>1859</v>
      </c>
      <c r="M1519">
        <v>5</v>
      </c>
    </row>
    <row r="1520" spans="1:13" x14ac:dyDescent="0.3">
      <c r="A1520" t="s">
        <v>1550</v>
      </c>
      <c r="B1520">
        <v>2007</v>
      </c>
      <c r="C1520" s="1">
        <v>175000</v>
      </c>
      <c r="D1520">
        <v>99000</v>
      </c>
      <c r="E1520" t="s">
        <v>14</v>
      </c>
      <c r="F1520" t="s">
        <v>25</v>
      </c>
      <c r="G1520" t="s">
        <v>12</v>
      </c>
      <c r="H1520" t="s">
        <v>126</v>
      </c>
      <c r="I1520" t="s">
        <v>2779</v>
      </c>
      <c r="J1520" t="s">
        <v>1667</v>
      </c>
      <c r="K1520" t="s">
        <v>1890</v>
      </c>
      <c r="L1520" t="s">
        <v>2504</v>
      </c>
      <c r="M1520">
        <v>5</v>
      </c>
    </row>
    <row r="1521" spans="1:13" x14ac:dyDescent="0.3">
      <c r="A1521" t="s">
        <v>359</v>
      </c>
      <c r="B1521">
        <v>2018</v>
      </c>
      <c r="C1521" s="1">
        <v>450000</v>
      </c>
      <c r="D1521">
        <v>5000</v>
      </c>
      <c r="E1521" t="s">
        <v>10</v>
      </c>
      <c r="F1521" t="s">
        <v>25</v>
      </c>
      <c r="G1521" t="s">
        <v>12</v>
      </c>
      <c r="H1521" t="s">
        <v>121</v>
      </c>
      <c r="I1521" t="s">
        <v>2188</v>
      </c>
      <c r="J1521" t="s">
        <v>1704</v>
      </c>
      <c r="K1521" t="s">
        <v>2064</v>
      </c>
      <c r="L1521" t="s">
        <v>1706</v>
      </c>
      <c r="M1521">
        <v>5</v>
      </c>
    </row>
    <row r="1522" spans="1:13" x14ac:dyDescent="0.3">
      <c r="A1522" t="s">
        <v>1229</v>
      </c>
      <c r="B1522">
        <v>2008</v>
      </c>
      <c r="C1522" s="1">
        <v>210000</v>
      </c>
      <c r="D1522">
        <v>90000</v>
      </c>
      <c r="E1522" t="s">
        <v>14</v>
      </c>
      <c r="F1522" t="s">
        <v>25</v>
      </c>
      <c r="G1522" t="s">
        <v>12</v>
      </c>
      <c r="H1522" t="s">
        <v>151</v>
      </c>
      <c r="I1522" t="s">
        <v>2564</v>
      </c>
      <c r="J1522" t="s">
        <v>2000</v>
      </c>
      <c r="K1522" t="s">
        <v>2565</v>
      </c>
      <c r="L1522" t="s">
        <v>2566</v>
      </c>
      <c r="M1522">
        <v>5</v>
      </c>
    </row>
    <row r="1523" spans="1:13" x14ac:dyDescent="0.3">
      <c r="A1523" t="s">
        <v>400</v>
      </c>
      <c r="B1523">
        <v>2011</v>
      </c>
      <c r="C1523" s="1">
        <v>270000</v>
      </c>
      <c r="D1523">
        <v>89000</v>
      </c>
      <c r="E1523" t="s">
        <v>14</v>
      </c>
      <c r="F1523" t="s">
        <v>25</v>
      </c>
      <c r="G1523" t="s">
        <v>12</v>
      </c>
      <c r="H1523" t="s">
        <v>126</v>
      </c>
      <c r="I1523" t="s">
        <v>2031</v>
      </c>
      <c r="J1523" t="s">
        <v>1625</v>
      </c>
      <c r="K1523" t="s">
        <v>1675</v>
      </c>
      <c r="L1523" t="s">
        <v>2032</v>
      </c>
      <c r="M1523">
        <v>5</v>
      </c>
    </row>
    <row r="1524" spans="1:13" x14ac:dyDescent="0.3">
      <c r="A1524" t="s">
        <v>2550</v>
      </c>
      <c r="B1524">
        <v>2006</v>
      </c>
      <c r="C1524" s="1">
        <v>110000</v>
      </c>
      <c r="D1524">
        <v>88000</v>
      </c>
      <c r="E1524" t="s">
        <v>14</v>
      </c>
      <c r="F1524" t="s">
        <v>25</v>
      </c>
      <c r="G1524" t="s">
        <v>12</v>
      </c>
      <c r="H1524" t="s">
        <v>126</v>
      </c>
      <c r="I1524" t="s">
        <v>1716</v>
      </c>
      <c r="J1524" t="s">
        <v>1896</v>
      </c>
      <c r="K1524" t="s">
        <v>2458</v>
      </c>
      <c r="L1524" t="s">
        <v>2551</v>
      </c>
      <c r="M1524">
        <v>5</v>
      </c>
    </row>
    <row r="1525" spans="1:13" x14ac:dyDescent="0.3">
      <c r="A1525" t="s">
        <v>219</v>
      </c>
      <c r="B1525">
        <v>2015</v>
      </c>
      <c r="C1525" s="1">
        <v>480000</v>
      </c>
      <c r="D1525">
        <v>30000</v>
      </c>
      <c r="E1525" t="s">
        <v>14</v>
      </c>
      <c r="F1525" t="s">
        <v>25</v>
      </c>
      <c r="G1525" t="s">
        <v>12</v>
      </c>
      <c r="H1525" t="s">
        <v>121</v>
      </c>
      <c r="I1525" t="s">
        <v>1699</v>
      </c>
      <c r="J1525" t="s">
        <v>1625</v>
      </c>
      <c r="K1525" t="s">
        <v>1626</v>
      </c>
      <c r="L1525" t="s">
        <v>1627</v>
      </c>
      <c r="M1525">
        <v>5</v>
      </c>
    </row>
    <row r="1526" spans="1:13" x14ac:dyDescent="0.3">
      <c r="A1526" t="s">
        <v>2780</v>
      </c>
      <c r="B1526">
        <v>2016</v>
      </c>
      <c r="C1526" s="1">
        <v>650000</v>
      </c>
      <c r="D1526">
        <v>50000</v>
      </c>
      <c r="E1526" t="s">
        <v>14</v>
      </c>
      <c r="F1526" t="s">
        <v>25</v>
      </c>
      <c r="G1526" t="s">
        <v>19</v>
      </c>
      <c r="H1526" t="s">
        <v>126</v>
      </c>
      <c r="I1526" t="s">
        <v>1699</v>
      </c>
      <c r="J1526" t="s">
        <v>1625</v>
      </c>
      <c r="K1526" t="s">
        <v>1626</v>
      </c>
      <c r="L1526" t="s">
        <v>1627</v>
      </c>
      <c r="M1526">
        <v>5</v>
      </c>
    </row>
    <row r="1527" spans="1:13" x14ac:dyDescent="0.3">
      <c r="A1527" t="s">
        <v>219</v>
      </c>
      <c r="B1527">
        <v>2013</v>
      </c>
      <c r="C1527" s="1">
        <v>480000</v>
      </c>
      <c r="D1527">
        <v>80000</v>
      </c>
      <c r="E1527" t="s">
        <v>14</v>
      </c>
      <c r="F1527" t="s">
        <v>25</v>
      </c>
      <c r="G1527" t="s">
        <v>12</v>
      </c>
      <c r="H1527" t="s">
        <v>121</v>
      </c>
      <c r="I1527" t="s">
        <v>1624</v>
      </c>
      <c r="J1527" t="s">
        <v>1625</v>
      </c>
      <c r="K1527" t="s">
        <v>1626</v>
      </c>
      <c r="L1527" t="s">
        <v>1627</v>
      </c>
      <c r="M1527">
        <v>5</v>
      </c>
    </row>
    <row r="1528" spans="1:13" x14ac:dyDescent="0.3">
      <c r="A1528" t="s">
        <v>860</v>
      </c>
      <c r="B1528">
        <v>2016</v>
      </c>
      <c r="C1528" s="1">
        <v>700000</v>
      </c>
      <c r="D1528">
        <v>40000</v>
      </c>
      <c r="E1528" t="s">
        <v>14</v>
      </c>
      <c r="F1528" t="s">
        <v>25</v>
      </c>
      <c r="G1528" t="s">
        <v>12</v>
      </c>
      <c r="H1528" t="s">
        <v>121</v>
      </c>
      <c r="I1528" t="s">
        <v>1691</v>
      </c>
      <c r="J1528" t="s">
        <v>1639</v>
      </c>
      <c r="K1528" t="s">
        <v>1692</v>
      </c>
      <c r="L1528" t="s">
        <v>1693</v>
      </c>
      <c r="M1528">
        <v>5</v>
      </c>
    </row>
    <row r="1529" spans="1:13" x14ac:dyDescent="0.3">
      <c r="A1529" t="s">
        <v>223</v>
      </c>
      <c r="B1529">
        <v>2015</v>
      </c>
      <c r="C1529" s="1">
        <v>650000</v>
      </c>
      <c r="D1529">
        <v>110000</v>
      </c>
      <c r="E1529" t="s">
        <v>14</v>
      </c>
      <c r="F1529" t="s">
        <v>25</v>
      </c>
      <c r="G1529" t="s">
        <v>12</v>
      </c>
      <c r="H1529" t="s">
        <v>154</v>
      </c>
      <c r="I1529" t="s">
        <v>1918</v>
      </c>
      <c r="J1529" t="s">
        <v>1625</v>
      </c>
      <c r="K1529" t="s">
        <v>1811</v>
      </c>
      <c r="L1529" t="s">
        <v>1686</v>
      </c>
      <c r="M1529">
        <v>7</v>
      </c>
    </row>
    <row r="1530" spans="1:13" x14ac:dyDescent="0.3">
      <c r="A1530" t="s">
        <v>2106</v>
      </c>
      <c r="B1530">
        <v>2015</v>
      </c>
      <c r="C1530" s="1">
        <v>1300000</v>
      </c>
      <c r="D1530">
        <v>48000</v>
      </c>
      <c r="E1530" t="s">
        <v>14</v>
      </c>
      <c r="F1530" t="s">
        <v>25</v>
      </c>
      <c r="G1530" t="s">
        <v>12</v>
      </c>
      <c r="H1530" t="s">
        <v>126</v>
      </c>
      <c r="I1530" t="s">
        <v>1911</v>
      </c>
      <c r="J1530" t="s">
        <v>1900</v>
      </c>
      <c r="K1530" t="s">
        <v>1912</v>
      </c>
      <c r="L1530" t="s">
        <v>1913</v>
      </c>
      <c r="M1530">
        <v>5</v>
      </c>
    </row>
    <row r="1531" spans="1:13" x14ac:dyDescent="0.3">
      <c r="A1531" t="s">
        <v>679</v>
      </c>
      <c r="B1531">
        <v>2016</v>
      </c>
      <c r="C1531" s="1">
        <v>1350000</v>
      </c>
      <c r="D1531">
        <v>97000</v>
      </c>
      <c r="E1531" t="s">
        <v>14</v>
      </c>
      <c r="F1531" t="s">
        <v>25</v>
      </c>
      <c r="G1531" t="s">
        <v>19</v>
      </c>
      <c r="H1531" t="s">
        <v>121</v>
      </c>
      <c r="I1531" t="s">
        <v>2781</v>
      </c>
      <c r="J1531" t="s">
        <v>1793</v>
      </c>
      <c r="K1531" t="s">
        <v>1743</v>
      </c>
      <c r="L1531" t="s">
        <v>2510</v>
      </c>
      <c r="M1531">
        <v>5</v>
      </c>
    </row>
    <row r="1532" spans="1:13" x14ac:dyDescent="0.3">
      <c r="A1532" t="s">
        <v>1527</v>
      </c>
      <c r="B1532">
        <v>2016</v>
      </c>
      <c r="C1532" s="1">
        <v>1000000</v>
      </c>
      <c r="D1532">
        <v>60000</v>
      </c>
      <c r="E1532" t="s">
        <v>14</v>
      </c>
      <c r="F1532" t="s">
        <v>25</v>
      </c>
      <c r="G1532" t="s">
        <v>19</v>
      </c>
      <c r="H1532" t="s">
        <v>121</v>
      </c>
      <c r="I1532" t="s">
        <v>2782</v>
      </c>
      <c r="J1532" t="s">
        <v>1629</v>
      </c>
      <c r="K1532" t="s">
        <v>2783</v>
      </c>
      <c r="L1532" t="s">
        <v>1819</v>
      </c>
      <c r="M1532">
        <v>5</v>
      </c>
    </row>
    <row r="1533" spans="1:13" x14ac:dyDescent="0.3">
      <c r="A1533" t="s">
        <v>2784</v>
      </c>
      <c r="B1533">
        <v>2011</v>
      </c>
      <c r="C1533" s="1">
        <v>1700000</v>
      </c>
      <c r="D1533">
        <v>110000</v>
      </c>
      <c r="E1533" t="s">
        <v>14</v>
      </c>
      <c r="F1533" t="s">
        <v>25</v>
      </c>
      <c r="G1533" t="s">
        <v>19</v>
      </c>
      <c r="H1533" t="s">
        <v>154</v>
      </c>
      <c r="I1533" t="s">
        <v>2383</v>
      </c>
      <c r="J1533" t="s">
        <v>1948</v>
      </c>
      <c r="K1533" t="s">
        <v>2785</v>
      </c>
      <c r="L1533" t="s">
        <v>2786</v>
      </c>
      <c r="M1533">
        <v>5</v>
      </c>
    </row>
    <row r="1534" spans="1:13" x14ac:dyDescent="0.3">
      <c r="A1534" t="s">
        <v>2395</v>
      </c>
      <c r="B1534">
        <v>2018</v>
      </c>
      <c r="C1534" s="1">
        <v>1080000</v>
      </c>
      <c r="D1534">
        <v>12800</v>
      </c>
      <c r="E1534" t="s">
        <v>10</v>
      </c>
      <c r="F1534" t="s">
        <v>25</v>
      </c>
      <c r="G1534" t="s">
        <v>19</v>
      </c>
      <c r="H1534" t="s">
        <v>121</v>
      </c>
      <c r="I1534" t="s">
        <v>1750</v>
      </c>
      <c r="J1534" t="s">
        <v>2226</v>
      </c>
      <c r="K1534" t="s">
        <v>2396</v>
      </c>
      <c r="L1534" t="s">
        <v>2397</v>
      </c>
      <c r="M1534">
        <v>5</v>
      </c>
    </row>
    <row r="1535" spans="1:13" x14ac:dyDescent="0.3">
      <c r="A1535" t="s">
        <v>673</v>
      </c>
      <c r="B1535">
        <v>2012</v>
      </c>
      <c r="C1535" s="1">
        <v>170000</v>
      </c>
      <c r="D1535">
        <v>40000</v>
      </c>
      <c r="E1535" t="s">
        <v>10</v>
      </c>
      <c r="F1535" t="s">
        <v>25</v>
      </c>
      <c r="G1535" t="s">
        <v>12</v>
      </c>
      <c r="H1535" t="s">
        <v>121</v>
      </c>
      <c r="I1535" t="s">
        <v>2031</v>
      </c>
      <c r="J1535" t="s">
        <v>2250</v>
      </c>
      <c r="K1535" t="s">
        <v>2251</v>
      </c>
      <c r="L1535" t="s">
        <v>2252</v>
      </c>
      <c r="M1535">
        <v>5</v>
      </c>
    </row>
    <row r="1536" spans="1:13" x14ac:dyDescent="0.3">
      <c r="A1536" t="s">
        <v>1305</v>
      </c>
      <c r="B1536">
        <v>2017</v>
      </c>
      <c r="C1536" s="1">
        <v>610000</v>
      </c>
      <c r="D1536">
        <v>49000</v>
      </c>
      <c r="E1536" t="s">
        <v>14</v>
      </c>
      <c r="F1536" t="s">
        <v>25</v>
      </c>
      <c r="G1536" t="s">
        <v>12</v>
      </c>
      <c r="H1536" t="s">
        <v>121</v>
      </c>
      <c r="I1536" t="s">
        <v>2075</v>
      </c>
      <c r="J1536" t="s">
        <v>1625</v>
      </c>
      <c r="K1536" t="s">
        <v>1626</v>
      </c>
      <c r="L1536" t="s">
        <v>1627</v>
      </c>
      <c r="M1536">
        <v>5</v>
      </c>
    </row>
    <row r="1537" spans="1:13" x14ac:dyDescent="0.3">
      <c r="A1537" t="s">
        <v>1071</v>
      </c>
      <c r="B1537">
        <v>2014</v>
      </c>
      <c r="C1537" s="1">
        <v>350000</v>
      </c>
      <c r="D1537">
        <v>25000</v>
      </c>
      <c r="E1537" t="s">
        <v>10</v>
      </c>
      <c r="F1537" t="s">
        <v>25</v>
      </c>
      <c r="G1537" t="s">
        <v>12</v>
      </c>
      <c r="H1537" t="s">
        <v>121</v>
      </c>
      <c r="I1537" t="s">
        <v>1756</v>
      </c>
      <c r="J1537" t="s">
        <v>1647</v>
      </c>
      <c r="K1537" t="s">
        <v>2479</v>
      </c>
      <c r="L1537" t="s">
        <v>1865</v>
      </c>
      <c r="M1537">
        <v>5</v>
      </c>
    </row>
    <row r="1538" spans="1:13" x14ac:dyDescent="0.3">
      <c r="A1538" t="s">
        <v>354</v>
      </c>
      <c r="B1538">
        <v>2016</v>
      </c>
      <c r="C1538" s="1">
        <v>260000</v>
      </c>
      <c r="D1538">
        <v>65000</v>
      </c>
      <c r="E1538" t="s">
        <v>10</v>
      </c>
      <c r="F1538" t="s">
        <v>25</v>
      </c>
      <c r="G1538" t="s">
        <v>12</v>
      </c>
      <c r="H1538" t="s">
        <v>126</v>
      </c>
      <c r="I1538" t="s">
        <v>2085</v>
      </c>
      <c r="J1538" t="s">
        <v>1655</v>
      </c>
      <c r="K1538" t="s">
        <v>1711</v>
      </c>
      <c r="L1538" t="s">
        <v>1712</v>
      </c>
      <c r="M1538">
        <v>5</v>
      </c>
    </row>
    <row r="1539" spans="1:13" x14ac:dyDescent="0.3">
      <c r="A1539" t="s">
        <v>1241</v>
      </c>
      <c r="B1539">
        <v>2015</v>
      </c>
      <c r="C1539" s="1">
        <v>700000</v>
      </c>
      <c r="D1539">
        <v>20000</v>
      </c>
      <c r="E1539" t="s">
        <v>14</v>
      </c>
      <c r="F1539" t="s">
        <v>25</v>
      </c>
      <c r="G1539" t="s">
        <v>12</v>
      </c>
      <c r="H1539" t="s">
        <v>121</v>
      </c>
      <c r="I1539" t="s">
        <v>2030</v>
      </c>
      <c r="J1539" t="s">
        <v>1625</v>
      </c>
      <c r="K1539" t="s">
        <v>2649</v>
      </c>
      <c r="L1539" t="s">
        <v>2389</v>
      </c>
      <c r="M1539">
        <v>5</v>
      </c>
    </row>
    <row r="1540" spans="1:13" x14ac:dyDescent="0.3">
      <c r="A1540" t="s">
        <v>2787</v>
      </c>
      <c r="B1540">
        <v>2018</v>
      </c>
      <c r="C1540" s="1">
        <v>678000</v>
      </c>
      <c r="D1540">
        <v>17000</v>
      </c>
      <c r="E1540" t="s">
        <v>10</v>
      </c>
      <c r="F1540" t="s">
        <v>25</v>
      </c>
      <c r="G1540" t="s">
        <v>12</v>
      </c>
      <c r="H1540" t="s">
        <v>121</v>
      </c>
      <c r="I1540" t="s">
        <v>2788</v>
      </c>
      <c r="J1540" t="s">
        <v>1916</v>
      </c>
      <c r="K1540" t="s">
        <v>2035</v>
      </c>
      <c r="L1540" t="s">
        <v>2036</v>
      </c>
      <c r="M1540">
        <v>5</v>
      </c>
    </row>
    <row r="1541" spans="1:13" x14ac:dyDescent="0.3">
      <c r="A1541" t="s">
        <v>2274</v>
      </c>
      <c r="B1541">
        <v>2015</v>
      </c>
      <c r="C1541" s="1">
        <v>800000</v>
      </c>
      <c r="D1541">
        <v>15000</v>
      </c>
      <c r="E1541" t="s">
        <v>14</v>
      </c>
      <c r="F1541" t="s">
        <v>25</v>
      </c>
      <c r="G1541" t="s">
        <v>12</v>
      </c>
      <c r="H1541" t="s">
        <v>121</v>
      </c>
      <c r="I1541" t="s">
        <v>2275</v>
      </c>
      <c r="J1541" t="s">
        <v>1625</v>
      </c>
      <c r="K1541" t="s">
        <v>1685</v>
      </c>
      <c r="L1541" t="s">
        <v>1686</v>
      </c>
      <c r="M1541">
        <v>5</v>
      </c>
    </row>
    <row r="1542" spans="1:13" x14ac:dyDescent="0.3">
      <c r="A1542" t="s">
        <v>174</v>
      </c>
      <c r="B1542">
        <v>2014</v>
      </c>
      <c r="C1542" s="1">
        <v>400000</v>
      </c>
      <c r="D1542">
        <v>120000</v>
      </c>
      <c r="E1542" t="s">
        <v>14</v>
      </c>
      <c r="F1542" t="s">
        <v>25</v>
      </c>
      <c r="G1542" t="s">
        <v>12</v>
      </c>
      <c r="H1542" t="s">
        <v>126</v>
      </c>
      <c r="I1542" t="s">
        <v>1658</v>
      </c>
      <c r="J1542" t="s">
        <v>1659</v>
      </c>
      <c r="K1542" t="s">
        <v>1843</v>
      </c>
      <c r="L1542" t="s">
        <v>1661</v>
      </c>
      <c r="M1542">
        <v>5</v>
      </c>
    </row>
    <row r="1543" spans="1:13" x14ac:dyDescent="0.3">
      <c r="A1543" t="s">
        <v>594</v>
      </c>
      <c r="B1543">
        <v>2010</v>
      </c>
      <c r="C1543" s="1">
        <v>300000</v>
      </c>
      <c r="D1543">
        <v>49000</v>
      </c>
      <c r="E1543" t="s">
        <v>10</v>
      </c>
      <c r="F1543" t="s">
        <v>25</v>
      </c>
      <c r="G1543" t="s">
        <v>12</v>
      </c>
      <c r="H1543" t="s">
        <v>121</v>
      </c>
      <c r="I1543" t="s">
        <v>1756</v>
      </c>
      <c r="J1543" t="s">
        <v>1647</v>
      </c>
      <c r="K1543" t="s">
        <v>2086</v>
      </c>
      <c r="L1543" t="s">
        <v>2087</v>
      </c>
      <c r="M1543">
        <v>5</v>
      </c>
    </row>
    <row r="1544" spans="1:13" x14ac:dyDescent="0.3">
      <c r="A1544" t="s">
        <v>604</v>
      </c>
      <c r="B1544">
        <v>2016</v>
      </c>
      <c r="C1544" s="1">
        <v>520000</v>
      </c>
      <c r="D1544">
        <v>29000</v>
      </c>
      <c r="E1544" t="s">
        <v>10</v>
      </c>
      <c r="F1544" t="s">
        <v>25</v>
      </c>
      <c r="G1544" t="s">
        <v>12</v>
      </c>
      <c r="H1544" t="s">
        <v>121</v>
      </c>
      <c r="I1544" t="s">
        <v>1723</v>
      </c>
      <c r="J1544" t="s">
        <v>1647</v>
      </c>
      <c r="K1544" t="s">
        <v>1724</v>
      </c>
      <c r="L1544" t="s">
        <v>1725</v>
      </c>
      <c r="M1544">
        <v>5</v>
      </c>
    </row>
    <row r="1545" spans="1:13" x14ac:dyDescent="0.3">
      <c r="A1545" t="s">
        <v>2789</v>
      </c>
      <c r="B1545">
        <v>2017</v>
      </c>
      <c r="C1545" s="1">
        <v>850000</v>
      </c>
      <c r="D1545">
        <v>55000</v>
      </c>
      <c r="E1545" t="s">
        <v>14</v>
      </c>
      <c r="F1545" t="s">
        <v>25</v>
      </c>
      <c r="G1545" t="s">
        <v>19</v>
      </c>
      <c r="H1545" t="s">
        <v>121</v>
      </c>
      <c r="I1545" t="s">
        <v>2790</v>
      </c>
      <c r="J1545" t="s">
        <v>1667</v>
      </c>
      <c r="K1545" t="s">
        <v>1995</v>
      </c>
      <c r="L1545" t="s">
        <v>1669</v>
      </c>
      <c r="M1545">
        <v>5</v>
      </c>
    </row>
    <row r="1546" spans="1:13" x14ac:dyDescent="0.3">
      <c r="A1546" t="s">
        <v>2791</v>
      </c>
      <c r="B1546">
        <v>2019</v>
      </c>
      <c r="C1546" s="1">
        <v>1460000</v>
      </c>
      <c r="D1546">
        <v>5000</v>
      </c>
      <c r="E1546" t="s">
        <v>14</v>
      </c>
      <c r="F1546" t="s">
        <v>25</v>
      </c>
      <c r="G1546" t="s">
        <v>12</v>
      </c>
      <c r="H1546" t="s">
        <v>121</v>
      </c>
      <c r="I1546" t="s">
        <v>1670</v>
      </c>
      <c r="J1546" t="s">
        <v>1634</v>
      </c>
      <c r="K1546" t="s">
        <v>2130</v>
      </c>
      <c r="L1546" t="s">
        <v>2131</v>
      </c>
      <c r="M1546">
        <v>7</v>
      </c>
    </row>
    <row r="1547" spans="1:13" x14ac:dyDescent="0.3">
      <c r="A1547" t="s">
        <v>2715</v>
      </c>
      <c r="B1547">
        <v>2017</v>
      </c>
      <c r="C1547" s="1">
        <v>830000</v>
      </c>
      <c r="D1547">
        <v>35000</v>
      </c>
      <c r="E1547" t="s">
        <v>14</v>
      </c>
      <c r="F1547" t="s">
        <v>25</v>
      </c>
      <c r="G1547" t="s">
        <v>12</v>
      </c>
      <c r="H1547" t="s">
        <v>121</v>
      </c>
      <c r="I1547" t="s">
        <v>1700</v>
      </c>
      <c r="J1547" t="s">
        <v>1634</v>
      </c>
      <c r="K1547" t="s">
        <v>1995</v>
      </c>
      <c r="L1547" t="s">
        <v>2011</v>
      </c>
      <c r="M1547">
        <v>5</v>
      </c>
    </row>
    <row r="1548" spans="1:13" x14ac:dyDescent="0.3">
      <c r="A1548" t="s">
        <v>1428</v>
      </c>
      <c r="B1548">
        <v>2018</v>
      </c>
      <c r="C1548" s="1">
        <v>430000</v>
      </c>
      <c r="D1548">
        <v>5000</v>
      </c>
      <c r="E1548" t="s">
        <v>10</v>
      </c>
      <c r="F1548" t="s">
        <v>25</v>
      </c>
      <c r="G1548" t="s">
        <v>12</v>
      </c>
      <c r="H1548" t="s">
        <v>126</v>
      </c>
      <c r="I1548" t="s">
        <v>1738</v>
      </c>
      <c r="J1548" t="s">
        <v>1681</v>
      </c>
      <c r="K1548" t="s">
        <v>1678</v>
      </c>
      <c r="L1548" t="s">
        <v>1739</v>
      </c>
      <c r="M1548">
        <v>5</v>
      </c>
    </row>
    <row r="1549" spans="1:13" x14ac:dyDescent="0.3">
      <c r="A1549" t="s">
        <v>2792</v>
      </c>
      <c r="B1549">
        <v>2017</v>
      </c>
      <c r="C1549" s="1">
        <v>850000</v>
      </c>
      <c r="D1549">
        <v>60000</v>
      </c>
      <c r="E1549" t="s">
        <v>14</v>
      </c>
      <c r="F1549" t="s">
        <v>25</v>
      </c>
      <c r="G1549" t="s">
        <v>12</v>
      </c>
      <c r="H1549" t="s">
        <v>121</v>
      </c>
      <c r="I1549" t="s">
        <v>1834</v>
      </c>
      <c r="J1549" t="s">
        <v>1629</v>
      </c>
      <c r="K1549" t="s">
        <v>1835</v>
      </c>
      <c r="L1549" t="s">
        <v>1836</v>
      </c>
      <c r="M1549">
        <v>5</v>
      </c>
    </row>
    <row r="1550" spans="1:13" x14ac:dyDescent="0.3">
      <c r="A1550" t="s">
        <v>1081</v>
      </c>
      <c r="B1550">
        <v>2017</v>
      </c>
      <c r="C1550" s="1">
        <v>650000</v>
      </c>
      <c r="D1550">
        <v>70000</v>
      </c>
      <c r="E1550" t="s">
        <v>10</v>
      </c>
      <c r="F1550" t="s">
        <v>25</v>
      </c>
      <c r="G1550" t="s">
        <v>12</v>
      </c>
      <c r="H1550" t="s">
        <v>121</v>
      </c>
      <c r="I1550" t="s">
        <v>1907</v>
      </c>
      <c r="J1550" t="s">
        <v>1647</v>
      </c>
      <c r="K1550" t="s">
        <v>1757</v>
      </c>
      <c r="L1550" t="s">
        <v>1709</v>
      </c>
      <c r="M1550">
        <v>5</v>
      </c>
    </row>
    <row r="1551" spans="1:13" x14ac:dyDescent="0.3">
      <c r="A1551" t="s">
        <v>467</v>
      </c>
      <c r="B1551">
        <v>2008</v>
      </c>
      <c r="C1551" s="1">
        <v>120000</v>
      </c>
      <c r="D1551">
        <v>120000</v>
      </c>
      <c r="E1551" t="s">
        <v>14</v>
      </c>
      <c r="F1551" t="s">
        <v>25</v>
      </c>
      <c r="G1551" t="s">
        <v>12</v>
      </c>
      <c r="H1551" t="s">
        <v>126</v>
      </c>
      <c r="I1551" t="s">
        <v>1716</v>
      </c>
      <c r="J1551" t="s">
        <v>2039</v>
      </c>
      <c r="K1551" t="s">
        <v>2197</v>
      </c>
      <c r="L1551" t="s">
        <v>2242</v>
      </c>
      <c r="M1551">
        <v>5</v>
      </c>
    </row>
    <row r="1552" spans="1:13" x14ac:dyDescent="0.3">
      <c r="A1552" t="s">
        <v>1205</v>
      </c>
      <c r="B1552">
        <v>2016</v>
      </c>
      <c r="C1552" s="1">
        <v>730000</v>
      </c>
      <c r="D1552">
        <v>65100</v>
      </c>
      <c r="E1552" t="s">
        <v>14</v>
      </c>
      <c r="F1552" t="s">
        <v>25</v>
      </c>
      <c r="G1552" t="s">
        <v>12</v>
      </c>
      <c r="H1552" t="s">
        <v>126</v>
      </c>
      <c r="I1552" t="s">
        <v>2372</v>
      </c>
      <c r="J1552" t="s">
        <v>2039</v>
      </c>
      <c r="K1552" t="s">
        <v>1765</v>
      </c>
      <c r="L1552" t="s">
        <v>2105</v>
      </c>
      <c r="M1552">
        <v>7</v>
      </c>
    </row>
    <row r="1553" spans="1:13" x14ac:dyDescent="0.3">
      <c r="A1553" t="s">
        <v>794</v>
      </c>
      <c r="B1553">
        <v>2019</v>
      </c>
      <c r="C1553" s="1">
        <v>525000</v>
      </c>
      <c r="D1553">
        <v>20000</v>
      </c>
      <c r="E1553" t="s">
        <v>10</v>
      </c>
      <c r="F1553" t="s">
        <v>25</v>
      </c>
      <c r="G1553" t="s">
        <v>19</v>
      </c>
      <c r="H1553" t="s">
        <v>121</v>
      </c>
      <c r="I1553" t="s">
        <v>2697</v>
      </c>
      <c r="J1553" t="s">
        <v>1647</v>
      </c>
      <c r="K1553" t="s">
        <v>1870</v>
      </c>
      <c r="L1553" t="s">
        <v>1871</v>
      </c>
      <c r="M1553">
        <v>5</v>
      </c>
    </row>
    <row r="1554" spans="1:13" x14ac:dyDescent="0.3">
      <c r="A1554" t="s">
        <v>1204</v>
      </c>
      <c r="B1554">
        <v>2015</v>
      </c>
      <c r="C1554" s="1">
        <v>600000</v>
      </c>
      <c r="D1554">
        <v>108000</v>
      </c>
      <c r="E1554" t="s">
        <v>14</v>
      </c>
      <c r="F1554" t="s">
        <v>25</v>
      </c>
      <c r="G1554" t="s">
        <v>12</v>
      </c>
      <c r="H1554" t="s">
        <v>121</v>
      </c>
      <c r="I1554" t="s">
        <v>2266</v>
      </c>
      <c r="J1554" t="s">
        <v>1639</v>
      </c>
      <c r="K1554" t="s">
        <v>1692</v>
      </c>
      <c r="L1554" t="s">
        <v>2793</v>
      </c>
      <c r="M1554">
        <v>5</v>
      </c>
    </row>
    <row r="1555" spans="1:13" x14ac:dyDescent="0.3">
      <c r="A1555" t="s">
        <v>611</v>
      </c>
      <c r="B1555">
        <v>2019</v>
      </c>
      <c r="C1555" s="1">
        <v>500000</v>
      </c>
      <c r="D1555">
        <v>15000</v>
      </c>
      <c r="E1555" t="s">
        <v>10</v>
      </c>
      <c r="F1555" t="s">
        <v>25</v>
      </c>
      <c r="G1555" t="s">
        <v>12</v>
      </c>
      <c r="H1555" t="s">
        <v>121</v>
      </c>
      <c r="I1555" t="s">
        <v>1869</v>
      </c>
      <c r="J1555" t="s">
        <v>1647</v>
      </c>
      <c r="K1555" t="s">
        <v>1870</v>
      </c>
      <c r="L1555" t="s">
        <v>1871</v>
      </c>
      <c r="M1555">
        <v>5</v>
      </c>
    </row>
    <row r="1556" spans="1:13" x14ac:dyDescent="0.3">
      <c r="A1556" t="s">
        <v>161</v>
      </c>
      <c r="B1556">
        <v>2009</v>
      </c>
      <c r="C1556" s="1">
        <v>150000</v>
      </c>
      <c r="D1556">
        <v>77000</v>
      </c>
      <c r="E1556" t="s">
        <v>10</v>
      </c>
      <c r="F1556" t="s">
        <v>25</v>
      </c>
      <c r="G1556" t="s">
        <v>12</v>
      </c>
      <c r="H1556" t="s">
        <v>121</v>
      </c>
      <c r="I1556" t="s">
        <v>1919</v>
      </c>
      <c r="J1556" t="s">
        <v>1850</v>
      </c>
      <c r="K1556" t="s">
        <v>1920</v>
      </c>
      <c r="L1556" t="s">
        <v>1921</v>
      </c>
      <c r="M1556">
        <v>5</v>
      </c>
    </row>
    <row r="1557" spans="1:13" x14ac:dyDescent="0.3">
      <c r="A1557" t="s">
        <v>159</v>
      </c>
      <c r="B1557">
        <v>2015</v>
      </c>
      <c r="C1557" s="1">
        <v>409999</v>
      </c>
      <c r="D1557">
        <v>18500</v>
      </c>
      <c r="E1557" t="s">
        <v>10</v>
      </c>
      <c r="F1557" t="s">
        <v>25</v>
      </c>
      <c r="G1557" t="s">
        <v>12</v>
      </c>
      <c r="H1557" t="s">
        <v>121</v>
      </c>
      <c r="I1557" t="s">
        <v>1821</v>
      </c>
      <c r="J1557" t="s">
        <v>1730</v>
      </c>
      <c r="K1557" t="s">
        <v>1843</v>
      </c>
      <c r="L1557" t="s">
        <v>1731</v>
      </c>
      <c r="M1557">
        <v>5</v>
      </c>
    </row>
    <row r="1558" spans="1:13" x14ac:dyDescent="0.3">
      <c r="A1558" t="s">
        <v>1205</v>
      </c>
      <c r="B1558">
        <v>2016</v>
      </c>
      <c r="C1558" s="1">
        <v>625000</v>
      </c>
      <c r="D1558">
        <v>120000</v>
      </c>
      <c r="E1558" t="s">
        <v>14</v>
      </c>
      <c r="F1558" t="s">
        <v>25</v>
      </c>
      <c r="G1558" t="s">
        <v>12</v>
      </c>
      <c r="H1558" t="s">
        <v>121</v>
      </c>
      <c r="I1558" t="s">
        <v>2372</v>
      </c>
      <c r="J1558" t="s">
        <v>2039</v>
      </c>
      <c r="K1558" t="s">
        <v>1765</v>
      </c>
      <c r="L1558" t="s">
        <v>2105</v>
      </c>
      <c r="M1558">
        <v>7</v>
      </c>
    </row>
    <row r="1559" spans="1:13" x14ac:dyDescent="0.3">
      <c r="A1559" t="s">
        <v>215</v>
      </c>
      <c r="B1559">
        <v>2015</v>
      </c>
      <c r="C1559" s="1">
        <v>290000</v>
      </c>
      <c r="D1559">
        <v>15200</v>
      </c>
      <c r="E1559" t="s">
        <v>10</v>
      </c>
      <c r="F1559" t="s">
        <v>25</v>
      </c>
      <c r="G1559" t="s">
        <v>12</v>
      </c>
      <c r="H1559" t="s">
        <v>121</v>
      </c>
      <c r="I1559" t="s">
        <v>2080</v>
      </c>
      <c r="J1559" t="s">
        <v>2081</v>
      </c>
      <c r="K1559" t="s">
        <v>2082</v>
      </c>
      <c r="L1559" t="s">
        <v>2083</v>
      </c>
      <c r="M1559">
        <v>5</v>
      </c>
    </row>
    <row r="1560" spans="1:13" x14ac:dyDescent="0.3">
      <c r="A1560" t="s">
        <v>663</v>
      </c>
      <c r="B1560">
        <v>2015</v>
      </c>
      <c r="C1560" s="1">
        <v>500000</v>
      </c>
      <c r="D1560">
        <v>35000</v>
      </c>
      <c r="E1560" t="s">
        <v>10</v>
      </c>
      <c r="F1560" t="s">
        <v>25</v>
      </c>
      <c r="G1560" t="s">
        <v>12</v>
      </c>
      <c r="H1560" t="s">
        <v>121</v>
      </c>
      <c r="I1560" t="s">
        <v>1670</v>
      </c>
      <c r="J1560" t="s">
        <v>1634</v>
      </c>
      <c r="K1560" t="s">
        <v>1751</v>
      </c>
      <c r="L1560" t="s">
        <v>1752</v>
      </c>
      <c r="M1560">
        <v>7</v>
      </c>
    </row>
    <row r="1561" spans="1:13" x14ac:dyDescent="0.3">
      <c r="A1561" t="s">
        <v>123</v>
      </c>
      <c r="B1561">
        <v>2011</v>
      </c>
      <c r="C1561" s="1">
        <v>475000</v>
      </c>
      <c r="D1561">
        <v>80000</v>
      </c>
      <c r="E1561" t="s">
        <v>14</v>
      </c>
      <c r="F1561" t="s">
        <v>25</v>
      </c>
      <c r="G1561" t="s">
        <v>12</v>
      </c>
      <c r="H1561" t="s">
        <v>121</v>
      </c>
      <c r="I1561" t="s">
        <v>1899</v>
      </c>
      <c r="J1561" t="s">
        <v>1900</v>
      </c>
      <c r="K1561" t="s">
        <v>1901</v>
      </c>
      <c r="L1561" t="s">
        <v>1902</v>
      </c>
      <c r="M1561">
        <v>5</v>
      </c>
    </row>
    <row r="1562" spans="1:13" x14ac:dyDescent="0.3">
      <c r="A1562" t="s">
        <v>241</v>
      </c>
      <c r="B1562">
        <v>2013</v>
      </c>
      <c r="C1562" s="1">
        <v>190000</v>
      </c>
      <c r="D1562">
        <v>70000</v>
      </c>
      <c r="E1562" t="s">
        <v>10</v>
      </c>
      <c r="F1562" t="s">
        <v>25</v>
      </c>
      <c r="G1562" t="s">
        <v>12</v>
      </c>
      <c r="H1562" t="s">
        <v>121</v>
      </c>
      <c r="I1562" t="s">
        <v>2031</v>
      </c>
      <c r="J1562" t="s">
        <v>2250</v>
      </c>
      <c r="K1562" t="s">
        <v>2251</v>
      </c>
      <c r="L1562" t="s">
        <v>2252</v>
      </c>
      <c r="M1562">
        <v>5</v>
      </c>
    </row>
    <row r="1563" spans="1:13" x14ac:dyDescent="0.3">
      <c r="A1563" t="s">
        <v>300</v>
      </c>
      <c r="B1563">
        <v>2014</v>
      </c>
      <c r="C1563" s="1">
        <v>750000</v>
      </c>
      <c r="D1563">
        <v>80000</v>
      </c>
      <c r="E1563" t="s">
        <v>14</v>
      </c>
      <c r="F1563" t="s">
        <v>25</v>
      </c>
      <c r="G1563" t="s">
        <v>12</v>
      </c>
      <c r="H1563" t="s">
        <v>126</v>
      </c>
      <c r="I1563" t="s">
        <v>1892</v>
      </c>
      <c r="J1563" t="s">
        <v>1742</v>
      </c>
      <c r="K1563" t="s">
        <v>2108</v>
      </c>
      <c r="L1563" t="s">
        <v>2109</v>
      </c>
      <c r="M1563">
        <v>7</v>
      </c>
    </row>
    <row r="1564" spans="1:13" x14ac:dyDescent="0.3">
      <c r="A1564" t="s">
        <v>2794</v>
      </c>
      <c r="B1564">
        <v>2014</v>
      </c>
      <c r="C1564" s="1">
        <v>525000</v>
      </c>
      <c r="D1564">
        <v>120000</v>
      </c>
      <c r="E1564" t="s">
        <v>14</v>
      </c>
      <c r="F1564" t="s">
        <v>25</v>
      </c>
      <c r="G1564" t="s">
        <v>12</v>
      </c>
      <c r="H1564" t="s">
        <v>126</v>
      </c>
      <c r="I1564" t="s">
        <v>1666</v>
      </c>
      <c r="J1564" t="s">
        <v>1667</v>
      </c>
      <c r="K1564" t="s">
        <v>1995</v>
      </c>
      <c r="L1564" t="s">
        <v>1669</v>
      </c>
      <c r="M1564">
        <v>5</v>
      </c>
    </row>
    <row r="1565" spans="1:13" x14ac:dyDescent="0.3">
      <c r="A1565" t="s">
        <v>235</v>
      </c>
      <c r="B1565">
        <v>2012</v>
      </c>
      <c r="C1565" s="1">
        <v>495000</v>
      </c>
      <c r="D1565">
        <v>82000</v>
      </c>
      <c r="E1565" t="s">
        <v>14</v>
      </c>
      <c r="F1565" t="s">
        <v>25</v>
      </c>
      <c r="G1565" t="s">
        <v>12</v>
      </c>
      <c r="H1565" t="s">
        <v>154</v>
      </c>
      <c r="I1565" t="s">
        <v>1670</v>
      </c>
      <c r="J1565" t="s">
        <v>1839</v>
      </c>
      <c r="K1565" t="s">
        <v>2795</v>
      </c>
      <c r="L1565" t="s">
        <v>2796</v>
      </c>
      <c r="M1565">
        <v>5</v>
      </c>
    </row>
    <row r="1566" spans="1:13" x14ac:dyDescent="0.3">
      <c r="A1566" t="s">
        <v>560</v>
      </c>
      <c r="B1566">
        <v>2010</v>
      </c>
      <c r="C1566" s="1">
        <v>321000</v>
      </c>
      <c r="D1566">
        <v>60000</v>
      </c>
      <c r="E1566" t="s">
        <v>10</v>
      </c>
      <c r="F1566" t="s">
        <v>25</v>
      </c>
      <c r="G1566" t="s">
        <v>19</v>
      </c>
      <c r="H1566" t="s">
        <v>126</v>
      </c>
      <c r="I1566" t="s">
        <v>1716</v>
      </c>
      <c r="J1566" t="s">
        <v>1634</v>
      </c>
      <c r="K1566" t="s">
        <v>2050</v>
      </c>
      <c r="L1566" t="s">
        <v>2051</v>
      </c>
      <c r="M1566">
        <v>5</v>
      </c>
    </row>
    <row r="1567" spans="1:13" x14ac:dyDescent="0.3">
      <c r="A1567" t="s">
        <v>2797</v>
      </c>
      <c r="B1567">
        <v>2017</v>
      </c>
      <c r="C1567" s="1">
        <v>585000</v>
      </c>
      <c r="D1567">
        <v>50000</v>
      </c>
      <c r="E1567" t="s">
        <v>10</v>
      </c>
      <c r="F1567" t="s">
        <v>25</v>
      </c>
      <c r="G1567" t="s">
        <v>12</v>
      </c>
      <c r="H1567" t="s">
        <v>121</v>
      </c>
      <c r="I1567" t="s">
        <v>2798</v>
      </c>
      <c r="J1567" t="s">
        <v>1647</v>
      </c>
      <c r="K1567" t="s">
        <v>1808</v>
      </c>
      <c r="L1567" t="s">
        <v>2799</v>
      </c>
      <c r="M1567">
        <v>5</v>
      </c>
    </row>
    <row r="1568" spans="1:13" x14ac:dyDescent="0.3">
      <c r="A1568" t="s">
        <v>830</v>
      </c>
      <c r="B1568">
        <v>2011</v>
      </c>
      <c r="C1568" s="1">
        <v>225000</v>
      </c>
      <c r="D1568">
        <v>70000</v>
      </c>
      <c r="E1568" t="s">
        <v>14</v>
      </c>
      <c r="F1568" t="s">
        <v>25</v>
      </c>
      <c r="G1568" t="s">
        <v>12</v>
      </c>
      <c r="H1568" t="s">
        <v>121</v>
      </c>
      <c r="I1568" t="s">
        <v>1662</v>
      </c>
      <c r="J1568" t="s">
        <v>1663</v>
      </c>
      <c r="K1568" t="s">
        <v>2029</v>
      </c>
      <c r="L1568" t="s">
        <v>1665</v>
      </c>
      <c r="M1568">
        <v>5</v>
      </c>
    </row>
    <row r="1569" spans="1:13" x14ac:dyDescent="0.3">
      <c r="A1569" t="s">
        <v>1302</v>
      </c>
      <c r="B1569">
        <v>2017</v>
      </c>
      <c r="C1569" s="1">
        <v>500000</v>
      </c>
      <c r="D1569">
        <v>70000</v>
      </c>
      <c r="E1569" t="s">
        <v>14</v>
      </c>
      <c r="F1569" t="s">
        <v>25</v>
      </c>
      <c r="G1569" t="s">
        <v>12</v>
      </c>
      <c r="H1569" t="s">
        <v>121</v>
      </c>
      <c r="I1569" t="s">
        <v>2360</v>
      </c>
      <c r="J1569" t="s">
        <v>1629</v>
      </c>
      <c r="K1569" t="s">
        <v>1698</v>
      </c>
      <c r="L1569" t="s">
        <v>1686</v>
      </c>
      <c r="M1569">
        <v>5</v>
      </c>
    </row>
    <row r="1570" spans="1:13" x14ac:dyDescent="0.3">
      <c r="A1570" t="s">
        <v>903</v>
      </c>
      <c r="B1570">
        <v>2011</v>
      </c>
      <c r="C1570" s="1">
        <v>350000</v>
      </c>
      <c r="D1570">
        <v>90000</v>
      </c>
      <c r="E1570" t="s">
        <v>14</v>
      </c>
      <c r="F1570" t="s">
        <v>25</v>
      </c>
      <c r="G1570" t="s">
        <v>12</v>
      </c>
      <c r="H1570" t="s">
        <v>154</v>
      </c>
      <c r="I1570" t="s">
        <v>1638</v>
      </c>
      <c r="J1570" t="s">
        <v>1639</v>
      </c>
      <c r="K1570" t="s">
        <v>1640</v>
      </c>
      <c r="L1570" t="s">
        <v>1641</v>
      </c>
      <c r="M1570">
        <v>5</v>
      </c>
    </row>
    <row r="1571" spans="1:13" x14ac:dyDescent="0.3">
      <c r="A1571" t="s">
        <v>1058</v>
      </c>
      <c r="B1571">
        <v>2016</v>
      </c>
      <c r="C1571" s="1">
        <v>756000</v>
      </c>
      <c r="D1571">
        <v>70000</v>
      </c>
      <c r="E1571" t="s">
        <v>14</v>
      </c>
      <c r="F1571" t="s">
        <v>25</v>
      </c>
      <c r="G1571" t="s">
        <v>12</v>
      </c>
      <c r="H1571" t="s">
        <v>126</v>
      </c>
      <c r="I1571" t="s">
        <v>1684</v>
      </c>
      <c r="J1571" t="s">
        <v>1625</v>
      </c>
      <c r="K1571" t="s">
        <v>1685</v>
      </c>
      <c r="L1571" t="s">
        <v>1686</v>
      </c>
      <c r="M1571">
        <v>7</v>
      </c>
    </row>
    <row r="1572" spans="1:13" x14ac:dyDescent="0.3">
      <c r="A1572" t="s">
        <v>346</v>
      </c>
      <c r="B1572">
        <v>2014</v>
      </c>
      <c r="C1572" s="1">
        <v>240000</v>
      </c>
      <c r="D1572">
        <v>50000</v>
      </c>
      <c r="E1572" t="s">
        <v>10</v>
      </c>
      <c r="F1572" t="s">
        <v>25</v>
      </c>
      <c r="G1572" t="s">
        <v>12</v>
      </c>
      <c r="H1572" t="s">
        <v>121</v>
      </c>
      <c r="I1572" t="s">
        <v>2085</v>
      </c>
      <c r="J1572" t="s">
        <v>1655</v>
      </c>
      <c r="K1572" t="s">
        <v>1711</v>
      </c>
      <c r="L1572" t="s">
        <v>1712</v>
      </c>
      <c r="M1572">
        <v>5</v>
      </c>
    </row>
    <row r="1573" spans="1:13" x14ac:dyDescent="0.3">
      <c r="A1573" t="s">
        <v>1178</v>
      </c>
      <c r="B1573">
        <v>2012</v>
      </c>
      <c r="C1573" s="1">
        <v>80000</v>
      </c>
      <c r="D1573">
        <v>120000</v>
      </c>
      <c r="E1573" t="s">
        <v>10</v>
      </c>
      <c r="F1573" t="s">
        <v>25</v>
      </c>
      <c r="G1573" t="s">
        <v>12</v>
      </c>
      <c r="H1573" t="s">
        <v>126</v>
      </c>
      <c r="I1573" t="s">
        <v>1687</v>
      </c>
      <c r="J1573" t="s">
        <v>1655</v>
      </c>
      <c r="K1573" t="s">
        <v>1721</v>
      </c>
      <c r="L1573" t="s">
        <v>1722</v>
      </c>
      <c r="M1573">
        <v>8</v>
      </c>
    </row>
    <row r="1574" spans="1:13" x14ac:dyDescent="0.3">
      <c r="A1574" t="s">
        <v>803</v>
      </c>
      <c r="B1574">
        <v>2019</v>
      </c>
      <c r="C1574" s="1">
        <v>800000</v>
      </c>
      <c r="D1574">
        <v>5000</v>
      </c>
      <c r="E1574" t="s">
        <v>10</v>
      </c>
      <c r="F1574" t="s">
        <v>25</v>
      </c>
      <c r="G1574" t="s">
        <v>12</v>
      </c>
      <c r="H1574" t="s">
        <v>121</v>
      </c>
      <c r="I1574" t="s">
        <v>2175</v>
      </c>
      <c r="J1574" t="s">
        <v>1647</v>
      </c>
      <c r="K1574" t="s">
        <v>1648</v>
      </c>
      <c r="L1574" t="s">
        <v>2176</v>
      </c>
      <c r="M1574">
        <v>5</v>
      </c>
    </row>
    <row r="1575" spans="1:13" x14ac:dyDescent="0.3">
      <c r="A1575" t="s">
        <v>2071</v>
      </c>
      <c r="B1575">
        <v>2018</v>
      </c>
      <c r="C1575" s="1">
        <v>1250000</v>
      </c>
      <c r="D1575">
        <v>25000</v>
      </c>
      <c r="E1575" t="s">
        <v>14</v>
      </c>
      <c r="F1575" t="s">
        <v>25</v>
      </c>
      <c r="G1575" t="s">
        <v>12</v>
      </c>
      <c r="H1575" t="s">
        <v>121</v>
      </c>
      <c r="I1575" t="s">
        <v>2072</v>
      </c>
      <c r="J1575" t="s">
        <v>1742</v>
      </c>
      <c r="K1575" t="s">
        <v>2073</v>
      </c>
      <c r="L1575" t="s">
        <v>2074</v>
      </c>
      <c r="M1575">
        <v>7</v>
      </c>
    </row>
    <row r="1576" spans="1:13" x14ac:dyDescent="0.3">
      <c r="A1576" t="s">
        <v>1044</v>
      </c>
      <c r="B1576">
        <v>2009</v>
      </c>
      <c r="C1576" s="1">
        <v>320000</v>
      </c>
      <c r="D1576">
        <v>80000</v>
      </c>
      <c r="E1576" t="s">
        <v>14</v>
      </c>
      <c r="F1576" t="s">
        <v>25</v>
      </c>
      <c r="G1576" t="s">
        <v>12</v>
      </c>
      <c r="H1576" t="s">
        <v>154</v>
      </c>
      <c r="I1576" t="s">
        <v>2157</v>
      </c>
      <c r="J1576" t="s">
        <v>1742</v>
      </c>
      <c r="K1576" t="s">
        <v>1877</v>
      </c>
      <c r="L1576" t="s">
        <v>1878</v>
      </c>
      <c r="M1576">
        <v>7</v>
      </c>
    </row>
    <row r="1577" spans="1:13" x14ac:dyDescent="0.3">
      <c r="A1577" t="s">
        <v>394</v>
      </c>
      <c r="B1577">
        <v>2017</v>
      </c>
      <c r="C1577" s="1">
        <v>509999</v>
      </c>
      <c r="D1577">
        <v>25000</v>
      </c>
      <c r="E1577" t="s">
        <v>10</v>
      </c>
      <c r="F1577" t="s">
        <v>25</v>
      </c>
      <c r="G1577" t="s">
        <v>12</v>
      </c>
      <c r="H1577" t="s">
        <v>121</v>
      </c>
      <c r="I1577" t="s">
        <v>1677</v>
      </c>
      <c r="J1577" t="s">
        <v>1647</v>
      </c>
      <c r="K1577" t="s">
        <v>1682</v>
      </c>
      <c r="L1577" t="s">
        <v>1865</v>
      </c>
      <c r="M1577">
        <v>5</v>
      </c>
    </row>
    <row r="1578" spans="1:13" x14ac:dyDescent="0.3">
      <c r="A1578" t="s">
        <v>324</v>
      </c>
      <c r="B1578">
        <v>2019</v>
      </c>
      <c r="C1578" s="1">
        <v>650000</v>
      </c>
      <c r="D1578">
        <v>15000</v>
      </c>
      <c r="E1578" t="s">
        <v>14</v>
      </c>
      <c r="F1578" t="s">
        <v>25</v>
      </c>
      <c r="G1578" t="s">
        <v>12</v>
      </c>
      <c r="H1578" t="s">
        <v>121</v>
      </c>
      <c r="I1578" t="s">
        <v>2048</v>
      </c>
      <c r="J1578" t="s">
        <v>1625</v>
      </c>
      <c r="K1578" t="s">
        <v>1626</v>
      </c>
      <c r="L1578" t="s">
        <v>2049</v>
      </c>
      <c r="M1578">
        <v>5</v>
      </c>
    </row>
    <row r="1579" spans="1:13" x14ac:dyDescent="0.3">
      <c r="A1579" t="s">
        <v>558</v>
      </c>
      <c r="B1579">
        <v>2011</v>
      </c>
      <c r="C1579" s="1">
        <v>210000</v>
      </c>
      <c r="D1579">
        <v>35000</v>
      </c>
      <c r="E1579" t="s">
        <v>10</v>
      </c>
      <c r="F1579" t="s">
        <v>25</v>
      </c>
      <c r="G1579" t="s">
        <v>12</v>
      </c>
      <c r="H1579" t="s">
        <v>126</v>
      </c>
      <c r="I1579" t="s">
        <v>2249</v>
      </c>
      <c r="J1579" t="s">
        <v>1730</v>
      </c>
      <c r="K1579" t="s">
        <v>1660</v>
      </c>
      <c r="L1579" t="s">
        <v>1731</v>
      </c>
      <c r="M1579">
        <v>5</v>
      </c>
    </row>
    <row r="1580" spans="1:13" x14ac:dyDescent="0.3">
      <c r="A1580" t="s">
        <v>163</v>
      </c>
      <c r="B1580">
        <v>2008</v>
      </c>
      <c r="C1580" s="1">
        <v>110000</v>
      </c>
      <c r="D1580">
        <v>80000</v>
      </c>
      <c r="E1580" t="s">
        <v>10</v>
      </c>
      <c r="F1580" t="s">
        <v>25</v>
      </c>
      <c r="G1580" t="s">
        <v>12</v>
      </c>
      <c r="H1580" t="s">
        <v>126</v>
      </c>
      <c r="I1580" t="s">
        <v>1687</v>
      </c>
      <c r="J1580" t="s">
        <v>1655</v>
      </c>
      <c r="K1580" t="s">
        <v>1688</v>
      </c>
      <c r="L1580" t="s">
        <v>1689</v>
      </c>
      <c r="M1580">
        <v>5</v>
      </c>
    </row>
    <row r="1581" spans="1:13" x14ac:dyDescent="0.3">
      <c r="A1581" t="s">
        <v>2800</v>
      </c>
      <c r="B1581">
        <v>2017</v>
      </c>
      <c r="C1581" s="1">
        <v>665000</v>
      </c>
      <c r="D1581">
        <v>25000</v>
      </c>
      <c r="E1581" t="s">
        <v>14</v>
      </c>
      <c r="F1581" t="s">
        <v>25</v>
      </c>
      <c r="G1581" t="s">
        <v>12</v>
      </c>
      <c r="H1581" t="s">
        <v>121</v>
      </c>
      <c r="I1581" t="s">
        <v>1700</v>
      </c>
      <c r="J1581" t="s">
        <v>1634</v>
      </c>
      <c r="K1581" t="s">
        <v>1995</v>
      </c>
      <c r="L1581" t="s">
        <v>2011</v>
      </c>
      <c r="M1581">
        <v>5</v>
      </c>
    </row>
    <row r="1582" spans="1:13" x14ac:dyDescent="0.3">
      <c r="A1582" t="s">
        <v>840</v>
      </c>
      <c r="B1582">
        <v>2017</v>
      </c>
      <c r="C1582" s="1">
        <v>555000</v>
      </c>
      <c r="D1582">
        <v>52000</v>
      </c>
      <c r="E1582" t="s">
        <v>14</v>
      </c>
      <c r="F1582" t="s">
        <v>25</v>
      </c>
      <c r="G1582" t="s">
        <v>12</v>
      </c>
      <c r="H1582" t="s">
        <v>121</v>
      </c>
      <c r="I1582" t="s">
        <v>1822</v>
      </c>
      <c r="J1582" t="s">
        <v>1629</v>
      </c>
      <c r="K1582" t="s">
        <v>1823</v>
      </c>
      <c r="L1582" t="s">
        <v>1819</v>
      </c>
      <c r="M1582">
        <v>5</v>
      </c>
    </row>
    <row r="1583" spans="1:13" x14ac:dyDescent="0.3">
      <c r="A1583" t="s">
        <v>840</v>
      </c>
      <c r="B1583">
        <v>2017</v>
      </c>
      <c r="C1583" s="1">
        <v>560000</v>
      </c>
      <c r="D1583">
        <v>52000</v>
      </c>
      <c r="E1583" t="s">
        <v>14</v>
      </c>
      <c r="F1583" t="s">
        <v>25</v>
      </c>
      <c r="G1583" t="s">
        <v>12</v>
      </c>
      <c r="H1583" t="s">
        <v>121</v>
      </c>
      <c r="I1583" t="s">
        <v>1822</v>
      </c>
      <c r="J1583" t="s">
        <v>1629</v>
      </c>
      <c r="K1583" t="s">
        <v>1823</v>
      </c>
      <c r="L1583" t="s">
        <v>1819</v>
      </c>
      <c r="M1583">
        <v>5</v>
      </c>
    </row>
    <row r="1584" spans="1:13" x14ac:dyDescent="0.3">
      <c r="A1584" t="s">
        <v>2801</v>
      </c>
      <c r="B1584">
        <v>2016</v>
      </c>
      <c r="C1584" s="1">
        <v>375000</v>
      </c>
      <c r="D1584">
        <v>80000</v>
      </c>
      <c r="E1584" t="s">
        <v>14</v>
      </c>
      <c r="F1584" t="s">
        <v>25</v>
      </c>
      <c r="G1584" t="s">
        <v>12</v>
      </c>
      <c r="H1584" t="s">
        <v>121</v>
      </c>
      <c r="I1584" t="s">
        <v>2283</v>
      </c>
      <c r="J1584" t="s">
        <v>1681</v>
      </c>
      <c r="K1584" t="s">
        <v>2284</v>
      </c>
      <c r="L1584" t="s">
        <v>2285</v>
      </c>
      <c r="M1584">
        <v>6</v>
      </c>
    </row>
    <row r="1585" spans="1:13" x14ac:dyDescent="0.3">
      <c r="A1585" t="s">
        <v>1848</v>
      </c>
      <c r="B1585">
        <v>2011</v>
      </c>
      <c r="C1585" s="1">
        <v>290000</v>
      </c>
      <c r="D1585">
        <v>77000</v>
      </c>
      <c r="E1585" t="s">
        <v>14</v>
      </c>
      <c r="F1585" t="s">
        <v>25</v>
      </c>
      <c r="G1585" t="s">
        <v>12</v>
      </c>
      <c r="H1585" t="s">
        <v>126</v>
      </c>
      <c r="I1585" t="s">
        <v>1676</v>
      </c>
      <c r="J1585" t="s">
        <v>1676</v>
      </c>
      <c r="K1585" t="s">
        <v>1676</v>
      </c>
      <c r="L1585" t="s">
        <v>1676</v>
      </c>
    </row>
    <row r="1586" spans="1:13" x14ac:dyDescent="0.3">
      <c r="A1586" t="s">
        <v>503</v>
      </c>
      <c r="B1586">
        <v>2017</v>
      </c>
      <c r="C1586" s="1">
        <v>2950000</v>
      </c>
      <c r="D1586">
        <v>50000</v>
      </c>
      <c r="E1586" t="s">
        <v>14</v>
      </c>
      <c r="F1586" t="s">
        <v>25</v>
      </c>
      <c r="G1586" t="s">
        <v>19</v>
      </c>
      <c r="H1586" t="s">
        <v>121</v>
      </c>
      <c r="I1586" t="s">
        <v>1858</v>
      </c>
      <c r="J1586" t="s">
        <v>1786</v>
      </c>
      <c r="K1586" t="s">
        <v>2201</v>
      </c>
      <c r="L1586" t="s">
        <v>2598</v>
      </c>
      <c r="M1586">
        <v>7</v>
      </c>
    </row>
    <row r="1587" spans="1:13" x14ac:dyDescent="0.3">
      <c r="A1587" t="s">
        <v>219</v>
      </c>
      <c r="B1587">
        <v>2017</v>
      </c>
      <c r="C1587" s="1">
        <v>605000</v>
      </c>
      <c r="D1587">
        <v>127000</v>
      </c>
      <c r="E1587" t="s">
        <v>14</v>
      </c>
      <c r="F1587" t="s">
        <v>25</v>
      </c>
      <c r="G1587" t="s">
        <v>12</v>
      </c>
      <c r="H1587" t="s">
        <v>121</v>
      </c>
      <c r="I1587" t="s">
        <v>2075</v>
      </c>
      <c r="J1587" t="s">
        <v>1625</v>
      </c>
      <c r="K1587" t="s">
        <v>2076</v>
      </c>
      <c r="L1587" t="s">
        <v>1627</v>
      </c>
      <c r="M1587">
        <v>5</v>
      </c>
    </row>
    <row r="1588" spans="1:13" x14ac:dyDescent="0.3">
      <c r="A1588" t="s">
        <v>613</v>
      </c>
      <c r="B1588">
        <v>2017</v>
      </c>
      <c r="C1588" s="1">
        <v>720000</v>
      </c>
      <c r="D1588">
        <v>30000</v>
      </c>
      <c r="E1588" t="s">
        <v>10</v>
      </c>
      <c r="F1588" t="s">
        <v>25</v>
      </c>
      <c r="G1588" t="s">
        <v>12</v>
      </c>
      <c r="H1588" t="s">
        <v>121</v>
      </c>
      <c r="I1588" t="s">
        <v>2023</v>
      </c>
      <c r="J1588" t="s">
        <v>1704</v>
      </c>
      <c r="K1588" t="s">
        <v>2090</v>
      </c>
      <c r="L1588" t="s">
        <v>2117</v>
      </c>
      <c r="M1588">
        <v>5</v>
      </c>
    </row>
    <row r="1589" spans="1:13" x14ac:dyDescent="0.3">
      <c r="A1589" t="s">
        <v>339</v>
      </c>
      <c r="B1589">
        <v>2017</v>
      </c>
      <c r="C1589" s="1">
        <v>800000</v>
      </c>
      <c r="D1589">
        <v>70000</v>
      </c>
      <c r="E1589" t="s">
        <v>14</v>
      </c>
      <c r="F1589" t="s">
        <v>25</v>
      </c>
      <c r="G1589" t="s">
        <v>12</v>
      </c>
      <c r="H1589" t="s">
        <v>121</v>
      </c>
      <c r="I1589" t="s">
        <v>1684</v>
      </c>
      <c r="J1589" t="s">
        <v>1625</v>
      </c>
      <c r="K1589" t="s">
        <v>1685</v>
      </c>
      <c r="L1589" t="s">
        <v>1686</v>
      </c>
      <c r="M1589">
        <v>7</v>
      </c>
    </row>
    <row r="1590" spans="1:13" x14ac:dyDescent="0.3">
      <c r="A1590" t="s">
        <v>1050</v>
      </c>
      <c r="B1590">
        <v>2017</v>
      </c>
      <c r="C1590" s="1">
        <v>1325000</v>
      </c>
      <c r="D1590">
        <v>54000</v>
      </c>
      <c r="E1590" t="s">
        <v>14</v>
      </c>
      <c r="F1590" t="s">
        <v>25</v>
      </c>
      <c r="G1590" t="s">
        <v>12</v>
      </c>
      <c r="H1590" t="s">
        <v>121</v>
      </c>
      <c r="I1590" t="s">
        <v>1746</v>
      </c>
      <c r="J1590" t="s">
        <v>1742</v>
      </c>
      <c r="K1590" t="s">
        <v>2108</v>
      </c>
      <c r="L1590" t="s">
        <v>2109</v>
      </c>
      <c r="M1590">
        <v>7</v>
      </c>
    </row>
    <row r="1591" spans="1:13" x14ac:dyDescent="0.3">
      <c r="A1591" t="s">
        <v>2802</v>
      </c>
      <c r="B1591">
        <v>2011</v>
      </c>
      <c r="C1591" s="1">
        <v>625000</v>
      </c>
      <c r="D1591">
        <v>120000</v>
      </c>
      <c r="E1591" t="s">
        <v>14</v>
      </c>
      <c r="F1591" t="s">
        <v>25</v>
      </c>
      <c r="G1591" t="s">
        <v>12</v>
      </c>
      <c r="H1591" t="s">
        <v>126</v>
      </c>
      <c r="I1591" t="s">
        <v>2438</v>
      </c>
      <c r="J1591" t="s">
        <v>2803</v>
      </c>
      <c r="K1591" t="s">
        <v>2804</v>
      </c>
      <c r="L1591" t="s">
        <v>2805</v>
      </c>
      <c r="M1591">
        <v>6</v>
      </c>
    </row>
    <row r="1592" spans="1:13" x14ac:dyDescent="0.3">
      <c r="A1592" t="s">
        <v>942</v>
      </c>
      <c r="B1592">
        <v>2011</v>
      </c>
      <c r="C1592" s="1">
        <v>350000</v>
      </c>
      <c r="D1592">
        <v>116500</v>
      </c>
      <c r="E1592" t="s">
        <v>14</v>
      </c>
      <c r="F1592" t="s">
        <v>25</v>
      </c>
      <c r="G1592" t="s">
        <v>12</v>
      </c>
      <c r="H1592" t="s">
        <v>121</v>
      </c>
      <c r="I1592" t="s">
        <v>1638</v>
      </c>
      <c r="J1592" t="s">
        <v>1639</v>
      </c>
      <c r="K1592" t="s">
        <v>1640</v>
      </c>
      <c r="L1592" t="s">
        <v>1641</v>
      </c>
      <c r="M1592">
        <v>5</v>
      </c>
    </row>
    <row r="1593" spans="1:13" x14ac:dyDescent="0.3">
      <c r="A1593" t="s">
        <v>635</v>
      </c>
      <c r="B1593">
        <v>2012</v>
      </c>
      <c r="C1593" s="1">
        <v>600000</v>
      </c>
      <c r="D1593">
        <v>145000</v>
      </c>
      <c r="E1593" t="s">
        <v>14</v>
      </c>
      <c r="F1593" t="s">
        <v>25</v>
      </c>
      <c r="G1593" t="s">
        <v>12</v>
      </c>
      <c r="H1593" t="s">
        <v>126</v>
      </c>
      <c r="I1593" t="s">
        <v>1763</v>
      </c>
      <c r="J1593" t="s">
        <v>1764</v>
      </c>
      <c r="K1593" t="s">
        <v>1765</v>
      </c>
      <c r="L1593" t="s">
        <v>1766</v>
      </c>
      <c r="M1593">
        <v>8</v>
      </c>
    </row>
    <row r="1594" spans="1:13" x14ac:dyDescent="0.3">
      <c r="A1594" t="s">
        <v>534</v>
      </c>
      <c r="B1594">
        <v>2012</v>
      </c>
      <c r="C1594" s="1">
        <v>300000</v>
      </c>
      <c r="D1594">
        <v>120000</v>
      </c>
      <c r="E1594" t="s">
        <v>10</v>
      </c>
      <c r="F1594" t="s">
        <v>25</v>
      </c>
      <c r="G1594" t="s">
        <v>12</v>
      </c>
      <c r="H1594" t="s">
        <v>121</v>
      </c>
      <c r="I1594" t="s">
        <v>1756</v>
      </c>
      <c r="J1594" t="s">
        <v>1647</v>
      </c>
      <c r="K1594" t="s">
        <v>1861</v>
      </c>
      <c r="L1594" t="s">
        <v>1862</v>
      </c>
      <c r="M1594">
        <v>5</v>
      </c>
    </row>
    <row r="1595" spans="1:13" x14ac:dyDescent="0.3">
      <c r="A1595" t="s">
        <v>2806</v>
      </c>
      <c r="B1595">
        <v>2011</v>
      </c>
      <c r="C1595" s="1">
        <v>240000</v>
      </c>
      <c r="D1595">
        <v>120000</v>
      </c>
      <c r="E1595" t="s">
        <v>14</v>
      </c>
      <c r="F1595" t="s">
        <v>25</v>
      </c>
      <c r="G1595" t="s">
        <v>12</v>
      </c>
      <c r="H1595" t="s">
        <v>121</v>
      </c>
      <c r="I1595" t="s">
        <v>1741</v>
      </c>
      <c r="J1595" t="s">
        <v>1742</v>
      </c>
      <c r="K1595" t="s">
        <v>1905</v>
      </c>
      <c r="L1595" t="s">
        <v>1744</v>
      </c>
      <c r="M1595">
        <v>7</v>
      </c>
    </row>
    <row r="1596" spans="1:13" x14ac:dyDescent="0.3">
      <c r="A1596" t="s">
        <v>1301</v>
      </c>
      <c r="B1596">
        <v>2016</v>
      </c>
      <c r="C1596" s="1">
        <v>377000</v>
      </c>
      <c r="D1596">
        <v>80000</v>
      </c>
      <c r="E1596" t="s">
        <v>14</v>
      </c>
      <c r="F1596" t="s">
        <v>25</v>
      </c>
      <c r="G1596" t="s">
        <v>12</v>
      </c>
      <c r="H1596" t="s">
        <v>121</v>
      </c>
      <c r="I1596" t="s">
        <v>2574</v>
      </c>
      <c r="J1596" t="s">
        <v>1629</v>
      </c>
      <c r="K1596" t="s">
        <v>2575</v>
      </c>
      <c r="L1596" t="s">
        <v>2559</v>
      </c>
      <c r="M1596">
        <v>5</v>
      </c>
    </row>
    <row r="1597" spans="1:13" x14ac:dyDescent="0.3">
      <c r="A1597" t="s">
        <v>341</v>
      </c>
      <c r="B1597">
        <v>2013</v>
      </c>
      <c r="C1597" s="1">
        <v>450000</v>
      </c>
      <c r="D1597">
        <v>140000</v>
      </c>
      <c r="E1597" t="s">
        <v>10</v>
      </c>
      <c r="F1597" t="s">
        <v>25</v>
      </c>
      <c r="G1597" t="s">
        <v>12</v>
      </c>
      <c r="H1597" t="s">
        <v>121</v>
      </c>
      <c r="I1597" t="s">
        <v>1827</v>
      </c>
      <c r="J1597" t="s">
        <v>1828</v>
      </c>
      <c r="K1597" t="s">
        <v>1829</v>
      </c>
      <c r="L1597" t="s">
        <v>1830</v>
      </c>
      <c r="M1597">
        <v>7</v>
      </c>
    </row>
    <row r="1598" spans="1:13" x14ac:dyDescent="0.3">
      <c r="A1598" t="s">
        <v>2554</v>
      </c>
      <c r="B1598">
        <v>2008</v>
      </c>
      <c r="C1598" s="1">
        <v>160000</v>
      </c>
      <c r="D1598">
        <v>100000</v>
      </c>
      <c r="E1598" t="s">
        <v>10</v>
      </c>
      <c r="F1598" t="s">
        <v>25</v>
      </c>
      <c r="G1598" t="s">
        <v>12</v>
      </c>
      <c r="H1598" t="s">
        <v>151</v>
      </c>
      <c r="I1598" t="s">
        <v>2240</v>
      </c>
      <c r="J1598" t="s">
        <v>2053</v>
      </c>
      <c r="K1598" t="s">
        <v>2054</v>
      </c>
      <c r="L1598" t="s">
        <v>2241</v>
      </c>
      <c r="M1598">
        <v>5</v>
      </c>
    </row>
    <row r="1599" spans="1:13" x14ac:dyDescent="0.3">
      <c r="A1599" t="s">
        <v>2807</v>
      </c>
      <c r="B1599">
        <v>2019</v>
      </c>
      <c r="C1599" s="1">
        <v>525000</v>
      </c>
      <c r="D1599">
        <v>100000</v>
      </c>
      <c r="E1599" t="s">
        <v>10</v>
      </c>
      <c r="F1599" t="s">
        <v>25</v>
      </c>
      <c r="G1599" t="s">
        <v>12</v>
      </c>
      <c r="H1599" t="s">
        <v>121</v>
      </c>
      <c r="I1599" t="s">
        <v>1646</v>
      </c>
      <c r="J1599" t="s">
        <v>1647</v>
      </c>
      <c r="K1599" t="s">
        <v>1648</v>
      </c>
      <c r="L1599" t="s">
        <v>1649</v>
      </c>
      <c r="M1599">
        <v>5</v>
      </c>
    </row>
    <row r="1600" spans="1:13" x14ac:dyDescent="0.3">
      <c r="A1600" t="s">
        <v>320</v>
      </c>
      <c r="B1600">
        <v>2011</v>
      </c>
      <c r="C1600" s="1">
        <v>550000</v>
      </c>
      <c r="D1600">
        <v>168000</v>
      </c>
      <c r="E1600" t="s">
        <v>14</v>
      </c>
      <c r="F1600" t="s">
        <v>25</v>
      </c>
      <c r="G1600" t="s">
        <v>12</v>
      </c>
      <c r="H1600" t="s">
        <v>126</v>
      </c>
      <c r="I1600" t="s">
        <v>2148</v>
      </c>
      <c r="J1600" t="s">
        <v>1764</v>
      </c>
      <c r="K1600" t="s">
        <v>2149</v>
      </c>
      <c r="L1600" t="s">
        <v>2150</v>
      </c>
      <c r="M1600">
        <v>8</v>
      </c>
    </row>
    <row r="1601" spans="1:13" x14ac:dyDescent="0.3">
      <c r="A1601" t="s">
        <v>235</v>
      </c>
      <c r="B1601">
        <v>2010</v>
      </c>
      <c r="C1601" s="1">
        <v>270000</v>
      </c>
      <c r="D1601">
        <v>120000</v>
      </c>
      <c r="E1601" t="s">
        <v>14</v>
      </c>
      <c r="F1601" t="s">
        <v>25</v>
      </c>
      <c r="G1601" t="s">
        <v>12</v>
      </c>
      <c r="H1601" t="s">
        <v>154</v>
      </c>
      <c r="I1601" t="s">
        <v>2808</v>
      </c>
      <c r="J1601" t="s">
        <v>2000</v>
      </c>
      <c r="K1601" t="s">
        <v>2277</v>
      </c>
      <c r="L1601" t="s">
        <v>2583</v>
      </c>
      <c r="M1601">
        <v>5</v>
      </c>
    </row>
    <row r="1602" spans="1:13" x14ac:dyDescent="0.3">
      <c r="A1602" t="s">
        <v>174</v>
      </c>
      <c r="B1602">
        <v>2016</v>
      </c>
      <c r="C1602" s="1">
        <v>570000</v>
      </c>
      <c r="D1602">
        <v>145000</v>
      </c>
      <c r="E1602" t="s">
        <v>14</v>
      </c>
      <c r="F1602" t="s">
        <v>25</v>
      </c>
      <c r="G1602" t="s">
        <v>12</v>
      </c>
      <c r="H1602" t="s">
        <v>126</v>
      </c>
      <c r="I1602" t="s">
        <v>1658</v>
      </c>
      <c r="J1602" t="s">
        <v>1659</v>
      </c>
      <c r="K1602" t="s">
        <v>1758</v>
      </c>
      <c r="L1602" t="s">
        <v>1661</v>
      </c>
      <c r="M1602">
        <v>5</v>
      </c>
    </row>
    <row r="1603" spans="1:13" x14ac:dyDescent="0.3">
      <c r="A1603" t="s">
        <v>285</v>
      </c>
      <c r="B1603">
        <v>2011</v>
      </c>
      <c r="C1603" s="1">
        <v>225000</v>
      </c>
      <c r="D1603">
        <v>90000</v>
      </c>
      <c r="E1603" t="s">
        <v>14</v>
      </c>
      <c r="F1603" t="s">
        <v>25</v>
      </c>
      <c r="G1603" t="s">
        <v>12</v>
      </c>
      <c r="H1603" t="s">
        <v>126</v>
      </c>
      <c r="I1603" t="s">
        <v>1662</v>
      </c>
      <c r="J1603" t="s">
        <v>1663</v>
      </c>
      <c r="K1603" t="s">
        <v>2029</v>
      </c>
      <c r="L1603" t="s">
        <v>1665</v>
      </c>
      <c r="M1603">
        <v>5</v>
      </c>
    </row>
    <row r="1604" spans="1:13" x14ac:dyDescent="0.3">
      <c r="A1604" t="s">
        <v>865</v>
      </c>
      <c r="B1604">
        <v>2019</v>
      </c>
      <c r="C1604" s="1">
        <v>590000</v>
      </c>
      <c r="D1604">
        <v>90000</v>
      </c>
      <c r="E1604" t="s">
        <v>10</v>
      </c>
      <c r="F1604" t="s">
        <v>25</v>
      </c>
      <c r="G1604" t="s">
        <v>12</v>
      </c>
      <c r="H1604" t="s">
        <v>121</v>
      </c>
      <c r="I1604" t="s">
        <v>1646</v>
      </c>
      <c r="J1604" t="s">
        <v>1647</v>
      </c>
      <c r="K1604" t="s">
        <v>1648</v>
      </c>
      <c r="L1604" t="s">
        <v>1649</v>
      </c>
      <c r="M1604">
        <v>5</v>
      </c>
    </row>
    <row r="1605" spans="1:13" x14ac:dyDescent="0.3">
      <c r="A1605" t="s">
        <v>852</v>
      </c>
      <c r="B1605">
        <v>2018</v>
      </c>
      <c r="C1605" s="1">
        <v>1675000</v>
      </c>
      <c r="D1605">
        <v>80000</v>
      </c>
      <c r="E1605" t="s">
        <v>14</v>
      </c>
      <c r="F1605" t="s">
        <v>25</v>
      </c>
      <c r="G1605" t="s">
        <v>12</v>
      </c>
      <c r="H1605" t="s">
        <v>121</v>
      </c>
      <c r="I1605" t="s">
        <v>2172</v>
      </c>
      <c r="J1605" t="s">
        <v>2331</v>
      </c>
      <c r="K1605" t="s">
        <v>1803</v>
      </c>
      <c r="L1605" t="s">
        <v>2332</v>
      </c>
      <c r="M1605">
        <v>5</v>
      </c>
    </row>
    <row r="1606" spans="1:13" x14ac:dyDescent="0.3">
      <c r="A1606" t="s">
        <v>1036</v>
      </c>
      <c r="B1606">
        <v>2019</v>
      </c>
      <c r="C1606" s="1">
        <v>800000</v>
      </c>
      <c r="D1606">
        <v>33000</v>
      </c>
      <c r="E1606" t="s">
        <v>10</v>
      </c>
      <c r="F1606" t="s">
        <v>11</v>
      </c>
      <c r="G1606" t="s">
        <v>12</v>
      </c>
      <c r="H1606" t="s">
        <v>121</v>
      </c>
      <c r="I1606" t="s">
        <v>2066</v>
      </c>
      <c r="J1606" t="s">
        <v>1881</v>
      </c>
      <c r="K1606" t="s">
        <v>2809</v>
      </c>
      <c r="L1606" t="s">
        <v>1883</v>
      </c>
      <c r="M1606">
        <v>5</v>
      </c>
    </row>
    <row r="1607" spans="1:13" x14ac:dyDescent="0.3">
      <c r="A1607" t="s">
        <v>2328</v>
      </c>
      <c r="B1607">
        <v>2014</v>
      </c>
      <c r="C1607" s="1">
        <v>450000</v>
      </c>
      <c r="D1607">
        <v>13500</v>
      </c>
      <c r="E1607" t="s">
        <v>10</v>
      </c>
      <c r="F1607" t="s">
        <v>25</v>
      </c>
      <c r="G1607" t="s">
        <v>12</v>
      </c>
      <c r="H1607" t="s">
        <v>121</v>
      </c>
      <c r="I1607" t="s">
        <v>1713</v>
      </c>
      <c r="J1607" t="s">
        <v>1704</v>
      </c>
      <c r="K1607" t="s">
        <v>2329</v>
      </c>
      <c r="L1607" t="s">
        <v>2330</v>
      </c>
      <c r="M1607">
        <v>5</v>
      </c>
    </row>
    <row r="1608" spans="1:13" x14ac:dyDescent="0.3">
      <c r="A1608" t="s">
        <v>717</v>
      </c>
      <c r="B1608">
        <v>2012</v>
      </c>
      <c r="C1608" s="1">
        <v>300000</v>
      </c>
      <c r="D1608">
        <v>80000</v>
      </c>
      <c r="E1608" t="s">
        <v>14</v>
      </c>
      <c r="F1608" t="s">
        <v>25</v>
      </c>
      <c r="G1608" t="s">
        <v>12</v>
      </c>
      <c r="H1608" t="s">
        <v>121</v>
      </c>
      <c r="I1608" t="s">
        <v>1733</v>
      </c>
      <c r="J1608" t="s">
        <v>1896</v>
      </c>
      <c r="K1608" t="s">
        <v>2124</v>
      </c>
      <c r="L1608" t="s">
        <v>2244</v>
      </c>
      <c r="M1608">
        <v>5</v>
      </c>
    </row>
    <row r="1609" spans="1:13" x14ac:dyDescent="0.3">
      <c r="A1609" t="s">
        <v>345</v>
      </c>
      <c r="B1609">
        <v>2017</v>
      </c>
      <c r="C1609" s="1">
        <v>645000</v>
      </c>
      <c r="D1609">
        <v>20000</v>
      </c>
      <c r="E1609" t="s">
        <v>10</v>
      </c>
      <c r="F1609" t="s">
        <v>25</v>
      </c>
      <c r="G1609" t="s">
        <v>12</v>
      </c>
      <c r="H1609" t="s">
        <v>121</v>
      </c>
      <c r="I1609" t="s">
        <v>1723</v>
      </c>
      <c r="J1609" t="s">
        <v>1647</v>
      </c>
      <c r="K1609" t="s">
        <v>1724</v>
      </c>
      <c r="L1609" t="s">
        <v>1725</v>
      </c>
      <c r="M1609">
        <v>5</v>
      </c>
    </row>
    <row r="1610" spans="1:13" x14ac:dyDescent="0.3">
      <c r="A1610" t="s">
        <v>219</v>
      </c>
      <c r="B1610">
        <v>2013</v>
      </c>
      <c r="C1610" s="1">
        <v>520000</v>
      </c>
      <c r="D1610">
        <v>58000</v>
      </c>
      <c r="E1610" t="s">
        <v>14</v>
      </c>
      <c r="F1610" t="s">
        <v>25</v>
      </c>
      <c r="G1610" t="s">
        <v>12</v>
      </c>
      <c r="H1610" t="s">
        <v>121</v>
      </c>
      <c r="I1610" t="s">
        <v>1624</v>
      </c>
      <c r="J1610" t="s">
        <v>1625</v>
      </c>
      <c r="K1610" t="s">
        <v>1626</v>
      </c>
      <c r="L1610" t="s">
        <v>1627</v>
      </c>
      <c r="M1610">
        <v>5</v>
      </c>
    </row>
    <row r="1611" spans="1:13" x14ac:dyDescent="0.3">
      <c r="A1611" t="s">
        <v>173</v>
      </c>
      <c r="B1611">
        <v>2013</v>
      </c>
      <c r="C1611" s="1">
        <v>200000</v>
      </c>
      <c r="D1611">
        <v>40000</v>
      </c>
      <c r="E1611" t="s">
        <v>10</v>
      </c>
      <c r="F1611" t="s">
        <v>25</v>
      </c>
      <c r="G1611" t="s">
        <v>12</v>
      </c>
      <c r="H1611" t="s">
        <v>121</v>
      </c>
      <c r="I1611" t="s">
        <v>2031</v>
      </c>
      <c r="J1611" t="s">
        <v>2250</v>
      </c>
      <c r="K1611" t="s">
        <v>2251</v>
      </c>
      <c r="L1611" t="s">
        <v>2252</v>
      </c>
      <c r="M1611">
        <v>5</v>
      </c>
    </row>
    <row r="1612" spans="1:13" x14ac:dyDescent="0.3">
      <c r="A1612" t="s">
        <v>520</v>
      </c>
      <c r="B1612">
        <v>2015</v>
      </c>
      <c r="C1612" s="1">
        <v>700000</v>
      </c>
      <c r="D1612">
        <v>30000</v>
      </c>
      <c r="E1612" t="s">
        <v>10</v>
      </c>
      <c r="F1612" t="s">
        <v>25</v>
      </c>
      <c r="G1612" t="s">
        <v>12</v>
      </c>
      <c r="H1612" t="s">
        <v>121</v>
      </c>
      <c r="I1612" t="s">
        <v>2065</v>
      </c>
      <c r="J1612" t="s">
        <v>1634</v>
      </c>
      <c r="K1612" t="s">
        <v>1751</v>
      </c>
      <c r="L1612" t="s">
        <v>1752</v>
      </c>
      <c r="M1612">
        <v>5</v>
      </c>
    </row>
    <row r="1613" spans="1:13" x14ac:dyDescent="0.3">
      <c r="A1613" t="s">
        <v>120</v>
      </c>
      <c r="B1613">
        <v>2000</v>
      </c>
      <c r="C1613" s="1">
        <v>45000</v>
      </c>
      <c r="D1613">
        <v>50000</v>
      </c>
      <c r="E1613" t="s">
        <v>10</v>
      </c>
      <c r="F1613" t="s">
        <v>25</v>
      </c>
      <c r="G1613" t="s">
        <v>12</v>
      </c>
      <c r="H1613" t="s">
        <v>126</v>
      </c>
      <c r="I1613" t="s">
        <v>1642</v>
      </c>
      <c r="J1613" t="s">
        <v>1655</v>
      </c>
      <c r="K1613" t="s">
        <v>1656</v>
      </c>
      <c r="L1613" t="s">
        <v>1657</v>
      </c>
      <c r="M1613">
        <v>4</v>
      </c>
    </row>
    <row r="1614" spans="1:13" x14ac:dyDescent="0.3">
      <c r="A1614" t="s">
        <v>2810</v>
      </c>
      <c r="B1614">
        <v>2016</v>
      </c>
      <c r="C1614" s="1">
        <v>459999</v>
      </c>
      <c r="D1614">
        <v>73000</v>
      </c>
      <c r="E1614" t="s">
        <v>14</v>
      </c>
      <c r="F1614" t="s">
        <v>25</v>
      </c>
      <c r="G1614" t="s">
        <v>12</v>
      </c>
      <c r="H1614" t="s">
        <v>121</v>
      </c>
      <c r="I1614" t="s">
        <v>2574</v>
      </c>
      <c r="J1614" t="s">
        <v>1629</v>
      </c>
      <c r="K1614" t="s">
        <v>2575</v>
      </c>
      <c r="L1614" t="s">
        <v>2559</v>
      </c>
      <c r="M1614">
        <v>5</v>
      </c>
    </row>
    <row r="1615" spans="1:13" x14ac:dyDescent="0.3">
      <c r="A1615" t="s">
        <v>400</v>
      </c>
      <c r="B1615">
        <v>2014</v>
      </c>
      <c r="C1615" s="1">
        <v>325000</v>
      </c>
      <c r="D1615">
        <v>90000</v>
      </c>
      <c r="E1615" t="s">
        <v>14</v>
      </c>
      <c r="F1615" t="s">
        <v>25</v>
      </c>
      <c r="G1615" t="s">
        <v>12</v>
      </c>
      <c r="H1615" t="s">
        <v>126</v>
      </c>
      <c r="I1615" t="s">
        <v>2472</v>
      </c>
      <c r="J1615" t="s">
        <v>1625</v>
      </c>
      <c r="K1615" t="s">
        <v>2473</v>
      </c>
      <c r="L1615" t="s">
        <v>1627</v>
      </c>
      <c r="M1615">
        <v>5</v>
      </c>
    </row>
    <row r="1616" spans="1:13" x14ac:dyDescent="0.3">
      <c r="A1616" t="s">
        <v>159</v>
      </c>
      <c r="B1616">
        <v>2015</v>
      </c>
      <c r="C1616" s="1">
        <v>350000</v>
      </c>
      <c r="D1616">
        <v>50000</v>
      </c>
      <c r="E1616" t="s">
        <v>10</v>
      </c>
      <c r="F1616" t="s">
        <v>25</v>
      </c>
      <c r="G1616" t="s">
        <v>12</v>
      </c>
      <c r="H1616" t="s">
        <v>126</v>
      </c>
      <c r="I1616" t="s">
        <v>1821</v>
      </c>
      <c r="J1616" t="s">
        <v>1730</v>
      </c>
      <c r="K1616" t="s">
        <v>1843</v>
      </c>
      <c r="L1616" t="s">
        <v>1731</v>
      </c>
      <c r="M1616">
        <v>5</v>
      </c>
    </row>
    <row r="1617" spans="1:13" x14ac:dyDescent="0.3">
      <c r="A1617" t="s">
        <v>443</v>
      </c>
      <c r="B1617">
        <v>2011</v>
      </c>
      <c r="C1617" s="1">
        <v>440000</v>
      </c>
      <c r="D1617">
        <v>80000</v>
      </c>
      <c r="E1617" t="s">
        <v>14</v>
      </c>
      <c r="F1617" t="s">
        <v>25</v>
      </c>
      <c r="G1617" t="s">
        <v>12</v>
      </c>
      <c r="H1617" t="s">
        <v>154</v>
      </c>
      <c r="I1617" t="s">
        <v>1899</v>
      </c>
      <c r="J1617" t="s">
        <v>1900</v>
      </c>
      <c r="K1617" t="s">
        <v>2132</v>
      </c>
      <c r="L1617" t="s">
        <v>1913</v>
      </c>
      <c r="M1617">
        <v>5</v>
      </c>
    </row>
    <row r="1618" spans="1:13" x14ac:dyDescent="0.3">
      <c r="A1618" t="s">
        <v>1265</v>
      </c>
      <c r="B1618">
        <v>2011</v>
      </c>
      <c r="C1618" s="1">
        <v>320000</v>
      </c>
      <c r="D1618">
        <v>70000</v>
      </c>
      <c r="E1618" t="s">
        <v>14</v>
      </c>
      <c r="F1618" t="s">
        <v>25</v>
      </c>
      <c r="G1618" t="s">
        <v>12</v>
      </c>
      <c r="H1618" t="s">
        <v>126</v>
      </c>
      <c r="I1618" t="s">
        <v>1903</v>
      </c>
      <c r="J1618" t="s">
        <v>1639</v>
      </c>
      <c r="K1618" t="s">
        <v>1640</v>
      </c>
      <c r="L1618" t="s">
        <v>1641</v>
      </c>
      <c r="M1618">
        <v>5</v>
      </c>
    </row>
    <row r="1619" spans="1:13" x14ac:dyDescent="0.3">
      <c r="A1619" t="s">
        <v>240</v>
      </c>
      <c r="B1619">
        <v>2011</v>
      </c>
      <c r="C1619" s="1">
        <v>169000</v>
      </c>
      <c r="D1619">
        <v>41000</v>
      </c>
      <c r="E1619" t="s">
        <v>10</v>
      </c>
      <c r="F1619" t="s">
        <v>25</v>
      </c>
      <c r="G1619" t="s">
        <v>12</v>
      </c>
      <c r="H1619" t="s">
        <v>121</v>
      </c>
      <c r="I1619" t="s">
        <v>1970</v>
      </c>
      <c r="J1619" t="s">
        <v>2546</v>
      </c>
      <c r="K1619" t="s">
        <v>2458</v>
      </c>
      <c r="L1619" t="s">
        <v>2547</v>
      </c>
      <c r="M1619">
        <v>5</v>
      </c>
    </row>
    <row r="1620" spans="1:13" x14ac:dyDescent="0.3">
      <c r="A1620" t="s">
        <v>396</v>
      </c>
      <c r="B1620">
        <v>2013</v>
      </c>
      <c r="C1620" s="1">
        <v>350000</v>
      </c>
      <c r="D1620">
        <v>50000</v>
      </c>
      <c r="E1620" t="s">
        <v>10</v>
      </c>
      <c r="F1620" t="s">
        <v>25</v>
      </c>
      <c r="G1620" t="s">
        <v>12</v>
      </c>
      <c r="H1620" t="s">
        <v>151</v>
      </c>
      <c r="I1620" t="s">
        <v>1856</v>
      </c>
      <c r="J1620" t="s">
        <v>1681</v>
      </c>
      <c r="K1620" t="s">
        <v>1675</v>
      </c>
      <c r="L1620" t="s">
        <v>1857</v>
      </c>
      <c r="M1620">
        <v>5</v>
      </c>
    </row>
    <row r="1621" spans="1:13" x14ac:dyDescent="0.3">
      <c r="A1621" t="s">
        <v>2811</v>
      </c>
      <c r="B1621">
        <v>2014</v>
      </c>
      <c r="C1621" s="1">
        <v>350000</v>
      </c>
      <c r="D1621">
        <v>113226</v>
      </c>
      <c r="E1621" t="s">
        <v>14</v>
      </c>
      <c r="F1621" t="s">
        <v>11</v>
      </c>
      <c r="G1621" t="s">
        <v>12</v>
      </c>
      <c r="H1621" t="s">
        <v>121</v>
      </c>
      <c r="I1621" t="s">
        <v>2338</v>
      </c>
      <c r="J1621" t="s">
        <v>1663</v>
      </c>
      <c r="K1621" t="s">
        <v>1678</v>
      </c>
      <c r="L1621" t="s">
        <v>1665</v>
      </c>
      <c r="M1621">
        <v>5</v>
      </c>
    </row>
    <row r="1622" spans="1:13" x14ac:dyDescent="0.3">
      <c r="A1622" t="s">
        <v>409</v>
      </c>
      <c r="B1622">
        <v>2013</v>
      </c>
      <c r="C1622" s="1">
        <v>310000</v>
      </c>
      <c r="D1622">
        <v>90000</v>
      </c>
      <c r="E1622" t="s">
        <v>14</v>
      </c>
      <c r="F1622" t="s">
        <v>25</v>
      </c>
      <c r="G1622" t="s">
        <v>12</v>
      </c>
      <c r="H1622" t="s">
        <v>126</v>
      </c>
      <c r="I1622" t="s">
        <v>1662</v>
      </c>
      <c r="J1622" t="s">
        <v>1663</v>
      </c>
      <c r="K1622" t="s">
        <v>1664</v>
      </c>
      <c r="L1622" t="s">
        <v>1665</v>
      </c>
      <c r="M1622">
        <v>5</v>
      </c>
    </row>
    <row r="1623" spans="1:13" x14ac:dyDescent="0.3">
      <c r="A1623" t="s">
        <v>181</v>
      </c>
      <c r="B1623">
        <v>2007</v>
      </c>
      <c r="C1623" s="1">
        <v>150000</v>
      </c>
      <c r="D1623">
        <v>70000</v>
      </c>
      <c r="E1623" t="s">
        <v>10</v>
      </c>
      <c r="F1623" t="s">
        <v>25</v>
      </c>
      <c r="G1623" t="s">
        <v>12</v>
      </c>
      <c r="H1623" t="s">
        <v>154</v>
      </c>
      <c r="I1623" t="s">
        <v>1676</v>
      </c>
      <c r="J1623" t="s">
        <v>1676</v>
      </c>
      <c r="K1623" t="s">
        <v>1676</v>
      </c>
      <c r="L1623" t="s">
        <v>1676</v>
      </c>
    </row>
    <row r="1624" spans="1:13" x14ac:dyDescent="0.3">
      <c r="A1624" t="s">
        <v>694</v>
      </c>
      <c r="B1624">
        <v>2010</v>
      </c>
      <c r="C1624" s="1">
        <v>420000</v>
      </c>
      <c r="D1624">
        <v>160500</v>
      </c>
      <c r="E1624" t="s">
        <v>14</v>
      </c>
      <c r="F1624" t="s">
        <v>25</v>
      </c>
      <c r="G1624" t="s">
        <v>12</v>
      </c>
      <c r="H1624" t="s">
        <v>151</v>
      </c>
      <c r="I1624" t="s">
        <v>1773</v>
      </c>
      <c r="J1624" t="s">
        <v>1742</v>
      </c>
      <c r="K1624" t="s">
        <v>2412</v>
      </c>
      <c r="L1624" t="s">
        <v>2413</v>
      </c>
      <c r="M1624">
        <v>5</v>
      </c>
    </row>
    <row r="1625" spans="1:13" x14ac:dyDescent="0.3">
      <c r="A1625" t="s">
        <v>2812</v>
      </c>
      <c r="B1625">
        <v>2015</v>
      </c>
      <c r="C1625" s="1">
        <v>685000</v>
      </c>
      <c r="D1625">
        <v>30000</v>
      </c>
      <c r="E1625" t="s">
        <v>10</v>
      </c>
      <c r="F1625" t="s">
        <v>25</v>
      </c>
      <c r="G1625" t="s">
        <v>19</v>
      </c>
      <c r="H1625" t="s">
        <v>121</v>
      </c>
      <c r="I1625" t="s">
        <v>2813</v>
      </c>
      <c r="J1625" t="s">
        <v>1828</v>
      </c>
      <c r="K1625" t="s">
        <v>2024</v>
      </c>
      <c r="L1625" t="s">
        <v>1830</v>
      </c>
      <c r="M1625">
        <v>5</v>
      </c>
    </row>
    <row r="1626" spans="1:13" x14ac:dyDescent="0.3">
      <c r="A1626" t="s">
        <v>2814</v>
      </c>
      <c r="B1626">
        <v>2014</v>
      </c>
      <c r="C1626" s="1">
        <v>560000</v>
      </c>
      <c r="D1626">
        <v>132000</v>
      </c>
      <c r="E1626" t="s">
        <v>14</v>
      </c>
      <c r="F1626" t="s">
        <v>25</v>
      </c>
      <c r="G1626" t="s">
        <v>12</v>
      </c>
      <c r="H1626" t="s">
        <v>126</v>
      </c>
      <c r="I1626" t="s">
        <v>2815</v>
      </c>
      <c r="J1626" t="s">
        <v>1667</v>
      </c>
      <c r="K1626" t="s">
        <v>1668</v>
      </c>
      <c r="L1626" t="s">
        <v>2271</v>
      </c>
      <c r="M1626">
        <v>5</v>
      </c>
    </row>
    <row r="1627" spans="1:13" x14ac:dyDescent="0.3">
      <c r="A1627" t="s">
        <v>459</v>
      </c>
      <c r="B1627">
        <v>2013</v>
      </c>
      <c r="C1627" s="1">
        <v>470000</v>
      </c>
      <c r="D1627">
        <v>120000</v>
      </c>
      <c r="E1627" t="s">
        <v>14</v>
      </c>
      <c r="F1627" t="s">
        <v>25</v>
      </c>
      <c r="G1627" t="s">
        <v>12</v>
      </c>
      <c r="H1627" t="s">
        <v>154</v>
      </c>
      <c r="I1627" t="s">
        <v>1826</v>
      </c>
      <c r="J1627" t="s">
        <v>1625</v>
      </c>
      <c r="K1627" t="s">
        <v>1626</v>
      </c>
      <c r="L1627" t="s">
        <v>1627</v>
      </c>
      <c r="M1627">
        <v>5</v>
      </c>
    </row>
    <row r="1628" spans="1:13" x14ac:dyDescent="0.3">
      <c r="A1628" t="s">
        <v>1495</v>
      </c>
      <c r="B1628">
        <v>2011</v>
      </c>
      <c r="C1628" s="1">
        <v>380000</v>
      </c>
      <c r="D1628">
        <v>80000</v>
      </c>
      <c r="E1628" t="s">
        <v>10</v>
      </c>
      <c r="F1628" t="s">
        <v>25</v>
      </c>
      <c r="G1628" t="s">
        <v>12</v>
      </c>
      <c r="H1628" t="s">
        <v>126</v>
      </c>
      <c r="I1628" t="s">
        <v>2052</v>
      </c>
      <c r="J1628" t="s">
        <v>2053</v>
      </c>
      <c r="K1628" t="s">
        <v>2054</v>
      </c>
      <c r="L1628" t="s">
        <v>2055</v>
      </c>
      <c r="M1628">
        <v>5</v>
      </c>
    </row>
    <row r="1629" spans="1:13" x14ac:dyDescent="0.3">
      <c r="A1629" t="s">
        <v>177</v>
      </c>
      <c r="B1629">
        <v>2015</v>
      </c>
      <c r="C1629" s="1">
        <v>670000</v>
      </c>
      <c r="D1629">
        <v>57000</v>
      </c>
      <c r="E1629" t="s">
        <v>14</v>
      </c>
      <c r="F1629" t="s">
        <v>25</v>
      </c>
      <c r="G1629" t="s">
        <v>12</v>
      </c>
      <c r="H1629" t="s">
        <v>126</v>
      </c>
      <c r="I1629" t="s">
        <v>2340</v>
      </c>
      <c r="J1629" t="s">
        <v>2356</v>
      </c>
      <c r="K1629" t="s">
        <v>1877</v>
      </c>
      <c r="L1629" t="s">
        <v>2357</v>
      </c>
      <c r="M1629">
        <v>7</v>
      </c>
    </row>
    <row r="1630" spans="1:13" x14ac:dyDescent="0.3">
      <c r="A1630" t="s">
        <v>2816</v>
      </c>
      <c r="B1630">
        <v>2018</v>
      </c>
      <c r="C1630" s="1">
        <v>550000</v>
      </c>
      <c r="D1630">
        <v>5000</v>
      </c>
      <c r="E1630" t="s">
        <v>10</v>
      </c>
      <c r="F1630" t="s">
        <v>25</v>
      </c>
      <c r="G1630" t="s">
        <v>12</v>
      </c>
      <c r="H1630" t="s">
        <v>121</v>
      </c>
      <c r="I1630" t="s">
        <v>1817</v>
      </c>
      <c r="J1630" t="s">
        <v>1647</v>
      </c>
      <c r="K1630" t="s">
        <v>1870</v>
      </c>
      <c r="L1630" t="s">
        <v>1871</v>
      </c>
      <c r="M1630">
        <v>5</v>
      </c>
    </row>
    <row r="1631" spans="1:13" x14ac:dyDescent="0.3">
      <c r="A1631" t="s">
        <v>514</v>
      </c>
      <c r="B1631">
        <v>2016</v>
      </c>
      <c r="C1631" s="1">
        <v>749000</v>
      </c>
      <c r="D1631">
        <v>25000</v>
      </c>
      <c r="E1631" t="s">
        <v>10</v>
      </c>
      <c r="F1631" t="s">
        <v>25</v>
      </c>
      <c r="G1631" t="s">
        <v>12</v>
      </c>
      <c r="H1631" t="s">
        <v>121</v>
      </c>
      <c r="I1631" t="s">
        <v>1925</v>
      </c>
      <c r="J1631" t="s">
        <v>1734</v>
      </c>
      <c r="K1631" t="s">
        <v>1735</v>
      </c>
      <c r="L1631" t="s">
        <v>2173</v>
      </c>
      <c r="M1631">
        <v>5</v>
      </c>
    </row>
    <row r="1632" spans="1:13" x14ac:dyDescent="0.3">
      <c r="A1632" t="s">
        <v>687</v>
      </c>
      <c r="B1632">
        <v>2015</v>
      </c>
      <c r="C1632" s="1">
        <v>899000</v>
      </c>
      <c r="D1632">
        <v>80000</v>
      </c>
      <c r="E1632" t="s">
        <v>14</v>
      </c>
      <c r="F1632" t="s">
        <v>25</v>
      </c>
      <c r="G1632" t="s">
        <v>12</v>
      </c>
      <c r="H1632" t="s">
        <v>126</v>
      </c>
      <c r="I1632" t="s">
        <v>1911</v>
      </c>
      <c r="J1632" t="s">
        <v>1900</v>
      </c>
      <c r="K1632" t="s">
        <v>1912</v>
      </c>
      <c r="L1632" t="s">
        <v>1913</v>
      </c>
      <c r="M1632">
        <v>5</v>
      </c>
    </row>
    <row r="1633" spans="1:13" x14ac:dyDescent="0.3">
      <c r="A1633" t="s">
        <v>311</v>
      </c>
      <c r="B1633">
        <v>2011</v>
      </c>
      <c r="C1633" s="1">
        <v>290000</v>
      </c>
      <c r="D1633">
        <v>88000</v>
      </c>
      <c r="E1633" t="s">
        <v>14</v>
      </c>
      <c r="F1633" t="s">
        <v>25</v>
      </c>
      <c r="G1633" t="s">
        <v>12</v>
      </c>
      <c r="H1633" t="s">
        <v>154</v>
      </c>
      <c r="I1633" t="s">
        <v>2564</v>
      </c>
      <c r="J1633" t="s">
        <v>2000</v>
      </c>
      <c r="K1633" t="s">
        <v>2565</v>
      </c>
      <c r="L1633" t="s">
        <v>2566</v>
      </c>
      <c r="M1633">
        <v>5</v>
      </c>
    </row>
    <row r="1634" spans="1:13" x14ac:dyDescent="0.3">
      <c r="A1634" t="s">
        <v>870</v>
      </c>
      <c r="B1634">
        <v>2014</v>
      </c>
      <c r="C1634" s="1">
        <v>869999</v>
      </c>
      <c r="D1634">
        <v>217000</v>
      </c>
      <c r="E1634" t="s">
        <v>14</v>
      </c>
      <c r="F1634" t="s">
        <v>25</v>
      </c>
      <c r="G1634" t="s">
        <v>12</v>
      </c>
      <c r="H1634" t="s">
        <v>126</v>
      </c>
      <c r="I1634" t="s">
        <v>1763</v>
      </c>
      <c r="J1634" t="s">
        <v>1764</v>
      </c>
      <c r="K1634" t="s">
        <v>1789</v>
      </c>
      <c r="L1634" t="s">
        <v>1766</v>
      </c>
      <c r="M1634">
        <v>7</v>
      </c>
    </row>
    <row r="1635" spans="1:13" x14ac:dyDescent="0.3">
      <c r="A1635" t="s">
        <v>428</v>
      </c>
      <c r="B1635">
        <v>2015</v>
      </c>
      <c r="C1635" s="1">
        <v>350000</v>
      </c>
      <c r="D1635">
        <v>60000</v>
      </c>
      <c r="E1635" t="s">
        <v>10</v>
      </c>
      <c r="F1635" t="s">
        <v>25</v>
      </c>
      <c r="G1635" t="s">
        <v>12</v>
      </c>
      <c r="H1635" t="s">
        <v>121</v>
      </c>
      <c r="I1635" t="s">
        <v>2467</v>
      </c>
      <c r="J1635" t="s">
        <v>1681</v>
      </c>
      <c r="K1635" t="s">
        <v>1678</v>
      </c>
      <c r="L1635" t="s">
        <v>1739</v>
      </c>
      <c r="M1635">
        <v>7</v>
      </c>
    </row>
    <row r="1636" spans="1:13" x14ac:dyDescent="0.3">
      <c r="A1636" t="s">
        <v>655</v>
      </c>
      <c r="B1636">
        <v>2017</v>
      </c>
      <c r="C1636" s="1">
        <v>500000</v>
      </c>
      <c r="D1636">
        <v>43000</v>
      </c>
      <c r="E1636" t="s">
        <v>10</v>
      </c>
      <c r="F1636" t="s">
        <v>25</v>
      </c>
      <c r="G1636" t="s">
        <v>12</v>
      </c>
      <c r="H1636" t="s">
        <v>121</v>
      </c>
      <c r="I1636" t="s">
        <v>1907</v>
      </c>
      <c r="J1636" t="s">
        <v>1647</v>
      </c>
      <c r="K1636" t="s">
        <v>1757</v>
      </c>
      <c r="L1636" t="s">
        <v>1709</v>
      </c>
      <c r="M1636">
        <v>5</v>
      </c>
    </row>
    <row r="1637" spans="1:13" x14ac:dyDescent="0.3">
      <c r="A1637" t="s">
        <v>2817</v>
      </c>
      <c r="B1637">
        <v>2014</v>
      </c>
      <c r="C1637" s="1">
        <v>400000</v>
      </c>
      <c r="D1637">
        <v>77000</v>
      </c>
      <c r="E1637" t="s">
        <v>14</v>
      </c>
      <c r="F1637" t="s">
        <v>25</v>
      </c>
      <c r="G1637" t="s">
        <v>19</v>
      </c>
      <c r="H1637" t="s">
        <v>126</v>
      </c>
      <c r="I1637" t="s">
        <v>1822</v>
      </c>
      <c r="J1637" t="s">
        <v>1629</v>
      </c>
      <c r="K1637" t="s">
        <v>1833</v>
      </c>
      <c r="L1637" t="s">
        <v>1631</v>
      </c>
      <c r="M1637">
        <v>5</v>
      </c>
    </row>
    <row r="1638" spans="1:13" x14ac:dyDescent="0.3">
      <c r="A1638" t="s">
        <v>215</v>
      </c>
      <c r="B1638">
        <v>2016</v>
      </c>
      <c r="C1638" s="1">
        <v>260000</v>
      </c>
      <c r="D1638">
        <v>30000</v>
      </c>
      <c r="E1638" t="s">
        <v>10</v>
      </c>
      <c r="F1638" t="s">
        <v>25</v>
      </c>
      <c r="G1638" t="s">
        <v>12</v>
      </c>
      <c r="H1638" t="s">
        <v>121</v>
      </c>
      <c r="I1638" t="s">
        <v>2080</v>
      </c>
      <c r="J1638" t="s">
        <v>2081</v>
      </c>
      <c r="K1638" t="s">
        <v>2082</v>
      </c>
      <c r="L1638" t="s">
        <v>2083</v>
      </c>
      <c r="M1638">
        <v>5</v>
      </c>
    </row>
    <row r="1639" spans="1:13" x14ac:dyDescent="0.3">
      <c r="A1639" t="s">
        <v>354</v>
      </c>
      <c r="B1639">
        <v>2015</v>
      </c>
      <c r="C1639" s="1">
        <v>220000</v>
      </c>
      <c r="D1639">
        <v>40000</v>
      </c>
      <c r="E1639" t="s">
        <v>10</v>
      </c>
      <c r="F1639" t="s">
        <v>25</v>
      </c>
      <c r="G1639" t="s">
        <v>12</v>
      </c>
      <c r="H1639" t="s">
        <v>126</v>
      </c>
      <c r="I1639" t="s">
        <v>2085</v>
      </c>
      <c r="J1639" t="s">
        <v>1655</v>
      </c>
      <c r="K1639" t="s">
        <v>1711</v>
      </c>
      <c r="L1639" t="s">
        <v>1712</v>
      </c>
      <c r="M1639">
        <v>5</v>
      </c>
    </row>
    <row r="1640" spans="1:13" x14ac:dyDescent="0.3">
      <c r="A1640" t="s">
        <v>1064</v>
      </c>
      <c r="B1640">
        <v>2014</v>
      </c>
      <c r="C1640" s="1">
        <v>190000</v>
      </c>
      <c r="D1640">
        <v>139000</v>
      </c>
      <c r="E1640" t="s">
        <v>14</v>
      </c>
      <c r="F1640" t="s">
        <v>25</v>
      </c>
      <c r="G1640" t="s">
        <v>12</v>
      </c>
      <c r="H1640" t="s">
        <v>126</v>
      </c>
      <c r="I1640" t="s">
        <v>1713</v>
      </c>
      <c r="J1640" t="s">
        <v>1625</v>
      </c>
      <c r="K1640" t="s">
        <v>1714</v>
      </c>
      <c r="L1640" t="s">
        <v>1715</v>
      </c>
      <c r="M1640">
        <v>8</v>
      </c>
    </row>
    <row r="1641" spans="1:13" x14ac:dyDescent="0.3">
      <c r="A1641" t="s">
        <v>315</v>
      </c>
      <c r="B1641">
        <v>2016</v>
      </c>
      <c r="C1641" s="1">
        <v>400000</v>
      </c>
      <c r="D1641">
        <v>80000</v>
      </c>
      <c r="E1641" t="s">
        <v>10</v>
      </c>
      <c r="F1641" t="s">
        <v>25</v>
      </c>
      <c r="G1641" t="s">
        <v>12</v>
      </c>
      <c r="H1641" t="s">
        <v>121</v>
      </c>
      <c r="I1641" t="s">
        <v>1677</v>
      </c>
      <c r="J1641" t="s">
        <v>1647</v>
      </c>
      <c r="K1641" t="s">
        <v>1682</v>
      </c>
      <c r="L1641" t="s">
        <v>1865</v>
      </c>
      <c r="M1641">
        <v>5</v>
      </c>
    </row>
    <row r="1642" spans="1:13" x14ac:dyDescent="0.3">
      <c r="A1642" t="s">
        <v>1196</v>
      </c>
      <c r="B1642">
        <v>2014</v>
      </c>
      <c r="C1642" s="1">
        <v>170000</v>
      </c>
      <c r="D1642">
        <v>76000</v>
      </c>
      <c r="E1642" t="s">
        <v>14</v>
      </c>
      <c r="F1642" t="s">
        <v>25</v>
      </c>
      <c r="G1642" t="s">
        <v>12</v>
      </c>
      <c r="H1642" t="s">
        <v>126</v>
      </c>
      <c r="I1642" t="s">
        <v>2309</v>
      </c>
      <c r="J1642" t="s">
        <v>2310</v>
      </c>
      <c r="K1642" t="s">
        <v>2358</v>
      </c>
      <c r="L1642" t="s">
        <v>2359</v>
      </c>
      <c r="M1642">
        <v>5</v>
      </c>
    </row>
    <row r="1643" spans="1:13" x14ac:dyDescent="0.3">
      <c r="A1643" t="s">
        <v>1005</v>
      </c>
      <c r="B1643">
        <v>2019</v>
      </c>
      <c r="C1643" s="1">
        <v>650000</v>
      </c>
      <c r="D1643">
        <v>3500</v>
      </c>
      <c r="E1643" t="s">
        <v>10</v>
      </c>
      <c r="F1643" t="s">
        <v>25</v>
      </c>
      <c r="G1643" t="s">
        <v>12</v>
      </c>
      <c r="H1643" t="s">
        <v>121</v>
      </c>
      <c r="I1643" t="s">
        <v>1723</v>
      </c>
      <c r="J1643" t="s">
        <v>1647</v>
      </c>
      <c r="K1643" t="s">
        <v>1648</v>
      </c>
      <c r="L1643" t="s">
        <v>2060</v>
      </c>
      <c r="M1643">
        <v>5</v>
      </c>
    </row>
    <row r="1644" spans="1:13" x14ac:dyDescent="0.3">
      <c r="A1644" t="s">
        <v>245</v>
      </c>
      <c r="B1644">
        <v>2007</v>
      </c>
      <c r="C1644" s="1">
        <v>60000</v>
      </c>
      <c r="D1644">
        <v>62000</v>
      </c>
      <c r="E1644" t="s">
        <v>10</v>
      </c>
      <c r="F1644" t="s">
        <v>25</v>
      </c>
      <c r="G1644" t="s">
        <v>12</v>
      </c>
      <c r="H1644" t="s">
        <v>126</v>
      </c>
      <c r="I1644" t="s">
        <v>1642</v>
      </c>
      <c r="J1644" t="s">
        <v>1655</v>
      </c>
      <c r="K1644" t="s">
        <v>1656</v>
      </c>
      <c r="L1644" t="s">
        <v>1657</v>
      </c>
      <c r="M1644">
        <v>4</v>
      </c>
    </row>
    <row r="1645" spans="1:13" x14ac:dyDescent="0.3">
      <c r="A1645" t="s">
        <v>1351</v>
      </c>
      <c r="B1645">
        <v>2007</v>
      </c>
      <c r="C1645" s="1">
        <v>300000</v>
      </c>
      <c r="D1645">
        <v>110000</v>
      </c>
      <c r="E1645" t="s">
        <v>10</v>
      </c>
      <c r="F1645" t="s">
        <v>25</v>
      </c>
      <c r="G1645" t="s">
        <v>12</v>
      </c>
      <c r="H1645" t="s">
        <v>126</v>
      </c>
      <c r="I1645" t="s">
        <v>2818</v>
      </c>
      <c r="J1645" t="s">
        <v>2819</v>
      </c>
      <c r="K1645" t="s">
        <v>2820</v>
      </c>
      <c r="L1645" t="s">
        <v>2821</v>
      </c>
      <c r="M1645">
        <v>7</v>
      </c>
    </row>
    <row r="1646" spans="1:13" x14ac:dyDescent="0.3">
      <c r="A1646" t="s">
        <v>363</v>
      </c>
      <c r="B1646">
        <v>2012</v>
      </c>
      <c r="C1646" s="1">
        <v>125000</v>
      </c>
      <c r="D1646">
        <v>40000</v>
      </c>
      <c r="E1646" t="s">
        <v>10</v>
      </c>
      <c r="F1646" t="s">
        <v>25</v>
      </c>
      <c r="G1646" t="s">
        <v>12</v>
      </c>
      <c r="H1646" t="s">
        <v>126</v>
      </c>
      <c r="I1646" t="s">
        <v>2052</v>
      </c>
      <c r="J1646" t="s">
        <v>2546</v>
      </c>
      <c r="K1646" t="s">
        <v>1920</v>
      </c>
      <c r="L1646" t="s">
        <v>2547</v>
      </c>
      <c r="M1646">
        <v>5</v>
      </c>
    </row>
    <row r="1647" spans="1:13" x14ac:dyDescent="0.3">
      <c r="A1647" t="s">
        <v>2822</v>
      </c>
      <c r="B1647">
        <v>2013</v>
      </c>
      <c r="C1647" s="1">
        <v>130000</v>
      </c>
      <c r="D1647">
        <v>120000</v>
      </c>
      <c r="E1647" t="s">
        <v>14</v>
      </c>
      <c r="F1647" t="s">
        <v>25</v>
      </c>
      <c r="G1647" t="s">
        <v>12</v>
      </c>
      <c r="H1647" t="s">
        <v>126</v>
      </c>
      <c r="I1647" t="s">
        <v>1676</v>
      </c>
      <c r="J1647" t="s">
        <v>1676</v>
      </c>
      <c r="K1647" t="s">
        <v>1676</v>
      </c>
      <c r="L1647" t="s">
        <v>1676</v>
      </c>
    </row>
    <row r="1648" spans="1:13" x14ac:dyDescent="0.3">
      <c r="A1648" t="s">
        <v>300</v>
      </c>
      <c r="B1648">
        <v>2012</v>
      </c>
      <c r="C1648" s="1">
        <v>500000</v>
      </c>
      <c r="D1648">
        <v>1500000</v>
      </c>
      <c r="E1648" t="s">
        <v>14</v>
      </c>
      <c r="F1648" t="s">
        <v>25</v>
      </c>
      <c r="G1648" t="s">
        <v>12</v>
      </c>
      <c r="H1648" t="s">
        <v>121</v>
      </c>
      <c r="I1648" t="s">
        <v>1892</v>
      </c>
      <c r="J1648" t="s">
        <v>1742</v>
      </c>
      <c r="K1648" t="s">
        <v>2108</v>
      </c>
      <c r="L1648" t="s">
        <v>2109</v>
      </c>
      <c r="M1648">
        <v>7</v>
      </c>
    </row>
    <row r="1649" spans="1:13" x14ac:dyDescent="0.3">
      <c r="A1649" t="s">
        <v>277</v>
      </c>
      <c r="B1649">
        <v>2011</v>
      </c>
      <c r="C1649" s="1">
        <v>170000</v>
      </c>
      <c r="D1649">
        <v>70000</v>
      </c>
      <c r="E1649" t="s">
        <v>10</v>
      </c>
      <c r="F1649" t="s">
        <v>25</v>
      </c>
      <c r="G1649" t="s">
        <v>12</v>
      </c>
      <c r="H1649" t="s">
        <v>154</v>
      </c>
      <c r="I1649" t="s">
        <v>1687</v>
      </c>
      <c r="J1649" t="s">
        <v>1655</v>
      </c>
      <c r="K1649" t="s">
        <v>1688</v>
      </c>
      <c r="L1649" t="s">
        <v>1689</v>
      </c>
      <c r="M1649">
        <v>5</v>
      </c>
    </row>
    <row r="1650" spans="1:13" x14ac:dyDescent="0.3">
      <c r="A1650" t="s">
        <v>1384</v>
      </c>
      <c r="B1650">
        <v>2012</v>
      </c>
      <c r="C1650" s="1">
        <v>310000</v>
      </c>
      <c r="D1650">
        <v>77000</v>
      </c>
      <c r="E1650" t="s">
        <v>14</v>
      </c>
      <c r="F1650" t="s">
        <v>25</v>
      </c>
      <c r="G1650" t="s">
        <v>12</v>
      </c>
      <c r="H1650" t="s">
        <v>126</v>
      </c>
      <c r="I1650" t="s">
        <v>1674</v>
      </c>
      <c r="J1650" t="s">
        <v>1625</v>
      </c>
      <c r="K1650" t="s">
        <v>1675</v>
      </c>
      <c r="L1650" t="s">
        <v>1627</v>
      </c>
      <c r="M1650">
        <v>5</v>
      </c>
    </row>
    <row r="1651" spans="1:13" x14ac:dyDescent="0.3">
      <c r="A1651" t="s">
        <v>363</v>
      </c>
      <c r="B1651">
        <v>2011</v>
      </c>
      <c r="C1651" s="1">
        <v>130000</v>
      </c>
      <c r="D1651">
        <v>110000</v>
      </c>
      <c r="E1651" t="s">
        <v>10</v>
      </c>
      <c r="F1651" t="s">
        <v>25</v>
      </c>
      <c r="G1651" t="s">
        <v>12</v>
      </c>
      <c r="H1651" t="s">
        <v>126</v>
      </c>
      <c r="I1651" t="s">
        <v>1970</v>
      </c>
      <c r="J1651" t="s">
        <v>2546</v>
      </c>
      <c r="K1651" t="s">
        <v>2458</v>
      </c>
      <c r="L1651" t="s">
        <v>2547</v>
      </c>
      <c r="M1651">
        <v>5</v>
      </c>
    </row>
    <row r="1652" spans="1:13" x14ac:dyDescent="0.3">
      <c r="A1652" t="s">
        <v>849</v>
      </c>
      <c r="B1652">
        <v>2016</v>
      </c>
      <c r="C1652" s="1">
        <v>465000</v>
      </c>
      <c r="D1652">
        <v>20000</v>
      </c>
      <c r="E1652" t="s">
        <v>10</v>
      </c>
      <c r="F1652" t="s">
        <v>25</v>
      </c>
      <c r="G1652" t="s">
        <v>12</v>
      </c>
      <c r="H1652" t="s">
        <v>121</v>
      </c>
      <c r="I1652" t="s">
        <v>1821</v>
      </c>
      <c r="J1652" t="s">
        <v>1730</v>
      </c>
      <c r="K1652" t="s">
        <v>1843</v>
      </c>
      <c r="L1652" t="s">
        <v>1731</v>
      </c>
      <c r="M1652">
        <v>5</v>
      </c>
    </row>
    <row r="1653" spans="1:13" x14ac:dyDescent="0.3">
      <c r="A1653" t="s">
        <v>733</v>
      </c>
      <c r="B1653">
        <v>1995</v>
      </c>
      <c r="C1653" s="1">
        <v>160000</v>
      </c>
      <c r="D1653">
        <v>90000</v>
      </c>
      <c r="E1653" t="s">
        <v>14</v>
      </c>
      <c r="F1653" t="s">
        <v>25</v>
      </c>
      <c r="G1653" t="s">
        <v>12</v>
      </c>
      <c r="H1653" t="s">
        <v>154</v>
      </c>
      <c r="I1653" t="s">
        <v>1676</v>
      </c>
      <c r="J1653" t="s">
        <v>1676</v>
      </c>
      <c r="K1653" t="s">
        <v>1676</v>
      </c>
      <c r="L1653" t="s">
        <v>1676</v>
      </c>
    </row>
    <row r="1654" spans="1:13" x14ac:dyDescent="0.3">
      <c r="A1654" t="s">
        <v>2823</v>
      </c>
      <c r="B1654">
        <v>2005</v>
      </c>
      <c r="C1654" s="1">
        <v>800000</v>
      </c>
      <c r="D1654">
        <v>120005</v>
      </c>
      <c r="E1654" t="s">
        <v>14</v>
      </c>
      <c r="F1654" t="s">
        <v>25</v>
      </c>
      <c r="G1654" t="s">
        <v>19</v>
      </c>
      <c r="H1654" t="s">
        <v>126</v>
      </c>
      <c r="I1654" t="s">
        <v>2500</v>
      </c>
      <c r="J1654" t="s">
        <v>1948</v>
      </c>
      <c r="K1654" t="s">
        <v>2824</v>
      </c>
      <c r="L1654" t="s">
        <v>2825</v>
      </c>
      <c r="M1654">
        <v>5</v>
      </c>
    </row>
    <row r="1655" spans="1:13" x14ac:dyDescent="0.3">
      <c r="A1655" t="s">
        <v>2521</v>
      </c>
      <c r="B1655">
        <v>2012</v>
      </c>
      <c r="C1655" s="1">
        <v>260000</v>
      </c>
      <c r="D1655">
        <v>16830</v>
      </c>
      <c r="E1655" t="s">
        <v>10</v>
      </c>
      <c r="F1655" t="s">
        <v>25</v>
      </c>
      <c r="G1655" t="s">
        <v>12</v>
      </c>
      <c r="H1655" t="s">
        <v>121</v>
      </c>
      <c r="I1655" t="s">
        <v>2522</v>
      </c>
      <c r="J1655" t="s">
        <v>1730</v>
      </c>
      <c r="K1655" t="s">
        <v>1660</v>
      </c>
      <c r="L1655" t="s">
        <v>1731</v>
      </c>
      <c r="M1655">
        <v>5</v>
      </c>
    </row>
    <row r="1656" spans="1:13" x14ac:dyDescent="0.3">
      <c r="A1656" t="s">
        <v>2826</v>
      </c>
      <c r="B1656">
        <v>2013</v>
      </c>
      <c r="C1656" s="1">
        <v>500000</v>
      </c>
      <c r="D1656">
        <v>70000</v>
      </c>
      <c r="E1656" t="s">
        <v>14</v>
      </c>
      <c r="F1656" t="s">
        <v>25</v>
      </c>
      <c r="G1656" t="s">
        <v>12</v>
      </c>
      <c r="H1656" t="s">
        <v>121</v>
      </c>
      <c r="I1656" t="s">
        <v>2170</v>
      </c>
      <c r="J1656" t="s">
        <v>2164</v>
      </c>
      <c r="K1656" t="s">
        <v>2165</v>
      </c>
      <c r="L1656" t="s">
        <v>2325</v>
      </c>
      <c r="M1656">
        <v>9</v>
      </c>
    </row>
    <row r="1657" spans="1:13" x14ac:dyDescent="0.3">
      <c r="A1657" t="s">
        <v>2827</v>
      </c>
      <c r="B1657">
        <v>2017</v>
      </c>
      <c r="C1657" s="1">
        <v>325000</v>
      </c>
      <c r="D1657">
        <v>38000</v>
      </c>
      <c r="E1657" t="s">
        <v>10</v>
      </c>
      <c r="F1657" t="s">
        <v>25</v>
      </c>
      <c r="G1657" t="s">
        <v>12</v>
      </c>
      <c r="H1657" t="s">
        <v>121</v>
      </c>
      <c r="I1657" t="s">
        <v>1915</v>
      </c>
      <c r="J1657" t="s">
        <v>1916</v>
      </c>
      <c r="K1657" t="s">
        <v>1678</v>
      </c>
      <c r="L1657" t="s">
        <v>1917</v>
      </c>
      <c r="M1657">
        <v>5</v>
      </c>
    </row>
    <row r="1658" spans="1:13" x14ac:dyDescent="0.3">
      <c r="A1658" t="s">
        <v>2608</v>
      </c>
      <c r="B1658">
        <v>2013</v>
      </c>
      <c r="C1658" s="1">
        <v>400000</v>
      </c>
      <c r="D1658">
        <v>80000</v>
      </c>
      <c r="E1658" t="s">
        <v>14</v>
      </c>
      <c r="F1658" t="s">
        <v>25</v>
      </c>
      <c r="G1658" t="s">
        <v>12</v>
      </c>
      <c r="H1658" t="s">
        <v>121</v>
      </c>
      <c r="I1658" t="s">
        <v>2170</v>
      </c>
      <c r="J1658" t="s">
        <v>2164</v>
      </c>
      <c r="K1658" t="s">
        <v>2165</v>
      </c>
      <c r="L1658" t="s">
        <v>2325</v>
      </c>
      <c r="M1658">
        <v>9</v>
      </c>
    </row>
    <row r="1659" spans="1:13" x14ac:dyDescent="0.3">
      <c r="A1659" t="s">
        <v>2828</v>
      </c>
      <c r="B1659">
        <v>2018</v>
      </c>
      <c r="C1659" s="1">
        <v>3200000</v>
      </c>
      <c r="D1659">
        <v>50000</v>
      </c>
      <c r="E1659" t="s">
        <v>14</v>
      </c>
      <c r="F1659" t="s">
        <v>25</v>
      </c>
      <c r="G1659" t="s">
        <v>12</v>
      </c>
      <c r="H1659" t="s">
        <v>121</v>
      </c>
      <c r="I1659" t="s">
        <v>2200</v>
      </c>
      <c r="J1659" t="s">
        <v>1786</v>
      </c>
      <c r="K1659" t="s">
        <v>2201</v>
      </c>
      <c r="L1659" t="s">
        <v>2202</v>
      </c>
      <c r="M1659">
        <v>7</v>
      </c>
    </row>
    <row r="1660" spans="1:13" x14ac:dyDescent="0.3">
      <c r="A1660" t="s">
        <v>2829</v>
      </c>
      <c r="B1660">
        <v>2007</v>
      </c>
      <c r="C1660" s="1">
        <v>200000</v>
      </c>
      <c r="D1660">
        <v>50000</v>
      </c>
      <c r="E1660" t="s">
        <v>14</v>
      </c>
      <c r="F1660" t="s">
        <v>25</v>
      </c>
      <c r="G1660" t="s">
        <v>12</v>
      </c>
      <c r="H1660" t="s">
        <v>121</v>
      </c>
      <c r="I1660" t="s">
        <v>2315</v>
      </c>
      <c r="J1660" t="s">
        <v>1639</v>
      </c>
      <c r="K1660" t="s">
        <v>2316</v>
      </c>
      <c r="L1660" t="s">
        <v>2317</v>
      </c>
      <c r="M1660">
        <v>5</v>
      </c>
    </row>
    <row r="1661" spans="1:13" x14ac:dyDescent="0.3">
      <c r="A1661" t="s">
        <v>2830</v>
      </c>
      <c r="B1661">
        <v>2013</v>
      </c>
      <c r="C1661" s="1">
        <v>450000</v>
      </c>
      <c r="D1661">
        <v>52000</v>
      </c>
      <c r="E1661" t="s">
        <v>14</v>
      </c>
      <c r="F1661" t="s">
        <v>25</v>
      </c>
      <c r="G1661" t="s">
        <v>12</v>
      </c>
      <c r="H1661" t="s">
        <v>121</v>
      </c>
      <c r="I1661" t="s">
        <v>2104</v>
      </c>
      <c r="J1661" t="s">
        <v>2039</v>
      </c>
      <c r="K1661" t="s">
        <v>1765</v>
      </c>
      <c r="L1661" t="s">
        <v>2105</v>
      </c>
      <c r="M1661">
        <v>7</v>
      </c>
    </row>
    <row r="1662" spans="1:13" x14ac:dyDescent="0.3">
      <c r="A1662" t="s">
        <v>2831</v>
      </c>
      <c r="B1662">
        <v>2012</v>
      </c>
      <c r="C1662" s="1">
        <v>229999</v>
      </c>
      <c r="D1662">
        <v>50000</v>
      </c>
      <c r="E1662" t="s">
        <v>14</v>
      </c>
      <c r="F1662" t="s">
        <v>25</v>
      </c>
      <c r="G1662" t="s">
        <v>12</v>
      </c>
      <c r="H1662" t="s">
        <v>121</v>
      </c>
      <c r="I1662" t="s">
        <v>1733</v>
      </c>
      <c r="J1662" t="s">
        <v>1896</v>
      </c>
      <c r="K1662" t="s">
        <v>2124</v>
      </c>
      <c r="L1662" t="s">
        <v>2244</v>
      </c>
      <c r="M1662">
        <v>5</v>
      </c>
    </row>
    <row r="1663" spans="1:13" x14ac:dyDescent="0.3">
      <c r="A1663" t="s">
        <v>173</v>
      </c>
      <c r="B1663">
        <v>2016</v>
      </c>
      <c r="C1663" s="1">
        <v>340000</v>
      </c>
      <c r="D1663">
        <v>30000</v>
      </c>
      <c r="E1663" t="s">
        <v>10</v>
      </c>
      <c r="F1663" t="s">
        <v>25</v>
      </c>
      <c r="G1663" t="s">
        <v>12</v>
      </c>
      <c r="H1663" t="s">
        <v>121</v>
      </c>
      <c r="I1663" t="s">
        <v>2031</v>
      </c>
      <c r="J1663" t="s">
        <v>2250</v>
      </c>
      <c r="K1663" t="s">
        <v>2251</v>
      </c>
      <c r="L1663" t="s">
        <v>2252</v>
      </c>
      <c r="M1663">
        <v>5</v>
      </c>
    </row>
    <row r="1664" spans="1:13" x14ac:dyDescent="0.3">
      <c r="A1664" t="s">
        <v>2832</v>
      </c>
      <c r="B1664">
        <v>2014</v>
      </c>
      <c r="C1664" s="1">
        <v>550000</v>
      </c>
      <c r="D1664">
        <v>103000</v>
      </c>
      <c r="E1664" t="s">
        <v>14</v>
      </c>
      <c r="F1664" t="s">
        <v>25</v>
      </c>
      <c r="G1664" t="s">
        <v>12</v>
      </c>
      <c r="H1664" t="s">
        <v>121</v>
      </c>
      <c r="I1664" t="s">
        <v>2170</v>
      </c>
      <c r="J1664" t="s">
        <v>2164</v>
      </c>
      <c r="K1664" t="s">
        <v>1920</v>
      </c>
      <c r="L1664" t="s">
        <v>2171</v>
      </c>
      <c r="M1664">
        <v>7</v>
      </c>
    </row>
    <row r="1665" spans="1:13" x14ac:dyDescent="0.3">
      <c r="A1665" t="s">
        <v>713</v>
      </c>
      <c r="B1665">
        <v>2011</v>
      </c>
      <c r="C1665" s="1">
        <v>975000</v>
      </c>
      <c r="D1665">
        <v>93468</v>
      </c>
      <c r="E1665" t="s">
        <v>14</v>
      </c>
      <c r="F1665" t="s">
        <v>25</v>
      </c>
      <c r="G1665" t="s">
        <v>19</v>
      </c>
      <c r="H1665" t="s">
        <v>126</v>
      </c>
      <c r="I1665" t="s">
        <v>2833</v>
      </c>
      <c r="J1665" t="s">
        <v>2450</v>
      </c>
      <c r="K1665" t="s">
        <v>2128</v>
      </c>
      <c r="L1665" t="s">
        <v>2834</v>
      </c>
      <c r="M1665">
        <v>7</v>
      </c>
    </row>
    <row r="1666" spans="1:13" x14ac:dyDescent="0.3">
      <c r="A1666" t="s">
        <v>2835</v>
      </c>
      <c r="B1666">
        <v>2010</v>
      </c>
      <c r="C1666" s="1">
        <v>225000</v>
      </c>
      <c r="D1666">
        <v>80000</v>
      </c>
      <c r="E1666" t="s">
        <v>10</v>
      </c>
      <c r="F1666" t="s">
        <v>25</v>
      </c>
      <c r="G1666" t="s">
        <v>12</v>
      </c>
      <c r="H1666" t="s">
        <v>126</v>
      </c>
      <c r="I1666" t="s">
        <v>1720</v>
      </c>
      <c r="J1666" t="s">
        <v>2836</v>
      </c>
      <c r="K1666" t="s">
        <v>2149</v>
      </c>
      <c r="L1666" t="s">
        <v>2837</v>
      </c>
      <c r="M1666">
        <v>5</v>
      </c>
    </row>
    <row r="1667" spans="1:13" x14ac:dyDescent="0.3">
      <c r="A1667" t="s">
        <v>2435</v>
      </c>
      <c r="B1667">
        <v>2013</v>
      </c>
      <c r="C1667" s="1">
        <v>280000</v>
      </c>
      <c r="D1667">
        <v>70000</v>
      </c>
      <c r="E1667" t="s">
        <v>14</v>
      </c>
      <c r="F1667" t="s">
        <v>25</v>
      </c>
      <c r="G1667" t="s">
        <v>12</v>
      </c>
      <c r="H1667" t="s">
        <v>121</v>
      </c>
      <c r="I1667" t="s">
        <v>2436</v>
      </c>
      <c r="J1667" t="s">
        <v>1639</v>
      </c>
      <c r="K1667" t="s">
        <v>2143</v>
      </c>
      <c r="L1667" t="s">
        <v>2144</v>
      </c>
      <c r="M1667">
        <v>5</v>
      </c>
    </row>
    <row r="1668" spans="1:13" x14ac:dyDescent="0.3">
      <c r="A1668" t="s">
        <v>1136</v>
      </c>
      <c r="B1668">
        <v>2012</v>
      </c>
      <c r="C1668" s="1">
        <v>259000</v>
      </c>
      <c r="D1668">
        <v>35000</v>
      </c>
      <c r="E1668" t="s">
        <v>14</v>
      </c>
      <c r="F1668" t="s">
        <v>25</v>
      </c>
      <c r="G1668" t="s">
        <v>12</v>
      </c>
      <c r="H1668" t="s">
        <v>121</v>
      </c>
      <c r="I1668" t="s">
        <v>2838</v>
      </c>
      <c r="J1668" t="s">
        <v>1639</v>
      </c>
      <c r="K1668" t="s">
        <v>2143</v>
      </c>
      <c r="L1668" t="s">
        <v>2144</v>
      </c>
      <c r="M1668">
        <v>5</v>
      </c>
    </row>
    <row r="1669" spans="1:13" x14ac:dyDescent="0.3">
      <c r="A1669" t="s">
        <v>503</v>
      </c>
      <c r="B1669">
        <v>2018</v>
      </c>
      <c r="C1669" s="1">
        <v>3200000</v>
      </c>
      <c r="D1669">
        <v>60000</v>
      </c>
      <c r="E1669" t="s">
        <v>14</v>
      </c>
      <c r="F1669" t="s">
        <v>25</v>
      </c>
      <c r="G1669" t="s">
        <v>19</v>
      </c>
      <c r="H1669" t="s">
        <v>121</v>
      </c>
      <c r="I1669" t="s">
        <v>1858</v>
      </c>
      <c r="J1669" t="s">
        <v>1786</v>
      </c>
      <c r="K1669" t="s">
        <v>2201</v>
      </c>
      <c r="L1669" t="s">
        <v>2598</v>
      </c>
      <c r="M1669">
        <v>7</v>
      </c>
    </row>
    <row r="1670" spans="1:13" x14ac:dyDescent="0.3">
      <c r="A1670" t="s">
        <v>1216</v>
      </c>
      <c r="B1670">
        <v>2018</v>
      </c>
      <c r="C1670" s="1">
        <v>1400000</v>
      </c>
      <c r="D1670">
        <v>30000</v>
      </c>
      <c r="E1670" t="s">
        <v>14</v>
      </c>
      <c r="F1670" t="s">
        <v>25</v>
      </c>
      <c r="G1670" t="s">
        <v>12</v>
      </c>
      <c r="H1670" t="s">
        <v>121</v>
      </c>
      <c r="I1670" t="s">
        <v>1746</v>
      </c>
      <c r="J1670" t="s">
        <v>2356</v>
      </c>
      <c r="K1670" t="s">
        <v>2108</v>
      </c>
      <c r="L1670" t="s">
        <v>2474</v>
      </c>
      <c r="M1670">
        <v>7</v>
      </c>
    </row>
    <row r="1671" spans="1:13" x14ac:dyDescent="0.3">
      <c r="A1671" t="s">
        <v>1077</v>
      </c>
      <c r="B1671">
        <v>2015</v>
      </c>
      <c r="C1671" s="1">
        <v>416000</v>
      </c>
      <c r="D1671">
        <v>40000</v>
      </c>
      <c r="E1671" t="s">
        <v>10</v>
      </c>
      <c r="F1671" t="s">
        <v>25</v>
      </c>
      <c r="G1671" t="s">
        <v>19</v>
      </c>
      <c r="H1671" t="s">
        <v>121</v>
      </c>
      <c r="I1671" t="s">
        <v>1925</v>
      </c>
      <c r="J1671" t="s">
        <v>2363</v>
      </c>
      <c r="K1671" t="s">
        <v>2739</v>
      </c>
      <c r="L1671" t="s">
        <v>2839</v>
      </c>
      <c r="M1671">
        <v>5</v>
      </c>
    </row>
    <row r="1672" spans="1:13" x14ac:dyDescent="0.3">
      <c r="A1672" t="s">
        <v>2840</v>
      </c>
      <c r="B1672">
        <v>2011</v>
      </c>
      <c r="C1672" s="1">
        <v>250000</v>
      </c>
      <c r="D1672">
        <v>70000</v>
      </c>
      <c r="E1672" t="s">
        <v>14</v>
      </c>
      <c r="F1672" t="s">
        <v>25</v>
      </c>
      <c r="G1672" t="s">
        <v>12</v>
      </c>
      <c r="H1672" t="s">
        <v>121</v>
      </c>
      <c r="I1672" t="s">
        <v>1880</v>
      </c>
      <c r="J1672" t="s">
        <v>1625</v>
      </c>
      <c r="K1672" t="s">
        <v>1640</v>
      </c>
      <c r="L1672" t="s">
        <v>1806</v>
      </c>
      <c r="M1672">
        <v>5</v>
      </c>
    </row>
    <row r="1673" spans="1:13" x14ac:dyDescent="0.3">
      <c r="A1673" t="s">
        <v>1059</v>
      </c>
      <c r="B1673">
        <v>2010</v>
      </c>
      <c r="C1673" s="1">
        <v>210000</v>
      </c>
      <c r="D1673">
        <v>120000</v>
      </c>
      <c r="E1673" t="s">
        <v>14</v>
      </c>
      <c r="F1673" t="s">
        <v>25</v>
      </c>
      <c r="G1673" t="s">
        <v>12</v>
      </c>
      <c r="H1673" t="s">
        <v>121</v>
      </c>
      <c r="I1673" t="s">
        <v>1805</v>
      </c>
      <c r="J1673" t="s">
        <v>1625</v>
      </c>
      <c r="K1673" t="s">
        <v>1701</v>
      </c>
      <c r="L1673" t="s">
        <v>1806</v>
      </c>
      <c r="M1673">
        <v>5</v>
      </c>
    </row>
    <row r="1674" spans="1:13" x14ac:dyDescent="0.3">
      <c r="A1674" t="s">
        <v>1598</v>
      </c>
      <c r="B1674">
        <v>2008</v>
      </c>
      <c r="C1674" s="1">
        <v>290000</v>
      </c>
      <c r="D1674">
        <v>120000</v>
      </c>
      <c r="E1674" t="s">
        <v>14</v>
      </c>
      <c r="F1674" t="s">
        <v>25</v>
      </c>
      <c r="G1674" t="s">
        <v>12</v>
      </c>
      <c r="H1674" t="s">
        <v>126</v>
      </c>
      <c r="I1674" t="s">
        <v>2157</v>
      </c>
      <c r="J1674" t="s">
        <v>1742</v>
      </c>
      <c r="K1674" t="s">
        <v>1877</v>
      </c>
      <c r="L1674" t="s">
        <v>1878</v>
      </c>
      <c r="M1674">
        <v>8</v>
      </c>
    </row>
    <row r="1675" spans="1:13" x14ac:dyDescent="0.3">
      <c r="A1675" t="s">
        <v>1556</v>
      </c>
      <c r="B1675">
        <v>2012</v>
      </c>
      <c r="C1675" s="1">
        <v>220000</v>
      </c>
      <c r="D1675">
        <v>90000</v>
      </c>
      <c r="E1675" t="s">
        <v>14</v>
      </c>
      <c r="F1675" t="s">
        <v>25</v>
      </c>
      <c r="G1675" t="s">
        <v>12</v>
      </c>
      <c r="H1675" t="s">
        <v>121</v>
      </c>
      <c r="I1675" t="s">
        <v>2838</v>
      </c>
      <c r="J1675" t="s">
        <v>1639</v>
      </c>
      <c r="K1675" t="s">
        <v>2143</v>
      </c>
      <c r="L1675" t="s">
        <v>2144</v>
      </c>
      <c r="M1675">
        <v>5</v>
      </c>
    </row>
    <row r="1676" spans="1:13" x14ac:dyDescent="0.3">
      <c r="A1676" t="s">
        <v>2841</v>
      </c>
      <c r="B1676">
        <v>2012</v>
      </c>
      <c r="C1676" s="1">
        <v>246000</v>
      </c>
      <c r="D1676">
        <v>35000</v>
      </c>
      <c r="E1676" t="s">
        <v>14</v>
      </c>
      <c r="F1676" t="s">
        <v>25</v>
      </c>
      <c r="G1676" t="s">
        <v>12</v>
      </c>
      <c r="H1676" t="s">
        <v>126</v>
      </c>
      <c r="I1676" t="s">
        <v>2838</v>
      </c>
      <c r="J1676" t="s">
        <v>1639</v>
      </c>
      <c r="K1676" t="s">
        <v>2143</v>
      </c>
      <c r="L1676" t="s">
        <v>2144</v>
      </c>
      <c r="M1676">
        <v>5</v>
      </c>
    </row>
    <row r="1677" spans="1:13" x14ac:dyDescent="0.3">
      <c r="A1677" t="s">
        <v>450</v>
      </c>
      <c r="B1677">
        <v>2018</v>
      </c>
      <c r="C1677" s="1">
        <v>260000</v>
      </c>
      <c r="D1677">
        <v>30000</v>
      </c>
      <c r="E1677" t="s">
        <v>10</v>
      </c>
      <c r="F1677" t="s">
        <v>25</v>
      </c>
      <c r="G1677" t="s">
        <v>12</v>
      </c>
      <c r="H1677" t="s">
        <v>121</v>
      </c>
      <c r="I1677" t="s">
        <v>1716</v>
      </c>
      <c r="J1677" t="s">
        <v>1655</v>
      </c>
      <c r="K1677" t="s">
        <v>1717</v>
      </c>
      <c r="L1677" t="s">
        <v>1657</v>
      </c>
      <c r="M1677">
        <v>8</v>
      </c>
    </row>
    <row r="1678" spans="1:13" x14ac:dyDescent="0.3">
      <c r="A1678" t="s">
        <v>218</v>
      </c>
      <c r="B1678">
        <v>2018</v>
      </c>
      <c r="C1678" s="1">
        <v>1050000</v>
      </c>
      <c r="D1678">
        <v>70000</v>
      </c>
      <c r="E1678" t="s">
        <v>14</v>
      </c>
      <c r="F1678" t="s">
        <v>25</v>
      </c>
      <c r="G1678" t="s">
        <v>12</v>
      </c>
      <c r="H1678" t="s">
        <v>121</v>
      </c>
      <c r="I1678" t="s">
        <v>2187</v>
      </c>
      <c r="J1678" t="s">
        <v>1639</v>
      </c>
      <c r="K1678" t="s">
        <v>2090</v>
      </c>
      <c r="L1678" t="s">
        <v>1693</v>
      </c>
      <c r="M1678">
        <v>5</v>
      </c>
    </row>
    <row r="1679" spans="1:13" x14ac:dyDescent="0.3">
      <c r="A1679" t="s">
        <v>1069</v>
      </c>
      <c r="B1679">
        <v>2016</v>
      </c>
      <c r="C1679" s="1">
        <v>550000</v>
      </c>
      <c r="D1679">
        <v>20000</v>
      </c>
      <c r="E1679" t="s">
        <v>10</v>
      </c>
      <c r="F1679" t="s">
        <v>25</v>
      </c>
      <c r="G1679" t="s">
        <v>12</v>
      </c>
      <c r="H1679" t="s">
        <v>121</v>
      </c>
      <c r="I1679" t="s">
        <v>2030</v>
      </c>
      <c r="J1679" t="s">
        <v>1647</v>
      </c>
      <c r="K1679" t="s">
        <v>1870</v>
      </c>
      <c r="L1679" t="s">
        <v>1871</v>
      </c>
      <c r="M1679">
        <v>5</v>
      </c>
    </row>
    <row r="1680" spans="1:13" x14ac:dyDescent="0.3">
      <c r="A1680" t="s">
        <v>1023</v>
      </c>
      <c r="B1680">
        <v>2017</v>
      </c>
      <c r="C1680" s="1">
        <v>450000</v>
      </c>
      <c r="D1680">
        <v>70000</v>
      </c>
      <c r="E1680" t="s">
        <v>14</v>
      </c>
      <c r="F1680" t="s">
        <v>25</v>
      </c>
      <c r="G1680" t="s">
        <v>12</v>
      </c>
      <c r="H1680" t="s">
        <v>121</v>
      </c>
      <c r="I1680" t="s">
        <v>1895</v>
      </c>
      <c r="J1680" t="s">
        <v>1896</v>
      </c>
      <c r="K1680" t="s">
        <v>1897</v>
      </c>
      <c r="L1680" t="s">
        <v>1898</v>
      </c>
      <c r="M1680">
        <v>5</v>
      </c>
    </row>
    <row r="1681" spans="1:13" x14ac:dyDescent="0.3">
      <c r="A1681" t="s">
        <v>1553</v>
      </c>
      <c r="B1681">
        <v>2016</v>
      </c>
      <c r="C1681" s="1">
        <v>773000</v>
      </c>
      <c r="D1681">
        <v>65000</v>
      </c>
      <c r="E1681" t="s">
        <v>10</v>
      </c>
      <c r="F1681" t="s">
        <v>25</v>
      </c>
      <c r="G1681" t="s">
        <v>12</v>
      </c>
      <c r="H1681" t="s">
        <v>121</v>
      </c>
      <c r="I1681" t="s">
        <v>1750</v>
      </c>
      <c r="J1681" t="s">
        <v>1634</v>
      </c>
      <c r="K1681" t="s">
        <v>1751</v>
      </c>
      <c r="L1681" t="s">
        <v>1752</v>
      </c>
      <c r="M1681">
        <v>5</v>
      </c>
    </row>
    <row r="1682" spans="1:13" x14ac:dyDescent="0.3">
      <c r="A1682" t="s">
        <v>359</v>
      </c>
      <c r="B1682">
        <v>2017</v>
      </c>
      <c r="C1682" s="1">
        <v>450000</v>
      </c>
      <c r="D1682">
        <v>25000</v>
      </c>
      <c r="E1682" t="s">
        <v>10</v>
      </c>
      <c r="F1682" t="s">
        <v>25</v>
      </c>
      <c r="G1682" t="s">
        <v>12</v>
      </c>
      <c r="H1682" t="s">
        <v>121</v>
      </c>
      <c r="I1682" t="s">
        <v>2188</v>
      </c>
      <c r="J1682" t="s">
        <v>1704</v>
      </c>
      <c r="K1682" t="s">
        <v>2064</v>
      </c>
      <c r="L1682" t="s">
        <v>1706</v>
      </c>
      <c r="M1682">
        <v>5</v>
      </c>
    </row>
    <row r="1683" spans="1:13" x14ac:dyDescent="0.3">
      <c r="A1683" t="s">
        <v>165</v>
      </c>
      <c r="B1683">
        <v>2019</v>
      </c>
      <c r="C1683" s="1">
        <v>409999</v>
      </c>
      <c r="D1683">
        <v>10000</v>
      </c>
      <c r="E1683" t="s">
        <v>10</v>
      </c>
      <c r="F1683" t="s">
        <v>25</v>
      </c>
      <c r="G1683" t="s">
        <v>12</v>
      </c>
      <c r="H1683" t="s">
        <v>121</v>
      </c>
      <c r="I1683" t="s">
        <v>1872</v>
      </c>
      <c r="J1683" t="s">
        <v>1814</v>
      </c>
      <c r="K1683" t="s">
        <v>1873</v>
      </c>
      <c r="L1683" t="s">
        <v>1874</v>
      </c>
      <c r="M1683">
        <v>5</v>
      </c>
    </row>
    <row r="1684" spans="1:13" x14ac:dyDescent="0.3">
      <c r="A1684" t="s">
        <v>833</v>
      </c>
      <c r="B1684">
        <v>2003</v>
      </c>
      <c r="C1684" s="1">
        <v>45000</v>
      </c>
      <c r="D1684">
        <v>35000</v>
      </c>
      <c r="E1684" t="s">
        <v>10</v>
      </c>
      <c r="F1684" t="s">
        <v>25</v>
      </c>
      <c r="G1684" t="s">
        <v>12</v>
      </c>
      <c r="H1684" t="s">
        <v>151</v>
      </c>
      <c r="I1684" t="s">
        <v>1642</v>
      </c>
      <c r="J1684" t="s">
        <v>1655</v>
      </c>
      <c r="K1684" t="s">
        <v>1656</v>
      </c>
      <c r="L1684" t="s">
        <v>1657</v>
      </c>
      <c r="M1684">
        <v>4</v>
      </c>
    </row>
    <row r="1685" spans="1:13" x14ac:dyDescent="0.3">
      <c r="A1685" t="s">
        <v>2842</v>
      </c>
      <c r="B1685">
        <v>2014</v>
      </c>
      <c r="C1685" s="1">
        <v>600000</v>
      </c>
      <c r="D1685">
        <v>80000</v>
      </c>
      <c r="E1685" t="s">
        <v>10</v>
      </c>
      <c r="F1685" t="s">
        <v>25</v>
      </c>
      <c r="G1685" t="s">
        <v>19</v>
      </c>
      <c r="H1685" t="s">
        <v>126</v>
      </c>
      <c r="I1685" t="s">
        <v>2843</v>
      </c>
      <c r="J1685" t="s">
        <v>2844</v>
      </c>
      <c r="K1685" t="s">
        <v>2845</v>
      </c>
      <c r="L1685" t="s">
        <v>2846</v>
      </c>
      <c r="M1685">
        <v>5</v>
      </c>
    </row>
    <row r="1686" spans="1:13" x14ac:dyDescent="0.3">
      <c r="A1686" t="s">
        <v>266</v>
      </c>
      <c r="B1686">
        <v>2010</v>
      </c>
      <c r="C1686" s="1">
        <v>250000</v>
      </c>
      <c r="D1686">
        <v>63000</v>
      </c>
      <c r="E1686" t="s">
        <v>10</v>
      </c>
      <c r="F1686" t="s">
        <v>25</v>
      </c>
      <c r="G1686" t="s">
        <v>12</v>
      </c>
      <c r="H1686" t="s">
        <v>121</v>
      </c>
      <c r="I1686" t="s">
        <v>1723</v>
      </c>
      <c r="J1686" t="s">
        <v>1704</v>
      </c>
      <c r="K1686" t="s">
        <v>2181</v>
      </c>
      <c r="L1686" t="s">
        <v>2182</v>
      </c>
      <c r="M1686">
        <v>5</v>
      </c>
    </row>
    <row r="1687" spans="1:13" x14ac:dyDescent="0.3">
      <c r="A1687" t="s">
        <v>2550</v>
      </c>
      <c r="B1687">
        <v>2008</v>
      </c>
      <c r="C1687" s="1">
        <v>70000</v>
      </c>
      <c r="D1687">
        <v>100000</v>
      </c>
      <c r="E1687" t="s">
        <v>14</v>
      </c>
      <c r="F1687" t="s">
        <v>25</v>
      </c>
      <c r="G1687" t="s">
        <v>12</v>
      </c>
      <c r="H1687" t="s">
        <v>121</v>
      </c>
      <c r="I1687" t="s">
        <v>1716</v>
      </c>
      <c r="J1687" t="s">
        <v>1896</v>
      </c>
      <c r="K1687" t="s">
        <v>2458</v>
      </c>
      <c r="L1687" t="s">
        <v>2551</v>
      </c>
      <c r="M1687">
        <v>5</v>
      </c>
    </row>
    <row r="1688" spans="1:13" x14ac:dyDescent="0.3">
      <c r="A1688" t="s">
        <v>159</v>
      </c>
      <c r="B1688">
        <v>2018</v>
      </c>
      <c r="C1688" s="1">
        <v>430000</v>
      </c>
      <c r="D1688">
        <v>16589</v>
      </c>
      <c r="E1688" t="s">
        <v>10</v>
      </c>
      <c r="F1688" t="s">
        <v>512</v>
      </c>
      <c r="G1688" t="s">
        <v>12</v>
      </c>
      <c r="H1688" t="s">
        <v>121</v>
      </c>
      <c r="I1688" t="s">
        <v>1821</v>
      </c>
      <c r="J1688" t="s">
        <v>1730</v>
      </c>
      <c r="K1688" t="s">
        <v>1843</v>
      </c>
      <c r="L1688" t="s">
        <v>1731</v>
      </c>
      <c r="M1688">
        <v>5</v>
      </c>
    </row>
    <row r="1689" spans="1:13" x14ac:dyDescent="0.3">
      <c r="A1689" t="s">
        <v>520</v>
      </c>
      <c r="B1689">
        <v>2016</v>
      </c>
      <c r="C1689" s="1">
        <v>675000</v>
      </c>
      <c r="D1689">
        <v>53201</v>
      </c>
      <c r="E1689" t="s">
        <v>10</v>
      </c>
      <c r="F1689" t="s">
        <v>512</v>
      </c>
      <c r="G1689" t="s">
        <v>12</v>
      </c>
      <c r="H1689" t="s">
        <v>126</v>
      </c>
      <c r="I1689" t="s">
        <v>1750</v>
      </c>
      <c r="J1689" t="s">
        <v>1634</v>
      </c>
      <c r="K1689" t="s">
        <v>1751</v>
      </c>
      <c r="L1689" t="s">
        <v>1752</v>
      </c>
      <c r="M1689">
        <v>5</v>
      </c>
    </row>
    <row r="1690" spans="1:13" x14ac:dyDescent="0.3">
      <c r="A1690" t="s">
        <v>2740</v>
      </c>
      <c r="B1690">
        <v>2017</v>
      </c>
      <c r="C1690" s="1">
        <v>570000</v>
      </c>
      <c r="D1690">
        <v>25272</v>
      </c>
      <c r="E1690" t="s">
        <v>10</v>
      </c>
      <c r="F1690" t="s">
        <v>512</v>
      </c>
      <c r="G1690" t="s">
        <v>12</v>
      </c>
      <c r="H1690" t="s">
        <v>121</v>
      </c>
      <c r="I1690" t="s">
        <v>2177</v>
      </c>
      <c r="J1690" t="s">
        <v>1647</v>
      </c>
      <c r="K1690" t="s">
        <v>1870</v>
      </c>
      <c r="L1690" t="s">
        <v>1871</v>
      </c>
      <c r="M1690">
        <v>5</v>
      </c>
    </row>
    <row r="1691" spans="1:13" x14ac:dyDescent="0.3">
      <c r="A1691" t="s">
        <v>440</v>
      </c>
      <c r="B1691">
        <v>2017</v>
      </c>
      <c r="C1691" s="1">
        <v>850000</v>
      </c>
      <c r="D1691">
        <v>53619</v>
      </c>
      <c r="E1691" t="s">
        <v>14</v>
      </c>
      <c r="F1691" t="s">
        <v>512</v>
      </c>
      <c r="G1691" t="s">
        <v>12</v>
      </c>
      <c r="H1691" t="s">
        <v>121</v>
      </c>
      <c r="I1691" t="s">
        <v>1718</v>
      </c>
      <c r="J1691" t="s">
        <v>1625</v>
      </c>
      <c r="K1691" t="s">
        <v>1685</v>
      </c>
      <c r="L1691" t="s">
        <v>1686</v>
      </c>
      <c r="M1691">
        <v>5</v>
      </c>
    </row>
    <row r="1692" spans="1:13" x14ac:dyDescent="0.3">
      <c r="A1692" t="s">
        <v>1134</v>
      </c>
      <c r="B1692">
        <v>2018</v>
      </c>
      <c r="C1692" s="1">
        <v>640000</v>
      </c>
      <c r="D1692">
        <v>6001</v>
      </c>
      <c r="E1692" t="s">
        <v>10</v>
      </c>
      <c r="F1692" t="s">
        <v>11</v>
      </c>
      <c r="G1692" t="s">
        <v>12</v>
      </c>
      <c r="H1692" t="s">
        <v>121</v>
      </c>
      <c r="I1692" t="s">
        <v>2847</v>
      </c>
      <c r="J1692" t="s">
        <v>2226</v>
      </c>
      <c r="K1692" t="s">
        <v>2848</v>
      </c>
      <c r="L1692" t="s">
        <v>2849</v>
      </c>
      <c r="M1692">
        <v>5</v>
      </c>
    </row>
    <row r="1693" spans="1:13" x14ac:dyDescent="0.3">
      <c r="A1693" t="s">
        <v>1608</v>
      </c>
      <c r="B1693">
        <v>2013</v>
      </c>
      <c r="C1693" s="1">
        <v>250000</v>
      </c>
      <c r="D1693">
        <v>80000</v>
      </c>
      <c r="E1693" t="s">
        <v>14</v>
      </c>
      <c r="F1693" t="s">
        <v>25</v>
      </c>
      <c r="G1693" t="s">
        <v>12</v>
      </c>
      <c r="H1693" t="s">
        <v>121</v>
      </c>
      <c r="I1693" t="s">
        <v>1895</v>
      </c>
      <c r="J1693" t="s">
        <v>1896</v>
      </c>
      <c r="K1693" t="s">
        <v>1897</v>
      </c>
      <c r="L1693" t="s">
        <v>1898</v>
      </c>
      <c r="M1693">
        <v>5</v>
      </c>
    </row>
    <row r="1694" spans="1:13" x14ac:dyDescent="0.3">
      <c r="A1694" t="s">
        <v>268</v>
      </c>
      <c r="B1694">
        <v>2018</v>
      </c>
      <c r="C1694" s="1">
        <v>1250000</v>
      </c>
      <c r="D1694">
        <v>12000</v>
      </c>
      <c r="E1694" t="s">
        <v>14</v>
      </c>
      <c r="F1694" t="s">
        <v>25</v>
      </c>
      <c r="G1694" t="s">
        <v>12</v>
      </c>
      <c r="H1694" t="s">
        <v>121</v>
      </c>
      <c r="I1694" t="s">
        <v>2270</v>
      </c>
      <c r="J1694" t="s">
        <v>1667</v>
      </c>
      <c r="K1694" t="s">
        <v>1668</v>
      </c>
      <c r="L1694" t="s">
        <v>2271</v>
      </c>
      <c r="M1694">
        <v>5</v>
      </c>
    </row>
    <row r="1695" spans="1:13" x14ac:dyDescent="0.3">
      <c r="A1695" t="s">
        <v>1252</v>
      </c>
      <c r="B1695">
        <v>2017</v>
      </c>
      <c r="C1695" s="1">
        <v>889000</v>
      </c>
      <c r="D1695">
        <v>25000</v>
      </c>
      <c r="E1695" t="s">
        <v>10</v>
      </c>
      <c r="F1695" t="s">
        <v>25</v>
      </c>
      <c r="G1695" t="s">
        <v>12</v>
      </c>
      <c r="H1695" t="s">
        <v>121</v>
      </c>
      <c r="I1695" t="s">
        <v>1733</v>
      </c>
      <c r="J1695" t="s">
        <v>1634</v>
      </c>
      <c r="K1695" t="s">
        <v>2850</v>
      </c>
      <c r="L1695" t="s">
        <v>2097</v>
      </c>
      <c r="M1695">
        <v>5</v>
      </c>
    </row>
    <row r="1696" spans="1:13" x14ac:dyDescent="0.3">
      <c r="A1696" t="s">
        <v>2851</v>
      </c>
      <c r="B1696">
        <v>2017</v>
      </c>
      <c r="C1696" s="1">
        <v>750000</v>
      </c>
      <c r="D1696">
        <v>40000</v>
      </c>
      <c r="E1696" t="s">
        <v>14</v>
      </c>
      <c r="F1696" t="s">
        <v>25</v>
      </c>
      <c r="G1696" t="s">
        <v>12</v>
      </c>
      <c r="H1696" t="s">
        <v>126</v>
      </c>
      <c r="I1696" t="s">
        <v>1691</v>
      </c>
      <c r="J1696" t="s">
        <v>1639</v>
      </c>
      <c r="K1696" t="s">
        <v>1692</v>
      </c>
      <c r="L1696" t="s">
        <v>1693</v>
      </c>
      <c r="M1696">
        <v>5</v>
      </c>
    </row>
    <row r="1697" spans="1:13" x14ac:dyDescent="0.3">
      <c r="A1697" t="s">
        <v>474</v>
      </c>
      <c r="B1697">
        <v>2010</v>
      </c>
      <c r="C1697" s="1">
        <v>320000</v>
      </c>
      <c r="D1697">
        <v>130000</v>
      </c>
      <c r="E1697" t="s">
        <v>14</v>
      </c>
      <c r="F1697" t="s">
        <v>25</v>
      </c>
      <c r="G1697" t="s">
        <v>12</v>
      </c>
      <c r="H1697" t="s">
        <v>154</v>
      </c>
      <c r="I1697" t="s">
        <v>1750</v>
      </c>
      <c r="J1697" t="s">
        <v>1625</v>
      </c>
      <c r="K1697" t="s">
        <v>2035</v>
      </c>
      <c r="L1697" t="s">
        <v>1627</v>
      </c>
      <c r="M1697">
        <v>5</v>
      </c>
    </row>
    <row r="1698" spans="1:13" x14ac:dyDescent="0.3">
      <c r="A1698" t="s">
        <v>376</v>
      </c>
      <c r="B1698">
        <v>2011</v>
      </c>
      <c r="C1698" s="1">
        <v>600000</v>
      </c>
      <c r="D1698">
        <v>202000</v>
      </c>
      <c r="E1698" t="s">
        <v>14</v>
      </c>
      <c r="F1698" t="s">
        <v>25</v>
      </c>
      <c r="G1698" t="s">
        <v>12</v>
      </c>
      <c r="H1698" t="s">
        <v>121</v>
      </c>
      <c r="I1698" t="s">
        <v>2852</v>
      </c>
      <c r="J1698" t="s">
        <v>1793</v>
      </c>
      <c r="K1698" t="s">
        <v>2853</v>
      </c>
      <c r="L1698" t="s">
        <v>2510</v>
      </c>
      <c r="M1698">
        <v>5</v>
      </c>
    </row>
    <row r="1699" spans="1:13" x14ac:dyDescent="0.3">
      <c r="A1699" t="s">
        <v>1448</v>
      </c>
      <c r="B1699">
        <v>2018</v>
      </c>
      <c r="C1699" s="1">
        <v>1000000</v>
      </c>
      <c r="D1699">
        <v>40000</v>
      </c>
      <c r="E1699" t="s">
        <v>14</v>
      </c>
      <c r="F1699" t="s">
        <v>25</v>
      </c>
      <c r="G1699" t="s">
        <v>12</v>
      </c>
      <c r="H1699" t="s">
        <v>121</v>
      </c>
      <c r="I1699" t="s">
        <v>2062</v>
      </c>
      <c r="J1699" t="s">
        <v>1625</v>
      </c>
      <c r="K1699" t="s">
        <v>1685</v>
      </c>
      <c r="L1699" t="s">
        <v>1686</v>
      </c>
      <c r="M1699">
        <v>5</v>
      </c>
    </row>
    <row r="1700" spans="1:13" x14ac:dyDescent="0.3">
      <c r="A1700" t="s">
        <v>225</v>
      </c>
      <c r="B1700">
        <v>2000</v>
      </c>
      <c r="C1700" s="1">
        <v>110000</v>
      </c>
      <c r="D1700">
        <v>70000</v>
      </c>
      <c r="E1700" t="s">
        <v>10</v>
      </c>
      <c r="F1700" t="s">
        <v>25</v>
      </c>
      <c r="G1700" t="s">
        <v>12</v>
      </c>
      <c r="H1700" t="s">
        <v>151</v>
      </c>
      <c r="I1700" t="s">
        <v>1670</v>
      </c>
      <c r="J1700" t="s">
        <v>1671</v>
      </c>
      <c r="K1700" t="s">
        <v>1672</v>
      </c>
      <c r="L1700" t="s">
        <v>1673</v>
      </c>
      <c r="M1700">
        <v>5</v>
      </c>
    </row>
    <row r="1701" spans="1:13" x14ac:dyDescent="0.3">
      <c r="A1701" t="s">
        <v>2468</v>
      </c>
      <c r="B1701">
        <v>2008</v>
      </c>
      <c r="C1701" s="1">
        <v>250000</v>
      </c>
      <c r="D1701">
        <v>120000</v>
      </c>
      <c r="E1701" t="s">
        <v>10</v>
      </c>
      <c r="F1701" t="s">
        <v>25</v>
      </c>
      <c r="G1701" t="s">
        <v>12</v>
      </c>
      <c r="H1701" t="s">
        <v>126</v>
      </c>
      <c r="I1701" t="s">
        <v>1633</v>
      </c>
      <c r="J1701" t="s">
        <v>1634</v>
      </c>
      <c r="K1701" t="s">
        <v>1635</v>
      </c>
      <c r="L1701" t="s">
        <v>1636</v>
      </c>
      <c r="M1701">
        <v>5</v>
      </c>
    </row>
    <row r="1702" spans="1:13" x14ac:dyDescent="0.3">
      <c r="A1702" t="s">
        <v>219</v>
      </c>
      <c r="B1702">
        <v>2015</v>
      </c>
      <c r="C1702" s="1">
        <v>600000</v>
      </c>
      <c r="D1702">
        <v>60000</v>
      </c>
      <c r="E1702" t="s">
        <v>14</v>
      </c>
      <c r="F1702" t="s">
        <v>25</v>
      </c>
      <c r="G1702" t="s">
        <v>12</v>
      </c>
      <c r="H1702" t="s">
        <v>121</v>
      </c>
      <c r="I1702" t="s">
        <v>1699</v>
      </c>
      <c r="J1702" t="s">
        <v>1625</v>
      </c>
      <c r="K1702" t="s">
        <v>1626</v>
      </c>
      <c r="L1702" t="s">
        <v>1627</v>
      </c>
      <c r="M1702">
        <v>5</v>
      </c>
    </row>
    <row r="1703" spans="1:13" x14ac:dyDescent="0.3">
      <c r="A1703" t="s">
        <v>1299</v>
      </c>
      <c r="B1703">
        <v>2009</v>
      </c>
      <c r="C1703" s="1">
        <v>165000</v>
      </c>
      <c r="D1703">
        <v>60000</v>
      </c>
      <c r="E1703" t="s">
        <v>10</v>
      </c>
      <c r="F1703" t="s">
        <v>25</v>
      </c>
      <c r="G1703" t="s">
        <v>12</v>
      </c>
      <c r="H1703" t="s">
        <v>121</v>
      </c>
      <c r="I1703" t="s">
        <v>1880</v>
      </c>
      <c r="J1703" t="s">
        <v>1730</v>
      </c>
      <c r="K1703" t="s">
        <v>1660</v>
      </c>
      <c r="L1703" t="s">
        <v>1731</v>
      </c>
      <c r="M1703">
        <v>5</v>
      </c>
    </row>
    <row r="1704" spans="1:13" x14ac:dyDescent="0.3">
      <c r="A1704" t="s">
        <v>1032</v>
      </c>
      <c r="B1704">
        <v>2004</v>
      </c>
      <c r="C1704" s="1">
        <v>118000</v>
      </c>
      <c r="D1704">
        <v>60000</v>
      </c>
      <c r="E1704" t="s">
        <v>10</v>
      </c>
      <c r="F1704" t="s">
        <v>25</v>
      </c>
      <c r="G1704" t="s">
        <v>12</v>
      </c>
      <c r="H1704" t="s">
        <v>126</v>
      </c>
      <c r="I1704" t="s">
        <v>1687</v>
      </c>
      <c r="J1704" t="s">
        <v>1655</v>
      </c>
      <c r="K1704" t="s">
        <v>1688</v>
      </c>
      <c r="L1704" t="s">
        <v>1689</v>
      </c>
      <c r="M1704">
        <v>5</v>
      </c>
    </row>
    <row r="1705" spans="1:13" x14ac:dyDescent="0.3">
      <c r="A1705" t="s">
        <v>1122</v>
      </c>
      <c r="B1705">
        <v>2016</v>
      </c>
      <c r="C1705" s="1">
        <v>700000</v>
      </c>
      <c r="D1705">
        <v>78000</v>
      </c>
      <c r="E1705" t="s">
        <v>14</v>
      </c>
      <c r="F1705" t="s">
        <v>25</v>
      </c>
      <c r="G1705" t="s">
        <v>12</v>
      </c>
      <c r="H1705" t="s">
        <v>121</v>
      </c>
      <c r="I1705" t="s">
        <v>2224</v>
      </c>
      <c r="J1705" t="s">
        <v>1625</v>
      </c>
      <c r="K1705" t="s">
        <v>1626</v>
      </c>
      <c r="L1705" t="s">
        <v>1627</v>
      </c>
      <c r="M1705">
        <v>5</v>
      </c>
    </row>
    <row r="1706" spans="1:13" x14ac:dyDescent="0.3">
      <c r="A1706" t="s">
        <v>196</v>
      </c>
      <c r="B1706">
        <v>2013</v>
      </c>
      <c r="C1706" s="1">
        <v>585000</v>
      </c>
      <c r="D1706">
        <v>80000</v>
      </c>
      <c r="E1706" t="s">
        <v>14</v>
      </c>
      <c r="F1706" t="s">
        <v>25</v>
      </c>
      <c r="G1706" t="s">
        <v>12</v>
      </c>
      <c r="H1706" t="s">
        <v>126</v>
      </c>
      <c r="I1706" t="s">
        <v>2854</v>
      </c>
      <c r="J1706" t="s">
        <v>1667</v>
      </c>
      <c r="K1706" t="s">
        <v>1909</v>
      </c>
      <c r="L1706" t="s">
        <v>1910</v>
      </c>
      <c r="M1706">
        <v>5</v>
      </c>
    </row>
    <row r="1707" spans="1:13" x14ac:dyDescent="0.3">
      <c r="A1707" t="s">
        <v>163</v>
      </c>
      <c r="B1707">
        <v>2006</v>
      </c>
      <c r="C1707" s="1">
        <v>120000</v>
      </c>
      <c r="D1707">
        <v>120000</v>
      </c>
      <c r="E1707" t="s">
        <v>10</v>
      </c>
      <c r="F1707" t="s">
        <v>25</v>
      </c>
      <c r="G1707" t="s">
        <v>12</v>
      </c>
      <c r="H1707" t="s">
        <v>151</v>
      </c>
      <c r="I1707" t="s">
        <v>1687</v>
      </c>
      <c r="J1707" t="s">
        <v>1655</v>
      </c>
      <c r="K1707" t="s">
        <v>1688</v>
      </c>
      <c r="L1707" t="s">
        <v>1689</v>
      </c>
      <c r="M1707">
        <v>5</v>
      </c>
    </row>
    <row r="1708" spans="1:13" x14ac:dyDescent="0.3">
      <c r="A1708" t="s">
        <v>833</v>
      </c>
      <c r="B1708">
        <v>2003</v>
      </c>
      <c r="C1708" s="1">
        <v>65000</v>
      </c>
      <c r="D1708">
        <v>90000</v>
      </c>
      <c r="E1708" t="s">
        <v>10</v>
      </c>
      <c r="F1708" t="s">
        <v>25</v>
      </c>
      <c r="G1708" t="s">
        <v>12</v>
      </c>
      <c r="H1708" t="s">
        <v>151</v>
      </c>
      <c r="I1708" t="s">
        <v>1642</v>
      </c>
      <c r="J1708" t="s">
        <v>1655</v>
      </c>
      <c r="K1708" t="s">
        <v>1656</v>
      </c>
      <c r="L1708" t="s">
        <v>1657</v>
      </c>
      <c r="M1708">
        <v>4</v>
      </c>
    </row>
    <row r="1709" spans="1:13" x14ac:dyDescent="0.3">
      <c r="A1709" t="s">
        <v>277</v>
      </c>
      <c r="B1709">
        <v>2006</v>
      </c>
      <c r="C1709" s="1">
        <v>150000</v>
      </c>
      <c r="D1709">
        <v>100000</v>
      </c>
      <c r="E1709" t="s">
        <v>10</v>
      </c>
      <c r="F1709" t="s">
        <v>25</v>
      </c>
      <c r="G1709" t="s">
        <v>12</v>
      </c>
      <c r="H1709" t="s">
        <v>126</v>
      </c>
      <c r="I1709" t="s">
        <v>1687</v>
      </c>
      <c r="J1709" t="s">
        <v>1655</v>
      </c>
      <c r="K1709" t="s">
        <v>1688</v>
      </c>
      <c r="L1709" t="s">
        <v>1689</v>
      </c>
      <c r="M1709">
        <v>5</v>
      </c>
    </row>
    <row r="1710" spans="1:13" x14ac:dyDescent="0.3">
      <c r="A1710" t="s">
        <v>2471</v>
      </c>
      <c r="B1710">
        <v>2009</v>
      </c>
      <c r="C1710" s="1">
        <v>150000</v>
      </c>
      <c r="D1710">
        <v>70000</v>
      </c>
      <c r="E1710" t="s">
        <v>10</v>
      </c>
      <c r="F1710" t="s">
        <v>25</v>
      </c>
      <c r="G1710" t="s">
        <v>12</v>
      </c>
      <c r="H1710" t="s">
        <v>151</v>
      </c>
      <c r="I1710" t="s">
        <v>1687</v>
      </c>
      <c r="J1710" t="s">
        <v>1655</v>
      </c>
      <c r="K1710" t="s">
        <v>1688</v>
      </c>
      <c r="L1710" t="s">
        <v>1689</v>
      </c>
      <c r="M1710">
        <v>5</v>
      </c>
    </row>
    <row r="1711" spans="1:13" x14ac:dyDescent="0.3">
      <c r="A1711" t="s">
        <v>2855</v>
      </c>
      <c r="B1711">
        <v>2004</v>
      </c>
      <c r="C1711" s="1">
        <v>170000</v>
      </c>
      <c r="D1711">
        <v>160000</v>
      </c>
      <c r="E1711" t="s">
        <v>14</v>
      </c>
      <c r="F1711" t="s">
        <v>25</v>
      </c>
      <c r="G1711" t="s">
        <v>12</v>
      </c>
      <c r="H1711" t="s">
        <v>154</v>
      </c>
      <c r="I1711" t="s">
        <v>2856</v>
      </c>
      <c r="J1711" t="s">
        <v>2039</v>
      </c>
      <c r="K1711" t="s">
        <v>1682</v>
      </c>
      <c r="L1711" t="s">
        <v>2857</v>
      </c>
      <c r="M1711">
        <v>5</v>
      </c>
    </row>
    <row r="1712" spans="1:13" x14ac:dyDescent="0.3">
      <c r="A1712" t="s">
        <v>1202</v>
      </c>
      <c r="B1712">
        <v>2006</v>
      </c>
      <c r="C1712" s="1">
        <v>250000</v>
      </c>
      <c r="D1712">
        <v>120000</v>
      </c>
      <c r="E1712" t="s">
        <v>14</v>
      </c>
      <c r="F1712" t="s">
        <v>25</v>
      </c>
      <c r="G1712" t="s">
        <v>12</v>
      </c>
      <c r="H1712" t="s">
        <v>154</v>
      </c>
      <c r="I1712" t="s">
        <v>2438</v>
      </c>
      <c r="J1712" t="s">
        <v>1742</v>
      </c>
      <c r="K1712" t="s">
        <v>1877</v>
      </c>
      <c r="L1712" t="s">
        <v>1878</v>
      </c>
      <c r="M1712">
        <v>8</v>
      </c>
    </row>
    <row r="1713" spans="1:13" x14ac:dyDescent="0.3">
      <c r="A1713" t="s">
        <v>699</v>
      </c>
      <c r="B1713">
        <v>2005</v>
      </c>
      <c r="C1713" s="1">
        <v>100000</v>
      </c>
      <c r="D1713">
        <v>100000</v>
      </c>
      <c r="E1713" t="s">
        <v>14</v>
      </c>
      <c r="F1713" t="s">
        <v>25</v>
      </c>
      <c r="G1713" t="s">
        <v>12</v>
      </c>
      <c r="H1713" t="s">
        <v>154</v>
      </c>
      <c r="I1713" t="s">
        <v>2856</v>
      </c>
      <c r="J1713" t="s">
        <v>2039</v>
      </c>
      <c r="K1713" t="s">
        <v>1682</v>
      </c>
      <c r="L1713" t="s">
        <v>2857</v>
      </c>
      <c r="M1713">
        <v>5</v>
      </c>
    </row>
    <row r="1714" spans="1:13" x14ac:dyDescent="0.3">
      <c r="A1714" t="s">
        <v>223</v>
      </c>
      <c r="B1714">
        <v>2013</v>
      </c>
      <c r="C1714" s="1">
        <v>599000</v>
      </c>
      <c r="D1714">
        <v>60000</v>
      </c>
      <c r="E1714" t="s">
        <v>14</v>
      </c>
      <c r="F1714" t="s">
        <v>25</v>
      </c>
      <c r="G1714" t="s">
        <v>12</v>
      </c>
      <c r="H1714" t="s">
        <v>126</v>
      </c>
      <c r="I1714" t="s">
        <v>1918</v>
      </c>
      <c r="J1714" t="s">
        <v>1625</v>
      </c>
      <c r="K1714" t="s">
        <v>1811</v>
      </c>
      <c r="L1714" t="s">
        <v>1686</v>
      </c>
      <c r="M1714">
        <v>7</v>
      </c>
    </row>
    <row r="1715" spans="1:13" x14ac:dyDescent="0.3">
      <c r="A1715" t="s">
        <v>235</v>
      </c>
      <c r="B1715">
        <v>2010</v>
      </c>
      <c r="C1715" s="1">
        <v>250000</v>
      </c>
      <c r="D1715">
        <v>135000</v>
      </c>
      <c r="E1715" t="s">
        <v>14</v>
      </c>
      <c r="F1715" t="s">
        <v>25</v>
      </c>
      <c r="G1715" t="s">
        <v>12</v>
      </c>
      <c r="H1715" t="s">
        <v>154</v>
      </c>
      <c r="I1715" t="s">
        <v>2808</v>
      </c>
      <c r="J1715" t="s">
        <v>2000</v>
      </c>
      <c r="K1715" t="s">
        <v>2277</v>
      </c>
      <c r="L1715" t="s">
        <v>2583</v>
      </c>
      <c r="M1715">
        <v>5</v>
      </c>
    </row>
    <row r="1716" spans="1:13" x14ac:dyDescent="0.3">
      <c r="A1716" t="s">
        <v>1069</v>
      </c>
      <c r="B1716">
        <v>2016</v>
      </c>
      <c r="C1716" s="1">
        <v>570000</v>
      </c>
      <c r="D1716">
        <v>90000</v>
      </c>
      <c r="E1716" t="s">
        <v>10</v>
      </c>
      <c r="F1716" t="s">
        <v>25</v>
      </c>
      <c r="G1716" t="s">
        <v>12</v>
      </c>
      <c r="H1716" t="s">
        <v>121</v>
      </c>
      <c r="I1716" t="s">
        <v>2030</v>
      </c>
      <c r="J1716" t="s">
        <v>1647</v>
      </c>
      <c r="K1716" t="s">
        <v>1870</v>
      </c>
      <c r="L1716" t="s">
        <v>1871</v>
      </c>
      <c r="M1716">
        <v>5</v>
      </c>
    </row>
    <row r="1717" spans="1:13" x14ac:dyDescent="0.3">
      <c r="A1717" t="s">
        <v>583</v>
      </c>
      <c r="B1717">
        <v>2013</v>
      </c>
      <c r="C1717" s="1">
        <v>440000</v>
      </c>
      <c r="D1717">
        <v>75000</v>
      </c>
      <c r="E1717" t="s">
        <v>14</v>
      </c>
      <c r="F1717" t="s">
        <v>25</v>
      </c>
      <c r="G1717" t="s">
        <v>12</v>
      </c>
      <c r="H1717" t="s">
        <v>126</v>
      </c>
      <c r="I1717" t="s">
        <v>2442</v>
      </c>
      <c r="J1717" t="s">
        <v>1704</v>
      </c>
      <c r="K1717" t="s">
        <v>1675</v>
      </c>
      <c r="L1717" t="s">
        <v>2443</v>
      </c>
      <c r="M1717">
        <v>5</v>
      </c>
    </row>
    <row r="1718" spans="1:13" x14ac:dyDescent="0.3">
      <c r="A1718" t="s">
        <v>1201</v>
      </c>
      <c r="B1718">
        <v>2005</v>
      </c>
      <c r="C1718" s="1">
        <v>300000</v>
      </c>
      <c r="D1718">
        <v>185000</v>
      </c>
      <c r="E1718" t="s">
        <v>14</v>
      </c>
      <c r="F1718" t="s">
        <v>25</v>
      </c>
      <c r="G1718" t="s">
        <v>12</v>
      </c>
      <c r="H1718" t="s">
        <v>126</v>
      </c>
      <c r="I1718" t="s">
        <v>2833</v>
      </c>
      <c r="J1718" t="s">
        <v>1764</v>
      </c>
      <c r="K1718" t="s">
        <v>1789</v>
      </c>
      <c r="L1718" t="s">
        <v>1766</v>
      </c>
      <c r="M1718">
        <v>7</v>
      </c>
    </row>
    <row r="1719" spans="1:13" x14ac:dyDescent="0.3">
      <c r="A1719" t="s">
        <v>2344</v>
      </c>
      <c r="B1719">
        <v>2015</v>
      </c>
      <c r="C1719" s="1">
        <v>300000</v>
      </c>
      <c r="D1719">
        <v>71717</v>
      </c>
      <c r="E1719" t="s">
        <v>10</v>
      </c>
      <c r="F1719" t="s">
        <v>25</v>
      </c>
      <c r="G1719" t="s">
        <v>19</v>
      </c>
      <c r="H1719" t="s">
        <v>126</v>
      </c>
      <c r="I1719" t="s">
        <v>2345</v>
      </c>
      <c r="J1719" t="s">
        <v>1681</v>
      </c>
      <c r="K1719" t="s">
        <v>2346</v>
      </c>
      <c r="L1719" t="s">
        <v>2347</v>
      </c>
      <c r="M1719">
        <v>5</v>
      </c>
    </row>
    <row r="1720" spans="1:13" x14ac:dyDescent="0.3">
      <c r="A1720" t="s">
        <v>1151</v>
      </c>
      <c r="B1720">
        <v>2011</v>
      </c>
      <c r="C1720" s="1">
        <v>500000</v>
      </c>
      <c r="D1720">
        <v>150000</v>
      </c>
      <c r="E1720" t="s">
        <v>14</v>
      </c>
      <c r="F1720" t="s">
        <v>25</v>
      </c>
      <c r="G1720" t="s">
        <v>19</v>
      </c>
      <c r="H1720" t="s">
        <v>126</v>
      </c>
      <c r="I1720" t="s">
        <v>1876</v>
      </c>
      <c r="J1720" t="s">
        <v>1742</v>
      </c>
      <c r="K1720" t="s">
        <v>1877</v>
      </c>
      <c r="L1720" t="s">
        <v>1878</v>
      </c>
      <c r="M1720">
        <v>8</v>
      </c>
    </row>
    <row r="1721" spans="1:13" x14ac:dyDescent="0.3">
      <c r="A1721" t="s">
        <v>219</v>
      </c>
      <c r="B1721">
        <v>2016</v>
      </c>
      <c r="C1721" s="1">
        <v>660000</v>
      </c>
      <c r="D1721">
        <v>55000</v>
      </c>
      <c r="E1721" t="s">
        <v>14</v>
      </c>
      <c r="F1721" t="s">
        <v>25</v>
      </c>
      <c r="G1721" t="s">
        <v>12</v>
      </c>
      <c r="H1721" t="s">
        <v>121</v>
      </c>
      <c r="I1721" t="s">
        <v>1699</v>
      </c>
      <c r="J1721" t="s">
        <v>1625</v>
      </c>
      <c r="K1721" t="s">
        <v>1626</v>
      </c>
      <c r="L1721" t="s">
        <v>1627</v>
      </c>
      <c r="M1721">
        <v>5</v>
      </c>
    </row>
    <row r="1722" spans="1:13" x14ac:dyDescent="0.3">
      <c r="A1722" t="s">
        <v>2858</v>
      </c>
      <c r="B1722">
        <v>2012</v>
      </c>
      <c r="C1722" s="1">
        <v>256000</v>
      </c>
      <c r="D1722">
        <v>90000</v>
      </c>
      <c r="E1722" t="s">
        <v>10</v>
      </c>
      <c r="F1722" t="s">
        <v>25</v>
      </c>
      <c r="G1722" t="s">
        <v>12</v>
      </c>
      <c r="H1722" t="s">
        <v>126</v>
      </c>
      <c r="I1722" t="s">
        <v>2056</v>
      </c>
      <c r="J1722" t="s">
        <v>2859</v>
      </c>
      <c r="K1722" t="s">
        <v>2147</v>
      </c>
      <c r="L1722" t="s">
        <v>2860</v>
      </c>
      <c r="M1722">
        <v>5</v>
      </c>
    </row>
    <row r="1723" spans="1:13" x14ac:dyDescent="0.3">
      <c r="A1723" t="s">
        <v>411</v>
      </c>
      <c r="B1723">
        <v>2018</v>
      </c>
      <c r="C1723" s="1">
        <v>409999</v>
      </c>
      <c r="D1723">
        <v>35000</v>
      </c>
      <c r="E1723" t="s">
        <v>10</v>
      </c>
      <c r="F1723" t="s">
        <v>25</v>
      </c>
      <c r="G1723" t="s">
        <v>12</v>
      </c>
      <c r="H1723" t="s">
        <v>121</v>
      </c>
      <c r="I1723" t="s">
        <v>1915</v>
      </c>
      <c r="J1723" t="s">
        <v>1916</v>
      </c>
      <c r="K1723" t="s">
        <v>1678</v>
      </c>
      <c r="L1723" t="s">
        <v>1917</v>
      </c>
      <c r="M1723">
        <v>5</v>
      </c>
    </row>
    <row r="1724" spans="1:13" x14ac:dyDescent="0.3">
      <c r="A1724" t="s">
        <v>429</v>
      </c>
      <c r="B1724">
        <v>2015</v>
      </c>
      <c r="C1724" s="1">
        <v>1888000</v>
      </c>
      <c r="D1724">
        <v>120000</v>
      </c>
      <c r="E1724" t="s">
        <v>14</v>
      </c>
      <c r="F1724" t="s">
        <v>25</v>
      </c>
      <c r="G1724" t="s">
        <v>12</v>
      </c>
      <c r="H1724" t="s">
        <v>126</v>
      </c>
      <c r="I1724" t="s">
        <v>1759</v>
      </c>
      <c r="J1724" t="s">
        <v>1760</v>
      </c>
      <c r="K1724" t="s">
        <v>1761</v>
      </c>
      <c r="L1724" t="s">
        <v>1762</v>
      </c>
      <c r="M1724">
        <v>7</v>
      </c>
    </row>
    <row r="1725" spans="1:13" x14ac:dyDescent="0.3">
      <c r="A1725" t="s">
        <v>2861</v>
      </c>
      <c r="B1725">
        <v>2011</v>
      </c>
      <c r="C1725" s="1">
        <v>250000</v>
      </c>
      <c r="D1725">
        <v>100000</v>
      </c>
      <c r="E1725" t="s">
        <v>257</v>
      </c>
      <c r="F1725" t="s">
        <v>25</v>
      </c>
      <c r="G1725" t="s">
        <v>12</v>
      </c>
      <c r="H1725" t="s">
        <v>126</v>
      </c>
      <c r="I1725" t="s">
        <v>2862</v>
      </c>
      <c r="J1725" t="s">
        <v>1850</v>
      </c>
      <c r="K1725" t="s">
        <v>1920</v>
      </c>
      <c r="L1725" t="s">
        <v>1921</v>
      </c>
      <c r="M1725">
        <v>5</v>
      </c>
    </row>
    <row r="1726" spans="1:13" x14ac:dyDescent="0.3">
      <c r="A1726" t="s">
        <v>184</v>
      </c>
      <c r="B1726">
        <v>2009</v>
      </c>
      <c r="C1726" s="1">
        <v>280000</v>
      </c>
      <c r="D1726">
        <v>40000</v>
      </c>
      <c r="E1726" t="s">
        <v>10</v>
      </c>
      <c r="F1726" t="s">
        <v>25</v>
      </c>
      <c r="G1726" t="s">
        <v>19</v>
      </c>
      <c r="H1726" t="s">
        <v>154</v>
      </c>
      <c r="I1726" t="s">
        <v>2304</v>
      </c>
      <c r="J1726" t="s">
        <v>2305</v>
      </c>
      <c r="K1726" t="s">
        <v>2306</v>
      </c>
      <c r="L1726" t="s">
        <v>2307</v>
      </c>
      <c r="M1726">
        <v>5</v>
      </c>
    </row>
    <row r="1727" spans="1:13" x14ac:dyDescent="0.3">
      <c r="A1727" t="s">
        <v>495</v>
      </c>
      <c r="B1727">
        <v>2010</v>
      </c>
      <c r="C1727" s="1">
        <v>300000</v>
      </c>
      <c r="D1727">
        <v>100000</v>
      </c>
      <c r="E1727" t="s">
        <v>14</v>
      </c>
      <c r="F1727" t="s">
        <v>25</v>
      </c>
      <c r="G1727" t="s">
        <v>12</v>
      </c>
      <c r="H1727" t="s">
        <v>121</v>
      </c>
      <c r="I1727" t="s">
        <v>2038</v>
      </c>
      <c r="J1727" t="s">
        <v>2402</v>
      </c>
      <c r="K1727" t="s">
        <v>2403</v>
      </c>
      <c r="L1727" t="s">
        <v>2404</v>
      </c>
      <c r="M1727">
        <v>8</v>
      </c>
    </row>
    <row r="1728" spans="1:13" x14ac:dyDescent="0.3">
      <c r="A1728" t="s">
        <v>2863</v>
      </c>
      <c r="B1728">
        <v>2016</v>
      </c>
      <c r="C1728" s="1">
        <v>900000</v>
      </c>
      <c r="D1728">
        <v>120000</v>
      </c>
      <c r="E1728" t="s">
        <v>14</v>
      </c>
      <c r="F1728" t="s">
        <v>25</v>
      </c>
      <c r="G1728" t="s">
        <v>12</v>
      </c>
      <c r="H1728" t="s">
        <v>121</v>
      </c>
      <c r="I1728" t="s">
        <v>2079</v>
      </c>
      <c r="J1728" t="s">
        <v>1742</v>
      </c>
      <c r="K1728" t="s">
        <v>2073</v>
      </c>
      <c r="L1728" t="s">
        <v>2074</v>
      </c>
      <c r="M1728">
        <v>5</v>
      </c>
    </row>
    <row r="1729" spans="1:13" x14ac:dyDescent="0.3">
      <c r="A1729" t="s">
        <v>418</v>
      </c>
      <c r="B1729">
        <v>2014</v>
      </c>
      <c r="C1729" s="1">
        <v>190000</v>
      </c>
      <c r="D1729">
        <v>60000</v>
      </c>
      <c r="E1729" t="s">
        <v>10</v>
      </c>
      <c r="F1729" t="s">
        <v>25</v>
      </c>
      <c r="G1729" t="s">
        <v>12</v>
      </c>
      <c r="H1729" t="s">
        <v>121</v>
      </c>
      <c r="I1729" t="s">
        <v>1880</v>
      </c>
      <c r="J1729" t="s">
        <v>1730</v>
      </c>
      <c r="K1729" t="s">
        <v>1660</v>
      </c>
      <c r="L1729" t="s">
        <v>1731</v>
      </c>
      <c r="M1729">
        <v>5</v>
      </c>
    </row>
    <row r="1730" spans="1:13" x14ac:dyDescent="0.3">
      <c r="A1730" t="s">
        <v>371</v>
      </c>
      <c r="B1730">
        <v>2019</v>
      </c>
      <c r="C1730" s="1">
        <v>800000</v>
      </c>
      <c r="D1730">
        <v>2000</v>
      </c>
      <c r="E1730" t="s">
        <v>14</v>
      </c>
      <c r="F1730" t="s">
        <v>25</v>
      </c>
      <c r="G1730" t="s">
        <v>12</v>
      </c>
      <c r="H1730" t="s">
        <v>121</v>
      </c>
      <c r="I1730" t="s">
        <v>2170</v>
      </c>
      <c r="J1730" t="s">
        <v>2164</v>
      </c>
      <c r="K1730" t="s">
        <v>2165</v>
      </c>
      <c r="L1730" t="s">
        <v>2325</v>
      </c>
      <c r="M1730">
        <v>9</v>
      </c>
    </row>
    <row r="1731" spans="1:13" x14ac:dyDescent="0.3">
      <c r="A1731" t="s">
        <v>855</v>
      </c>
      <c r="B1731">
        <v>2012</v>
      </c>
      <c r="C1731" s="1">
        <v>450000</v>
      </c>
      <c r="D1731">
        <v>100000</v>
      </c>
      <c r="E1731" t="s">
        <v>14</v>
      </c>
      <c r="F1731" t="s">
        <v>25</v>
      </c>
      <c r="G1731" t="s">
        <v>12</v>
      </c>
      <c r="H1731" t="s">
        <v>121</v>
      </c>
      <c r="I1731" t="s">
        <v>1720</v>
      </c>
      <c r="J1731" t="s">
        <v>2164</v>
      </c>
      <c r="K1731" t="s">
        <v>2035</v>
      </c>
      <c r="L1731" t="s">
        <v>2447</v>
      </c>
      <c r="M1731">
        <v>8</v>
      </c>
    </row>
    <row r="1732" spans="1:13" x14ac:dyDescent="0.3">
      <c r="A1732" t="s">
        <v>2864</v>
      </c>
      <c r="B1732">
        <v>2015</v>
      </c>
      <c r="C1732" s="1">
        <v>400000</v>
      </c>
      <c r="D1732">
        <v>110000</v>
      </c>
      <c r="E1732" t="s">
        <v>14</v>
      </c>
      <c r="F1732" t="s">
        <v>25</v>
      </c>
      <c r="G1732" t="s">
        <v>12</v>
      </c>
      <c r="H1732" t="s">
        <v>121</v>
      </c>
      <c r="I1732" t="s">
        <v>2768</v>
      </c>
      <c r="J1732" t="s">
        <v>2402</v>
      </c>
      <c r="K1732" t="s">
        <v>1829</v>
      </c>
      <c r="L1732" t="s">
        <v>2769</v>
      </c>
      <c r="M1732">
        <v>7</v>
      </c>
    </row>
    <row r="1733" spans="1:13" x14ac:dyDescent="0.3">
      <c r="A1733" t="s">
        <v>2865</v>
      </c>
      <c r="B1733">
        <v>2009</v>
      </c>
      <c r="C1733" s="1">
        <v>150000</v>
      </c>
      <c r="D1733">
        <v>90000</v>
      </c>
      <c r="E1733" t="s">
        <v>14</v>
      </c>
      <c r="F1733" t="s">
        <v>25</v>
      </c>
      <c r="G1733" t="s">
        <v>12</v>
      </c>
      <c r="H1733" t="s">
        <v>126</v>
      </c>
      <c r="I1733" t="s">
        <v>1741</v>
      </c>
      <c r="J1733" t="s">
        <v>1742</v>
      </c>
      <c r="K1733" t="s">
        <v>1905</v>
      </c>
      <c r="L1733" t="s">
        <v>1744</v>
      </c>
      <c r="M1733">
        <v>7</v>
      </c>
    </row>
    <row r="1734" spans="1:13" x14ac:dyDescent="0.3">
      <c r="A1734" t="s">
        <v>264</v>
      </c>
      <c r="B1734">
        <v>2011</v>
      </c>
      <c r="C1734" s="1">
        <v>200000</v>
      </c>
      <c r="D1734">
        <v>84321</v>
      </c>
      <c r="E1734" t="s">
        <v>14</v>
      </c>
      <c r="F1734" t="s">
        <v>25</v>
      </c>
      <c r="G1734" t="s">
        <v>12</v>
      </c>
      <c r="H1734" t="s">
        <v>121</v>
      </c>
      <c r="I1734" t="s">
        <v>2643</v>
      </c>
      <c r="J1734" t="s">
        <v>1639</v>
      </c>
      <c r="K1734" t="s">
        <v>2124</v>
      </c>
      <c r="L1734" t="s">
        <v>2144</v>
      </c>
      <c r="M1734">
        <v>5</v>
      </c>
    </row>
    <row r="1735" spans="1:13" x14ac:dyDescent="0.3">
      <c r="A1735" t="s">
        <v>2866</v>
      </c>
      <c r="B1735">
        <v>2013</v>
      </c>
      <c r="C1735" s="1">
        <v>600000</v>
      </c>
      <c r="D1735">
        <v>177000</v>
      </c>
      <c r="E1735" t="s">
        <v>14</v>
      </c>
      <c r="F1735" t="s">
        <v>25</v>
      </c>
      <c r="G1735" t="s">
        <v>12</v>
      </c>
      <c r="H1735" t="s">
        <v>121</v>
      </c>
      <c r="I1735" t="s">
        <v>1892</v>
      </c>
      <c r="J1735" t="s">
        <v>1742</v>
      </c>
      <c r="K1735" t="s">
        <v>2108</v>
      </c>
      <c r="L1735" t="s">
        <v>2109</v>
      </c>
      <c r="M1735">
        <v>7</v>
      </c>
    </row>
    <row r="1736" spans="1:13" x14ac:dyDescent="0.3">
      <c r="A1736" t="s">
        <v>816</v>
      </c>
      <c r="B1736">
        <v>2010</v>
      </c>
      <c r="C1736" s="1">
        <v>175000</v>
      </c>
      <c r="D1736">
        <v>60000</v>
      </c>
      <c r="E1736" t="s">
        <v>14</v>
      </c>
      <c r="F1736" t="s">
        <v>25</v>
      </c>
      <c r="G1736" t="s">
        <v>12</v>
      </c>
      <c r="H1736" t="s">
        <v>121</v>
      </c>
      <c r="I1736" t="s">
        <v>1970</v>
      </c>
      <c r="J1736" t="s">
        <v>1625</v>
      </c>
      <c r="K1736" t="s">
        <v>2035</v>
      </c>
      <c r="L1736" t="s">
        <v>2699</v>
      </c>
      <c r="M1736">
        <v>5</v>
      </c>
    </row>
    <row r="1737" spans="1:13" x14ac:dyDescent="0.3">
      <c r="A1737" t="s">
        <v>1046</v>
      </c>
      <c r="B1737">
        <v>2008</v>
      </c>
      <c r="C1737" s="1">
        <v>99000</v>
      </c>
      <c r="D1737">
        <v>205000</v>
      </c>
      <c r="E1737" t="s">
        <v>14</v>
      </c>
      <c r="F1737" t="s">
        <v>25</v>
      </c>
      <c r="G1737" t="s">
        <v>12</v>
      </c>
      <c r="H1737" t="s">
        <v>126</v>
      </c>
      <c r="I1737" t="s">
        <v>1895</v>
      </c>
      <c r="J1737" t="s">
        <v>1639</v>
      </c>
      <c r="K1737" t="s">
        <v>2143</v>
      </c>
      <c r="L1737" t="s">
        <v>1898</v>
      </c>
      <c r="M1737">
        <v>5</v>
      </c>
    </row>
    <row r="1738" spans="1:13" x14ac:dyDescent="0.3">
      <c r="A1738" t="s">
        <v>2386</v>
      </c>
      <c r="B1738">
        <v>2008</v>
      </c>
      <c r="C1738" s="1">
        <v>215000</v>
      </c>
      <c r="D1738">
        <v>70000</v>
      </c>
      <c r="E1738" t="s">
        <v>10</v>
      </c>
      <c r="F1738" t="s">
        <v>25</v>
      </c>
      <c r="G1738" t="s">
        <v>12</v>
      </c>
      <c r="H1738" t="s">
        <v>126</v>
      </c>
      <c r="I1738" t="s">
        <v>1807</v>
      </c>
      <c r="J1738" t="s">
        <v>1647</v>
      </c>
      <c r="K1738" t="s">
        <v>1808</v>
      </c>
      <c r="L1738" t="s">
        <v>2118</v>
      </c>
      <c r="M1738">
        <v>5</v>
      </c>
    </row>
    <row r="1739" spans="1:13" x14ac:dyDescent="0.3">
      <c r="A1739" t="s">
        <v>843</v>
      </c>
      <c r="B1739">
        <v>2011</v>
      </c>
      <c r="C1739" s="1">
        <v>190000</v>
      </c>
      <c r="D1739">
        <v>70000</v>
      </c>
      <c r="E1739" t="s">
        <v>10</v>
      </c>
      <c r="F1739" t="s">
        <v>25</v>
      </c>
      <c r="G1739" t="s">
        <v>12</v>
      </c>
      <c r="H1739" t="s">
        <v>154</v>
      </c>
      <c r="I1739" t="s">
        <v>1676</v>
      </c>
      <c r="J1739" t="s">
        <v>1676</v>
      </c>
      <c r="K1739" t="s">
        <v>1676</v>
      </c>
      <c r="L1739" t="s">
        <v>1676</v>
      </c>
    </row>
    <row r="1740" spans="1:13" x14ac:dyDescent="0.3">
      <c r="A1740" t="s">
        <v>361</v>
      </c>
      <c r="B1740">
        <v>2013</v>
      </c>
      <c r="C1740" s="1">
        <v>520000</v>
      </c>
      <c r="D1740">
        <v>126000</v>
      </c>
      <c r="E1740" t="s">
        <v>14</v>
      </c>
      <c r="F1740" t="s">
        <v>25</v>
      </c>
      <c r="G1740" t="s">
        <v>12</v>
      </c>
      <c r="H1740" t="s">
        <v>126</v>
      </c>
      <c r="I1740" t="s">
        <v>1666</v>
      </c>
      <c r="J1740" t="s">
        <v>1667</v>
      </c>
      <c r="K1740" t="s">
        <v>1668</v>
      </c>
      <c r="L1740" t="s">
        <v>1669</v>
      </c>
      <c r="M1740">
        <v>5</v>
      </c>
    </row>
    <row r="1741" spans="1:13" x14ac:dyDescent="0.3">
      <c r="A1741" t="s">
        <v>726</v>
      </c>
      <c r="B1741">
        <v>2016</v>
      </c>
      <c r="C1741" s="1">
        <v>2280000</v>
      </c>
      <c r="D1741">
        <v>120000</v>
      </c>
      <c r="E1741" t="s">
        <v>14</v>
      </c>
      <c r="F1741" t="s">
        <v>25</v>
      </c>
      <c r="G1741" t="s">
        <v>19</v>
      </c>
      <c r="H1741" t="s">
        <v>126</v>
      </c>
      <c r="I1741" t="s">
        <v>2727</v>
      </c>
      <c r="J1741" t="s">
        <v>2728</v>
      </c>
      <c r="K1741" t="s">
        <v>2729</v>
      </c>
      <c r="L1741" t="s">
        <v>2730</v>
      </c>
      <c r="M1741">
        <v>7</v>
      </c>
    </row>
    <row r="1742" spans="1:13" x14ac:dyDescent="0.3">
      <c r="A1742" t="s">
        <v>322</v>
      </c>
      <c r="B1742">
        <v>2015</v>
      </c>
      <c r="C1742" s="1">
        <v>285000</v>
      </c>
      <c r="D1742">
        <v>70000</v>
      </c>
      <c r="E1742" t="s">
        <v>14</v>
      </c>
      <c r="F1742" t="s">
        <v>25</v>
      </c>
      <c r="G1742" t="s">
        <v>12</v>
      </c>
      <c r="H1742" t="s">
        <v>121</v>
      </c>
      <c r="I1742" t="s">
        <v>1864</v>
      </c>
      <c r="J1742" t="s">
        <v>1896</v>
      </c>
      <c r="K1742" t="s">
        <v>2124</v>
      </c>
      <c r="L1742" t="s">
        <v>2125</v>
      </c>
      <c r="M1742">
        <v>5</v>
      </c>
    </row>
    <row r="1743" spans="1:13" x14ac:dyDescent="0.3">
      <c r="A1743" t="s">
        <v>461</v>
      </c>
      <c r="B1743">
        <v>2017</v>
      </c>
      <c r="C1743" s="1">
        <v>660000</v>
      </c>
      <c r="D1743">
        <v>82000</v>
      </c>
      <c r="E1743" t="s">
        <v>14</v>
      </c>
      <c r="F1743" t="s">
        <v>25</v>
      </c>
      <c r="G1743" t="s">
        <v>12</v>
      </c>
      <c r="H1743" t="s">
        <v>121</v>
      </c>
      <c r="I1743" t="s">
        <v>2372</v>
      </c>
      <c r="J1743" t="s">
        <v>2039</v>
      </c>
      <c r="K1743" t="s">
        <v>1765</v>
      </c>
      <c r="L1743" t="s">
        <v>2105</v>
      </c>
      <c r="M1743">
        <v>7</v>
      </c>
    </row>
    <row r="1744" spans="1:13" x14ac:dyDescent="0.3">
      <c r="A1744" t="s">
        <v>239</v>
      </c>
      <c r="B1744">
        <v>2004</v>
      </c>
      <c r="C1744" s="1">
        <v>31504</v>
      </c>
      <c r="D1744">
        <v>110000</v>
      </c>
      <c r="E1744" t="s">
        <v>10</v>
      </c>
      <c r="F1744" t="s">
        <v>25</v>
      </c>
      <c r="G1744" t="s">
        <v>12</v>
      </c>
      <c r="H1744" t="s">
        <v>154</v>
      </c>
      <c r="I1744" t="s">
        <v>1642</v>
      </c>
      <c r="J1744" t="s">
        <v>1655</v>
      </c>
      <c r="K1744" t="s">
        <v>1656</v>
      </c>
      <c r="L1744" t="s">
        <v>1657</v>
      </c>
      <c r="M1744">
        <v>4</v>
      </c>
    </row>
    <row r="1745" spans="1:13" x14ac:dyDescent="0.3">
      <c r="A1745" t="s">
        <v>655</v>
      </c>
      <c r="B1745">
        <v>2015</v>
      </c>
      <c r="C1745" s="1">
        <v>515000</v>
      </c>
      <c r="D1745">
        <v>45000</v>
      </c>
      <c r="E1745" t="s">
        <v>10</v>
      </c>
      <c r="F1745" t="s">
        <v>25</v>
      </c>
      <c r="G1745" t="s">
        <v>12</v>
      </c>
      <c r="H1745" t="s">
        <v>126</v>
      </c>
      <c r="I1745" t="s">
        <v>1907</v>
      </c>
      <c r="J1745" t="s">
        <v>1647</v>
      </c>
      <c r="K1745" t="s">
        <v>1757</v>
      </c>
      <c r="L1745" t="s">
        <v>1709</v>
      </c>
      <c r="M1745">
        <v>5</v>
      </c>
    </row>
    <row r="1746" spans="1:13" x14ac:dyDescent="0.3">
      <c r="A1746" t="s">
        <v>1163</v>
      </c>
      <c r="B1746">
        <v>2012</v>
      </c>
      <c r="C1746" s="1">
        <v>295000</v>
      </c>
      <c r="D1746">
        <v>70000</v>
      </c>
      <c r="E1746" t="s">
        <v>14</v>
      </c>
      <c r="F1746" t="s">
        <v>25</v>
      </c>
      <c r="G1746" t="s">
        <v>12</v>
      </c>
      <c r="H1746" t="s">
        <v>126</v>
      </c>
      <c r="I1746" t="s">
        <v>2613</v>
      </c>
      <c r="J1746" t="s">
        <v>1667</v>
      </c>
      <c r="K1746" t="s">
        <v>2351</v>
      </c>
      <c r="L1746" t="s">
        <v>2352</v>
      </c>
      <c r="M1746">
        <v>5</v>
      </c>
    </row>
    <row r="1747" spans="1:13" x14ac:dyDescent="0.3">
      <c r="A1747" t="s">
        <v>780</v>
      </c>
      <c r="B1747">
        <v>2015</v>
      </c>
      <c r="C1747" s="1">
        <v>700000</v>
      </c>
      <c r="D1747">
        <v>80000</v>
      </c>
      <c r="E1747" t="s">
        <v>14</v>
      </c>
      <c r="F1747" t="s">
        <v>25</v>
      </c>
      <c r="G1747" t="s">
        <v>12</v>
      </c>
      <c r="H1747" t="s">
        <v>126</v>
      </c>
      <c r="I1747" t="s">
        <v>1908</v>
      </c>
      <c r="J1747" t="s">
        <v>1667</v>
      </c>
      <c r="K1747" t="s">
        <v>1909</v>
      </c>
      <c r="L1747" t="s">
        <v>1910</v>
      </c>
      <c r="M1747">
        <v>5</v>
      </c>
    </row>
    <row r="1748" spans="1:13" x14ac:dyDescent="0.3">
      <c r="A1748" t="s">
        <v>2867</v>
      </c>
      <c r="B1748">
        <v>2017</v>
      </c>
      <c r="C1748" s="1">
        <v>1100000</v>
      </c>
      <c r="D1748">
        <v>45000</v>
      </c>
      <c r="E1748" t="s">
        <v>14</v>
      </c>
      <c r="F1748" t="s">
        <v>25</v>
      </c>
      <c r="G1748" t="s">
        <v>12</v>
      </c>
      <c r="H1748" t="s">
        <v>121</v>
      </c>
      <c r="I1748" t="s">
        <v>2340</v>
      </c>
      <c r="J1748" t="s">
        <v>1742</v>
      </c>
      <c r="K1748" t="s">
        <v>1877</v>
      </c>
      <c r="L1748" t="s">
        <v>2357</v>
      </c>
      <c r="M1748">
        <v>7</v>
      </c>
    </row>
    <row r="1749" spans="1:13" x14ac:dyDescent="0.3">
      <c r="A1749" t="s">
        <v>634</v>
      </c>
      <c r="B1749">
        <v>2017</v>
      </c>
      <c r="C1749" s="1">
        <v>300000</v>
      </c>
      <c r="D1749">
        <v>60000</v>
      </c>
      <c r="E1749" t="s">
        <v>10</v>
      </c>
      <c r="F1749" t="s">
        <v>25</v>
      </c>
      <c r="G1749" t="s">
        <v>12</v>
      </c>
      <c r="H1749" t="s">
        <v>121</v>
      </c>
      <c r="I1749" t="s">
        <v>1703</v>
      </c>
      <c r="J1749" t="s">
        <v>1730</v>
      </c>
      <c r="K1749" t="s">
        <v>1851</v>
      </c>
      <c r="L1749" t="s">
        <v>2484</v>
      </c>
      <c r="M1749">
        <v>5</v>
      </c>
    </row>
    <row r="1750" spans="1:13" x14ac:dyDescent="0.3">
      <c r="A1750" t="s">
        <v>548</v>
      </c>
      <c r="B1750">
        <v>2013</v>
      </c>
      <c r="C1750" s="1">
        <v>450000</v>
      </c>
      <c r="D1750">
        <v>41800</v>
      </c>
      <c r="E1750" t="s">
        <v>10</v>
      </c>
      <c r="F1750" t="s">
        <v>25</v>
      </c>
      <c r="G1750" t="s">
        <v>12</v>
      </c>
      <c r="H1750" t="s">
        <v>121</v>
      </c>
      <c r="I1750" t="s">
        <v>1723</v>
      </c>
      <c r="J1750" t="s">
        <v>1647</v>
      </c>
      <c r="K1750" t="s">
        <v>2037</v>
      </c>
      <c r="L1750" t="s">
        <v>1865</v>
      </c>
      <c r="M1750">
        <v>5</v>
      </c>
    </row>
    <row r="1751" spans="1:13" x14ac:dyDescent="0.3">
      <c r="A1751" t="s">
        <v>403</v>
      </c>
      <c r="B1751">
        <v>2010</v>
      </c>
      <c r="C1751" s="1">
        <v>135000</v>
      </c>
      <c r="D1751">
        <v>132000</v>
      </c>
      <c r="E1751" t="s">
        <v>10</v>
      </c>
      <c r="F1751" t="s">
        <v>25</v>
      </c>
      <c r="G1751" t="s">
        <v>12</v>
      </c>
      <c r="H1751" t="s">
        <v>126</v>
      </c>
      <c r="I1751" t="s">
        <v>1676</v>
      </c>
      <c r="J1751" t="s">
        <v>1676</v>
      </c>
      <c r="K1751" t="s">
        <v>1676</v>
      </c>
      <c r="L1751" t="s">
        <v>1676</v>
      </c>
    </row>
    <row r="1752" spans="1:13" x14ac:dyDescent="0.3">
      <c r="A1752" t="s">
        <v>219</v>
      </c>
      <c r="B1752">
        <v>2017</v>
      </c>
      <c r="C1752" s="1">
        <v>700000</v>
      </c>
      <c r="D1752">
        <v>50000</v>
      </c>
      <c r="E1752" t="s">
        <v>14</v>
      </c>
      <c r="F1752" t="s">
        <v>25</v>
      </c>
      <c r="G1752" t="s">
        <v>12</v>
      </c>
      <c r="H1752" t="s">
        <v>126</v>
      </c>
      <c r="I1752" t="s">
        <v>2075</v>
      </c>
      <c r="J1752" t="s">
        <v>1625</v>
      </c>
      <c r="K1752" t="s">
        <v>2076</v>
      </c>
      <c r="L1752" t="s">
        <v>1627</v>
      </c>
      <c r="M1752">
        <v>5</v>
      </c>
    </row>
    <row r="1753" spans="1:13" x14ac:dyDescent="0.3">
      <c r="A1753" t="s">
        <v>472</v>
      </c>
      <c r="B1753">
        <v>2012</v>
      </c>
      <c r="C1753" s="1">
        <v>250000</v>
      </c>
      <c r="D1753">
        <v>40000</v>
      </c>
      <c r="E1753" t="s">
        <v>14</v>
      </c>
      <c r="F1753" t="s">
        <v>25</v>
      </c>
      <c r="G1753" t="s">
        <v>12</v>
      </c>
      <c r="H1753" t="s">
        <v>121</v>
      </c>
      <c r="I1753" t="s">
        <v>1662</v>
      </c>
      <c r="J1753" t="s">
        <v>1663</v>
      </c>
      <c r="K1753" t="s">
        <v>2029</v>
      </c>
      <c r="L1753" t="s">
        <v>1665</v>
      </c>
      <c r="M1753">
        <v>5</v>
      </c>
    </row>
    <row r="1754" spans="1:13" x14ac:dyDescent="0.3">
      <c r="A1754" t="s">
        <v>122</v>
      </c>
      <c r="B1754">
        <v>2009</v>
      </c>
      <c r="C1754" s="1">
        <v>140000</v>
      </c>
      <c r="D1754">
        <v>96000</v>
      </c>
      <c r="E1754" t="s">
        <v>10</v>
      </c>
      <c r="F1754" t="s">
        <v>25</v>
      </c>
      <c r="G1754" t="s">
        <v>12</v>
      </c>
      <c r="H1754" t="s">
        <v>126</v>
      </c>
      <c r="I1754" t="s">
        <v>1677</v>
      </c>
      <c r="J1754" t="s">
        <v>1651</v>
      </c>
      <c r="K1754" t="s">
        <v>1678</v>
      </c>
      <c r="L1754" t="s">
        <v>1679</v>
      </c>
      <c r="M1754">
        <v>5</v>
      </c>
    </row>
    <row r="1755" spans="1:13" x14ac:dyDescent="0.3">
      <c r="A1755" t="s">
        <v>2631</v>
      </c>
      <c r="B1755">
        <v>2012</v>
      </c>
      <c r="C1755" s="1">
        <v>250000</v>
      </c>
      <c r="D1755">
        <v>117000</v>
      </c>
      <c r="E1755" t="s">
        <v>14</v>
      </c>
      <c r="F1755" t="s">
        <v>25</v>
      </c>
      <c r="G1755" t="s">
        <v>12</v>
      </c>
      <c r="H1755" t="s">
        <v>121</v>
      </c>
      <c r="I1755" t="s">
        <v>1720</v>
      </c>
      <c r="J1755" t="s">
        <v>2152</v>
      </c>
      <c r="K1755" t="s">
        <v>2380</v>
      </c>
      <c r="L1755" t="s">
        <v>2381</v>
      </c>
      <c r="M1755">
        <v>8</v>
      </c>
    </row>
    <row r="1756" spans="1:13" x14ac:dyDescent="0.3">
      <c r="A1756" t="s">
        <v>317</v>
      </c>
      <c r="B1756">
        <v>2011</v>
      </c>
      <c r="C1756" s="1">
        <v>210000</v>
      </c>
      <c r="D1756">
        <v>110000</v>
      </c>
      <c r="E1756" t="s">
        <v>10</v>
      </c>
      <c r="F1756" t="s">
        <v>25</v>
      </c>
      <c r="G1756" t="s">
        <v>12</v>
      </c>
      <c r="H1756" t="s">
        <v>126</v>
      </c>
      <c r="I1756" t="s">
        <v>1849</v>
      </c>
      <c r="J1756" t="s">
        <v>1850</v>
      </c>
      <c r="K1756" t="s">
        <v>1851</v>
      </c>
      <c r="L1756" t="s">
        <v>1852</v>
      </c>
      <c r="M1756">
        <v>5</v>
      </c>
    </row>
    <row r="1757" spans="1:13" x14ac:dyDescent="0.3">
      <c r="A1757" t="s">
        <v>770</v>
      </c>
      <c r="B1757">
        <v>2014</v>
      </c>
      <c r="C1757" s="1">
        <v>420000</v>
      </c>
      <c r="D1757">
        <v>100000</v>
      </c>
      <c r="E1757" t="s">
        <v>14</v>
      </c>
      <c r="F1757" t="s">
        <v>25</v>
      </c>
      <c r="G1757" t="s">
        <v>12</v>
      </c>
      <c r="H1757" t="s">
        <v>126</v>
      </c>
      <c r="I1757" t="s">
        <v>2360</v>
      </c>
      <c r="J1757" t="s">
        <v>1629</v>
      </c>
      <c r="K1757" t="s">
        <v>1698</v>
      </c>
      <c r="L1757" t="s">
        <v>1686</v>
      </c>
      <c r="M1757">
        <v>5</v>
      </c>
    </row>
    <row r="1758" spans="1:13" x14ac:dyDescent="0.3">
      <c r="A1758" t="s">
        <v>163</v>
      </c>
      <c r="B1758">
        <v>2007</v>
      </c>
      <c r="C1758" s="1">
        <v>130000</v>
      </c>
      <c r="D1758">
        <v>88700</v>
      </c>
      <c r="E1758" t="s">
        <v>10</v>
      </c>
      <c r="F1758" t="s">
        <v>25</v>
      </c>
      <c r="G1758" t="s">
        <v>12</v>
      </c>
      <c r="H1758" t="s">
        <v>154</v>
      </c>
      <c r="I1758" t="s">
        <v>1687</v>
      </c>
      <c r="J1758" t="s">
        <v>1655</v>
      </c>
      <c r="K1758" t="s">
        <v>1688</v>
      </c>
      <c r="L1758" t="s">
        <v>1689</v>
      </c>
      <c r="M1758">
        <v>5</v>
      </c>
    </row>
    <row r="1759" spans="1:13" x14ac:dyDescent="0.3">
      <c r="A1759" t="s">
        <v>805</v>
      </c>
      <c r="B1759">
        <v>2012</v>
      </c>
      <c r="C1759" s="1">
        <v>320000</v>
      </c>
      <c r="D1759">
        <v>70000</v>
      </c>
      <c r="E1759" t="s">
        <v>10</v>
      </c>
      <c r="F1759" t="s">
        <v>25</v>
      </c>
      <c r="G1759" t="s">
        <v>12</v>
      </c>
      <c r="H1759" t="s">
        <v>126</v>
      </c>
      <c r="I1759" t="s">
        <v>2092</v>
      </c>
      <c r="J1759" t="s">
        <v>1629</v>
      </c>
      <c r="K1759" t="s">
        <v>2093</v>
      </c>
      <c r="L1759" t="s">
        <v>2094</v>
      </c>
      <c r="M1759">
        <v>5</v>
      </c>
    </row>
    <row r="1760" spans="1:13" x14ac:dyDescent="0.3">
      <c r="A1760" t="s">
        <v>912</v>
      </c>
      <c r="B1760">
        <v>2010</v>
      </c>
      <c r="C1760" s="1">
        <v>200000</v>
      </c>
      <c r="D1760">
        <v>110000</v>
      </c>
      <c r="E1760" t="s">
        <v>10</v>
      </c>
      <c r="F1760" t="s">
        <v>25</v>
      </c>
      <c r="G1760" t="s">
        <v>12</v>
      </c>
      <c r="H1760" t="s">
        <v>126</v>
      </c>
      <c r="I1760" t="s">
        <v>1670</v>
      </c>
      <c r="J1760" t="s">
        <v>1651</v>
      </c>
      <c r="K1760" t="s">
        <v>2533</v>
      </c>
      <c r="L1760" t="s">
        <v>2868</v>
      </c>
      <c r="M1760">
        <v>5</v>
      </c>
    </row>
    <row r="1761" spans="1:13" x14ac:dyDescent="0.3">
      <c r="A1761" t="s">
        <v>354</v>
      </c>
      <c r="B1761">
        <v>2016</v>
      </c>
      <c r="C1761" s="1">
        <v>310000</v>
      </c>
      <c r="D1761">
        <v>15000</v>
      </c>
      <c r="E1761" t="s">
        <v>10</v>
      </c>
      <c r="F1761" t="s">
        <v>25</v>
      </c>
      <c r="G1761" t="s">
        <v>12</v>
      </c>
      <c r="H1761" t="s">
        <v>121</v>
      </c>
      <c r="I1761" t="s">
        <v>2085</v>
      </c>
      <c r="J1761" t="s">
        <v>1655</v>
      </c>
      <c r="K1761" t="s">
        <v>1711</v>
      </c>
      <c r="L1761" t="s">
        <v>1712</v>
      </c>
      <c r="M1761">
        <v>5</v>
      </c>
    </row>
    <row r="1762" spans="1:13" x14ac:dyDescent="0.3">
      <c r="A1762" t="s">
        <v>1694</v>
      </c>
      <c r="B1762">
        <v>2012</v>
      </c>
      <c r="C1762" s="1">
        <v>200000</v>
      </c>
      <c r="D1762">
        <v>80000</v>
      </c>
      <c r="E1762" t="s">
        <v>14</v>
      </c>
      <c r="F1762" t="s">
        <v>25</v>
      </c>
      <c r="G1762" t="s">
        <v>12</v>
      </c>
      <c r="H1762" t="s">
        <v>126</v>
      </c>
      <c r="I1762" t="s">
        <v>2296</v>
      </c>
      <c r="J1762" t="s">
        <v>1667</v>
      </c>
      <c r="K1762" t="s">
        <v>1890</v>
      </c>
      <c r="L1762" t="s">
        <v>1665</v>
      </c>
      <c r="M1762">
        <v>5</v>
      </c>
    </row>
    <row r="1763" spans="1:13" x14ac:dyDescent="0.3">
      <c r="A1763" t="s">
        <v>1071</v>
      </c>
      <c r="B1763">
        <v>2014</v>
      </c>
      <c r="C1763" s="1">
        <v>350000</v>
      </c>
      <c r="D1763">
        <v>50000</v>
      </c>
      <c r="E1763" t="s">
        <v>10</v>
      </c>
      <c r="F1763" t="s">
        <v>25</v>
      </c>
      <c r="G1763" t="s">
        <v>12</v>
      </c>
      <c r="H1763" t="s">
        <v>121</v>
      </c>
      <c r="I1763" t="s">
        <v>1756</v>
      </c>
      <c r="J1763" t="s">
        <v>1647</v>
      </c>
      <c r="K1763" t="s">
        <v>2479</v>
      </c>
      <c r="L1763" t="s">
        <v>1865</v>
      </c>
      <c r="M1763">
        <v>5</v>
      </c>
    </row>
    <row r="1764" spans="1:13" x14ac:dyDescent="0.3">
      <c r="A1764" t="s">
        <v>1236</v>
      </c>
      <c r="B1764">
        <v>2018</v>
      </c>
      <c r="C1764" s="1">
        <v>444000</v>
      </c>
      <c r="D1764">
        <v>15000</v>
      </c>
      <c r="E1764" t="s">
        <v>10</v>
      </c>
      <c r="F1764" t="s">
        <v>25</v>
      </c>
      <c r="G1764" t="s">
        <v>12</v>
      </c>
      <c r="H1764" t="s">
        <v>121</v>
      </c>
      <c r="I1764" t="s">
        <v>2031</v>
      </c>
      <c r="J1764" t="s">
        <v>2250</v>
      </c>
      <c r="K1764" t="s">
        <v>2251</v>
      </c>
      <c r="L1764" t="s">
        <v>2252</v>
      </c>
      <c r="M1764">
        <v>5</v>
      </c>
    </row>
    <row r="1765" spans="1:13" x14ac:dyDescent="0.3">
      <c r="A1765" t="s">
        <v>2869</v>
      </c>
      <c r="B1765">
        <v>2017</v>
      </c>
      <c r="C1765" s="1">
        <v>300000</v>
      </c>
      <c r="D1765">
        <v>25000</v>
      </c>
      <c r="E1765" t="s">
        <v>10</v>
      </c>
      <c r="F1765" t="s">
        <v>25</v>
      </c>
      <c r="G1765" t="s">
        <v>12</v>
      </c>
      <c r="H1765" t="s">
        <v>121</v>
      </c>
      <c r="I1765" t="s">
        <v>2318</v>
      </c>
      <c r="J1765" t="s">
        <v>2081</v>
      </c>
      <c r="K1765" t="s">
        <v>2319</v>
      </c>
      <c r="L1765" t="s">
        <v>2083</v>
      </c>
      <c r="M1765">
        <v>5</v>
      </c>
    </row>
    <row r="1766" spans="1:13" x14ac:dyDescent="0.3">
      <c r="A1766" t="s">
        <v>1694</v>
      </c>
      <c r="B1766">
        <v>2011</v>
      </c>
      <c r="C1766" s="1">
        <v>225000</v>
      </c>
      <c r="D1766">
        <v>57000</v>
      </c>
      <c r="E1766" t="s">
        <v>14</v>
      </c>
      <c r="F1766" t="s">
        <v>25</v>
      </c>
      <c r="G1766" t="s">
        <v>12</v>
      </c>
      <c r="H1766" t="s">
        <v>126</v>
      </c>
      <c r="I1766" t="s">
        <v>1695</v>
      </c>
      <c r="J1766" t="s">
        <v>1667</v>
      </c>
      <c r="K1766" t="s">
        <v>1696</v>
      </c>
      <c r="L1766" t="s">
        <v>1665</v>
      </c>
      <c r="M1766">
        <v>5</v>
      </c>
    </row>
    <row r="1767" spans="1:13" x14ac:dyDescent="0.3">
      <c r="A1767" t="s">
        <v>2169</v>
      </c>
      <c r="B1767">
        <v>2012</v>
      </c>
      <c r="C1767" s="1">
        <v>600000</v>
      </c>
      <c r="D1767">
        <v>75000</v>
      </c>
      <c r="E1767" t="s">
        <v>14</v>
      </c>
      <c r="F1767" t="s">
        <v>25</v>
      </c>
      <c r="G1767" t="s">
        <v>12</v>
      </c>
      <c r="H1767" t="s">
        <v>121</v>
      </c>
      <c r="I1767" t="s">
        <v>2170</v>
      </c>
      <c r="J1767" t="s">
        <v>2164</v>
      </c>
      <c r="K1767" t="s">
        <v>1920</v>
      </c>
      <c r="L1767" t="s">
        <v>2171</v>
      </c>
      <c r="M1767">
        <v>7</v>
      </c>
    </row>
    <row r="1768" spans="1:13" x14ac:dyDescent="0.3">
      <c r="A1768" t="s">
        <v>165</v>
      </c>
      <c r="B1768">
        <v>2013</v>
      </c>
      <c r="C1768" s="1">
        <v>260000</v>
      </c>
      <c r="D1768">
        <v>26000</v>
      </c>
      <c r="E1768" t="s">
        <v>10</v>
      </c>
      <c r="F1768" t="s">
        <v>25</v>
      </c>
      <c r="G1768" t="s">
        <v>12</v>
      </c>
      <c r="H1768" t="s">
        <v>121</v>
      </c>
      <c r="I1768" t="s">
        <v>1872</v>
      </c>
      <c r="J1768" t="s">
        <v>1814</v>
      </c>
      <c r="K1768" t="s">
        <v>1873</v>
      </c>
      <c r="L1768" t="s">
        <v>1874</v>
      </c>
      <c r="M1768">
        <v>5</v>
      </c>
    </row>
    <row r="1769" spans="1:13" x14ac:dyDescent="0.3">
      <c r="A1769" t="s">
        <v>2256</v>
      </c>
      <c r="B1769">
        <v>2015</v>
      </c>
      <c r="C1769" s="1">
        <v>375000</v>
      </c>
      <c r="D1769">
        <v>160000</v>
      </c>
      <c r="E1769" t="s">
        <v>14</v>
      </c>
      <c r="F1769" t="s">
        <v>25</v>
      </c>
      <c r="G1769" t="s">
        <v>12</v>
      </c>
      <c r="H1769" t="s">
        <v>121</v>
      </c>
      <c r="I1769" t="s">
        <v>2257</v>
      </c>
      <c r="J1769" t="s">
        <v>2179</v>
      </c>
      <c r="K1769" t="s">
        <v>2258</v>
      </c>
      <c r="L1769" t="s">
        <v>2259</v>
      </c>
      <c r="M1769">
        <v>5</v>
      </c>
    </row>
    <row r="1770" spans="1:13" x14ac:dyDescent="0.3">
      <c r="A1770" t="s">
        <v>316</v>
      </c>
      <c r="B1770">
        <v>2010</v>
      </c>
      <c r="C1770" s="1">
        <v>150000</v>
      </c>
      <c r="D1770">
        <v>120000</v>
      </c>
      <c r="E1770" t="s">
        <v>10</v>
      </c>
      <c r="F1770" t="s">
        <v>25</v>
      </c>
      <c r="G1770" t="s">
        <v>12</v>
      </c>
      <c r="H1770" t="s">
        <v>126</v>
      </c>
      <c r="I1770" t="s">
        <v>1687</v>
      </c>
      <c r="J1770" t="s">
        <v>1655</v>
      </c>
      <c r="K1770" t="s">
        <v>1688</v>
      </c>
      <c r="L1770" t="s">
        <v>1689</v>
      </c>
      <c r="M1770">
        <v>5</v>
      </c>
    </row>
    <row r="1771" spans="1:13" x14ac:dyDescent="0.3">
      <c r="A1771" t="s">
        <v>163</v>
      </c>
      <c r="B1771">
        <v>2014</v>
      </c>
      <c r="C1771" s="1">
        <v>110000</v>
      </c>
      <c r="D1771">
        <v>50000</v>
      </c>
      <c r="E1771" t="s">
        <v>10</v>
      </c>
      <c r="F1771" t="s">
        <v>25</v>
      </c>
      <c r="G1771" t="s">
        <v>12</v>
      </c>
      <c r="H1771" t="s">
        <v>126</v>
      </c>
      <c r="I1771" t="s">
        <v>1687</v>
      </c>
      <c r="J1771" t="s">
        <v>1655</v>
      </c>
      <c r="K1771" t="s">
        <v>1688</v>
      </c>
      <c r="L1771" t="s">
        <v>1689</v>
      </c>
      <c r="M1771">
        <v>5</v>
      </c>
    </row>
    <row r="1772" spans="1:13" x14ac:dyDescent="0.3">
      <c r="A1772" t="s">
        <v>277</v>
      </c>
      <c r="B1772">
        <v>2012</v>
      </c>
      <c r="C1772" s="1">
        <v>225000</v>
      </c>
      <c r="D1772">
        <v>40000</v>
      </c>
      <c r="E1772" t="s">
        <v>10</v>
      </c>
      <c r="F1772" t="s">
        <v>25</v>
      </c>
      <c r="G1772" t="s">
        <v>12</v>
      </c>
      <c r="H1772" t="s">
        <v>121</v>
      </c>
      <c r="I1772" t="s">
        <v>1687</v>
      </c>
      <c r="J1772" t="s">
        <v>1655</v>
      </c>
      <c r="K1772" t="s">
        <v>1688</v>
      </c>
      <c r="L1772" t="s">
        <v>1689</v>
      </c>
      <c r="M1772">
        <v>5</v>
      </c>
    </row>
    <row r="1773" spans="1:13" x14ac:dyDescent="0.3">
      <c r="A1773" t="s">
        <v>174</v>
      </c>
      <c r="B1773">
        <v>2011</v>
      </c>
      <c r="C1773" s="1">
        <v>400000</v>
      </c>
      <c r="D1773">
        <v>90000</v>
      </c>
      <c r="E1773" t="s">
        <v>14</v>
      </c>
      <c r="F1773" t="s">
        <v>25</v>
      </c>
      <c r="G1773" t="s">
        <v>12</v>
      </c>
      <c r="H1773" t="s">
        <v>154</v>
      </c>
      <c r="I1773" t="s">
        <v>1676</v>
      </c>
      <c r="J1773" t="s">
        <v>1676</v>
      </c>
      <c r="K1773" t="s">
        <v>1676</v>
      </c>
      <c r="L1773" t="s">
        <v>1676</v>
      </c>
    </row>
    <row r="1774" spans="1:13" x14ac:dyDescent="0.3">
      <c r="A1774" t="s">
        <v>2489</v>
      </c>
      <c r="B1774">
        <v>2005</v>
      </c>
      <c r="C1774" s="1">
        <v>93000</v>
      </c>
      <c r="D1774">
        <v>120000</v>
      </c>
      <c r="E1774" t="s">
        <v>10</v>
      </c>
      <c r="F1774" t="s">
        <v>25</v>
      </c>
      <c r="G1774" t="s">
        <v>12</v>
      </c>
      <c r="H1774" t="s">
        <v>154</v>
      </c>
      <c r="I1774" t="s">
        <v>1676</v>
      </c>
      <c r="J1774" t="s">
        <v>1676</v>
      </c>
      <c r="K1774" t="s">
        <v>1676</v>
      </c>
      <c r="L1774" t="s">
        <v>1676</v>
      </c>
    </row>
    <row r="1775" spans="1:13" x14ac:dyDescent="0.3">
      <c r="A1775" t="s">
        <v>520</v>
      </c>
      <c r="B1775">
        <v>2017</v>
      </c>
      <c r="C1775" s="1">
        <v>860000</v>
      </c>
      <c r="D1775">
        <v>28000</v>
      </c>
      <c r="E1775" t="s">
        <v>10</v>
      </c>
      <c r="F1775" t="s">
        <v>25</v>
      </c>
      <c r="G1775" t="s">
        <v>12</v>
      </c>
      <c r="H1775" t="s">
        <v>121</v>
      </c>
      <c r="I1775" t="s">
        <v>1750</v>
      </c>
      <c r="J1775" t="s">
        <v>1634</v>
      </c>
      <c r="K1775" t="s">
        <v>1751</v>
      </c>
      <c r="L1775" t="s">
        <v>1752</v>
      </c>
      <c r="M1775">
        <v>5</v>
      </c>
    </row>
    <row r="1776" spans="1:13" x14ac:dyDescent="0.3">
      <c r="A1776" t="s">
        <v>619</v>
      </c>
      <c r="B1776">
        <v>2018</v>
      </c>
      <c r="C1776" s="1">
        <v>650000</v>
      </c>
      <c r="D1776">
        <v>50000</v>
      </c>
      <c r="E1776" t="s">
        <v>14</v>
      </c>
      <c r="F1776" t="s">
        <v>25</v>
      </c>
      <c r="G1776" t="s">
        <v>12</v>
      </c>
      <c r="H1776" t="s">
        <v>121</v>
      </c>
      <c r="I1776" t="s">
        <v>2075</v>
      </c>
      <c r="J1776" t="s">
        <v>1625</v>
      </c>
      <c r="K1776" t="s">
        <v>2076</v>
      </c>
      <c r="L1776" t="s">
        <v>1627</v>
      </c>
      <c r="M1776">
        <v>5</v>
      </c>
    </row>
    <row r="1777" spans="1:13" x14ac:dyDescent="0.3">
      <c r="A1777" t="s">
        <v>588</v>
      </c>
      <c r="B1777">
        <v>2014</v>
      </c>
      <c r="C1777" s="1">
        <v>650000</v>
      </c>
      <c r="D1777">
        <v>90000</v>
      </c>
      <c r="E1777" t="s">
        <v>14</v>
      </c>
      <c r="F1777" t="s">
        <v>25</v>
      </c>
      <c r="G1777" t="s">
        <v>12</v>
      </c>
      <c r="H1777" t="s">
        <v>121</v>
      </c>
      <c r="I1777" t="s">
        <v>1918</v>
      </c>
      <c r="J1777" t="s">
        <v>1625</v>
      </c>
      <c r="K1777" t="s">
        <v>1701</v>
      </c>
      <c r="L1777" t="s">
        <v>1686</v>
      </c>
      <c r="M1777">
        <v>7</v>
      </c>
    </row>
    <row r="1778" spans="1:13" x14ac:dyDescent="0.3">
      <c r="A1778" t="s">
        <v>1487</v>
      </c>
      <c r="B1778">
        <v>2016</v>
      </c>
      <c r="C1778" s="1">
        <v>710000</v>
      </c>
      <c r="D1778">
        <v>40000</v>
      </c>
      <c r="E1778" t="s">
        <v>14</v>
      </c>
      <c r="F1778" t="s">
        <v>25</v>
      </c>
      <c r="G1778" t="s">
        <v>12</v>
      </c>
      <c r="H1778" t="s">
        <v>121</v>
      </c>
      <c r="I1778" t="s">
        <v>2870</v>
      </c>
      <c r="J1778" t="s">
        <v>1639</v>
      </c>
      <c r="K1778" t="s">
        <v>2090</v>
      </c>
      <c r="L1778" t="s">
        <v>2871</v>
      </c>
      <c r="M1778">
        <v>5</v>
      </c>
    </row>
    <row r="1779" spans="1:13" x14ac:dyDescent="0.3">
      <c r="A1779" t="s">
        <v>2872</v>
      </c>
      <c r="B1779">
        <v>2017</v>
      </c>
      <c r="C1779" s="1">
        <v>430000</v>
      </c>
      <c r="D1779">
        <v>113000</v>
      </c>
      <c r="E1779" t="s">
        <v>14</v>
      </c>
      <c r="F1779" t="s">
        <v>25</v>
      </c>
      <c r="G1779" t="s">
        <v>12</v>
      </c>
      <c r="H1779" t="s">
        <v>121</v>
      </c>
      <c r="I1779" t="s">
        <v>2574</v>
      </c>
      <c r="J1779" t="s">
        <v>1629</v>
      </c>
      <c r="K1779" t="s">
        <v>2575</v>
      </c>
      <c r="L1779" t="s">
        <v>2559</v>
      </c>
      <c r="M1779">
        <v>5</v>
      </c>
    </row>
    <row r="1780" spans="1:13" x14ac:dyDescent="0.3">
      <c r="A1780" t="s">
        <v>227</v>
      </c>
      <c r="B1780">
        <v>2011</v>
      </c>
      <c r="C1780" s="1">
        <v>305000</v>
      </c>
      <c r="D1780">
        <v>188000</v>
      </c>
      <c r="E1780" t="s">
        <v>14</v>
      </c>
      <c r="F1780" t="s">
        <v>25</v>
      </c>
      <c r="G1780" t="s">
        <v>12</v>
      </c>
      <c r="H1780" t="s">
        <v>126</v>
      </c>
      <c r="I1780" t="s">
        <v>1750</v>
      </c>
      <c r="J1780" t="s">
        <v>1625</v>
      </c>
      <c r="K1780" t="s">
        <v>2035</v>
      </c>
      <c r="L1780" t="s">
        <v>1627</v>
      </c>
      <c r="M1780">
        <v>5</v>
      </c>
    </row>
    <row r="1781" spans="1:13" x14ac:dyDescent="0.3">
      <c r="A1781" t="s">
        <v>285</v>
      </c>
      <c r="B1781">
        <v>2011</v>
      </c>
      <c r="C1781" s="1">
        <v>220000</v>
      </c>
      <c r="D1781">
        <v>100000</v>
      </c>
      <c r="E1781" t="s">
        <v>14</v>
      </c>
      <c r="F1781" t="s">
        <v>25</v>
      </c>
      <c r="G1781" t="s">
        <v>12</v>
      </c>
      <c r="H1781" t="s">
        <v>121</v>
      </c>
      <c r="I1781" t="s">
        <v>1662</v>
      </c>
      <c r="J1781" t="s">
        <v>1663</v>
      </c>
      <c r="K1781" t="s">
        <v>2029</v>
      </c>
      <c r="L1781" t="s">
        <v>1665</v>
      </c>
      <c r="M1781">
        <v>5</v>
      </c>
    </row>
    <row r="1782" spans="1:13" x14ac:dyDescent="0.3">
      <c r="A1782" t="s">
        <v>2873</v>
      </c>
      <c r="B1782">
        <v>2010</v>
      </c>
      <c r="C1782" s="1">
        <v>150000</v>
      </c>
      <c r="D1782">
        <v>225000</v>
      </c>
      <c r="E1782" t="s">
        <v>14</v>
      </c>
      <c r="F1782" t="s">
        <v>25</v>
      </c>
      <c r="G1782" t="s">
        <v>12</v>
      </c>
      <c r="H1782" t="s">
        <v>154</v>
      </c>
      <c r="I1782" t="s">
        <v>1720</v>
      </c>
      <c r="J1782" t="s">
        <v>2369</v>
      </c>
      <c r="K1782" t="s">
        <v>1640</v>
      </c>
      <c r="L1782" t="s">
        <v>2874</v>
      </c>
      <c r="M1782">
        <v>9</v>
      </c>
    </row>
    <row r="1783" spans="1:13" x14ac:dyDescent="0.3">
      <c r="A1783" t="s">
        <v>1221</v>
      </c>
      <c r="B1783">
        <v>2017</v>
      </c>
      <c r="C1783" s="1">
        <v>660000</v>
      </c>
      <c r="D1783">
        <v>67000</v>
      </c>
      <c r="E1783" t="s">
        <v>14</v>
      </c>
      <c r="F1783" t="s">
        <v>25</v>
      </c>
      <c r="G1783" t="s">
        <v>12</v>
      </c>
      <c r="H1783" t="s">
        <v>126</v>
      </c>
      <c r="I1783" t="s">
        <v>2372</v>
      </c>
      <c r="J1783" t="s">
        <v>2039</v>
      </c>
      <c r="K1783" t="s">
        <v>1765</v>
      </c>
      <c r="L1783" t="s">
        <v>2105</v>
      </c>
      <c r="M1783">
        <v>7</v>
      </c>
    </row>
    <row r="1784" spans="1:13" x14ac:dyDescent="0.3">
      <c r="A1784" t="s">
        <v>1196</v>
      </c>
      <c r="B1784">
        <v>2011</v>
      </c>
      <c r="C1784" s="1">
        <v>140000</v>
      </c>
      <c r="D1784">
        <v>70000</v>
      </c>
      <c r="E1784" t="s">
        <v>14</v>
      </c>
      <c r="F1784" t="s">
        <v>25</v>
      </c>
      <c r="G1784" t="s">
        <v>12</v>
      </c>
      <c r="H1784" t="s">
        <v>151</v>
      </c>
      <c r="I1784" t="s">
        <v>2309</v>
      </c>
      <c r="J1784" t="s">
        <v>2310</v>
      </c>
      <c r="K1784" t="s">
        <v>2311</v>
      </c>
      <c r="L1784" t="s">
        <v>2312</v>
      </c>
      <c r="M1784">
        <v>5</v>
      </c>
    </row>
    <row r="1785" spans="1:13" x14ac:dyDescent="0.3">
      <c r="A1785" t="s">
        <v>2875</v>
      </c>
      <c r="B1785">
        <v>2015</v>
      </c>
      <c r="C1785" s="1">
        <v>1100000</v>
      </c>
      <c r="D1785">
        <v>50000</v>
      </c>
      <c r="E1785" t="s">
        <v>10</v>
      </c>
      <c r="F1785" t="s">
        <v>25</v>
      </c>
      <c r="G1785" t="s">
        <v>12</v>
      </c>
      <c r="H1785" t="s">
        <v>121</v>
      </c>
      <c r="I1785" t="s">
        <v>1796</v>
      </c>
      <c r="J1785" t="s">
        <v>1797</v>
      </c>
      <c r="K1785" t="s">
        <v>1743</v>
      </c>
      <c r="L1785" t="s">
        <v>1798</v>
      </c>
      <c r="M1785">
        <v>5</v>
      </c>
    </row>
    <row r="1786" spans="1:13" x14ac:dyDescent="0.3">
      <c r="A1786" t="s">
        <v>137</v>
      </c>
      <c r="B1786">
        <v>2013</v>
      </c>
      <c r="C1786" s="1">
        <v>2450000</v>
      </c>
      <c r="D1786">
        <v>60000</v>
      </c>
      <c r="E1786" t="s">
        <v>14</v>
      </c>
      <c r="F1786" t="s">
        <v>25</v>
      </c>
      <c r="G1786" t="s">
        <v>19</v>
      </c>
      <c r="H1786" t="s">
        <v>121</v>
      </c>
      <c r="I1786" t="s">
        <v>2763</v>
      </c>
      <c r="J1786" t="s">
        <v>1742</v>
      </c>
      <c r="K1786" t="s">
        <v>2876</v>
      </c>
      <c r="L1786" t="s">
        <v>2877</v>
      </c>
      <c r="M1786">
        <v>5</v>
      </c>
    </row>
    <row r="1787" spans="1:13" x14ac:dyDescent="0.3">
      <c r="A1787" t="s">
        <v>2878</v>
      </c>
      <c r="B1787">
        <v>2017</v>
      </c>
      <c r="C1787" s="1">
        <v>625000</v>
      </c>
      <c r="D1787">
        <v>34000</v>
      </c>
      <c r="E1787" t="s">
        <v>14</v>
      </c>
      <c r="F1787" t="s">
        <v>25</v>
      </c>
      <c r="G1787" t="s">
        <v>19</v>
      </c>
      <c r="H1787" t="s">
        <v>121</v>
      </c>
      <c r="I1787" t="s">
        <v>1817</v>
      </c>
      <c r="J1787" t="s">
        <v>1629</v>
      </c>
      <c r="K1787" t="s">
        <v>1818</v>
      </c>
      <c r="L1787" t="s">
        <v>1819</v>
      </c>
      <c r="M1787">
        <v>5</v>
      </c>
    </row>
    <row r="1788" spans="1:13" x14ac:dyDescent="0.3">
      <c r="A1788" t="s">
        <v>892</v>
      </c>
      <c r="B1788">
        <v>2004</v>
      </c>
      <c r="C1788" s="1">
        <v>198000</v>
      </c>
      <c r="D1788">
        <v>110000</v>
      </c>
      <c r="E1788" t="s">
        <v>10</v>
      </c>
      <c r="F1788" t="s">
        <v>25</v>
      </c>
      <c r="G1788" t="s">
        <v>12</v>
      </c>
      <c r="H1788" t="s">
        <v>154</v>
      </c>
      <c r="I1788" t="s">
        <v>2148</v>
      </c>
      <c r="J1788" t="s">
        <v>2039</v>
      </c>
      <c r="K1788" t="s">
        <v>1765</v>
      </c>
      <c r="L1788" t="s">
        <v>2040</v>
      </c>
      <c r="M1788">
        <v>5</v>
      </c>
    </row>
    <row r="1789" spans="1:13" x14ac:dyDescent="0.3">
      <c r="A1789" t="s">
        <v>2879</v>
      </c>
      <c r="B1789">
        <v>2001</v>
      </c>
      <c r="C1789" s="1">
        <v>60000</v>
      </c>
      <c r="D1789">
        <v>71000</v>
      </c>
      <c r="E1789" t="s">
        <v>10</v>
      </c>
      <c r="F1789" t="s">
        <v>25</v>
      </c>
      <c r="G1789" t="s">
        <v>12</v>
      </c>
      <c r="H1789" t="s">
        <v>126</v>
      </c>
      <c r="I1789" t="s">
        <v>1676</v>
      </c>
      <c r="J1789" t="s">
        <v>1676</v>
      </c>
      <c r="K1789" t="s">
        <v>1676</v>
      </c>
      <c r="L1789" t="s">
        <v>1676</v>
      </c>
    </row>
    <row r="1790" spans="1:13" x14ac:dyDescent="0.3">
      <c r="A1790" t="s">
        <v>258</v>
      </c>
      <c r="B1790">
        <v>2005</v>
      </c>
      <c r="C1790" s="1">
        <v>130000</v>
      </c>
      <c r="D1790">
        <v>140000</v>
      </c>
      <c r="E1790" t="s">
        <v>10</v>
      </c>
      <c r="F1790" t="s">
        <v>25</v>
      </c>
      <c r="G1790" t="s">
        <v>12</v>
      </c>
      <c r="H1790" t="s">
        <v>126</v>
      </c>
      <c r="I1790" t="s">
        <v>1677</v>
      </c>
      <c r="J1790" t="s">
        <v>1730</v>
      </c>
      <c r="K1790" t="s">
        <v>1660</v>
      </c>
      <c r="L1790" t="s">
        <v>1731</v>
      </c>
      <c r="M1790">
        <v>5</v>
      </c>
    </row>
    <row r="1791" spans="1:13" x14ac:dyDescent="0.3">
      <c r="A1791" t="s">
        <v>1029</v>
      </c>
      <c r="B1791">
        <v>2012</v>
      </c>
      <c r="C1791" s="1">
        <v>540000</v>
      </c>
      <c r="D1791">
        <v>100000</v>
      </c>
      <c r="E1791" t="s">
        <v>10</v>
      </c>
      <c r="F1791" t="s">
        <v>25</v>
      </c>
      <c r="G1791" t="s">
        <v>12</v>
      </c>
      <c r="H1791" t="s">
        <v>126</v>
      </c>
      <c r="I1791" t="s">
        <v>1716</v>
      </c>
      <c r="J1791" t="s">
        <v>1634</v>
      </c>
      <c r="K1791" t="s">
        <v>1753</v>
      </c>
      <c r="L1791" t="s">
        <v>1754</v>
      </c>
      <c r="M1791">
        <v>5</v>
      </c>
    </row>
    <row r="1792" spans="1:13" x14ac:dyDescent="0.3">
      <c r="A1792" t="s">
        <v>1443</v>
      </c>
      <c r="B1792">
        <v>2017</v>
      </c>
      <c r="C1792" s="1">
        <v>550000</v>
      </c>
      <c r="D1792">
        <v>10000</v>
      </c>
      <c r="E1792" t="s">
        <v>10</v>
      </c>
      <c r="F1792" t="s">
        <v>25</v>
      </c>
      <c r="G1792" t="s">
        <v>19</v>
      </c>
      <c r="H1792" t="s">
        <v>121</v>
      </c>
      <c r="I1792" t="s">
        <v>1677</v>
      </c>
      <c r="J1792" t="s">
        <v>1647</v>
      </c>
      <c r="K1792" t="s">
        <v>1648</v>
      </c>
      <c r="L1792" t="s">
        <v>1649</v>
      </c>
      <c r="M1792">
        <v>5</v>
      </c>
    </row>
    <row r="1793" spans="1:13" x14ac:dyDescent="0.3">
      <c r="A1793" t="s">
        <v>2880</v>
      </c>
      <c r="B1793">
        <v>2018</v>
      </c>
      <c r="C1793" s="1">
        <v>475000</v>
      </c>
      <c r="D1793">
        <v>30000</v>
      </c>
      <c r="E1793" t="s">
        <v>10</v>
      </c>
      <c r="F1793" t="s">
        <v>25</v>
      </c>
      <c r="G1793" t="s">
        <v>12</v>
      </c>
      <c r="H1793" t="s">
        <v>121</v>
      </c>
      <c r="I1793" t="s">
        <v>1906</v>
      </c>
      <c r="J1793" t="s">
        <v>1730</v>
      </c>
      <c r="K1793" t="s">
        <v>1843</v>
      </c>
      <c r="L1793" t="s">
        <v>1731</v>
      </c>
      <c r="M1793">
        <v>5</v>
      </c>
    </row>
    <row r="1794" spans="1:13" x14ac:dyDescent="0.3">
      <c r="A1794" t="s">
        <v>748</v>
      </c>
      <c r="B1794">
        <v>2017</v>
      </c>
      <c r="C1794" s="1">
        <v>2825000</v>
      </c>
      <c r="D1794">
        <v>22000</v>
      </c>
      <c r="E1794" t="s">
        <v>14</v>
      </c>
      <c r="F1794" t="s">
        <v>11</v>
      </c>
      <c r="G1794" t="s">
        <v>19</v>
      </c>
      <c r="H1794" t="s">
        <v>121</v>
      </c>
      <c r="I1794" t="s">
        <v>2881</v>
      </c>
      <c r="J1794" t="s">
        <v>1793</v>
      </c>
      <c r="K1794" t="s">
        <v>1794</v>
      </c>
      <c r="L1794" t="s">
        <v>1795</v>
      </c>
      <c r="M1794">
        <v>5</v>
      </c>
    </row>
    <row r="1795" spans="1:13" x14ac:dyDescent="0.3">
      <c r="A1795" t="s">
        <v>2882</v>
      </c>
      <c r="B1795">
        <v>2020</v>
      </c>
      <c r="C1795" s="1">
        <v>2125000</v>
      </c>
      <c r="D1795">
        <v>5500</v>
      </c>
      <c r="E1795" t="s">
        <v>14</v>
      </c>
      <c r="F1795" t="s">
        <v>11</v>
      </c>
      <c r="G1795" t="s">
        <v>12</v>
      </c>
      <c r="H1795" t="s">
        <v>121</v>
      </c>
      <c r="I1795" t="s">
        <v>2127</v>
      </c>
      <c r="J1795" t="s">
        <v>2883</v>
      </c>
      <c r="K1795" t="s">
        <v>2050</v>
      </c>
      <c r="L1795" t="s">
        <v>2884</v>
      </c>
      <c r="M1795">
        <v>5</v>
      </c>
    </row>
    <row r="1796" spans="1:13" x14ac:dyDescent="0.3">
      <c r="A1796" t="s">
        <v>923</v>
      </c>
      <c r="B1796">
        <v>2018</v>
      </c>
      <c r="C1796" s="1">
        <v>3350000</v>
      </c>
      <c r="D1796">
        <v>18000</v>
      </c>
      <c r="E1796" t="s">
        <v>14</v>
      </c>
      <c r="F1796" t="s">
        <v>11</v>
      </c>
      <c r="G1796" t="s">
        <v>19</v>
      </c>
      <c r="H1796" t="s">
        <v>121</v>
      </c>
      <c r="I1796" t="s">
        <v>2707</v>
      </c>
      <c r="J1796" t="s">
        <v>1839</v>
      </c>
      <c r="K1796" t="s">
        <v>1958</v>
      </c>
      <c r="L1796" t="s">
        <v>2708</v>
      </c>
      <c r="M1796">
        <v>5</v>
      </c>
    </row>
    <row r="1797" spans="1:13" x14ac:dyDescent="0.3">
      <c r="A1797" t="s">
        <v>2588</v>
      </c>
      <c r="B1797">
        <v>2018</v>
      </c>
      <c r="C1797" s="1">
        <v>1800000</v>
      </c>
      <c r="D1797">
        <v>20000</v>
      </c>
      <c r="E1797" t="s">
        <v>14</v>
      </c>
      <c r="F1797" t="s">
        <v>11</v>
      </c>
      <c r="G1797" t="s">
        <v>19</v>
      </c>
      <c r="H1797" t="s">
        <v>121</v>
      </c>
      <c r="I1797" t="s">
        <v>1785</v>
      </c>
      <c r="J1797" t="s">
        <v>1786</v>
      </c>
      <c r="K1797" t="s">
        <v>1787</v>
      </c>
      <c r="L1797" t="s">
        <v>1788</v>
      </c>
      <c r="M1797">
        <v>8</v>
      </c>
    </row>
    <row r="1798" spans="1:13" x14ac:dyDescent="0.3">
      <c r="A1798" t="s">
        <v>2885</v>
      </c>
      <c r="B1798">
        <v>2018</v>
      </c>
      <c r="C1798" s="1">
        <v>540000</v>
      </c>
      <c r="D1798">
        <v>7000</v>
      </c>
      <c r="E1798" t="s">
        <v>10</v>
      </c>
      <c r="F1798" t="s">
        <v>11</v>
      </c>
      <c r="G1798" t="s">
        <v>12</v>
      </c>
      <c r="H1798" t="s">
        <v>121</v>
      </c>
      <c r="I1798" t="s">
        <v>1703</v>
      </c>
      <c r="J1798" t="s">
        <v>1850</v>
      </c>
      <c r="K1798" t="s">
        <v>2029</v>
      </c>
      <c r="L1798" t="s">
        <v>2349</v>
      </c>
      <c r="M1798">
        <v>5</v>
      </c>
    </row>
    <row r="1799" spans="1:13" x14ac:dyDescent="0.3">
      <c r="A1799" t="s">
        <v>2886</v>
      </c>
      <c r="B1799">
        <v>2018</v>
      </c>
      <c r="C1799" s="1">
        <v>910000</v>
      </c>
      <c r="D1799">
        <v>20000</v>
      </c>
      <c r="E1799" t="s">
        <v>14</v>
      </c>
      <c r="F1799" t="s">
        <v>11</v>
      </c>
      <c r="G1799" t="s">
        <v>12</v>
      </c>
      <c r="H1799" t="s">
        <v>121</v>
      </c>
      <c r="I1799" t="s">
        <v>1733</v>
      </c>
      <c r="J1799" t="s">
        <v>2887</v>
      </c>
      <c r="K1799" t="s">
        <v>2888</v>
      </c>
      <c r="L1799" t="s">
        <v>2889</v>
      </c>
      <c r="M1799">
        <v>5</v>
      </c>
    </row>
    <row r="1800" spans="1:13" x14ac:dyDescent="0.3">
      <c r="A1800" t="s">
        <v>1195</v>
      </c>
      <c r="B1800">
        <v>2019</v>
      </c>
      <c r="C1800" s="1">
        <v>484999</v>
      </c>
      <c r="D1800">
        <v>4875</v>
      </c>
      <c r="E1800" t="s">
        <v>10</v>
      </c>
      <c r="F1800" t="s">
        <v>11</v>
      </c>
      <c r="G1800" t="s">
        <v>12</v>
      </c>
      <c r="H1800" t="s">
        <v>121</v>
      </c>
      <c r="I1800" t="s">
        <v>1906</v>
      </c>
      <c r="J1800" t="s">
        <v>1730</v>
      </c>
      <c r="K1800" t="s">
        <v>1843</v>
      </c>
      <c r="L1800" t="s">
        <v>1731</v>
      </c>
      <c r="M1800">
        <v>5</v>
      </c>
    </row>
    <row r="1801" spans="1:13" x14ac:dyDescent="0.3">
      <c r="A1801" t="s">
        <v>577</v>
      </c>
      <c r="B1801">
        <v>2020</v>
      </c>
      <c r="C1801" s="1">
        <v>1950000</v>
      </c>
      <c r="D1801">
        <v>2700</v>
      </c>
      <c r="E1801" t="s">
        <v>14</v>
      </c>
      <c r="F1801" t="s">
        <v>11</v>
      </c>
      <c r="G1801" t="s">
        <v>19</v>
      </c>
      <c r="H1801" t="s">
        <v>121</v>
      </c>
      <c r="I1801" t="s">
        <v>1925</v>
      </c>
      <c r="J1801" t="s">
        <v>1900</v>
      </c>
      <c r="K1801" t="s">
        <v>1912</v>
      </c>
      <c r="L1801" t="s">
        <v>1913</v>
      </c>
      <c r="M1801">
        <v>5</v>
      </c>
    </row>
    <row r="1802" spans="1:13" x14ac:dyDescent="0.3">
      <c r="A1802" t="s">
        <v>421</v>
      </c>
      <c r="B1802">
        <v>2018</v>
      </c>
      <c r="C1802" s="1">
        <v>950000</v>
      </c>
      <c r="D1802">
        <v>58511</v>
      </c>
      <c r="E1802" t="s">
        <v>14</v>
      </c>
      <c r="F1802" t="s">
        <v>11</v>
      </c>
      <c r="G1802" t="s">
        <v>12</v>
      </c>
      <c r="H1802" t="s">
        <v>121</v>
      </c>
      <c r="I1802" t="s">
        <v>1718</v>
      </c>
      <c r="J1802" t="s">
        <v>1625</v>
      </c>
      <c r="K1802" t="s">
        <v>1685</v>
      </c>
      <c r="L1802" t="s">
        <v>1686</v>
      </c>
      <c r="M1802">
        <v>5</v>
      </c>
    </row>
    <row r="1803" spans="1:13" x14ac:dyDescent="0.3">
      <c r="A1803" t="s">
        <v>1078</v>
      </c>
      <c r="B1803">
        <v>2015</v>
      </c>
      <c r="C1803" s="1">
        <v>365000</v>
      </c>
      <c r="D1803">
        <v>105000</v>
      </c>
      <c r="E1803" t="s">
        <v>14</v>
      </c>
      <c r="F1803" t="s">
        <v>11</v>
      </c>
      <c r="G1803" t="s">
        <v>12</v>
      </c>
      <c r="H1803" t="s">
        <v>121</v>
      </c>
      <c r="I1803" t="s">
        <v>2574</v>
      </c>
      <c r="J1803" t="s">
        <v>1629</v>
      </c>
      <c r="K1803" t="s">
        <v>2575</v>
      </c>
      <c r="L1803" t="s">
        <v>2559</v>
      </c>
      <c r="M1803">
        <v>5</v>
      </c>
    </row>
    <row r="1804" spans="1:13" x14ac:dyDescent="0.3">
      <c r="A1804" t="s">
        <v>557</v>
      </c>
      <c r="B1804">
        <v>2018</v>
      </c>
      <c r="C1804" s="1">
        <v>900000</v>
      </c>
      <c r="D1804">
        <v>26235</v>
      </c>
      <c r="E1804" t="s">
        <v>14</v>
      </c>
      <c r="F1804" t="s">
        <v>11</v>
      </c>
      <c r="G1804" t="s">
        <v>12</v>
      </c>
      <c r="H1804" t="s">
        <v>121</v>
      </c>
      <c r="I1804" t="s">
        <v>2151</v>
      </c>
      <c r="J1804" t="s">
        <v>2152</v>
      </c>
      <c r="K1804" t="s">
        <v>2153</v>
      </c>
      <c r="L1804" t="s">
        <v>2154</v>
      </c>
      <c r="M1804">
        <v>6</v>
      </c>
    </row>
    <row r="1805" spans="1:13" x14ac:dyDescent="0.3">
      <c r="A1805" t="s">
        <v>2715</v>
      </c>
      <c r="B1805">
        <v>2017</v>
      </c>
      <c r="C1805" s="1">
        <v>919999</v>
      </c>
      <c r="D1805">
        <v>26766</v>
      </c>
      <c r="E1805" t="s">
        <v>14</v>
      </c>
      <c r="F1805" t="s">
        <v>11</v>
      </c>
      <c r="G1805" t="s">
        <v>12</v>
      </c>
      <c r="H1805" t="s">
        <v>121</v>
      </c>
      <c r="I1805" t="s">
        <v>1700</v>
      </c>
      <c r="J1805" t="s">
        <v>1634</v>
      </c>
      <c r="K1805" t="s">
        <v>1995</v>
      </c>
      <c r="L1805" t="s">
        <v>2011</v>
      </c>
      <c r="M1805">
        <v>5</v>
      </c>
    </row>
    <row r="1806" spans="1:13" x14ac:dyDescent="0.3">
      <c r="A1806" t="s">
        <v>2890</v>
      </c>
      <c r="B1806">
        <v>2020</v>
      </c>
      <c r="C1806" s="1">
        <v>1900000</v>
      </c>
      <c r="D1806">
        <v>1600</v>
      </c>
      <c r="E1806" t="s">
        <v>10</v>
      </c>
      <c r="F1806" t="s">
        <v>11</v>
      </c>
      <c r="G1806" t="s">
        <v>19</v>
      </c>
      <c r="H1806" t="s">
        <v>121</v>
      </c>
      <c r="I1806" t="s">
        <v>1966</v>
      </c>
      <c r="J1806" t="s">
        <v>1967</v>
      </c>
      <c r="K1806" t="s">
        <v>1968</v>
      </c>
      <c r="L1806" t="s">
        <v>1969</v>
      </c>
      <c r="M1806">
        <v>5</v>
      </c>
    </row>
    <row r="1807" spans="1:13" x14ac:dyDescent="0.3">
      <c r="A1807" t="s">
        <v>2891</v>
      </c>
      <c r="B1807">
        <v>2018</v>
      </c>
      <c r="C1807" s="1">
        <v>2950000</v>
      </c>
      <c r="D1807">
        <v>46000</v>
      </c>
      <c r="E1807" t="s">
        <v>14</v>
      </c>
      <c r="F1807" t="s">
        <v>11</v>
      </c>
      <c r="G1807" t="s">
        <v>12</v>
      </c>
      <c r="H1807" t="s">
        <v>121</v>
      </c>
      <c r="I1807" t="s">
        <v>1888</v>
      </c>
      <c r="J1807" t="s">
        <v>2892</v>
      </c>
      <c r="K1807" t="s">
        <v>1803</v>
      </c>
      <c r="L1807" t="s">
        <v>2893</v>
      </c>
      <c r="M1807">
        <v>5</v>
      </c>
    </row>
    <row r="1808" spans="1:13" x14ac:dyDescent="0.3">
      <c r="A1808" t="s">
        <v>2894</v>
      </c>
      <c r="B1808">
        <v>2019</v>
      </c>
      <c r="C1808" s="1">
        <v>1075000</v>
      </c>
      <c r="D1808">
        <v>23000</v>
      </c>
      <c r="E1808" t="s">
        <v>14</v>
      </c>
      <c r="F1808" t="s">
        <v>11</v>
      </c>
      <c r="G1808" t="s">
        <v>12</v>
      </c>
      <c r="H1808" t="s">
        <v>121</v>
      </c>
      <c r="I1808" t="s">
        <v>1670</v>
      </c>
      <c r="J1808" t="s">
        <v>1634</v>
      </c>
      <c r="K1808" t="s">
        <v>2130</v>
      </c>
      <c r="L1808" t="s">
        <v>2131</v>
      </c>
      <c r="M1808">
        <v>7</v>
      </c>
    </row>
    <row r="1809" spans="1:13" x14ac:dyDescent="0.3">
      <c r="A1809" t="s">
        <v>1069</v>
      </c>
      <c r="B1809">
        <v>2017</v>
      </c>
      <c r="C1809" s="1">
        <v>600000</v>
      </c>
      <c r="D1809">
        <v>24522</v>
      </c>
      <c r="E1809" t="s">
        <v>10</v>
      </c>
      <c r="F1809" t="s">
        <v>11</v>
      </c>
      <c r="G1809" t="s">
        <v>12</v>
      </c>
      <c r="H1809" t="s">
        <v>121</v>
      </c>
      <c r="I1809" t="s">
        <v>2030</v>
      </c>
      <c r="J1809" t="s">
        <v>1647</v>
      </c>
      <c r="K1809" t="s">
        <v>1870</v>
      </c>
      <c r="L1809" t="s">
        <v>1871</v>
      </c>
      <c r="M1809">
        <v>5</v>
      </c>
    </row>
    <row r="1810" spans="1:13" x14ac:dyDescent="0.3">
      <c r="A1810" t="s">
        <v>2895</v>
      </c>
      <c r="B1810">
        <v>2017</v>
      </c>
      <c r="C1810" s="1">
        <v>3200000</v>
      </c>
      <c r="D1810">
        <v>13663</v>
      </c>
      <c r="E1810" t="s">
        <v>14</v>
      </c>
      <c r="F1810" t="s">
        <v>11</v>
      </c>
      <c r="G1810" t="s">
        <v>19</v>
      </c>
      <c r="H1810" t="s">
        <v>121</v>
      </c>
      <c r="I1810" t="s">
        <v>2012</v>
      </c>
      <c r="J1810" t="s">
        <v>1953</v>
      </c>
      <c r="K1810" t="s">
        <v>1958</v>
      </c>
      <c r="L1810" t="s">
        <v>1954</v>
      </c>
      <c r="M1810">
        <v>5</v>
      </c>
    </row>
    <row r="1811" spans="1:13" x14ac:dyDescent="0.3">
      <c r="A1811" t="s">
        <v>2896</v>
      </c>
      <c r="B1811">
        <v>2019</v>
      </c>
      <c r="C1811" s="1">
        <v>2600000</v>
      </c>
      <c r="D1811">
        <v>11000</v>
      </c>
      <c r="E1811" t="s">
        <v>14</v>
      </c>
      <c r="F1811" t="s">
        <v>11</v>
      </c>
      <c r="G1811" t="s">
        <v>19</v>
      </c>
      <c r="H1811" t="s">
        <v>121</v>
      </c>
      <c r="I1811" t="s">
        <v>1674</v>
      </c>
      <c r="J1811" t="s">
        <v>1793</v>
      </c>
      <c r="K1811" t="s">
        <v>1968</v>
      </c>
      <c r="L1811" t="s">
        <v>2507</v>
      </c>
      <c r="M1811">
        <v>5</v>
      </c>
    </row>
    <row r="1812" spans="1:13" x14ac:dyDescent="0.3">
      <c r="A1812" t="s">
        <v>440</v>
      </c>
      <c r="B1812">
        <v>2016</v>
      </c>
      <c r="C1812" s="1">
        <v>839000</v>
      </c>
      <c r="D1812">
        <v>63000</v>
      </c>
      <c r="E1812" t="s">
        <v>14</v>
      </c>
      <c r="F1812" t="s">
        <v>11</v>
      </c>
      <c r="G1812" t="s">
        <v>12</v>
      </c>
      <c r="H1812" t="s">
        <v>121</v>
      </c>
      <c r="I1812" t="s">
        <v>1718</v>
      </c>
      <c r="J1812" t="s">
        <v>1625</v>
      </c>
      <c r="K1812" t="s">
        <v>1685</v>
      </c>
      <c r="L1812" t="s">
        <v>1686</v>
      </c>
      <c r="M1812">
        <v>5</v>
      </c>
    </row>
    <row r="1813" spans="1:13" x14ac:dyDescent="0.3">
      <c r="A1813" t="s">
        <v>1257</v>
      </c>
      <c r="B1813">
        <v>2019</v>
      </c>
      <c r="C1813" s="1">
        <v>635000</v>
      </c>
      <c r="D1813">
        <v>2000</v>
      </c>
      <c r="E1813" t="s">
        <v>10</v>
      </c>
      <c r="F1813" t="s">
        <v>11</v>
      </c>
      <c r="G1813" t="s">
        <v>12</v>
      </c>
      <c r="H1813" t="s">
        <v>121</v>
      </c>
      <c r="I1813" t="s">
        <v>2052</v>
      </c>
      <c r="J1813" t="s">
        <v>1704</v>
      </c>
      <c r="K1813" t="s">
        <v>1626</v>
      </c>
      <c r="L1813" t="s">
        <v>2897</v>
      </c>
      <c r="M1813">
        <v>5</v>
      </c>
    </row>
    <row r="1814" spans="1:13" x14ac:dyDescent="0.3">
      <c r="A1814" t="s">
        <v>956</v>
      </c>
      <c r="B1814">
        <v>2014</v>
      </c>
      <c r="C1814" s="1">
        <v>550000</v>
      </c>
      <c r="D1814">
        <v>300000</v>
      </c>
      <c r="E1814" t="s">
        <v>14</v>
      </c>
      <c r="F1814" t="s">
        <v>25</v>
      </c>
      <c r="G1814" t="s">
        <v>12</v>
      </c>
      <c r="H1814" t="s">
        <v>154</v>
      </c>
      <c r="I1814" t="s">
        <v>2157</v>
      </c>
      <c r="J1814" t="s">
        <v>1742</v>
      </c>
      <c r="K1814" t="s">
        <v>1877</v>
      </c>
      <c r="L1814" t="s">
        <v>1878</v>
      </c>
      <c r="M1814">
        <v>8</v>
      </c>
    </row>
    <row r="1815" spans="1:13" x14ac:dyDescent="0.3">
      <c r="A1815" t="s">
        <v>2898</v>
      </c>
      <c r="B1815">
        <v>2011</v>
      </c>
      <c r="C1815" s="1">
        <v>180000</v>
      </c>
      <c r="D1815">
        <v>190000</v>
      </c>
      <c r="E1815" t="s">
        <v>14</v>
      </c>
      <c r="F1815" t="s">
        <v>25</v>
      </c>
      <c r="G1815" t="s">
        <v>12</v>
      </c>
      <c r="H1815" t="s">
        <v>154</v>
      </c>
      <c r="I1815" t="s">
        <v>2779</v>
      </c>
      <c r="J1815" t="s">
        <v>1667</v>
      </c>
      <c r="K1815" t="s">
        <v>1890</v>
      </c>
      <c r="L1815" t="s">
        <v>2504</v>
      </c>
      <c r="M1815">
        <v>5</v>
      </c>
    </row>
    <row r="1816" spans="1:13" x14ac:dyDescent="0.3">
      <c r="A1816" t="s">
        <v>1335</v>
      </c>
      <c r="B1816">
        <v>2015</v>
      </c>
      <c r="C1816" s="1">
        <v>650000</v>
      </c>
      <c r="D1816">
        <v>80000</v>
      </c>
      <c r="E1816" t="s">
        <v>14</v>
      </c>
      <c r="F1816" t="s">
        <v>25</v>
      </c>
      <c r="G1816" t="s">
        <v>12</v>
      </c>
      <c r="H1816" t="s">
        <v>121</v>
      </c>
      <c r="I1816" t="s">
        <v>1777</v>
      </c>
      <c r="J1816" t="s">
        <v>1629</v>
      </c>
      <c r="K1816" t="s">
        <v>1698</v>
      </c>
      <c r="L1816" t="s">
        <v>1686</v>
      </c>
      <c r="M1816">
        <v>5</v>
      </c>
    </row>
    <row r="1817" spans="1:13" x14ac:dyDescent="0.3">
      <c r="A1817" t="s">
        <v>1203</v>
      </c>
      <c r="B1817">
        <v>2011</v>
      </c>
      <c r="C1817" s="1">
        <v>350000</v>
      </c>
      <c r="D1817">
        <v>80000</v>
      </c>
      <c r="E1817" t="s">
        <v>10</v>
      </c>
      <c r="F1817" t="s">
        <v>25</v>
      </c>
      <c r="G1817" t="s">
        <v>12</v>
      </c>
      <c r="H1817" t="s">
        <v>126</v>
      </c>
      <c r="I1817" t="s">
        <v>1746</v>
      </c>
      <c r="J1817" t="s">
        <v>1681</v>
      </c>
      <c r="K1817" t="s">
        <v>1640</v>
      </c>
      <c r="L1817" t="s">
        <v>2899</v>
      </c>
      <c r="M1817">
        <v>5</v>
      </c>
    </row>
    <row r="1818" spans="1:13" x14ac:dyDescent="0.3">
      <c r="A1818" t="s">
        <v>559</v>
      </c>
      <c r="B1818">
        <v>2015</v>
      </c>
      <c r="C1818" s="1">
        <v>265000</v>
      </c>
      <c r="D1818">
        <v>54000</v>
      </c>
      <c r="E1818" t="s">
        <v>10</v>
      </c>
      <c r="F1818" t="s">
        <v>25</v>
      </c>
      <c r="G1818" t="s">
        <v>12</v>
      </c>
      <c r="H1818" t="s">
        <v>121</v>
      </c>
      <c r="I1818" t="s">
        <v>1729</v>
      </c>
      <c r="J1818" t="s">
        <v>1730</v>
      </c>
      <c r="K1818" t="s">
        <v>1758</v>
      </c>
      <c r="L1818" t="s">
        <v>1731</v>
      </c>
      <c r="M1818">
        <v>5</v>
      </c>
    </row>
    <row r="1819" spans="1:13" x14ac:dyDescent="0.3">
      <c r="A1819" t="s">
        <v>411</v>
      </c>
      <c r="B1819">
        <v>2018</v>
      </c>
      <c r="C1819" s="1">
        <v>330000</v>
      </c>
      <c r="D1819">
        <v>30000</v>
      </c>
      <c r="E1819" t="s">
        <v>10</v>
      </c>
      <c r="F1819" t="s">
        <v>25</v>
      </c>
      <c r="G1819" t="s">
        <v>12</v>
      </c>
      <c r="H1819" t="s">
        <v>121</v>
      </c>
      <c r="I1819" t="s">
        <v>1915</v>
      </c>
      <c r="J1819" t="s">
        <v>1916</v>
      </c>
      <c r="K1819" t="s">
        <v>1678</v>
      </c>
      <c r="L1819" t="s">
        <v>1917</v>
      </c>
      <c r="M1819">
        <v>5</v>
      </c>
    </row>
    <row r="1820" spans="1:13" x14ac:dyDescent="0.3">
      <c r="A1820" t="s">
        <v>282</v>
      </c>
      <c r="B1820">
        <v>2019</v>
      </c>
      <c r="C1820" s="1">
        <v>395000</v>
      </c>
      <c r="D1820">
        <v>5000</v>
      </c>
      <c r="E1820" t="s">
        <v>10</v>
      </c>
      <c r="F1820" t="s">
        <v>25</v>
      </c>
      <c r="G1820" t="s">
        <v>12</v>
      </c>
      <c r="H1820" t="s">
        <v>121</v>
      </c>
      <c r="I1820" t="s">
        <v>1872</v>
      </c>
      <c r="J1820" t="s">
        <v>1814</v>
      </c>
      <c r="K1820" t="s">
        <v>1873</v>
      </c>
      <c r="L1820" t="s">
        <v>1874</v>
      </c>
      <c r="M1820">
        <v>7</v>
      </c>
    </row>
    <row r="1821" spans="1:13" x14ac:dyDescent="0.3">
      <c r="A1821" t="s">
        <v>1205</v>
      </c>
      <c r="B1821">
        <v>2015</v>
      </c>
      <c r="C1821" s="1">
        <v>700000</v>
      </c>
      <c r="D1821">
        <v>58945</v>
      </c>
      <c r="E1821" t="s">
        <v>14</v>
      </c>
      <c r="F1821" t="s">
        <v>25</v>
      </c>
      <c r="G1821" t="s">
        <v>12</v>
      </c>
      <c r="H1821" t="s">
        <v>121</v>
      </c>
      <c r="I1821" t="s">
        <v>2372</v>
      </c>
      <c r="J1821" t="s">
        <v>2039</v>
      </c>
      <c r="K1821" t="s">
        <v>1765</v>
      </c>
      <c r="L1821" t="s">
        <v>2105</v>
      </c>
      <c r="M1821">
        <v>7</v>
      </c>
    </row>
    <row r="1822" spans="1:13" x14ac:dyDescent="0.3">
      <c r="A1822" t="s">
        <v>285</v>
      </c>
      <c r="B1822">
        <v>2012</v>
      </c>
      <c r="C1822" s="1">
        <v>300000</v>
      </c>
      <c r="D1822">
        <v>90000</v>
      </c>
      <c r="E1822" t="s">
        <v>14</v>
      </c>
      <c r="F1822" t="s">
        <v>25</v>
      </c>
      <c r="G1822" t="s">
        <v>12</v>
      </c>
      <c r="H1822" t="s">
        <v>121</v>
      </c>
      <c r="I1822" t="s">
        <v>1662</v>
      </c>
      <c r="J1822" t="s">
        <v>1663</v>
      </c>
      <c r="K1822" t="s">
        <v>2029</v>
      </c>
      <c r="L1822" t="s">
        <v>1665</v>
      </c>
      <c r="M1822">
        <v>5</v>
      </c>
    </row>
    <row r="1823" spans="1:13" x14ac:dyDescent="0.3">
      <c r="A1823" t="s">
        <v>320</v>
      </c>
      <c r="B1823">
        <v>2011</v>
      </c>
      <c r="C1823" s="1">
        <v>650000</v>
      </c>
      <c r="D1823">
        <v>375000</v>
      </c>
      <c r="E1823" t="s">
        <v>14</v>
      </c>
      <c r="F1823" t="s">
        <v>25</v>
      </c>
      <c r="G1823" t="s">
        <v>12</v>
      </c>
      <c r="H1823" t="s">
        <v>121</v>
      </c>
      <c r="I1823" t="s">
        <v>2148</v>
      </c>
      <c r="J1823" t="s">
        <v>1764</v>
      </c>
      <c r="K1823" t="s">
        <v>2149</v>
      </c>
      <c r="L1823" t="s">
        <v>2150</v>
      </c>
      <c r="M1823">
        <v>8</v>
      </c>
    </row>
    <row r="1824" spans="1:13" x14ac:dyDescent="0.3">
      <c r="A1824" t="s">
        <v>223</v>
      </c>
      <c r="B1824">
        <v>2013</v>
      </c>
      <c r="C1824" s="1">
        <v>625000</v>
      </c>
      <c r="D1824">
        <v>160000</v>
      </c>
      <c r="E1824" t="s">
        <v>14</v>
      </c>
      <c r="F1824" t="s">
        <v>25</v>
      </c>
      <c r="G1824" t="s">
        <v>12</v>
      </c>
      <c r="H1824" t="s">
        <v>154</v>
      </c>
      <c r="I1824" t="s">
        <v>1918</v>
      </c>
      <c r="J1824" t="s">
        <v>1625</v>
      </c>
      <c r="K1824" t="s">
        <v>1811</v>
      </c>
      <c r="L1824" t="s">
        <v>1686</v>
      </c>
      <c r="M1824">
        <v>7</v>
      </c>
    </row>
    <row r="1825" spans="1:13" x14ac:dyDescent="0.3">
      <c r="A1825" t="s">
        <v>2900</v>
      </c>
      <c r="B1825">
        <v>2014</v>
      </c>
      <c r="C1825" s="1">
        <v>425000</v>
      </c>
      <c r="D1825">
        <v>80000</v>
      </c>
      <c r="E1825" t="s">
        <v>14</v>
      </c>
      <c r="F1825" t="s">
        <v>25</v>
      </c>
      <c r="G1825" t="s">
        <v>12</v>
      </c>
      <c r="H1825" t="s">
        <v>126</v>
      </c>
      <c r="I1825" t="s">
        <v>2901</v>
      </c>
      <c r="J1825" t="s">
        <v>1832</v>
      </c>
      <c r="K1825" t="s">
        <v>1833</v>
      </c>
      <c r="L1825" t="s">
        <v>1631</v>
      </c>
      <c r="M1825">
        <v>5</v>
      </c>
    </row>
    <row r="1826" spans="1:13" x14ac:dyDescent="0.3">
      <c r="A1826" t="s">
        <v>462</v>
      </c>
      <c r="B1826">
        <v>2004</v>
      </c>
      <c r="C1826" s="1">
        <v>55000</v>
      </c>
      <c r="D1826">
        <v>50000</v>
      </c>
      <c r="E1826" t="s">
        <v>10</v>
      </c>
      <c r="F1826" t="s">
        <v>25</v>
      </c>
      <c r="G1826" t="s">
        <v>12</v>
      </c>
      <c r="H1826" t="s">
        <v>154</v>
      </c>
      <c r="I1826" t="s">
        <v>1642</v>
      </c>
      <c r="J1826" t="s">
        <v>1655</v>
      </c>
      <c r="K1826" t="s">
        <v>1656</v>
      </c>
      <c r="L1826" t="s">
        <v>1657</v>
      </c>
      <c r="M1826">
        <v>4</v>
      </c>
    </row>
    <row r="1827" spans="1:13" x14ac:dyDescent="0.3">
      <c r="A1827" t="s">
        <v>1023</v>
      </c>
      <c r="B1827">
        <v>2015</v>
      </c>
      <c r="C1827" s="1">
        <v>250000</v>
      </c>
      <c r="D1827">
        <v>80000</v>
      </c>
      <c r="E1827" t="s">
        <v>14</v>
      </c>
      <c r="F1827" t="s">
        <v>25</v>
      </c>
      <c r="G1827" t="s">
        <v>12</v>
      </c>
      <c r="H1827" t="s">
        <v>126</v>
      </c>
      <c r="I1827" t="s">
        <v>1895</v>
      </c>
      <c r="J1827" t="s">
        <v>1896</v>
      </c>
      <c r="K1827" t="s">
        <v>1897</v>
      </c>
      <c r="L1827" t="s">
        <v>1898</v>
      </c>
      <c r="M1827">
        <v>5</v>
      </c>
    </row>
    <row r="1828" spans="1:13" x14ac:dyDescent="0.3">
      <c r="A1828" t="s">
        <v>2421</v>
      </c>
      <c r="B1828">
        <v>2015</v>
      </c>
      <c r="C1828" s="1">
        <v>459999</v>
      </c>
      <c r="D1828">
        <v>156975</v>
      </c>
      <c r="E1828" t="s">
        <v>14</v>
      </c>
      <c r="F1828" t="s">
        <v>25</v>
      </c>
      <c r="G1828" t="s">
        <v>12</v>
      </c>
      <c r="H1828" t="s">
        <v>121</v>
      </c>
      <c r="I1828" t="s">
        <v>2170</v>
      </c>
      <c r="J1828" t="s">
        <v>2164</v>
      </c>
      <c r="K1828" t="s">
        <v>1920</v>
      </c>
      <c r="L1828" t="s">
        <v>2422</v>
      </c>
      <c r="M1828">
        <v>9</v>
      </c>
    </row>
    <row r="1829" spans="1:13" x14ac:dyDescent="0.3">
      <c r="A1829" t="s">
        <v>2902</v>
      </c>
      <c r="B1829">
        <v>2017</v>
      </c>
      <c r="C1829" s="1">
        <v>1594000</v>
      </c>
      <c r="D1829">
        <v>5000</v>
      </c>
      <c r="E1829" t="s">
        <v>14</v>
      </c>
      <c r="F1829" t="s">
        <v>25</v>
      </c>
      <c r="G1829" t="s">
        <v>12</v>
      </c>
      <c r="H1829" t="s">
        <v>121</v>
      </c>
      <c r="I1829" t="s">
        <v>2041</v>
      </c>
      <c r="J1829" t="s">
        <v>1659</v>
      </c>
      <c r="K1829" t="s">
        <v>2903</v>
      </c>
      <c r="L1829" t="s">
        <v>2043</v>
      </c>
      <c r="M1829">
        <v>5</v>
      </c>
    </row>
    <row r="1830" spans="1:13" x14ac:dyDescent="0.3">
      <c r="A1830" t="s">
        <v>2328</v>
      </c>
      <c r="B1830">
        <v>2014</v>
      </c>
      <c r="C1830" s="1">
        <v>300000</v>
      </c>
      <c r="D1830">
        <v>50000</v>
      </c>
      <c r="E1830" t="s">
        <v>10</v>
      </c>
      <c r="F1830" t="s">
        <v>25</v>
      </c>
      <c r="G1830" t="s">
        <v>12</v>
      </c>
      <c r="H1830" t="s">
        <v>121</v>
      </c>
      <c r="I1830" t="s">
        <v>1713</v>
      </c>
      <c r="J1830" t="s">
        <v>1704</v>
      </c>
      <c r="K1830" t="s">
        <v>2329</v>
      </c>
      <c r="L1830" t="s">
        <v>2330</v>
      </c>
      <c r="M1830">
        <v>5</v>
      </c>
    </row>
    <row r="1831" spans="1:13" x14ac:dyDescent="0.3">
      <c r="A1831" t="s">
        <v>486</v>
      </c>
      <c r="B1831">
        <v>2018</v>
      </c>
      <c r="C1831" s="1">
        <v>950000</v>
      </c>
      <c r="D1831">
        <v>27620</v>
      </c>
      <c r="E1831" t="s">
        <v>14</v>
      </c>
      <c r="F1831" t="s">
        <v>11</v>
      </c>
      <c r="G1831" t="s">
        <v>12</v>
      </c>
      <c r="H1831" t="s">
        <v>121</v>
      </c>
      <c r="I1831" t="s">
        <v>1834</v>
      </c>
      <c r="J1831" t="s">
        <v>1629</v>
      </c>
      <c r="K1831" t="s">
        <v>1835</v>
      </c>
      <c r="L1831" t="s">
        <v>1836</v>
      </c>
      <c r="M1831">
        <v>5</v>
      </c>
    </row>
    <row r="1832" spans="1:13" x14ac:dyDescent="0.3">
      <c r="A1832" t="s">
        <v>160</v>
      </c>
      <c r="B1832">
        <v>2013</v>
      </c>
      <c r="C1832" s="1">
        <v>484999</v>
      </c>
      <c r="D1832">
        <v>120000</v>
      </c>
      <c r="E1832" t="s">
        <v>14</v>
      </c>
      <c r="F1832" t="s">
        <v>25</v>
      </c>
      <c r="G1832" t="s">
        <v>12</v>
      </c>
      <c r="H1832" t="s">
        <v>121</v>
      </c>
      <c r="I1832" t="s">
        <v>2157</v>
      </c>
      <c r="J1832" t="s">
        <v>1742</v>
      </c>
      <c r="K1832" t="s">
        <v>1877</v>
      </c>
      <c r="L1832" t="s">
        <v>1878</v>
      </c>
      <c r="M1832">
        <v>9</v>
      </c>
    </row>
    <row r="1833" spans="1:13" x14ac:dyDescent="0.3">
      <c r="A1833" t="s">
        <v>1217</v>
      </c>
      <c r="B1833">
        <v>2009</v>
      </c>
      <c r="C1833" s="1">
        <v>161000</v>
      </c>
      <c r="D1833">
        <v>120000</v>
      </c>
      <c r="E1833" t="s">
        <v>14</v>
      </c>
      <c r="F1833" t="s">
        <v>25</v>
      </c>
      <c r="G1833" t="s">
        <v>12</v>
      </c>
      <c r="H1833" t="s">
        <v>154</v>
      </c>
      <c r="I1833" t="s">
        <v>1720</v>
      </c>
      <c r="J1833" t="s">
        <v>2152</v>
      </c>
      <c r="K1833" t="s">
        <v>2380</v>
      </c>
      <c r="L1833" t="s">
        <v>2381</v>
      </c>
      <c r="M1833">
        <v>8</v>
      </c>
    </row>
    <row r="1834" spans="1:13" x14ac:dyDescent="0.3">
      <c r="A1834" t="s">
        <v>424</v>
      </c>
      <c r="B1834">
        <v>2015</v>
      </c>
      <c r="C1834" s="1">
        <v>500000</v>
      </c>
      <c r="D1834">
        <v>58000</v>
      </c>
      <c r="E1834" t="s">
        <v>10</v>
      </c>
      <c r="F1834" t="s">
        <v>25</v>
      </c>
      <c r="G1834" t="s">
        <v>12</v>
      </c>
      <c r="H1834" t="s">
        <v>121</v>
      </c>
      <c r="I1834" t="s">
        <v>2175</v>
      </c>
      <c r="J1834" t="s">
        <v>1647</v>
      </c>
      <c r="K1834" t="s">
        <v>1648</v>
      </c>
      <c r="L1834" t="s">
        <v>2176</v>
      </c>
      <c r="M1834">
        <v>5</v>
      </c>
    </row>
    <row r="1835" spans="1:13" x14ac:dyDescent="0.3">
      <c r="A1835" t="s">
        <v>2698</v>
      </c>
      <c r="B1835">
        <v>2012</v>
      </c>
      <c r="C1835" s="1">
        <v>350000</v>
      </c>
      <c r="D1835">
        <v>50000</v>
      </c>
      <c r="E1835" t="s">
        <v>10</v>
      </c>
      <c r="F1835" t="s">
        <v>25</v>
      </c>
      <c r="G1835" t="s">
        <v>12</v>
      </c>
      <c r="H1835" t="s">
        <v>121</v>
      </c>
      <c r="I1835" t="s">
        <v>2092</v>
      </c>
      <c r="J1835" t="s">
        <v>1629</v>
      </c>
      <c r="K1835" t="s">
        <v>2093</v>
      </c>
      <c r="L1835" t="s">
        <v>2094</v>
      </c>
      <c r="M1835">
        <v>5</v>
      </c>
    </row>
    <row r="1836" spans="1:13" x14ac:dyDescent="0.3">
      <c r="A1836" t="s">
        <v>1470</v>
      </c>
      <c r="B1836">
        <v>2017</v>
      </c>
      <c r="C1836" s="1">
        <v>550000</v>
      </c>
      <c r="D1836">
        <v>40000</v>
      </c>
      <c r="E1836" t="s">
        <v>10</v>
      </c>
      <c r="F1836" t="s">
        <v>25</v>
      </c>
      <c r="G1836" t="s">
        <v>19</v>
      </c>
      <c r="H1836" t="s">
        <v>121</v>
      </c>
      <c r="I1836" t="s">
        <v>2697</v>
      </c>
      <c r="J1836" t="s">
        <v>1647</v>
      </c>
      <c r="K1836" t="s">
        <v>1870</v>
      </c>
      <c r="L1836" t="s">
        <v>1871</v>
      </c>
      <c r="M1836">
        <v>5</v>
      </c>
    </row>
    <row r="1837" spans="1:13" x14ac:dyDescent="0.3">
      <c r="A1837" t="s">
        <v>613</v>
      </c>
      <c r="B1837">
        <v>2018</v>
      </c>
      <c r="C1837" s="1">
        <v>850000</v>
      </c>
      <c r="D1837">
        <v>7800</v>
      </c>
      <c r="E1837" t="s">
        <v>10</v>
      </c>
      <c r="F1837" t="s">
        <v>25</v>
      </c>
      <c r="G1837" t="s">
        <v>12</v>
      </c>
      <c r="H1837" t="s">
        <v>121</v>
      </c>
      <c r="I1837" t="s">
        <v>2023</v>
      </c>
      <c r="J1837" t="s">
        <v>1704</v>
      </c>
      <c r="K1837" t="s">
        <v>2090</v>
      </c>
      <c r="L1837" t="s">
        <v>2117</v>
      </c>
      <c r="M1837">
        <v>5</v>
      </c>
    </row>
    <row r="1838" spans="1:13" x14ac:dyDescent="0.3">
      <c r="A1838" t="s">
        <v>354</v>
      </c>
      <c r="B1838">
        <v>2016</v>
      </c>
      <c r="C1838" s="1">
        <v>240000</v>
      </c>
      <c r="D1838">
        <v>50000</v>
      </c>
      <c r="E1838" t="s">
        <v>10</v>
      </c>
      <c r="F1838" t="s">
        <v>25</v>
      </c>
      <c r="G1838" t="s">
        <v>12</v>
      </c>
      <c r="H1838" t="s">
        <v>121</v>
      </c>
      <c r="I1838" t="s">
        <v>2085</v>
      </c>
      <c r="J1838" t="s">
        <v>1655</v>
      </c>
      <c r="K1838" t="s">
        <v>1711</v>
      </c>
      <c r="L1838" t="s">
        <v>1712</v>
      </c>
      <c r="M1838">
        <v>5</v>
      </c>
    </row>
    <row r="1839" spans="1:13" x14ac:dyDescent="0.3">
      <c r="A1839" t="s">
        <v>433</v>
      </c>
      <c r="B1839">
        <v>2011</v>
      </c>
      <c r="C1839" s="1">
        <v>950000</v>
      </c>
      <c r="D1839">
        <v>68000</v>
      </c>
      <c r="E1839" t="s">
        <v>14</v>
      </c>
      <c r="F1839" t="s">
        <v>25</v>
      </c>
      <c r="G1839" t="s">
        <v>12</v>
      </c>
      <c r="H1839" t="s">
        <v>121</v>
      </c>
      <c r="I1839" t="s">
        <v>2856</v>
      </c>
      <c r="J1839" t="s">
        <v>2409</v>
      </c>
      <c r="K1839" t="s">
        <v>1968</v>
      </c>
      <c r="L1839" t="s">
        <v>2904</v>
      </c>
      <c r="M1839">
        <v>7</v>
      </c>
    </row>
    <row r="1840" spans="1:13" x14ac:dyDescent="0.3">
      <c r="A1840" t="s">
        <v>341</v>
      </c>
      <c r="B1840">
        <v>2015</v>
      </c>
      <c r="C1840" s="1">
        <v>423000</v>
      </c>
      <c r="D1840">
        <v>60000</v>
      </c>
      <c r="E1840" t="s">
        <v>10</v>
      </c>
      <c r="F1840" t="s">
        <v>25</v>
      </c>
      <c r="G1840" t="s">
        <v>12</v>
      </c>
      <c r="H1840" t="s">
        <v>126</v>
      </c>
      <c r="I1840" t="s">
        <v>1827</v>
      </c>
      <c r="J1840" t="s">
        <v>1828</v>
      </c>
      <c r="K1840" t="s">
        <v>1829</v>
      </c>
      <c r="L1840" t="s">
        <v>1830</v>
      </c>
      <c r="M1840">
        <v>7</v>
      </c>
    </row>
    <row r="1841" spans="1:13" x14ac:dyDescent="0.3">
      <c r="A1841" t="s">
        <v>1311</v>
      </c>
      <c r="B1841">
        <v>2005</v>
      </c>
      <c r="C1841" s="1">
        <v>90000</v>
      </c>
      <c r="D1841">
        <v>74000</v>
      </c>
      <c r="E1841" t="s">
        <v>10</v>
      </c>
      <c r="F1841" t="s">
        <v>25</v>
      </c>
      <c r="G1841" t="s">
        <v>12</v>
      </c>
      <c r="H1841" t="s">
        <v>126</v>
      </c>
      <c r="I1841" t="s">
        <v>2148</v>
      </c>
      <c r="J1841" t="s">
        <v>1639</v>
      </c>
      <c r="K1841" t="s">
        <v>2485</v>
      </c>
      <c r="L1841" t="s">
        <v>2486</v>
      </c>
      <c r="M1841">
        <v>5</v>
      </c>
    </row>
    <row r="1842" spans="1:13" x14ac:dyDescent="0.3">
      <c r="A1842" t="s">
        <v>2806</v>
      </c>
      <c r="B1842">
        <v>2011</v>
      </c>
      <c r="C1842" s="1">
        <v>350000</v>
      </c>
      <c r="D1842">
        <v>58000</v>
      </c>
      <c r="E1842" t="s">
        <v>14</v>
      </c>
      <c r="F1842" t="s">
        <v>25</v>
      </c>
      <c r="G1842" t="s">
        <v>12</v>
      </c>
      <c r="H1842" t="s">
        <v>126</v>
      </c>
      <c r="I1842" t="s">
        <v>1741</v>
      </c>
      <c r="J1842" t="s">
        <v>1742</v>
      </c>
      <c r="K1842" t="s">
        <v>1905</v>
      </c>
      <c r="L1842" t="s">
        <v>1744</v>
      </c>
      <c r="M1842">
        <v>7</v>
      </c>
    </row>
    <row r="1843" spans="1:13" x14ac:dyDescent="0.3">
      <c r="A1843" t="s">
        <v>374</v>
      </c>
      <c r="B1843">
        <v>2011</v>
      </c>
      <c r="C1843" s="1">
        <v>170000</v>
      </c>
      <c r="D1843">
        <v>70000</v>
      </c>
      <c r="E1843" t="s">
        <v>10</v>
      </c>
      <c r="F1843" t="s">
        <v>25</v>
      </c>
      <c r="G1843" t="s">
        <v>12</v>
      </c>
      <c r="H1843" t="s">
        <v>154</v>
      </c>
      <c r="I1843" t="s">
        <v>1880</v>
      </c>
      <c r="J1843" t="s">
        <v>1730</v>
      </c>
      <c r="K1843" t="s">
        <v>2195</v>
      </c>
      <c r="L1843" t="s">
        <v>1731</v>
      </c>
      <c r="M1843">
        <v>5</v>
      </c>
    </row>
    <row r="1844" spans="1:13" x14ac:dyDescent="0.3">
      <c r="A1844" t="s">
        <v>236</v>
      </c>
      <c r="B1844">
        <v>2015</v>
      </c>
      <c r="C1844" s="1">
        <v>450000</v>
      </c>
      <c r="D1844">
        <v>70000</v>
      </c>
      <c r="E1844" t="s">
        <v>10</v>
      </c>
      <c r="F1844" t="s">
        <v>25</v>
      </c>
      <c r="G1844" t="s">
        <v>12</v>
      </c>
      <c r="H1844" t="s">
        <v>121</v>
      </c>
      <c r="I1844" t="s">
        <v>1813</v>
      </c>
      <c r="J1844" t="s">
        <v>1814</v>
      </c>
      <c r="K1844" t="s">
        <v>1815</v>
      </c>
      <c r="L1844" t="s">
        <v>1816</v>
      </c>
      <c r="M1844">
        <v>5</v>
      </c>
    </row>
    <row r="1845" spans="1:13" x14ac:dyDescent="0.3">
      <c r="A1845" t="s">
        <v>531</v>
      </c>
      <c r="B1845">
        <v>2009</v>
      </c>
      <c r="C1845" s="1">
        <v>150000</v>
      </c>
      <c r="D1845">
        <v>110000</v>
      </c>
      <c r="E1845" t="s">
        <v>10</v>
      </c>
      <c r="F1845" t="s">
        <v>25</v>
      </c>
      <c r="G1845" t="s">
        <v>12</v>
      </c>
      <c r="H1845" t="s">
        <v>126</v>
      </c>
      <c r="I1845" t="s">
        <v>1807</v>
      </c>
      <c r="J1845" t="s">
        <v>1647</v>
      </c>
      <c r="K1845" t="s">
        <v>1808</v>
      </c>
      <c r="L1845" t="s">
        <v>1809</v>
      </c>
      <c r="M1845">
        <v>5</v>
      </c>
    </row>
    <row r="1846" spans="1:13" x14ac:dyDescent="0.3">
      <c r="A1846" t="s">
        <v>243</v>
      </c>
      <c r="B1846">
        <v>2002</v>
      </c>
      <c r="C1846" s="1">
        <v>75000</v>
      </c>
      <c r="D1846">
        <v>80000</v>
      </c>
      <c r="E1846" t="s">
        <v>10</v>
      </c>
      <c r="F1846" t="s">
        <v>25</v>
      </c>
      <c r="G1846" t="s">
        <v>12</v>
      </c>
      <c r="H1846" t="s">
        <v>154</v>
      </c>
      <c r="I1846" t="s">
        <v>1676</v>
      </c>
      <c r="J1846" t="s">
        <v>1676</v>
      </c>
      <c r="K1846" t="s">
        <v>1676</v>
      </c>
      <c r="L1846" t="s">
        <v>1676</v>
      </c>
    </row>
    <row r="1847" spans="1:13" x14ac:dyDescent="0.3">
      <c r="A1847" t="s">
        <v>166</v>
      </c>
      <c r="B1847">
        <v>2016</v>
      </c>
      <c r="C1847" s="1">
        <v>511000</v>
      </c>
      <c r="D1847">
        <v>80000</v>
      </c>
      <c r="E1847" t="s">
        <v>14</v>
      </c>
      <c r="F1847" t="s">
        <v>25</v>
      </c>
      <c r="G1847" t="s">
        <v>12</v>
      </c>
      <c r="H1847" t="s">
        <v>121</v>
      </c>
      <c r="I1847" t="s">
        <v>1691</v>
      </c>
      <c r="J1847" t="s">
        <v>1639</v>
      </c>
      <c r="K1847" t="s">
        <v>1692</v>
      </c>
      <c r="L1847" t="s">
        <v>1693</v>
      </c>
      <c r="M1847">
        <v>5</v>
      </c>
    </row>
    <row r="1848" spans="1:13" x14ac:dyDescent="0.3">
      <c r="A1848" t="s">
        <v>1137</v>
      </c>
      <c r="B1848">
        <v>2018</v>
      </c>
      <c r="C1848" s="1">
        <v>850000</v>
      </c>
      <c r="D1848">
        <v>59000</v>
      </c>
      <c r="E1848" t="s">
        <v>14</v>
      </c>
      <c r="F1848" t="s">
        <v>25</v>
      </c>
      <c r="G1848" t="s">
        <v>12</v>
      </c>
      <c r="H1848" t="s">
        <v>121</v>
      </c>
      <c r="I1848" t="s">
        <v>2570</v>
      </c>
      <c r="J1848" t="s">
        <v>1629</v>
      </c>
      <c r="K1848" t="s">
        <v>2905</v>
      </c>
      <c r="L1848" t="s">
        <v>2906</v>
      </c>
      <c r="M1848">
        <v>7</v>
      </c>
    </row>
    <row r="1849" spans="1:13" x14ac:dyDescent="0.3">
      <c r="A1849" t="s">
        <v>2907</v>
      </c>
      <c r="B1849">
        <v>2018</v>
      </c>
      <c r="C1849" s="1">
        <v>250000</v>
      </c>
      <c r="D1849">
        <v>110000</v>
      </c>
      <c r="E1849" t="s">
        <v>14</v>
      </c>
      <c r="F1849" t="s">
        <v>25</v>
      </c>
      <c r="G1849" t="s">
        <v>12</v>
      </c>
      <c r="H1849" t="s">
        <v>121</v>
      </c>
      <c r="I1849" t="s">
        <v>2436</v>
      </c>
      <c r="J1849" t="s">
        <v>1639</v>
      </c>
      <c r="K1849" t="s">
        <v>2143</v>
      </c>
      <c r="L1849" t="s">
        <v>2144</v>
      </c>
      <c r="M1849">
        <v>5</v>
      </c>
    </row>
    <row r="1850" spans="1:13" x14ac:dyDescent="0.3">
      <c r="A1850" t="s">
        <v>1148</v>
      </c>
      <c r="B1850">
        <v>2020</v>
      </c>
      <c r="C1850" s="1">
        <v>420000</v>
      </c>
      <c r="D1850">
        <v>25000</v>
      </c>
      <c r="E1850" t="s">
        <v>10</v>
      </c>
      <c r="F1850" t="s">
        <v>25</v>
      </c>
      <c r="G1850" t="s">
        <v>12</v>
      </c>
      <c r="H1850" t="s">
        <v>121</v>
      </c>
      <c r="I1850" t="s">
        <v>1906</v>
      </c>
      <c r="J1850" t="s">
        <v>1730</v>
      </c>
      <c r="K1850" t="s">
        <v>1843</v>
      </c>
      <c r="L1850" t="s">
        <v>1731</v>
      </c>
      <c r="M1850">
        <v>5</v>
      </c>
    </row>
    <row r="1851" spans="1:13" x14ac:dyDescent="0.3">
      <c r="A1851" t="s">
        <v>354</v>
      </c>
      <c r="B1851">
        <v>2014</v>
      </c>
      <c r="C1851" s="1">
        <v>180000</v>
      </c>
      <c r="D1851">
        <v>55000</v>
      </c>
      <c r="E1851" t="s">
        <v>10</v>
      </c>
      <c r="F1851" t="s">
        <v>25</v>
      </c>
      <c r="G1851" t="s">
        <v>12</v>
      </c>
      <c r="H1851" t="s">
        <v>121</v>
      </c>
      <c r="I1851" t="s">
        <v>2085</v>
      </c>
      <c r="J1851" t="s">
        <v>1655</v>
      </c>
      <c r="K1851" t="s">
        <v>1711</v>
      </c>
      <c r="L1851" t="s">
        <v>1712</v>
      </c>
      <c r="M1851">
        <v>5</v>
      </c>
    </row>
    <row r="1852" spans="1:13" x14ac:dyDescent="0.3">
      <c r="A1852" t="s">
        <v>1386</v>
      </c>
      <c r="B1852">
        <v>2015</v>
      </c>
      <c r="C1852" s="1">
        <v>400000</v>
      </c>
      <c r="D1852">
        <v>25000</v>
      </c>
      <c r="E1852" t="s">
        <v>14</v>
      </c>
      <c r="F1852" t="s">
        <v>25</v>
      </c>
      <c r="G1852" t="s">
        <v>12</v>
      </c>
      <c r="H1852" t="s">
        <v>121</v>
      </c>
      <c r="I1852" t="s">
        <v>2300</v>
      </c>
      <c r="J1852" t="s">
        <v>2301</v>
      </c>
      <c r="K1852" t="s">
        <v>2302</v>
      </c>
      <c r="L1852" t="s">
        <v>2303</v>
      </c>
      <c r="M1852">
        <v>5</v>
      </c>
    </row>
    <row r="1853" spans="1:13" x14ac:dyDescent="0.3">
      <c r="A1853" t="s">
        <v>287</v>
      </c>
      <c r="B1853">
        <v>2009</v>
      </c>
      <c r="C1853" s="1">
        <v>150000</v>
      </c>
      <c r="D1853">
        <v>300000</v>
      </c>
      <c r="E1853" t="s">
        <v>14</v>
      </c>
      <c r="F1853" t="s">
        <v>25</v>
      </c>
      <c r="G1853" t="s">
        <v>12</v>
      </c>
      <c r="H1853" t="s">
        <v>121</v>
      </c>
      <c r="I1853" t="s">
        <v>1720</v>
      </c>
      <c r="J1853" t="s">
        <v>2152</v>
      </c>
      <c r="K1853" t="s">
        <v>2380</v>
      </c>
      <c r="L1853" t="s">
        <v>2381</v>
      </c>
      <c r="M1853">
        <v>7</v>
      </c>
    </row>
    <row r="1854" spans="1:13" x14ac:dyDescent="0.3">
      <c r="A1854" t="s">
        <v>1078</v>
      </c>
      <c r="B1854">
        <v>2016</v>
      </c>
      <c r="C1854" s="1">
        <v>500000</v>
      </c>
      <c r="D1854">
        <v>143200</v>
      </c>
      <c r="E1854" t="s">
        <v>14</v>
      </c>
      <c r="F1854" t="s">
        <v>25</v>
      </c>
      <c r="G1854" t="s">
        <v>12</v>
      </c>
      <c r="H1854" t="s">
        <v>121</v>
      </c>
      <c r="I1854" t="s">
        <v>2574</v>
      </c>
      <c r="J1854" t="s">
        <v>1629</v>
      </c>
      <c r="K1854" t="s">
        <v>2575</v>
      </c>
      <c r="L1854" t="s">
        <v>2559</v>
      </c>
      <c r="M1854">
        <v>5</v>
      </c>
    </row>
    <row r="1855" spans="1:13" x14ac:dyDescent="0.3">
      <c r="A1855" t="s">
        <v>852</v>
      </c>
      <c r="B1855">
        <v>2017</v>
      </c>
      <c r="C1855" s="1">
        <v>1689999</v>
      </c>
      <c r="D1855">
        <v>60000</v>
      </c>
      <c r="E1855" t="s">
        <v>14</v>
      </c>
      <c r="F1855" t="s">
        <v>25</v>
      </c>
      <c r="G1855" t="s">
        <v>12</v>
      </c>
      <c r="H1855" t="s">
        <v>121</v>
      </c>
      <c r="I1855" t="s">
        <v>2172</v>
      </c>
      <c r="J1855" t="s">
        <v>2331</v>
      </c>
      <c r="K1855" t="s">
        <v>1803</v>
      </c>
      <c r="L1855" t="s">
        <v>2332</v>
      </c>
      <c r="M1855">
        <v>5</v>
      </c>
    </row>
    <row r="1856" spans="1:13" x14ac:dyDescent="0.3">
      <c r="A1856" t="s">
        <v>867</v>
      </c>
      <c r="B1856">
        <v>2012</v>
      </c>
      <c r="C1856" s="1">
        <v>204999</v>
      </c>
      <c r="D1856">
        <v>120000</v>
      </c>
      <c r="E1856" t="s">
        <v>14</v>
      </c>
      <c r="F1856" t="s">
        <v>25</v>
      </c>
      <c r="G1856" t="s">
        <v>12</v>
      </c>
      <c r="H1856" t="s">
        <v>121</v>
      </c>
      <c r="I1856" t="s">
        <v>2192</v>
      </c>
      <c r="J1856" t="s">
        <v>1667</v>
      </c>
      <c r="K1856" t="s">
        <v>2193</v>
      </c>
      <c r="L1856" t="s">
        <v>1665</v>
      </c>
      <c r="M1856">
        <v>5</v>
      </c>
    </row>
    <row r="1857" spans="1:13" x14ac:dyDescent="0.3">
      <c r="A1857" t="s">
        <v>248</v>
      </c>
      <c r="B1857">
        <v>2014</v>
      </c>
      <c r="C1857" s="1">
        <v>459999</v>
      </c>
      <c r="D1857">
        <v>145000</v>
      </c>
      <c r="E1857" t="s">
        <v>14</v>
      </c>
      <c r="F1857" t="s">
        <v>25</v>
      </c>
      <c r="G1857" t="s">
        <v>12</v>
      </c>
      <c r="H1857" t="s">
        <v>126</v>
      </c>
      <c r="I1857" t="s">
        <v>1980</v>
      </c>
      <c r="J1857" t="s">
        <v>1625</v>
      </c>
      <c r="K1857" t="s">
        <v>1685</v>
      </c>
      <c r="L1857" t="s">
        <v>1686</v>
      </c>
      <c r="M1857">
        <v>5</v>
      </c>
    </row>
    <row r="1858" spans="1:13" x14ac:dyDescent="0.3">
      <c r="A1858" t="s">
        <v>604</v>
      </c>
      <c r="B1858">
        <v>2017</v>
      </c>
      <c r="C1858" s="1">
        <v>600000</v>
      </c>
      <c r="D1858">
        <v>30000</v>
      </c>
      <c r="E1858" t="s">
        <v>10</v>
      </c>
      <c r="F1858" t="s">
        <v>25</v>
      </c>
      <c r="G1858" t="s">
        <v>12</v>
      </c>
      <c r="H1858" t="s">
        <v>121</v>
      </c>
      <c r="I1858" t="s">
        <v>1723</v>
      </c>
      <c r="J1858" t="s">
        <v>1647</v>
      </c>
      <c r="K1858" t="s">
        <v>1724</v>
      </c>
      <c r="L1858" t="s">
        <v>1725</v>
      </c>
      <c r="M1858">
        <v>5</v>
      </c>
    </row>
    <row r="1859" spans="1:13" x14ac:dyDescent="0.3">
      <c r="A1859" t="s">
        <v>580</v>
      </c>
      <c r="B1859">
        <v>2019</v>
      </c>
      <c r="C1859" s="1">
        <v>585000</v>
      </c>
      <c r="D1859">
        <v>8000</v>
      </c>
      <c r="E1859" t="s">
        <v>10</v>
      </c>
      <c r="F1859" t="s">
        <v>25</v>
      </c>
      <c r="G1859" t="s">
        <v>12</v>
      </c>
      <c r="H1859" t="s">
        <v>121</v>
      </c>
      <c r="I1859" t="s">
        <v>1677</v>
      </c>
      <c r="J1859" t="s">
        <v>1647</v>
      </c>
      <c r="K1859" t="s">
        <v>1648</v>
      </c>
      <c r="L1859" t="s">
        <v>1649</v>
      </c>
      <c r="M1859">
        <v>5</v>
      </c>
    </row>
    <row r="1860" spans="1:13" x14ac:dyDescent="0.3">
      <c r="A1860" t="s">
        <v>433</v>
      </c>
      <c r="B1860">
        <v>2012</v>
      </c>
      <c r="C1860" s="1">
        <v>551000</v>
      </c>
      <c r="D1860">
        <v>170000</v>
      </c>
      <c r="E1860" t="s">
        <v>14</v>
      </c>
      <c r="F1860" t="s">
        <v>25</v>
      </c>
      <c r="G1860" t="s">
        <v>12</v>
      </c>
      <c r="H1860" t="s">
        <v>121</v>
      </c>
      <c r="I1860" t="s">
        <v>2856</v>
      </c>
      <c r="J1860" t="s">
        <v>2409</v>
      </c>
      <c r="K1860" t="s">
        <v>1968</v>
      </c>
      <c r="L1860" t="s">
        <v>2904</v>
      </c>
      <c r="M1860">
        <v>7</v>
      </c>
    </row>
    <row r="1861" spans="1:13" x14ac:dyDescent="0.3">
      <c r="A1861" t="s">
        <v>619</v>
      </c>
      <c r="B1861">
        <v>2013</v>
      </c>
      <c r="C1861" s="1">
        <v>525000</v>
      </c>
      <c r="D1861">
        <v>100000</v>
      </c>
      <c r="E1861" t="s">
        <v>14</v>
      </c>
      <c r="F1861" t="s">
        <v>25</v>
      </c>
      <c r="G1861" t="s">
        <v>12</v>
      </c>
      <c r="H1861" t="s">
        <v>121</v>
      </c>
      <c r="I1861" t="s">
        <v>1624</v>
      </c>
      <c r="J1861" t="s">
        <v>1625</v>
      </c>
      <c r="K1861" t="s">
        <v>1626</v>
      </c>
      <c r="L1861" t="s">
        <v>1627</v>
      </c>
      <c r="M1861">
        <v>5</v>
      </c>
    </row>
    <row r="1862" spans="1:13" x14ac:dyDescent="0.3">
      <c r="A1862" t="s">
        <v>1118</v>
      </c>
      <c r="B1862">
        <v>2012</v>
      </c>
      <c r="C1862" s="1">
        <v>160000</v>
      </c>
      <c r="D1862">
        <v>62000</v>
      </c>
      <c r="E1862" t="s">
        <v>10</v>
      </c>
      <c r="F1862" t="s">
        <v>25</v>
      </c>
      <c r="G1862" t="s">
        <v>12</v>
      </c>
      <c r="H1862" t="s">
        <v>121</v>
      </c>
      <c r="I1862" t="s">
        <v>1720</v>
      </c>
      <c r="J1862" t="s">
        <v>1655</v>
      </c>
      <c r="K1862" t="s">
        <v>1721</v>
      </c>
      <c r="L1862" t="s">
        <v>1722</v>
      </c>
      <c r="M1862">
        <v>5</v>
      </c>
    </row>
    <row r="1863" spans="1:13" x14ac:dyDescent="0.3">
      <c r="A1863" t="s">
        <v>2866</v>
      </c>
      <c r="B1863">
        <v>2014</v>
      </c>
      <c r="C1863" s="1">
        <v>825000</v>
      </c>
      <c r="D1863">
        <v>110000</v>
      </c>
      <c r="E1863" t="s">
        <v>14</v>
      </c>
      <c r="F1863" t="s">
        <v>25</v>
      </c>
      <c r="G1863" t="s">
        <v>12</v>
      </c>
      <c r="H1863" t="s">
        <v>121</v>
      </c>
      <c r="I1863" t="s">
        <v>1892</v>
      </c>
      <c r="J1863" t="s">
        <v>1742</v>
      </c>
      <c r="K1863" t="s">
        <v>2108</v>
      </c>
      <c r="L1863" t="s">
        <v>2109</v>
      </c>
      <c r="M1863">
        <v>7</v>
      </c>
    </row>
    <row r="1864" spans="1:13" x14ac:dyDescent="0.3">
      <c r="A1864" t="s">
        <v>2908</v>
      </c>
      <c r="B1864">
        <v>2007</v>
      </c>
      <c r="C1864" s="1">
        <v>127000</v>
      </c>
      <c r="D1864">
        <v>137000</v>
      </c>
      <c r="E1864" t="s">
        <v>22</v>
      </c>
      <c r="F1864" t="s">
        <v>25</v>
      </c>
      <c r="G1864" t="s">
        <v>12</v>
      </c>
      <c r="H1864" t="s">
        <v>121</v>
      </c>
      <c r="I1864" t="s">
        <v>1676</v>
      </c>
      <c r="J1864" t="s">
        <v>1676</v>
      </c>
      <c r="K1864" t="s">
        <v>1676</v>
      </c>
      <c r="L1864" t="s">
        <v>1676</v>
      </c>
    </row>
    <row r="1865" spans="1:13" x14ac:dyDescent="0.3">
      <c r="A1865" t="s">
        <v>2909</v>
      </c>
      <c r="B1865">
        <v>2015</v>
      </c>
      <c r="C1865" s="1">
        <v>600000</v>
      </c>
      <c r="D1865">
        <v>80000</v>
      </c>
      <c r="E1865" t="s">
        <v>14</v>
      </c>
      <c r="F1865" t="s">
        <v>25</v>
      </c>
      <c r="G1865" t="s">
        <v>12</v>
      </c>
      <c r="H1865" t="s">
        <v>126</v>
      </c>
      <c r="I1865" t="s">
        <v>2408</v>
      </c>
      <c r="J1865" t="s">
        <v>2409</v>
      </c>
      <c r="K1865" t="s">
        <v>2410</v>
      </c>
      <c r="L1865" t="s">
        <v>2411</v>
      </c>
      <c r="M1865">
        <v>9</v>
      </c>
    </row>
    <row r="1866" spans="1:13" x14ac:dyDescent="0.3">
      <c r="A1866" t="s">
        <v>2910</v>
      </c>
      <c r="B1866">
        <v>2002</v>
      </c>
      <c r="C1866" s="1">
        <v>65000</v>
      </c>
      <c r="D1866">
        <v>80000</v>
      </c>
      <c r="E1866" t="s">
        <v>10</v>
      </c>
      <c r="F1866" t="s">
        <v>25</v>
      </c>
      <c r="G1866" t="s">
        <v>12</v>
      </c>
      <c r="H1866" t="s">
        <v>126</v>
      </c>
      <c r="I1866" t="s">
        <v>1670</v>
      </c>
      <c r="J1866" t="s">
        <v>1671</v>
      </c>
      <c r="K1866" t="s">
        <v>1672</v>
      </c>
      <c r="L1866" t="s">
        <v>1673</v>
      </c>
      <c r="M1866">
        <v>5</v>
      </c>
    </row>
    <row r="1867" spans="1:13" x14ac:dyDescent="0.3">
      <c r="A1867" t="s">
        <v>219</v>
      </c>
      <c r="B1867">
        <v>2013</v>
      </c>
      <c r="C1867" s="1">
        <v>550000</v>
      </c>
      <c r="D1867">
        <v>100000</v>
      </c>
      <c r="E1867" t="s">
        <v>14</v>
      </c>
      <c r="F1867" t="s">
        <v>25</v>
      </c>
      <c r="G1867" t="s">
        <v>12</v>
      </c>
      <c r="H1867" t="s">
        <v>121</v>
      </c>
      <c r="I1867" t="s">
        <v>1624</v>
      </c>
      <c r="J1867" t="s">
        <v>1625</v>
      </c>
      <c r="K1867" t="s">
        <v>1626</v>
      </c>
      <c r="L1867" t="s">
        <v>1627</v>
      </c>
      <c r="M1867">
        <v>5</v>
      </c>
    </row>
    <row r="1868" spans="1:13" x14ac:dyDescent="0.3">
      <c r="A1868" t="s">
        <v>2424</v>
      </c>
      <c r="B1868">
        <v>2015</v>
      </c>
      <c r="C1868" s="1">
        <v>650000</v>
      </c>
      <c r="D1868">
        <v>120000</v>
      </c>
      <c r="E1868" t="s">
        <v>14</v>
      </c>
      <c r="F1868" t="s">
        <v>25</v>
      </c>
      <c r="G1868" t="s">
        <v>12</v>
      </c>
      <c r="H1868" t="s">
        <v>121</v>
      </c>
      <c r="I1868" t="s">
        <v>2170</v>
      </c>
      <c r="J1868" t="s">
        <v>2164</v>
      </c>
      <c r="K1868" t="s">
        <v>2165</v>
      </c>
      <c r="L1868" t="s">
        <v>2325</v>
      </c>
      <c r="M1868">
        <v>9</v>
      </c>
    </row>
    <row r="1869" spans="1:13" x14ac:dyDescent="0.3">
      <c r="A1869" t="s">
        <v>219</v>
      </c>
      <c r="B1869">
        <v>2019</v>
      </c>
      <c r="C1869" s="1">
        <v>750000</v>
      </c>
      <c r="D1869">
        <v>24000</v>
      </c>
      <c r="E1869" t="s">
        <v>14</v>
      </c>
      <c r="F1869" t="s">
        <v>25</v>
      </c>
      <c r="G1869" t="s">
        <v>12</v>
      </c>
      <c r="H1869" t="s">
        <v>121</v>
      </c>
      <c r="I1869" t="s">
        <v>2075</v>
      </c>
      <c r="J1869" t="s">
        <v>1625</v>
      </c>
      <c r="K1869" t="s">
        <v>2076</v>
      </c>
      <c r="L1869" t="s">
        <v>1627</v>
      </c>
      <c r="M1869">
        <v>5</v>
      </c>
    </row>
    <row r="1870" spans="1:13" x14ac:dyDescent="0.3">
      <c r="A1870" t="s">
        <v>584</v>
      </c>
      <c r="B1870">
        <v>2017</v>
      </c>
      <c r="C1870" s="1">
        <v>380000</v>
      </c>
      <c r="D1870">
        <v>80000</v>
      </c>
      <c r="E1870" t="s">
        <v>14</v>
      </c>
      <c r="F1870" t="s">
        <v>25</v>
      </c>
      <c r="G1870" t="s">
        <v>12</v>
      </c>
      <c r="H1870" t="s">
        <v>121</v>
      </c>
      <c r="I1870" t="s">
        <v>2283</v>
      </c>
      <c r="J1870" t="s">
        <v>1681</v>
      </c>
      <c r="K1870" t="s">
        <v>2284</v>
      </c>
      <c r="L1870" t="s">
        <v>2285</v>
      </c>
      <c r="M1870">
        <v>6</v>
      </c>
    </row>
    <row r="1871" spans="1:13" x14ac:dyDescent="0.3">
      <c r="A1871" t="s">
        <v>348</v>
      </c>
      <c r="B1871">
        <v>2012</v>
      </c>
      <c r="C1871" s="1">
        <v>400000</v>
      </c>
      <c r="D1871">
        <v>138000</v>
      </c>
      <c r="E1871" t="s">
        <v>14</v>
      </c>
      <c r="F1871" t="s">
        <v>25</v>
      </c>
      <c r="G1871" t="s">
        <v>12</v>
      </c>
      <c r="H1871" t="s">
        <v>121</v>
      </c>
      <c r="I1871" t="s">
        <v>1899</v>
      </c>
      <c r="J1871" t="s">
        <v>1900</v>
      </c>
      <c r="K1871" t="s">
        <v>1901</v>
      </c>
      <c r="L1871" t="s">
        <v>1902</v>
      </c>
      <c r="M1871">
        <v>5</v>
      </c>
    </row>
    <row r="1872" spans="1:13" x14ac:dyDescent="0.3">
      <c r="A1872" t="s">
        <v>258</v>
      </c>
      <c r="B1872">
        <v>2003</v>
      </c>
      <c r="C1872" s="1">
        <v>50000</v>
      </c>
      <c r="D1872">
        <v>147000</v>
      </c>
      <c r="E1872" t="s">
        <v>10</v>
      </c>
      <c r="F1872" t="s">
        <v>25</v>
      </c>
      <c r="G1872" t="s">
        <v>12</v>
      </c>
      <c r="H1872" t="s">
        <v>151</v>
      </c>
      <c r="I1872" t="s">
        <v>1677</v>
      </c>
      <c r="J1872" t="s">
        <v>1730</v>
      </c>
      <c r="K1872" t="s">
        <v>1660</v>
      </c>
      <c r="L1872" t="s">
        <v>1731</v>
      </c>
      <c r="M1872">
        <v>5</v>
      </c>
    </row>
    <row r="1873" spans="1:13" x14ac:dyDescent="0.3">
      <c r="A1873" t="s">
        <v>2911</v>
      </c>
      <c r="B1873">
        <v>2017</v>
      </c>
      <c r="C1873" s="1">
        <v>750000</v>
      </c>
      <c r="D1873">
        <v>60000</v>
      </c>
      <c r="E1873" t="s">
        <v>14</v>
      </c>
      <c r="F1873" t="s">
        <v>25</v>
      </c>
      <c r="G1873" t="s">
        <v>12</v>
      </c>
      <c r="H1873" t="s">
        <v>121</v>
      </c>
      <c r="I1873" t="s">
        <v>2372</v>
      </c>
      <c r="J1873" t="s">
        <v>2039</v>
      </c>
      <c r="K1873" t="s">
        <v>1765</v>
      </c>
      <c r="L1873" t="s">
        <v>2105</v>
      </c>
      <c r="M1873">
        <v>7</v>
      </c>
    </row>
    <row r="1874" spans="1:13" x14ac:dyDescent="0.3">
      <c r="A1874" t="s">
        <v>240</v>
      </c>
      <c r="B1874">
        <v>2011</v>
      </c>
      <c r="C1874" s="1">
        <v>150000</v>
      </c>
      <c r="D1874">
        <v>80000</v>
      </c>
      <c r="E1874" t="s">
        <v>10</v>
      </c>
      <c r="F1874" t="s">
        <v>25</v>
      </c>
      <c r="G1874" t="s">
        <v>12</v>
      </c>
      <c r="H1874" t="s">
        <v>121</v>
      </c>
      <c r="I1874" t="s">
        <v>1970</v>
      </c>
      <c r="J1874" t="s">
        <v>2546</v>
      </c>
      <c r="K1874" t="s">
        <v>2458</v>
      </c>
      <c r="L1874" t="s">
        <v>2547</v>
      </c>
      <c r="M1874">
        <v>5</v>
      </c>
    </row>
    <row r="1875" spans="1:13" x14ac:dyDescent="0.3">
      <c r="A1875" t="s">
        <v>354</v>
      </c>
      <c r="B1875">
        <v>2016</v>
      </c>
      <c r="C1875" s="1">
        <v>245000</v>
      </c>
      <c r="D1875">
        <v>50000</v>
      </c>
      <c r="E1875" t="s">
        <v>10</v>
      </c>
      <c r="F1875" t="s">
        <v>25</v>
      </c>
      <c r="G1875" t="s">
        <v>12</v>
      </c>
      <c r="H1875" t="s">
        <v>121</v>
      </c>
      <c r="I1875" t="s">
        <v>2085</v>
      </c>
      <c r="J1875" t="s">
        <v>1655</v>
      </c>
      <c r="K1875" t="s">
        <v>1711</v>
      </c>
      <c r="L1875" t="s">
        <v>1712</v>
      </c>
      <c r="M1875">
        <v>5</v>
      </c>
    </row>
    <row r="1876" spans="1:13" x14ac:dyDescent="0.3">
      <c r="A1876" t="s">
        <v>792</v>
      </c>
      <c r="B1876">
        <v>2013</v>
      </c>
      <c r="C1876" s="1">
        <v>260000</v>
      </c>
      <c r="D1876">
        <v>189000</v>
      </c>
      <c r="E1876" t="s">
        <v>14</v>
      </c>
      <c r="F1876" t="s">
        <v>25</v>
      </c>
      <c r="G1876" t="s">
        <v>12</v>
      </c>
      <c r="H1876" t="s">
        <v>121</v>
      </c>
      <c r="I1876" t="s">
        <v>2162</v>
      </c>
      <c r="J1876" t="s">
        <v>1625</v>
      </c>
      <c r="K1876" t="s">
        <v>1811</v>
      </c>
      <c r="L1876" t="s">
        <v>1806</v>
      </c>
      <c r="M1876">
        <v>5</v>
      </c>
    </row>
    <row r="1877" spans="1:13" x14ac:dyDescent="0.3">
      <c r="A1877" t="s">
        <v>1527</v>
      </c>
      <c r="B1877">
        <v>2014</v>
      </c>
      <c r="C1877" s="1">
        <v>411000</v>
      </c>
      <c r="D1877">
        <v>90000</v>
      </c>
      <c r="E1877" t="s">
        <v>14</v>
      </c>
      <c r="F1877" t="s">
        <v>25</v>
      </c>
      <c r="G1877" t="s">
        <v>19</v>
      </c>
      <c r="H1877" t="s">
        <v>126</v>
      </c>
      <c r="I1877" t="s">
        <v>1869</v>
      </c>
      <c r="J1877" t="s">
        <v>1629</v>
      </c>
      <c r="K1877" t="s">
        <v>2054</v>
      </c>
      <c r="L1877" t="s">
        <v>1631</v>
      </c>
      <c r="M1877">
        <v>5</v>
      </c>
    </row>
    <row r="1878" spans="1:13" x14ac:dyDescent="0.3">
      <c r="A1878" t="s">
        <v>166</v>
      </c>
      <c r="B1878">
        <v>2014</v>
      </c>
      <c r="C1878" s="1">
        <v>450000</v>
      </c>
      <c r="D1878">
        <v>56000</v>
      </c>
      <c r="E1878" t="s">
        <v>14</v>
      </c>
      <c r="F1878" t="s">
        <v>25</v>
      </c>
      <c r="G1878" t="s">
        <v>12</v>
      </c>
      <c r="H1878" t="s">
        <v>121</v>
      </c>
      <c r="I1878" t="s">
        <v>1903</v>
      </c>
      <c r="J1878" t="s">
        <v>1639</v>
      </c>
      <c r="K1878" t="s">
        <v>1811</v>
      </c>
      <c r="L1878" t="s">
        <v>2419</v>
      </c>
      <c r="M1878">
        <v>5</v>
      </c>
    </row>
    <row r="1879" spans="1:13" x14ac:dyDescent="0.3">
      <c r="A1879" t="s">
        <v>522</v>
      </c>
      <c r="B1879">
        <v>2012</v>
      </c>
      <c r="C1879" s="1">
        <v>1300000</v>
      </c>
      <c r="D1879">
        <v>140000</v>
      </c>
      <c r="E1879" t="s">
        <v>14</v>
      </c>
      <c r="F1879" t="s">
        <v>25</v>
      </c>
      <c r="G1879" t="s">
        <v>19</v>
      </c>
      <c r="H1879" t="s">
        <v>126</v>
      </c>
      <c r="I1879" t="s">
        <v>2666</v>
      </c>
      <c r="J1879" t="s">
        <v>1953</v>
      </c>
      <c r="K1879" t="s">
        <v>2675</v>
      </c>
      <c r="L1879" t="s">
        <v>2912</v>
      </c>
      <c r="M1879">
        <v>5</v>
      </c>
    </row>
    <row r="1880" spans="1:13" x14ac:dyDescent="0.3">
      <c r="A1880" t="s">
        <v>1195</v>
      </c>
      <c r="B1880">
        <v>2016</v>
      </c>
      <c r="C1880" s="1">
        <v>351000</v>
      </c>
      <c r="D1880">
        <v>60000</v>
      </c>
      <c r="E1880" t="s">
        <v>10</v>
      </c>
      <c r="F1880" t="s">
        <v>25</v>
      </c>
      <c r="G1880" t="s">
        <v>12</v>
      </c>
      <c r="H1880" t="s">
        <v>121</v>
      </c>
      <c r="I1880" t="s">
        <v>1842</v>
      </c>
      <c r="J1880" t="s">
        <v>1730</v>
      </c>
      <c r="K1880" t="s">
        <v>1843</v>
      </c>
      <c r="L1880" t="s">
        <v>1731</v>
      </c>
      <c r="M1880">
        <v>5</v>
      </c>
    </row>
    <row r="1881" spans="1:13" x14ac:dyDescent="0.3">
      <c r="A1881" t="s">
        <v>600</v>
      </c>
      <c r="B1881">
        <v>2012</v>
      </c>
      <c r="C1881" s="1">
        <v>550000</v>
      </c>
      <c r="D1881">
        <v>130000</v>
      </c>
      <c r="E1881" t="s">
        <v>14</v>
      </c>
      <c r="F1881" t="s">
        <v>25</v>
      </c>
      <c r="G1881" t="s">
        <v>12</v>
      </c>
      <c r="H1881" t="s">
        <v>121</v>
      </c>
      <c r="I1881" t="s">
        <v>1892</v>
      </c>
      <c r="J1881" t="s">
        <v>1742</v>
      </c>
      <c r="K1881" t="s">
        <v>2108</v>
      </c>
      <c r="L1881" t="s">
        <v>2109</v>
      </c>
      <c r="M1881">
        <v>7</v>
      </c>
    </row>
    <row r="1882" spans="1:13" x14ac:dyDescent="0.3">
      <c r="A1882" t="s">
        <v>2913</v>
      </c>
      <c r="B1882">
        <v>2013</v>
      </c>
      <c r="C1882" s="1">
        <v>1300000</v>
      </c>
      <c r="D1882">
        <v>140000</v>
      </c>
      <c r="E1882" t="s">
        <v>14</v>
      </c>
      <c r="F1882" t="s">
        <v>25</v>
      </c>
      <c r="G1882" t="s">
        <v>19</v>
      </c>
      <c r="H1882" t="s">
        <v>126</v>
      </c>
      <c r="I1882" t="s">
        <v>2666</v>
      </c>
      <c r="J1882" t="s">
        <v>1953</v>
      </c>
      <c r="K1882" t="s">
        <v>2675</v>
      </c>
      <c r="L1882" t="s">
        <v>2912</v>
      </c>
      <c r="M1882">
        <v>5</v>
      </c>
    </row>
    <row r="1883" spans="1:13" x14ac:dyDescent="0.3">
      <c r="A1883" t="s">
        <v>1601</v>
      </c>
      <c r="B1883">
        <v>2016</v>
      </c>
      <c r="C1883" s="1">
        <v>750000</v>
      </c>
      <c r="D1883">
        <v>35000</v>
      </c>
      <c r="E1883" t="s">
        <v>14</v>
      </c>
      <c r="F1883" t="s">
        <v>25</v>
      </c>
      <c r="G1883" t="s">
        <v>12</v>
      </c>
      <c r="H1883" t="s">
        <v>121</v>
      </c>
      <c r="I1883" t="s">
        <v>1908</v>
      </c>
      <c r="J1883" t="s">
        <v>1667</v>
      </c>
      <c r="K1883" t="s">
        <v>1909</v>
      </c>
      <c r="L1883" t="s">
        <v>1910</v>
      </c>
      <c r="M1883">
        <v>5</v>
      </c>
    </row>
    <row r="1884" spans="1:13" x14ac:dyDescent="0.3">
      <c r="A1884" t="s">
        <v>780</v>
      </c>
      <c r="B1884">
        <v>2015</v>
      </c>
      <c r="C1884" s="1">
        <v>800000</v>
      </c>
      <c r="D1884">
        <v>35000</v>
      </c>
      <c r="E1884" t="s">
        <v>14</v>
      </c>
      <c r="F1884" t="s">
        <v>25</v>
      </c>
      <c r="G1884" t="s">
        <v>12</v>
      </c>
      <c r="H1884" t="s">
        <v>121</v>
      </c>
      <c r="I1884" t="s">
        <v>1908</v>
      </c>
      <c r="J1884" t="s">
        <v>1667</v>
      </c>
      <c r="K1884" t="s">
        <v>1909</v>
      </c>
      <c r="L1884" t="s">
        <v>1910</v>
      </c>
      <c r="M1884">
        <v>5</v>
      </c>
    </row>
    <row r="1885" spans="1:13" x14ac:dyDescent="0.3">
      <c r="A1885" t="s">
        <v>436</v>
      </c>
      <c r="B1885">
        <v>2011</v>
      </c>
      <c r="C1885" s="1">
        <v>350000</v>
      </c>
      <c r="D1885">
        <v>156000</v>
      </c>
      <c r="E1885" t="s">
        <v>14</v>
      </c>
      <c r="F1885" t="s">
        <v>25</v>
      </c>
      <c r="G1885" t="s">
        <v>12</v>
      </c>
      <c r="H1885" t="s">
        <v>121</v>
      </c>
      <c r="I1885" t="s">
        <v>2163</v>
      </c>
      <c r="J1885" t="s">
        <v>1742</v>
      </c>
      <c r="K1885" t="s">
        <v>1905</v>
      </c>
      <c r="L1885" t="s">
        <v>1744</v>
      </c>
      <c r="M1885">
        <v>7</v>
      </c>
    </row>
    <row r="1886" spans="1:13" x14ac:dyDescent="0.3">
      <c r="A1886" t="s">
        <v>961</v>
      </c>
      <c r="B1886">
        <v>2013</v>
      </c>
      <c r="C1886" s="1">
        <v>200000</v>
      </c>
      <c r="D1886">
        <v>90000</v>
      </c>
      <c r="E1886" t="s">
        <v>10</v>
      </c>
      <c r="F1886" t="s">
        <v>25</v>
      </c>
      <c r="G1886" t="s">
        <v>12</v>
      </c>
      <c r="H1886" t="s">
        <v>121</v>
      </c>
      <c r="I1886" t="s">
        <v>2085</v>
      </c>
      <c r="J1886" t="s">
        <v>1655</v>
      </c>
      <c r="K1886" t="s">
        <v>1711</v>
      </c>
      <c r="L1886" t="s">
        <v>1712</v>
      </c>
      <c r="M1886">
        <v>5</v>
      </c>
    </row>
    <row r="1887" spans="1:13" x14ac:dyDescent="0.3">
      <c r="A1887" t="s">
        <v>591</v>
      </c>
      <c r="B1887">
        <v>2008</v>
      </c>
      <c r="C1887" s="1">
        <v>150000</v>
      </c>
      <c r="D1887">
        <v>60000</v>
      </c>
      <c r="E1887" t="s">
        <v>14</v>
      </c>
      <c r="F1887" t="s">
        <v>25</v>
      </c>
      <c r="G1887" t="s">
        <v>12</v>
      </c>
      <c r="H1887" t="s">
        <v>154</v>
      </c>
      <c r="I1887" t="s">
        <v>1733</v>
      </c>
      <c r="J1887" t="s">
        <v>1896</v>
      </c>
      <c r="K1887" t="s">
        <v>2124</v>
      </c>
      <c r="L1887" t="s">
        <v>2244</v>
      </c>
      <c r="M1887">
        <v>5</v>
      </c>
    </row>
    <row r="1888" spans="1:13" x14ac:dyDescent="0.3">
      <c r="A1888" t="s">
        <v>877</v>
      </c>
      <c r="B1888">
        <v>2016</v>
      </c>
      <c r="C1888" s="1">
        <v>800000</v>
      </c>
      <c r="D1888">
        <v>36000</v>
      </c>
      <c r="E1888" t="s">
        <v>14</v>
      </c>
      <c r="F1888" t="s">
        <v>25</v>
      </c>
      <c r="G1888" t="s">
        <v>12</v>
      </c>
      <c r="H1888" t="s">
        <v>121</v>
      </c>
      <c r="I1888" t="s">
        <v>1666</v>
      </c>
      <c r="J1888" t="s">
        <v>1667</v>
      </c>
      <c r="K1888" t="s">
        <v>1995</v>
      </c>
      <c r="L1888" t="s">
        <v>1669</v>
      </c>
      <c r="M1888">
        <v>5</v>
      </c>
    </row>
    <row r="1889" spans="1:13" x14ac:dyDescent="0.3">
      <c r="A1889" t="s">
        <v>1545</v>
      </c>
      <c r="B1889">
        <v>2017</v>
      </c>
      <c r="C1889" s="1">
        <v>350000</v>
      </c>
      <c r="D1889">
        <v>20000</v>
      </c>
      <c r="E1889" t="s">
        <v>10</v>
      </c>
      <c r="F1889" t="s">
        <v>25</v>
      </c>
      <c r="G1889" t="s">
        <v>12</v>
      </c>
      <c r="H1889" t="s">
        <v>126</v>
      </c>
      <c r="I1889" t="s">
        <v>2031</v>
      </c>
      <c r="J1889" t="s">
        <v>2250</v>
      </c>
      <c r="K1889" t="s">
        <v>2251</v>
      </c>
      <c r="L1889" t="s">
        <v>2252</v>
      </c>
      <c r="M1889">
        <v>5</v>
      </c>
    </row>
    <row r="1890" spans="1:13" x14ac:dyDescent="0.3">
      <c r="A1890" t="s">
        <v>1508</v>
      </c>
      <c r="B1890">
        <v>2011</v>
      </c>
      <c r="C1890" s="1">
        <v>350000</v>
      </c>
      <c r="D1890">
        <v>160000</v>
      </c>
      <c r="E1890" t="s">
        <v>14</v>
      </c>
      <c r="F1890" t="s">
        <v>25</v>
      </c>
      <c r="G1890" t="s">
        <v>12</v>
      </c>
      <c r="H1890" t="s">
        <v>121</v>
      </c>
      <c r="I1890" t="s">
        <v>1741</v>
      </c>
      <c r="J1890" t="s">
        <v>1742</v>
      </c>
      <c r="K1890" t="s">
        <v>2313</v>
      </c>
      <c r="L1890" t="s">
        <v>1744</v>
      </c>
      <c r="M1890">
        <v>7</v>
      </c>
    </row>
    <row r="1891" spans="1:13" x14ac:dyDescent="0.3">
      <c r="A1891" t="s">
        <v>388</v>
      </c>
      <c r="B1891">
        <v>2006</v>
      </c>
      <c r="C1891" s="1">
        <v>250000</v>
      </c>
      <c r="D1891">
        <v>185000</v>
      </c>
      <c r="E1891" t="s">
        <v>14</v>
      </c>
      <c r="F1891" t="s">
        <v>25</v>
      </c>
      <c r="G1891" t="s">
        <v>12</v>
      </c>
      <c r="H1891" t="s">
        <v>121</v>
      </c>
      <c r="I1891" t="s">
        <v>2914</v>
      </c>
      <c r="J1891" t="s">
        <v>2439</v>
      </c>
      <c r="K1891" t="s">
        <v>2915</v>
      </c>
      <c r="L1891" t="s">
        <v>2916</v>
      </c>
      <c r="M1891">
        <v>9</v>
      </c>
    </row>
    <row r="1892" spans="1:13" x14ac:dyDescent="0.3">
      <c r="A1892" t="s">
        <v>456</v>
      </c>
      <c r="B1892">
        <v>2010</v>
      </c>
      <c r="C1892" s="1">
        <v>170000</v>
      </c>
      <c r="D1892">
        <v>110000</v>
      </c>
      <c r="E1892" t="s">
        <v>14</v>
      </c>
      <c r="F1892" t="s">
        <v>25</v>
      </c>
      <c r="G1892" t="s">
        <v>12</v>
      </c>
      <c r="H1892" t="s">
        <v>126</v>
      </c>
      <c r="I1892" t="s">
        <v>1733</v>
      </c>
      <c r="J1892" t="s">
        <v>1896</v>
      </c>
      <c r="K1892" t="s">
        <v>2279</v>
      </c>
      <c r="L1892" t="s">
        <v>1898</v>
      </c>
      <c r="M1892">
        <v>5</v>
      </c>
    </row>
    <row r="1893" spans="1:13" x14ac:dyDescent="0.3">
      <c r="A1893" t="s">
        <v>410</v>
      </c>
      <c r="B1893">
        <v>2018</v>
      </c>
      <c r="C1893" s="1">
        <v>395000</v>
      </c>
      <c r="D1893">
        <v>10800</v>
      </c>
      <c r="E1893" t="s">
        <v>10</v>
      </c>
      <c r="F1893" t="s">
        <v>25</v>
      </c>
      <c r="G1893" t="s">
        <v>12</v>
      </c>
      <c r="H1893" t="s">
        <v>121</v>
      </c>
      <c r="I1893" t="s">
        <v>2080</v>
      </c>
      <c r="J1893" t="s">
        <v>2081</v>
      </c>
      <c r="K1893" t="s">
        <v>2082</v>
      </c>
      <c r="L1893" t="s">
        <v>2083</v>
      </c>
      <c r="M1893">
        <v>5</v>
      </c>
    </row>
    <row r="1894" spans="1:13" x14ac:dyDescent="0.3">
      <c r="A1894" t="s">
        <v>198</v>
      </c>
      <c r="B1894">
        <v>2012</v>
      </c>
      <c r="C1894" s="1">
        <v>450000</v>
      </c>
      <c r="D1894">
        <v>120000</v>
      </c>
      <c r="E1894" t="s">
        <v>14</v>
      </c>
      <c r="F1894" t="s">
        <v>25</v>
      </c>
      <c r="G1894" t="s">
        <v>12</v>
      </c>
      <c r="H1894" t="s">
        <v>121</v>
      </c>
      <c r="I1894" t="s">
        <v>2170</v>
      </c>
      <c r="J1894" t="s">
        <v>2164</v>
      </c>
      <c r="K1894" t="s">
        <v>1920</v>
      </c>
      <c r="L1894" t="s">
        <v>2171</v>
      </c>
      <c r="M1894">
        <v>7</v>
      </c>
    </row>
    <row r="1895" spans="1:13" x14ac:dyDescent="0.3">
      <c r="A1895" t="s">
        <v>1098</v>
      </c>
      <c r="B1895">
        <v>2019</v>
      </c>
      <c r="C1895" s="1">
        <v>500000</v>
      </c>
      <c r="D1895">
        <v>15000</v>
      </c>
      <c r="E1895" t="s">
        <v>10</v>
      </c>
      <c r="F1895" t="s">
        <v>25</v>
      </c>
      <c r="G1895" t="s">
        <v>12</v>
      </c>
      <c r="H1895" t="s">
        <v>121</v>
      </c>
      <c r="I1895" t="s">
        <v>2697</v>
      </c>
      <c r="J1895" t="s">
        <v>1647</v>
      </c>
      <c r="K1895" t="s">
        <v>1870</v>
      </c>
      <c r="L1895" t="s">
        <v>1871</v>
      </c>
      <c r="M1895">
        <v>5</v>
      </c>
    </row>
    <row r="1896" spans="1:13" x14ac:dyDescent="0.3">
      <c r="A1896" t="s">
        <v>2917</v>
      </c>
      <c r="B1896">
        <v>2012</v>
      </c>
      <c r="C1896" s="1">
        <v>200000</v>
      </c>
      <c r="D1896">
        <v>67500</v>
      </c>
      <c r="E1896" t="s">
        <v>14</v>
      </c>
      <c r="F1896" t="s">
        <v>25</v>
      </c>
      <c r="G1896" t="s">
        <v>12</v>
      </c>
      <c r="H1896" t="s">
        <v>121</v>
      </c>
      <c r="I1896" t="s">
        <v>2368</v>
      </c>
      <c r="J1896" t="s">
        <v>2369</v>
      </c>
      <c r="K1896" t="s">
        <v>2029</v>
      </c>
      <c r="L1896" t="s">
        <v>2370</v>
      </c>
      <c r="M1896">
        <v>10</v>
      </c>
    </row>
    <row r="1897" spans="1:13" x14ac:dyDescent="0.3">
      <c r="A1897" t="s">
        <v>555</v>
      </c>
      <c r="B1897">
        <v>2017</v>
      </c>
      <c r="C1897" s="1">
        <v>1200000</v>
      </c>
      <c r="D1897">
        <v>30000</v>
      </c>
      <c r="E1897" t="s">
        <v>14</v>
      </c>
      <c r="F1897" t="s">
        <v>25</v>
      </c>
      <c r="G1897" t="s">
        <v>12</v>
      </c>
      <c r="H1897" t="s">
        <v>121</v>
      </c>
      <c r="I1897" t="s">
        <v>2072</v>
      </c>
      <c r="J1897" t="s">
        <v>1742</v>
      </c>
      <c r="K1897" t="s">
        <v>2128</v>
      </c>
      <c r="L1897" t="s">
        <v>1954</v>
      </c>
      <c r="M1897">
        <v>7</v>
      </c>
    </row>
    <row r="1898" spans="1:13" x14ac:dyDescent="0.3">
      <c r="A1898" t="s">
        <v>584</v>
      </c>
      <c r="B1898">
        <v>2016</v>
      </c>
      <c r="C1898" s="1">
        <v>400000</v>
      </c>
      <c r="D1898">
        <v>50000</v>
      </c>
      <c r="E1898" t="s">
        <v>14</v>
      </c>
      <c r="F1898" t="s">
        <v>25</v>
      </c>
      <c r="G1898" t="s">
        <v>12</v>
      </c>
      <c r="H1898" t="s">
        <v>121</v>
      </c>
      <c r="I1898" t="s">
        <v>2283</v>
      </c>
      <c r="J1898" t="s">
        <v>1681</v>
      </c>
      <c r="K1898" t="s">
        <v>2284</v>
      </c>
      <c r="L1898" t="s">
        <v>2285</v>
      </c>
      <c r="M1898">
        <v>6</v>
      </c>
    </row>
    <row r="1899" spans="1:13" x14ac:dyDescent="0.3">
      <c r="A1899" t="s">
        <v>1205</v>
      </c>
      <c r="B1899">
        <v>2016</v>
      </c>
      <c r="C1899" s="1">
        <v>650000</v>
      </c>
      <c r="D1899">
        <v>100000</v>
      </c>
      <c r="E1899" t="s">
        <v>14</v>
      </c>
      <c r="F1899" t="s">
        <v>25</v>
      </c>
      <c r="G1899" t="s">
        <v>12</v>
      </c>
      <c r="H1899" t="s">
        <v>121</v>
      </c>
      <c r="I1899" t="s">
        <v>2372</v>
      </c>
      <c r="J1899" t="s">
        <v>2039</v>
      </c>
      <c r="K1899" t="s">
        <v>1765</v>
      </c>
      <c r="L1899" t="s">
        <v>2105</v>
      </c>
      <c r="M1899">
        <v>7</v>
      </c>
    </row>
    <row r="1900" spans="1:13" x14ac:dyDescent="0.3">
      <c r="A1900" t="s">
        <v>2378</v>
      </c>
      <c r="B1900">
        <v>2016</v>
      </c>
      <c r="C1900" s="1">
        <v>550000</v>
      </c>
      <c r="D1900">
        <v>150000</v>
      </c>
      <c r="E1900" t="s">
        <v>14</v>
      </c>
      <c r="F1900" t="s">
        <v>25</v>
      </c>
      <c r="G1900" t="s">
        <v>12</v>
      </c>
      <c r="H1900" t="s">
        <v>121</v>
      </c>
      <c r="I1900" t="s">
        <v>2170</v>
      </c>
      <c r="J1900" t="s">
        <v>2164</v>
      </c>
      <c r="K1900" t="s">
        <v>2165</v>
      </c>
      <c r="L1900" t="s">
        <v>2325</v>
      </c>
      <c r="M1900">
        <v>9</v>
      </c>
    </row>
    <row r="1901" spans="1:13" x14ac:dyDescent="0.3">
      <c r="A1901" t="s">
        <v>1050</v>
      </c>
      <c r="B1901">
        <v>2015</v>
      </c>
      <c r="C1901" s="1">
        <v>1100000</v>
      </c>
      <c r="D1901">
        <v>110000</v>
      </c>
      <c r="E1901" t="s">
        <v>14</v>
      </c>
      <c r="F1901" t="s">
        <v>25</v>
      </c>
      <c r="G1901" t="s">
        <v>12</v>
      </c>
      <c r="H1901" t="s">
        <v>121</v>
      </c>
      <c r="I1901" t="s">
        <v>1746</v>
      </c>
      <c r="J1901" t="s">
        <v>1742</v>
      </c>
      <c r="K1901" t="s">
        <v>2108</v>
      </c>
      <c r="L1901" t="s">
        <v>2109</v>
      </c>
      <c r="M1901">
        <v>7</v>
      </c>
    </row>
    <row r="1902" spans="1:13" x14ac:dyDescent="0.3">
      <c r="A1902" t="s">
        <v>354</v>
      </c>
      <c r="B1902">
        <v>2012</v>
      </c>
      <c r="C1902" s="1">
        <v>254999</v>
      </c>
      <c r="D1902">
        <v>30000</v>
      </c>
      <c r="E1902" t="s">
        <v>10</v>
      </c>
      <c r="F1902" t="s">
        <v>25</v>
      </c>
      <c r="G1902" t="s">
        <v>12</v>
      </c>
      <c r="H1902" t="s">
        <v>121</v>
      </c>
      <c r="I1902" t="s">
        <v>2085</v>
      </c>
      <c r="J1902" t="s">
        <v>1655</v>
      </c>
      <c r="K1902" t="s">
        <v>1711</v>
      </c>
      <c r="L1902" t="s">
        <v>1712</v>
      </c>
      <c r="M1902">
        <v>5</v>
      </c>
    </row>
    <row r="1903" spans="1:13" x14ac:dyDescent="0.3">
      <c r="A1903" t="s">
        <v>163</v>
      </c>
      <c r="B1903">
        <v>2011</v>
      </c>
      <c r="C1903" s="1">
        <v>180000</v>
      </c>
      <c r="D1903">
        <v>60000</v>
      </c>
      <c r="E1903" t="s">
        <v>10</v>
      </c>
      <c r="F1903" t="s">
        <v>25</v>
      </c>
      <c r="G1903" t="s">
        <v>12</v>
      </c>
      <c r="H1903" t="s">
        <v>121</v>
      </c>
      <c r="I1903" t="s">
        <v>1687</v>
      </c>
      <c r="J1903" t="s">
        <v>1655</v>
      </c>
      <c r="K1903" t="s">
        <v>1688</v>
      </c>
      <c r="L1903" t="s">
        <v>1689</v>
      </c>
      <c r="M1903">
        <v>5</v>
      </c>
    </row>
    <row r="1904" spans="1:13" x14ac:dyDescent="0.3">
      <c r="A1904" t="s">
        <v>495</v>
      </c>
      <c r="B1904">
        <v>2010</v>
      </c>
      <c r="C1904" s="1">
        <v>160000</v>
      </c>
      <c r="D1904">
        <v>255000</v>
      </c>
      <c r="E1904" t="s">
        <v>14</v>
      </c>
      <c r="F1904" t="s">
        <v>25</v>
      </c>
      <c r="G1904" t="s">
        <v>12</v>
      </c>
      <c r="H1904" t="s">
        <v>126</v>
      </c>
      <c r="I1904" t="s">
        <v>2038</v>
      </c>
      <c r="J1904" t="s">
        <v>2402</v>
      </c>
      <c r="K1904" t="s">
        <v>2403</v>
      </c>
      <c r="L1904" t="s">
        <v>2404</v>
      </c>
      <c r="M1904">
        <v>8</v>
      </c>
    </row>
    <row r="1905" spans="1:13" x14ac:dyDescent="0.3">
      <c r="A1905" t="s">
        <v>2918</v>
      </c>
      <c r="B1905">
        <v>2008</v>
      </c>
      <c r="C1905" s="1">
        <v>225000</v>
      </c>
      <c r="D1905">
        <v>120000</v>
      </c>
      <c r="E1905" t="s">
        <v>14</v>
      </c>
      <c r="F1905" t="s">
        <v>25</v>
      </c>
      <c r="G1905" t="s">
        <v>12</v>
      </c>
      <c r="H1905" t="s">
        <v>126</v>
      </c>
      <c r="I1905" t="s">
        <v>2564</v>
      </c>
      <c r="J1905" t="s">
        <v>2000</v>
      </c>
      <c r="K1905" t="s">
        <v>2565</v>
      </c>
      <c r="L1905" t="s">
        <v>2566</v>
      </c>
      <c r="M1905">
        <v>5</v>
      </c>
    </row>
    <row r="1906" spans="1:13" x14ac:dyDescent="0.3">
      <c r="A1906" t="s">
        <v>354</v>
      </c>
      <c r="B1906">
        <v>2015</v>
      </c>
      <c r="C1906" s="1">
        <v>270000</v>
      </c>
      <c r="D1906">
        <v>49900</v>
      </c>
      <c r="E1906" t="s">
        <v>10</v>
      </c>
      <c r="F1906" t="s">
        <v>25</v>
      </c>
      <c r="G1906" t="s">
        <v>12</v>
      </c>
      <c r="H1906" t="s">
        <v>126</v>
      </c>
      <c r="I1906" t="s">
        <v>2085</v>
      </c>
      <c r="J1906" t="s">
        <v>1655</v>
      </c>
      <c r="K1906" t="s">
        <v>1711</v>
      </c>
      <c r="L1906" t="s">
        <v>1712</v>
      </c>
      <c r="M1906">
        <v>5</v>
      </c>
    </row>
    <row r="1907" spans="1:13" x14ac:dyDescent="0.3">
      <c r="A1907" t="s">
        <v>415</v>
      </c>
      <c r="B1907">
        <v>2012</v>
      </c>
      <c r="C1907" s="1">
        <v>310000</v>
      </c>
      <c r="D1907">
        <v>86000</v>
      </c>
      <c r="E1907" t="s">
        <v>14</v>
      </c>
      <c r="F1907" t="s">
        <v>25</v>
      </c>
      <c r="G1907" t="s">
        <v>12</v>
      </c>
      <c r="H1907" t="s">
        <v>121</v>
      </c>
      <c r="I1907" t="s">
        <v>1805</v>
      </c>
      <c r="J1907" t="s">
        <v>1625</v>
      </c>
      <c r="K1907" t="s">
        <v>1701</v>
      </c>
      <c r="L1907" t="s">
        <v>1806</v>
      </c>
      <c r="M1907">
        <v>5</v>
      </c>
    </row>
    <row r="1908" spans="1:13" x14ac:dyDescent="0.3">
      <c r="A1908" t="s">
        <v>1414</v>
      </c>
      <c r="B1908">
        <v>2015</v>
      </c>
      <c r="C1908" s="1">
        <v>225000</v>
      </c>
      <c r="D1908">
        <v>71850</v>
      </c>
      <c r="E1908" t="s">
        <v>10</v>
      </c>
      <c r="F1908" t="s">
        <v>25</v>
      </c>
      <c r="G1908" t="s">
        <v>12</v>
      </c>
      <c r="H1908" t="s">
        <v>121</v>
      </c>
      <c r="I1908" t="s">
        <v>1738</v>
      </c>
      <c r="J1908" t="s">
        <v>1681</v>
      </c>
      <c r="K1908" t="s">
        <v>1678</v>
      </c>
      <c r="L1908" t="s">
        <v>1739</v>
      </c>
      <c r="M1908">
        <v>5</v>
      </c>
    </row>
    <row r="1909" spans="1:13" x14ac:dyDescent="0.3">
      <c r="A1909" t="s">
        <v>707</v>
      </c>
      <c r="B1909">
        <v>2015</v>
      </c>
      <c r="C1909" s="1">
        <v>300000</v>
      </c>
      <c r="D1909">
        <v>95000</v>
      </c>
      <c r="E1909" t="s">
        <v>14</v>
      </c>
      <c r="F1909" t="s">
        <v>25</v>
      </c>
      <c r="G1909" t="s">
        <v>12</v>
      </c>
      <c r="H1909" t="s">
        <v>154</v>
      </c>
      <c r="I1909" t="s">
        <v>2919</v>
      </c>
      <c r="J1909" t="s">
        <v>1625</v>
      </c>
      <c r="K1909" t="s">
        <v>2035</v>
      </c>
      <c r="L1909" t="s">
        <v>2723</v>
      </c>
      <c r="M1909">
        <v>5</v>
      </c>
    </row>
    <row r="1910" spans="1:13" x14ac:dyDescent="0.3">
      <c r="A1910" t="s">
        <v>644</v>
      </c>
      <c r="B1910">
        <v>2008</v>
      </c>
      <c r="C1910" s="1">
        <v>250000</v>
      </c>
      <c r="D1910">
        <v>70000</v>
      </c>
      <c r="E1910" t="s">
        <v>10</v>
      </c>
      <c r="F1910" t="s">
        <v>25</v>
      </c>
      <c r="G1910" t="s">
        <v>12</v>
      </c>
      <c r="H1910" t="s">
        <v>151</v>
      </c>
      <c r="I1910" t="s">
        <v>2023</v>
      </c>
      <c r="J1910" t="s">
        <v>1643</v>
      </c>
      <c r="K1910" t="s">
        <v>2037</v>
      </c>
      <c r="L1910" t="s">
        <v>1865</v>
      </c>
      <c r="M1910">
        <v>5</v>
      </c>
    </row>
    <row r="1911" spans="1:13" x14ac:dyDescent="0.3">
      <c r="A1911" t="s">
        <v>1236</v>
      </c>
      <c r="B1911">
        <v>2011</v>
      </c>
      <c r="C1911" s="1">
        <v>180000</v>
      </c>
      <c r="D1911">
        <v>35000</v>
      </c>
      <c r="E1911" t="s">
        <v>10</v>
      </c>
      <c r="F1911" t="s">
        <v>25</v>
      </c>
      <c r="G1911" t="s">
        <v>12</v>
      </c>
      <c r="H1911" t="s">
        <v>121</v>
      </c>
      <c r="I1911" t="s">
        <v>2031</v>
      </c>
      <c r="J1911" t="s">
        <v>2250</v>
      </c>
      <c r="K1911" t="s">
        <v>2251</v>
      </c>
      <c r="L1911" t="s">
        <v>2252</v>
      </c>
      <c r="M1911">
        <v>5</v>
      </c>
    </row>
    <row r="1912" spans="1:13" x14ac:dyDescent="0.3">
      <c r="A1912" t="s">
        <v>655</v>
      </c>
      <c r="B1912">
        <v>2015</v>
      </c>
      <c r="C1912" s="1">
        <v>550000</v>
      </c>
      <c r="D1912">
        <v>50000</v>
      </c>
      <c r="E1912" t="s">
        <v>10</v>
      </c>
      <c r="F1912" t="s">
        <v>25</v>
      </c>
      <c r="G1912" t="s">
        <v>12</v>
      </c>
      <c r="H1912" t="s">
        <v>121</v>
      </c>
      <c r="I1912" t="s">
        <v>1907</v>
      </c>
      <c r="J1912" t="s">
        <v>1647</v>
      </c>
      <c r="K1912" t="s">
        <v>1757</v>
      </c>
      <c r="L1912" t="s">
        <v>1709</v>
      </c>
      <c r="M1912">
        <v>5</v>
      </c>
    </row>
    <row r="1913" spans="1:13" x14ac:dyDescent="0.3">
      <c r="A1913" t="s">
        <v>2920</v>
      </c>
      <c r="B1913">
        <v>2007</v>
      </c>
      <c r="C1913" s="1">
        <v>300000</v>
      </c>
      <c r="D1913">
        <v>120000</v>
      </c>
      <c r="E1913" t="s">
        <v>14</v>
      </c>
      <c r="F1913" t="s">
        <v>25</v>
      </c>
      <c r="G1913" t="s">
        <v>12</v>
      </c>
      <c r="H1913" t="s">
        <v>154</v>
      </c>
      <c r="I1913" t="s">
        <v>1994</v>
      </c>
      <c r="J1913" t="s">
        <v>2164</v>
      </c>
      <c r="K1913" t="s">
        <v>2165</v>
      </c>
      <c r="L1913" t="s">
        <v>2166</v>
      </c>
      <c r="M1913">
        <v>7</v>
      </c>
    </row>
    <row r="1914" spans="1:13" x14ac:dyDescent="0.3">
      <c r="A1914" t="s">
        <v>1287</v>
      </c>
      <c r="B1914">
        <v>2015</v>
      </c>
      <c r="C1914" s="1">
        <v>900000</v>
      </c>
      <c r="D1914">
        <v>145000</v>
      </c>
      <c r="E1914" t="s">
        <v>14</v>
      </c>
      <c r="F1914" t="s">
        <v>25</v>
      </c>
      <c r="G1914" t="s">
        <v>12</v>
      </c>
      <c r="H1914" t="s">
        <v>121</v>
      </c>
      <c r="I1914" t="s">
        <v>2318</v>
      </c>
      <c r="J1914" t="s">
        <v>1900</v>
      </c>
      <c r="K1914" t="s">
        <v>1912</v>
      </c>
      <c r="L1914" t="s">
        <v>2921</v>
      </c>
      <c r="M1914">
        <v>5</v>
      </c>
    </row>
    <row r="1915" spans="1:13" x14ac:dyDescent="0.3">
      <c r="A1915" t="s">
        <v>2922</v>
      </c>
      <c r="B1915">
        <v>2012</v>
      </c>
      <c r="C1915" s="1">
        <v>254999</v>
      </c>
      <c r="D1915">
        <v>190000</v>
      </c>
      <c r="E1915" t="s">
        <v>14</v>
      </c>
      <c r="F1915" t="s">
        <v>25</v>
      </c>
      <c r="G1915" t="s">
        <v>12</v>
      </c>
      <c r="H1915" t="s">
        <v>154</v>
      </c>
      <c r="I1915" t="s">
        <v>1676</v>
      </c>
      <c r="J1915" t="s">
        <v>1676</v>
      </c>
      <c r="K1915" t="s">
        <v>1676</v>
      </c>
      <c r="L1915" t="s">
        <v>1676</v>
      </c>
    </row>
    <row r="1916" spans="1:13" x14ac:dyDescent="0.3">
      <c r="A1916" t="s">
        <v>2923</v>
      </c>
      <c r="B1916">
        <v>2018</v>
      </c>
      <c r="C1916" s="1">
        <v>1530000</v>
      </c>
      <c r="D1916">
        <v>40000</v>
      </c>
      <c r="E1916" t="s">
        <v>14</v>
      </c>
      <c r="F1916" t="s">
        <v>25</v>
      </c>
      <c r="G1916" t="s">
        <v>12</v>
      </c>
      <c r="H1916" t="s">
        <v>121</v>
      </c>
      <c r="I1916" t="s">
        <v>1746</v>
      </c>
      <c r="J1916" t="s">
        <v>1742</v>
      </c>
      <c r="K1916" t="s">
        <v>2313</v>
      </c>
      <c r="L1916" t="s">
        <v>2109</v>
      </c>
      <c r="M1916">
        <v>7</v>
      </c>
    </row>
    <row r="1917" spans="1:13" x14ac:dyDescent="0.3">
      <c r="A1917" t="s">
        <v>1122</v>
      </c>
      <c r="B1917">
        <v>2015</v>
      </c>
      <c r="C1917" s="1">
        <v>590000</v>
      </c>
      <c r="D1917">
        <v>110000</v>
      </c>
      <c r="E1917" t="s">
        <v>14</v>
      </c>
      <c r="F1917" t="s">
        <v>25</v>
      </c>
      <c r="G1917" t="s">
        <v>12</v>
      </c>
      <c r="H1917" t="s">
        <v>121</v>
      </c>
      <c r="I1917" t="s">
        <v>2224</v>
      </c>
      <c r="J1917" t="s">
        <v>1625</v>
      </c>
      <c r="K1917" t="s">
        <v>1626</v>
      </c>
      <c r="L1917" t="s">
        <v>1627</v>
      </c>
      <c r="M1917">
        <v>5</v>
      </c>
    </row>
    <row r="1918" spans="1:13" x14ac:dyDescent="0.3">
      <c r="A1918" t="s">
        <v>1055</v>
      </c>
      <c r="B1918">
        <v>2008</v>
      </c>
      <c r="C1918" s="1">
        <v>170000</v>
      </c>
      <c r="D1918">
        <v>112000</v>
      </c>
      <c r="E1918" t="s">
        <v>257</v>
      </c>
      <c r="F1918" t="s">
        <v>25</v>
      </c>
      <c r="G1918" t="s">
        <v>12</v>
      </c>
      <c r="H1918" t="s">
        <v>126</v>
      </c>
      <c r="I1918" t="s">
        <v>1650</v>
      </c>
      <c r="J1918" t="s">
        <v>1651</v>
      </c>
      <c r="K1918" t="s">
        <v>1652</v>
      </c>
      <c r="L1918" t="s">
        <v>1653</v>
      </c>
      <c r="M1918">
        <v>5</v>
      </c>
    </row>
    <row r="1919" spans="1:13" x14ac:dyDescent="0.3">
      <c r="A1919" t="s">
        <v>2924</v>
      </c>
      <c r="B1919">
        <v>2017</v>
      </c>
      <c r="C1919" s="1">
        <v>2600000</v>
      </c>
      <c r="D1919">
        <v>70000</v>
      </c>
      <c r="E1919" t="s">
        <v>14</v>
      </c>
      <c r="F1919" t="s">
        <v>25</v>
      </c>
      <c r="G1919" t="s">
        <v>19</v>
      </c>
      <c r="H1919" t="s">
        <v>121</v>
      </c>
      <c r="I1919" t="s">
        <v>2925</v>
      </c>
      <c r="J1919" t="s">
        <v>1793</v>
      </c>
      <c r="K1919" t="s">
        <v>2926</v>
      </c>
      <c r="L1919" t="s">
        <v>2507</v>
      </c>
      <c r="M1919">
        <v>5</v>
      </c>
    </row>
    <row r="1920" spans="1:13" x14ac:dyDescent="0.3">
      <c r="A1920" t="s">
        <v>400</v>
      </c>
      <c r="B1920">
        <v>2016</v>
      </c>
      <c r="C1920" s="1">
        <v>475000</v>
      </c>
      <c r="D1920">
        <v>110000</v>
      </c>
      <c r="E1920" t="s">
        <v>14</v>
      </c>
      <c r="F1920" t="s">
        <v>25</v>
      </c>
      <c r="G1920" t="s">
        <v>12</v>
      </c>
      <c r="H1920" t="s">
        <v>121</v>
      </c>
      <c r="I1920" t="s">
        <v>2472</v>
      </c>
      <c r="J1920" t="s">
        <v>1625</v>
      </c>
      <c r="K1920" t="s">
        <v>2473</v>
      </c>
      <c r="L1920" t="s">
        <v>1627</v>
      </c>
      <c r="M1920">
        <v>5</v>
      </c>
    </row>
    <row r="1921" spans="1:13" x14ac:dyDescent="0.3">
      <c r="A1921" t="s">
        <v>327</v>
      </c>
      <c r="B1921">
        <v>2018</v>
      </c>
      <c r="C1921" s="1">
        <v>700000</v>
      </c>
      <c r="D1921">
        <v>29000</v>
      </c>
      <c r="E1921" t="s">
        <v>14</v>
      </c>
      <c r="F1921" t="s">
        <v>25</v>
      </c>
      <c r="G1921" t="s">
        <v>12</v>
      </c>
      <c r="H1921" t="s">
        <v>121</v>
      </c>
      <c r="I1921" t="s">
        <v>2178</v>
      </c>
      <c r="J1921" t="s">
        <v>2135</v>
      </c>
      <c r="K1921" t="s">
        <v>2136</v>
      </c>
      <c r="L1921" t="s">
        <v>2190</v>
      </c>
      <c r="M1921">
        <v>5</v>
      </c>
    </row>
    <row r="1922" spans="1:13" x14ac:dyDescent="0.3">
      <c r="A1922" t="s">
        <v>159</v>
      </c>
      <c r="B1922">
        <v>2011</v>
      </c>
      <c r="C1922" s="1">
        <v>376000</v>
      </c>
      <c r="D1922">
        <v>60000</v>
      </c>
      <c r="E1922" t="s">
        <v>10</v>
      </c>
      <c r="F1922" t="s">
        <v>25</v>
      </c>
      <c r="G1922" t="s">
        <v>12</v>
      </c>
      <c r="H1922" t="s">
        <v>121</v>
      </c>
      <c r="I1922" t="s">
        <v>1677</v>
      </c>
      <c r="J1922" t="s">
        <v>1730</v>
      </c>
      <c r="K1922" t="s">
        <v>1660</v>
      </c>
      <c r="L1922" t="s">
        <v>1731</v>
      </c>
      <c r="M1922">
        <v>5</v>
      </c>
    </row>
    <row r="1923" spans="1:13" x14ac:dyDescent="0.3">
      <c r="A1923" t="s">
        <v>2927</v>
      </c>
      <c r="B1923">
        <v>2002</v>
      </c>
      <c r="C1923" s="1">
        <v>100000</v>
      </c>
      <c r="D1923">
        <v>120000</v>
      </c>
      <c r="E1923" t="s">
        <v>10</v>
      </c>
      <c r="F1923" t="s">
        <v>25</v>
      </c>
      <c r="G1923" t="s">
        <v>12</v>
      </c>
      <c r="H1923" t="s">
        <v>151</v>
      </c>
      <c r="I1923" t="s">
        <v>1676</v>
      </c>
      <c r="J1923" t="s">
        <v>1676</v>
      </c>
      <c r="K1923" t="s">
        <v>1676</v>
      </c>
      <c r="L1923" t="s">
        <v>1676</v>
      </c>
    </row>
    <row r="1924" spans="1:13" x14ac:dyDescent="0.3">
      <c r="A1924" t="s">
        <v>272</v>
      </c>
      <c r="B1924">
        <v>2004</v>
      </c>
      <c r="C1924" s="1">
        <v>75000</v>
      </c>
      <c r="D1924">
        <v>46000</v>
      </c>
      <c r="E1924" t="s">
        <v>10</v>
      </c>
      <c r="F1924" t="s">
        <v>25</v>
      </c>
      <c r="G1924" t="s">
        <v>12</v>
      </c>
      <c r="H1924" t="s">
        <v>151</v>
      </c>
      <c r="I1924" t="s">
        <v>1642</v>
      </c>
      <c r="J1924" t="s">
        <v>1655</v>
      </c>
      <c r="K1924" t="s">
        <v>1656</v>
      </c>
      <c r="L1924" t="s">
        <v>1657</v>
      </c>
      <c r="M1924">
        <v>4</v>
      </c>
    </row>
    <row r="1925" spans="1:13" x14ac:dyDescent="0.3">
      <c r="A1925" t="s">
        <v>356</v>
      </c>
      <c r="B1925">
        <v>2012</v>
      </c>
      <c r="C1925" s="1">
        <v>440000</v>
      </c>
      <c r="D1925">
        <v>120000</v>
      </c>
      <c r="E1925" t="s">
        <v>14</v>
      </c>
      <c r="F1925" t="s">
        <v>25</v>
      </c>
      <c r="G1925" t="s">
        <v>19</v>
      </c>
      <c r="H1925" t="s">
        <v>154</v>
      </c>
      <c r="I1925" t="s">
        <v>1876</v>
      </c>
      <c r="J1925" t="s">
        <v>1742</v>
      </c>
      <c r="K1925" t="s">
        <v>1877</v>
      </c>
      <c r="L1925" t="s">
        <v>1878</v>
      </c>
      <c r="M1925">
        <v>8</v>
      </c>
    </row>
    <row r="1926" spans="1:13" x14ac:dyDescent="0.3">
      <c r="A1926" t="s">
        <v>849</v>
      </c>
      <c r="B1926">
        <v>2016</v>
      </c>
      <c r="C1926" s="1">
        <v>390000</v>
      </c>
      <c r="D1926">
        <v>80000</v>
      </c>
      <c r="E1926" t="s">
        <v>10</v>
      </c>
      <c r="F1926" t="s">
        <v>25</v>
      </c>
      <c r="G1926" t="s">
        <v>12</v>
      </c>
      <c r="H1926" t="s">
        <v>121</v>
      </c>
      <c r="I1926" t="s">
        <v>1821</v>
      </c>
      <c r="J1926" t="s">
        <v>1730</v>
      </c>
      <c r="K1926" t="s">
        <v>1843</v>
      </c>
      <c r="L1926" t="s">
        <v>1731</v>
      </c>
      <c r="M1926">
        <v>5</v>
      </c>
    </row>
    <row r="1927" spans="1:13" x14ac:dyDescent="0.3">
      <c r="A1927" t="s">
        <v>2928</v>
      </c>
      <c r="B1927">
        <v>2012</v>
      </c>
      <c r="C1927" s="1">
        <v>725000</v>
      </c>
      <c r="D1927">
        <v>159000</v>
      </c>
      <c r="E1927" t="s">
        <v>14</v>
      </c>
      <c r="F1927" t="s">
        <v>25</v>
      </c>
      <c r="G1927" t="s">
        <v>12</v>
      </c>
      <c r="H1927" t="s">
        <v>126</v>
      </c>
      <c r="I1927" t="s">
        <v>2148</v>
      </c>
      <c r="J1927" t="s">
        <v>1764</v>
      </c>
      <c r="K1927" t="s">
        <v>2149</v>
      </c>
      <c r="L1927" t="s">
        <v>2150</v>
      </c>
      <c r="M1927">
        <v>7</v>
      </c>
    </row>
    <row r="1928" spans="1:13" x14ac:dyDescent="0.3">
      <c r="A1928" t="s">
        <v>198</v>
      </c>
      <c r="B1928">
        <v>2012</v>
      </c>
      <c r="C1928" s="1">
        <v>325000</v>
      </c>
      <c r="D1928">
        <v>110000</v>
      </c>
      <c r="E1928" t="s">
        <v>14</v>
      </c>
      <c r="F1928" t="s">
        <v>25</v>
      </c>
      <c r="G1928" t="s">
        <v>12</v>
      </c>
      <c r="H1928" t="s">
        <v>126</v>
      </c>
      <c r="I1928" t="s">
        <v>2170</v>
      </c>
      <c r="J1928" t="s">
        <v>2164</v>
      </c>
      <c r="K1928" t="s">
        <v>1920</v>
      </c>
      <c r="L1928" t="s">
        <v>2171</v>
      </c>
      <c r="M1928">
        <v>7</v>
      </c>
    </row>
    <row r="1929" spans="1:13" x14ac:dyDescent="0.3">
      <c r="A1929" t="s">
        <v>163</v>
      </c>
      <c r="B1929">
        <v>2010</v>
      </c>
      <c r="C1929" s="1">
        <v>170000</v>
      </c>
      <c r="D1929">
        <v>75000</v>
      </c>
      <c r="E1929" t="s">
        <v>10</v>
      </c>
      <c r="F1929" t="s">
        <v>25</v>
      </c>
      <c r="G1929" t="s">
        <v>12</v>
      </c>
      <c r="H1929" t="s">
        <v>126</v>
      </c>
      <c r="I1929" t="s">
        <v>1687</v>
      </c>
      <c r="J1929" t="s">
        <v>1655</v>
      </c>
      <c r="K1929" t="s">
        <v>1688</v>
      </c>
      <c r="L1929" t="s">
        <v>1689</v>
      </c>
      <c r="M1929">
        <v>5</v>
      </c>
    </row>
    <row r="1930" spans="1:13" x14ac:dyDescent="0.3">
      <c r="A1930" t="s">
        <v>1384</v>
      </c>
      <c r="B1930">
        <v>2010</v>
      </c>
      <c r="C1930" s="1">
        <v>215000</v>
      </c>
      <c r="D1930">
        <v>120000</v>
      </c>
      <c r="E1930" t="s">
        <v>14</v>
      </c>
      <c r="F1930" t="s">
        <v>25</v>
      </c>
      <c r="G1930" t="s">
        <v>12</v>
      </c>
      <c r="H1930" t="s">
        <v>154</v>
      </c>
      <c r="I1930" t="s">
        <v>1674</v>
      </c>
      <c r="J1930" t="s">
        <v>1625</v>
      </c>
      <c r="K1930" t="s">
        <v>1675</v>
      </c>
      <c r="L1930" t="s">
        <v>1627</v>
      </c>
      <c r="M1930">
        <v>5</v>
      </c>
    </row>
    <row r="1931" spans="1:13" x14ac:dyDescent="0.3">
      <c r="A1931" t="s">
        <v>2929</v>
      </c>
      <c r="B1931">
        <v>2010</v>
      </c>
      <c r="C1931" s="1">
        <v>350000</v>
      </c>
      <c r="D1931">
        <v>110000</v>
      </c>
      <c r="E1931" t="s">
        <v>10</v>
      </c>
      <c r="F1931" t="s">
        <v>25</v>
      </c>
      <c r="G1931" t="s">
        <v>12</v>
      </c>
      <c r="H1931" t="s">
        <v>154</v>
      </c>
      <c r="I1931" t="s">
        <v>1733</v>
      </c>
      <c r="J1931" t="s">
        <v>1634</v>
      </c>
      <c r="K1931" t="s">
        <v>2050</v>
      </c>
      <c r="L1931" t="s">
        <v>2051</v>
      </c>
      <c r="M1931">
        <v>5</v>
      </c>
    </row>
    <row r="1932" spans="1:13" x14ac:dyDescent="0.3">
      <c r="A1932" t="s">
        <v>240</v>
      </c>
      <c r="B1932">
        <v>2009</v>
      </c>
      <c r="C1932" s="1">
        <v>80000</v>
      </c>
      <c r="D1932">
        <v>80000</v>
      </c>
      <c r="E1932" t="s">
        <v>10</v>
      </c>
      <c r="F1932" t="s">
        <v>25</v>
      </c>
      <c r="G1932" t="s">
        <v>12</v>
      </c>
      <c r="H1932" t="s">
        <v>151</v>
      </c>
      <c r="I1932" t="s">
        <v>1970</v>
      </c>
      <c r="J1932" t="s">
        <v>2546</v>
      </c>
      <c r="K1932" t="s">
        <v>2458</v>
      </c>
      <c r="L1932" t="s">
        <v>2547</v>
      </c>
      <c r="M1932">
        <v>5</v>
      </c>
    </row>
    <row r="1933" spans="1:13" x14ac:dyDescent="0.3">
      <c r="A1933" t="s">
        <v>173</v>
      </c>
      <c r="B1933">
        <v>2012</v>
      </c>
      <c r="C1933" s="1">
        <v>195000</v>
      </c>
      <c r="D1933">
        <v>80000</v>
      </c>
      <c r="E1933" t="s">
        <v>10</v>
      </c>
      <c r="F1933" t="s">
        <v>25</v>
      </c>
      <c r="G1933" t="s">
        <v>12</v>
      </c>
      <c r="H1933" t="s">
        <v>126</v>
      </c>
      <c r="I1933" t="s">
        <v>2031</v>
      </c>
      <c r="J1933" t="s">
        <v>2250</v>
      </c>
      <c r="K1933" t="s">
        <v>2251</v>
      </c>
      <c r="L1933" t="s">
        <v>2252</v>
      </c>
      <c r="M1933">
        <v>5</v>
      </c>
    </row>
    <row r="1934" spans="1:13" x14ac:dyDescent="0.3">
      <c r="A1934" t="s">
        <v>1848</v>
      </c>
      <c r="B1934">
        <v>2011</v>
      </c>
      <c r="C1934" s="1">
        <v>280000</v>
      </c>
      <c r="D1934">
        <v>85000</v>
      </c>
      <c r="E1934" t="s">
        <v>14</v>
      </c>
      <c r="F1934" t="s">
        <v>25</v>
      </c>
      <c r="G1934" t="s">
        <v>12</v>
      </c>
      <c r="H1934" t="s">
        <v>121</v>
      </c>
      <c r="I1934" t="s">
        <v>1676</v>
      </c>
      <c r="J1934" t="s">
        <v>1676</v>
      </c>
      <c r="K1934" t="s">
        <v>1676</v>
      </c>
      <c r="L1934" t="s">
        <v>1676</v>
      </c>
    </row>
    <row r="1935" spans="1:13" x14ac:dyDescent="0.3">
      <c r="A1935" t="s">
        <v>1163</v>
      </c>
      <c r="B1935">
        <v>2014</v>
      </c>
      <c r="C1935" s="1">
        <v>335000</v>
      </c>
      <c r="D1935">
        <v>71000</v>
      </c>
      <c r="E1935" t="s">
        <v>14</v>
      </c>
      <c r="F1935" t="s">
        <v>11</v>
      </c>
      <c r="G1935" t="s">
        <v>12</v>
      </c>
      <c r="H1935" t="s">
        <v>121</v>
      </c>
      <c r="I1935" t="s">
        <v>2613</v>
      </c>
      <c r="J1935" t="s">
        <v>1667</v>
      </c>
      <c r="K1935" t="s">
        <v>2351</v>
      </c>
      <c r="L1935" t="s">
        <v>2352</v>
      </c>
      <c r="M1935">
        <v>5</v>
      </c>
    </row>
    <row r="1936" spans="1:13" x14ac:dyDescent="0.3">
      <c r="A1936" t="s">
        <v>300</v>
      </c>
      <c r="B1936">
        <v>2011</v>
      </c>
      <c r="C1936" s="1">
        <v>475000</v>
      </c>
      <c r="D1936">
        <v>108000</v>
      </c>
      <c r="E1936" t="s">
        <v>14</v>
      </c>
      <c r="F1936" t="s">
        <v>11</v>
      </c>
      <c r="G1936" t="s">
        <v>12</v>
      </c>
      <c r="H1936" t="s">
        <v>121</v>
      </c>
      <c r="I1936" t="s">
        <v>1746</v>
      </c>
      <c r="J1936" t="s">
        <v>1742</v>
      </c>
      <c r="K1936" t="s">
        <v>2108</v>
      </c>
      <c r="L1936" t="s">
        <v>2109</v>
      </c>
      <c r="M1936">
        <v>7</v>
      </c>
    </row>
    <row r="1937" spans="1:13" x14ac:dyDescent="0.3">
      <c r="A1937" t="s">
        <v>469</v>
      </c>
      <c r="B1937">
        <v>2015</v>
      </c>
      <c r="C1937" s="1">
        <v>484999</v>
      </c>
      <c r="D1937">
        <v>75000</v>
      </c>
      <c r="E1937" t="s">
        <v>14</v>
      </c>
      <c r="F1937" t="s">
        <v>11</v>
      </c>
      <c r="G1937" t="s">
        <v>12</v>
      </c>
      <c r="H1937" t="s">
        <v>121</v>
      </c>
      <c r="I1937" t="s">
        <v>2531</v>
      </c>
      <c r="J1937" t="s">
        <v>1667</v>
      </c>
      <c r="K1937" t="s">
        <v>1909</v>
      </c>
      <c r="L1937" t="s">
        <v>1686</v>
      </c>
      <c r="M1937">
        <v>5</v>
      </c>
    </row>
    <row r="1938" spans="1:13" x14ac:dyDescent="0.3">
      <c r="A1938" t="s">
        <v>2930</v>
      </c>
      <c r="B1938">
        <v>2018</v>
      </c>
      <c r="C1938" s="1">
        <v>650000</v>
      </c>
      <c r="D1938">
        <v>22000</v>
      </c>
      <c r="E1938" t="s">
        <v>10</v>
      </c>
      <c r="F1938" t="s">
        <v>25</v>
      </c>
      <c r="G1938" t="s">
        <v>12</v>
      </c>
      <c r="H1938" t="s">
        <v>126</v>
      </c>
      <c r="I1938" t="s">
        <v>2931</v>
      </c>
      <c r="J1938" t="s">
        <v>1780</v>
      </c>
      <c r="K1938" t="s">
        <v>1781</v>
      </c>
      <c r="L1938" t="s">
        <v>1782</v>
      </c>
      <c r="M1938">
        <v>5</v>
      </c>
    </row>
    <row r="1939" spans="1:13" x14ac:dyDescent="0.3">
      <c r="A1939" t="s">
        <v>2932</v>
      </c>
      <c r="B1939">
        <v>2014</v>
      </c>
      <c r="C1939" s="1">
        <v>1850000</v>
      </c>
      <c r="D1939">
        <v>76131</v>
      </c>
      <c r="E1939" t="s">
        <v>14</v>
      </c>
      <c r="F1939" t="s">
        <v>25</v>
      </c>
      <c r="G1939" t="s">
        <v>19</v>
      </c>
      <c r="H1939" t="s">
        <v>121</v>
      </c>
      <c r="I1939" t="s">
        <v>2933</v>
      </c>
      <c r="J1939" t="s">
        <v>1977</v>
      </c>
      <c r="K1939" t="s">
        <v>1978</v>
      </c>
      <c r="L1939" t="s">
        <v>2934</v>
      </c>
      <c r="M1939">
        <v>5</v>
      </c>
    </row>
    <row r="1940" spans="1:13" x14ac:dyDescent="0.3">
      <c r="A1940" t="s">
        <v>247</v>
      </c>
      <c r="B1940">
        <v>2018</v>
      </c>
      <c r="C1940" s="1">
        <v>700000</v>
      </c>
      <c r="D1940">
        <v>30000</v>
      </c>
      <c r="E1940" t="s">
        <v>10</v>
      </c>
      <c r="F1940" t="s">
        <v>25</v>
      </c>
      <c r="G1940" t="s">
        <v>12</v>
      </c>
      <c r="H1940" t="s">
        <v>126</v>
      </c>
      <c r="I1940" t="s">
        <v>1723</v>
      </c>
      <c r="J1940" t="s">
        <v>1647</v>
      </c>
      <c r="K1940" t="s">
        <v>1724</v>
      </c>
      <c r="L1940" t="s">
        <v>1725</v>
      </c>
      <c r="M1940">
        <v>5</v>
      </c>
    </row>
    <row r="1941" spans="1:13" x14ac:dyDescent="0.3">
      <c r="A1941" t="s">
        <v>2935</v>
      </c>
      <c r="B1941">
        <v>2014</v>
      </c>
      <c r="C1941" s="1">
        <v>3000000</v>
      </c>
      <c r="D1941">
        <v>65000</v>
      </c>
      <c r="E1941" t="s">
        <v>14</v>
      </c>
      <c r="F1941" t="s">
        <v>25</v>
      </c>
      <c r="G1941" t="s">
        <v>19</v>
      </c>
      <c r="H1941" t="s">
        <v>121</v>
      </c>
      <c r="I1941" t="s">
        <v>1976</v>
      </c>
      <c r="J1941" t="s">
        <v>1977</v>
      </c>
      <c r="K1941" t="s">
        <v>1978</v>
      </c>
      <c r="L1941" t="s">
        <v>1979</v>
      </c>
      <c r="M1941">
        <v>7</v>
      </c>
    </row>
    <row r="1942" spans="1:13" x14ac:dyDescent="0.3">
      <c r="A1942" t="s">
        <v>2936</v>
      </c>
      <c r="B1942">
        <v>2018</v>
      </c>
      <c r="C1942" s="1">
        <v>900000</v>
      </c>
      <c r="D1942">
        <v>60000</v>
      </c>
      <c r="E1942" t="s">
        <v>14</v>
      </c>
      <c r="F1942" t="s">
        <v>25</v>
      </c>
      <c r="G1942" t="s">
        <v>12</v>
      </c>
      <c r="H1942" t="s">
        <v>121</v>
      </c>
      <c r="I1942" t="s">
        <v>2340</v>
      </c>
      <c r="J1942" t="s">
        <v>2164</v>
      </c>
      <c r="K1942" t="s">
        <v>2035</v>
      </c>
      <c r="L1942" t="s">
        <v>2447</v>
      </c>
      <c r="M1942">
        <v>7</v>
      </c>
    </row>
    <row r="1943" spans="1:13" x14ac:dyDescent="0.3">
      <c r="A1943" t="s">
        <v>583</v>
      </c>
      <c r="B1943">
        <v>2013</v>
      </c>
      <c r="C1943" s="1">
        <v>350000</v>
      </c>
      <c r="D1943">
        <v>80000</v>
      </c>
      <c r="E1943" t="s">
        <v>14</v>
      </c>
      <c r="F1943" t="s">
        <v>25</v>
      </c>
      <c r="G1943" t="s">
        <v>12</v>
      </c>
      <c r="H1943" t="s">
        <v>121</v>
      </c>
      <c r="I1943" t="s">
        <v>2442</v>
      </c>
      <c r="J1943" t="s">
        <v>1704</v>
      </c>
      <c r="K1943" t="s">
        <v>1675</v>
      </c>
      <c r="L1943" t="s">
        <v>2443</v>
      </c>
      <c r="M1943">
        <v>5</v>
      </c>
    </row>
    <row r="1944" spans="1:13" x14ac:dyDescent="0.3">
      <c r="A1944" t="s">
        <v>2373</v>
      </c>
      <c r="B1944">
        <v>2005</v>
      </c>
      <c r="C1944" s="1">
        <v>285000</v>
      </c>
      <c r="D1944">
        <v>80000</v>
      </c>
      <c r="E1944" t="s">
        <v>10</v>
      </c>
      <c r="F1944" t="s">
        <v>25</v>
      </c>
      <c r="G1944" t="s">
        <v>19</v>
      </c>
      <c r="H1944" t="s">
        <v>126</v>
      </c>
      <c r="I1944" t="s">
        <v>2374</v>
      </c>
      <c r="J1944" t="s">
        <v>2375</v>
      </c>
      <c r="K1944" t="s">
        <v>2376</v>
      </c>
      <c r="L1944" t="s">
        <v>2377</v>
      </c>
      <c r="M1944">
        <v>5</v>
      </c>
    </row>
    <row r="1945" spans="1:13" x14ac:dyDescent="0.3">
      <c r="A1945" t="s">
        <v>2937</v>
      </c>
      <c r="B1945">
        <v>2012</v>
      </c>
      <c r="C1945" s="1">
        <v>1850000</v>
      </c>
      <c r="D1945">
        <v>70000</v>
      </c>
      <c r="E1945" t="s">
        <v>14</v>
      </c>
      <c r="F1945" t="s">
        <v>25</v>
      </c>
      <c r="G1945" t="s">
        <v>19</v>
      </c>
      <c r="H1945" t="s">
        <v>121</v>
      </c>
      <c r="I1945" t="s">
        <v>1976</v>
      </c>
      <c r="J1945" t="s">
        <v>1977</v>
      </c>
      <c r="K1945" t="s">
        <v>1978</v>
      </c>
      <c r="L1945" t="s">
        <v>1979</v>
      </c>
      <c r="M1945">
        <v>7</v>
      </c>
    </row>
    <row r="1946" spans="1:13" x14ac:dyDescent="0.3">
      <c r="A1946" t="s">
        <v>251</v>
      </c>
      <c r="B1946">
        <v>2017</v>
      </c>
      <c r="C1946" s="1">
        <v>750000</v>
      </c>
      <c r="D1946">
        <v>51777</v>
      </c>
      <c r="E1946" t="s">
        <v>14</v>
      </c>
      <c r="F1946" t="s">
        <v>11</v>
      </c>
      <c r="G1946" t="s">
        <v>12</v>
      </c>
      <c r="H1946" t="s">
        <v>121</v>
      </c>
      <c r="I1946" t="s">
        <v>1718</v>
      </c>
      <c r="J1946" t="s">
        <v>1625</v>
      </c>
      <c r="K1946" t="s">
        <v>1685</v>
      </c>
      <c r="L1946" t="s">
        <v>1686</v>
      </c>
      <c r="M1946">
        <v>5</v>
      </c>
    </row>
    <row r="1947" spans="1:13" x14ac:dyDescent="0.3">
      <c r="A1947" t="s">
        <v>2938</v>
      </c>
      <c r="B1947">
        <v>2013</v>
      </c>
      <c r="C1947" s="1">
        <v>1650000</v>
      </c>
      <c r="D1947">
        <v>64788</v>
      </c>
      <c r="E1947" t="s">
        <v>14</v>
      </c>
      <c r="F1947" t="s">
        <v>11</v>
      </c>
      <c r="G1947" t="s">
        <v>19</v>
      </c>
      <c r="H1947" t="s">
        <v>121</v>
      </c>
      <c r="I1947" t="s">
        <v>2383</v>
      </c>
      <c r="J1947" t="s">
        <v>1742</v>
      </c>
      <c r="K1947" t="s">
        <v>2412</v>
      </c>
      <c r="L1947" t="s">
        <v>2939</v>
      </c>
      <c r="M1947">
        <v>5</v>
      </c>
    </row>
    <row r="1948" spans="1:13" x14ac:dyDescent="0.3">
      <c r="A1948" t="s">
        <v>2731</v>
      </c>
      <c r="B1948">
        <v>2018</v>
      </c>
      <c r="C1948" s="1">
        <v>600000</v>
      </c>
      <c r="D1948">
        <v>20000</v>
      </c>
      <c r="E1948" t="s">
        <v>10</v>
      </c>
      <c r="F1948" t="s">
        <v>25</v>
      </c>
      <c r="G1948" t="s">
        <v>12</v>
      </c>
      <c r="H1948" t="s">
        <v>121</v>
      </c>
      <c r="I1948" t="s">
        <v>2722</v>
      </c>
      <c r="J1948" t="s">
        <v>1704</v>
      </c>
      <c r="K1948" t="s">
        <v>1811</v>
      </c>
      <c r="L1948" t="s">
        <v>2117</v>
      </c>
      <c r="M1948">
        <v>5</v>
      </c>
    </row>
    <row r="1949" spans="1:13" x14ac:dyDescent="0.3">
      <c r="A1949" t="s">
        <v>2940</v>
      </c>
      <c r="B1949">
        <v>2018</v>
      </c>
      <c r="C1949" s="1">
        <v>565000</v>
      </c>
      <c r="D1949">
        <v>19000</v>
      </c>
      <c r="E1949" t="s">
        <v>10</v>
      </c>
      <c r="F1949" t="s">
        <v>25</v>
      </c>
      <c r="G1949" t="s">
        <v>12</v>
      </c>
      <c r="H1949" t="s">
        <v>121</v>
      </c>
      <c r="I1949" t="s">
        <v>2788</v>
      </c>
      <c r="J1949" t="s">
        <v>1916</v>
      </c>
      <c r="K1949" t="s">
        <v>2035</v>
      </c>
      <c r="L1949" t="s">
        <v>2036</v>
      </c>
      <c r="M1949">
        <v>5</v>
      </c>
    </row>
    <row r="1950" spans="1:13" x14ac:dyDescent="0.3">
      <c r="A1950" t="s">
        <v>2941</v>
      </c>
      <c r="B1950">
        <v>2000</v>
      </c>
      <c r="C1950" s="1">
        <v>86000</v>
      </c>
      <c r="D1950">
        <v>46951</v>
      </c>
      <c r="E1950" t="s">
        <v>10</v>
      </c>
      <c r="F1950" t="s">
        <v>25</v>
      </c>
      <c r="G1950" t="s">
        <v>12</v>
      </c>
      <c r="H1950" t="s">
        <v>121</v>
      </c>
      <c r="I1950" t="s">
        <v>1756</v>
      </c>
      <c r="J1950" t="s">
        <v>1655</v>
      </c>
      <c r="K1950" t="s">
        <v>2044</v>
      </c>
      <c r="L1950" t="s">
        <v>2045</v>
      </c>
      <c r="M1950">
        <v>5</v>
      </c>
    </row>
    <row r="1951" spans="1:13" x14ac:dyDescent="0.3">
      <c r="A1951" t="s">
        <v>1414</v>
      </c>
      <c r="B1951">
        <v>2016</v>
      </c>
      <c r="C1951" s="1">
        <v>329000</v>
      </c>
      <c r="D1951">
        <v>19000</v>
      </c>
      <c r="E1951" t="s">
        <v>10</v>
      </c>
      <c r="F1951" t="s">
        <v>25</v>
      </c>
      <c r="G1951" t="s">
        <v>12</v>
      </c>
      <c r="H1951" t="s">
        <v>121</v>
      </c>
      <c r="I1951" t="s">
        <v>1738</v>
      </c>
      <c r="J1951" t="s">
        <v>1681</v>
      </c>
      <c r="K1951" t="s">
        <v>1678</v>
      </c>
      <c r="L1951" t="s">
        <v>1739</v>
      </c>
      <c r="M1951">
        <v>5</v>
      </c>
    </row>
    <row r="1952" spans="1:13" x14ac:dyDescent="0.3">
      <c r="A1952" t="s">
        <v>1039</v>
      </c>
      <c r="B1952">
        <v>2016</v>
      </c>
      <c r="C1952" s="1">
        <v>650000</v>
      </c>
      <c r="D1952">
        <v>50000</v>
      </c>
      <c r="E1952" t="s">
        <v>14</v>
      </c>
      <c r="F1952" t="s">
        <v>25</v>
      </c>
      <c r="G1952" t="s">
        <v>12</v>
      </c>
      <c r="H1952" t="s">
        <v>121</v>
      </c>
      <c r="I1952" t="s">
        <v>1834</v>
      </c>
      <c r="J1952" t="s">
        <v>1629</v>
      </c>
      <c r="K1952" t="s">
        <v>1835</v>
      </c>
      <c r="L1952" t="s">
        <v>1836</v>
      </c>
      <c r="M1952">
        <v>5</v>
      </c>
    </row>
    <row r="1953" spans="1:13" x14ac:dyDescent="0.3">
      <c r="A1953" t="s">
        <v>687</v>
      </c>
      <c r="B1953">
        <v>2015</v>
      </c>
      <c r="C1953" s="1">
        <v>822000</v>
      </c>
      <c r="D1953">
        <v>60000</v>
      </c>
      <c r="E1953" t="s">
        <v>14</v>
      </c>
      <c r="F1953" t="s">
        <v>25</v>
      </c>
      <c r="G1953" t="s">
        <v>12</v>
      </c>
      <c r="H1953" t="s">
        <v>121</v>
      </c>
      <c r="I1953" t="s">
        <v>1911</v>
      </c>
      <c r="J1953" t="s">
        <v>1900</v>
      </c>
      <c r="K1953" t="s">
        <v>1912</v>
      </c>
      <c r="L1953" t="s">
        <v>1913</v>
      </c>
      <c r="M1953">
        <v>5</v>
      </c>
    </row>
    <row r="1954" spans="1:13" x14ac:dyDescent="0.3">
      <c r="A1954" t="s">
        <v>361</v>
      </c>
      <c r="B1954">
        <v>2013</v>
      </c>
      <c r="C1954" s="1">
        <v>345000</v>
      </c>
      <c r="D1954">
        <v>100000</v>
      </c>
      <c r="E1954" t="s">
        <v>14</v>
      </c>
      <c r="F1954" t="s">
        <v>25</v>
      </c>
      <c r="G1954" t="s">
        <v>12</v>
      </c>
      <c r="H1954" t="s">
        <v>126</v>
      </c>
      <c r="I1954" t="s">
        <v>1666</v>
      </c>
      <c r="J1954" t="s">
        <v>1667</v>
      </c>
      <c r="K1954" t="s">
        <v>1668</v>
      </c>
      <c r="L1954" t="s">
        <v>1669</v>
      </c>
      <c r="M1954">
        <v>5</v>
      </c>
    </row>
    <row r="1955" spans="1:13" x14ac:dyDescent="0.3">
      <c r="A1955" t="s">
        <v>612</v>
      </c>
      <c r="B1955">
        <v>2001</v>
      </c>
      <c r="C1955" s="1">
        <v>30000</v>
      </c>
      <c r="D1955">
        <v>10000</v>
      </c>
      <c r="E1955" t="s">
        <v>10</v>
      </c>
      <c r="F1955" t="s">
        <v>25</v>
      </c>
      <c r="G1955" t="s">
        <v>12</v>
      </c>
      <c r="H1955" t="s">
        <v>121</v>
      </c>
      <c r="I1955" t="s">
        <v>1670</v>
      </c>
      <c r="J1955" t="s">
        <v>1671</v>
      </c>
      <c r="K1955" t="s">
        <v>1672</v>
      </c>
      <c r="L1955" t="s">
        <v>1673</v>
      </c>
      <c r="M1955">
        <v>5</v>
      </c>
    </row>
    <row r="1956" spans="1:13" x14ac:dyDescent="0.3">
      <c r="A1956" t="s">
        <v>459</v>
      </c>
      <c r="B1956">
        <v>2012</v>
      </c>
      <c r="C1956" s="1">
        <v>330000</v>
      </c>
      <c r="D1956">
        <v>50000</v>
      </c>
      <c r="E1956" t="s">
        <v>14</v>
      </c>
      <c r="F1956" t="s">
        <v>25</v>
      </c>
      <c r="G1956" t="s">
        <v>12</v>
      </c>
      <c r="H1956" t="s">
        <v>126</v>
      </c>
      <c r="I1956" t="s">
        <v>1826</v>
      </c>
      <c r="J1956" t="s">
        <v>1625</v>
      </c>
      <c r="K1956" t="s">
        <v>1626</v>
      </c>
      <c r="L1956" t="s">
        <v>1627</v>
      </c>
      <c r="M1956">
        <v>5</v>
      </c>
    </row>
    <row r="1957" spans="1:13" x14ac:dyDescent="0.3">
      <c r="A1957" t="s">
        <v>624</v>
      </c>
      <c r="B1957">
        <v>2014</v>
      </c>
      <c r="C1957" s="1">
        <v>300000</v>
      </c>
      <c r="D1957">
        <v>74537</v>
      </c>
      <c r="E1957" t="s">
        <v>10</v>
      </c>
      <c r="F1957" t="s">
        <v>25</v>
      </c>
      <c r="G1957" t="s">
        <v>12</v>
      </c>
      <c r="H1957" t="s">
        <v>126</v>
      </c>
      <c r="I1957" t="s">
        <v>1821</v>
      </c>
      <c r="J1957" t="s">
        <v>1730</v>
      </c>
      <c r="K1957" t="s">
        <v>1843</v>
      </c>
      <c r="L1957" t="s">
        <v>1731</v>
      </c>
      <c r="M1957">
        <v>5</v>
      </c>
    </row>
    <row r="1958" spans="1:13" x14ac:dyDescent="0.3">
      <c r="A1958" t="s">
        <v>986</v>
      </c>
      <c r="B1958">
        <v>2009</v>
      </c>
      <c r="C1958" s="1">
        <v>200000</v>
      </c>
      <c r="D1958">
        <v>90000</v>
      </c>
      <c r="E1958" t="s">
        <v>10</v>
      </c>
      <c r="F1958" t="s">
        <v>25</v>
      </c>
      <c r="G1958" t="s">
        <v>19</v>
      </c>
      <c r="H1958" t="s">
        <v>126</v>
      </c>
      <c r="I1958" t="s">
        <v>2760</v>
      </c>
      <c r="J1958" t="s">
        <v>2614</v>
      </c>
      <c r="K1958" t="s">
        <v>2761</v>
      </c>
      <c r="L1958" t="s">
        <v>2762</v>
      </c>
      <c r="M1958">
        <v>5</v>
      </c>
    </row>
    <row r="1959" spans="1:13" x14ac:dyDescent="0.3">
      <c r="A1959" t="s">
        <v>2822</v>
      </c>
      <c r="B1959">
        <v>2012</v>
      </c>
      <c r="C1959" s="1">
        <v>200000</v>
      </c>
      <c r="D1959">
        <v>80000</v>
      </c>
      <c r="E1959" t="s">
        <v>14</v>
      </c>
      <c r="F1959" t="s">
        <v>25</v>
      </c>
      <c r="G1959" t="s">
        <v>12</v>
      </c>
      <c r="H1959" t="s">
        <v>126</v>
      </c>
      <c r="I1959" t="s">
        <v>1676</v>
      </c>
      <c r="J1959" t="s">
        <v>1676</v>
      </c>
      <c r="K1959" t="s">
        <v>1676</v>
      </c>
      <c r="L1959" t="s">
        <v>1676</v>
      </c>
    </row>
    <row r="1960" spans="1:13" x14ac:dyDescent="0.3">
      <c r="A1960" t="s">
        <v>413</v>
      </c>
      <c r="B1960">
        <v>2010</v>
      </c>
      <c r="C1960" s="1">
        <v>90000</v>
      </c>
      <c r="D1960">
        <v>70000</v>
      </c>
      <c r="E1960" t="s">
        <v>10</v>
      </c>
      <c r="F1960" t="s">
        <v>25</v>
      </c>
      <c r="G1960" t="s">
        <v>12</v>
      </c>
      <c r="H1960" t="s">
        <v>126</v>
      </c>
      <c r="I1960" t="s">
        <v>1970</v>
      </c>
      <c r="J1960" t="s">
        <v>2546</v>
      </c>
      <c r="K1960" t="s">
        <v>2458</v>
      </c>
      <c r="L1960" t="s">
        <v>2547</v>
      </c>
      <c r="M1960">
        <v>5</v>
      </c>
    </row>
    <row r="1961" spans="1:13" x14ac:dyDescent="0.3">
      <c r="A1961" t="s">
        <v>1101</v>
      </c>
      <c r="B1961">
        <v>2010</v>
      </c>
      <c r="C1961" s="1">
        <v>200000</v>
      </c>
      <c r="D1961">
        <v>80000</v>
      </c>
      <c r="E1961" t="s">
        <v>10</v>
      </c>
      <c r="F1961" t="s">
        <v>25</v>
      </c>
      <c r="G1961" t="s">
        <v>12</v>
      </c>
      <c r="H1961" t="s">
        <v>126</v>
      </c>
      <c r="I1961" t="s">
        <v>1677</v>
      </c>
      <c r="J1961" t="s">
        <v>1651</v>
      </c>
      <c r="K1961" t="s">
        <v>1678</v>
      </c>
      <c r="L1961" t="s">
        <v>1679</v>
      </c>
      <c r="M1961">
        <v>5</v>
      </c>
    </row>
    <row r="1962" spans="1:13" x14ac:dyDescent="0.3">
      <c r="A1962" t="s">
        <v>897</v>
      </c>
      <c r="B1962">
        <v>2016</v>
      </c>
      <c r="C1962" s="1">
        <v>550000</v>
      </c>
      <c r="D1962">
        <v>35000</v>
      </c>
      <c r="E1962" t="s">
        <v>14</v>
      </c>
      <c r="F1962" t="s">
        <v>25</v>
      </c>
      <c r="G1962" t="s">
        <v>12</v>
      </c>
      <c r="H1962" t="s">
        <v>121</v>
      </c>
      <c r="I1962" t="s">
        <v>2257</v>
      </c>
      <c r="J1962" t="s">
        <v>2179</v>
      </c>
      <c r="K1962" t="s">
        <v>2279</v>
      </c>
      <c r="L1962" t="s">
        <v>2259</v>
      </c>
      <c r="M1962">
        <v>5</v>
      </c>
    </row>
    <row r="1963" spans="1:13" x14ac:dyDescent="0.3">
      <c r="A1963" t="s">
        <v>266</v>
      </c>
      <c r="B1963">
        <v>2015</v>
      </c>
      <c r="C1963" s="1">
        <v>250000</v>
      </c>
      <c r="D1963">
        <v>23500</v>
      </c>
      <c r="E1963" t="s">
        <v>10</v>
      </c>
      <c r="F1963" t="s">
        <v>25</v>
      </c>
      <c r="G1963" t="s">
        <v>12</v>
      </c>
      <c r="H1963" t="s">
        <v>121</v>
      </c>
      <c r="I1963" t="s">
        <v>1723</v>
      </c>
      <c r="J1963" t="s">
        <v>1704</v>
      </c>
      <c r="K1963" t="s">
        <v>2326</v>
      </c>
      <c r="L1963" t="s">
        <v>2327</v>
      </c>
      <c r="M1963">
        <v>5</v>
      </c>
    </row>
    <row r="1964" spans="1:13" x14ac:dyDescent="0.3">
      <c r="A1964" t="s">
        <v>1600</v>
      </c>
      <c r="B1964">
        <v>2017</v>
      </c>
      <c r="C1964" s="1">
        <v>975000</v>
      </c>
      <c r="D1964">
        <v>82000</v>
      </c>
      <c r="E1964" t="s">
        <v>14</v>
      </c>
      <c r="F1964" t="s">
        <v>25</v>
      </c>
      <c r="G1964" t="s">
        <v>12</v>
      </c>
      <c r="H1964" t="s">
        <v>121</v>
      </c>
      <c r="I1964" t="s">
        <v>2184</v>
      </c>
      <c r="J1964" t="s">
        <v>1629</v>
      </c>
      <c r="K1964" t="s">
        <v>2185</v>
      </c>
      <c r="L1964" t="s">
        <v>1686</v>
      </c>
      <c r="M1964">
        <v>5</v>
      </c>
    </row>
    <row r="1965" spans="1:13" x14ac:dyDescent="0.3">
      <c r="A1965" t="s">
        <v>635</v>
      </c>
      <c r="B1965">
        <v>2014</v>
      </c>
      <c r="C1965" s="1">
        <v>900000</v>
      </c>
      <c r="D1965">
        <v>100000</v>
      </c>
      <c r="E1965" t="s">
        <v>14</v>
      </c>
      <c r="F1965" t="s">
        <v>25</v>
      </c>
      <c r="G1965" t="s">
        <v>12</v>
      </c>
      <c r="H1965" t="s">
        <v>126</v>
      </c>
      <c r="I1965" t="s">
        <v>1763</v>
      </c>
      <c r="J1965" t="s">
        <v>1764</v>
      </c>
      <c r="K1965" t="s">
        <v>1789</v>
      </c>
      <c r="L1965" t="s">
        <v>1790</v>
      </c>
      <c r="M1965">
        <v>8</v>
      </c>
    </row>
    <row r="1966" spans="1:13" x14ac:dyDescent="0.3">
      <c r="A1966" t="s">
        <v>345</v>
      </c>
      <c r="B1966">
        <v>2018</v>
      </c>
      <c r="C1966" s="1">
        <v>610000</v>
      </c>
      <c r="D1966">
        <v>15000</v>
      </c>
      <c r="E1966" t="s">
        <v>10</v>
      </c>
      <c r="F1966" t="s">
        <v>25</v>
      </c>
      <c r="G1966" t="s">
        <v>12</v>
      </c>
      <c r="H1966" t="s">
        <v>121</v>
      </c>
      <c r="I1966" t="s">
        <v>1723</v>
      </c>
      <c r="J1966" t="s">
        <v>1647</v>
      </c>
      <c r="K1966" t="s">
        <v>1724</v>
      </c>
      <c r="L1966" t="s">
        <v>1725</v>
      </c>
      <c r="M1966">
        <v>5</v>
      </c>
    </row>
    <row r="1967" spans="1:13" x14ac:dyDescent="0.3">
      <c r="A1967" t="s">
        <v>1260</v>
      </c>
      <c r="B1967">
        <v>2017</v>
      </c>
      <c r="C1967" s="1">
        <v>620000</v>
      </c>
      <c r="D1967">
        <v>30000</v>
      </c>
      <c r="E1967" t="s">
        <v>14</v>
      </c>
      <c r="F1967" t="s">
        <v>25</v>
      </c>
      <c r="G1967" t="s">
        <v>12</v>
      </c>
      <c r="H1967" t="s">
        <v>121</v>
      </c>
      <c r="I1967" t="s">
        <v>2224</v>
      </c>
      <c r="J1967" t="s">
        <v>1625</v>
      </c>
      <c r="K1967" t="s">
        <v>1626</v>
      </c>
      <c r="L1967" t="s">
        <v>1627</v>
      </c>
      <c r="M1967">
        <v>5</v>
      </c>
    </row>
    <row r="1968" spans="1:13" x14ac:dyDescent="0.3">
      <c r="A1968" t="s">
        <v>394</v>
      </c>
      <c r="B1968">
        <v>2016</v>
      </c>
      <c r="C1968" s="1">
        <v>400000</v>
      </c>
      <c r="D1968">
        <v>30000</v>
      </c>
      <c r="E1968" t="s">
        <v>10</v>
      </c>
      <c r="F1968" t="s">
        <v>25</v>
      </c>
      <c r="G1968" t="s">
        <v>12</v>
      </c>
      <c r="H1968" t="s">
        <v>121</v>
      </c>
      <c r="I1968" t="s">
        <v>1677</v>
      </c>
      <c r="J1968" t="s">
        <v>1647</v>
      </c>
      <c r="K1968" t="s">
        <v>1682</v>
      </c>
      <c r="L1968" t="s">
        <v>1865</v>
      </c>
      <c r="M1968">
        <v>5</v>
      </c>
    </row>
    <row r="1969" spans="1:13" x14ac:dyDescent="0.3">
      <c r="A1969" t="s">
        <v>1300</v>
      </c>
      <c r="B1969">
        <v>2019</v>
      </c>
      <c r="C1969" s="1">
        <v>500000</v>
      </c>
      <c r="D1969">
        <v>11000</v>
      </c>
      <c r="E1969" t="s">
        <v>10</v>
      </c>
      <c r="F1969" t="s">
        <v>25</v>
      </c>
      <c r="G1969" t="s">
        <v>12</v>
      </c>
      <c r="H1969" t="s">
        <v>121</v>
      </c>
      <c r="I1969" t="s">
        <v>1906</v>
      </c>
      <c r="J1969" t="s">
        <v>1730</v>
      </c>
      <c r="K1969" t="s">
        <v>1678</v>
      </c>
      <c r="L1969" t="s">
        <v>1731</v>
      </c>
      <c r="M1969">
        <v>5</v>
      </c>
    </row>
    <row r="1970" spans="1:13" x14ac:dyDescent="0.3">
      <c r="A1970" t="s">
        <v>1169</v>
      </c>
      <c r="B1970">
        <v>2017</v>
      </c>
      <c r="C1970" s="1">
        <v>200000</v>
      </c>
      <c r="D1970">
        <v>140000</v>
      </c>
      <c r="E1970" t="s">
        <v>10</v>
      </c>
      <c r="F1970" t="s">
        <v>25</v>
      </c>
      <c r="G1970" t="s">
        <v>12</v>
      </c>
      <c r="H1970" t="s">
        <v>121</v>
      </c>
      <c r="I1970" t="s">
        <v>1845</v>
      </c>
      <c r="J1970" t="s">
        <v>1681</v>
      </c>
      <c r="K1970" t="s">
        <v>1758</v>
      </c>
      <c r="L1970" t="s">
        <v>1739</v>
      </c>
      <c r="M1970">
        <v>7</v>
      </c>
    </row>
    <row r="1971" spans="1:13" x14ac:dyDescent="0.3">
      <c r="A1971" t="s">
        <v>405</v>
      </c>
      <c r="B1971">
        <v>2016</v>
      </c>
      <c r="C1971" s="1">
        <v>360000</v>
      </c>
      <c r="D1971">
        <v>110000</v>
      </c>
      <c r="E1971" t="s">
        <v>14</v>
      </c>
      <c r="F1971" t="s">
        <v>25</v>
      </c>
      <c r="G1971" t="s">
        <v>12</v>
      </c>
      <c r="H1971" t="s">
        <v>121</v>
      </c>
      <c r="I1971" t="s">
        <v>1638</v>
      </c>
      <c r="J1971" t="s">
        <v>1625</v>
      </c>
      <c r="K1971" t="s">
        <v>2090</v>
      </c>
      <c r="L1971" t="s">
        <v>1806</v>
      </c>
      <c r="M1971">
        <v>5</v>
      </c>
    </row>
    <row r="1972" spans="1:13" x14ac:dyDescent="0.3">
      <c r="A1972" t="s">
        <v>558</v>
      </c>
      <c r="B1972">
        <v>2012</v>
      </c>
      <c r="C1972" s="1">
        <v>252000</v>
      </c>
      <c r="D1972">
        <v>48000</v>
      </c>
      <c r="E1972" t="s">
        <v>10</v>
      </c>
      <c r="F1972" t="s">
        <v>25</v>
      </c>
      <c r="G1972" t="s">
        <v>12</v>
      </c>
      <c r="H1972" t="s">
        <v>121</v>
      </c>
      <c r="I1972" t="s">
        <v>2249</v>
      </c>
      <c r="J1972" t="s">
        <v>1730</v>
      </c>
      <c r="K1972" t="s">
        <v>1660</v>
      </c>
      <c r="L1972" t="s">
        <v>1731</v>
      </c>
      <c r="M1972">
        <v>5</v>
      </c>
    </row>
    <row r="1973" spans="1:13" x14ac:dyDescent="0.3">
      <c r="A1973" t="s">
        <v>459</v>
      </c>
      <c r="B1973">
        <v>2012</v>
      </c>
      <c r="C1973" s="1">
        <v>280000</v>
      </c>
      <c r="D1973">
        <v>70000</v>
      </c>
      <c r="E1973" t="s">
        <v>14</v>
      </c>
      <c r="F1973" t="s">
        <v>25</v>
      </c>
      <c r="G1973" t="s">
        <v>12</v>
      </c>
      <c r="H1973" t="s">
        <v>126</v>
      </c>
      <c r="I1973" t="s">
        <v>1826</v>
      </c>
      <c r="J1973" t="s">
        <v>1625</v>
      </c>
      <c r="K1973" t="s">
        <v>1626</v>
      </c>
      <c r="L1973" t="s">
        <v>1627</v>
      </c>
      <c r="M1973">
        <v>5</v>
      </c>
    </row>
    <row r="1974" spans="1:13" x14ac:dyDescent="0.3">
      <c r="A1974" t="s">
        <v>2942</v>
      </c>
      <c r="B1974">
        <v>2018</v>
      </c>
      <c r="C1974" s="1">
        <v>509999</v>
      </c>
      <c r="D1974">
        <v>70000</v>
      </c>
      <c r="E1974" t="s">
        <v>10</v>
      </c>
      <c r="F1974" t="s">
        <v>25</v>
      </c>
      <c r="G1974" t="s">
        <v>12</v>
      </c>
      <c r="H1974" t="s">
        <v>126</v>
      </c>
      <c r="I1974" t="s">
        <v>1817</v>
      </c>
      <c r="J1974" t="s">
        <v>1647</v>
      </c>
      <c r="K1974" t="s">
        <v>1870</v>
      </c>
      <c r="L1974" t="s">
        <v>1871</v>
      </c>
      <c r="M1974">
        <v>5</v>
      </c>
    </row>
    <row r="1975" spans="1:13" x14ac:dyDescent="0.3">
      <c r="A1975" t="s">
        <v>177</v>
      </c>
      <c r="B1975">
        <v>2016</v>
      </c>
      <c r="C1975" s="1">
        <v>1050000</v>
      </c>
      <c r="D1975">
        <v>58000</v>
      </c>
      <c r="E1975" t="s">
        <v>14</v>
      </c>
      <c r="F1975" t="s">
        <v>25</v>
      </c>
      <c r="G1975" t="s">
        <v>12</v>
      </c>
      <c r="H1975" t="s">
        <v>121</v>
      </c>
      <c r="I1975" t="s">
        <v>2340</v>
      </c>
      <c r="J1975" t="s">
        <v>2356</v>
      </c>
      <c r="K1975" t="s">
        <v>1877</v>
      </c>
      <c r="L1975" t="s">
        <v>2357</v>
      </c>
      <c r="M1975">
        <v>7</v>
      </c>
    </row>
    <row r="1976" spans="1:13" x14ac:dyDescent="0.3">
      <c r="A1976" t="s">
        <v>1055</v>
      </c>
      <c r="B1976">
        <v>2010</v>
      </c>
      <c r="C1976" s="1">
        <v>200000</v>
      </c>
      <c r="D1976">
        <v>40000</v>
      </c>
      <c r="E1976" t="s">
        <v>257</v>
      </c>
      <c r="F1976" t="s">
        <v>25</v>
      </c>
      <c r="G1976" t="s">
        <v>12</v>
      </c>
      <c r="H1976" t="s">
        <v>151</v>
      </c>
      <c r="I1976" t="s">
        <v>1650</v>
      </c>
      <c r="J1976" t="s">
        <v>1651</v>
      </c>
      <c r="K1976" t="s">
        <v>1652</v>
      </c>
      <c r="L1976" t="s">
        <v>1653</v>
      </c>
      <c r="M1976">
        <v>5</v>
      </c>
    </row>
    <row r="1977" spans="1:13" x14ac:dyDescent="0.3">
      <c r="A1977" t="s">
        <v>612</v>
      </c>
      <c r="B1977">
        <v>2005</v>
      </c>
      <c r="C1977" s="1">
        <v>60000</v>
      </c>
      <c r="D1977">
        <v>90000</v>
      </c>
      <c r="E1977" t="s">
        <v>10</v>
      </c>
      <c r="F1977" t="s">
        <v>25</v>
      </c>
      <c r="G1977" t="s">
        <v>12</v>
      </c>
      <c r="H1977" t="s">
        <v>126</v>
      </c>
      <c r="I1977" t="s">
        <v>1670</v>
      </c>
      <c r="J1977" t="s">
        <v>1671</v>
      </c>
      <c r="K1977" t="s">
        <v>1672</v>
      </c>
      <c r="L1977" t="s">
        <v>1673</v>
      </c>
      <c r="M1977">
        <v>5</v>
      </c>
    </row>
    <row r="1978" spans="1:13" x14ac:dyDescent="0.3">
      <c r="A1978" t="s">
        <v>2943</v>
      </c>
      <c r="B1978">
        <v>2010</v>
      </c>
      <c r="C1978" s="1">
        <v>320000</v>
      </c>
      <c r="D1978">
        <v>40000</v>
      </c>
      <c r="E1978" t="s">
        <v>14</v>
      </c>
      <c r="F1978" t="s">
        <v>25</v>
      </c>
      <c r="G1978" t="s">
        <v>12</v>
      </c>
      <c r="H1978" t="s">
        <v>126</v>
      </c>
      <c r="I1978" t="s">
        <v>1720</v>
      </c>
      <c r="J1978" t="s">
        <v>2152</v>
      </c>
      <c r="K1978" t="s">
        <v>2380</v>
      </c>
      <c r="L1978" t="s">
        <v>2381</v>
      </c>
      <c r="M1978">
        <v>7</v>
      </c>
    </row>
    <row r="1979" spans="1:13" x14ac:dyDescent="0.3">
      <c r="A1979" t="s">
        <v>160</v>
      </c>
      <c r="B1979">
        <v>2013</v>
      </c>
      <c r="C1979" s="1">
        <v>520000</v>
      </c>
      <c r="D1979">
        <v>110000</v>
      </c>
      <c r="E1979" t="s">
        <v>14</v>
      </c>
      <c r="F1979" t="s">
        <v>25</v>
      </c>
      <c r="G1979" t="s">
        <v>12</v>
      </c>
      <c r="H1979" t="s">
        <v>121</v>
      </c>
      <c r="I1979" t="s">
        <v>2157</v>
      </c>
      <c r="J1979" t="s">
        <v>1742</v>
      </c>
      <c r="K1979" t="s">
        <v>1877</v>
      </c>
      <c r="L1979" t="s">
        <v>1878</v>
      </c>
      <c r="M1979">
        <v>9</v>
      </c>
    </row>
    <row r="1980" spans="1:13" x14ac:dyDescent="0.3">
      <c r="A1980" t="s">
        <v>2944</v>
      </c>
      <c r="B1980">
        <v>2007</v>
      </c>
      <c r="C1980" s="1">
        <v>250000</v>
      </c>
      <c r="D1980">
        <v>80000</v>
      </c>
      <c r="E1980" t="s">
        <v>14</v>
      </c>
      <c r="F1980" t="s">
        <v>25</v>
      </c>
      <c r="G1980" t="s">
        <v>12</v>
      </c>
      <c r="H1980" t="s">
        <v>126</v>
      </c>
      <c r="I1980" t="s">
        <v>2163</v>
      </c>
      <c r="J1980" t="s">
        <v>1742</v>
      </c>
      <c r="K1980" t="s">
        <v>1905</v>
      </c>
      <c r="L1980" t="s">
        <v>1744</v>
      </c>
      <c r="M1980">
        <v>7</v>
      </c>
    </row>
    <row r="1981" spans="1:13" x14ac:dyDescent="0.3">
      <c r="A1981" t="s">
        <v>421</v>
      </c>
      <c r="B1981">
        <v>2017</v>
      </c>
      <c r="C1981" s="1">
        <v>725000</v>
      </c>
      <c r="D1981">
        <v>60000</v>
      </c>
      <c r="E1981" t="s">
        <v>14</v>
      </c>
      <c r="F1981" t="s">
        <v>25</v>
      </c>
      <c r="G1981" t="s">
        <v>12</v>
      </c>
      <c r="H1981" t="s">
        <v>121</v>
      </c>
      <c r="I1981" t="s">
        <v>1718</v>
      </c>
      <c r="J1981" t="s">
        <v>1625</v>
      </c>
      <c r="K1981" t="s">
        <v>1685</v>
      </c>
      <c r="L1981" t="s">
        <v>1686</v>
      </c>
      <c r="M1981">
        <v>5</v>
      </c>
    </row>
    <row r="1982" spans="1:13" x14ac:dyDescent="0.3">
      <c r="A1982" t="s">
        <v>677</v>
      </c>
      <c r="B1982">
        <v>2015</v>
      </c>
      <c r="C1982" s="1">
        <v>585000</v>
      </c>
      <c r="D1982">
        <v>50000</v>
      </c>
      <c r="E1982" t="s">
        <v>14</v>
      </c>
      <c r="F1982" t="s">
        <v>25</v>
      </c>
      <c r="G1982" t="s">
        <v>12</v>
      </c>
      <c r="H1982" t="s">
        <v>121</v>
      </c>
      <c r="I1982" t="s">
        <v>2170</v>
      </c>
      <c r="J1982" t="s">
        <v>2164</v>
      </c>
      <c r="K1982" t="s">
        <v>1920</v>
      </c>
      <c r="L1982" t="s">
        <v>2171</v>
      </c>
      <c r="M1982">
        <v>7</v>
      </c>
    </row>
    <row r="1983" spans="1:13" x14ac:dyDescent="0.3">
      <c r="A1983" t="s">
        <v>359</v>
      </c>
      <c r="B1983">
        <v>2017</v>
      </c>
      <c r="C1983" s="1">
        <v>430000</v>
      </c>
      <c r="D1983">
        <v>25000</v>
      </c>
      <c r="E1983" t="s">
        <v>10</v>
      </c>
      <c r="F1983" t="s">
        <v>25</v>
      </c>
      <c r="G1983" t="s">
        <v>12</v>
      </c>
      <c r="H1983" t="s">
        <v>121</v>
      </c>
      <c r="I1983" t="s">
        <v>2188</v>
      </c>
      <c r="J1983" t="s">
        <v>1704</v>
      </c>
      <c r="K1983" t="s">
        <v>2064</v>
      </c>
      <c r="L1983" t="s">
        <v>1706</v>
      </c>
      <c r="M1983">
        <v>5</v>
      </c>
    </row>
    <row r="1984" spans="1:13" x14ac:dyDescent="0.3">
      <c r="A1984" t="s">
        <v>459</v>
      </c>
      <c r="B1984">
        <v>2011</v>
      </c>
      <c r="C1984" s="1">
        <v>235000</v>
      </c>
      <c r="D1984">
        <v>100000</v>
      </c>
      <c r="E1984" t="s">
        <v>14</v>
      </c>
      <c r="F1984" t="s">
        <v>25</v>
      </c>
      <c r="G1984" t="s">
        <v>12</v>
      </c>
      <c r="H1984" t="s">
        <v>126</v>
      </c>
      <c r="I1984" t="s">
        <v>1826</v>
      </c>
      <c r="J1984" t="s">
        <v>1625</v>
      </c>
      <c r="K1984" t="s">
        <v>1626</v>
      </c>
      <c r="L1984" t="s">
        <v>1627</v>
      </c>
      <c r="M1984">
        <v>5</v>
      </c>
    </row>
    <row r="1985" spans="1:13" x14ac:dyDescent="0.3">
      <c r="A1985" t="s">
        <v>286</v>
      </c>
      <c r="B1985">
        <v>2012</v>
      </c>
      <c r="C1985" s="1">
        <v>350000</v>
      </c>
      <c r="D1985">
        <v>52000</v>
      </c>
      <c r="E1985" t="s">
        <v>14</v>
      </c>
      <c r="F1985" t="s">
        <v>25</v>
      </c>
      <c r="G1985" t="s">
        <v>12</v>
      </c>
      <c r="H1985" t="s">
        <v>154</v>
      </c>
      <c r="I1985" t="s">
        <v>1674</v>
      </c>
      <c r="J1985" t="s">
        <v>1625</v>
      </c>
      <c r="K1985" t="s">
        <v>1675</v>
      </c>
      <c r="L1985" t="s">
        <v>1627</v>
      </c>
      <c r="M1985">
        <v>5</v>
      </c>
    </row>
    <row r="1986" spans="1:13" x14ac:dyDescent="0.3">
      <c r="A1986" t="s">
        <v>470</v>
      </c>
      <c r="B1986">
        <v>2010</v>
      </c>
      <c r="C1986" s="1">
        <v>131000</v>
      </c>
      <c r="D1986">
        <v>80000</v>
      </c>
      <c r="E1986" t="s">
        <v>10</v>
      </c>
      <c r="F1986" t="s">
        <v>25</v>
      </c>
      <c r="G1986" t="s">
        <v>12</v>
      </c>
      <c r="H1986" t="s">
        <v>154</v>
      </c>
      <c r="I1986" t="s">
        <v>1849</v>
      </c>
      <c r="J1986" t="s">
        <v>1850</v>
      </c>
      <c r="K1986" t="s">
        <v>1851</v>
      </c>
      <c r="L1986" t="s">
        <v>1852</v>
      </c>
      <c r="M1986">
        <v>5</v>
      </c>
    </row>
    <row r="1987" spans="1:13" x14ac:dyDescent="0.3">
      <c r="A1987" t="s">
        <v>125</v>
      </c>
      <c r="B1987">
        <v>2016</v>
      </c>
      <c r="C1987" s="1">
        <v>450000</v>
      </c>
      <c r="D1987">
        <v>85000</v>
      </c>
      <c r="E1987" t="s">
        <v>14</v>
      </c>
      <c r="F1987" t="s">
        <v>25</v>
      </c>
      <c r="G1987" t="s">
        <v>12</v>
      </c>
      <c r="H1987" t="s">
        <v>121</v>
      </c>
      <c r="I1987" t="s">
        <v>2360</v>
      </c>
      <c r="J1987" t="s">
        <v>1629</v>
      </c>
      <c r="K1987" t="s">
        <v>1698</v>
      </c>
      <c r="L1987" t="s">
        <v>1686</v>
      </c>
      <c r="M1987">
        <v>5</v>
      </c>
    </row>
    <row r="1988" spans="1:13" x14ac:dyDescent="0.3">
      <c r="A1988" t="s">
        <v>440</v>
      </c>
      <c r="B1988">
        <v>2016</v>
      </c>
      <c r="C1988" s="1">
        <v>750000</v>
      </c>
      <c r="D1988">
        <v>83000</v>
      </c>
      <c r="E1988" t="s">
        <v>14</v>
      </c>
      <c r="F1988" t="s">
        <v>25</v>
      </c>
      <c r="G1988" t="s">
        <v>12</v>
      </c>
      <c r="H1988" t="s">
        <v>121</v>
      </c>
      <c r="I1988" t="s">
        <v>1718</v>
      </c>
      <c r="J1988" t="s">
        <v>1625</v>
      </c>
      <c r="K1988" t="s">
        <v>1685</v>
      </c>
      <c r="L1988" t="s">
        <v>1686</v>
      </c>
      <c r="M1988">
        <v>5</v>
      </c>
    </row>
    <row r="1989" spans="1:13" x14ac:dyDescent="0.3">
      <c r="A1989" t="s">
        <v>354</v>
      </c>
      <c r="B1989">
        <v>2013</v>
      </c>
      <c r="C1989" s="1">
        <v>200000</v>
      </c>
      <c r="D1989">
        <v>50000</v>
      </c>
      <c r="E1989" t="s">
        <v>10</v>
      </c>
      <c r="F1989" t="s">
        <v>25</v>
      </c>
      <c r="G1989" t="s">
        <v>12</v>
      </c>
      <c r="H1989" t="s">
        <v>121</v>
      </c>
      <c r="I1989" t="s">
        <v>2085</v>
      </c>
      <c r="J1989" t="s">
        <v>1655</v>
      </c>
      <c r="K1989" t="s">
        <v>1711</v>
      </c>
      <c r="L1989" t="s">
        <v>1712</v>
      </c>
      <c r="M1989">
        <v>5</v>
      </c>
    </row>
    <row r="1990" spans="1:13" x14ac:dyDescent="0.3">
      <c r="A1990" t="s">
        <v>122</v>
      </c>
      <c r="B1990">
        <v>2009</v>
      </c>
      <c r="C1990" s="1">
        <v>125000</v>
      </c>
      <c r="D1990">
        <v>120000</v>
      </c>
      <c r="E1990" t="s">
        <v>10</v>
      </c>
      <c r="F1990" t="s">
        <v>25</v>
      </c>
      <c r="G1990" t="s">
        <v>12</v>
      </c>
      <c r="H1990" t="s">
        <v>151</v>
      </c>
      <c r="I1990" t="s">
        <v>1677</v>
      </c>
      <c r="J1990" t="s">
        <v>1651</v>
      </c>
      <c r="K1990" t="s">
        <v>1678</v>
      </c>
      <c r="L1990" t="s">
        <v>1679</v>
      </c>
      <c r="M1990">
        <v>5</v>
      </c>
    </row>
    <row r="1991" spans="1:13" x14ac:dyDescent="0.3">
      <c r="A1991" t="s">
        <v>198</v>
      </c>
      <c r="B1991">
        <v>2014</v>
      </c>
      <c r="C1991" s="1">
        <v>500000</v>
      </c>
      <c r="D1991">
        <v>100000</v>
      </c>
      <c r="E1991" t="s">
        <v>14</v>
      </c>
      <c r="F1991" t="s">
        <v>25</v>
      </c>
      <c r="G1991" t="s">
        <v>12</v>
      </c>
      <c r="H1991" t="s">
        <v>121</v>
      </c>
      <c r="I1991" t="s">
        <v>2170</v>
      </c>
      <c r="J1991" t="s">
        <v>2164</v>
      </c>
      <c r="K1991" t="s">
        <v>1920</v>
      </c>
      <c r="L1991" t="s">
        <v>2171</v>
      </c>
      <c r="M1991">
        <v>7</v>
      </c>
    </row>
    <row r="1992" spans="1:13" x14ac:dyDescent="0.3">
      <c r="A1992" t="s">
        <v>459</v>
      </c>
      <c r="B1992">
        <v>2012</v>
      </c>
      <c r="C1992" s="1">
        <v>380000</v>
      </c>
      <c r="D1992">
        <v>70000</v>
      </c>
      <c r="E1992" t="s">
        <v>14</v>
      </c>
      <c r="F1992" t="s">
        <v>25</v>
      </c>
      <c r="G1992" t="s">
        <v>12</v>
      </c>
      <c r="H1992" t="s">
        <v>154</v>
      </c>
      <c r="I1992" t="s">
        <v>1826</v>
      </c>
      <c r="J1992" t="s">
        <v>1625</v>
      </c>
      <c r="K1992" t="s">
        <v>1626</v>
      </c>
      <c r="L1992" t="s">
        <v>1627</v>
      </c>
      <c r="M1992">
        <v>5</v>
      </c>
    </row>
    <row r="1993" spans="1:13" x14ac:dyDescent="0.3">
      <c r="A1993" t="s">
        <v>163</v>
      </c>
      <c r="B1993">
        <v>2008</v>
      </c>
      <c r="C1993" s="1">
        <v>128000</v>
      </c>
      <c r="D1993">
        <v>19000</v>
      </c>
      <c r="E1993" t="s">
        <v>10</v>
      </c>
      <c r="F1993" t="s">
        <v>25</v>
      </c>
      <c r="G1993" t="s">
        <v>12</v>
      </c>
      <c r="H1993" t="s">
        <v>121</v>
      </c>
      <c r="I1993" t="s">
        <v>1687</v>
      </c>
      <c r="J1993" t="s">
        <v>1655</v>
      </c>
      <c r="K1993" t="s">
        <v>1688</v>
      </c>
      <c r="L1993" t="s">
        <v>1689</v>
      </c>
      <c r="M1993">
        <v>5</v>
      </c>
    </row>
    <row r="1994" spans="1:13" x14ac:dyDescent="0.3">
      <c r="A1994" t="s">
        <v>1209</v>
      </c>
      <c r="B1994">
        <v>2009</v>
      </c>
      <c r="C1994" s="1">
        <v>250000</v>
      </c>
      <c r="D1994">
        <v>68600</v>
      </c>
      <c r="E1994" t="s">
        <v>10</v>
      </c>
      <c r="F1994" t="s">
        <v>25</v>
      </c>
      <c r="G1994" t="s">
        <v>12</v>
      </c>
      <c r="H1994" t="s">
        <v>154</v>
      </c>
      <c r="I1994" t="s">
        <v>1733</v>
      </c>
      <c r="J1994" t="s">
        <v>1634</v>
      </c>
      <c r="K1994" t="s">
        <v>2050</v>
      </c>
      <c r="L1994" t="s">
        <v>2051</v>
      </c>
      <c r="M1994">
        <v>5</v>
      </c>
    </row>
    <row r="1995" spans="1:13" x14ac:dyDescent="0.3">
      <c r="A1995" t="s">
        <v>210</v>
      </c>
      <c r="B1995">
        <v>2017</v>
      </c>
      <c r="C1995" s="1">
        <v>690000</v>
      </c>
      <c r="D1995">
        <v>60000</v>
      </c>
      <c r="E1995" t="s">
        <v>14</v>
      </c>
      <c r="F1995" t="s">
        <v>25</v>
      </c>
      <c r="G1995" t="s">
        <v>12</v>
      </c>
      <c r="H1995" t="s">
        <v>121</v>
      </c>
      <c r="I1995" t="s">
        <v>2749</v>
      </c>
      <c r="J1995" t="s">
        <v>2039</v>
      </c>
      <c r="K1995" t="s">
        <v>2124</v>
      </c>
      <c r="L1995" t="s">
        <v>2171</v>
      </c>
      <c r="M1995">
        <v>7</v>
      </c>
    </row>
    <row r="1996" spans="1:13" x14ac:dyDescent="0.3">
      <c r="A1996" t="s">
        <v>677</v>
      </c>
      <c r="B1996">
        <v>2014</v>
      </c>
      <c r="C1996" s="1">
        <v>650000</v>
      </c>
      <c r="D1996">
        <v>65000</v>
      </c>
      <c r="E1996" t="s">
        <v>14</v>
      </c>
      <c r="F1996" t="s">
        <v>25</v>
      </c>
      <c r="G1996" t="s">
        <v>12</v>
      </c>
      <c r="H1996" t="s">
        <v>126</v>
      </c>
      <c r="I1996" t="s">
        <v>2170</v>
      </c>
      <c r="J1996" t="s">
        <v>2164</v>
      </c>
      <c r="K1996" t="s">
        <v>1920</v>
      </c>
      <c r="L1996" t="s">
        <v>2171</v>
      </c>
      <c r="M1996">
        <v>7</v>
      </c>
    </row>
    <row r="1997" spans="1:13" x14ac:dyDescent="0.3">
      <c r="A1997" t="s">
        <v>809</v>
      </c>
      <c r="B1997">
        <v>2012</v>
      </c>
      <c r="C1997" s="1">
        <v>560000</v>
      </c>
      <c r="D1997">
        <v>40000</v>
      </c>
      <c r="E1997" t="s">
        <v>10</v>
      </c>
      <c r="F1997" t="s">
        <v>25</v>
      </c>
      <c r="G1997" t="s">
        <v>12</v>
      </c>
      <c r="H1997" t="s">
        <v>126</v>
      </c>
      <c r="I1997" t="s">
        <v>1716</v>
      </c>
      <c r="J1997" t="s">
        <v>1634</v>
      </c>
      <c r="K1997" t="s">
        <v>1753</v>
      </c>
      <c r="L1997" t="s">
        <v>1754</v>
      </c>
      <c r="M1997">
        <v>5</v>
      </c>
    </row>
    <row r="1998" spans="1:13" x14ac:dyDescent="0.3">
      <c r="A1998" t="s">
        <v>2822</v>
      </c>
      <c r="B1998">
        <v>2012</v>
      </c>
      <c r="C1998" s="1">
        <v>120000</v>
      </c>
      <c r="D1998">
        <v>160000</v>
      </c>
      <c r="E1998" t="s">
        <v>14</v>
      </c>
      <c r="F1998" t="s">
        <v>25</v>
      </c>
      <c r="G1998" t="s">
        <v>12</v>
      </c>
      <c r="H1998" t="s">
        <v>126</v>
      </c>
      <c r="I1998" t="s">
        <v>1676</v>
      </c>
      <c r="J1998" t="s">
        <v>1676</v>
      </c>
      <c r="K1998" t="s">
        <v>1676</v>
      </c>
      <c r="L1998" t="s">
        <v>1676</v>
      </c>
    </row>
    <row r="1999" spans="1:13" x14ac:dyDescent="0.3">
      <c r="A1999" t="s">
        <v>1195</v>
      </c>
      <c r="B1999">
        <v>2016</v>
      </c>
      <c r="C1999" s="1">
        <v>400000</v>
      </c>
      <c r="D1999">
        <v>25000</v>
      </c>
      <c r="E1999" t="s">
        <v>10</v>
      </c>
      <c r="F1999" t="s">
        <v>25</v>
      </c>
      <c r="G1999" t="s">
        <v>12</v>
      </c>
      <c r="H1999" t="s">
        <v>121</v>
      </c>
      <c r="I1999" t="s">
        <v>1842</v>
      </c>
      <c r="J1999" t="s">
        <v>1730</v>
      </c>
      <c r="K1999" t="s">
        <v>1843</v>
      </c>
      <c r="L1999" t="s">
        <v>1731</v>
      </c>
      <c r="M1999">
        <v>5</v>
      </c>
    </row>
    <row r="2000" spans="1:13" x14ac:dyDescent="0.3">
      <c r="A2000" t="s">
        <v>559</v>
      </c>
      <c r="B2000">
        <v>2012</v>
      </c>
      <c r="C2000" s="1">
        <v>200000</v>
      </c>
      <c r="D2000">
        <v>29500</v>
      </c>
      <c r="E2000" t="s">
        <v>10</v>
      </c>
      <c r="F2000" t="s">
        <v>25</v>
      </c>
      <c r="G2000" t="s">
        <v>12</v>
      </c>
      <c r="H2000" t="s">
        <v>121</v>
      </c>
      <c r="I2000" t="s">
        <v>2249</v>
      </c>
      <c r="J2000" t="s">
        <v>1730</v>
      </c>
      <c r="K2000" t="s">
        <v>1660</v>
      </c>
      <c r="L2000" t="s">
        <v>1731</v>
      </c>
      <c r="M2000">
        <v>5</v>
      </c>
    </row>
    <row r="2001" spans="1:13" x14ac:dyDescent="0.3">
      <c r="A2001" t="s">
        <v>1083</v>
      </c>
      <c r="B2001">
        <v>2018</v>
      </c>
      <c r="C2001" s="1">
        <v>950000</v>
      </c>
      <c r="D2001">
        <v>13887</v>
      </c>
      <c r="E2001" t="s">
        <v>10</v>
      </c>
      <c r="F2001" t="s">
        <v>25</v>
      </c>
      <c r="G2001" t="s">
        <v>12</v>
      </c>
      <c r="H2001" t="s">
        <v>121</v>
      </c>
      <c r="I2001" t="s">
        <v>1733</v>
      </c>
      <c r="J2001" t="s">
        <v>1734</v>
      </c>
      <c r="K2001" t="s">
        <v>1735</v>
      </c>
      <c r="L2001" t="s">
        <v>1736</v>
      </c>
      <c r="M2001">
        <v>5</v>
      </c>
    </row>
    <row r="2002" spans="1:13" x14ac:dyDescent="0.3">
      <c r="A2002" t="s">
        <v>346</v>
      </c>
      <c r="B2002">
        <v>2016</v>
      </c>
      <c r="C2002" s="1">
        <v>300000</v>
      </c>
      <c r="D2002">
        <v>50000</v>
      </c>
      <c r="E2002" t="s">
        <v>10</v>
      </c>
      <c r="F2002" t="s">
        <v>25</v>
      </c>
      <c r="G2002" t="s">
        <v>12</v>
      </c>
      <c r="H2002" t="s">
        <v>126</v>
      </c>
      <c r="I2002" t="s">
        <v>2085</v>
      </c>
      <c r="J2002" t="s">
        <v>1655</v>
      </c>
      <c r="K2002" t="s">
        <v>1711</v>
      </c>
      <c r="L2002" t="s">
        <v>1712</v>
      </c>
      <c r="M2002">
        <v>5</v>
      </c>
    </row>
    <row r="2003" spans="1:13" x14ac:dyDescent="0.3">
      <c r="A2003" t="s">
        <v>639</v>
      </c>
      <c r="B2003">
        <v>2016</v>
      </c>
      <c r="C2003" s="1">
        <v>315000</v>
      </c>
      <c r="D2003">
        <v>30000</v>
      </c>
      <c r="E2003" t="s">
        <v>10</v>
      </c>
      <c r="F2003" t="s">
        <v>25</v>
      </c>
      <c r="G2003" t="s">
        <v>12</v>
      </c>
      <c r="H2003" t="s">
        <v>126</v>
      </c>
      <c r="I2003" t="s">
        <v>2080</v>
      </c>
      <c r="J2003" t="s">
        <v>2081</v>
      </c>
      <c r="K2003" t="s">
        <v>2082</v>
      </c>
      <c r="L2003" t="s">
        <v>2083</v>
      </c>
      <c r="M2003">
        <v>5</v>
      </c>
    </row>
    <row r="2004" spans="1:13" x14ac:dyDescent="0.3">
      <c r="A2004" t="s">
        <v>354</v>
      </c>
      <c r="B2004">
        <v>2012</v>
      </c>
      <c r="C2004" s="1">
        <v>220000</v>
      </c>
      <c r="D2004">
        <v>100000</v>
      </c>
      <c r="E2004" t="s">
        <v>10</v>
      </c>
      <c r="F2004" t="s">
        <v>25</v>
      </c>
      <c r="G2004" t="s">
        <v>12</v>
      </c>
      <c r="H2004" t="s">
        <v>121</v>
      </c>
      <c r="I2004" t="s">
        <v>2085</v>
      </c>
      <c r="J2004" t="s">
        <v>1655</v>
      </c>
      <c r="K2004" t="s">
        <v>1711</v>
      </c>
      <c r="L2004" t="s">
        <v>1712</v>
      </c>
      <c r="M2004">
        <v>5</v>
      </c>
    </row>
    <row r="2005" spans="1:13" x14ac:dyDescent="0.3">
      <c r="A2005" t="s">
        <v>807</v>
      </c>
      <c r="B2005">
        <v>2011</v>
      </c>
      <c r="C2005" s="1">
        <v>130000</v>
      </c>
      <c r="D2005">
        <v>60000</v>
      </c>
      <c r="E2005" t="s">
        <v>10</v>
      </c>
      <c r="F2005" t="s">
        <v>25</v>
      </c>
      <c r="G2005" t="s">
        <v>12</v>
      </c>
      <c r="H2005" t="s">
        <v>126</v>
      </c>
      <c r="I2005" t="s">
        <v>2945</v>
      </c>
      <c r="J2005" t="s">
        <v>1663</v>
      </c>
      <c r="K2005" t="s">
        <v>2946</v>
      </c>
      <c r="L2005" t="s">
        <v>2947</v>
      </c>
      <c r="M2005">
        <v>5</v>
      </c>
    </row>
    <row r="2006" spans="1:13" x14ac:dyDescent="0.3">
      <c r="A2006" t="s">
        <v>2948</v>
      </c>
      <c r="B2006">
        <v>2016</v>
      </c>
      <c r="C2006" s="1">
        <v>595000</v>
      </c>
      <c r="D2006">
        <v>60000</v>
      </c>
      <c r="E2006" t="s">
        <v>14</v>
      </c>
      <c r="F2006" t="s">
        <v>25</v>
      </c>
      <c r="G2006" t="s">
        <v>12</v>
      </c>
      <c r="H2006" t="s">
        <v>126</v>
      </c>
      <c r="I2006" t="s">
        <v>1691</v>
      </c>
      <c r="J2006" t="s">
        <v>1639</v>
      </c>
      <c r="K2006" t="s">
        <v>1692</v>
      </c>
      <c r="L2006" t="s">
        <v>1693</v>
      </c>
      <c r="M2006">
        <v>5</v>
      </c>
    </row>
    <row r="2007" spans="1:13" x14ac:dyDescent="0.3">
      <c r="A2007" t="s">
        <v>322</v>
      </c>
      <c r="B2007">
        <v>2011</v>
      </c>
      <c r="C2007" s="1">
        <v>110000</v>
      </c>
      <c r="D2007">
        <v>120000</v>
      </c>
      <c r="E2007" t="s">
        <v>14</v>
      </c>
      <c r="F2007" t="s">
        <v>25</v>
      </c>
      <c r="G2007" t="s">
        <v>12</v>
      </c>
      <c r="H2007" t="s">
        <v>121</v>
      </c>
      <c r="I2007" t="s">
        <v>2066</v>
      </c>
      <c r="J2007" t="s">
        <v>1896</v>
      </c>
      <c r="K2007" t="s">
        <v>2124</v>
      </c>
      <c r="L2007" t="s">
        <v>2125</v>
      </c>
      <c r="M2007">
        <v>5</v>
      </c>
    </row>
    <row r="2008" spans="1:13" x14ac:dyDescent="0.3">
      <c r="A2008" t="s">
        <v>2949</v>
      </c>
      <c r="B2008">
        <v>2017</v>
      </c>
      <c r="C2008" s="1">
        <v>680000</v>
      </c>
      <c r="D2008">
        <v>13500</v>
      </c>
      <c r="E2008" t="s">
        <v>10</v>
      </c>
      <c r="F2008" t="s">
        <v>25</v>
      </c>
      <c r="G2008" t="s">
        <v>12</v>
      </c>
      <c r="H2008" t="s">
        <v>121</v>
      </c>
      <c r="I2008" t="s">
        <v>1733</v>
      </c>
      <c r="J2008" t="s">
        <v>1634</v>
      </c>
      <c r="K2008" t="s">
        <v>2096</v>
      </c>
      <c r="L2008" t="s">
        <v>2097</v>
      </c>
      <c r="M2008">
        <v>5</v>
      </c>
    </row>
    <row r="2009" spans="1:13" x14ac:dyDescent="0.3">
      <c r="A2009" t="s">
        <v>1253</v>
      </c>
      <c r="B2009">
        <v>2013</v>
      </c>
      <c r="C2009" s="1">
        <v>280000</v>
      </c>
      <c r="D2009">
        <v>52000</v>
      </c>
      <c r="E2009" t="s">
        <v>14</v>
      </c>
      <c r="F2009" t="s">
        <v>25</v>
      </c>
      <c r="G2009" t="s">
        <v>12</v>
      </c>
      <c r="H2009" t="s">
        <v>121</v>
      </c>
      <c r="I2009" t="s">
        <v>1703</v>
      </c>
      <c r="J2009" t="s">
        <v>1625</v>
      </c>
      <c r="K2009" t="s">
        <v>2035</v>
      </c>
      <c r="L2009" t="s">
        <v>2723</v>
      </c>
      <c r="M2009">
        <v>5</v>
      </c>
    </row>
    <row r="2010" spans="1:13" x14ac:dyDescent="0.3">
      <c r="A2010" t="s">
        <v>226</v>
      </c>
      <c r="B2010">
        <v>2017</v>
      </c>
      <c r="C2010" s="1">
        <v>530000</v>
      </c>
      <c r="D2010">
        <v>30000</v>
      </c>
      <c r="E2010" t="s">
        <v>10</v>
      </c>
      <c r="F2010" t="s">
        <v>25</v>
      </c>
      <c r="G2010" t="s">
        <v>12</v>
      </c>
      <c r="H2010" t="s">
        <v>126</v>
      </c>
      <c r="I2010" t="s">
        <v>1707</v>
      </c>
      <c r="J2010" t="s">
        <v>1647</v>
      </c>
      <c r="K2010" t="s">
        <v>1708</v>
      </c>
      <c r="L2010" t="s">
        <v>1709</v>
      </c>
      <c r="M2010">
        <v>5</v>
      </c>
    </row>
    <row r="2011" spans="1:13" x14ac:dyDescent="0.3">
      <c r="A2011" t="s">
        <v>2950</v>
      </c>
      <c r="B2011">
        <v>2017</v>
      </c>
      <c r="C2011" s="1">
        <v>610000</v>
      </c>
      <c r="D2011">
        <v>14000</v>
      </c>
      <c r="E2011" t="s">
        <v>10</v>
      </c>
      <c r="F2011" t="s">
        <v>25</v>
      </c>
      <c r="G2011" t="s">
        <v>12</v>
      </c>
      <c r="H2011" t="s">
        <v>121</v>
      </c>
      <c r="I2011" t="s">
        <v>1864</v>
      </c>
      <c r="J2011" t="s">
        <v>1647</v>
      </c>
      <c r="K2011" t="s">
        <v>1682</v>
      </c>
      <c r="L2011" t="s">
        <v>1865</v>
      </c>
      <c r="M2011">
        <v>5</v>
      </c>
    </row>
    <row r="2012" spans="1:13" x14ac:dyDescent="0.3">
      <c r="A2012" t="s">
        <v>886</v>
      </c>
      <c r="B2012">
        <v>2014</v>
      </c>
      <c r="C2012" s="1">
        <v>500000</v>
      </c>
      <c r="D2012">
        <v>90000</v>
      </c>
      <c r="E2012" t="s">
        <v>14</v>
      </c>
      <c r="F2012" t="s">
        <v>25</v>
      </c>
      <c r="G2012" t="s">
        <v>12</v>
      </c>
      <c r="H2012" t="s">
        <v>126</v>
      </c>
      <c r="I2012" t="s">
        <v>2951</v>
      </c>
      <c r="J2012" t="s">
        <v>1742</v>
      </c>
      <c r="K2012" t="s">
        <v>2277</v>
      </c>
      <c r="L2012" t="s">
        <v>2074</v>
      </c>
      <c r="M2012">
        <v>7</v>
      </c>
    </row>
    <row r="2013" spans="1:13" x14ac:dyDescent="0.3">
      <c r="A2013" t="s">
        <v>2952</v>
      </c>
      <c r="B2013">
        <v>2018</v>
      </c>
      <c r="C2013" s="1">
        <v>500000</v>
      </c>
      <c r="D2013">
        <v>50000</v>
      </c>
      <c r="E2013" t="s">
        <v>14</v>
      </c>
      <c r="F2013" t="s">
        <v>25</v>
      </c>
      <c r="G2013" t="s">
        <v>12</v>
      </c>
      <c r="H2013" t="s">
        <v>121</v>
      </c>
      <c r="I2013" t="s">
        <v>1710</v>
      </c>
      <c r="J2013" t="s">
        <v>2142</v>
      </c>
      <c r="K2013" t="s">
        <v>2143</v>
      </c>
      <c r="L2013" t="s">
        <v>2144</v>
      </c>
      <c r="M2013">
        <v>5</v>
      </c>
    </row>
    <row r="2014" spans="1:13" x14ac:dyDescent="0.3">
      <c r="A2014" t="s">
        <v>495</v>
      </c>
      <c r="B2014">
        <v>2010</v>
      </c>
      <c r="C2014" s="1">
        <v>250000</v>
      </c>
      <c r="D2014">
        <v>120000</v>
      </c>
      <c r="E2014" t="s">
        <v>14</v>
      </c>
      <c r="F2014" t="s">
        <v>25</v>
      </c>
      <c r="G2014" t="s">
        <v>12</v>
      </c>
      <c r="H2014" t="s">
        <v>126</v>
      </c>
      <c r="I2014" t="s">
        <v>2038</v>
      </c>
      <c r="J2014" t="s">
        <v>2402</v>
      </c>
      <c r="K2014" t="s">
        <v>2403</v>
      </c>
      <c r="L2014" t="s">
        <v>2404</v>
      </c>
      <c r="M2014">
        <v>8</v>
      </c>
    </row>
    <row r="2015" spans="1:13" x14ac:dyDescent="0.3">
      <c r="A2015" t="s">
        <v>173</v>
      </c>
      <c r="B2015">
        <v>2018</v>
      </c>
      <c r="C2015" s="1">
        <v>325000</v>
      </c>
      <c r="D2015">
        <v>10000</v>
      </c>
      <c r="E2015" t="s">
        <v>10</v>
      </c>
      <c r="F2015" t="s">
        <v>25</v>
      </c>
      <c r="G2015" t="s">
        <v>12</v>
      </c>
      <c r="H2015" t="s">
        <v>121</v>
      </c>
      <c r="I2015" t="s">
        <v>2031</v>
      </c>
      <c r="J2015" t="s">
        <v>2250</v>
      </c>
      <c r="K2015" t="s">
        <v>2251</v>
      </c>
      <c r="L2015" t="s">
        <v>2252</v>
      </c>
      <c r="M2015">
        <v>5</v>
      </c>
    </row>
    <row r="2016" spans="1:13" x14ac:dyDescent="0.3">
      <c r="A2016" t="s">
        <v>226</v>
      </c>
      <c r="B2016">
        <v>2018</v>
      </c>
      <c r="C2016" s="1">
        <v>550000</v>
      </c>
      <c r="D2016">
        <v>10000</v>
      </c>
      <c r="E2016" t="s">
        <v>10</v>
      </c>
      <c r="F2016" t="s">
        <v>25</v>
      </c>
      <c r="G2016" t="s">
        <v>12</v>
      </c>
      <c r="H2016" t="s">
        <v>121</v>
      </c>
      <c r="I2016" t="s">
        <v>1707</v>
      </c>
      <c r="J2016" t="s">
        <v>1647</v>
      </c>
      <c r="K2016" t="s">
        <v>1708</v>
      </c>
      <c r="L2016" t="s">
        <v>1709</v>
      </c>
      <c r="M2016">
        <v>5</v>
      </c>
    </row>
    <row r="2017" spans="1:13" x14ac:dyDescent="0.3">
      <c r="A2017" t="s">
        <v>982</v>
      </c>
      <c r="B2017">
        <v>2018</v>
      </c>
      <c r="C2017" s="1">
        <v>720000</v>
      </c>
      <c r="D2017">
        <v>25000</v>
      </c>
      <c r="E2017" t="s">
        <v>10</v>
      </c>
      <c r="F2017" t="s">
        <v>25</v>
      </c>
      <c r="G2017" t="s">
        <v>12</v>
      </c>
      <c r="H2017" t="s">
        <v>121</v>
      </c>
      <c r="I2017" t="s">
        <v>2735</v>
      </c>
      <c r="J2017" t="s">
        <v>1828</v>
      </c>
      <c r="K2017" t="s">
        <v>2024</v>
      </c>
      <c r="L2017" t="s">
        <v>1830</v>
      </c>
      <c r="M2017">
        <v>5</v>
      </c>
    </row>
    <row r="2018" spans="1:13" x14ac:dyDescent="0.3">
      <c r="A2018" t="s">
        <v>1083</v>
      </c>
      <c r="B2018">
        <v>2017</v>
      </c>
      <c r="C2018" s="1">
        <v>950000</v>
      </c>
      <c r="D2018">
        <v>20000</v>
      </c>
      <c r="E2018" t="s">
        <v>10</v>
      </c>
      <c r="F2018" t="s">
        <v>25</v>
      </c>
      <c r="G2018" t="s">
        <v>12</v>
      </c>
      <c r="H2018" t="s">
        <v>121</v>
      </c>
      <c r="I2018" t="s">
        <v>1733</v>
      </c>
      <c r="J2018" t="s">
        <v>1734</v>
      </c>
      <c r="K2018" t="s">
        <v>1735</v>
      </c>
      <c r="L2018" t="s">
        <v>1736</v>
      </c>
      <c r="M2018">
        <v>5</v>
      </c>
    </row>
    <row r="2019" spans="1:13" x14ac:dyDescent="0.3">
      <c r="A2019" t="s">
        <v>459</v>
      </c>
      <c r="B2019">
        <v>2013</v>
      </c>
      <c r="C2019" s="1">
        <v>350000</v>
      </c>
      <c r="D2019">
        <v>60000</v>
      </c>
      <c r="E2019" t="s">
        <v>14</v>
      </c>
      <c r="F2019" t="s">
        <v>25</v>
      </c>
      <c r="G2019" t="s">
        <v>12</v>
      </c>
      <c r="H2019" t="s">
        <v>121</v>
      </c>
      <c r="I2019" t="s">
        <v>1826</v>
      </c>
      <c r="J2019" t="s">
        <v>1625</v>
      </c>
      <c r="K2019" t="s">
        <v>1626</v>
      </c>
      <c r="L2019" t="s">
        <v>1627</v>
      </c>
      <c r="M2019">
        <v>5</v>
      </c>
    </row>
    <row r="2020" spans="1:13" x14ac:dyDescent="0.3">
      <c r="A2020" t="s">
        <v>372</v>
      </c>
      <c r="B2020">
        <v>2018</v>
      </c>
      <c r="C2020" s="1">
        <v>500000</v>
      </c>
      <c r="D2020">
        <v>40000</v>
      </c>
      <c r="E2020" t="s">
        <v>10</v>
      </c>
      <c r="F2020" t="s">
        <v>25</v>
      </c>
      <c r="G2020" t="s">
        <v>12</v>
      </c>
      <c r="H2020" t="s">
        <v>121</v>
      </c>
      <c r="I2020" t="s">
        <v>1677</v>
      </c>
      <c r="J2020" t="s">
        <v>1647</v>
      </c>
      <c r="K2020" t="s">
        <v>1648</v>
      </c>
      <c r="L2020" t="s">
        <v>1649</v>
      </c>
      <c r="M2020">
        <v>5</v>
      </c>
    </row>
    <row r="2021" spans="1:13" x14ac:dyDescent="0.3">
      <c r="A2021" t="s">
        <v>286</v>
      </c>
      <c r="B2021">
        <v>2012</v>
      </c>
      <c r="C2021" s="1">
        <v>380000</v>
      </c>
      <c r="D2021">
        <v>60000</v>
      </c>
      <c r="E2021" t="s">
        <v>14</v>
      </c>
      <c r="F2021" t="s">
        <v>25</v>
      </c>
      <c r="G2021" t="s">
        <v>12</v>
      </c>
      <c r="H2021" t="s">
        <v>121</v>
      </c>
      <c r="I2021" t="s">
        <v>1674</v>
      </c>
      <c r="J2021" t="s">
        <v>1625</v>
      </c>
      <c r="K2021" t="s">
        <v>1675</v>
      </c>
      <c r="L2021" t="s">
        <v>1627</v>
      </c>
      <c r="M2021">
        <v>5</v>
      </c>
    </row>
    <row r="2022" spans="1:13" x14ac:dyDescent="0.3">
      <c r="A2022" t="s">
        <v>2953</v>
      </c>
      <c r="B2022">
        <v>2015</v>
      </c>
      <c r="C2022" s="1">
        <v>380000</v>
      </c>
      <c r="D2022">
        <v>50000</v>
      </c>
      <c r="E2022" t="s">
        <v>10</v>
      </c>
      <c r="F2022" t="s">
        <v>25</v>
      </c>
      <c r="G2022" t="s">
        <v>19</v>
      </c>
      <c r="H2022" t="s">
        <v>121</v>
      </c>
      <c r="I2022" t="s">
        <v>2772</v>
      </c>
      <c r="J2022" t="s">
        <v>1647</v>
      </c>
      <c r="K2022" t="s">
        <v>1682</v>
      </c>
      <c r="L2022" t="s">
        <v>1865</v>
      </c>
      <c r="M2022">
        <v>5</v>
      </c>
    </row>
    <row r="2023" spans="1:13" x14ac:dyDescent="0.3">
      <c r="A2023" t="s">
        <v>1083</v>
      </c>
      <c r="B2023">
        <v>2017</v>
      </c>
      <c r="C2023" s="1">
        <v>900000</v>
      </c>
      <c r="D2023">
        <v>20000</v>
      </c>
      <c r="E2023" t="s">
        <v>10</v>
      </c>
      <c r="F2023" t="s">
        <v>25</v>
      </c>
      <c r="G2023" t="s">
        <v>12</v>
      </c>
      <c r="H2023" t="s">
        <v>121</v>
      </c>
      <c r="I2023" t="s">
        <v>1733</v>
      </c>
      <c r="J2023" t="s">
        <v>1734</v>
      </c>
      <c r="K2023" t="s">
        <v>1735</v>
      </c>
      <c r="L2023" t="s">
        <v>1736</v>
      </c>
      <c r="M2023">
        <v>5</v>
      </c>
    </row>
    <row r="2024" spans="1:13" x14ac:dyDescent="0.3">
      <c r="A2024" t="s">
        <v>346</v>
      </c>
      <c r="B2024">
        <v>2017</v>
      </c>
      <c r="C2024" s="1">
        <v>295000</v>
      </c>
      <c r="D2024">
        <v>35000</v>
      </c>
      <c r="E2024" t="s">
        <v>10</v>
      </c>
      <c r="F2024" t="s">
        <v>25</v>
      </c>
      <c r="G2024" t="s">
        <v>12</v>
      </c>
      <c r="H2024" t="s">
        <v>121</v>
      </c>
      <c r="I2024" t="s">
        <v>1710</v>
      </c>
      <c r="J2024" t="s">
        <v>1655</v>
      </c>
      <c r="K2024" t="s">
        <v>1711</v>
      </c>
      <c r="L2024" t="s">
        <v>1712</v>
      </c>
      <c r="M2024">
        <v>5</v>
      </c>
    </row>
    <row r="2025" spans="1:13" x14ac:dyDescent="0.3">
      <c r="A2025" t="s">
        <v>1373</v>
      </c>
      <c r="B2025">
        <v>2016</v>
      </c>
      <c r="C2025" s="1">
        <v>640000</v>
      </c>
      <c r="D2025">
        <v>40000</v>
      </c>
      <c r="E2025" t="s">
        <v>14</v>
      </c>
      <c r="F2025" t="s">
        <v>25</v>
      </c>
      <c r="G2025" t="s">
        <v>12</v>
      </c>
      <c r="H2025" t="s">
        <v>121</v>
      </c>
      <c r="I2025" t="s">
        <v>2062</v>
      </c>
      <c r="J2025" t="s">
        <v>1625</v>
      </c>
      <c r="K2025" t="s">
        <v>1685</v>
      </c>
      <c r="L2025" t="s">
        <v>1686</v>
      </c>
      <c r="M2025">
        <v>5</v>
      </c>
    </row>
    <row r="2026" spans="1:13" x14ac:dyDescent="0.3">
      <c r="A2026" t="s">
        <v>2715</v>
      </c>
      <c r="B2026">
        <v>2018</v>
      </c>
      <c r="C2026" s="1">
        <v>790000</v>
      </c>
      <c r="D2026">
        <v>60000</v>
      </c>
      <c r="E2026" t="s">
        <v>14</v>
      </c>
      <c r="F2026" t="s">
        <v>25</v>
      </c>
      <c r="G2026" t="s">
        <v>12</v>
      </c>
      <c r="H2026" t="s">
        <v>121</v>
      </c>
      <c r="I2026" t="s">
        <v>1700</v>
      </c>
      <c r="J2026" t="s">
        <v>1634</v>
      </c>
      <c r="K2026" t="s">
        <v>1995</v>
      </c>
      <c r="L2026" t="s">
        <v>2011</v>
      </c>
      <c r="M2026">
        <v>5</v>
      </c>
    </row>
    <row r="2027" spans="1:13" x14ac:dyDescent="0.3">
      <c r="A2027" t="s">
        <v>2293</v>
      </c>
      <c r="B2027">
        <v>2015</v>
      </c>
      <c r="C2027" s="1">
        <v>625000</v>
      </c>
      <c r="D2027">
        <v>20000</v>
      </c>
      <c r="E2027" t="s">
        <v>10</v>
      </c>
      <c r="F2027" t="s">
        <v>25</v>
      </c>
      <c r="G2027" t="s">
        <v>12</v>
      </c>
      <c r="H2027" t="s">
        <v>121</v>
      </c>
      <c r="I2027" t="s">
        <v>1925</v>
      </c>
      <c r="J2027" t="s">
        <v>1734</v>
      </c>
      <c r="K2027" t="s">
        <v>2294</v>
      </c>
      <c r="L2027" t="s">
        <v>2173</v>
      </c>
      <c r="M2027">
        <v>5</v>
      </c>
    </row>
    <row r="2028" spans="1:13" x14ac:dyDescent="0.3">
      <c r="A2028" t="s">
        <v>2954</v>
      </c>
      <c r="B2028">
        <v>2017</v>
      </c>
      <c r="C2028" s="1">
        <v>604000</v>
      </c>
      <c r="D2028">
        <v>30000</v>
      </c>
      <c r="E2028" t="s">
        <v>10</v>
      </c>
      <c r="F2028" t="s">
        <v>25</v>
      </c>
      <c r="G2028" t="s">
        <v>12</v>
      </c>
      <c r="H2028" t="s">
        <v>126</v>
      </c>
      <c r="I2028" t="s">
        <v>1733</v>
      </c>
      <c r="J2028" t="s">
        <v>1634</v>
      </c>
      <c r="K2028" t="s">
        <v>2096</v>
      </c>
      <c r="L2028" t="s">
        <v>2097</v>
      </c>
      <c r="M2028">
        <v>5</v>
      </c>
    </row>
    <row r="2029" spans="1:13" x14ac:dyDescent="0.3">
      <c r="A2029" t="s">
        <v>275</v>
      </c>
      <c r="B2029">
        <v>2015</v>
      </c>
      <c r="C2029" s="1">
        <v>315000</v>
      </c>
      <c r="D2029">
        <v>29000</v>
      </c>
      <c r="E2029" t="s">
        <v>10</v>
      </c>
      <c r="F2029" t="s">
        <v>25</v>
      </c>
      <c r="G2029" t="s">
        <v>12</v>
      </c>
      <c r="H2029" t="s">
        <v>121</v>
      </c>
      <c r="I2029" t="s">
        <v>1729</v>
      </c>
      <c r="J2029" t="s">
        <v>1730</v>
      </c>
      <c r="K2029" t="s">
        <v>1758</v>
      </c>
      <c r="L2029" t="s">
        <v>1731</v>
      </c>
      <c r="M2029">
        <v>5</v>
      </c>
    </row>
    <row r="2030" spans="1:13" x14ac:dyDescent="0.3">
      <c r="A2030" t="s">
        <v>2955</v>
      </c>
      <c r="B2030">
        <v>2019</v>
      </c>
      <c r="C2030" s="1">
        <v>950000</v>
      </c>
      <c r="D2030">
        <v>17000</v>
      </c>
      <c r="E2030" t="s">
        <v>14</v>
      </c>
      <c r="F2030" t="s">
        <v>25</v>
      </c>
      <c r="G2030" t="s">
        <v>12</v>
      </c>
      <c r="H2030" t="s">
        <v>121</v>
      </c>
      <c r="I2030" t="s">
        <v>1662</v>
      </c>
      <c r="J2030" t="s">
        <v>1634</v>
      </c>
      <c r="K2030" t="s">
        <v>2412</v>
      </c>
      <c r="L2030" t="s">
        <v>2956</v>
      </c>
      <c r="M2030">
        <v>5</v>
      </c>
    </row>
    <row r="2031" spans="1:13" x14ac:dyDescent="0.3">
      <c r="A2031" t="s">
        <v>1347</v>
      </c>
      <c r="B2031">
        <v>2017</v>
      </c>
      <c r="C2031" s="1">
        <v>400000</v>
      </c>
      <c r="D2031">
        <v>50000</v>
      </c>
      <c r="E2031" t="s">
        <v>10</v>
      </c>
      <c r="F2031" t="s">
        <v>25</v>
      </c>
      <c r="G2031" t="s">
        <v>12</v>
      </c>
      <c r="H2031" t="s">
        <v>121</v>
      </c>
      <c r="I2031" t="s">
        <v>1821</v>
      </c>
      <c r="J2031" t="s">
        <v>1730</v>
      </c>
      <c r="K2031" t="s">
        <v>1843</v>
      </c>
      <c r="L2031" t="s">
        <v>1731</v>
      </c>
      <c r="M2031">
        <v>5</v>
      </c>
    </row>
    <row r="2032" spans="1:13" x14ac:dyDescent="0.3">
      <c r="A2032" t="s">
        <v>2957</v>
      </c>
      <c r="B2032">
        <v>2018</v>
      </c>
      <c r="C2032" s="1">
        <v>700000</v>
      </c>
      <c r="D2032">
        <v>42000</v>
      </c>
      <c r="E2032" t="s">
        <v>10</v>
      </c>
      <c r="F2032" t="s">
        <v>25</v>
      </c>
      <c r="G2032" t="s">
        <v>19</v>
      </c>
      <c r="H2032" t="s">
        <v>121</v>
      </c>
      <c r="I2032" t="s">
        <v>1723</v>
      </c>
      <c r="J2032" t="s">
        <v>1747</v>
      </c>
      <c r="K2032" t="s">
        <v>1772</v>
      </c>
      <c r="L2032" t="s">
        <v>2958</v>
      </c>
      <c r="M2032">
        <v>5</v>
      </c>
    </row>
    <row r="2033" spans="1:13" x14ac:dyDescent="0.3">
      <c r="A2033" t="s">
        <v>419</v>
      </c>
      <c r="B2033">
        <v>2011</v>
      </c>
      <c r="C2033" s="1">
        <v>700000</v>
      </c>
      <c r="D2033">
        <v>120000</v>
      </c>
      <c r="E2033" t="s">
        <v>14</v>
      </c>
      <c r="F2033" t="s">
        <v>25</v>
      </c>
      <c r="G2033" t="s">
        <v>12</v>
      </c>
      <c r="H2033" t="s">
        <v>126</v>
      </c>
      <c r="I2033" t="s">
        <v>2148</v>
      </c>
      <c r="J2033" t="s">
        <v>1764</v>
      </c>
      <c r="K2033" t="s">
        <v>2149</v>
      </c>
      <c r="L2033" t="s">
        <v>2150</v>
      </c>
      <c r="M2033">
        <v>8</v>
      </c>
    </row>
    <row r="2034" spans="1:13" x14ac:dyDescent="0.3">
      <c r="A2034" t="s">
        <v>537</v>
      </c>
      <c r="B2034">
        <v>2012</v>
      </c>
      <c r="C2034" s="1">
        <v>260000</v>
      </c>
      <c r="D2034">
        <v>110000</v>
      </c>
      <c r="E2034" t="s">
        <v>14</v>
      </c>
      <c r="F2034" t="s">
        <v>25</v>
      </c>
      <c r="G2034" t="s">
        <v>12</v>
      </c>
      <c r="H2034" t="s">
        <v>121</v>
      </c>
      <c r="I2034" t="s">
        <v>2602</v>
      </c>
      <c r="J2034" t="s">
        <v>1667</v>
      </c>
      <c r="K2034" t="s">
        <v>1890</v>
      </c>
      <c r="L2034" t="s">
        <v>1665</v>
      </c>
      <c r="M2034">
        <v>5</v>
      </c>
    </row>
    <row r="2035" spans="1:13" x14ac:dyDescent="0.3">
      <c r="A2035" t="s">
        <v>264</v>
      </c>
      <c r="B2035">
        <v>2012</v>
      </c>
      <c r="C2035" s="1">
        <v>200000</v>
      </c>
      <c r="D2035">
        <v>90000</v>
      </c>
      <c r="E2035" t="s">
        <v>14</v>
      </c>
      <c r="F2035" t="s">
        <v>25</v>
      </c>
      <c r="G2035" t="s">
        <v>12</v>
      </c>
      <c r="H2035" t="s">
        <v>121</v>
      </c>
      <c r="I2035" t="s">
        <v>2643</v>
      </c>
      <c r="J2035" t="s">
        <v>1639</v>
      </c>
      <c r="K2035" t="s">
        <v>2124</v>
      </c>
      <c r="L2035" t="s">
        <v>2144</v>
      </c>
      <c r="M2035">
        <v>5</v>
      </c>
    </row>
    <row r="2036" spans="1:13" x14ac:dyDescent="0.3">
      <c r="A2036" t="s">
        <v>2959</v>
      </c>
      <c r="B2036">
        <v>2020</v>
      </c>
      <c r="C2036" s="1">
        <v>580000</v>
      </c>
      <c r="D2036">
        <v>70000</v>
      </c>
      <c r="E2036" t="s">
        <v>10</v>
      </c>
      <c r="F2036" t="s">
        <v>25</v>
      </c>
      <c r="G2036" t="s">
        <v>12</v>
      </c>
      <c r="H2036" t="s">
        <v>121</v>
      </c>
      <c r="I2036" t="s">
        <v>2960</v>
      </c>
      <c r="J2036" t="s">
        <v>1647</v>
      </c>
      <c r="K2036" t="s">
        <v>2630</v>
      </c>
      <c r="L2036" t="s">
        <v>2961</v>
      </c>
      <c r="M2036">
        <v>5</v>
      </c>
    </row>
    <row r="2037" spans="1:13" x14ac:dyDescent="0.3">
      <c r="A2037" t="s">
        <v>1342</v>
      </c>
      <c r="B2037">
        <v>2011</v>
      </c>
      <c r="C2037" s="1">
        <v>330000</v>
      </c>
      <c r="D2037">
        <v>66000</v>
      </c>
      <c r="E2037" t="s">
        <v>14</v>
      </c>
      <c r="F2037" t="s">
        <v>25</v>
      </c>
      <c r="G2037" t="s">
        <v>12</v>
      </c>
      <c r="H2037" t="s">
        <v>126</v>
      </c>
      <c r="I2037" t="s">
        <v>2428</v>
      </c>
      <c r="J2037" t="s">
        <v>1832</v>
      </c>
      <c r="K2037" t="s">
        <v>2153</v>
      </c>
      <c r="L2037" t="s">
        <v>1631</v>
      </c>
      <c r="M2037">
        <v>5</v>
      </c>
    </row>
    <row r="2038" spans="1:13" x14ac:dyDescent="0.3">
      <c r="A2038" t="s">
        <v>974</v>
      </c>
      <c r="B2038">
        <v>2011</v>
      </c>
      <c r="C2038" s="1">
        <v>400000</v>
      </c>
      <c r="D2038">
        <v>70000</v>
      </c>
      <c r="E2038" t="s">
        <v>14</v>
      </c>
      <c r="F2038" t="s">
        <v>25</v>
      </c>
      <c r="G2038" t="s">
        <v>12</v>
      </c>
      <c r="H2038" t="s">
        <v>154</v>
      </c>
      <c r="I2038" t="s">
        <v>2052</v>
      </c>
      <c r="J2038" t="s">
        <v>2039</v>
      </c>
      <c r="K2038" t="s">
        <v>2197</v>
      </c>
      <c r="L2038" t="s">
        <v>2282</v>
      </c>
      <c r="M2038">
        <v>5</v>
      </c>
    </row>
    <row r="2039" spans="1:13" x14ac:dyDescent="0.3">
      <c r="A2039" t="s">
        <v>1535</v>
      </c>
      <c r="B2039">
        <v>2018</v>
      </c>
      <c r="C2039" s="1">
        <v>1350000</v>
      </c>
      <c r="D2039">
        <v>5000</v>
      </c>
      <c r="E2039" t="s">
        <v>10</v>
      </c>
      <c r="F2039" t="s">
        <v>25</v>
      </c>
      <c r="G2039" t="s">
        <v>19</v>
      </c>
      <c r="H2039" t="s">
        <v>121</v>
      </c>
      <c r="I2039" t="s">
        <v>1768</v>
      </c>
      <c r="J2039" t="s">
        <v>1734</v>
      </c>
      <c r="K2039" t="s">
        <v>1735</v>
      </c>
      <c r="L2039" t="s">
        <v>2962</v>
      </c>
      <c r="M2039">
        <v>5</v>
      </c>
    </row>
    <row r="2040" spans="1:13" x14ac:dyDescent="0.3">
      <c r="A2040" t="s">
        <v>537</v>
      </c>
      <c r="B2040">
        <v>2014</v>
      </c>
      <c r="C2040" s="1">
        <v>250000</v>
      </c>
      <c r="D2040">
        <v>50000</v>
      </c>
      <c r="E2040" t="s">
        <v>14</v>
      </c>
      <c r="F2040" t="s">
        <v>25</v>
      </c>
      <c r="G2040" t="s">
        <v>12</v>
      </c>
      <c r="H2040" t="s">
        <v>126</v>
      </c>
      <c r="I2040" t="s">
        <v>2602</v>
      </c>
      <c r="J2040" t="s">
        <v>1667</v>
      </c>
      <c r="K2040" t="s">
        <v>1890</v>
      </c>
      <c r="L2040" t="s">
        <v>1665</v>
      </c>
      <c r="M2040">
        <v>5</v>
      </c>
    </row>
    <row r="2041" spans="1:13" x14ac:dyDescent="0.3">
      <c r="A2041" t="s">
        <v>2963</v>
      </c>
      <c r="B2041">
        <v>2019</v>
      </c>
      <c r="C2041" s="1">
        <v>725000</v>
      </c>
      <c r="D2041">
        <v>25000</v>
      </c>
      <c r="E2041" t="s">
        <v>10</v>
      </c>
      <c r="F2041" t="s">
        <v>25</v>
      </c>
      <c r="G2041" t="s">
        <v>12</v>
      </c>
      <c r="H2041" t="s">
        <v>121</v>
      </c>
      <c r="I2041" t="s">
        <v>2964</v>
      </c>
      <c r="J2041" t="s">
        <v>1832</v>
      </c>
      <c r="K2041" t="s">
        <v>2054</v>
      </c>
      <c r="L2041" t="s">
        <v>2965</v>
      </c>
      <c r="M2041">
        <v>5</v>
      </c>
    </row>
    <row r="2042" spans="1:13" x14ac:dyDescent="0.3">
      <c r="A2042" t="s">
        <v>832</v>
      </c>
      <c r="B2042">
        <v>2013</v>
      </c>
      <c r="C2042" s="1">
        <v>300000</v>
      </c>
      <c r="D2042">
        <v>70000</v>
      </c>
      <c r="E2042" t="s">
        <v>14</v>
      </c>
      <c r="F2042" t="s">
        <v>25</v>
      </c>
      <c r="G2042" t="s">
        <v>12</v>
      </c>
      <c r="H2042" t="s">
        <v>121</v>
      </c>
      <c r="I2042" t="s">
        <v>1624</v>
      </c>
      <c r="J2042" t="s">
        <v>1625</v>
      </c>
      <c r="K2042" t="s">
        <v>1626</v>
      </c>
      <c r="L2042" t="s">
        <v>1627</v>
      </c>
      <c r="M2042">
        <v>5</v>
      </c>
    </row>
    <row r="2043" spans="1:13" x14ac:dyDescent="0.3">
      <c r="A2043" t="s">
        <v>120</v>
      </c>
      <c r="B2043">
        <v>2006</v>
      </c>
      <c r="C2043" s="1">
        <v>120000</v>
      </c>
      <c r="D2043">
        <v>40000</v>
      </c>
      <c r="E2043" t="s">
        <v>10</v>
      </c>
      <c r="F2043" t="s">
        <v>25</v>
      </c>
      <c r="G2043" t="s">
        <v>12</v>
      </c>
      <c r="H2043" t="s">
        <v>126</v>
      </c>
      <c r="I2043" t="s">
        <v>1642</v>
      </c>
      <c r="J2043" t="s">
        <v>1655</v>
      </c>
      <c r="K2043" t="s">
        <v>1656</v>
      </c>
      <c r="L2043" t="s">
        <v>1657</v>
      </c>
      <c r="M2043">
        <v>4</v>
      </c>
    </row>
    <row r="2044" spans="1:13" x14ac:dyDescent="0.3">
      <c r="A2044" t="s">
        <v>1050</v>
      </c>
      <c r="B2044">
        <v>2016</v>
      </c>
      <c r="C2044" s="1">
        <v>1175000</v>
      </c>
      <c r="D2044">
        <v>110000</v>
      </c>
      <c r="E2044" t="s">
        <v>14</v>
      </c>
      <c r="F2044" t="s">
        <v>25</v>
      </c>
      <c r="G2044" t="s">
        <v>12</v>
      </c>
      <c r="H2044" t="s">
        <v>121</v>
      </c>
      <c r="I2044" t="s">
        <v>1746</v>
      </c>
      <c r="J2044" t="s">
        <v>1742</v>
      </c>
      <c r="K2044" t="s">
        <v>2108</v>
      </c>
      <c r="L2044" t="s">
        <v>2109</v>
      </c>
      <c r="M2044">
        <v>7</v>
      </c>
    </row>
    <row r="2045" spans="1:13" x14ac:dyDescent="0.3">
      <c r="A2045" t="s">
        <v>1274</v>
      </c>
      <c r="B2045">
        <v>2009</v>
      </c>
      <c r="C2045" s="1">
        <v>380000</v>
      </c>
      <c r="D2045">
        <v>150000</v>
      </c>
      <c r="E2045" t="s">
        <v>14</v>
      </c>
      <c r="F2045" t="s">
        <v>25</v>
      </c>
      <c r="G2045" t="s">
        <v>12</v>
      </c>
      <c r="H2045" t="s">
        <v>121</v>
      </c>
      <c r="I2045" t="s">
        <v>1741</v>
      </c>
      <c r="J2045" t="s">
        <v>1742</v>
      </c>
      <c r="K2045" t="s">
        <v>2313</v>
      </c>
      <c r="L2045" t="s">
        <v>1744</v>
      </c>
      <c r="M2045">
        <v>7</v>
      </c>
    </row>
    <row r="2046" spans="1:13" x14ac:dyDescent="0.3">
      <c r="A2046" t="s">
        <v>1065</v>
      </c>
      <c r="B2046">
        <v>2014</v>
      </c>
      <c r="C2046" s="1">
        <v>400000</v>
      </c>
      <c r="D2046">
        <v>45000</v>
      </c>
      <c r="E2046" t="s">
        <v>14</v>
      </c>
      <c r="F2046" t="s">
        <v>25</v>
      </c>
      <c r="G2046" t="s">
        <v>12</v>
      </c>
      <c r="H2046" t="s">
        <v>121</v>
      </c>
      <c r="I2046" t="s">
        <v>1864</v>
      </c>
      <c r="J2046" t="s">
        <v>1896</v>
      </c>
      <c r="K2046" t="s">
        <v>2124</v>
      </c>
      <c r="L2046" t="s">
        <v>2125</v>
      </c>
      <c r="M2046">
        <v>5</v>
      </c>
    </row>
    <row r="2047" spans="1:13" x14ac:dyDescent="0.3">
      <c r="A2047" t="s">
        <v>717</v>
      </c>
      <c r="B2047">
        <v>2005</v>
      </c>
      <c r="C2047" s="1">
        <v>140000</v>
      </c>
      <c r="D2047">
        <v>90000</v>
      </c>
      <c r="E2047" t="s">
        <v>14</v>
      </c>
      <c r="F2047" t="s">
        <v>25</v>
      </c>
      <c r="G2047" t="s">
        <v>12</v>
      </c>
      <c r="H2047" t="s">
        <v>154</v>
      </c>
      <c r="I2047" t="s">
        <v>1642</v>
      </c>
      <c r="J2047" t="s">
        <v>1896</v>
      </c>
      <c r="K2047" t="s">
        <v>2124</v>
      </c>
      <c r="L2047" t="s">
        <v>2244</v>
      </c>
      <c r="M2047">
        <v>5</v>
      </c>
    </row>
    <row r="2048" spans="1:13" x14ac:dyDescent="0.3">
      <c r="A2048" t="s">
        <v>436</v>
      </c>
      <c r="B2048">
        <v>2011</v>
      </c>
      <c r="C2048" s="1">
        <v>229999</v>
      </c>
      <c r="D2048">
        <v>140000</v>
      </c>
      <c r="E2048" t="s">
        <v>14</v>
      </c>
      <c r="F2048" t="s">
        <v>25</v>
      </c>
      <c r="G2048" t="s">
        <v>12</v>
      </c>
      <c r="H2048" t="s">
        <v>126</v>
      </c>
      <c r="I2048" t="s">
        <v>2163</v>
      </c>
      <c r="J2048" t="s">
        <v>1742</v>
      </c>
      <c r="K2048" t="s">
        <v>1905</v>
      </c>
      <c r="L2048" t="s">
        <v>1744</v>
      </c>
      <c r="M2048">
        <v>7</v>
      </c>
    </row>
    <row r="2049" spans="1:13" x14ac:dyDescent="0.3">
      <c r="A2049" t="s">
        <v>2966</v>
      </c>
      <c r="B2049">
        <v>2003</v>
      </c>
      <c r="C2049" s="1">
        <v>110000</v>
      </c>
      <c r="D2049">
        <v>83000</v>
      </c>
      <c r="E2049" t="s">
        <v>10</v>
      </c>
      <c r="F2049" t="s">
        <v>25</v>
      </c>
      <c r="G2049" t="s">
        <v>12</v>
      </c>
      <c r="H2049" t="s">
        <v>126</v>
      </c>
      <c r="I2049" t="s">
        <v>2967</v>
      </c>
      <c r="J2049" t="s">
        <v>2968</v>
      </c>
      <c r="K2049" t="s">
        <v>2124</v>
      </c>
      <c r="L2049" t="s">
        <v>2969</v>
      </c>
      <c r="M2049">
        <v>5</v>
      </c>
    </row>
    <row r="2050" spans="1:13" x14ac:dyDescent="0.3">
      <c r="A2050" t="s">
        <v>679</v>
      </c>
      <c r="B2050">
        <v>2011</v>
      </c>
      <c r="C2050" s="1">
        <v>550000</v>
      </c>
      <c r="D2050">
        <v>106000</v>
      </c>
      <c r="E2050" t="s">
        <v>14</v>
      </c>
      <c r="F2050" t="s">
        <v>25</v>
      </c>
      <c r="G2050" t="s">
        <v>19</v>
      </c>
      <c r="H2050" t="s">
        <v>126</v>
      </c>
      <c r="I2050" t="s">
        <v>2781</v>
      </c>
      <c r="J2050" t="s">
        <v>1793</v>
      </c>
      <c r="K2050" t="s">
        <v>1905</v>
      </c>
      <c r="L2050" t="s">
        <v>2510</v>
      </c>
      <c r="M2050">
        <v>5</v>
      </c>
    </row>
    <row r="2051" spans="1:13" x14ac:dyDescent="0.3">
      <c r="A2051" t="s">
        <v>553</v>
      </c>
      <c r="B2051">
        <v>2008</v>
      </c>
      <c r="C2051" s="1">
        <v>150000</v>
      </c>
      <c r="D2051">
        <v>60000</v>
      </c>
      <c r="E2051" t="s">
        <v>10</v>
      </c>
      <c r="F2051" t="s">
        <v>25</v>
      </c>
      <c r="G2051" t="s">
        <v>12</v>
      </c>
      <c r="H2051" t="s">
        <v>151</v>
      </c>
      <c r="I2051" t="s">
        <v>2453</v>
      </c>
      <c r="J2051" t="s">
        <v>2454</v>
      </c>
      <c r="K2051" t="s">
        <v>2455</v>
      </c>
      <c r="L2051" t="s">
        <v>2456</v>
      </c>
      <c r="M2051">
        <v>5</v>
      </c>
    </row>
    <row r="2052" spans="1:13" x14ac:dyDescent="0.3">
      <c r="A2052" t="s">
        <v>450</v>
      </c>
      <c r="B2052">
        <v>2017</v>
      </c>
      <c r="C2052" s="1">
        <v>265000</v>
      </c>
      <c r="D2052">
        <v>40000</v>
      </c>
      <c r="E2052" t="s">
        <v>10</v>
      </c>
      <c r="F2052" t="s">
        <v>25</v>
      </c>
      <c r="G2052" t="s">
        <v>12</v>
      </c>
      <c r="H2052" t="s">
        <v>126</v>
      </c>
      <c r="I2052" t="s">
        <v>1716</v>
      </c>
      <c r="J2052" t="s">
        <v>1655</v>
      </c>
      <c r="K2052" t="s">
        <v>1717</v>
      </c>
      <c r="L2052" t="s">
        <v>1657</v>
      </c>
      <c r="M2052">
        <v>8</v>
      </c>
    </row>
    <row r="2053" spans="1:13" x14ac:dyDescent="0.3">
      <c r="A2053" t="s">
        <v>247</v>
      </c>
      <c r="B2053">
        <v>2011</v>
      </c>
      <c r="C2053" s="1">
        <v>300000</v>
      </c>
      <c r="D2053">
        <v>138000</v>
      </c>
      <c r="E2053" t="s">
        <v>10</v>
      </c>
      <c r="F2053" t="s">
        <v>25</v>
      </c>
      <c r="G2053" t="s">
        <v>12</v>
      </c>
      <c r="H2053" t="s">
        <v>154</v>
      </c>
      <c r="I2053" t="s">
        <v>1733</v>
      </c>
      <c r="J2053" t="s">
        <v>1647</v>
      </c>
      <c r="K2053" t="s">
        <v>2086</v>
      </c>
      <c r="L2053" t="s">
        <v>2087</v>
      </c>
      <c r="M2053">
        <v>5</v>
      </c>
    </row>
    <row r="2054" spans="1:13" x14ac:dyDescent="0.3">
      <c r="A2054" t="s">
        <v>354</v>
      </c>
      <c r="B2054">
        <v>2015</v>
      </c>
      <c r="C2054" s="1">
        <v>280000</v>
      </c>
      <c r="D2054">
        <v>80000</v>
      </c>
      <c r="E2054" t="s">
        <v>10</v>
      </c>
      <c r="F2054" t="s">
        <v>25</v>
      </c>
      <c r="G2054" t="s">
        <v>12</v>
      </c>
      <c r="H2054" t="s">
        <v>121</v>
      </c>
      <c r="I2054" t="s">
        <v>2085</v>
      </c>
      <c r="J2054" t="s">
        <v>1655</v>
      </c>
      <c r="K2054" t="s">
        <v>1711</v>
      </c>
      <c r="L2054" t="s">
        <v>1712</v>
      </c>
      <c r="M2054">
        <v>5</v>
      </c>
    </row>
    <row r="2055" spans="1:13" x14ac:dyDescent="0.3">
      <c r="A2055" t="s">
        <v>187</v>
      </c>
      <c r="B2055">
        <v>2005</v>
      </c>
      <c r="C2055" s="1">
        <v>130000</v>
      </c>
      <c r="D2055">
        <v>50000</v>
      </c>
      <c r="E2055" t="s">
        <v>10</v>
      </c>
      <c r="F2055" t="s">
        <v>25</v>
      </c>
      <c r="G2055" t="s">
        <v>12</v>
      </c>
      <c r="H2055" t="s">
        <v>126</v>
      </c>
      <c r="I2055" t="s">
        <v>2056</v>
      </c>
      <c r="J2055" t="s">
        <v>2057</v>
      </c>
      <c r="K2055" t="s">
        <v>2058</v>
      </c>
      <c r="L2055" t="s">
        <v>2059</v>
      </c>
      <c r="M2055">
        <v>5</v>
      </c>
    </row>
    <row r="2056" spans="1:13" x14ac:dyDescent="0.3">
      <c r="A2056" t="s">
        <v>2328</v>
      </c>
      <c r="B2056">
        <v>2015</v>
      </c>
      <c r="C2056" s="1">
        <v>350000</v>
      </c>
      <c r="D2056">
        <v>50000</v>
      </c>
      <c r="E2056" t="s">
        <v>10</v>
      </c>
      <c r="F2056" t="s">
        <v>25</v>
      </c>
      <c r="G2056" t="s">
        <v>12</v>
      </c>
      <c r="H2056" t="s">
        <v>121</v>
      </c>
      <c r="I2056" t="s">
        <v>1713</v>
      </c>
      <c r="J2056" t="s">
        <v>1704</v>
      </c>
      <c r="K2056" t="s">
        <v>2329</v>
      </c>
      <c r="L2056" t="s">
        <v>2330</v>
      </c>
      <c r="M2056">
        <v>5</v>
      </c>
    </row>
    <row r="2057" spans="1:13" x14ac:dyDescent="0.3">
      <c r="A2057" t="s">
        <v>1071</v>
      </c>
      <c r="B2057">
        <v>2009</v>
      </c>
      <c r="C2057" s="1">
        <v>200000</v>
      </c>
      <c r="D2057">
        <v>120000</v>
      </c>
      <c r="E2057" t="s">
        <v>10</v>
      </c>
      <c r="F2057" t="s">
        <v>25</v>
      </c>
      <c r="G2057" t="s">
        <v>12</v>
      </c>
      <c r="H2057" t="s">
        <v>121</v>
      </c>
      <c r="I2057" t="s">
        <v>1756</v>
      </c>
      <c r="J2057" t="s">
        <v>1647</v>
      </c>
      <c r="K2057" t="s">
        <v>2479</v>
      </c>
      <c r="L2057" t="s">
        <v>1865</v>
      </c>
      <c r="M2057">
        <v>5</v>
      </c>
    </row>
    <row r="2058" spans="1:13" x14ac:dyDescent="0.3">
      <c r="A2058" t="s">
        <v>548</v>
      </c>
      <c r="B2058">
        <v>2018</v>
      </c>
      <c r="C2058" s="1">
        <v>550000</v>
      </c>
      <c r="D2058">
        <v>24400</v>
      </c>
      <c r="E2058" t="s">
        <v>10</v>
      </c>
      <c r="F2058" t="s">
        <v>25</v>
      </c>
      <c r="G2058" t="s">
        <v>12</v>
      </c>
      <c r="H2058" t="s">
        <v>121</v>
      </c>
      <c r="I2058" t="s">
        <v>1817</v>
      </c>
      <c r="J2058" t="s">
        <v>1647</v>
      </c>
      <c r="K2058" t="s">
        <v>1870</v>
      </c>
      <c r="L2058" t="s">
        <v>1871</v>
      </c>
      <c r="M2058">
        <v>5</v>
      </c>
    </row>
    <row r="2059" spans="1:13" x14ac:dyDescent="0.3">
      <c r="A2059" t="s">
        <v>677</v>
      </c>
      <c r="B2059">
        <v>2013</v>
      </c>
      <c r="C2059" s="1">
        <v>400000</v>
      </c>
      <c r="D2059">
        <v>60000</v>
      </c>
      <c r="E2059" t="s">
        <v>14</v>
      </c>
      <c r="F2059" t="s">
        <v>25</v>
      </c>
      <c r="G2059" t="s">
        <v>12</v>
      </c>
      <c r="H2059" t="s">
        <v>126</v>
      </c>
      <c r="I2059" t="s">
        <v>2170</v>
      </c>
      <c r="J2059" t="s">
        <v>2164</v>
      </c>
      <c r="K2059" t="s">
        <v>1920</v>
      </c>
      <c r="L2059" t="s">
        <v>2171</v>
      </c>
      <c r="M2059">
        <v>7</v>
      </c>
    </row>
    <row r="2060" spans="1:13" x14ac:dyDescent="0.3">
      <c r="A2060" t="s">
        <v>2970</v>
      </c>
      <c r="B2060">
        <v>2010</v>
      </c>
      <c r="C2060" s="1">
        <v>170000</v>
      </c>
      <c r="D2060">
        <v>120000</v>
      </c>
      <c r="E2060" t="s">
        <v>10</v>
      </c>
      <c r="F2060" t="s">
        <v>25</v>
      </c>
      <c r="G2060" t="s">
        <v>12</v>
      </c>
      <c r="H2060" t="s">
        <v>126</v>
      </c>
      <c r="I2060" t="s">
        <v>1756</v>
      </c>
      <c r="J2060" t="s">
        <v>1647</v>
      </c>
      <c r="K2060" t="s">
        <v>2479</v>
      </c>
      <c r="L2060" t="s">
        <v>1865</v>
      </c>
      <c r="M2060">
        <v>5</v>
      </c>
    </row>
    <row r="2061" spans="1:13" x14ac:dyDescent="0.3">
      <c r="A2061" t="s">
        <v>1487</v>
      </c>
      <c r="B2061">
        <v>2015</v>
      </c>
      <c r="C2061" s="1">
        <v>600000</v>
      </c>
      <c r="D2061">
        <v>60000</v>
      </c>
      <c r="E2061" t="s">
        <v>14</v>
      </c>
      <c r="F2061" t="s">
        <v>25</v>
      </c>
      <c r="G2061" t="s">
        <v>12</v>
      </c>
      <c r="H2061" t="s">
        <v>126</v>
      </c>
      <c r="I2061" t="s">
        <v>2870</v>
      </c>
      <c r="J2061" t="s">
        <v>1639</v>
      </c>
      <c r="K2061" t="s">
        <v>2090</v>
      </c>
      <c r="L2061" t="s">
        <v>2871</v>
      </c>
      <c r="M2061">
        <v>5</v>
      </c>
    </row>
    <row r="2062" spans="1:13" x14ac:dyDescent="0.3">
      <c r="A2062" t="s">
        <v>163</v>
      </c>
      <c r="B2062">
        <v>2011</v>
      </c>
      <c r="C2062" s="1">
        <v>130000</v>
      </c>
      <c r="D2062">
        <v>100000</v>
      </c>
      <c r="E2062" t="s">
        <v>10</v>
      </c>
      <c r="F2062" t="s">
        <v>25</v>
      </c>
      <c r="G2062" t="s">
        <v>12</v>
      </c>
      <c r="H2062" t="s">
        <v>126</v>
      </c>
      <c r="I2062" t="s">
        <v>1687</v>
      </c>
      <c r="J2062" t="s">
        <v>1655</v>
      </c>
      <c r="K2062" t="s">
        <v>1688</v>
      </c>
      <c r="L2062" t="s">
        <v>1689</v>
      </c>
      <c r="M2062">
        <v>5</v>
      </c>
    </row>
    <row r="2063" spans="1:13" x14ac:dyDescent="0.3">
      <c r="A2063" t="s">
        <v>556</v>
      </c>
      <c r="B2063">
        <v>2007</v>
      </c>
      <c r="C2063" s="1">
        <v>120000</v>
      </c>
      <c r="D2063">
        <v>60000</v>
      </c>
      <c r="E2063" t="s">
        <v>22</v>
      </c>
      <c r="F2063" t="s">
        <v>25</v>
      </c>
      <c r="G2063" t="s">
        <v>12</v>
      </c>
      <c r="H2063" t="s">
        <v>126</v>
      </c>
      <c r="I2063" t="s">
        <v>1676</v>
      </c>
      <c r="J2063" t="s">
        <v>1676</v>
      </c>
      <c r="K2063" t="s">
        <v>1676</v>
      </c>
      <c r="L2063" t="s">
        <v>1676</v>
      </c>
    </row>
    <row r="2064" spans="1:13" x14ac:dyDescent="0.3">
      <c r="A2064" t="s">
        <v>120</v>
      </c>
      <c r="B2064">
        <v>2011</v>
      </c>
      <c r="C2064" s="1">
        <v>100000</v>
      </c>
      <c r="D2064">
        <v>120000</v>
      </c>
      <c r="E2064" t="s">
        <v>10</v>
      </c>
      <c r="F2064" t="s">
        <v>25</v>
      </c>
      <c r="G2064" t="s">
        <v>12</v>
      </c>
      <c r="H2064" t="s">
        <v>126</v>
      </c>
      <c r="I2064" t="s">
        <v>1642</v>
      </c>
      <c r="J2064" t="s">
        <v>1655</v>
      </c>
      <c r="K2064" t="s">
        <v>1656</v>
      </c>
      <c r="L2064" t="s">
        <v>1657</v>
      </c>
      <c r="M2064">
        <v>4</v>
      </c>
    </row>
    <row r="2065" spans="1:13" x14ac:dyDescent="0.3">
      <c r="A2065" t="s">
        <v>215</v>
      </c>
      <c r="B2065">
        <v>2016</v>
      </c>
      <c r="C2065" s="1">
        <v>310000</v>
      </c>
      <c r="D2065">
        <v>27500</v>
      </c>
      <c r="E2065" t="s">
        <v>10</v>
      </c>
      <c r="F2065" t="s">
        <v>25</v>
      </c>
      <c r="G2065" t="s">
        <v>12</v>
      </c>
      <c r="H2065" t="s">
        <v>121</v>
      </c>
      <c r="I2065" t="s">
        <v>2080</v>
      </c>
      <c r="J2065" t="s">
        <v>2081</v>
      </c>
      <c r="K2065" t="s">
        <v>2082</v>
      </c>
      <c r="L2065" t="s">
        <v>2083</v>
      </c>
      <c r="M2065">
        <v>5</v>
      </c>
    </row>
    <row r="2066" spans="1:13" x14ac:dyDescent="0.3">
      <c r="A2066" t="s">
        <v>120</v>
      </c>
      <c r="B2066">
        <v>2007</v>
      </c>
      <c r="C2066" s="1">
        <v>35000</v>
      </c>
      <c r="D2066">
        <v>10000</v>
      </c>
      <c r="E2066" t="s">
        <v>10</v>
      </c>
      <c r="F2066" t="s">
        <v>25</v>
      </c>
      <c r="G2066" t="s">
        <v>12</v>
      </c>
      <c r="H2066" t="s">
        <v>121</v>
      </c>
      <c r="I2066" t="s">
        <v>1642</v>
      </c>
      <c r="J2066" t="s">
        <v>1655</v>
      </c>
      <c r="K2066" t="s">
        <v>1656</v>
      </c>
      <c r="L2066" t="s">
        <v>1657</v>
      </c>
      <c r="M2066">
        <v>4</v>
      </c>
    </row>
    <row r="2067" spans="1:13" x14ac:dyDescent="0.3">
      <c r="A2067" t="s">
        <v>594</v>
      </c>
      <c r="B2067">
        <v>2010</v>
      </c>
      <c r="C2067" s="1">
        <v>200000</v>
      </c>
      <c r="D2067">
        <v>120000</v>
      </c>
      <c r="E2067" t="s">
        <v>10</v>
      </c>
      <c r="F2067" t="s">
        <v>25</v>
      </c>
      <c r="G2067" t="s">
        <v>12</v>
      </c>
      <c r="H2067" t="s">
        <v>154</v>
      </c>
      <c r="I2067" t="s">
        <v>1756</v>
      </c>
      <c r="J2067" t="s">
        <v>1647</v>
      </c>
      <c r="K2067" t="s">
        <v>2086</v>
      </c>
      <c r="L2067" t="s">
        <v>2087</v>
      </c>
      <c r="M2067">
        <v>5</v>
      </c>
    </row>
    <row r="2068" spans="1:13" x14ac:dyDescent="0.3">
      <c r="A2068" t="s">
        <v>267</v>
      </c>
      <c r="B2068">
        <v>2009</v>
      </c>
      <c r="C2068" s="1">
        <v>270000</v>
      </c>
      <c r="D2068">
        <v>70000</v>
      </c>
      <c r="E2068" t="s">
        <v>14</v>
      </c>
      <c r="F2068" t="s">
        <v>25</v>
      </c>
      <c r="G2068" t="s">
        <v>12</v>
      </c>
      <c r="H2068" t="s">
        <v>126</v>
      </c>
      <c r="I2068" t="s">
        <v>1676</v>
      </c>
      <c r="J2068" t="s">
        <v>1676</v>
      </c>
      <c r="K2068" t="s">
        <v>1676</v>
      </c>
      <c r="L2068" t="s">
        <v>1676</v>
      </c>
    </row>
    <row r="2069" spans="1:13" x14ac:dyDescent="0.3">
      <c r="A2069" t="s">
        <v>166</v>
      </c>
      <c r="B2069">
        <v>2015</v>
      </c>
      <c r="C2069" s="1">
        <v>650000</v>
      </c>
      <c r="D2069">
        <v>80000</v>
      </c>
      <c r="E2069" t="s">
        <v>14</v>
      </c>
      <c r="F2069" t="s">
        <v>25</v>
      </c>
      <c r="G2069" t="s">
        <v>12</v>
      </c>
      <c r="H2069" t="s">
        <v>121</v>
      </c>
      <c r="I2069" t="s">
        <v>1691</v>
      </c>
      <c r="J2069" t="s">
        <v>1639</v>
      </c>
      <c r="K2069" t="s">
        <v>1692</v>
      </c>
      <c r="L2069" t="s">
        <v>1693</v>
      </c>
      <c r="M2069">
        <v>5</v>
      </c>
    </row>
    <row r="2070" spans="1:13" x14ac:dyDescent="0.3">
      <c r="A2070" t="s">
        <v>2971</v>
      </c>
      <c r="B2070">
        <v>2013</v>
      </c>
      <c r="C2070" s="1">
        <v>210000</v>
      </c>
      <c r="D2070">
        <v>120000</v>
      </c>
      <c r="E2070" t="s">
        <v>10</v>
      </c>
      <c r="F2070" t="s">
        <v>25</v>
      </c>
      <c r="G2070" t="s">
        <v>12</v>
      </c>
      <c r="H2070" t="s">
        <v>121</v>
      </c>
      <c r="I2070" t="s">
        <v>2210</v>
      </c>
      <c r="J2070" t="s">
        <v>2089</v>
      </c>
      <c r="K2070" t="s">
        <v>1696</v>
      </c>
      <c r="L2070" t="s">
        <v>2212</v>
      </c>
      <c r="M2070">
        <v>5</v>
      </c>
    </row>
    <row r="2071" spans="1:13" x14ac:dyDescent="0.3">
      <c r="A2071" t="s">
        <v>2256</v>
      </c>
      <c r="B2071">
        <v>2015</v>
      </c>
      <c r="C2071" s="1">
        <v>509999</v>
      </c>
      <c r="D2071">
        <v>90000</v>
      </c>
      <c r="E2071" t="s">
        <v>14</v>
      </c>
      <c r="F2071" t="s">
        <v>25</v>
      </c>
      <c r="G2071" t="s">
        <v>12</v>
      </c>
      <c r="H2071" t="s">
        <v>121</v>
      </c>
      <c r="I2071" t="s">
        <v>2257</v>
      </c>
      <c r="J2071" t="s">
        <v>2179</v>
      </c>
      <c r="K2071" t="s">
        <v>2258</v>
      </c>
      <c r="L2071" t="s">
        <v>2259</v>
      </c>
      <c r="M2071">
        <v>5</v>
      </c>
    </row>
    <row r="2072" spans="1:13" x14ac:dyDescent="0.3">
      <c r="A2072" t="s">
        <v>409</v>
      </c>
      <c r="B2072">
        <v>2013</v>
      </c>
      <c r="C2072" s="1">
        <v>229999</v>
      </c>
      <c r="D2072">
        <v>70000</v>
      </c>
      <c r="E2072" t="s">
        <v>14</v>
      </c>
      <c r="F2072" t="s">
        <v>25</v>
      </c>
      <c r="G2072" t="s">
        <v>12</v>
      </c>
      <c r="H2072" t="s">
        <v>121</v>
      </c>
      <c r="I2072" t="s">
        <v>1662</v>
      </c>
      <c r="J2072" t="s">
        <v>1663</v>
      </c>
      <c r="K2072" t="s">
        <v>1664</v>
      </c>
      <c r="L2072" t="s">
        <v>1665</v>
      </c>
      <c r="M2072">
        <v>5</v>
      </c>
    </row>
    <row r="2073" spans="1:13" x14ac:dyDescent="0.3">
      <c r="A2073" t="s">
        <v>268</v>
      </c>
      <c r="B2073">
        <v>2014</v>
      </c>
      <c r="C2073" s="1">
        <v>409999</v>
      </c>
      <c r="D2073">
        <v>188000</v>
      </c>
      <c r="E2073" t="s">
        <v>14</v>
      </c>
      <c r="F2073" t="s">
        <v>25</v>
      </c>
      <c r="G2073" t="s">
        <v>12</v>
      </c>
      <c r="H2073" t="s">
        <v>126</v>
      </c>
      <c r="I2073" t="s">
        <v>1666</v>
      </c>
      <c r="J2073" t="s">
        <v>1667</v>
      </c>
      <c r="K2073" t="s">
        <v>1668</v>
      </c>
      <c r="L2073" t="s">
        <v>1669</v>
      </c>
      <c r="M2073">
        <v>5</v>
      </c>
    </row>
    <row r="2074" spans="1:13" x14ac:dyDescent="0.3">
      <c r="A2074" t="s">
        <v>363</v>
      </c>
      <c r="B2074">
        <v>2011</v>
      </c>
      <c r="C2074" s="1">
        <v>130000</v>
      </c>
      <c r="D2074">
        <v>67840</v>
      </c>
      <c r="E2074" t="s">
        <v>10</v>
      </c>
      <c r="F2074" t="s">
        <v>25</v>
      </c>
      <c r="G2074" t="s">
        <v>12</v>
      </c>
      <c r="H2074" t="s">
        <v>121</v>
      </c>
      <c r="I2074" t="s">
        <v>1970</v>
      </c>
      <c r="J2074" t="s">
        <v>2546</v>
      </c>
      <c r="K2074" t="s">
        <v>2458</v>
      </c>
      <c r="L2074" t="s">
        <v>2547</v>
      </c>
      <c r="M2074">
        <v>5</v>
      </c>
    </row>
    <row r="2075" spans="1:13" x14ac:dyDescent="0.3">
      <c r="A2075" t="s">
        <v>1401</v>
      </c>
      <c r="B2075">
        <v>2013</v>
      </c>
      <c r="C2075" s="1">
        <v>95000</v>
      </c>
      <c r="D2075">
        <v>30000</v>
      </c>
      <c r="E2075" t="s">
        <v>10</v>
      </c>
      <c r="F2075" t="s">
        <v>25</v>
      </c>
      <c r="G2075" t="s">
        <v>12</v>
      </c>
      <c r="H2075" t="s">
        <v>121</v>
      </c>
      <c r="I2075" t="s">
        <v>2134</v>
      </c>
      <c r="J2075" t="s">
        <v>2215</v>
      </c>
      <c r="K2075" t="s">
        <v>2619</v>
      </c>
      <c r="L2075" t="s">
        <v>2620</v>
      </c>
      <c r="M2075">
        <v>4</v>
      </c>
    </row>
    <row r="2076" spans="1:13" x14ac:dyDescent="0.3">
      <c r="A2076" t="s">
        <v>354</v>
      </c>
      <c r="B2076">
        <v>2016</v>
      </c>
      <c r="C2076" s="1">
        <v>225000</v>
      </c>
      <c r="D2076">
        <v>35000</v>
      </c>
      <c r="E2076" t="s">
        <v>10</v>
      </c>
      <c r="F2076" t="s">
        <v>25</v>
      </c>
      <c r="G2076" t="s">
        <v>12</v>
      </c>
      <c r="H2076" t="s">
        <v>126</v>
      </c>
      <c r="I2076" t="s">
        <v>2085</v>
      </c>
      <c r="J2076" t="s">
        <v>1655</v>
      </c>
      <c r="K2076" t="s">
        <v>1711</v>
      </c>
      <c r="L2076" t="s">
        <v>1712</v>
      </c>
      <c r="M2076">
        <v>5</v>
      </c>
    </row>
    <row r="2077" spans="1:13" x14ac:dyDescent="0.3">
      <c r="A2077" t="s">
        <v>267</v>
      </c>
      <c r="B2077">
        <v>2010</v>
      </c>
      <c r="C2077" s="1">
        <v>256999</v>
      </c>
      <c r="D2077">
        <v>150000</v>
      </c>
      <c r="E2077" t="s">
        <v>14</v>
      </c>
      <c r="F2077" t="s">
        <v>25</v>
      </c>
      <c r="G2077" t="s">
        <v>12</v>
      </c>
      <c r="H2077" t="s">
        <v>126</v>
      </c>
      <c r="I2077" t="s">
        <v>1676</v>
      </c>
      <c r="J2077" t="s">
        <v>1676</v>
      </c>
      <c r="K2077" t="s">
        <v>1676</v>
      </c>
      <c r="L2077" t="s">
        <v>1676</v>
      </c>
    </row>
    <row r="2078" spans="1:13" x14ac:dyDescent="0.3">
      <c r="A2078" t="s">
        <v>711</v>
      </c>
      <c r="B2078">
        <v>2017</v>
      </c>
      <c r="C2078" s="1">
        <v>775000</v>
      </c>
      <c r="D2078">
        <v>100000</v>
      </c>
      <c r="E2078" t="s">
        <v>14</v>
      </c>
      <c r="F2078" t="s">
        <v>25</v>
      </c>
      <c r="G2078" t="s">
        <v>12</v>
      </c>
      <c r="H2078" t="s">
        <v>121</v>
      </c>
      <c r="I2078" t="s">
        <v>1718</v>
      </c>
      <c r="J2078" t="s">
        <v>1625</v>
      </c>
      <c r="K2078" t="s">
        <v>1685</v>
      </c>
      <c r="L2078" t="s">
        <v>1686</v>
      </c>
      <c r="M2078">
        <v>5</v>
      </c>
    </row>
    <row r="2079" spans="1:13" x14ac:dyDescent="0.3">
      <c r="A2079" t="s">
        <v>159</v>
      </c>
      <c r="B2079">
        <v>2017</v>
      </c>
      <c r="C2079" s="1">
        <v>420000</v>
      </c>
      <c r="D2079">
        <v>30000</v>
      </c>
      <c r="E2079" t="s">
        <v>10</v>
      </c>
      <c r="F2079" t="s">
        <v>25</v>
      </c>
      <c r="G2079" t="s">
        <v>12</v>
      </c>
      <c r="H2079" t="s">
        <v>121</v>
      </c>
      <c r="I2079" t="s">
        <v>1821</v>
      </c>
      <c r="J2079" t="s">
        <v>1730</v>
      </c>
      <c r="K2079" t="s">
        <v>1843</v>
      </c>
      <c r="L2079" t="s">
        <v>1731</v>
      </c>
      <c r="M2079">
        <v>5</v>
      </c>
    </row>
    <row r="2080" spans="1:13" x14ac:dyDescent="0.3">
      <c r="A2080" t="s">
        <v>2972</v>
      </c>
      <c r="B2080">
        <v>2016</v>
      </c>
      <c r="C2080" s="1">
        <v>480000</v>
      </c>
      <c r="D2080">
        <v>70000</v>
      </c>
      <c r="E2080" t="s">
        <v>10</v>
      </c>
      <c r="F2080" t="s">
        <v>25</v>
      </c>
      <c r="G2080" t="s">
        <v>12</v>
      </c>
      <c r="H2080" t="s">
        <v>121</v>
      </c>
      <c r="I2080" t="s">
        <v>1677</v>
      </c>
      <c r="J2080" t="s">
        <v>1647</v>
      </c>
      <c r="K2080" t="s">
        <v>1682</v>
      </c>
      <c r="L2080" t="s">
        <v>1865</v>
      </c>
      <c r="M2080">
        <v>5</v>
      </c>
    </row>
    <row r="2081" spans="1:13" x14ac:dyDescent="0.3">
      <c r="A2081" t="s">
        <v>2973</v>
      </c>
      <c r="B2081">
        <v>2003</v>
      </c>
      <c r="C2081" s="1">
        <v>200000</v>
      </c>
      <c r="D2081">
        <v>149032</v>
      </c>
      <c r="E2081" t="s">
        <v>14</v>
      </c>
      <c r="F2081" t="s">
        <v>25</v>
      </c>
      <c r="G2081" t="s">
        <v>12</v>
      </c>
      <c r="H2081" t="s">
        <v>121</v>
      </c>
      <c r="I2081" t="s">
        <v>1676</v>
      </c>
      <c r="J2081" t="s">
        <v>1676</v>
      </c>
      <c r="K2081" t="s">
        <v>1676</v>
      </c>
      <c r="L2081" t="s">
        <v>1676</v>
      </c>
    </row>
    <row r="2082" spans="1:13" x14ac:dyDescent="0.3">
      <c r="A2082" t="s">
        <v>882</v>
      </c>
      <c r="B2082">
        <v>2010</v>
      </c>
      <c r="C2082" s="1">
        <v>260000</v>
      </c>
      <c r="D2082">
        <v>380000</v>
      </c>
      <c r="E2082" t="s">
        <v>14</v>
      </c>
      <c r="F2082" t="s">
        <v>25</v>
      </c>
      <c r="G2082" t="s">
        <v>12</v>
      </c>
      <c r="H2082" t="s">
        <v>126</v>
      </c>
      <c r="I2082" t="s">
        <v>1994</v>
      </c>
      <c r="J2082" t="s">
        <v>2164</v>
      </c>
      <c r="K2082" t="s">
        <v>2165</v>
      </c>
      <c r="L2082" t="s">
        <v>2166</v>
      </c>
      <c r="M2082">
        <v>7</v>
      </c>
    </row>
    <row r="2083" spans="1:13" x14ac:dyDescent="0.3">
      <c r="A2083" t="s">
        <v>353</v>
      </c>
      <c r="B2083">
        <v>2011</v>
      </c>
      <c r="C2083" s="1">
        <v>210000</v>
      </c>
      <c r="D2083">
        <v>84050</v>
      </c>
      <c r="E2083" t="s">
        <v>10</v>
      </c>
      <c r="F2083" t="s">
        <v>25</v>
      </c>
      <c r="G2083" t="s">
        <v>12</v>
      </c>
      <c r="H2083" t="s">
        <v>121</v>
      </c>
      <c r="I2083" t="s">
        <v>1676</v>
      </c>
      <c r="J2083" t="s">
        <v>1676</v>
      </c>
      <c r="K2083" t="s">
        <v>1676</v>
      </c>
      <c r="L2083" t="s">
        <v>1676</v>
      </c>
    </row>
    <row r="2084" spans="1:13" x14ac:dyDescent="0.3">
      <c r="A2084" t="s">
        <v>2974</v>
      </c>
      <c r="B2084">
        <v>2018</v>
      </c>
      <c r="C2084" s="1">
        <v>600000</v>
      </c>
      <c r="D2084">
        <v>15000</v>
      </c>
      <c r="E2084" t="s">
        <v>10</v>
      </c>
      <c r="F2084" t="s">
        <v>25</v>
      </c>
      <c r="G2084" t="s">
        <v>12</v>
      </c>
      <c r="H2084" t="s">
        <v>121</v>
      </c>
      <c r="I2084" t="s">
        <v>2052</v>
      </c>
      <c r="J2084" t="s">
        <v>1704</v>
      </c>
      <c r="K2084" t="s">
        <v>1626</v>
      </c>
      <c r="L2084" t="s">
        <v>2897</v>
      </c>
      <c r="M2084">
        <v>5</v>
      </c>
    </row>
    <row r="2085" spans="1:13" x14ac:dyDescent="0.3">
      <c r="A2085" t="s">
        <v>1361</v>
      </c>
      <c r="B2085">
        <v>2009</v>
      </c>
      <c r="C2085" s="1">
        <v>140000</v>
      </c>
      <c r="D2085">
        <v>140000</v>
      </c>
      <c r="E2085" t="s">
        <v>14</v>
      </c>
      <c r="F2085" t="s">
        <v>25</v>
      </c>
      <c r="G2085" t="s">
        <v>12</v>
      </c>
      <c r="H2085" t="s">
        <v>126</v>
      </c>
      <c r="I2085" t="s">
        <v>2967</v>
      </c>
      <c r="J2085" t="s">
        <v>1663</v>
      </c>
      <c r="K2085" t="s">
        <v>2029</v>
      </c>
      <c r="L2085" t="s">
        <v>1665</v>
      </c>
      <c r="M2085">
        <v>5</v>
      </c>
    </row>
    <row r="2086" spans="1:13" x14ac:dyDescent="0.3">
      <c r="A2086" t="s">
        <v>1178</v>
      </c>
      <c r="B2086">
        <v>2010</v>
      </c>
      <c r="C2086" s="1">
        <v>130000</v>
      </c>
      <c r="D2086">
        <v>120000</v>
      </c>
      <c r="E2086" t="s">
        <v>10</v>
      </c>
      <c r="F2086" t="s">
        <v>25</v>
      </c>
      <c r="G2086" t="s">
        <v>12</v>
      </c>
      <c r="H2086" t="s">
        <v>154</v>
      </c>
      <c r="I2086" t="s">
        <v>1687</v>
      </c>
      <c r="J2086" t="s">
        <v>1655</v>
      </c>
      <c r="K2086" t="s">
        <v>1721</v>
      </c>
      <c r="L2086" t="s">
        <v>1722</v>
      </c>
      <c r="M2086">
        <v>8</v>
      </c>
    </row>
    <row r="2087" spans="1:13" x14ac:dyDescent="0.3">
      <c r="A2087" t="s">
        <v>267</v>
      </c>
      <c r="B2087">
        <v>2007</v>
      </c>
      <c r="C2087" s="1">
        <v>195000</v>
      </c>
      <c r="D2087">
        <v>112880</v>
      </c>
      <c r="E2087" t="s">
        <v>14</v>
      </c>
      <c r="F2087" t="s">
        <v>11</v>
      </c>
      <c r="G2087" t="s">
        <v>12</v>
      </c>
      <c r="H2087" t="s">
        <v>121</v>
      </c>
      <c r="I2087" t="s">
        <v>1825</v>
      </c>
      <c r="J2087" t="s">
        <v>1625</v>
      </c>
      <c r="K2087" t="s">
        <v>1626</v>
      </c>
      <c r="L2087" t="s">
        <v>1627</v>
      </c>
      <c r="M2087">
        <v>5</v>
      </c>
    </row>
    <row r="2088" spans="1:13" x14ac:dyDescent="0.3">
      <c r="A2088" t="s">
        <v>322</v>
      </c>
      <c r="B2088">
        <v>2013</v>
      </c>
      <c r="C2088" s="1">
        <v>210000</v>
      </c>
      <c r="D2088">
        <v>135000</v>
      </c>
      <c r="E2088" t="s">
        <v>14</v>
      </c>
      <c r="F2088" t="s">
        <v>11</v>
      </c>
      <c r="G2088" t="s">
        <v>12</v>
      </c>
      <c r="H2088" t="s">
        <v>126</v>
      </c>
      <c r="I2088" t="s">
        <v>2066</v>
      </c>
      <c r="J2088" t="s">
        <v>1896</v>
      </c>
      <c r="K2088" t="s">
        <v>2124</v>
      </c>
      <c r="L2088" t="s">
        <v>2125</v>
      </c>
      <c r="M2088">
        <v>5</v>
      </c>
    </row>
    <row r="2089" spans="1:13" x14ac:dyDescent="0.3">
      <c r="A2089" t="s">
        <v>818</v>
      </c>
      <c r="B2089">
        <v>2006</v>
      </c>
      <c r="C2089" s="1">
        <v>130000</v>
      </c>
      <c r="D2089">
        <v>80000</v>
      </c>
      <c r="E2089" t="s">
        <v>10</v>
      </c>
      <c r="F2089" t="s">
        <v>25</v>
      </c>
      <c r="G2089" t="s">
        <v>12</v>
      </c>
      <c r="H2089" t="s">
        <v>154</v>
      </c>
      <c r="I2089" t="s">
        <v>1677</v>
      </c>
      <c r="J2089" t="s">
        <v>1730</v>
      </c>
      <c r="K2089" t="s">
        <v>1660</v>
      </c>
      <c r="L2089" t="s">
        <v>1731</v>
      </c>
      <c r="M2089">
        <v>5</v>
      </c>
    </row>
    <row r="2090" spans="1:13" x14ac:dyDescent="0.3">
      <c r="A2090" t="s">
        <v>266</v>
      </c>
      <c r="B2090">
        <v>2012</v>
      </c>
      <c r="C2090" s="1">
        <v>141000</v>
      </c>
      <c r="D2090">
        <v>128000</v>
      </c>
      <c r="E2090" t="s">
        <v>10</v>
      </c>
      <c r="F2090" t="s">
        <v>25</v>
      </c>
      <c r="G2090" t="s">
        <v>12</v>
      </c>
      <c r="H2090" t="s">
        <v>154</v>
      </c>
      <c r="I2090" t="s">
        <v>1723</v>
      </c>
      <c r="J2090" t="s">
        <v>1704</v>
      </c>
      <c r="K2090" t="s">
        <v>2181</v>
      </c>
      <c r="L2090" t="s">
        <v>2182</v>
      </c>
      <c r="M2090">
        <v>5</v>
      </c>
    </row>
    <row r="2091" spans="1:13" x14ac:dyDescent="0.3">
      <c r="A2091" t="s">
        <v>1082</v>
      </c>
      <c r="B2091">
        <v>2011</v>
      </c>
      <c r="C2091" s="1">
        <v>280000</v>
      </c>
      <c r="D2091">
        <v>120000</v>
      </c>
      <c r="E2091" t="s">
        <v>14</v>
      </c>
      <c r="F2091" t="s">
        <v>25</v>
      </c>
      <c r="G2091" t="s">
        <v>12</v>
      </c>
      <c r="H2091" t="s">
        <v>121</v>
      </c>
      <c r="I2091" t="s">
        <v>1994</v>
      </c>
      <c r="J2091" t="s">
        <v>2164</v>
      </c>
      <c r="K2091" t="s">
        <v>2165</v>
      </c>
      <c r="L2091" t="s">
        <v>2166</v>
      </c>
      <c r="M2091">
        <v>7</v>
      </c>
    </row>
    <row r="2092" spans="1:13" x14ac:dyDescent="0.3">
      <c r="A2092" t="s">
        <v>2975</v>
      </c>
      <c r="B2092">
        <v>2010</v>
      </c>
      <c r="C2092" s="1">
        <v>350000</v>
      </c>
      <c r="D2092">
        <v>30000</v>
      </c>
      <c r="E2092" t="s">
        <v>10</v>
      </c>
      <c r="F2092" t="s">
        <v>25</v>
      </c>
      <c r="G2092" t="s">
        <v>19</v>
      </c>
      <c r="H2092" t="s">
        <v>121</v>
      </c>
      <c r="I2092" t="s">
        <v>2760</v>
      </c>
      <c r="J2092" t="s">
        <v>2614</v>
      </c>
      <c r="K2092" t="s">
        <v>2054</v>
      </c>
      <c r="L2092" t="s">
        <v>2762</v>
      </c>
      <c r="M2092">
        <v>5</v>
      </c>
    </row>
    <row r="2093" spans="1:13" x14ac:dyDescent="0.3">
      <c r="A2093" t="s">
        <v>279</v>
      </c>
      <c r="B2093">
        <v>2018</v>
      </c>
      <c r="C2093" s="1">
        <v>575000</v>
      </c>
      <c r="D2093">
        <v>70000</v>
      </c>
      <c r="E2093" t="s">
        <v>10</v>
      </c>
      <c r="F2093" t="s">
        <v>25</v>
      </c>
      <c r="G2093" t="s">
        <v>12</v>
      </c>
      <c r="H2093" t="s">
        <v>121</v>
      </c>
      <c r="I2093" t="s">
        <v>1733</v>
      </c>
      <c r="J2093" t="s">
        <v>1681</v>
      </c>
      <c r="K2093" t="s">
        <v>1995</v>
      </c>
      <c r="L2093" t="s">
        <v>1996</v>
      </c>
      <c r="M2093">
        <v>5</v>
      </c>
    </row>
    <row r="2094" spans="1:13" x14ac:dyDescent="0.3">
      <c r="A2094" t="s">
        <v>712</v>
      </c>
      <c r="B2094">
        <v>2015</v>
      </c>
      <c r="C2094" s="1">
        <v>550000</v>
      </c>
      <c r="D2094">
        <v>41000</v>
      </c>
      <c r="E2094" t="s">
        <v>10</v>
      </c>
      <c r="F2094" t="s">
        <v>25</v>
      </c>
      <c r="G2094" t="s">
        <v>12</v>
      </c>
      <c r="H2094" t="s">
        <v>121</v>
      </c>
      <c r="I2094" t="s">
        <v>1723</v>
      </c>
      <c r="J2094" t="s">
        <v>1647</v>
      </c>
      <c r="K2094" t="s">
        <v>1724</v>
      </c>
      <c r="L2094" t="s">
        <v>1725</v>
      </c>
      <c r="M2094">
        <v>5</v>
      </c>
    </row>
    <row r="2095" spans="1:13" x14ac:dyDescent="0.3">
      <c r="A2095" t="s">
        <v>581</v>
      </c>
      <c r="B2095">
        <v>2011</v>
      </c>
      <c r="C2095" s="1">
        <v>420000</v>
      </c>
      <c r="D2095">
        <v>28100</v>
      </c>
      <c r="E2095" t="s">
        <v>10</v>
      </c>
      <c r="F2095" t="s">
        <v>25</v>
      </c>
      <c r="G2095" t="s">
        <v>12</v>
      </c>
      <c r="H2095" t="s">
        <v>121</v>
      </c>
      <c r="I2095" t="s">
        <v>1676</v>
      </c>
      <c r="J2095" t="s">
        <v>1676</v>
      </c>
      <c r="K2095" t="s">
        <v>1676</v>
      </c>
      <c r="L2095" t="s">
        <v>1676</v>
      </c>
    </row>
    <row r="2096" spans="1:13" x14ac:dyDescent="0.3">
      <c r="A2096" t="s">
        <v>277</v>
      </c>
      <c r="B2096">
        <v>2006</v>
      </c>
      <c r="C2096" s="1">
        <v>120000</v>
      </c>
      <c r="D2096">
        <v>30000</v>
      </c>
      <c r="E2096" t="s">
        <v>10</v>
      </c>
      <c r="F2096" t="s">
        <v>25</v>
      </c>
      <c r="G2096" t="s">
        <v>12</v>
      </c>
      <c r="H2096" t="s">
        <v>126</v>
      </c>
      <c r="I2096" t="s">
        <v>1687</v>
      </c>
      <c r="J2096" t="s">
        <v>1655</v>
      </c>
      <c r="K2096" t="s">
        <v>1688</v>
      </c>
      <c r="L2096" t="s">
        <v>1689</v>
      </c>
      <c r="M2096">
        <v>5</v>
      </c>
    </row>
    <row r="2097" spans="1:13" x14ac:dyDescent="0.3">
      <c r="A2097" t="s">
        <v>275</v>
      </c>
      <c r="B2097">
        <v>2015</v>
      </c>
      <c r="C2097" s="1">
        <v>320000</v>
      </c>
      <c r="D2097">
        <v>30000</v>
      </c>
      <c r="E2097" t="s">
        <v>10</v>
      </c>
      <c r="F2097" t="s">
        <v>25</v>
      </c>
      <c r="G2097" t="s">
        <v>12</v>
      </c>
      <c r="H2097" t="s">
        <v>121</v>
      </c>
      <c r="I2097" t="s">
        <v>1729</v>
      </c>
      <c r="J2097" t="s">
        <v>1730</v>
      </c>
      <c r="K2097" t="s">
        <v>1758</v>
      </c>
      <c r="L2097" t="s">
        <v>1731</v>
      </c>
      <c r="M2097">
        <v>5</v>
      </c>
    </row>
    <row r="2098" spans="1:13" x14ac:dyDescent="0.3">
      <c r="A2098" t="s">
        <v>575</v>
      </c>
      <c r="B2098">
        <v>2011</v>
      </c>
      <c r="C2098" s="1">
        <v>250000</v>
      </c>
      <c r="D2098">
        <v>35000</v>
      </c>
      <c r="E2098" t="s">
        <v>10</v>
      </c>
      <c r="F2098" t="s">
        <v>25</v>
      </c>
      <c r="G2098" t="s">
        <v>12</v>
      </c>
      <c r="H2098" t="s">
        <v>121</v>
      </c>
      <c r="I2098" t="s">
        <v>2763</v>
      </c>
      <c r="J2098" t="s">
        <v>2111</v>
      </c>
      <c r="K2098" t="s">
        <v>1829</v>
      </c>
      <c r="L2098" t="s">
        <v>2976</v>
      </c>
      <c r="M2098">
        <v>5</v>
      </c>
    </row>
    <row r="2099" spans="1:13" x14ac:dyDescent="0.3">
      <c r="A2099" t="s">
        <v>208</v>
      </c>
      <c r="B2099">
        <v>2010</v>
      </c>
      <c r="C2099" s="1">
        <v>300000</v>
      </c>
      <c r="D2099">
        <v>22000</v>
      </c>
      <c r="E2099" t="s">
        <v>10</v>
      </c>
      <c r="F2099" t="s">
        <v>25</v>
      </c>
      <c r="G2099" t="s">
        <v>12</v>
      </c>
      <c r="H2099" t="s">
        <v>121</v>
      </c>
      <c r="I2099" t="s">
        <v>1962</v>
      </c>
      <c r="J2099" t="s">
        <v>2614</v>
      </c>
      <c r="K2099" t="s">
        <v>2615</v>
      </c>
      <c r="L2099" t="s">
        <v>2616</v>
      </c>
      <c r="M2099">
        <v>5</v>
      </c>
    </row>
    <row r="2100" spans="1:13" x14ac:dyDescent="0.3">
      <c r="A2100" t="s">
        <v>362</v>
      </c>
      <c r="B2100">
        <v>2006</v>
      </c>
      <c r="C2100" s="1">
        <v>250000</v>
      </c>
      <c r="D2100">
        <v>70000</v>
      </c>
      <c r="E2100" t="s">
        <v>10</v>
      </c>
      <c r="F2100" t="s">
        <v>25</v>
      </c>
      <c r="G2100" t="s">
        <v>12</v>
      </c>
      <c r="H2100" t="s">
        <v>121</v>
      </c>
      <c r="I2100" t="s">
        <v>1677</v>
      </c>
      <c r="J2100" t="s">
        <v>1730</v>
      </c>
      <c r="K2100" t="s">
        <v>1660</v>
      </c>
      <c r="L2100" t="s">
        <v>1731</v>
      </c>
      <c r="M2100">
        <v>5</v>
      </c>
    </row>
    <row r="2101" spans="1:13" x14ac:dyDescent="0.3">
      <c r="A2101" t="s">
        <v>843</v>
      </c>
      <c r="B2101">
        <v>2005</v>
      </c>
      <c r="C2101" s="1">
        <v>120000</v>
      </c>
      <c r="D2101">
        <v>100000</v>
      </c>
      <c r="E2101" t="s">
        <v>10</v>
      </c>
      <c r="F2101" t="s">
        <v>25</v>
      </c>
      <c r="G2101" t="s">
        <v>12</v>
      </c>
      <c r="H2101" t="s">
        <v>126</v>
      </c>
      <c r="I2101" t="s">
        <v>1676</v>
      </c>
      <c r="J2101" t="s">
        <v>1676</v>
      </c>
      <c r="K2101" t="s">
        <v>1676</v>
      </c>
      <c r="L2101" t="s">
        <v>1676</v>
      </c>
    </row>
    <row r="2102" spans="1:13" x14ac:dyDescent="0.3">
      <c r="A2102" t="s">
        <v>2977</v>
      </c>
      <c r="B2102">
        <v>2018</v>
      </c>
      <c r="C2102" s="1">
        <v>750000</v>
      </c>
      <c r="D2102">
        <v>70000</v>
      </c>
      <c r="E2102" t="s">
        <v>14</v>
      </c>
      <c r="F2102" t="s">
        <v>25</v>
      </c>
      <c r="G2102" t="s">
        <v>12</v>
      </c>
      <c r="H2102" t="s">
        <v>121</v>
      </c>
      <c r="I2102" t="s">
        <v>2749</v>
      </c>
      <c r="J2102" t="s">
        <v>2039</v>
      </c>
      <c r="K2102" t="s">
        <v>2124</v>
      </c>
      <c r="L2102" t="s">
        <v>2171</v>
      </c>
      <c r="M2102">
        <v>7</v>
      </c>
    </row>
    <row r="2103" spans="1:13" x14ac:dyDescent="0.3">
      <c r="A2103" t="s">
        <v>1202</v>
      </c>
      <c r="B2103">
        <v>2005</v>
      </c>
      <c r="C2103" s="1">
        <v>151000</v>
      </c>
      <c r="D2103">
        <v>200000</v>
      </c>
      <c r="E2103" t="s">
        <v>14</v>
      </c>
      <c r="F2103" t="s">
        <v>25</v>
      </c>
      <c r="G2103" t="s">
        <v>12</v>
      </c>
      <c r="H2103" t="s">
        <v>126</v>
      </c>
      <c r="I2103" t="s">
        <v>2438</v>
      </c>
      <c r="J2103" t="s">
        <v>1742</v>
      </c>
      <c r="K2103" t="s">
        <v>1877</v>
      </c>
      <c r="L2103" t="s">
        <v>1878</v>
      </c>
      <c r="M2103">
        <v>8</v>
      </c>
    </row>
    <row r="2104" spans="1:13" x14ac:dyDescent="0.3">
      <c r="A2104" t="s">
        <v>1192</v>
      </c>
      <c r="B2104">
        <v>2011</v>
      </c>
      <c r="C2104" s="1">
        <v>300000</v>
      </c>
      <c r="D2104">
        <v>120000</v>
      </c>
      <c r="E2104" t="s">
        <v>14</v>
      </c>
      <c r="F2104" t="s">
        <v>25</v>
      </c>
      <c r="G2104" t="s">
        <v>12</v>
      </c>
      <c r="H2104" t="s">
        <v>121</v>
      </c>
      <c r="I2104" t="s">
        <v>1741</v>
      </c>
      <c r="J2104" t="s">
        <v>1742</v>
      </c>
      <c r="K2104" t="s">
        <v>1743</v>
      </c>
      <c r="L2104" t="s">
        <v>1744</v>
      </c>
      <c r="M2104">
        <v>7</v>
      </c>
    </row>
    <row r="2105" spans="1:13" x14ac:dyDescent="0.3">
      <c r="A2105" t="s">
        <v>825</v>
      </c>
      <c r="B2105">
        <v>2019</v>
      </c>
      <c r="C2105" s="1">
        <v>577000</v>
      </c>
      <c r="D2105">
        <v>3000</v>
      </c>
      <c r="E2105" t="s">
        <v>10</v>
      </c>
      <c r="F2105" t="s">
        <v>25</v>
      </c>
      <c r="G2105" t="s">
        <v>12</v>
      </c>
      <c r="H2105" t="s">
        <v>121</v>
      </c>
      <c r="I2105" t="s">
        <v>2697</v>
      </c>
      <c r="J2105" t="s">
        <v>1647</v>
      </c>
      <c r="K2105" t="s">
        <v>1870</v>
      </c>
      <c r="L2105" t="s">
        <v>1871</v>
      </c>
      <c r="M2105">
        <v>5</v>
      </c>
    </row>
    <row r="2106" spans="1:13" x14ac:dyDescent="0.3">
      <c r="A2106" t="s">
        <v>558</v>
      </c>
      <c r="B2106">
        <v>2012</v>
      </c>
      <c r="C2106" s="1">
        <v>229999</v>
      </c>
      <c r="D2106">
        <v>50000</v>
      </c>
      <c r="E2106" t="s">
        <v>10</v>
      </c>
      <c r="F2106" t="s">
        <v>25</v>
      </c>
      <c r="G2106" t="s">
        <v>12</v>
      </c>
      <c r="H2106" t="s">
        <v>121</v>
      </c>
      <c r="I2106" t="s">
        <v>2249</v>
      </c>
      <c r="J2106" t="s">
        <v>1730</v>
      </c>
      <c r="K2106" t="s">
        <v>1660</v>
      </c>
      <c r="L2106" t="s">
        <v>1731</v>
      </c>
      <c r="M2106">
        <v>5</v>
      </c>
    </row>
    <row r="2107" spans="1:13" x14ac:dyDescent="0.3">
      <c r="A2107" t="s">
        <v>2169</v>
      </c>
      <c r="B2107">
        <v>2013</v>
      </c>
      <c r="C2107" s="1">
        <v>500000</v>
      </c>
      <c r="D2107">
        <v>50000</v>
      </c>
      <c r="E2107" t="s">
        <v>14</v>
      </c>
      <c r="F2107" t="s">
        <v>25</v>
      </c>
      <c r="G2107" t="s">
        <v>12</v>
      </c>
      <c r="H2107" t="s">
        <v>121</v>
      </c>
      <c r="I2107" t="s">
        <v>2170</v>
      </c>
      <c r="J2107" t="s">
        <v>2164</v>
      </c>
      <c r="K2107" t="s">
        <v>1920</v>
      </c>
      <c r="L2107" t="s">
        <v>2171</v>
      </c>
      <c r="M2107">
        <v>7</v>
      </c>
    </row>
    <row r="2108" spans="1:13" x14ac:dyDescent="0.3">
      <c r="A2108" t="s">
        <v>831</v>
      </c>
      <c r="B2108">
        <v>2019</v>
      </c>
      <c r="C2108" s="1">
        <v>840000</v>
      </c>
      <c r="D2108">
        <v>1500</v>
      </c>
      <c r="E2108" t="s">
        <v>10</v>
      </c>
      <c r="F2108" t="s">
        <v>25</v>
      </c>
      <c r="G2108" t="s">
        <v>19</v>
      </c>
      <c r="H2108" t="s">
        <v>121</v>
      </c>
      <c r="I2108" t="s">
        <v>1713</v>
      </c>
      <c r="J2108" t="s">
        <v>1704</v>
      </c>
      <c r="K2108" t="s">
        <v>2090</v>
      </c>
      <c r="L2108" t="s">
        <v>2117</v>
      </c>
      <c r="M2108">
        <v>5</v>
      </c>
    </row>
    <row r="2109" spans="1:13" x14ac:dyDescent="0.3">
      <c r="A2109" t="s">
        <v>838</v>
      </c>
      <c r="B2109">
        <v>2017</v>
      </c>
      <c r="C2109" s="1">
        <v>900000</v>
      </c>
      <c r="D2109">
        <v>74000</v>
      </c>
      <c r="E2109" t="s">
        <v>14</v>
      </c>
      <c r="F2109" t="s">
        <v>25</v>
      </c>
      <c r="G2109" t="s">
        <v>12</v>
      </c>
      <c r="H2109" t="s">
        <v>121</v>
      </c>
      <c r="I2109" t="s">
        <v>2978</v>
      </c>
      <c r="J2109" t="s">
        <v>1629</v>
      </c>
      <c r="K2109" t="s">
        <v>2783</v>
      </c>
      <c r="L2109" t="s">
        <v>1819</v>
      </c>
      <c r="M2109">
        <v>5</v>
      </c>
    </row>
    <row r="2110" spans="1:13" x14ac:dyDescent="0.3">
      <c r="A2110" t="s">
        <v>1372</v>
      </c>
      <c r="B2110">
        <v>2017</v>
      </c>
      <c r="C2110" s="1">
        <v>650000</v>
      </c>
      <c r="D2110">
        <v>25000</v>
      </c>
      <c r="E2110" t="s">
        <v>10</v>
      </c>
      <c r="F2110" t="s">
        <v>25</v>
      </c>
      <c r="G2110" t="s">
        <v>12</v>
      </c>
      <c r="H2110" t="s">
        <v>121</v>
      </c>
      <c r="I2110" t="s">
        <v>2339</v>
      </c>
      <c r="J2110" t="s">
        <v>1704</v>
      </c>
      <c r="K2110" t="s">
        <v>2090</v>
      </c>
      <c r="L2110" t="s">
        <v>2117</v>
      </c>
      <c r="M2110">
        <v>5</v>
      </c>
    </row>
    <row r="2111" spans="1:13" x14ac:dyDescent="0.3">
      <c r="A2111" t="s">
        <v>735</v>
      </c>
      <c r="B2111">
        <v>2016</v>
      </c>
      <c r="C2111" s="1">
        <v>650000</v>
      </c>
      <c r="D2111">
        <v>61915</v>
      </c>
      <c r="E2111" t="s">
        <v>14</v>
      </c>
      <c r="F2111" t="s">
        <v>25</v>
      </c>
      <c r="G2111" t="s">
        <v>12</v>
      </c>
      <c r="H2111" t="s">
        <v>121</v>
      </c>
      <c r="I2111" t="s">
        <v>1784</v>
      </c>
      <c r="J2111" t="s">
        <v>1629</v>
      </c>
      <c r="K2111" t="s">
        <v>1698</v>
      </c>
      <c r="L2111" t="s">
        <v>1686</v>
      </c>
      <c r="M2111">
        <v>5</v>
      </c>
    </row>
    <row r="2112" spans="1:13" x14ac:dyDescent="0.3">
      <c r="A2112" t="s">
        <v>241</v>
      </c>
      <c r="B2112">
        <v>2016</v>
      </c>
      <c r="C2112" s="1">
        <v>250000</v>
      </c>
      <c r="D2112">
        <v>110000</v>
      </c>
      <c r="E2112" t="s">
        <v>10</v>
      </c>
      <c r="F2112" t="s">
        <v>25</v>
      </c>
      <c r="G2112" t="s">
        <v>12</v>
      </c>
      <c r="H2112" t="s">
        <v>121</v>
      </c>
      <c r="I2112" t="s">
        <v>2031</v>
      </c>
      <c r="J2112" t="s">
        <v>2250</v>
      </c>
      <c r="K2112" t="s">
        <v>2251</v>
      </c>
      <c r="L2112" t="s">
        <v>2252</v>
      </c>
      <c r="M2112">
        <v>5</v>
      </c>
    </row>
    <row r="2113" spans="1:13" x14ac:dyDescent="0.3">
      <c r="A2113" t="s">
        <v>829</v>
      </c>
      <c r="B2113">
        <v>2016</v>
      </c>
      <c r="C2113" s="1">
        <v>550000</v>
      </c>
      <c r="D2113">
        <v>70000</v>
      </c>
      <c r="E2113" t="s">
        <v>14</v>
      </c>
      <c r="F2113" t="s">
        <v>25</v>
      </c>
      <c r="G2113" t="s">
        <v>12</v>
      </c>
      <c r="H2113" t="s">
        <v>121</v>
      </c>
      <c r="I2113" t="s">
        <v>1646</v>
      </c>
      <c r="J2113" t="s">
        <v>1629</v>
      </c>
      <c r="K2113" t="s">
        <v>2979</v>
      </c>
      <c r="L2113" t="s">
        <v>2262</v>
      </c>
      <c r="M2113">
        <v>5</v>
      </c>
    </row>
    <row r="2114" spans="1:13" x14ac:dyDescent="0.3">
      <c r="A2114" t="s">
        <v>487</v>
      </c>
      <c r="B2114">
        <v>2007</v>
      </c>
      <c r="C2114" s="1">
        <v>250000</v>
      </c>
      <c r="D2114">
        <v>150000</v>
      </c>
      <c r="E2114" t="s">
        <v>14</v>
      </c>
      <c r="F2114" t="s">
        <v>25</v>
      </c>
      <c r="G2114" t="s">
        <v>12</v>
      </c>
      <c r="H2114" t="s">
        <v>151</v>
      </c>
      <c r="I2114" t="s">
        <v>1750</v>
      </c>
      <c r="J2114" t="s">
        <v>1625</v>
      </c>
      <c r="K2114" t="s">
        <v>2035</v>
      </c>
      <c r="L2114" t="s">
        <v>1627</v>
      </c>
      <c r="M2114">
        <v>5</v>
      </c>
    </row>
    <row r="2115" spans="1:13" x14ac:dyDescent="0.3">
      <c r="A2115" t="s">
        <v>944</v>
      </c>
      <c r="B2115">
        <v>2013</v>
      </c>
      <c r="C2115" s="1">
        <v>350000</v>
      </c>
      <c r="D2115">
        <v>110000</v>
      </c>
      <c r="E2115" t="s">
        <v>14</v>
      </c>
      <c r="F2115" t="s">
        <v>25</v>
      </c>
      <c r="G2115" t="s">
        <v>12</v>
      </c>
      <c r="H2115" t="s">
        <v>126</v>
      </c>
      <c r="I2115" t="s">
        <v>2104</v>
      </c>
      <c r="J2115" t="s">
        <v>2039</v>
      </c>
      <c r="K2115" t="s">
        <v>1765</v>
      </c>
      <c r="L2115" t="s">
        <v>2105</v>
      </c>
      <c r="M2115">
        <v>7</v>
      </c>
    </row>
    <row r="2116" spans="1:13" x14ac:dyDescent="0.3">
      <c r="A2116" t="s">
        <v>290</v>
      </c>
      <c r="B2116">
        <v>2014</v>
      </c>
      <c r="C2116" s="1">
        <v>185000</v>
      </c>
      <c r="D2116">
        <v>90000</v>
      </c>
      <c r="E2116" t="s">
        <v>14</v>
      </c>
      <c r="F2116" t="s">
        <v>25</v>
      </c>
      <c r="G2116" t="s">
        <v>12</v>
      </c>
      <c r="H2116" t="s">
        <v>126</v>
      </c>
      <c r="I2116" t="s">
        <v>2309</v>
      </c>
      <c r="J2116" t="s">
        <v>2310</v>
      </c>
      <c r="K2116" t="s">
        <v>2358</v>
      </c>
      <c r="L2116" t="s">
        <v>2359</v>
      </c>
      <c r="M2116">
        <v>5</v>
      </c>
    </row>
    <row r="2117" spans="1:13" x14ac:dyDescent="0.3">
      <c r="A2117" t="s">
        <v>297</v>
      </c>
      <c r="B2117">
        <v>2010</v>
      </c>
      <c r="C2117" s="1">
        <v>229999</v>
      </c>
      <c r="D2117">
        <v>120000</v>
      </c>
      <c r="E2117" t="s">
        <v>10</v>
      </c>
      <c r="F2117" t="s">
        <v>25</v>
      </c>
      <c r="G2117" t="s">
        <v>12</v>
      </c>
      <c r="H2117" t="s">
        <v>154</v>
      </c>
      <c r="I2117" t="s">
        <v>2007</v>
      </c>
      <c r="J2117" t="s">
        <v>1814</v>
      </c>
      <c r="K2117" t="s">
        <v>2124</v>
      </c>
      <c r="L2117" t="s">
        <v>2314</v>
      </c>
      <c r="M2117">
        <v>5</v>
      </c>
    </row>
    <row r="2118" spans="1:13" x14ac:dyDescent="0.3">
      <c r="A2118" t="s">
        <v>635</v>
      </c>
      <c r="B2118">
        <v>2016</v>
      </c>
      <c r="C2118" s="1">
        <v>1000000</v>
      </c>
      <c r="D2118">
        <v>65000</v>
      </c>
      <c r="E2118" t="s">
        <v>14</v>
      </c>
      <c r="F2118" t="s">
        <v>25</v>
      </c>
      <c r="G2118" t="s">
        <v>12</v>
      </c>
      <c r="H2118" t="s">
        <v>121</v>
      </c>
      <c r="I2118" t="s">
        <v>1763</v>
      </c>
      <c r="J2118" t="s">
        <v>1764</v>
      </c>
      <c r="K2118" t="s">
        <v>1789</v>
      </c>
      <c r="L2118" t="s">
        <v>1790</v>
      </c>
      <c r="M2118">
        <v>8</v>
      </c>
    </row>
    <row r="2119" spans="1:13" x14ac:dyDescent="0.3">
      <c r="A2119" t="s">
        <v>2641</v>
      </c>
      <c r="B2119">
        <v>2019</v>
      </c>
      <c r="C2119" s="1">
        <v>490000</v>
      </c>
      <c r="D2119">
        <v>10000</v>
      </c>
      <c r="E2119" t="s">
        <v>10</v>
      </c>
      <c r="F2119" t="s">
        <v>25</v>
      </c>
      <c r="G2119" t="s">
        <v>12</v>
      </c>
      <c r="H2119" t="s">
        <v>121</v>
      </c>
      <c r="I2119" t="s">
        <v>2642</v>
      </c>
      <c r="J2119" t="s">
        <v>1647</v>
      </c>
      <c r="K2119" t="s">
        <v>1870</v>
      </c>
      <c r="L2119" t="s">
        <v>1871</v>
      </c>
      <c r="M2119">
        <v>5</v>
      </c>
    </row>
    <row r="2120" spans="1:13" x14ac:dyDescent="0.3">
      <c r="A2120" t="s">
        <v>1097</v>
      </c>
      <c r="B2120">
        <v>2009</v>
      </c>
      <c r="C2120" s="1">
        <v>150000</v>
      </c>
      <c r="D2120">
        <v>80000</v>
      </c>
      <c r="E2120" t="s">
        <v>10</v>
      </c>
      <c r="F2120" t="s">
        <v>25</v>
      </c>
      <c r="G2120" t="s">
        <v>12</v>
      </c>
      <c r="H2120" t="s">
        <v>126</v>
      </c>
      <c r="I2120" t="s">
        <v>1807</v>
      </c>
      <c r="J2120" t="s">
        <v>1647</v>
      </c>
      <c r="K2120" t="s">
        <v>1808</v>
      </c>
      <c r="L2120" t="s">
        <v>2118</v>
      </c>
      <c r="M2120">
        <v>5</v>
      </c>
    </row>
    <row r="2121" spans="1:13" x14ac:dyDescent="0.3">
      <c r="A2121" t="s">
        <v>223</v>
      </c>
      <c r="B2121">
        <v>2013</v>
      </c>
      <c r="C2121" s="1">
        <v>600000</v>
      </c>
      <c r="D2121">
        <v>184000</v>
      </c>
      <c r="E2121" t="s">
        <v>14</v>
      </c>
      <c r="F2121" t="s">
        <v>25</v>
      </c>
      <c r="G2121" t="s">
        <v>12</v>
      </c>
      <c r="H2121" t="s">
        <v>121</v>
      </c>
      <c r="I2121" t="s">
        <v>1918</v>
      </c>
      <c r="J2121" t="s">
        <v>1625</v>
      </c>
      <c r="K2121" t="s">
        <v>1811</v>
      </c>
      <c r="L2121" t="s">
        <v>1686</v>
      </c>
      <c r="M2121">
        <v>7</v>
      </c>
    </row>
    <row r="2122" spans="1:13" x14ac:dyDescent="0.3">
      <c r="A2122" t="s">
        <v>1371</v>
      </c>
      <c r="B2122">
        <v>2013</v>
      </c>
      <c r="C2122" s="1">
        <v>270000</v>
      </c>
      <c r="D2122">
        <v>80000</v>
      </c>
      <c r="E2122" t="s">
        <v>22</v>
      </c>
      <c r="F2122" t="s">
        <v>25</v>
      </c>
      <c r="G2122" t="s">
        <v>12</v>
      </c>
      <c r="H2122" t="s">
        <v>126</v>
      </c>
      <c r="I2122" t="s">
        <v>2980</v>
      </c>
      <c r="J2122" t="s">
        <v>1730</v>
      </c>
      <c r="K2122" t="s">
        <v>2981</v>
      </c>
      <c r="L2122" t="s">
        <v>2982</v>
      </c>
      <c r="M2122">
        <v>5</v>
      </c>
    </row>
    <row r="2123" spans="1:13" x14ac:dyDescent="0.3">
      <c r="A2123" t="s">
        <v>868</v>
      </c>
      <c r="B2123">
        <v>2005</v>
      </c>
      <c r="C2123" s="1">
        <v>60000</v>
      </c>
      <c r="D2123">
        <v>70000</v>
      </c>
      <c r="E2123" t="s">
        <v>10</v>
      </c>
      <c r="F2123" t="s">
        <v>25</v>
      </c>
      <c r="G2123" t="s">
        <v>12</v>
      </c>
      <c r="H2123" t="s">
        <v>126</v>
      </c>
      <c r="I2123" t="s">
        <v>1670</v>
      </c>
      <c r="J2123" t="s">
        <v>1671</v>
      </c>
      <c r="K2123" t="s">
        <v>1672</v>
      </c>
      <c r="L2123" t="s">
        <v>1673</v>
      </c>
      <c r="M2123">
        <v>5</v>
      </c>
    </row>
    <row r="2124" spans="1:13" x14ac:dyDescent="0.3">
      <c r="A2124" t="s">
        <v>284</v>
      </c>
      <c r="B2124">
        <v>2008</v>
      </c>
      <c r="C2124" s="1">
        <v>150000</v>
      </c>
      <c r="D2124">
        <v>89000</v>
      </c>
      <c r="E2124" t="s">
        <v>10</v>
      </c>
      <c r="F2124" t="s">
        <v>25</v>
      </c>
      <c r="G2124" t="s">
        <v>12</v>
      </c>
      <c r="H2124" t="s">
        <v>126</v>
      </c>
      <c r="I2124" t="s">
        <v>2007</v>
      </c>
      <c r="J2124" t="s">
        <v>2614</v>
      </c>
      <c r="K2124" t="s">
        <v>2615</v>
      </c>
      <c r="L2124" t="s">
        <v>2616</v>
      </c>
      <c r="M2124">
        <v>5</v>
      </c>
    </row>
    <row r="2125" spans="1:13" x14ac:dyDescent="0.3">
      <c r="A2125" t="s">
        <v>459</v>
      </c>
      <c r="B2125">
        <v>2013</v>
      </c>
      <c r="C2125" s="1">
        <v>525000</v>
      </c>
      <c r="D2125">
        <v>69000</v>
      </c>
      <c r="E2125" t="s">
        <v>14</v>
      </c>
      <c r="F2125" t="s">
        <v>25</v>
      </c>
      <c r="G2125" t="s">
        <v>12</v>
      </c>
      <c r="H2125" t="s">
        <v>126</v>
      </c>
      <c r="I2125" t="s">
        <v>1826</v>
      </c>
      <c r="J2125" t="s">
        <v>1625</v>
      </c>
      <c r="K2125" t="s">
        <v>1626</v>
      </c>
      <c r="L2125" t="s">
        <v>1627</v>
      </c>
      <c r="M2125">
        <v>5</v>
      </c>
    </row>
    <row r="2126" spans="1:13" x14ac:dyDescent="0.3">
      <c r="A2126" t="s">
        <v>2983</v>
      </c>
      <c r="B2126">
        <v>2012</v>
      </c>
      <c r="C2126" s="1">
        <v>83000</v>
      </c>
      <c r="D2126">
        <v>90000</v>
      </c>
      <c r="E2126" t="s">
        <v>14</v>
      </c>
      <c r="F2126" t="s">
        <v>25</v>
      </c>
      <c r="G2126" t="s">
        <v>12</v>
      </c>
      <c r="H2126" t="s">
        <v>126</v>
      </c>
      <c r="I2126" t="s">
        <v>2436</v>
      </c>
      <c r="J2126" t="s">
        <v>1639</v>
      </c>
      <c r="K2126" t="s">
        <v>2143</v>
      </c>
      <c r="L2126" t="s">
        <v>2144</v>
      </c>
      <c r="M2126">
        <v>5</v>
      </c>
    </row>
    <row r="2127" spans="1:13" x14ac:dyDescent="0.3">
      <c r="A2127" t="s">
        <v>241</v>
      </c>
      <c r="B2127">
        <v>2017</v>
      </c>
      <c r="C2127" s="1">
        <v>300000</v>
      </c>
      <c r="D2127">
        <v>8000</v>
      </c>
      <c r="E2127" t="s">
        <v>10</v>
      </c>
      <c r="F2127" t="s">
        <v>25</v>
      </c>
      <c r="G2127" t="s">
        <v>12</v>
      </c>
      <c r="H2127" t="s">
        <v>121</v>
      </c>
      <c r="I2127" t="s">
        <v>2031</v>
      </c>
      <c r="J2127" t="s">
        <v>2250</v>
      </c>
      <c r="K2127" t="s">
        <v>2251</v>
      </c>
      <c r="L2127" t="s">
        <v>2252</v>
      </c>
      <c r="M2127">
        <v>5</v>
      </c>
    </row>
    <row r="2128" spans="1:13" x14ac:dyDescent="0.3">
      <c r="A2128" t="s">
        <v>289</v>
      </c>
      <c r="B2128">
        <v>2012</v>
      </c>
      <c r="C2128" s="1">
        <v>350000</v>
      </c>
      <c r="D2128">
        <v>35000</v>
      </c>
      <c r="E2128" t="s">
        <v>10</v>
      </c>
      <c r="F2128" t="s">
        <v>25</v>
      </c>
      <c r="G2128" t="s">
        <v>12</v>
      </c>
      <c r="H2128" t="s">
        <v>121</v>
      </c>
      <c r="I2128" t="s">
        <v>1733</v>
      </c>
      <c r="J2128" t="s">
        <v>1647</v>
      </c>
      <c r="K2128" t="s">
        <v>2086</v>
      </c>
      <c r="L2128" t="s">
        <v>2087</v>
      </c>
      <c r="M2128">
        <v>5</v>
      </c>
    </row>
    <row r="2129" spans="1:13" x14ac:dyDescent="0.3">
      <c r="A2129" t="s">
        <v>289</v>
      </c>
      <c r="B2129">
        <v>2011</v>
      </c>
      <c r="C2129" s="1">
        <v>300000</v>
      </c>
      <c r="D2129">
        <v>45000</v>
      </c>
      <c r="E2129" t="s">
        <v>10</v>
      </c>
      <c r="F2129" t="s">
        <v>25</v>
      </c>
      <c r="G2129" t="s">
        <v>12</v>
      </c>
      <c r="H2129" t="s">
        <v>121</v>
      </c>
      <c r="I2129" t="s">
        <v>1733</v>
      </c>
      <c r="J2129" t="s">
        <v>1647</v>
      </c>
      <c r="K2129" t="s">
        <v>2086</v>
      </c>
      <c r="L2129" t="s">
        <v>2087</v>
      </c>
      <c r="M2129">
        <v>5</v>
      </c>
    </row>
    <row r="2130" spans="1:13" x14ac:dyDescent="0.3">
      <c r="A2130" t="s">
        <v>2444</v>
      </c>
      <c r="B2130">
        <v>2011</v>
      </c>
      <c r="C2130" s="1">
        <v>250000</v>
      </c>
      <c r="D2130">
        <v>30000</v>
      </c>
      <c r="E2130" t="s">
        <v>14</v>
      </c>
      <c r="F2130" t="s">
        <v>25</v>
      </c>
      <c r="G2130" t="s">
        <v>12</v>
      </c>
      <c r="H2130" t="s">
        <v>121</v>
      </c>
      <c r="I2130" t="s">
        <v>2030</v>
      </c>
      <c r="J2130" t="s">
        <v>1625</v>
      </c>
      <c r="K2130" t="s">
        <v>2445</v>
      </c>
      <c r="L2130" t="s">
        <v>2389</v>
      </c>
      <c r="M2130">
        <v>5</v>
      </c>
    </row>
    <row r="2131" spans="1:13" x14ac:dyDescent="0.3">
      <c r="A2131" t="s">
        <v>239</v>
      </c>
      <c r="B2131">
        <v>2006</v>
      </c>
      <c r="C2131" s="1">
        <v>114999</v>
      </c>
      <c r="D2131">
        <v>59000</v>
      </c>
      <c r="E2131" t="s">
        <v>10</v>
      </c>
      <c r="F2131" t="s">
        <v>25</v>
      </c>
      <c r="G2131" t="s">
        <v>12</v>
      </c>
      <c r="H2131" t="s">
        <v>126</v>
      </c>
      <c r="I2131" t="s">
        <v>1642</v>
      </c>
      <c r="J2131" t="s">
        <v>1655</v>
      </c>
      <c r="K2131" t="s">
        <v>1656</v>
      </c>
      <c r="L2131" t="s">
        <v>1657</v>
      </c>
      <c r="M2131">
        <v>4</v>
      </c>
    </row>
    <row r="2132" spans="1:13" x14ac:dyDescent="0.3">
      <c r="A2132" t="s">
        <v>1458</v>
      </c>
      <c r="B2132">
        <v>2018</v>
      </c>
      <c r="C2132" s="1">
        <v>700000</v>
      </c>
      <c r="D2132">
        <v>6200</v>
      </c>
      <c r="E2132" t="s">
        <v>10</v>
      </c>
      <c r="F2132" t="s">
        <v>25</v>
      </c>
      <c r="G2132" t="s">
        <v>12</v>
      </c>
      <c r="H2132" t="s">
        <v>121</v>
      </c>
      <c r="I2132" t="s">
        <v>2345</v>
      </c>
      <c r="J2132" t="s">
        <v>1780</v>
      </c>
      <c r="K2132" t="s">
        <v>2755</v>
      </c>
      <c r="L2132" t="s">
        <v>1782</v>
      </c>
      <c r="M2132">
        <v>7</v>
      </c>
    </row>
    <row r="2133" spans="1:13" x14ac:dyDescent="0.3">
      <c r="A2133" t="s">
        <v>2984</v>
      </c>
      <c r="B2133">
        <v>2020</v>
      </c>
      <c r="C2133" s="1">
        <v>250000</v>
      </c>
      <c r="D2133">
        <v>120000</v>
      </c>
      <c r="E2133" t="s">
        <v>10</v>
      </c>
      <c r="F2133" t="s">
        <v>25</v>
      </c>
      <c r="G2133" t="s">
        <v>12</v>
      </c>
      <c r="H2133" t="s">
        <v>126</v>
      </c>
      <c r="I2133" t="s">
        <v>1906</v>
      </c>
      <c r="J2133" t="s">
        <v>1730</v>
      </c>
      <c r="K2133" t="s">
        <v>1678</v>
      </c>
      <c r="L2133" t="s">
        <v>1731</v>
      </c>
      <c r="M2133">
        <v>5</v>
      </c>
    </row>
    <row r="2134" spans="1:13" x14ac:dyDescent="0.3">
      <c r="A2134" t="s">
        <v>605</v>
      </c>
      <c r="B2134">
        <v>2016</v>
      </c>
      <c r="C2134" s="1">
        <v>350000</v>
      </c>
      <c r="D2134">
        <v>70000</v>
      </c>
      <c r="E2134" t="s">
        <v>10</v>
      </c>
      <c r="F2134" t="s">
        <v>25</v>
      </c>
      <c r="G2134" t="s">
        <v>12</v>
      </c>
      <c r="H2134" t="s">
        <v>121</v>
      </c>
      <c r="I2134" t="s">
        <v>1821</v>
      </c>
      <c r="J2134" t="s">
        <v>1730</v>
      </c>
      <c r="K2134" t="s">
        <v>1843</v>
      </c>
      <c r="L2134" t="s">
        <v>1731</v>
      </c>
      <c r="M2134">
        <v>5</v>
      </c>
    </row>
    <row r="2135" spans="1:13" x14ac:dyDescent="0.3">
      <c r="A2135" t="s">
        <v>1176</v>
      </c>
      <c r="B2135">
        <v>1998</v>
      </c>
      <c r="C2135" s="1">
        <v>80000</v>
      </c>
      <c r="D2135">
        <v>70000</v>
      </c>
      <c r="E2135" t="s">
        <v>10</v>
      </c>
      <c r="F2135" t="s">
        <v>25</v>
      </c>
      <c r="G2135" t="s">
        <v>12</v>
      </c>
      <c r="H2135" t="s">
        <v>121</v>
      </c>
      <c r="I2135" t="s">
        <v>1720</v>
      </c>
      <c r="J2135" t="s">
        <v>1655</v>
      </c>
      <c r="K2135" t="s">
        <v>1721</v>
      </c>
      <c r="L2135" t="s">
        <v>1722</v>
      </c>
      <c r="M2135">
        <v>5</v>
      </c>
    </row>
    <row r="2136" spans="1:13" x14ac:dyDescent="0.3">
      <c r="A2136" t="s">
        <v>765</v>
      </c>
      <c r="B2136">
        <v>2017</v>
      </c>
      <c r="C2136" s="1">
        <v>850000</v>
      </c>
      <c r="D2136">
        <v>110000</v>
      </c>
      <c r="E2136" t="s">
        <v>14</v>
      </c>
      <c r="F2136" t="s">
        <v>25</v>
      </c>
      <c r="G2136" t="s">
        <v>12</v>
      </c>
      <c r="H2136" t="s">
        <v>121</v>
      </c>
      <c r="I2136" t="s">
        <v>2340</v>
      </c>
      <c r="J2136" t="s">
        <v>2164</v>
      </c>
      <c r="K2136" t="s">
        <v>2035</v>
      </c>
      <c r="L2136" t="s">
        <v>2447</v>
      </c>
      <c r="M2136">
        <v>7</v>
      </c>
    </row>
    <row r="2137" spans="1:13" x14ac:dyDescent="0.3">
      <c r="A2137" t="s">
        <v>269</v>
      </c>
      <c r="B2137">
        <v>2004</v>
      </c>
      <c r="C2137" s="1">
        <v>70000</v>
      </c>
      <c r="D2137">
        <v>158000</v>
      </c>
      <c r="E2137" t="s">
        <v>10</v>
      </c>
      <c r="F2137" t="s">
        <v>25</v>
      </c>
      <c r="G2137" t="s">
        <v>12</v>
      </c>
      <c r="H2137" t="s">
        <v>121</v>
      </c>
      <c r="I2137" t="s">
        <v>1676</v>
      </c>
      <c r="J2137" t="s">
        <v>1676</v>
      </c>
      <c r="K2137" t="s">
        <v>1676</v>
      </c>
      <c r="L2137" t="s">
        <v>1676</v>
      </c>
    </row>
    <row r="2138" spans="1:13" x14ac:dyDescent="0.3">
      <c r="A2138" t="s">
        <v>240</v>
      </c>
      <c r="B2138">
        <v>2007</v>
      </c>
      <c r="C2138" s="1">
        <v>90000</v>
      </c>
      <c r="D2138">
        <v>93000</v>
      </c>
      <c r="E2138" t="s">
        <v>10</v>
      </c>
      <c r="F2138" t="s">
        <v>25</v>
      </c>
      <c r="G2138" t="s">
        <v>12</v>
      </c>
      <c r="H2138" t="s">
        <v>154</v>
      </c>
      <c r="I2138" t="s">
        <v>1970</v>
      </c>
      <c r="J2138" t="s">
        <v>2546</v>
      </c>
      <c r="K2138" t="s">
        <v>2458</v>
      </c>
      <c r="L2138" t="s">
        <v>2547</v>
      </c>
      <c r="M2138">
        <v>5</v>
      </c>
    </row>
    <row r="2139" spans="1:13" x14ac:dyDescent="0.3">
      <c r="A2139" t="s">
        <v>2985</v>
      </c>
      <c r="B2139">
        <v>2014</v>
      </c>
      <c r="C2139" s="1">
        <v>600000</v>
      </c>
      <c r="D2139">
        <v>110000</v>
      </c>
      <c r="E2139" t="s">
        <v>14</v>
      </c>
      <c r="F2139" t="s">
        <v>25</v>
      </c>
      <c r="G2139" t="s">
        <v>12</v>
      </c>
      <c r="H2139" t="s">
        <v>121</v>
      </c>
      <c r="I2139" t="s">
        <v>2408</v>
      </c>
      <c r="J2139" t="s">
        <v>2409</v>
      </c>
      <c r="K2139" t="s">
        <v>2410</v>
      </c>
      <c r="L2139" t="s">
        <v>2411</v>
      </c>
      <c r="M2139">
        <v>10</v>
      </c>
    </row>
    <row r="2140" spans="1:13" x14ac:dyDescent="0.3">
      <c r="A2140" t="s">
        <v>277</v>
      </c>
      <c r="B2140">
        <v>2007</v>
      </c>
      <c r="C2140" s="1">
        <v>135000</v>
      </c>
      <c r="D2140">
        <v>57000</v>
      </c>
      <c r="E2140" t="s">
        <v>10</v>
      </c>
      <c r="F2140" t="s">
        <v>25</v>
      </c>
      <c r="G2140" t="s">
        <v>12</v>
      </c>
      <c r="H2140" t="s">
        <v>121</v>
      </c>
      <c r="I2140" t="s">
        <v>1687</v>
      </c>
      <c r="J2140" t="s">
        <v>1655</v>
      </c>
      <c r="K2140" t="s">
        <v>1688</v>
      </c>
      <c r="L2140" t="s">
        <v>1689</v>
      </c>
      <c r="M2140">
        <v>5</v>
      </c>
    </row>
    <row r="2141" spans="1:13" x14ac:dyDescent="0.3">
      <c r="A2141" t="s">
        <v>1102</v>
      </c>
      <c r="B2141">
        <v>2005</v>
      </c>
      <c r="C2141" s="1">
        <v>150000</v>
      </c>
      <c r="D2141">
        <v>120000</v>
      </c>
      <c r="E2141" t="s">
        <v>10</v>
      </c>
      <c r="F2141" t="s">
        <v>25</v>
      </c>
      <c r="G2141" t="s">
        <v>12</v>
      </c>
      <c r="H2141" t="s">
        <v>121</v>
      </c>
      <c r="I2141" t="s">
        <v>2110</v>
      </c>
      <c r="J2141" t="s">
        <v>2111</v>
      </c>
      <c r="K2141" t="s">
        <v>2112</v>
      </c>
      <c r="L2141" t="s">
        <v>2113</v>
      </c>
      <c r="M2141">
        <v>5</v>
      </c>
    </row>
    <row r="2142" spans="1:13" x14ac:dyDescent="0.3">
      <c r="A2142" t="s">
        <v>644</v>
      </c>
      <c r="B2142">
        <v>2009</v>
      </c>
      <c r="C2142" s="1">
        <v>240000</v>
      </c>
      <c r="D2142">
        <v>120000</v>
      </c>
      <c r="E2142" t="s">
        <v>10</v>
      </c>
      <c r="F2142" t="s">
        <v>25</v>
      </c>
      <c r="G2142" t="s">
        <v>12</v>
      </c>
      <c r="H2142" t="s">
        <v>121</v>
      </c>
      <c r="I2142" t="s">
        <v>2023</v>
      </c>
      <c r="J2142" t="s">
        <v>1643</v>
      </c>
      <c r="K2142" t="s">
        <v>2037</v>
      </c>
      <c r="L2142" t="s">
        <v>1865</v>
      </c>
      <c r="M2142">
        <v>5</v>
      </c>
    </row>
    <row r="2143" spans="1:13" x14ac:dyDescent="0.3">
      <c r="A2143" t="s">
        <v>884</v>
      </c>
      <c r="B2143">
        <v>2018</v>
      </c>
      <c r="C2143" s="1">
        <v>946000</v>
      </c>
      <c r="D2143">
        <v>60000</v>
      </c>
      <c r="E2143" t="s">
        <v>14</v>
      </c>
      <c r="F2143" t="s">
        <v>25</v>
      </c>
      <c r="G2143" t="s">
        <v>12</v>
      </c>
      <c r="H2143" t="s">
        <v>121</v>
      </c>
      <c r="I2143" t="s">
        <v>2525</v>
      </c>
      <c r="J2143" t="s">
        <v>1639</v>
      </c>
      <c r="K2143" t="s">
        <v>2090</v>
      </c>
      <c r="L2143" t="s">
        <v>1693</v>
      </c>
      <c r="M2143">
        <v>5</v>
      </c>
    </row>
    <row r="2144" spans="1:13" x14ac:dyDescent="0.3">
      <c r="A2144" t="s">
        <v>2841</v>
      </c>
      <c r="B2144">
        <v>2011</v>
      </c>
      <c r="C2144" s="1">
        <v>215000</v>
      </c>
      <c r="D2144">
        <v>70000</v>
      </c>
      <c r="E2144" t="s">
        <v>14</v>
      </c>
      <c r="F2144" t="s">
        <v>25</v>
      </c>
      <c r="G2144" t="s">
        <v>12</v>
      </c>
      <c r="H2144" t="s">
        <v>121</v>
      </c>
      <c r="I2144" t="s">
        <v>2838</v>
      </c>
      <c r="J2144" t="s">
        <v>1639</v>
      </c>
      <c r="K2144" t="s">
        <v>2143</v>
      </c>
      <c r="L2144" t="s">
        <v>2144</v>
      </c>
      <c r="M2144">
        <v>5</v>
      </c>
    </row>
    <row r="2145" spans="1:13" x14ac:dyDescent="0.3">
      <c r="A2145" t="s">
        <v>225</v>
      </c>
      <c r="B2145">
        <v>1999</v>
      </c>
      <c r="C2145" s="1">
        <v>50000</v>
      </c>
      <c r="D2145">
        <v>60000</v>
      </c>
      <c r="E2145" t="s">
        <v>10</v>
      </c>
      <c r="F2145" t="s">
        <v>25</v>
      </c>
      <c r="G2145" t="s">
        <v>12</v>
      </c>
      <c r="H2145" t="s">
        <v>151</v>
      </c>
      <c r="I2145" t="s">
        <v>1670</v>
      </c>
      <c r="J2145" t="s">
        <v>1671</v>
      </c>
      <c r="K2145" t="s">
        <v>1672</v>
      </c>
      <c r="L2145" t="s">
        <v>1673</v>
      </c>
      <c r="M2145">
        <v>5</v>
      </c>
    </row>
    <row r="2146" spans="1:13" x14ac:dyDescent="0.3">
      <c r="A2146" t="s">
        <v>770</v>
      </c>
      <c r="B2146">
        <v>2013</v>
      </c>
      <c r="C2146" s="1">
        <v>310000</v>
      </c>
      <c r="D2146">
        <v>100000</v>
      </c>
      <c r="E2146" t="s">
        <v>14</v>
      </c>
      <c r="F2146" t="s">
        <v>25</v>
      </c>
      <c r="G2146" t="s">
        <v>12</v>
      </c>
      <c r="H2146" t="s">
        <v>121</v>
      </c>
      <c r="I2146" t="s">
        <v>2360</v>
      </c>
      <c r="J2146" t="s">
        <v>1629</v>
      </c>
      <c r="K2146" t="s">
        <v>1698</v>
      </c>
      <c r="L2146" t="s">
        <v>1686</v>
      </c>
      <c r="M2146">
        <v>5</v>
      </c>
    </row>
    <row r="2147" spans="1:13" x14ac:dyDescent="0.3">
      <c r="A2147" t="s">
        <v>531</v>
      </c>
      <c r="B2147">
        <v>2008</v>
      </c>
      <c r="C2147" s="1">
        <v>220000</v>
      </c>
      <c r="D2147">
        <v>35000</v>
      </c>
      <c r="E2147" t="s">
        <v>10</v>
      </c>
      <c r="F2147" t="s">
        <v>25</v>
      </c>
      <c r="G2147" t="s">
        <v>12</v>
      </c>
      <c r="H2147" t="s">
        <v>121</v>
      </c>
      <c r="I2147" t="s">
        <v>1807</v>
      </c>
      <c r="J2147" t="s">
        <v>1647</v>
      </c>
      <c r="K2147" t="s">
        <v>1808</v>
      </c>
      <c r="L2147" t="s">
        <v>1809</v>
      </c>
      <c r="M2147">
        <v>5</v>
      </c>
    </row>
    <row r="2148" spans="1:13" x14ac:dyDescent="0.3">
      <c r="A2148" t="s">
        <v>227</v>
      </c>
      <c r="B2148">
        <v>2008</v>
      </c>
      <c r="C2148" s="1">
        <v>195000</v>
      </c>
      <c r="D2148">
        <v>90000</v>
      </c>
      <c r="E2148" t="s">
        <v>14</v>
      </c>
      <c r="F2148" t="s">
        <v>25</v>
      </c>
      <c r="G2148" t="s">
        <v>12</v>
      </c>
      <c r="H2148" t="s">
        <v>154</v>
      </c>
      <c r="I2148" t="s">
        <v>1750</v>
      </c>
      <c r="J2148" t="s">
        <v>1625</v>
      </c>
      <c r="K2148" t="s">
        <v>2035</v>
      </c>
      <c r="L2148" t="s">
        <v>1627</v>
      </c>
      <c r="M2148">
        <v>5</v>
      </c>
    </row>
    <row r="2149" spans="1:13" x14ac:dyDescent="0.3">
      <c r="A2149" t="s">
        <v>424</v>
      </c>
      <c r="B2149">
        <v>2015</v>
      </c>
      <c r="C2149" s="1">
        <v>650000</v>
      </c>
      <c r="D2149">
        <v>50000</v>
      </c>
      <c r="E2149" t="s">
        <v>10</v>
      </c>
      <c r="F2149" t="s">
        <v>25</v>
      </c>
      <c r="G2149" t="s">
        <v>12</v>
      </c>
      <c r="H2149" t="s">
        <v>121</v>
      </c>
      <c r="I2149" t="s">
        <v>2175</v>
      </c>
      <c r="J2149" t="s">
        <v>1647</v>
      </c>
      <c r="K2149" t="s">
        <v>1648</v>
      </c>
      <c r="L2149" t="s">
        <v>2176</v>
      </c>
      <c r="M2149">
        <v>5</v>
      </c>
    </row>
    <row r="2150" spans="1:13" x14ac:dyDescent="0.3">
      <c r="A2150" t="s">
        <v>1291</v>
      </c>
      <c r="B2150">
        <v>2011</v>
      </c>
      <c r="C2150" s="1">
        <v>350000</v>
      </c>
      <c r="D2150">
        <v>98000</v>
      </c>
      <c r="E2150" t="s">
        <v>10</v>
      </c>
      <c r="F2150" t="s">
        <v>25</v>
      </c>
      <c r="G2150" t="s">
        <v>12</v>
      </c>
      <c r="H2150" t="s">
        <v>121</v>
      </c>
      <c r="I2150" t="s">
        <v>1756</v>
      </c>
      <c r="J2150" t="s">
        <v>1647</v>
      </c>
      <c r="K2150" t="s">
        <v>2086</v>
      </c>
      <c r="L2150" t="s">
        <v>2087</v>
      </c>
      <c r="M2150">
        <v>5</v>
      </c>
    </row>
    <row r="2151" spans="1:13" x14ac:dyDescent="0.3">
      <c r="A2151" t="s">
        <v>448</v>
      </c>
      <c r="B2151">
        <v>2013</v>
      </c>
      <c r="C2151" s="1">
        <v>360000</v>
      </c>
      <c r="D2151">
        <v>30000</v>
      </c>
      <c r="E2151" t="s">
        <v>10</v>
      </c>
      <c r="F2151" t="s">
        <v>25</v>
      </c>
      <c r="G2151" t="s">
        <v>12</v>
      </c>
      <c r="H2151" t="s">
        <v>121</v>
      </c>
      <c r="I2151" t="s">
        <v>1756</v>
      </c>
      <c r="J2151" t="s">
        <v>1647</v>
      </c>
      <c r="K2151" t="s">
        <v>1861</v>
      </c>
      <c r="L2151" t="s">
        <v>1862</v>
      </c>
      <c r="M2151">
        <v>5</v>
      </c>
    </row>
    <row r="2152" spans="1:13" x14ac:dyDescent="0.3">
      <c r="A2152" t="s">
        <v>920</v>
      </c>
      <c r="B2152">
        <v>2013</v>
      </c>
      <c r="C2152" s="1">
        <v>550000</v>
      </c>
      <c r="D2152">
        <v>50000</v>
      </c>
      <c r="E2152" t="s">
        <v>10</v>
      </c>
      <c r="F2152" t="s">
        <v>25</v>
      </c>
      <c r="G2152" t="s">
        <v>12</v>
      </c>
      <c r="H2152" t="s">
        <v>126</v>
      </c>
      <c r="I2152" t="s">
        <v>1989</v>
      </c>
      <c r="J2152" t="s">
        <v>1990</v>
      </c>
      <c r="K2152" t="s">
        <v>1991</v>
      </c>
      <c r="L2152" t="s">
        <v>1992</v>
      </c>
      <c r="M2152">
        <v>5</v>
      </c>
    </row>
    <row r="2153" spans="1:13" x14ac:dyDescent="0.3">
      <c r="A2153" t="s">
        <v>394</v>
      </c>
      <c r="B2153">
        <v>2016</v>
      </c>
      <c r="C2153" s="1">
        <v>490000</v>
      </c>
      <c r="D2153">
        <v>26000</v>
      </c>
      <c r="E2153" t="s">
        <v>10</v>
      </c>
      <c r="F2153" t="s">
        <v>25</v>
      </c>
      <c r="G2153" t="s">
        <v>12</v>
      </c>
      <c r="H2153" t="s">
        <v>121</v>
      </c>
      <c r="I2153" t="s">
        <v>1677</v>
      </c>
      <c r="J2153" t="s">
        <v>1647</v>
      </c>
      <c r="K2153" t="s">
        <v>1682</v>
      </c>
      <c r="L2153" t="s">
        <v>1865</v>
      </c>
      <c r="M2153">
        <v>5</v>
      </c>
    </row>
    <row r="2154" spans="1:13" x14ac:dyDescent="0.3">
      <c r="A2154" t="s">
        <v>163</v>
      </c>
      <c r="B2154">
        <v>2011</v>
      </c>
      <c r="C2154" s="1">
        <v>195000</v>
      </c>
      <c r="D2154">
        <v>46000</v>
      </c>
      <c r="E2154" t="s">
        <v>10</v>
      </c>
      <c r="F2154" t="s">
        <v>25</v>
      </c>
      <c r="G2154" t="s">
        <v>12</v>
      </c>
      <c r="H2154" t="s">
        <v>126</v>
      </c>
      <c r="I2154" t="s">
        <v>1687</v>
      </c>
      <c r="J2154" t="s">
        <v>1655</v>
      </c>
      <c r="K2154" t="s">
        <v>1688</v>
      </c>
      <c r="L2154" t="s">
        <v>1689</v>
      </c>
      <c r="M2154">
        <v>5</v>
      </c>
    </row>
    <row r="2155" spans="1:13" x14ac:dyDescent="0.3">
      <c r="A2155" t="s">
        <v>277</v>
      </c>
      <c r="B2155">
        <v>2010</v>
      </c>
      <c r="C2155" s="1">
        <v>125000</v>
      </c>
      <c r="D2155">
        <v>80000</v>
      </c>
      <c r="E2155" t="s">
        <v>10</v>
      </c>
      <c r="F2155" t="s">
        <v>25</v>
      </c>
      <c r="G2155" t="s">
        <v>12</v>
      </c>
      <c r="H2155" t="s">
        <v>151</v>
      </c>
      <c r="I2155" t="s">
        <v>1687</v>
      </c>
      <c r="J2155" t="s">
        <v>1655</v>
      </c>
      <c r="K2155" t="s">
        <v>1688</v>
      </c>
      <c r="L2155" t="s">
        <v>1689</v>
      </c>
      <c r="M2155">
        <v>5</v>
      </c>
    </row>
    <row r="2156" spans="1:13" x14ac:dyDescent="0.3">
      <c r="A2156" t="s">
        <v>359</v>
      </c>
      <c r="B2156">
        <v>2019</v>
      </c>
      <c r="C2156" s="1">
        <v>459999</v>
      </c>
      <c r="D2156">
        <v>10000</v>
      </c>
      <c r="E2156" t="s">
        <v>10</v>
      </c>
      <c r="F2156" t="s">
        <v>25</v>
      </c>
      <c r="G2156" t="s">
        <v>12</v>
      </c>
      <c r="H2156" t="s">
        <v>121</v>
      </c>
      <c r="I2156" t="s">
        <v>2188</v>
      </c>
      <c r="J2156" t="s">
        <v>1704</v>
      </c>
      <c r="K2156" t="s">
        <v>2064</v>
      </c>
      <c r="L2156" t="s">
        <v>1706</v>
      </c>
      <c r="M2156">
        <v>5</v>
      </c>
    </row>
    <row r="2157" spans="1:13" x14ac:dyDescent="0.3">
      <c r="A2157" t="s">
        <v>354</v>
      </c>
      <c r="B2157">
        <v>2015</v>
      </c>
      <c r="C2157" s="1">
        <v>275000</v>
      </c>
      <c r="D2157">
        <v>16700</v>
      </c>
      <c r="E2157" t="s">
        <v>10</v>
      </c>
      <c r="F2157" t="s">
        <v>25</v>
      </c>
      <c r="G2157" t="s">
        <v>12</v>
      </c>
      <c r="H2157" t="s">
        <v>121</v>
      </c>
      <c r="I2157" t="s">
        <v>2085</v>
      </c>
      <c r="J2157" t="s">
        <v>1655</v>
      </c>
      <c r="K2157" t="s">
        <v>1711</v>
      </c>
      <c r="L2157" t="s">
        <v>1712</v>
      </c>
      <c r="M2157">
        <v>5</v>
      </c>
    </row>
    <row r="2158" spans="1:13" x14ac:dyDescent="0.3">
      <c r="A2158" t="s">
        <v>219</v>
      </c>
      <c r="B2158">
        <v>2018</v>
      </c>
      <c r="C2158" s="1">
        <v>680000</v>
      </c>
      <c r="D2158">
        <v>70000</v>
      </c>
      <c r="E2158" t="s">
        <v>14</v>
      </c>
      <c r="F2158" t="s">
        <v>25</v>
      </c>
      <c r="G2158" t="s">
        <v>12</v>
      </c>
      <c r="H2158" t="s">
        <v>121</v>
      </c>
      <c r="I2158" t="s">
        <v>2075</v>
      </c>
      <c r="J2158" t="s">
        <v>1625</v>
      </c>
      <c r="K2158" t="s">
        <v>2076</v>
      </c>
      <c r="L2158" t="s">
        <v>1627</v>
      </c>
      <c r="M2158">
        <v>5</v>
      </c>
    </row>
    <row r="2159" spans="1:13" x14ac:dyDescent="0.3">
      <c r="A2159" t="s">
        <v>1081</v>
      </c>
      <c r="B2159">
        <v>2015</v>
      </c>
      <c r="C2159" s="1">
        <v>600000</v>
      </c>
      <c r="D2159">
        <v>7967</v>
      </c>
      <c r="E2159" t="s">
        <v>10</v>
      </c>
      <c r="F2159" t="s">
        <v>25</v>
      </c>
      <c r="G2159" t="s">
        <v>12</v>
      </c>
      <c r="H2159" t="s">
        <v>121</v>
      </c>
      <c r="I2159" t="s">
        <v>1907</v>
      </c>
      <c r="J2159" t="s">
        <v>1647</v>
      </c>
      <c r="K2159" t="s">
        <v>1757</v>
      </c>
      <c r="L2159" t="s">
        <v>1709</v>
      </c>
      <c r="M2159">
        <v>5</v>
      </c>
    </row>
    <row r="2160" spans="1:13" x14ac:dyDescent="0.3">
      <c r="A2160" t="s">
        <v>1190</v>
      </c>
      <c r="B2160">
        <v>2018</v>
      </c>
      <c r="C2160" s="1">
        <v>720000</v>
      </c>
      <c r="D2160">
        <v>20000</v>
      </c>
      <c r="E2160" t="s">
        <v>10</v>
      </c>
      <c r="F2160" t="s">
        <v>25</v>
      </c>
      <c r="G2160" t="s">
        <v>12</v>
      </c>
      <c r="H2160" t="s">
        <v>121</v>
      </c>
      <c r="I2160" t="s">
        <v>1817</v>
      </c>
      <c r="J2160" t="s">
        <v>1647</v>
      </c>
      <c r="K2160" t="s">
        <v>1870</v>
      </c>
      <c r="L2160" t="s">
        <v>1871</v>
      </c>
      <c r="M2160">
        <v>5</v>
      </c>
    </row>
    <row r="2161" spans="1:13" x14ac:dyDescent="0.3">
      <c r="A2161" t="s">
        <v>267</v>
      </c>
      <c r="B2161">
        <v>2011</v>
      </c>
      <c r="C2161" s="1">
        <v>295000</v>
      </c>
      <c r="D2161">
        <v>50000</v>
      </c>
      <c r="E2161" t="s">
        <v>14</v>
      </c>
      <c r="F2161" t="s">
        <v>25</v>
      </c>
      <c r="G2161" t="s">
        <v>12</v>
      </c>
      <c r="H2161" t="s">
        <v>121</v>
      </c>
      <c r="I2161" t="s">
        <v>1676</v>
      </c>
      <c r="J2161" t="s">
        <v>1676</v>
      </c>
      <c r="K2161" t="s">
        <v>1676</v>
      </c>
      <c r="L2161" t="s">
        <v>1676</v>
      </c>
    </row>
    <row r="2162" spans="1:13" x14ac:dyDescent="0.3">
      <c r="A2162" t="s">
        <v>410</v>
      </c>
      <c r="B2162">
        <v>2016</v>
      </c>
      <c r="C2162" s="1">
        <v>356000</v>
      </c>
      <c r="D2162">
        <v>9656</v>
      </c>
      <c r="E2162" t="s">
        <v>10</v>
      </c>
      <c r="F2162" t="s">
        <v>25</v>
      </c>
      <c r="G2162" t="s">
        <v>12</v>
      </c>
      <c r="H2162" t="s">
        <v>121</v>
      </c>
      <c r="I2162" t="s">
        <v>2080</v>
      </c>
      <c r="J2162" t="s">
        <v>2081</v>
      </c>
      <c r="K2162" t="s">
        <v>2082</v>
      </c>
      <c r="L2162" t="s">
        <v>2083</v>
      </c>
      <c r="M2162">
        <v>5</v>
      </c>
    </row>
    <row r="2163" spans="1:13" x14ac:dyDescent="0.3">
      <c r="A2163" t="s">
        <v>317</v>
      </c>
      <c r="B2163">
        <v>2011</v>
      </c>
      <c r="C2163" s="1">
        <v>225000</v>
      </c>
      <c r="D2163">
        <v>50000</v>
      </c>
      <c r="E2163" t="s">
        <v>10</v>
      </c>
      <c r="F2163" t="s">
        <v>25</v>
      </c>
      <c r="G2163" t="s">
        <v>12</v>
      </c>
      <c r="H2163" t="s">
        <v>121</v>
      </c>
      <c r="I2163" t="s">
        <v>1849</v>
      </c>
      <c r="J2163" t="s">
        <v>1850</v>
      </c>
      <c r="K2163" t="s">
        <v>1851</v>
      </c>
      <c r="L2163" t="s">
        <v>1852</v>
      </c>
      <c r="M2163">
        <v>5</v>
      </c>
    </row>
    <row r="2164" spans="1:13" x14ac:dyDescent="0.3">
      <c r="A2164" t="s">
        <v>824</v>
      </c>
      <c r="B2164">
        <v>2019</v>
      </c>
      <c r="C2164" s="1">
        <v>725000</v>
      </c>
      <c r="D2164">
        <v>17000</v>
      </c>
      <c r="E2164" t="s">
        <v>14</v>
      </c>
      <c r="F2164" t="s">
        <v>25</v>
      </c>
      <c r="G2164" t="s">
        <v>12</v>
      </c>
      <c r="H2164" t="s">
        <v>121</v>
      </c>
      <c r="I2164" t="s">
        <v>2257</v>
      </c>
      <c r="J2164" t="s">
        <v>1629</v>
      </c>
      <c r="K2164" t="s">
        <v>1772</v>
      </c>
      <c r="L2164" t="s">
        <v>2559</v>
      </c>
      <c r="M2164">
        <v>5</v>
      </c>
    </row>
    <row r="2165" spans="1:13" x14ac:dyDescent="0.3">
      <c r="A2165" t="s">
        <v>363</v>
      </c>
      <c r="B2165">
        <v>2010</v>
      </c>
      <c r="C2165" s="1">
        <v>130000</v>
      </c>
      <c r="D2165">
        <v>50000</v>
      </c>
      <c r="E2165" t="s">
        <v>10</v>
      </c>
      <c r="F2165" t="s">
        <v>25</v>
      </c>
      <c r="G2165" t="s">
        <v>12</v>
      </c>
      <c r="H2165" t="s">
        <v>121</v>
      </c>
      <c r="I2165" t="s">
        <v>1970</v>
      </c>
      <c r="J2165" t="s">
        <v>2546</v>
      </c>
      <c r="K2165" t="s">
        <v>2458</v>
      </c>
      <c r="L2165" t="s">
        <v>2547</v>
      </c>
      <c r="M2165">
        <v>5</v>
      </c>
    </row>
    <row r="2166" spans="1:13" x14ac:dyDescent="0.3">
      <c r="A2166" t="s">
        <v>215</v>
      </c>
      <c r="B2166">
        <v>2015</v>
      </c>
      <c r="C2166" s="1">
        <v>300000</v>
      </c>
      <c r="D2166">
        <v>10000</v>
      </c>
      <c r="E2166" t="s">
        <v>10</v>
      </c>
      <c r="F2166" t="s">
        <v>25</v>
      </c>
      <c r="G2166" t="s">
        <v>12</v>
      </c>
      <c r="H2166" t="s">
        <v>121</v>
      </c>
      <c r="I2166" t="s">
        <v>2080</v>
      </c>
      <c r="J2166" t="s">
        <v>2081</v>
      </c>
      <c r="K2166" t="s">
        <v>2082</v>
      </c>
      <c r="L2166" t="s">
        <v>2083</v>
      </c>
      <c r="M2166">
        <v>5</v>
      </c>
    </row>
    <row r="2167" spans="1:13" x14ac:dyDescent="0.3">
      <c r="A2167" t="s">
        <v>534</v>
      </c>
      <c r="B2167">
        <v>2013</v>
      </c>
      <c r="C2167" s="1">
        <v>400000</v>
      </c>
      <c r="D2167">
        <v>43000</v>
      </c>
      <c r="E2167" t="s">
        <v>10</v>
      </c>
      <c r="F2167" t="s">
        <v>25</v>
      </c>
      <c r="G2167" t="s">
        <v>12</v>
      </c>
      <c r="H2167" t="s">
        <v>126</v>
      </c>
      <c r="I2167" t="s">
        <v>1756</v>
      </c>
      <c r="J2167" t="s">
        <v>1647</v>
      </c>
      <c r="K2167" t="s">
        <v>1861</v>
      </c>
      <c r="L2167" t="s">
        <v>1862</v>
      </c>
      <c r="M2167">
        <v>5</v>
      </c>
    </row>
    <row r="2168" spans="1:13" x14ac:dyDescent="0.3">
      <c r="A2168" t="s">
        <v>2986</v>
      </c>
      <c r="B2168">
        <v>2013</v>
      </c>
      <c r="C2168" s="1">
        <v>550000</v>
      </c>
      <c r="D2168">
        <v>50000</v>
      </c>
      <c r="E2168" t="s">
        <v>14</v>
      </c>
      <c r="F2168" t="s">
        <v>25</v>
      </c>
      <c r="G2168" t="s">
        <v>12</v>
      </c>
      <c r="H2168" t="s">
        <v>121</v>
      </c>
      <c r="I2168" t="s">
        <v>2286</v>
      </c>
      <c r="J2168" t="s">
        <v>1639</v>
      </c>
      <c r="K2168" t="s">
        <v>2090</v>
      </c>
      <c r="L2168" t="s">
        <v>2987</v>
      </c>
      <c r="M2168">
        <v>5</v>
      </c>
    </row>
    <row r="2169" spans="1:13" x14ac:dyDescent="0.3">
      <c r="A2169" t="s">
        <v>2988</v>
      </c>
      <c r="B2169">
        <v>2006</v>
      </c>
      <c r="C2169" s="1">
        <v>120000</v>
      </c>
      <c r="D2169">
        <v>90000</v>
      </c>
      <c r="E2169" t="s">
        <v>10</v>
      </c>
      <c r="F2169" t="s">
        <v>25</v>
      </c>
      <c r="G2169" t="s">
        <v>12</v>
      </c>
      <c r="H2169" t="s">
        <v>126</v>
      </c>
      <c r="I2169" t="s">
        <v>1677</v>
      </c>
      <c r="J2169" t="s">
        <v>1730</v>
      </c>
      <c r="K2169" t="s">
        <v>1678</v>
      </c>
      <c r="L2169" t="s">
        <v>1731</v>
      </c>
      <c r="M2169">
        <v>5</v>
      </c>
    </row>
    <row r="2170" spans="1:13" x14ac:dyDescent="0.3">
      <c r="A2170" t="s">
        <v>762</v>
      </c>
      <c r="B2170">
        <v>2012</v>
      </c>
      <c r="C2170" s="1">
        <v>409999</v>
      </c>
      <c r="D2170">
        <v>100000</v>
      </c>
      <c r="E2170" t="s">
        <v>14</v>
      </c>
      <c r="F2170" t="s">
        <v>25</v>
      </c>
      <c r="G2170" t="s">
        <v>12</v>
      </c>
      <c r="H2170" t="s">
        <v>126</v>
      </c>
      <c r="I2170" t="s">
        <v>1720</v>
      </c>
      <c r="J2170" t="s">
        <v>2152</v>
      </c>
      <c r="K2170" t="s">
        <v>2380</v>
      </c>
      <c r="L2170" t="s">
        <v>2381</v>
      </c>
      <c r="M2170">
        <v>8</v>
      </c>
    </row>
    <row r="2171" spans="1:13" x14ac:dyDescent="0.3">
      <c r="A2171" t="s">
        <v>2989</v>
      </c>
      <c r="B2171">
        <v>2010</v>
      </c>
      <c r="C2171" s="1">
        <v>110000</v>
      </c>
      <c r="D2171">
        <v>80000</v>
      </c>
      <c r="E2171" t="s">
        <v>10</v>
      </c>
      <c r="F2171" t="s">
        <v>25</v>
      </c>
      <c r="G2171" t="s">
        <v>12</v>
      </c>
      <c r="H2171" t="s">
        <v>126</v>
      </c>
      <c r="I2171" t="s">
        <v>2383</v>
      </c>
      <c r="J2171" t="s">
        <v>1850</v>
      </c>
      <c r="K2171" t="s">
        <v>1920</v>
      </c>
      <c r="L2171" t="s">
        <v>1921</v>
      </c>
      <c r="M2171">
        <v>5</v>
      </c>
    </row>
    <row r="2172" spans="1:13" x14ac:dyDescent="0.3">
      <c r="A2172" t="s">
        <v>677</v>
      </c>
      <c r="B2172">
        <v>2012</v>
      </c>
      <c r="C2172" s="1">
        <v>450000</v>
      </c>
      <c r="D2172">
        <v>120000</v>
      </c>
      <c r="E2172" t="s">
        <v>14</v>
      </c>
      <c r="F2172" t="s">
        <v>25</v>
      </c>
      <c r="G2172" t="s">
        <v>12</v>
      </c>
      <c r="H2172" t="s">
        <v>121</v>
      </c>
      <c r="I2172" t="s">
        <v>2170</v>
      </c>
      <c r="J2172" t="s">
        <v>2164</v>
      </c>
      <c r="K2172" t="s">
        <v>1920</v>
      </c>
      <c r="L2172" t="s">
        <v>2171</v>
      </c>
      <c r="M2172">
        <v>7</v>
      </c>
    </row>
    <row r="2173" spans="1:13" x14ac:dyDescent="0.3">
      <c r="A2173" t="s">
        <v>548</v>
      </c>
      <c r="B2173">
        <v>2019</v>
      </c>
      <c r="C2173" s="1">
        <v>610000</v>
      </c>
      <c r="D2173">
        <v>5000</v>
      </c>
      <c r="E2173" t="s">
        <v>10</v>
      </c>
      <c r="F2173" t="s">
        <v>25</v>
      </c>
      <c r="G2173" t="s">
        <v>12</v>
      </c>
      <c r="H2173" t="s">
        <v>121</v>
      </c>
      <c r="I2173" t="s">
        <v>1869</v>
      </c>
      <c r="J2173" t="s">
        <v>1647</v>
      </c>
      <c r="K2173" t="s">
        <v>1870</v>
      </c>
      <c r="L2173" t="s">
        <v>1871</v>
      </c>
      <c r="M2173">
        <v>5</v>
      </c>
    </row>
    <row r="2174" spans="1:13" x14ac:dyDescent="0.3">
      <c r="A2174" t="s">
        <v>1589</v>
      </c>
      <c r="B2174">
        <v>2016</v>
      </c>
      <c r="C2174" s="1">
        <v>515000</v>
      </c>
      <c r="D2174">
        <v>68609</v>
      </c>
      <c r="E2174" t="s">
        <v>14</v>
      </c>
      <c r="F2174" t="s">
        <v>11</v>
      </c>
      <c r="G2174" t="s">
        <v>12</v>
      </c>
      <c r="H2174" t="s">
        <v>121</v>
      </c>
      <c r="I2174" t="s">
        <v>2318</v>
      </c>
      <c r="J2174" t="s">
        <v>1629</v>
      </c>
      <c r="K2174" t="s">
        <v>2560</v>
      </c>
      <c r="L2174" t="s">
        <v>2287</v>
      </c>
      <c r="M2174">
        <v>5</v>
      </c>
    </row>
    <row r="2175" spans="1:13" x14ac:dyDescent="0.3">
      <c r="A2175" t="s">
        <v>2990</v>
      </c>
      <c r="B2175">
        <v>2018</v>
      </c>
      <c r="C2175" s="1">
        <v>925000</v>
      </c>
      <c r="D2175">
        <v>33360</v>
      </c>
      <c r="E2175" t="s">
        <v>14</v>
      </c>
      <c r="F2175" t="s">
        <v>11</v>
      </c>
      <c r="G2175" t="s">
        <v>12</v>
      </c>
      <c r="H2175" t="s">
        <v>121</v>
      </c>
      <c r="I2175" t="s">
        <v>1834</v>
      </c>
      <c r="J2175" t="s">
        <v>1629</v>
      </c>
      <c r="K2175" t="s">
        <v>1835</v>
      </c>
      <c r="L2175" t="s">
        <v>1836</v>
      </c>
      <c r="M2175">
        <v>5</v>
      </c>
    </row>
    <row r="2176" spans="1:13" x14ac:dyDescent="0.3">
      <c r="A2176" t="s">
        <v>2991</v>
      </c>
      <c r="B2176">
        <v>2019</v>
      </c>
      <c r="C2176" s="1">
        <v>860000</v>
      </c>
      <c r="D2176">
        <v>14317</v>
      </c>
      <c r="E2176" t="s">
        <v>10</v>
      </c>
      <c r="F2176" t="s">
        <v>11</v>
      </c>
      <c r="G2176" t="s">
        <v>12</v>
      </c>
      <c r="H2176" t="s">
        <v>121</v>
      </c>
      <c r="I2176" t="s">
        <v>2746</v>
      </c>
      <c r="J2176" t="s">
        <v>1629</v>
      </c>
      <c r="K2176" t="s">
        <v>2747</v>
      </c>
      <c r="L2176" t="s">
        <v>2748</v>
      </c>
      <c r="M2176">
        <v>5</v>
      </c>
    </row>
    <row r="2177" spans="1:13" x14ac:dyDescent="0.3">
      <c r="A2177" t="s">
        <v>285</v>
      </c>
      <c r="B2177">
        <v>2012</v>
      </c>
      <c r="C2177" s="1">
        <v>225000</v>
      </c>
      <c r="D2177">
        <v>87237</v>
      </c>
      <c r="E2177" t="s">
        <v>14</v>
      </c>
      <c r="F2177" t="s">
        <v>11</v>
      </c>
      <c r="G2177" t="s">
        <v>12</v>
      </c>
      <c r="H2177" t="s">
        <v>126</v>
      </c>
      <c r="I2177" t="s">
        <v>1662</v>
      </c>
      <c r="J2177" t="s">
        <v>1663</v>
      </c>
      <c r="K2177" t="s">
        <v>1851</v>
      </c>
      <c r="L2177" t="s">
        <v>1665</v>
      </c>
      <c r="M2177">
        <v>5</v>
      </c>
    </row>
    <row r="2178" spans="1:13" x14ac:dyDescent="0.3">
      <c r="A2178" t="s">
        <v>1301</v>
      </c>
      <c r="B2178">
        <v>2017</v>
      </c>
      <c r="C2178" s="1">
        <v>500000</v>
      </c>
      <c r="D2178">
        <v>62960</v>
      </c>
      <c r="E2178" t="s">
        <v>14</v>
      </c>
      <c r="F2178" t="s">
        <v>11</v>
      </c>
      <c r="G2178" t="s">
        <v>12</v>
      </c>
      <c r="H2178" t="s">
        <v>121</v>
      </c>
      <c r="I2178" t="s">
        <v>2574</v>
      </c>
      <c r="J2178" t="s">
        <v>1629</v>
      </c>
      <c r="K2178" t="s">
        <v>2575</v>
      </c>
      <c r="L2178" t="s">
        <v>2559</v>
      </c>
      <c r="M2178">
        <v>5</v>
      </c>
    </row>
    <row r="2179" spans="1:13" x14ac:dyDescent="0.3">
      <c r="A2179" t="s">
        <v>1534</v>
      </c>
      <c r="B2179">
        <v>2017</v>
      </c>
      <c r="C2179" s="1">
        <v>600000</v>
      </c>
      <c r="D2179">
        <v>26634</v>
      </c>
      <c r="E2179" t="s">
        <v>10</v>
      </c>
      <c r="F2179" t="s">
        <v>11</v>
      </c>
      <c r="G2179" t="s">
        <v>19</v>
      </c>
      <c r="H2179" t="s">
        <v>121</v>
      </c>
      <c r="I2179" t="s">
        <v>1869</v>
      </c>
      <c r="J2179" t="s">
        <v>1647</v>
      </c>
      <c r="K2179" t="s">
        <v>1870</v>
      </c>
      <c r="L2179" t="s">
        <v>1871</v>
      </c>
      <c r="M2179">
        <v>5</v>
      </c>
    </row>
    <row r="2180" spans="1:13" x14ac:dyDescent="0.3">
      <c r="A2180" t="s">
        <v>2992</v>
      </c>
      <c r="B2180">
        <v>2012</v>
      </c>
      <c r="C2180" s="1">
        <v>195000</v>
      </c>
      <c r="D2180">
        <v>163720</v>
      </c>
      <c r="E2180" t="s">
        <v>14</v>
      </c>
      <c r="F2180" t="s">
        <v>11</v>
      </c>
      <c r="G2180" t="s">
        <v>12</v>
      </c>
      <c r="H2180" t="s">
        <v>121</v>
      </c>
      <c r="I2180" t="s">
        <v>1756</v>
      </c>
      <c r="J2180" t="s">
        <v>1663</v>
      </c>
      <c r="K2180" t="s">
        <v>2029</v>
      </c>
      <c r="L2180" t="s">
        <v>1665</v>
      </c>
      <c r="M2180">
        <v>5</v>
      </c>
    </row>
    <row r="2181" spans="1:13" x14ac:dyDescent="0.3">
      <c r="A2181" t="s">
        <v>605</v>
      </c>
      <c r="B2181">
        <v>2012</v>
      </c>
      <c r="C2181" s="1">
        <v>265000</v>
      </c>
      <c r="D2181">
        <v>67998</v>
      </c>
      <c r="E2181" t="s">
        <v>10</v>
      </c>
      <c r="F2181" t="s">
        <v>11</v>
      </c>
      <c r="G2181" t="s">
        <v>12</v>
      </c>
      <c r="H2181" t="s">
        <v>121</v>
      </c>
      <c r="I2181" t="s">
        <v>1677</v>
      </c>
      <c r="J2181" t="s">
        <v>1730</v>
      </c>
      <c r="K2181" t="s">
        <v>1660</v>
      </c>
      <c r="L2181" t="s">
        <v>1731</v>
      </c>
      <c r="M2181">
        <v>5</v>
      </c>
    </row>
    <row r="2182" spans="1:13" x14ac:dyDescent="0.3">
      <c r="A2182" t="s">
        <v>2993</v>
      </c>
      <c r="B2182">
        <v>2018</v>
      </c>
      <c r="C2182" s="1">
        <v>650000</v>
      </c>
      <c r="D2182">
        <v>20706</v>
      </c>
      <c r="E2182" t="s">
        <v>14</v>
      </c>
      <c r="F2182" t="s">
        <v>11</v>
      </c>
      <c r="G2182" t="s">
        <v>12</v>
      </c>
      <c r="H2182" t="s">
        <v>121</v>
      </c>
      <c r="I2182" t="s">
        <v>2254</v>
      </c>
      <c r="J2182" t="s">
        <v>2363</v>
      </c>
      <c r="K2182" t="s">
        <v>1772</v>
      </c>
      <c r="L2182" t="s">
        <v>2712</v>
      </c>
      <c r="M2182">
        <v>5</v>
      </c>
    </row>
    <row r="2183" spans="1:13" x14ac:dyDescent="0.3">
      <c r="A2183" t="s">
        <v>937</v>
      </c>
      <c r="B2183">
        <v>2015</v>
      </c>
      <c r="C2183" s="1">
        <v>415000</v>
      </c>
      <c r="D2183">
        <v>100581</v>
      </c>
      <c r="E2183" t="s">
        <v>14</v>
      </c>
      <c r="F2183" t="s">
        <v>11</v>
      </c>
      <c r="G2183" t="s">
        <v>12</v>
      </c>
      <c r="H2183" t="s">
        <v>121</v>
      </c>
      <c r="I2183" t="s">
        <v>2574</v>
      </c>
      <c r="J2183" t="s">
        <v>1629</v>
      </c>
      <c r="K2183" t="s">
        <v>2575</v>
      </c>
      <c r="L2183" t="s">
        <v>2559</v>
      </c>
      <c r="M2183">
        <v>5</v>
      </c>
    </row>
    <row r="2184" spans="1:13" x14ac:dyDescent="0.3">
      <c r="A2184" t="s">
        <v>2994</v>
      </c>
      <c r="B2184">
        <v>2015</v>
      </c>
      <c r="C2184" s="1">
        <v>600000</v>
      </c>
      <c r="D2184">
        <v>67303</v>
      </c>
      <c r="E2184" t="s">
        <v>14</v>
      </c>
      <c r="F2184" t="s">
        <v>11</v>
      </c>
      <c r="G2184" t="s">
        <v>12</v>
      </c>
      <c r="H2184" t="s">
        <v>121</v>
      </c>
      <c r="I2184" t="s">
        <v>1908</v>
      </c>
      <c r="J2184" t="s">
        <v>1667</v>
      </c>
      <c r="K2184" t="s">
        <v>1909</v>
      </c>
      <c r="L2184" t="s">
        <v>1910</v>
      </c>
      <c r="M2184">
        <v>5</v>
      </c>
    </row>
    <row r="2185" spans="1:13" x14ac:dyDescent="0.3">
      <c r="A2185" t="s">
        <v>1071</v>
      </c>
      <c r="B2185">
        <v>2013</v>
      </c>
      <c r="C2185" s="1">
        <v>340000</v>
      </c>
      <c r="D2185">
        <v>79139</v>
      </c>
      <c r="E2185" t="s">
        <v>10</v>
      </c>
      <c r="F2185" t="s">
        <v>11</v>
      </c>
      <c r="G2185" t="s">
        <v>12</v>
      </c>
      <c r="H2185" t="s">
        <v>121</v>
      </c>
      <c r="I2185" t="s">
        <v>1756</v>
      </c>
      <c r="J2185" t="s">
        <v>1647</v>
      </c>
      <c r="K2185" t="s">
        <v>2479</v>
      </c>
      <c r="L2185" t="s">
        <v>1865</v>
      </c>
      <c r="M2185">
        <v>5</v>
      </c>
    </row>
    <row r="2186" spans="1:13" x14ac:dyDescent="0.3">
      <c r="A2186" t="s">
        <v>189</v>
      </c>
      <c r="B2186">
        <v>2014</v>
      </c>
      <c r="C2186" s="1">
        <v>350000</v>
      </c>
      <c r="D2186">
        <v>84784</v>
      </c>
      <c r="E2186" t="s">
        <v>14</v>
      </c>
      <c r="F2186" t="s">
        <v>11</v>
      </c>
      <c r="G2186" t="s">
        <v>12</v>
      </c>
      <c r="H2186" t="s">
        <v>121</v>
      </c>
      <c r="I2186" t="s">
        <v>2178</v>
      </c>
      <c r="J2186" t="s">
        <v>2179</v>
      </c>
      <c r="K2186" t="s">
        <v>2124</v>
      </c>
      <c r="L2186" t="s">
        <v>2180</v>
      </c>
      <c r="M2186">
        <v>5</v>
      </c>
    </row>
    <row r="2187" spans="1:13" x14ac:dyDescent="0.3">
      <c r="A2187" t="s">
        <v>494</v>
      </c>
      <c r="B2187">
        <v>2012</v>
      </c>
      <c r="C2187" s="1">
        <v>265000</v>
      </c>
      <c r="D2187">
        <v>130376</v>
      </c>
      <c r="E2187" t="s">
        <v>14</v>
      </c>
      <c r="F2187" t="s">
        <v>11</v>
      </c>
      <c r="G2187" t="s">
        <v>12</v>
      </c>
      <c r="H2187" t="s">
        <v>126</v>
      </c>
      <c r="I2187" t="s">
        <v>2472</v>
      </c>
      <c r="J2187" t="s">
        <v>1625</v>
      </c>
      <c r="K2187" t="s">
        <v>2473</v>
      </c>
      <c r="L2187" t="s">
        <v>1627</v>
      </c>
      <c r="M2187">
        <v>5</v>
      </c>
    </row>
    <row r="2188" spans="1:13" x14ac:dyDescent="0.3">
      <c r="A2188" t="s">
        <v>1192</v>
      </c>
      <c r="B2188">
        <v>2017</v>
      </c>
      <c r="C2188" s="1">
        <v>625000</v>
      </c>
      <c r="D2188">
        <v>72000</v>
      </c>
      <c r="E2188" t="s">
        <v>14</v>
      </c>
      <c r="F2188" t="s">
        <v>25</v>
      </c>
      <c r="G2188" t="s">
        <v>12</v>
      </c>
      <c r="H2188" t="s">
        <v>121</v>
      </c>
      <c r="I2188" t="s">
        <v>1741</v>
      </c>
      <c r="J2188" t="s">
        <v>1742</v>
      </c>
      <c r="K2188" t="s">
        <v>1743</v>
      </c>
      <c r="L2188" t="s">
        <v>1744</v>
      </c>
      <c r="M2188">
        <v>7</v>
      </c>
    </row>
    <row r="2189" spans="1:13" x14ac:dyDescent="0.3">
      <c r="A2189" t="s">
        <v>1304</v>
      </c>
      <c r="B2189">
        <v>2008</v>
      </c>
      <c r="C2189" s="1">
        <v>245000</v>
      </c>
      <c r="D2189">
        <v>127000</v>
      </c>
      <c r="E2189" t="s">
        <v>14</v>
      </c>
      <c r="F2189" t="s">
        <v>25</v>
      </c>
      <c r="G2189" t="s">
        <v>12</v>
      </c>
      <c r="H2189" t="s">
        <v>126</v>
      </c>
      <c r="I2189" t="s">
        <v>1716</v>
      </c>
      <c r="J2189" t="s">
        <v>2039</v>
      </c>
      <c r="K2189" t="s">
        <v>2197</v>
      </c>
      <c r="L2189" t="s">
        <v>2242</v>
      </c>
      <c r="M2189">
        <v>5</v>
      </c>
    </row>
    <row r="2190" spans="1:13" x14ac:dyDescent="0.3">
      <c r="A2190" t="s">
        <v>267</v>
      </c>
      <c r="B2190">
        <v>2014</v>
      </c>
      <c r="C2190" s="1">
        <v>395000</v>
      </c>
      <c r="D2190">
        <v>120000</v>
      </c>
      <c r="E2190" t="s">
        <v>14</v>
      </c>
      <c r="F2190" t="s">
        <v>25</v>
      </c>
      <c r="G2190" t="s">
        <v>12</v>
      </c>
      <c r="H2190" t="s">
        <v>121</v>
      </c>
      <c r="I2190" t="s">
        <v>1825</v>
      </c>
      <c r="J2190" t="s">
        <v>1625</v>
      </c>
      <c r="K2190" t="s">
        <v>1626</v>
      </c>
      <c r="L2190" t="s">
        <v>1627</v>
      </c>
      <c r="M2190">
        <v>5</v>
      </c>
    </row>
    <row r="2191" spans="1:13" x14ac:dyDescent="0.3">
      <c r="A2191" t="s">
        <v>491</v>
      </c>
      <c r="B2191">
        <v>2010</v>
      </c>
      <c r="C2191" s="1">
        <v>190000</v>
      </c>
      <c r="D2191">
        <v>120000</v>
      </c>
      <c r="E2191" t="s">
        <v>14</v>
      </c>
      <c r="F2191" t="s">
        <v>25</v>
      </c>
      <c r="G2191" t="s">
        <v>12</v>
      </c>
      <c r="H2191" t="s">
        <v>126</v>
      </c>
      <c r="I2191" t="s">
        <v>1676</v>
      </c>
      <c r="J2191" t="s">
        <v>1676</v>
      </c>
      <c r="K2191" t="s">
        <v>1676</v>
      </c>
      <c r="L2191" t="s">
        <v>1676</v>
      </c>
    </row>
    <row r="2192" spans="1:13" x14ac:dyDescent="0.3">
      <c r="A2192" t="s">
        <v>1459</v>
      </c>
      <c r="B2192">
        <v>2014</v>
      </c>
      <c r="C2192" s="1">
        <v>490000</v>
      </c>
      <c r="D2192">
        <v>100000</v>
      </c>
      <c r="E2192" t="s">
        <v>14</v>
      </c>
      <c r="F2192" t="s">
        <v>25</v>
      </c>
      <c r="G2192" t="s">
        <v>12</v>
      </c>
      <c r="H2192" t="s">
        <v>121</v>
      </c>
      <c r="I2192" t="s">
        <v>2257</v>
      </c>
      <c r="J2192" t="s">
        <v>2179</v>
      </c>
      <c r="K2192" t="s">
        <v>2279</v>
      </c>
      <c r="L2192" t="s">
        <v>2259</v>
      </c>
      <c r="M2192">
        <v>5</v>
      </c>
    </row>
    <row r="2193" spans="1:13" x14ac:dyDescent="0.3">
      <c r="A2193" t="s">
        <v>174</v>
      </c>
      <c r="B2193">
        <v>2012</v>
      </c>
      <c r="C2193" s="1">
        <v>450000</v>
      </c>
      <c r="D2193">
        <v>148000</v>
      </c>
      <c r="E2193" t="s">
        <v>14</v>
      </c>
      <c r="F2193" t="s">
        <v>25</v>
      </c>
      <c r="G2193" t="s">
        <v>12</v>
      </c>
      <c r="H2193" t="s">
        <v>126</v>
      </c>
      <c r="I2193" t="s">
        <v>1676</v>
      </c>
      <c r="J2193" t="s">
        <v>1676</v>
      </c>
      <c r="K2193" t="s">
        <v>1676</v>
      </c>
      <c r="L2193" t="s">
        <v>1676</v>
      </c>
    </row>
    <row r="2194" spans="1:13" x14ac:dyDescent="0.3">
      <c r="A2194" t="s">
        <v>230</v>
      </c>
      <c r="B2194">
        <v>2018</v>
      </c>
      <c r="C2194" s="1">
        <v>955000</v>
      </c>
      <c r="D2194">
        <v>40000</v>
      </c>
      <c r="E2194" t="s">
        <v>14</v>
      </c>
      <c r="F2194" t="s">
        <v>25</v>
      </c>
      <c r="G2194" t="s">
        <v>12</v>
      </c>
      <c r="H2194" t="s">
        <v>121</v>
      </c>
      <c r="I2194" t="s">
        <v>1684</v>
      </c>
      <c r="J2194" t="s">
        <v>1625</v>
      </c>
      <c r="K2194" t="s">
        <v>1685</v>
      </c>
      <c r="L2194" t="s">
        <v>1686</v>
      </c>
      <c r="M2194">
        <v>7</v>
      </c>
    </row>
    <row r="2195" spans="1:13" x14ac:dyDescent="0.3">
      <c r="A2195" t="s">
        <v>219</v>
      </c>
      <c r="B2195">
        <v>2013</v>
      </c>
      <c r="C2195" s="1">
        <v>525000</v>
      </c>
      <c r="D2195">
        <v>110000</v>
      </c>
      <c r="E2195" t="s">
        <v>14</v>
      </c>
      <c r="F2195" t="s">
        <v>25</v>
      </c>
      <c r="G2195" t="s">
        <v>12</v>
      </c>
      <c r="H2195" t="s">
        <v>121</v>
      </c>
      <c r="I2195" t="s">
        <v>1624</v>
      </c>
      <c r="J2195" t="s">
        <v>1625</v>
      </c>
      <c r="K2195" t="s">
        <v>1626</v>
      </c>
      <c r="L2195" t="s">
        <v>1627</v>
      </c>
      <c r="M2195">
        <v>5</v>
      </c>
    </row>
    <row r="2196" spans="1:13" x14ac:dyDescent="0.3">
      <c r="A2196" t="s">
        <v>1249</v>
      </c>
      <c r="B2196">
        <v>2017</v>
      </c>
      <c r="C2196" s="1">
        <v>550000</v>
      </c>
      <c r="D2196">
        <v>30000</v>
      </c>
      <c r="E2196" t="s">
        <v>10</v>
      </c>
      <c r="F2196" t="s">
        <v>25</v>
      </c>
      <c r="G2196" t="s">
        <v>12</v>
      </c>
      <c r="H2196" t="s">
        <v>121</v>
      </c>
      <c r="I2196" t="s">
        <v>1703</v>
      </c>
      <c r="J2196" t="s">
        <v>1704</v>
      </c>
      <c r="K2196" t="s">
        <v>2064</v>
      </c>
      <c r="L2196" t="s">
        <v>1706</v>
      </c>
      <c r="M2196">
        <v>5</v>
      </c>
    </row>
    <row r="2197" spans="1:13" x14ac:dyDescent="0.3">
      <c r="A2197" t="s">
        <v>1065</v>
      </c>
      <c r="B2197">
        <v>2014</v>
      </c>
      <c r="C2197" s="1">
        <v>200000</v>
      </c>
      <c r="D2197">
        <v>120000</v>
      </c>
      <c r="E2197" t="s">
        <v>14</v>
      </c>
      <c r="F2197" t="s">
        <v>25</v>
      </c>
      <c r="G2197" t="s">
        <v>12</v>
      </c>
      <c r="H2197" t="s">
        <v>126</v>
      </c>
      <c r="I2197" t="s">
        <v>1864</v>
      </c>
      <c r="J2197" t="s">
        <v>1896</v>
      </c>
      <c r="K2197" t="s">
        <v>2124</v>
      </c>
      <c r="L2197" t="s">
        <v>2125</v>
      </c>
      <c r="M2197">
        <v>5</v>
      </c>
    </row>
    <row r="2198" spans="1:13" x14ac:dyDescent="0.3">
      <c r="A2198" t="s">
        <v>366</v>
      </c>
      <c r="B2198">
        <v>2017</v>
      </c>
      <c r="C2198" s="1">
        <v>500000</v>
      </c>
      <c r="D2198">
        <v>15000</v>
      </c>
      <c r="E2198" t="s">
        <v>10</v>
      </c>
      <c r="F2198" t="s">
        <v>25</v>
      </c>
      <c r="G2198" t="s">
        <v>12</v>
      </c>
      <c r="H2198" t="s">
        <v>121</v>
      </c>
      <c r="I2198" t="s">
        <v>1813</v>
      </c>
      <c r="J2198" t="s">
        <v>1814</v>
      </c>
      <c r="K2198" t="s">
        <v>1815</v>
      </c>
      <c r="L2198" t="s">
        <v>1816</v>
      </c>
      <c r="M2198">
        <v>5</v>
      </c>
    </row>
    <row r="2199" spans="1:13" x14ac:dyDescent="0.3">
      <c r="A2199" t="s">
        <v>2274</v>
      </c>
      <c r="B2199">
        <v>2016</v>
      </c>
      <c r="C2199" s="1">
        <v>825000</v>
      </c>
      <c r="D2199">
        <v>33500</v>
      </c>
      <c r="E2199" t="s">
        <v>14</v>
      </c>
      <c r="F2199" t="s">
        <v>25</v>
      </c>
      <c r="G2199" t="s">
        <v>12</v>
      </c>
      <c r="H2199" t="s">
        <v>121</v>
      </c>
      <c r="I2199" t="s">
        <v>2275</v>
      </c>
      <c r="J2199" t="s">
        <v>1625</v>
      </c>
      <c r="K2199" t="s">
        <v>1685</v>
      </c>
      <c r="L2199" t="s">
        <v>1686</v>
      </c>
      <c r="M2199">
        <v>5</v>
      </c>
    </row>
    <row r="2200" spans="1:13" x14ac:dyDescent="0.3">
      <c r="A2200" t="s">
        <v>837</v>
      </c>
      <c r="B2200">
        <v>2012</v>
      </c>
      <c r="C2200" s="1">
        <v>250000</v>
      </c>
      <c r="D2200">
        <v>70000</v>
      </c>
      <c r="E2200" t="s">
        <v>14</v>
      </c>
      <c r="F2200" t="s">
        <v>25</v>
      </c>
      <c r="G2200" t="s">
        <v>12</v>
      </c>
      <c r="H2200" t="s">
        <v>121</v>
      </c>
      <c r="I2200" t="s">
        <v>2104</v>
      </c>
      <c r="J2200" t="s">
        <v>2039</v>
      </c>
      <c r="K2200" t="s">
        <v>1765</v>
      </c>
      <c r="L2200" t="s">
        <v>2105</v>
      </c>
      <c r="M2200">
        <v>7</v>
      </c>
    </row>
    <row r="2201" spans="1:13" x14ac:dyDescent="0.3">
      <c r="A2201" t="s">
        <v>653</v>
      </c>
      <c r="B2201">
        <v>2015</v>
      </c>
      <c r="C2201" s="1">
        <v>600000</v>
      </c>
      <c r="D2201">
        <v>10000</v>
      </c>
      <c r="E2201" t="s">
        <v>10</v>
      </c>
      <c r="F2201" t="s">
        <v>25</v>
      </c>
      <c r="G2201" t="s">
        <v>12</v>
      </c>
      <c r="H2201" t="s">
        <v>121</v>
      </c>
      <c r="I2201" t="s">
        <v>1813</v>
      </c>
      <c r="J2201" t="s">
        <v>1647</v>
      </c>
      <c r="K2201" t="s">
        <v>2995</v>
      </c>
      <c r="L2201" t="s">
        <v>2799</v>
      </c>
      <c r="M2201">
        <v>5</v>
      </c>
    </row>
    <row r="2202" spans="1:13" x14ac:dyDescent="0.3">
      <c r="A2202" t="s">
        <v>2996</v>
      </c>
      <c r="B2202">
        <v>2018</v>
      </c>
      <c r="C2202" s="1">
        <v>1325000</v>
      </c>
      <c r="D2202">
        <v>22053</v>
      </c>
      <c r="E2202" t="s">
        <v>14</v>
      </c>
      <c r="F2202" t="s">
        <v>25</v>
      </c>
      <c r="G2202" t="s">
        <v>12</v>
      </c>
      <c r="H2202" t="s">
        <v>121</v>
      </c>
      <c r="I2202" t="s">
        <v>2763</v>
      </c>
      <c r="J2202" t="s">
        <v>1742</v>
      </c>
      <c r="K2202" t="s">
        <v>1877</v>
      </c>
      <c r="L2202" t="s">
        <v>2357</v>
      </c>
      <c r="M2202">
        <v>7</v>
      </c>
    </row>
    <row r="2203" spans="1:13" x14ac:dyDescent="0.3">
      <c r="A2203" t="s">
        <v>1205</v>
      </c>
      <c r="B2203">
        <v>2016</v>
      </c>
      <c r="C2203" s="1">
        <v>770000</v>
      </c>
      <c r="D2203">
        <v>50000</v>
      </c>
      <c r="E2203" t="s">
        <v>14</v>
      </c>
      <c r="F2203" t="s">
        <v>25</v>
      </c>
      <c r="G2203" t="s">
        <v>12</v>
      </c>
      <c r="H2203" t="s">
        <v>121</v>
      </c>
      <c r="I2203" t="s">
        <v>2372</v>
      </c>
      <c r="J2203" t="s">
        <v>2039</v>
      </c>
      <c r="K2203" t="s">
        <v>1765</v>
      </c>
      <c r="L2203" t="s">
        <v>2105</v>
      </c>
      <c r="M2203">
        <v>7</v>
      </c>
    </row>
    <row r="2204" spans="1:13" x14ac:dyDescent="0.3">
      <c r="A2204" t="s">
        <v>539</v>
      </c>
      <c r="B2204">
        <v>2011</v>
      </c>
      <c r="C2204" s="1">
        <v>415000</v>
      </c>
      <c r="D2204">
        <v>78432</v>
      </c>
      <c r="E2204" t="s">
        <v>14</v>
      </c>
      <c r="F2204" t="s">
        <v>25</v>
      </c>
      <c r="G2204" t="s">
        <v>12</v>
      </c>
      <c r="H2204" t="s">
        <v>121</v>
      </c>
      <c r="I2204" t="s">
        <v>2564</v>
      </c>
      <c r="J2204" t="s">
        <v>2000</v>
      </c>
      <c r="K2204" t="s">
        <v>2565</v>
      </c>
      <c r="L2204" t="s">
        <v>2566</v>
      </c>
      <c r="M2204">
        <v>5</v>
      </c>
    </row>
    <row r="2205" spans="1:13" x14ac:dyDescent="0.3">
      <c r="A2205" t="s">
        <v>1519</v>
      </c>
      <c r="B2205">
        <v>2011</v>
      </c>
      <c r="C2205" s="1">
        <v>825000</v>
      </c>
      <c r="D2205">
        <v>125000</v>
      </c>
      <c r="E2205" t="s">
        <v>14</v>
      </c>
      <c r="F2205" t="s">
        <v>25</v>
      </c>
      <c r="G2205" t="s">
        <v>12</v>
      </c>
      <c r="H2205" t="s">
        <v>126</v>
      </c>
      <c r="I2205" t="s">
        <v>2997</v>
      </c>
      <c r="J2205" t="s">
        <v>2540</v>
      </c>
      <c r="K2205" t="s">
        <v>2541</v>
      </c>
      <c r="L2205" t="s">
        <v>2998</v>
      </c>
      <c r="M2205">
        <v>7</v>
      </c>
    </row>
    <row r="2206" spans="1:13" x14ac:dyDescent="0.3">
      <c r="A2206" t="s">
        <v>2999</v>
      </c>
      <c r="B2206">
        <v>2018</v>
      </c>
      <c r="C2206" s="1">
        <v>530000</v>
      </c>
      <c r="D2206">
        <v>80000</v>
      </c>
      <c r="E2206" t="s">
        <v>14</v>
      </c>
      <c r="F2206" t="s">
        <v>25</v>
      </c>
      <c r="G2206" t="s">
        <v>12</v>
      </c>
      <c r="H2206" t="s">
        <v>121</v>
      </c>
      <c r="I2206" t="s">
        <v>2557</v>
      </c>
      <c r="J2206" t="s">
        <v>1629</v>
      </c>
      <c r="K2206" t="s">
        <v>2558</v>
      </c>
      <c r="L2206" t="s">
        <v>2559</v>
      </c>
      <c r="M2206">
        <v>5</v>
      </c>
    </row>
    <row r="2207" spans="1:13" x14ac:dyDescent="0.3">
      <c r="A2207" t="s">
        <v>179</v>
      </c>
      <c r="B2207">
        <v>2006</v>
      </c>
      <c r="C2207" s="1">
        <v>425000</v>
      </c>
      <c r="D2207">
        <v>270000</v>
      </c>
      <c r="E2207" t="s">
        <v>14</v>
      </c>
      <c r="F2207" t="s">
        <v>25</v>
      </c>
      <c r="G2207" t="s">
        <v>12</v>
      </c>
      <c r="H2207" t="s">
        <v>154</v>
      </c>
      <c r="I2207" t="s">
        <v>2148</v>
      </c>
      <c r="J2207" t="s">
        <v>1764</v>
      </c>
      <c r="K2207" t="s">
        <v>2149</v>
      </c>
      <c r="L2207" t="s">
        <v>2150</v>
      </c>
      <c r="M2207">
        <v>8</v>
      </c>
    </row>
    <row r="2208" spans="1:13" x14ac:dyDescent="0.3">
      <c r="A2208" t="s">
        <v>518</v>
      </c>
      <c r="B2208">
        <v>2012</v>
      </c>
      <c r="C2208" s="1">
        <v>310000</v>
      </c>
      <c r="D2208">
        <v>50000</v>
      </c>
      <c r="E2208" t="s">
        <v>10</v>
      </c>
      <c r="F2208" t="s">
        <v>25</v>
      </c>
      <c r="G2208" t="s">
        <v>12</v>
      </c>
      <c r="H2208" t="s">
        <v>126</v>
      </c>
      <c r="I2208" t="s">
        <v>2066</v>
      </c>
      <c r="J2208" t="s">
        <v>1681</v>
      </c>
      <c r="K2208" t="s">
        <v>1815</v>
      </c>
      <c r="L2208" t="s">
        <v>1923</v>
      </c>
      <c r="M2208">
        <v>5</v>
      </c>
    </row>
    <row r="2209" spans="1:13" x14ac:dyDescent="0.3">
      <c r="A2209" t="s">
        <v>359</v>
      </c>
      <c r="B2209">
        <v>2017</v>
      </c>
      <c r="C2209" s="1">
        <v>390000</v>
      </c>
      <c r="D2209">
        <v>20000</v>
      </c>
      <c r="E2209" t="s">
        <v>10</v>
      </c>
      <c r="F2209" t="s">
        <v>25</v>
      </c>
      <c r="G2209" t="s">
        <v>12</v>
      </c>
      <c r="H2209" t="s">
        <v>121</v>
      </c>
      <c r="I2209" t="s">
        <v>2188</v>
      </c>
      <c r="J2209" t="s">
        <v>1704</v>
      </c>
      <c r="K2209" t="s">
        <v>2064</v>
      </c>
      <c r="L2209" t="s">
        <v>1706</v>
      </c>
      <c r="M2209">
        <v>5</v>
      </c>
    </row>
    <row r="2210" spans="1:13" x14ac:dyDescent="0.3">
      <c r="A2210" t="s">
        <v>3000</v>
      </c>
      <c r="B2210">
        <v>2016</v>
      </c>
      <c r="C2210" s="1">
        <v>700000</v>
      </c>
      <c r="D2210">
        <v>30000</v>
      </c>
      <c r="E2210" t="s">
        <v>10</v>
      </c>
      <c r="F2210" t="s">
        <v>25</v>
      </c>
      <c r="G2210" t="s">
        <v>12</v>
      </c>
      <c r="H2210" t="s">
        <v>121</v>
      </c>
      <c r="I2210" t="s">
        <v>2265</v>
      </c>
      <c r="J2210" t="s">
        <v>1734</v>
      </c>
      <c r="K2210" t="s">
        <v>1735</v>
      </c>
      <c r="L2210" t="s">
        <v>1736</v>
      </c>
      <c r="M2210">
        <v>5</v>
      </c>
    </row>
    <row r="2211" spans="1:13" x14ac:dyDescent="0.3">
      <c r="A2211" t="s">
        <v>238</v>
      </c>
      <c r="B2211">
        <v>2010</v>
      </c>
      <c r="C2211" s="1">
        <v>200000</v>
      </c>
      <c r="D2211">
        <v>70000</v>
      </c>
      <c r="E2211" t="s">
        <v>10</v>
      </c>
      <c r="F2211" t="s">
        <v>25</v>
      </c>
      <c r="G2211" t="s">
        <v>12</v>
      </c>
      <c r="H2211" t="s">
        <v>126</v>
      </c>
      <c r="I2211" t="s">
        <v>1849</v>
      </c>
      <c r="J2211" t="s">
        <v>1850</v>
      </c>
      <c r="K2211" t="s">
        <v>1851</v>
      </c>
      <c r="L2211" t="s">
        <v>1852</v>
      </c>
      <c r="M2211">
        <v>5</v>
      </c>
    </row>
    <row r="2212" spans="1:13" x14ac:dyDescent="0.3">
      <c r="A2212" t="s">
        <v>635</v>
      </c>
      <c r="B2212">
        <v>2013</v>
      </c>
      <c r="C2212" s="1">
        <v>1050000</v>
      </c>
      <c r="D2212">
        <v>7200</v>
      </c>
      <c r="E2212" t="s">
        <v>14</v>
      </c>
      <c r="F2212" t="s">
        <v>25</v>
      </c>
      <c r="G2212" t="s">
        <v>12</v>
      </c>
      <c r="H2212" t="s">
        <v>121</v>
      </c>
      <c r="I2212" t="s">
        <v>1763</v>
      </c>
      <c r="J2212" t="s">
        <v>1764</v>
      </c>
      <c r="K2212" t="s">
        <v>1789</v>
      </c>
      <c r="L2212" t="s">
        <v>1790</v>
      </c>
      <c r="M2212">
        <v>8</v>
      </c>
    </row>
    <row r="2213" spans="1:13" x14ac:dyDescent="0.3">
      <c r="A2213" t="s">
        <v>869</v>
      </c>
      <c r="B2213">
        <v>2014</v>
      </c>
      <c r="C2213" s="1">
        <v>580000</v>
      </c>
      <c r="D2213">
        <v>97000</v>
      </c>
      <c r="E2213" t="s">
        <v>14</v>
      </c>
      <c r="F2213" t="s">
        <v>25</v>
      </c>
      <c r="G2213" t="s">
        <v>12</v>
      </c>
      <c r="H2213" t="s">
        <v>121</v>
      </c>
      <c r="I2213" t="s">
        <v>1777</v>
      </c>
      <c r="J2213" t="s">
        <v>1629</v>
      </c>
      <c r="K2213" t="s">
        <v>1698</v>
      </c>
      <c r="L2213" t="s">
        <v>1686</v>
      </c>
      <c r="M2213">
        <v>5</v>
      </c>
    </row>
    <row r="2214" spans="1:13" x14ac:dyDescent="0.3">
      <c r="A2214" t="s">
        <v>241</v>
      </c>
      <c r="B2214">
        <v>2014</v>
      </c>
      <c r="C2214" s="1">
        <v>200000</v>
      </c>
      <c r="D2214">
        <v>60000</v>
      </c>
      <c r="E2214" t="s">
        <v>10</v>
      </c>
      <c r="F2214" t="s">
        <v>25</v>
      </c>
      <c r="G2214" t="s">
        <v>12</v>
      </c>
      <c r="H2214" t="s">
        <v>126</v>
      </c>
      <c r="I2214" t="s">
        <v>2031</v>
      </c>
      <c r="J2214" t="s">
        <v>2250</v>
      </c>
      <c r="K2214" t="s">
        <v>2251</v>
      </c>
      <c r="L2214" t="s">
        <v>2252</v>
      </c>
      <c r="M2214">
        <v>5</v>
      </c>
    </row>
    <row r="2215" spans="1:13" x14ac:dyDescent="0.3">
      <c r="A2215" t="s">
        <v>3001</v>
      </c>
      <c r="B2215">
        <v>2013</v>
      </c>
      <c r="C2215" s="1">
        <v>245000</v>
      </c>
      <c r="D2215">
        <v>25000</v>
      </c>
      <c r="E2215" t="s">
        <v>10</v>
      </c>
      <c r="F2215" t="s">
        <v>25</v>
      </c>
      <c r="G2215" t="s">
        <v>12</v>
      </c>
      <c r="H2215" t="s">
        <v>121</v>
      </c>
      <c r="I2215" t="s">
        <v>1713</v>
      </c>
      <c r="J2215" t="s">
        <v>1704</v>
      </c>
      <c r="K2215" t="s">
        <v>2351</v>
      </c>
      <c r="L2215" t="s">
        <v>2488</v>
      </c>
      <c r="M2215">
        <v>5</v>
      </c>
    </row>
    <row r="2216" spans="1:13" x14ac:dyDescent="0.3">
      <c r="A2216" t="s">
        <v>1097</v>
      </c>
      <c r="B2216">
        <v>2010</v>
      </c>
      <c r="C2216" s="1">
        <v>210000</v>
      </c>
      <c r="D2216">
        <v>94000</v>
      </c>
      <c r="E2216" t="s">
        <v>10</v>
      </c>
      <c r="F2216" t="s">
        <v>25</v>
      </c>
      <c r="G2216" t="s">
        <v>12</v>
      </c>
      <c r="H2216" t="s">
        <v>126</v>
      </c>
      <c r="I2216" t="s">
        <v>1807</v>
      </c>
      <c r="J2216" t="s">
        <v>1647</v>
      </c>
      <c r="K2216" t="s">
        <v>1808</v>
      </c>
      <c r="L2216" t="s">
        <v>2118</v>
      </c>
      <c r="M2216">
        <v>5</v>
      </c>
    </row>
    <row r="2217" spans="1:13" x14ac:dyDescent="0.3">
      <c r="A2217" t="s">
        <v>3002</v>
      </c>
      <c r="B2217">
        <v>2005</v>
      </c>
      <c r="C2217" s="1">
        <v>50000</v>
      </c>
      <c r="D2217">
        <v>90000</v>
      </c>
      <c r="E2217" t="s">
        <v>10</v>
      </c>
      <c r="F2217" t="s">
        <v>25</v>
      </c>
      <c r="G2217" t="s">
        <v>12</v>
      </c>
      <c r="H2217" t="s">
        <v>126</v>
      </c>
      <c r="I2217" t="s">
        <v>2340</v>
      </c>
      <c r="J2217" t="s">
        <v>3003</v>
      </c>
      <c r="K2217" t="s">
        <v>2112</v>
      </c>
      <c r="L2217" t="s">
        <v>3004</v>
      </c>
      <c r="M2217">
        <v>5</v>
      </c>
    </row>
    <row r="2218" spans="1:13" x14ac:dyDescent="0.3">
      <c r="A2218" t="s">
        <v>3005</v>
      </c>
      <c r="B2218">
        <v>2012</v>
      </c>
      <c r="C2218" s="1">
        <v>700000</v>
      </c>
      <c r="D2218">
        <v>50000</v>
      </c>
      <c r="E2218" t="s">
        <v>14</v>
      </c>
      <c r="F2218" t="s">
        <v>25</v>
      </c>
      <c r="G2218" t="s">
        <v>19</v>
      </c>
      <c r="H2218" t="s">
        <v>126</v>
      </c>
      <c r="I2218" t="s">
        <v>3006</v>
      </c>
      <c r="J2218" t="s">
        <v>3007</v>
      </c>
      <c r="K2218" t="s">
        <v>2675</v>
      </c>
      <c r="L2218" t="s">
        <v>3008</v>
      </c>
      <c r="M2218">
        <v>7</v>
      </c>
    </row>
    <row r="2219" spans="1:13" x14ac:dyDescent="0.3">
      <c r="A2219" t="s">
        <v>244</v>
      </c>
      <c r="B2219">
        <v>2019</v>
      </c>
      <c r="C2219" s="1">
        <v>660000</v>
      </c>
      <c r="D2219">
        <v>35000</v>
      </c>
      <c r="E2219" t="s">
        <v>14</v>
      </c>
      <c r="F2219" t="s">
        <v>25</v>
      </c>
      <c r="G2219" t="s">
        <v>12</v>
      </c>
      <c r="H2219" t="s">
        <v>121</v>
      </c>
      <c r="I2219" t="s">
        <v>2048</v>
      </c>
      <c r="J2219" t="s">
        <v>1625</v>
      </c>
      <c r="K2219" t="s">
        <v>1626</v>
      </c>
      <c r="L2219" t="s">
        <v>2049</v>
      </c>
      <c r="M2219">
        <v>5</v>
      </c>
    </row>
    <row r="2220" spans="1:13" x14ac:dyDescent="0.3">
      <c r="A2220" t="s">
        <v>520</v>
      </c>
      <c r="B2220">
        <v>2015</v>
      </c>
      <c r="C2220" s="1">
        <v>630000</v>
      </c>
      <c r="D2220">
        <v>117500</v>
      </c>
      <c r="E2220" t="s">
        <v>10</v>
      </c>
      <c r="F2220" t="s">
        <v>25</v>
      </c>
      <c r="G2220" t="s">
        <v>12</v>
      </c>
      <c r="H2220" t="s">
        <v>126</v>
      </c>
      <c r="I2220" t="s">
        <v>2065</v>
      </c>
      <c r="J2220" t="s">
        <v>1634</v>
      </c>
      <c r="K2220" t="s">
        <v>1751</v>
      </c>
      <c r="L2220" t="s">
        <v>1752</v>
      </c>
      <c r="M2220">
        <v>5</v>
      </c>
    </row>
    <row r="2221" spans="1:13" x14ac:dyDescent="0.3">
      <c r="A2221" t="s">
        <v>195</v>
      </c>
      <c r="B2221">
        <v>2012</v>
      </c>
      <c r="C2221" s="1">
        <v>950000</v>
      </c>
      <c r="D2221">
        <v>78500</v>
      </c>
      <c r="E2221" t="s">
        <v>14</v>
      </c>
      <c r="F2221" t="s">
        <v>25</v>
      </c>
      <c r="G2221" t="s">
        <v>12</v>
      </c>
      <c r="H2221" t="s">
        <v>121</v>
      </c>
      <c r="I2221" t="s">
        <v>1892</v>
      </c>
      <c r="J2221" t="s">
        <v>1742</v>
      </c>
      <c r="K2221" t="s">
        <v>2108</v>
      </c>
      <c r="L2221" t="s">
        <v>2109</v>
      </c>
      <c r="M2221">
        <v>7</v>
      </c>
    </row>
    <row r="2222" spans="1:13" x14ac:dyDescent="0.3">
      <c r="A2222" t="s">
        <v>1412</v>
      </c>
      <c r="B2222">
        <v>2018</v>
      </c>
      <c r="C2222" s="1">
        <v>740000</v>
      </c>
      <c r="D2222">
        <v>8000</v>
      </c>
      <c r="E2222" t="s">
        <v>10</v>
      </c>
      <c r="F2222" t="s">
        <v>25</v>
      </c>
      <c r="G2222" t="s">
        <v>12</v>
      </c>
      <c r="H2222" t="s">
        <v>121</v>
      </c>
      <c r="I2222" t="s">
        <v>1723</v>
      </c>
      <c r="J2222" t="s">
        <v>1647</v>
      </c>
      <c r="K2222" t="s">
        <v>1724</v>
      </c>
      <c r="L2222" t="s">
        <v>1725</v>
      </c>
      <c r="M2222">
        <v>5</v>
      </c>
    </row>
    <row r="2223" spans="1:13" x14ac:dyDescent="0.3">
      <c r="A2223" t="s">
        <v>3009</v>
      </c>
      <c r="B2223">
        <v>2017</v>
      </c>
      <c r="C2223" s="1">
        <v>570000</v>
      </c>
      <c r="D2223">
        <v>25000</v>
      </c>
      <c r="E2223" t="s">
        <v>10</v>
      </c>
      <c r="F2223" t="s">
        <v>25</v>
      </c>
      <c r="G2223" t="s">
        <v>12</v>
      </c>
      <c r="H2223" t="s">
        <v>121</v>
      </c>
      <c r="I2223" t="s">
        <v>2016</v>
      </c>
      <c r="J2223" t="s">
        <v>1814</v>
      </c>
      <c r="K2223" t="s">
        <v>1815</v>
      </c>
      <c r="L2223" t="s">
        <v>1816</v>
      </c>
      <c r="M2223">
        <v>5</v>
      </c>
    </row>
    <row r="2224" spans="1:13" x14ac:dyDescent="0.3">
      <c r="A2224" t="s">
        <v>123</v>
      </c>
      <c r="B2224">
        <v>2012</v>
      </c>
      <c r="C2224" s="1">
        <v>450000</v>
      </c>
      <c r="D2224">
        <v>60000</v>
      </c>
      <c r="E2224" t="s">
        <v>14</v>
      </c>
      <c r="F2224" t="s">
        <v>25</v>
      </c>
      <c r="G2224" t="s">
        <v>12</v>
      </c>
      <c r="H2224" t="s">
        <v>154</v>
      </c>
      <c r="I2224" t="s">
        <v>1899</v>
      </c>
      <c r="J2224" t="s">
        <v>1900</v>
      </c>
      <c r="K2224" t="s">
        <v>1901</v>
      </c>
      <c r="L2224" t="s">
        <v>1902</v>
      </c>
      <c r="M2224">
        <v>5</v>
      </c>
    </row>
    <row r="2225" spans="1:13" x14ac:dyDescent="0.3">
      <c r="A2225" t="s">
        <v>1031</v>
      </c>
      <c r="B2225">
        <v>2019</v>
      </c>
      <c r="C2225" s="1">
        <v>390000</v>
      </c>
      <c r="D2225">
        <v>10000</v>
      </c>
      <c r="E2225" t="s">
        <v>10</v>
      </c>
      <c r="F2225" t="s">
        <v>25</v>
      </c>
      <c r="G2225" t="s">
        <v>12</v>
      </c>
      <c r="H2225" t="s">
        <v>121</v>
      </c>
      <c r="I2225" t="s">
        <v>2269</v>
      </c>
      <c r="J2225" t="s">
        <v>1916</v>
      </c>
      <c r="K2225" t="s">
        <v>1678</v>
      </c>
      <c r="L2225" t="s">
        <v>1917</v>
      </c>
      <c r="M2225">
        <v>5</v>
      </c>
    </row>
    <row r="2226" spans="1:13" x14ac:dyDescent="0.3">
      <c r="A2226" t="s">
        <v>3010</v>
      </c>
      <c r="B2226">
        <v>2009</v>
      </c>
      <c r="C2226" s="1">
        <v>180000</v>
      </c>
      <c r="D2226">
        <v>70000</v>
      </c>
      <c r="E2226" t="s">
        <v>10</v>
      </c>
      <c r="F2226" t="s">
        <v>25</v>
      </c>
      <c r="G2226" t="s">
        <v>12</v>
      </c>
      <c r="H2226" t="s">
        <v>126</v>
      </c>
      <c r="I2226" t="s">
        <v>2119</v>
      </c>
      <c r="J2226" t="s">
        <v>2883</v>
      </c>
      <c r="K2226" t="s">
        <v>2388</v>
      </c>
      <c r="L2226" t="s">
        <v>3011</v>
      </c>
      <c r="M2226">
        <v>5</v>
      </c>
    </row>
    <row r="2227" spans="1:13" x14ac:dyDescent="0.3">
      <c r="A2227" t="s">
        <v>565</v>
      </c>
      <c r="B2227">
        <v>2015</v>
      </c>
      <c r="C2227" s="1">
        <v>130000</v>
      </c>
      <c r="D2227">
        <v>60000</v>
      </c>
      <c r="E2227" t="s">
        <v>10</v>
      </c>
      <c r="F2227" t="s">
        <v>25</v>
      </c>
      <c r="G2227" t="s">
        <v>12</v>
      </c>
      <c r="H2227" t="s">
        <v>121</v>
      </c>
      <c r="I2227" t="s">
        <v>2134</v>
      </c>
      <c r="J2227" t="s">
        <v>2215</v>
      </c>
      <c r="K2227" t="s">
        <v>2619</v>
      </c>
      <c r="L2227" t="s">
        <v>2620</v>
      </c>
      <c r="M2227">
        <v>4</v>
      </c>
    </row>
    <row r="2228" spans="1:13" x14ac:dyDescent="0.3">
      <c r="A2228" t="s">
        <v>2468</v>
      </c>
      <c r="B2228">
        <v>2006</v>
      </c>
      <c r="C2228" s="1">
        <v>270000</v>
      </c>
      <c r="D2228">
        <v>70000</v>
      </c>
      <c r="E2228" t="s">
        <v>10</v>
      </c>
      <c r="F2228" t="s">
        <v>25</v>
      </c>
      <c r="G2228" t="s">
        <v>12</v>
      </c>
      <c r="H2228" t="s">
        <v>126</v>
      </c>
      <c r="I2228" t="s">
        <v>1633</v>
      </c>
      <c r="J2228" t="s">
        <v>1634</v>
      </c>
      <c r="K2228" t="s">
        <v>1635</v>
      </c>
      <c r="L2228" t="s">
        <v>1636</v>
      </c>
      <c r="M2228">
        <v>5</v>
      </c>
    </row>
    <row r="2229" spans="1:13" x14ac:dyDescent="0.3">
      <c r="A2229" t="s">
        <v>891</v>
      </c>
      <c r="B2229">
        <v>1997</v>
      </c>
      <c r="C2229" s="1">
        <v>60000</v>
      </c>
      <c r="D2229">
        <v>25000</v>
      </c>
      <c r="E2229" t="s">
        <v>10</v>
      </c>
      <c r="F2229" t="s">
        <v>25</v>
      </c>
      <c r="G2229" t="s">
        <v>12</v>
      </c>
      <c r="H2229" t="s">
        <v>154</v>
      </c>
      <c r="I2229" t="s">
        <v>1642</v>
      </c>
      <c r="J2229" t="s">
        <v>1655</v>
      </c>
      <c r="K2229" t="s">
        <v>1656</v>
      </c>
      <c r="L2229" t="s">
        <v>1657</v>
      </c>
      <c r="M2229">
        <v>4</v>
      </c>
    </row>
    <row r="2230" spans="1:13" x14ac:dyDescent="0.3">
      <c r="A2230" t="s">
        <v>1090</v>
      </c>
      <c r="B2230">
        <v>2006</v>
      </c>
      <c r="C2230" s="1">
        <v>170000</v>
      </c>
      <c r="D2230">
        <v>90000</v>
      </c>
      <c r="E2230" t="s">
        <v>10</v>
      </c>
      <c r="F2230" t="s">
        <v>25</v>
      </c>
      <c r="G2230" t="s">
        <v>12</v>
      </c>
      <c r="H2230" t="s">
        <v>154</v>
      </c>
      <c r="I2230" t="s">
        <v>2240</v>
      </c>
      <c r="J2230" t="s">
        <v>2053</v>
      </c>
      <c r="K2230" t="s">
        <v>2054</v>
      </c>
      <c r="L2230" t="s">
        <v>2241</v>
      </c>
      <c r="M2230">
        <v>5</v>
      </c>
    </row>
    <row r="2231" spans="1:13" x14ac:dyDescent="0.3">
      <c r="A2231" t="s">
        <v>231</v>
      </c>
      <c r="B2231">
        <v>2015</v>
      </c>
      <c r="C2231" s="1">
        <v>978999</v>
      </c>
      <c r="D2231">
        <v>90000</v>
      </c>
      <c r="E2231" t="s">
        <v>14</v>
      </c>
      <c r="F2231" t="s">
        <v>25</v>
      </c>
      <c r="G2231" t="s">
        <v>12</v>
      </c>
      <c r="H2231" t="s">
        <v>121</v>
      </c>
      <c r="I2231" t="s">
        <v>1911</v>
      </c>
      <c r="J2231" t="s">
        <v>1900</v>
      </c>
      <c r="K2231" t="s">
        <v>1912</v>
      </c>
      <c r="L2231" t="s">
        <v>1913</v>
      </c>
      <c r="M2231">
        <v>5</v>
      </c>
    </row>
    <row r="2232" spans="1:13" x14ac:dyDescent="0.3">
      <c r="A2232" t="s">
        <v>3012</v>
      </c>
      <c r="B2232">
        <v>2018</v>
      </c>
      <c r="C2232" s="1">
        <v>490000</v>
      </c>
      <c r="D2232">
        <v>25000</v>
      </c>
      <c r="E2232" t="s">
        <v>10</v>
      </c>
      <c r="F2232" t="s">
        <v>25</v>
      </c>
      <c r="G2232" t="s">
        <v>12</v>
      </c>
      <c r="H2232" t="s">
        <v>121</v>
      </c>
      <c r="I2232" t="s">
        <v>2188</v>
      </c>
      <c r="J2232" t="s">
        <v>1704</v>
      </c>
      <c r="K2232" t="s">
        <v>2064</v>
      </c>
      <c r="L2232" t="s">
        <v>1706</v>
      </c>
      <c r="M2232">
        <v>5</v>
      </c>
    </row>
    <row r="2233" spans="1:13" x14ac:dyDescent="0.3">
      <c r="A2233" t="s">
        <v>933</v>
      </c>
      <c r="B2233">
        <v>2012</v>
      </c>
      <c r="C2233" s="1">
        <v>280000</v>
      </c>
      <c r="D2233">
        <v>60000</v>
      </c>
      <c r="E2233" t="s">
        <v>14</v>
      </c>
      <c r="F2233" t="s">
        <v>25</v>
      </c>
      <c r="G2233" t="s">
        <v>12</v>
      </c>
      <c r="H2233" t="s">
        <v>126</v>
      </c>
      <c r="I2233" t="s">
        <v>2286</v>
      </c>
      <c r="J2233" t="s">
        <v>1629</v>
      </c>
      <c r="K2233" t="s">
        <v>2090</v>
      </c>
      <c r="L2233" t="s">
        <v>2287</v>
      </c>
      <c r="M2233">
        <v>5</v>
      </c>
    </row>
    <row r="2234" spans="1:13" x14ac:dyDescent="0.3">
      <c r="A2234" t="s">
        <v>3012</v>
      </c>
      <c r="B2234">
        <v>2018</v>
      </c>
      <c r="C2234" s="1">
        <v>390000</v>
      </c>
      <c r="D2234">
        <v>25000</v>
      </c>
      <c r="E2234" t="s">
        <v>10</v>
      </c>
      <c r="F2234" t="s">
        <v>25</v>
      </c>
      <c r="G2234" t="s">
        <v>12</v>
      </c>
      <c r="H2234" t="s">
        <v>121</v>
      </c>
      <c r="I2234" t="s">
        <v>2188</v>
      </c>
      <c r="J2234" t="s">
        <v>1704</v>
      </c>
      <c r="K2234" t="s">
        <v>2064</v>
      </c>
      <c r="L2234" t="s">
        <v>1706</v>
      </c>
      <c r="M2234">
        <v>5</v>
      </c>
    </row>
    <row r="2235" spans="1:13" x14ac:dyDescent="0.3">
      <c r="A2235" t="s">
        <v>346</v>
      </c>
      <c r="B2235">
        <v>2013</v>
      </c>
      <c r="C2235" s="1">
        <v>170000</v>
      </c>
      <c r="D2235">
        <v>60000</v>
      </c>
      <c r="E2235" t="s">
        <v>10</v>
      </c>
      <c r="F2235" t="s">
        <v>25</v>
      </c>
      <c r="G2235" t="s">
        <v>12</v>
      </c>
      <c r="H2235" t="s">
        <v>151</v>
      </c>
      <c r="I2235" t="s">
        <v>2085</v>
      </c>
      <c r="J2235" t="s">
        <v>1655</v>
      </c>
      <c r="K2235" t="s">
        <v>1711</v>
      </c>
      <c r="L2235" t="s">
        <v>1712</v>
      </c>
      <c r="M2235">
        <v>5</v>
      </c>
    </row>
    <row r="2236" spans="1:13" x14ac:dyDescent="0.3">
      <c r="A2236" t="s">
        <v>413</v>
      </c>
      <c r="B2236">
        <v>2008</v>
      </c>
      <c r="C2236" s="1">
        <v>45000</v>
      </c>
      <c r="D2236">
        <v>70000</v>
      </c>
      <c r="E2236" t="s">
        <v>10</v>
      </c>
      <c r="F2236" t="s">
        <v>25</v>
      </c>
      <c r="G2236" t="s">
        <v>12</v>
      </c>
      <c r="H2236" t="s">
        <v>121</v>
      </c>
      <c r="I2236" t="s">
        <v>1970</v>
      </c>
      <c r="J2236" t="s">
        <v>2546</v>
      </c>
      <c r="K2236" t="s">
        <v>2458</v>
      </c>
      <c r="L2236" t="s">
        <v>2547</v>
      </c>
      <c r="M2236">
        <v>5</v>
      </c>
    </row>
    <row r="2237" spans="1:13" x14ac:dyDescent="0.3">
      <c r="A2237" t="s">
        <v>230</v>
      </c>
      <c r="B2237">
        <v>2016</v>
      </c>
      <c r="C2237" s="1">
        <v>640000</v>
      </c>
      <c r="D2237">
        <v>80000</v>
      </c>
      <c r="E2237" t="s">
        <v>14</v>
      </c>
      <c r="F2237" t="s">
        <v>25</v>
      </c>
      <c r="G2237" t="s">
        <v>12</v>
      </c>
      <c r="H2237" t="s">
        <v>126</v>
      </c>
      <c r="I2237" t="s">
        <v>1684</v>
      </c>
      <c r="J2237" t="s">
        <v>1625</v>
      </c>
      <c r="K2237" t="s">
        <v>1685</v>
      </c>
      <c r="L2237" t="s">
        <v>1686</v>
      </c>
      <c r="M2237">
        <v>7</v>
      </c>
    </row>
    <row r="2238" spans="1:13" x14ac:dyDescent="0.3">
      <c r="A2238" t="s">
        <v>1043</v>
      </c>
      <c r="B2238">
        <v>2015</v>
      </c>
      <c r="C2238" s="1">
        <v>650000</v>
      </c>
      <c r="D2238">
        <v>110000</v>
      </c>
      <c r="E2238" t="s">
        <v>14</v>
      </c>
      <c r="F2238" t="s">
        <v>25</v>
      </c>
      <c r="G2238" t="s">
        <v>12</v>
      </c>
      <c r="H2238" t="s">
        <v>126</v>
      </c>
      <c r="I2238" t="s">
        <v>2340</v>
      </c>
      <c r="J2238" t="s">
        <v>2164</v>
      </c>
      <c r="K2238" t="s">
        <v>2035</v>
      </c>
      <c r="L2238" t="s">
        <v>2447</v>
      </c>
      <c r="M2238">
        <v>9</v>
      </c>
    </row>
    <row r="2239" spans="1:13" x14ac:dyDescent="0.3">
      <c r="A2239" t="s">
        <v>160</v>
      </c>
      <c r="B2239">
        <v>2013</v>
      </c>
      <c r="C2239" s="1">
        <v>500000</v>
      </c>
      <c r="D2239">
        <v>115717</v>
      </c>
      <c r="E2239" t="s">
        <v>14</v>
      </c>
      <c r="F2239" t="s">
        <v>25</v>
      </c>
      <c r="G2239" t="s">
        <v>12</v>
      </c>
      <c r="H2239" t="s">
        <v>121</v>
      </c>
      <c r="I2239" t="s">
        <v>2157</v>
      </c>
      <c r="J2239" t="s">
        <v>1742</v>
      </c>
      <c r="K2239" t="s">
        <v>1877</v>
      </c>
      <c r="L2239" t="s">
        <v>1878</v>
      </c>
      <c r="M2239">
        <v>9</v>
      </c>
    </row>
    <row r="2240" spans="1:13" x14ac:dyDescent="0.3">
      <c r="A2240" t="s">
        <v>3013</v>
      </c>
      <c r="B2240">
        <v>2008</v>
      </c>
      <c r="C2240" s="1">
        <v>90000</v>
      </c>
      <c r="D2240">
        <v>110000</v>
      </c>
      <c r="E2240" t="s">
        <v>14</v>
      </c>
      <c r="F2240" t="s">
        <v>25</v>
      </c>
      <c r="G2240" t="s">
        <v>12</v>
      </c>
      <c r="H2240" t="s">
        <v>126</v>
      </c>
      <c r="I2240" t="s">
        <v>1633</v>
      </c>
      <c r="J2240" t="s">
        <v>1663</v>
      </c>
      <c r="K2240" t="s">
        <v>2029</v>
      </c>
      <c r="L2240" t="s">
        <v>2504</v>
      </c>
      <c r="M2240">
        <v>5</v>
      </c>
    </row>
    <row r="2241" spans="1:13" x14ac:dyDescent="0.3">
      <c r="A2241" t="s">
        <v>886</v>
      </c>
      <c r="B2241">
        <v>2014</v>
      </c>
      <c r="C2241" s="1">
        <v>480000</v>
      </c>
      <c r="D2241">
        <v>70000</v>
      </c>
      <c r="E2241" t="s">
        <v>14</v>
      </c>
      <c r="F2241" t="s">
        <v>25</v>
      </c>
      <c r="G2241" t="s">
        <v>12</v>
      </c>
      <c r="H2241" t="s">
        <v>126</v>
      </c>
      <c r="I2241" t="s">
        <v>2951</v>
      </c>
      <c r="J2241" t="s">
        <v>1742</v>
      </c>
      <c r="K2241" t="s">
        <v>2277</v>
      </c>
      <c r="L2241" t="s">
        <v>2074</v>
      </c>
      <c r="M2241">
        <v>7</v>
      </c>
    </row>
    <row r="2242" spans="1:13" x14ac:dyDescent="0.3">
      <c r="A2242" t="s">
        <v>548</v>
      </c>
      <c r="B2242">
        <v>2019</v>
      </c>
      <c r="C2242" s="1">
        <v>630000</v>
      </c>
      <c r="D2242">
        <v>4000</v>
      </c>
      <c r="E2242" t="s">
        <v>10</v>
      </c>
      <c r="F2242" t="s">
        <v>25</v>
      </c>
      <c r="G2242" t="s">
        <v>12</v>
      </c>
      <c r="H2242" t="s">
        <v>121</v>
      </c>
      <c r="I2242" t="s">
        <v>1869</v>
      </c>
      <c r="J2242" t="s">
        <v>1647</v>
      </c>
      <c r="K2242" t="s">
        <v>1870</v>
      </c>
      <c r="L2242" t="s">
        <v>1871</v>
      </c>
      <c r="M2242">
        <v>5</v>
      </c>
    </row>
    <row r="2243" spans="1:13" x14ac:dyDescent="0.3">
      <c r="A2243" t="s">
        <v>1097</v>
      </c>
      <c r="B2243">
        <v>2011</v>
      </c>
      <c r="C2243" s="1">
        <v>250000</v>
      </c>
      <c r="D2243">
        <v>50000</v>
      </c>
      <c r="E2243" t="s">
        <v>10</v>
      </c>
      <c r="F2243" t="s">
        <v>25</v>
      </c>
      <c r="G2243" t="s">
        <v>12</v>
      </c>
      <c r="H2243" t="s">
        <v>121</v>
      </c>
      <c r="I2243" t="s">
        <v>1807</v>
      </c>
      <c r="J2243" t="s">
        <v>1647</v>
      </c>
      <c r="K2243" t="s">
        <v>1808</v>
      </c>
      <c r="L2243" t="s">
        <v>2118</v>
      </c>
      <c r="M2243">
        <v>5</v>
      </c>
    </row>
    <row r="2244" spans="1:13" x14ac:dyDescent="0.3">
      <c r="A2244" t="s">
        <v>394</v>
      </c>
      <c r="B2244">
        <v>2016</v>
      </c>
      <c r="C2244" s="1">
        <v>330000</v>
      </c>
      <c r="D2244">
        <v>70000</v>
      </c>
      <c r="E2244" t="s">
        <v>10</v>
      </c>
      <c r="F2244" t="s">
        <v>25</v>
      </c>
      <c r="G2244" t="s">
        <v>12</v>
      </c>
      <c r="H2244" t="s">
        <v>151</v>
      </c>
      <c r="I2244" t="s">
        <v>1677</v>
      </c>
      <c r="J2244" t="s">
        <v>1647</v>
      </c>
      <c r="K2244" t="s">
        <v>1682</v>
      </c>
      <c r="L2244" t="s">
        <v>1865</v>
      </c>
      <c r="M2244">
        <v>5</v>
      </c>
    </row>
    <row r="2245" spans="1:13" x14ac:dyDescent="0.3">
      <c r="A2245" t="s">
        <v>531</v>
      </c>
      <c r="B2245">
        <v>2009</v>
      </c>
      <c r="C2245" s="1">
        <v>180000</v>
      </c>
      <c r="D2245">
        <v>70000</v>
      </c>
      <c r="E2245" t="s">
        <v>10</v>
      </c>
      <c r="F2245" t="s">
        <v>25</v>
      </c>
      <c r="G2245" t="s">
        <v>12</v>
      </c>
      <c r="H2245" t="s">
        <v>126</v>
      </c>
      <c r="I2245" t="s">
        <v>1807</v>
      </c>
      <c r="J2245" t="s">
        <v>1647</v>
      </c>
      <c r="K2245" t="s">
        <v>1808</v>
      </c>
      <c r="L2245" t="s">
        <v>1809</v>
      </c>
      <c r="M2245">
        <v>5</v>
      </c>
    </row>
    <row r="2246" spans="1:13" x14ac:dyDescent="0.3">
      <c r="A2246" t="s">
        <v>594</v>
      </c>
      <c r="B2246">
        <v>2010</v>
      </c>
      <c r="C2246" s="1">
        <v>210000</v>
      </c>
      <c r="D2246">
        <v>50000</v>
      </c>
      <c r="E2246" t="s">
        <v>10</v>
      </c>
      <c r="F2246" t="s">
        <v>25</v>
      </c>
      <c r="G2246" t="s">
        <v>12</v>
      </c>
      <c r="H2246" t="s">
        <v>126</v>
      </c>
      <c r="I2246" t="s">
        <v>1756</v>
      </c>
      <c r="J2246" t="s">
        <v>1647</v>
      </c>
      <c r="K2246" t="s">
        <v>2086</v>
      </c>
      <c r="L2246" t="s">
        <v>2087</v>
      </c>
      <c r="M2246">
        <v>5</v>
      </c>
    </row>
    <row r="2247" spans="1:13" x14ac:dyDescent="0.3">
      <c r="A2247" t="s">
        <v>471</v>
      </c>
      <c r="B2247">
        <v>2016</v>
      </c>
      <c r="C2247" s="1">
        <v>550000</v>
      </c>
      <c r="D2247">
        <v>55000</v>
      </c>
      <c r="E2247" t="s">
        <v>14</v>
      </c>
      <c r="F2247" t="s">
        <v>25</v>
      </c>
      <c r="G2247" t="s">
        <v>12</v>
      </c>
      <c r="H2247" t="s">
        <v>121</v>
      </c>
      <c r="I2247" t="s">
        <v>1699</v>
      </c>
      <c r="J2247" t="s">
        <v>1625</v>
      </c>
      <c r="K2247" t="s">
        <v>1626</v>
      </c>
      <c r="L2247" t="s">
        <v>1627</v>
      </c>
      <c r="M2247">
        <v>5</v>
      </c>
    </row>
    <row r="2248" spans="1:13" x14ac:dyDescent="0.3">
      <c r="A2248" t="s">
        <v>3014</v>
      </c>
      <c r="B2248">
        <v>2020</v>
      </c>
      <c r="C2248" s="1">
        <v>950000</v>
      </c>
      <c r="D2248">
        <v>5000</v>
      </c>
      <c r="E2248" t="s">
        <v>10</v>
      </c>
      <c r="F2248" t="s">
        <v>25</v>
      </c>
      <c r="G2248" t="s">
        <v>19</v>
      </c>
      <c r="H2248" t="s">
        <v>121</v>
      </c>
      <c r="I2248" t="s">
        <v>1733</v>
      </c>
      <c r="J2248" t="s">
        <v>1681</v>
      </c>
      <c r="K2248" t="s">
        <v>1995</v>
      </c>
      <c r="L2248" t="s">
        <v>1996</v>
      </c>
      <c r="M2248">
        <v>5</v>
      </c>
    </row>
    <row r="2249" spans="1:13" x14ac:dyDescent="0.3">
      <c r="A2249" t="s">
        <v>2169</v>
      </c>
      <c r="B2249">
        <v>2013</v>
      </c>
      <c r="C2249" s="1">
        <v>430000</v>
      </c>
      <c r="D2249">
        <v>100000</v>
      </c>
      <c r="E2249" t="s">
        <v>14</v>
      </c>
      <c r="F2249" t="s">
        <v>25</v>
      </c>
      <c r="G2249" t="s">
        <v>12</v>
      </c>
      <c r="H2249" t="s">
        <v>126</v>
      </c>
      <c r="I2249" t="s">
        <v>2170</v>
      </c>
      <c r="J2249" t="s">
        <v>2164</v>
      </c>
      <c r="K2249" t="s">
        <v>1920</v>
      </c>
      <c r="L2249" t="s">
        <v>2171</v>
      </c>
      <c r="M2249">
        <v>7</v>
      </c>
    </row>
    <row r="2250" spans="1:13" x14ac:dyDescent="0.3">
      <c r="A2250" t="s">
        <v>1097</v>
      </c>
      <c r="B2250">
        <v>2014</v>
      </c>
      <c r="C2250" s="1">
        <v>348000</v>
      </c>
      <c r="D2250">
        <v>23000</v>
      </c>
      <c r="E2250" t="s">
        <v>10</v>
      </c>
      <c r="F2250" t="s">
        <v>25</v>
      </c>
      <c r="G2250" t="s">
        <v>12</v>
      </c>
      <c r="H2250" t="s">
        <v>126</v>
      </c>
      <c r="I2250" t="s">
        <v>1807</v>
      </c>
      <c r="J2250" t="s">
        <v>1647</v>
      </c>
      <c r="K2250" t="s">
        <v>1808</v>
      </c>
      <c r="L2250" t="s">
        <v>2118</v>
      </c>
      <c r="M2250">
        <v>5</v>
      </c>
    </row>
    <row r="2251" spans="1:13" x14ac:dyDescent="0.3">
      <c r="A2251" t="s">
        <v>961</v>
      </c>
      <c r="B2251">
        <v>2014</v>
      </c>
      <c r="C2251" s="1">
        <v>196000</v>
      </c>
      <c r="D2251">
        <v>60000</v>
      </c>
      <c r="E2251" t="s">
        <v>10</v>
      </c>
      <c r="F2251" t="s">
        <v>25</v>
      </c>
      <c r="G2251" t="s">
        <v>12</v>
      </c>
      <c r="H2251" t="s">
        <v>126</v>
      </c>
      <c r="I2251" t="s">
        <v>2085</v>
      </c>
      <c r="J2251" t="s">
        <v>1655</v>
      </c>
      <c r="K2251" t="s">
        <v>1711</v>
      </c>
      <c r="L2251" t="s">
        <v>1712</v>
      </c>
      <c r="M2251">
        <v>5</v>
      </c>
    </row>
    <row r="2252" spans="1:13" x14ac:dyDescent="0.3">
      <c r="A2252" t="s">
        <v>122</v>
      </c>
      <c r="B2252">
        <v>2010</v>
      </c>
      <c r="C2252" s="1">
        <v>150000</v>
      </c>
      <c r="D2252">
        <v>70000</v>
      </c>
      <c r="E2252" t="s">
        <v>10</v>
      </c>
      <c r="F2252" t="s">
        <v>25</v>
      </c>
      <c r="G2252" t="s">
        <v>12</v>
      </c>
      <c r="H2252" t="s">
        <v>126</v>
      </c>
      <c r="I2252" t="s">
        <v>1677</v>
      </c>
      <c r="J2252" t="s">
        <v>1651</v>
      </c>
      <c r="K2252" t="s">
        <v>1678</v>
      </c>
      <c r="L2252" t="s">
        <v>1679</v>
      </c>
      <c r="M2252">
        <v>5</v>
      </c>
    </row>
    <row r="2253" spans="1:13" x14ac:dyDescent="0.3">
      <c r="A2253" t="s">
        <v>1610</v>
      </c>
      <c r="B2253">
        <v>2005</v>
      </c>
      <c r="C2253" s="1">
        <v>90000</v>
      </c>
      <c r="D2253">
        <v>82000</v>
      </c>
      <c r="E2253" t="s">
        <v>10</v>
      </c>
      <c r="F2253" t="s">
        <v>25</v>
      </c>
      <c r="G2253" t="s">
        <v>12</v>
      </c>
      <c r="H2253" t="s">
        <v>151</v>
      </c>
      <c r="I2253" t="s">
        <v>1676</v>
      </c>
      <c r="J2253" t="s">
        <v>1676</v>
      </c>
      <c r="K2253" t="s">
        <v>1676</v>
      </c>
      <c r="L2253" t="s">
        <v>1676</v>
      </c>
    </row>
    <row r="2254" spans="1:13" x14ac:dyDescent="0.3">
      <c r="A2254" t="s">
        <v>122</v>
      </c>
      <c r="B2254">
        <v>2009</v>
      </c>
      <c r="C2254" s="1">
        <v>150000</v>
      </c>
      <c r="D2254">
        <v>60000</v>
      </c>
      <c r="E2254" t="s">
        <v>10</v>
      </c>
      <c r="F2254" t="s">
        <v>25</v>
      </c>
      <c r="G2254" t="s">
        <v>12</v>
      </c>
      <c r="H2254" t="s">
        <v>126</v>
      </c>
      <c r="I2254" t="s">
        <v>1677</v>
      </c>
      <c r="J2254" t="s">
        <v>1651</v>
      </c>
      <c r="K2254" t="s">
        <v>1678</v>
      </c>
      <c r="L2254" t="s">
        <v>1679</v>
      </c>
      <c r="M2254">
        <v>5</v>
      </c>
    </row>
    <row r="2255" spans="1:13" x14ac:dyDescent="0.3">
      <c r="A2255" t="s">
        <v>801</v>
      </c>
      <c r="B2255">
        <v>2019</v>
      </c>
      <c r="C2255" s="1">
        <v>1250000</v>
      </c>
      <c r="D2255">
        <v>100000</v>
      </c>
      <c r="E2255" t="s">
        <v>14</v>
      </c>
      <c r="F2255" t="s">
        <v>25</v>
      </c>
      <c r="G2255" t="s">
        <v>12</v>
      </c>
      <c r="H2255" t="s">
        <v>121</v>
      </c>
      <c r="I2255" t="s">
        <v>2079</v>
      </c>
      <c r="J2255" t="s">
        <v>1742</v>
      </c>
      <c r="K2255" t="s">
        <v>2128</v>
      </c>
      <c r="L2255" t="s">
        <v>1954</v>
      </c>
      <c r="M2255">
        <v>7</v>
      </c>
    </row>
    <row r="2256" spans="1:13" x14ac:dyDescent="0.3">
      <c r="A2256" t="s">
        <v>223</v>
      </c>
      <c r="B2256">
        <v>2015</v>
      </c>
      <c r="C2256" s="1">
        <v>600000</v>
      </c>
      <c r="D2256">
        <v>90000</v>
      </c>
      <c r="E2256" t="s">
        <v>14</v>
      </c>
      <c r="F2256" t="s">
        <v>25</v>
      </c>
      <c r="G2256" t="s">
        <v>12</v>
      </c>
      <c r="H2256" t="s">
        <v>154</v>
      </c>
      <c r="I2256" t="s">
        <v>1918</v>
      </c>
      <c r="J2256" t="s">
        <v>1625</v>
      </c>
      <c r="K2256" t="s">
        <v>1811</v>
      </c>
      <c r="L2256" t="s">
        <v>1686</v>
      </c>
      <c r="M2256">
        <v>7</v>
      </c>
    </row>
    <row r="2257" spans="1:13" x14ac:dyDescent="0.3">
      <c r="A2257" t="s">
        <v>228</v>
      </c>
      <c r="B2257">
        <v>2010</v>
      </c>
      <c r="C2257" s="1">
        <v>65000</v>
      </c>
      <c r="D2257">
        <v>26432</v>
      </c>
      <c r="E2257" t="s">
        <v>10</v>
      </c>
      <c r="F2257" t="s">
        <v>11</v>
      </c>
      <c r="G2257" t="s">
        <v>12</v>
      </c>
      <c r="H2257" t="s">
        <v>121</v>
      </c>
      <c r="I2257" t="s">
        <v>2134</v>
      </c>
      <c r="J2257" t="s">
        <v>2215</v>
      </c>
      <c r="K2257" t="s">
        <v>2619</v>
      </c>
      <c r="L2257" t="s">
        <v>2620</v>
      </c>
      <c r="M2257">
        <v>4</v>
      </c>
    </row>
    <row r="2258" spans="1:13" x14ac:dyDescent="0.3">
      <c r="A2258" t="s">
        <v>843</v>
      </c>
      <c r="B2258">
        <v>2016</v>
      </c>
      <c r="C2258" s="1">
        <v>220000</v>
      </c>
      <c r="D2258">
        <v>46702</v>
      </c>
      <c r="E2258" t="s">
        <v>10</v>
      </c>
      <c r="F2258" t="s">
        <v>11</v>
      </c>
      <c r="G2258" t="s">
        <v>12</v>
      </c>
      <c r="H2258" t="s">
        <v>121</v>
      </c>
      <c r="I2258" t="s">
        <v>1716</v>
      </c>
      <c r="J2258" t="s">
        <v>1655</v>
      </c>
      <c r="K2258" t="s">
        <v>1717</v>
      </c>
      <c r="L2258" t="s">
        <v>1657</v>
      </c>
      <c r="M2258">
        <v>8</v>
      </c>
    </row>
    <row r="2259" spans="1:13" x14ac:dyDescent="0.3">
      <c r="A2259" t="s">
        <v>843</v>
      </c>
      <c r="B2259">
        <v>2016</v>
      </c>
      <c r="C2259" s="1">
        <v>220000</v>
      </c>
      <c r="D2259">
        <v>46706</v>
      </c>
      <c r="E2259" t="s">
        <v>10</v>
      </c>
      <c r="F2259" t="s">
        <v>11</v>
      </c>
      <c r="G2259" t="s">
        <v>12</v>
      </c>
      <c r="H2259" t="s">
        <v>121</v>
      </c>
      <c r="I2259" t="s">
        <v>1716</v>
      </c>
      <c r="J2259" t="s">
        <v>1655</v>
      </c>
      <c r="K2259" t="s">
        <v>1717</v>
      </c>
      <c r="L2259" t="s">
        <v>1657</v>
      </c>
      <c r="M2259">
        <v>8</v>
      </c>
    </row>
    <row r="2260" spans="1:13" x14ac:dyDescent="0.3">
      <c r="A2260" t="s">
        <v>3015</v>
      </c>
      <c r="B2260">
        <v>2006</v>
      </c>
      <c r="C2260" s="1">
        <v>110000</v>
      </c>
      <c r="D2260">
        <v>53523</v>
      </c>
      <c r="E2260" t="s">
        <v>10</v>
      </c>
      <c r="F2260" t="s">
        <v>11</v>
      </c>
      <c r="G2260" t="s">
        <v>12</v>
      </c>
      <c r="H2260" t="s">
        <v>121</v>
      </c>
      <c r="I2260" t="s">
        <v>3016</v>
      </c>
      <c r="J2260" t="s">
        <v>2089</v>
      </c>
      <c r="K2260" t="s">
        <v>3017</v>
      </c>
      <c r="L2260" t="s">
        <v>3018</v>
      </c>
      <c r="M2260">
        <v>5</v>
      </c>
    </row>
    <row r="2261" spans="1:13" x14ac:dyDescent="0.3">
      <c r="A2261" t="s">
        <v>290</v>
      </c>
      <c r="B2261">
        <v>2012</v>
      </c>
      <c r="C2261" s="1">
        <v>175000</v>
      </c>
      <c r="D2261">
        <v>56365</v>
      </c>
      <c r="E2261" t="s">
        <v>14</v>
      </c>
      <c r="F2261" t="s">
        <v>11</v>
      </c>
      <c r="G2261" t="s">
        <v>12</v>
      </c>
      <c r="H2261" t="s">
        <v>121</v>
      </c>
      <c r="I2261" t="s">
        <v>2309</v>
      </c>
      <c r="J2261" t="s">
        <v>2310</v>
      </c>
      <c r="K2261" t="s">
        <v>2358</v>
      </c>
      <c r="L2261" t="s">
        <v>2359</v>
      </c>
      <c r="M2261">
        <v>5</v>
      </c>
    </row>
    <row r="2262" spans="1:13" x14ac:dyDescent="0.3">
      <c r="A2262" t="s">
        <v>363</v>
      </c>
      <c r="B2262">
        <v>2011</v>
      </c>
      <c r="C2262" s="1">
        <v>160000</v>
      </c>
      <c r="D2262">
        <v>49563</v>
      </c>
      <c r="E2262" t="s">
        <v>10</v>
      </c>
      <c r="F2262" t="s">
        <v>11</v>
      </c>
      <c r="G2262" t="s">
        <v>12</v>
      </c>
      <c r="H2262" t="s">
        <v>121</v>
      </c>
      <c r="I2262" t="s">
        <v>2052</v>
      </c>
      <c r="J2262" t="s">
        <v>2546</v>
      </c>
      <c r="K2262" t="s">
        <v>1920</v>
      </c>
      <c r="L2262" t="s">
        <v>2547</v>
      </c>
      <c r="M2262">
        <v>5</v>
      </c>
    </row>
    <row r="2263" spans="1:13" x14ac:dyDescent="0.3">
      <c r="A2263" t="s">
        <v>1281</v>
      </c>
      <c r="B2263">
        <v>2004</v>
      </c>
      <c r="C2263" s="1">
        <v>65000</v>
      </c>
      <c r="D2263">
        <v>56432</v>
      </c>
      <c r="E2263" t="s">
        <v>10</v>
      </c>
      <c r="F2263" t="s">
        <v>11</v>
      </c>
      <c r="G2263" t="s">
        <v>12</v>
      </c>
      <c r="H2263" t="s">
        <v>121</v>
      </c>
      <c r="I2263" t="s">
        <v>1642</v>
      </c>
      <c r="J2263" t="s">
        <v>1655</v>
      </c>
      <c r="K2263" t="s">
        <v>1656</v>
      </c>
      <c r="L2263" t="s">
        <v>1657</v>
      </c>
      <c r="M2263">
        <v>4</v>
      </c>
    </row>
    <row r="2264" spans="1:13" x14ac:dyDescent="0.3">
      <c r="A2264" t="s">
        <v>120</v>
      </c>
      <c r="B2264">
        <v>2002</v>
      </c>
      <c r="C2264" s="1">
        <v>60000</v>
      </c>
      <c r="D2264">
        <v>52365</v>
      </c>
      <c r="E2264" t="s">
        <v>10</v>
      </c>
      <c r="F2264" t="s">
        <v>11</v>
      </c>
      <c r="G2264" t="s">
        <v>12</v>
      </c>
      <c r="H2264" t="s">
        <v>126</v>
      </c>
      <c r="I2264" t="s">
        <v>1642</v>
      </c>
      <c r="J2264" t="s">
        <v>1655</v>
      </c>
      <c r="K2264" t="s">
        <v>1656</v>
      </c>
      <c r="L2264" t="s">
        <v>1657</v>
      </c>
      <c r="M2264">
        <v>4</v>
      </c>
    </row>
    <row r="2265" spans="1:13" x14ac:dyDescent="0.3">
      <c r="A2265" t="s">
        <v>316</v>
      </c>
      <c r="B2265">
        <v>2007</v>
      </c>
      <c r="C2265" s="1">
        <v>120000</v>
      </c>
      <c r="D2265">
        <v>53512</v>
      </c>
      <c r="E2265" t="s">
        <v>10</v>
      </c>
      <c r="F2265" t="s">
        <v>11</v>
      </c>
      <c r="G2265" t="s">
        <v>12</v>
      </c>
      <c r="H2265" t="s">
        <v>126</v>
      </c>
      <c r="I2265" t="s">
        <v>1687</v>
      </c>
      <c r="J2265" t="s">
        <v>1655</v>
      </c>
      <c r="K2265" t="s">
        <v>1688</v>
      </c>
      <c r="L2265" t="s">
        <v>1689</v>
      </c>
      <c r="M2265">
        <v>5</v>
      </c>
    </row>
    <row r="2266" spans="1:13" x14ac:dyDescent="0.3">
      <c r="A2266" t="s">
        <v>269</v>
      </c>
      <c r="B2266">
        <v>2005</v>
      </c>
      <c r="C2266" s="1">
        <v>110000</v>
      </c>
      <c r="D2266">
        <v>53563</v>
      </c>
      <c r="E2266" t="s">
        <v>10</v>
      </c>
      <c r="F2266" t="s">
        <v>11</v>
      </c>
      <c r="G2266" t="s">
        <v>12</v>
      </c>
      <c r="H2266" t="s">
        <v>126</v>
      </c>
      <c r="I2266" t="s">
        <v>1676</v>
      </c>
      <c r="J2266" t="s">
        <v>1676</v>
      </c>
      <c r="K2266" t="s">
        <v>1676</v>
      </c>
      <c r="L2266" t="s">
        <v>1676</v>
      </c>
    </row>
    <row r="2267" spans="1:13" x14ac:dyDescent="0.3">
      <c r="A2267" t="s">
        <v>2673</v>
      </c>
      <c r="B2267">
        <v>2013</v>
      </c>
      <c r="C2267" s="1">
        <v>1000000</v>
      </c>
      <c r="D2267">
        <v>40000</v>
      </c>
      <c r="E2267" t="s">
        <v>14</v>
      </c>
      <c r="F2267" t="s">
        <v>25</v>
      </c>
      <c r="G2267" t="s">
        <v>19</v>
      </c>
      <c r="H2267" t="s">
        <v>121</v>
      </c>
      <c r="I2267" t="s">
        <v>2674</v>
      </c>
      <c r="J2267" t="s">
        <v>2101</v>
      </c>
      <c r="K2267" t="s">
        <v>2675</v>
      </c>
      <c r="L2267" t="s">
        <v>2676</v>
      </c>
      <c r="M2267">
        <v>7</v>
      </c>
    </row>
    <row r="2268" spans="1:13" x14ac:dyDescent="0.3">
      <c r="A2268" t="s">
        <v>605</v>
      </c>
      <c r="B2268">
        <v>2010</v>
      </c>
      <c r="C2268" s="1">
        <v>220000</v>
      </c>
      <c r="D2268">
        <v>46533</v>
      </c>
      <c r="E2268" t="s">
        <v>10</v>
      </c>
      <c r="F2268" t="s">
        <v>11</v>
      </c>
      <c r="G2268" t="s">
        <v>12</v>
      </c>
      <c r="H2268" t="s">
        <v>121</v>
      </c>
      <c r="I2268" t="s">
        <v>1677</v>
      </c>
      <c r="J2268" t="s">
        <v>1730</v>
      </c>
      <c r="K2268" t="s">
        <v>1660</v>
      </c>
      <c r="L2268" t="s">
        <v>1731</v>
      </c>
      <c r="M2268">
        <v>5</v>
      </c>
    </row>
    <row r="2269" spans="1:13" x14ac:dyDescent="0.3">
      <c r="A2269" t="s">
        <v>843</v>
      </c>
      <c r="B2269">
        <v>2005</v>
      </c>
      <c r="C2269" s="1">
        <v>105000</v>
      </c>
      <c r="D2269">
        <v>59635</v>
      </c>
      <c r="E2269" t="s">
        <v>10</v>
      </c>
      <c r="F2269" t="s">
        <v>11</v>
      </c>
      <c r="G2269" t="s">
        <v>12</v>
      </c>
      <c r="H2269" t="s">
        <v>126</v>
      </c>
      <c r="I2269" t="s">
        <v>1676</v>
      </c>
      <c r="J2269" t="s">
        <v>1676</v>
      </c>
      <c r="K2269" t="s">
        <v>1676</v>
      </c>
      <c r="L2269" t="s">
        <v>1676</v>
      </c>
    </row>
    <row r="2270" spans="1:13" x14ac:dyDescent="0.3">
      <c r="A2270" t="s">
        <v>1118</v>
      </c>
      <c r="B2270">
        <v>2008</v>
      </c>
      <c r="C2270" s="1">
        <v>114999</v>
      </c>
      <c r="D2270">
        <v>58632</v>
      </c>
      <c r="E2270" t="s">
        <v>10</v>
      </c>
      <c r="F2270" t="s">
        <v>11</v>
      </c>
      <c r="G2270" t="s">
        <v>12</v>
      </c>
      <c r="H2270" t="s">
        <v>126</v>
      </c>
      <c r="I2270" t="s">
        <v>1720</v>
      </c>
      <c r="J2270" t="s">
        <v>1655</v>
      </c>
      <c r="K2270" t="s">
        <v>1721</v>
      </c>
      <c r="L2270" t="s">
        <v>1722</v>
      </c>
      <c r="M2270">
        <v>5</v>
      </c>
    </row>
    <row r="2271" spans="1:13" x14ac:dyDescent="0.3">
      <c r="A2271" t="s">
        <v>1239</v>
      </c>
      <c r="B2271">
        <v>2008</v>
      </c>
      <c r="C2271" s="1">
        <v>110000</v>
      </c>
      <c r="D2271">
        <v>58632</v>
      </c>
      <c r="E2271" t="s">
        <v>257</v>
      </c>
      <c r="F2271" t="s">
        <v>11</v>
      </c>
      <c r="G2271" t="s">
        <v>12</v>
      </c>
      <c r="H2271" t="s">
        <v>126</v>
      </c>
      <c r="I2271" t="s">
        <v>1676</v>
      </c>
      <c r="J2271" t="s">
        <v>1676</v>
      </c>
      <c r="K2271" t="s">
        <v>1676</v>
      </c>
      <c r="L2271" t="s">
        <v>1676</v>
      </c>
    </row>
    <row r="2272" spans="1:13" x14ac:dyDescent="0.3">
      <c r="A2272" t="s">
        <v>1544</v>
      </c>
      <c r="B2272">
        <v>2016</v>
      </c>
      <c r="C2272" s="1">
        <v>850000</v>
      </c>
      <c r="D2272">
        <v>80000</v>
      </c>
      <c r="E2272" t="s">
        <v>14</v>
      </c>
      <c r="F2272" t="s">
        <v>25</v>
      </c>
      <c r="G2272" t="s">
        <v>19</v>
      </c>
      <c r="H2272" t="s">
        <v>126</v>
      </c>
      <c r="I2272" t="s">
        <v>1746</v>
      </c>
      <c r="J2272" t="s">
        <v>1742</v>
      </c>
      <c r="K2272" t="s">
        <v>2108</v>
      </c>
      <c r="L2272" t="s">
        <v>2109</v>
      </c>
      <c r="M2272">
        <v>7</v>
      </c>
    </row>
    <row r="2273" spans="1:13" x14ac:dyDescent="0.3">
      <c r="A2273" t="s">
        <v>230</v>
      </c>
      <c r="B2273">
        <v>2016</v>
      </c>
      <c r="C2273" s="1">
        <v>750000</v>
      </c>
      <c r="D2273">
        <v>70000</v>
      </c>
      <c r="E2273" t="s">
        <v>14</v>
      </c>
      <c r="F2273" t="s">
        <v>25</v>
      </c>
      <c r="G2273" t="s">
        <v>12</v>
      </c>
      <c r="H2273" t="s">
        <v>121</v>
      </c>
      <c r="I2273" t="s">
        <v>1684</v>
      </c>
      <c r="J2273" t="s">
        <v>1625</v>
      </c>
      <c r="K2273" t="s">
        <v>1685</v>
      </c>
      <c r="L2273" t="s">
        <v>1686</v>
      </c>
      <c r="M2273">
        <v>7</v>
      </c>
    </row>
    <row r="2274" spans="1:13" x14ac:dyDescent="0.3">
      <c r="A2274" t="s">
        <v>411</v>
      </c>
      <c r="B2274">
        <v>2017</v>
      </c>
      <c r="C2274" s="1">
        <v>265000</v>
      </c>
      <c r="D2274">
        <v>90000</v>
      </c>
      <c r="E2274" t="s">
        <v>10</v>
      </c>
      <c r="F2274" t="s">
        <v>25</v>
      </c>
      <c r="G2274" t="s">
        <v>12</v>
      </c>
      <c r="H2274" t="s">
        <v>121</v>
      </c>
      <c r="I2274" t="s">
        <v>1915</v>
      </c>
      <c r="J2274" t="s">
        <v>1916</v>
      </c>
      <c r="K2274" t="s">
        <v>1678</v>
      </c>
      <c r="L2274" t="s">
        <v>1917</v>
      </c>
      <c r="M2274">
        <v>5</v>
      </c>
    </row>
    <row r="2275" spans="1:13" x14ac:dyDescent="0.3">
      <c r="A2275" t="s">
        <v>3019</v>
      </c>
      <c r="B2275">
        <v>2014</v>
      </c>
      <c r="C2275" s="1">
        <v>450000</v>
      </c>
      <c r="D2275">
        <v>110000</v>
      </c>
      <c r="E2275" t="s">
        <v>10</v>
      </c>
      <c r="F2275" t="s">
        <v>25</v>
      </c>
      <c r="G2275" t="s">
        <v>12</v>
      </c>
      <c r="H2275" t="s">
        <v>126</v>
      </c>
      <c r="I2275" t="s">
        <v>3020</v>
      </c>
      <c r="J2275" t="s">
        <v>2859</v>
      </c>
      <c r="K2275" t="s">
        <v>2147</v>
      </c>
      <c r="L2275" t="s">
        <v>2860</v>
      </c>
      <c r="M2275">
        <v>5</v>
      </c>
    </row>
    <row r="2276" spans="1:13" x14ac:dyDescent="0.3">
      <c r="A2276" t="s">
        <v>837</v>
      </c>
      <c r="B2276">
        <v>2013</v>
      </c>
      <c r="C2276" s="1">
        <v>225000</v>
      </c>
      <c r="D2276">
        <v>90000</v>
      </c>
      <c r="E2276" t="s">
        <v>14</v>
      </c>
      <c r="F2276" t="s">
        <v>25</v>
      </c>
      <c r="G2276" t="s">
        <v>12</v>
      </c>
      <c r="H2276" t="s">
        <v>121</v>
      </c>
      <c r="I2276" t="s">
        <v>2104</v>
      </c>
      <c r="J2276" t="s">
        <v>2039</v>
      </c>
      <c r="K2276" t="s">
        <v>1765</v>
      </c>
      <c r="L2276" t="s">
        <v>2105</v>
      </c>
      <c r="M2276">
        <v>7</v>
      </c>
    </row>
    <row r="2277" spans="1:13" x14ac:dyDescent="0.3">
      <c r="A2277" t="s">
        <v>1063</v>
      </c>
      <c r="B2277">
        <v>2015</v>
      </c>
      <c r="C2277" s="1">
        <v>1125000</v>
      </c>
      <c r="D2277">
        <v>70000</v>
      </c>
      <c r="E2277" t="s">
        <v>14</v>
      </c>
      <c r="F2277" t="s">
        <v>25</v>
      </c>
      <c r="G2277" t="s">
        <v>12</v>
      </c>
      <c r="H2277" t="s">
        <v>121</v>
      </c>
      <c r="I2277" t="s">
        <v>2340</v>
      </c>
      <c r="J2277" t="s">
        <v>1742</v>
      </c>
      <c r="K2277" t="s">
        <v>1877</v>
      </c>
      <c r="L2277" t="s">
        <v>2357</v>
      </c>
      <c r="M2277">
        <v>7</v>
      </c>
    </row>
    <row r="2278" spans="1:13" x14ac:dyDescent="0.3">
      <c r="A2278" t="s">
        <v>404</v>
      </c>
      <c r="B2278">
        <v>2009</v>
      </c>
      <c r="C2278" s="1">
        <v>270000</v>
      </c>
      <c r="D2278">
        <v>80000</v>
      </c>
      <c r="E2278" t="s">
        <v>10</v>
      </c>
      <c r="F2278" t="s">
        <v>25</v>
      </c>
      <c r="G2278" t="s">
        <v>12</v>
      </c>
      <c r="H2278" t="s">
        <v>121</v>
      </c>
      <c r="I2278" t="s">
        <v>2289</v>
      </c>
      <c r="J2278" t="s">
        <v>1647</v>
      </c>
      <c r="K2278" t="s">
        <v>2485</v>
      </c>
      <c r="L2278" t="s">
        <v>3021</v>
      </c>
      <c r="M2278">
        <v>5</v>
      </c>
    </row>
    <row r="2279" spans="1:13" x14ac:dyDescent="0.3">
      <c r="A2279" t="s">
        <v>277</v>
      </c>
      <c r="B2279">
        <v>2007</v>
      </c>
      <c r="C2279" s="1">
        <v>130000</v>
      </c>
      <c r="D2279">
        <v>78000</v>
      </c>
      <c r="E2279" t="s">
        <v>10</v>
      </c>
      <c r="F2279" t="s">
        <v>25</v>
      </c>
      <c r="G2279" t="s">
        <v>12</v>
      </c>
      <c r="H2279" t="s">
        <v>121</v>
      </c>
      <c r="I2279" t="s">
        <v>1687</v>
      </c>
      <c r="J2279" t="s">
        <v>1655</v>
      </c>
      <c r="K2279" t="s">
        <v>1688</v>
      </c>
      <c r="L2279" t="s">
        <v>1689</v>
      </c>
      <c r="M2279">
        <v>5</v>
      </c>
    </row>
    <row r="2280" spans="1:13" x14ac:dyDescent="0.3">
      <c r="A2280" t="s">
        <v>864</v>
      </c>
      <c r="B2280">
        <v>2017</v>
      </c>
      <c r="C2280" s="1">
        <v>660000</v>
      </c>
      <c r="D2280">
        <v>45000</v>
      </c>
      <c r="E2280" t="s">
        <v>14</v>
      </c>
      <c r="F2280" t="s">
        <v>25</v>
      </c>
      <c r="G2280" t="s">
        <v>12</v>
      </c>
      <c r="H2280" t="s">
        <v>121</v>
      </c>
      <c r="I2280" t="s">
        <v>2749</v>
      </c>
      <c r="J2280" t="s">
        <v>2039</v>
      </c>
      <c r="K2280" t="s">
        <v>2124</v>
      </c>
      <c r="L2280" t="s">
        <v>2171</v>
      </c>
      <c r="M2280">
        <v>7</v>
      </c>
    </row>
    <row r="2281" spans="1:13" x14ac:dyDescent="0.3">
      <c r="A2281" t="s">
        <v>275</v>
      </c>
      <c r="B2281">
        <v>2015</v>
      </c>
      <c r="C2281" s="1">
        <v>240000</v>
      </c>
      <c r="D2281">
        <v>50000</v>
      </c>
      <c r="E2281" t="s">
        <v>10</v>
      </c>
      <c r="F2281" t="s">
        <v>25</v>
      </c>
      <c r="G2281" t="s">
        <v>12</v>
      </c>
      <c r="H2281" t="s">
        <v>126</v>
      </c>
      <c r="I2281" t="s">
        <v>1729</v>
      </c>
      <c r="J2281" t="s">
        <v>1730</v>
      </c>
      <c r="K2281" t="s">
        <v>1758</v>
      </c>
      <c r="L2281" t="s">
        <v>1731</v>
      </c>
      <c r="M2281">
        <v>5</v>
      </c>
    </row>
    <row r="2282" spans="1:13" x14ac:dyDescent="0.3">
      <c r="A2282" t="s">
        <v>354</v>
      </c>
      <c r="B2282">
        <v>2017</v>
      </c>
      <c r="C2282" s="1">
        <v>275000</v>
      </c>
      <c r="D2282">
        <v>58000</v>
      </c>
      <c r="E2282" t="s">
        <v>10</v>
      </c>
      <c r="F2282" t="s">
        <v>25</v>
      </c>
      <c r="G2282" t="s">
        <v>12</v>
      </c>
      <c r="H2282" t="s">
        <v>121</v>
      </c>
      <c r="I2282" t="s">
        <v>1710</v>
      </c>
      <c r="J2282" t="s">
        <v>1655</v>
      </c>
      <c r="K2282" t="s">
        <v>1711</v>
      </c>
      <c r="L2282" t="s">
        <v>1712</v>
      </c>
      <c r="M2282">
        <v>5</v>
      </c>
    </row>
    <row r="2283" spans="1:13" x14ac:dyDescent="0.3">
      <c r="A2283" t="s">
        <v>1276</v>
      </c>
      <c r="B2283">
        <v>2012</v>
      </c>
      <c r="C2283" s="1">
        <v>750000</v>
      </c>
      <c r="D2283">
        <v>120000</v>
      </c>
      <c r="E2283" t="s">
        <v>14</v>
      </c>
      <c r="F2283" t="s">
        <v>25</v>
      </c>
      <c r="G2283" t="s">
        <v>12</v>
      </c>
      <c r="H2283" t="s">
        <v>121</v>
      </c>
      <c r="I2283" t="s">
        <v>2148</v>
      </c>
      <c r="J2283" t="s">
        <v>1764</v>
      </c>
      <c r="K2283" t="s">
        <v>2149</v>
      </c>
      <c r="L2283" t="s">
        <v>2150</v>
      </c>
      <c r="M2283">
        <v>8</v>
      </c>
    </row>
    <row r="2284" spans="1:13" x14ac:dyDescent="0.3">
      <c r="A2284" t="s">
        <v>1505</v>
      </c>
      <c r="B2284">
        <v>2007</v>
      </c>
      <c r="C2284" s="1">
        <v>65000</v>
      </c>
      <c r="D2284">
        <v>30000</v>
      </c>
      <c r="E2284" t="s">
        <v>10</v>
      </c>
      <c r="F2284" t="s">
        <v>25</v>
      </c>
      <c r="G2284" t="s">
        <v>12</v>
      </c>
      <c r="H2284" t="s">
        <v>126</v>
      </c>
      <c r="I2284" t="s">
        <v>3022</v>
      </c>
      <c r="J2284" t="s">
        <v>2454</v>
      </c>
      <c r="K2284" t="s">
        <v>2346</v>
      </c>
      <c r="L2284" t="s">
        <v>3023</v>
      </c>
      <c r="M2284">
        <v>5</v>
      </c>
    </row>
    <row r="2285" spans="1:13" x14ac:dyDescent="0.3">
      <c r="A2285" t="s">
        <v>1088</v>
      </c>
      <c r="B2285">
        <v>2017</v>
      </c>
      <c r="C2285" s="1">
        <v>850000</v>
      </c>
      <c r="D2285">
        <v>162000</v>
      </c>
      <c r="E2285" t="s">
        <v>14</v>
      </c>
      <c r="F2285" t="s">
        <v>25</v>
      </c>
      <c r="G2285" t="s">
        <v>12</v>
      </c>
      <c r="H2285" t="s">
        <v>121</v>
      </c>
      <c r="I2285" t="s">
        <v>2079</v>
      </c>
      <c r="J2285" t="s">
        <v>1742</v>
      </c>
      <c r="K2285" t="s">
        <v>2073</v>
      </c>
      <c r="L2285" t="s">
        <v>2074</v>
      </c>
      <c r="M2285">
        <v>7</v>
      </c>
    </row>
    <row r="2286" spans="1:13" x14ac:dyDescent="0.3">
      <c r="A2286" t="s">
        <v>773</v>
      </c>
      <c r="B2286">
        <v>2016</v>
      </c>
      <c r="C2286" s="1">
        <v>300000</v>
      </c>
      <c r="D2286">
        <v>50000</v>
      </c>
      <c r="E2286" t="s">
        <v>22</v>
      </c>
      <c r="F2286" t="s">
        <v>25</v>
      </c>
      <c r="G2286" t="s">
        <v>12</v>
      </c>
      <c r="H2286" t="s">
        <v>126</v>
      </c>
      <c r="I2286" t="s">
        <v>2067</v>
      </c>
      <c r="J2286" t="s">
        <v>1730</v>
      </c>
      <c r="K2286" t="s">
        <v>2068</v>
      </c>
      <c r="L2286" t="s">
        <v>1855</v>
      </c>
      <c r="M2286">
        <v>5</v>
      </c>
    </row>
    <row r="2287" spans="1:13" x14ac:dyDescent="0.3">
      <c r="A2287" t="s">
        <v>1460</v>
      </c>
      <c r="B2287">
        <v>2018</v>
      </c>
      <c r="C2287" s="1">
        <v>555000</v>
      </c>
      <c r="D2287">
        <v>25000</v>
      </c>
      <c r="E2287" t="s">
        <v>10</v>
      </c>
      <c r="F2287" t="s">
        <v>25</v>
      </c>
      <c r="G2287" t="s">
        <v>12</v>
      </c>
      <c r="H2287" t="s">
        <v>126</v>
      </c>
      <c r="I2287" t="s">
        <v>1723</v>
      </c>
      <c r="J2287" t="s">
        <v>1647</v>
      </c>
      <c r="K2287" t="s">
        <v>1724</v>
      </c>
      <c r="L2287" t="s">
        <v>1725</v>
      </c>
      <c r="M2287">
        <v>5</v>
      </c>
    </row>
    <row r="2288" spans="1:13" x14ac:dyDescent="0.3">
      <c r="A2288" t="s">
        <v>177</v>
      </c>
      <c r="B2288">
        <v>2015</v>
      </c>
      <c r="C2288" s="1">
        <v>825000</v>
      </c>
      <c r="D2288">
        <v>60000</v>
      </c>
      <c r="E2288" t="s">
        <v>14</v>
      </c>
      <c r="F2288" t="s">
        <v>25</v>
      </c>
      <c r="G2288" t="s">
        <v>12</v>
      </c>
      <c r="H2288" t="s">
        <v>121</v>
      </c>
      <c r="I2288" t="s">
        <v>2340</v>
      </c>
      <c r="J2288" t="s">
        <v>2356</v>
      </c>
      <c r="K2288" t="s">
        <v>1877</v>
      </c>
      <c r="L2288" t="s">
        <v>2357</v>
      </c>
      <c r="M2288">
        <v>7</v>
      </c>
    </row>
    <row r="2289" spans="1:13" x14ac:dyDescent="0.3">
      <c r="A2289" t="s">
        <v>2861</v>
      </c>
      <c r="B2289">
        <v>2010</v>
      </c>
      <c r="C2289" s="1">
        <v>150000</v>
      </c>
      <c r="D2289">
        <v>70000</v>
      </c>
      <c r="E2289" t="s">
        <v>257</v>
      </c>
      <c r="F2289" t="s">
        <v>25</v>
      </c>
      <c r="G2289" t="s">
        <v>12</v>
      </c>
      <c r="H2289" t="s">
        <v>154</v>
      </c>
      <c r="I2289" t="s">
        <v>2862</v>
      </c>
      <c r="J2289" t="s">
        <v>1850</v>
      </c>
      <c r="K2289" t="s">
        <v>1920</v>
      </c>
      <c r="L2289" t="s">
        <v>1921</v>
      </c>
      <c r="M2289">
        <v>5</v>
      </c>
    </row>
    <row r="2290" spans="1:13" x14ac:dyDescent="0.3">
      <c r="A2290" t="s">
        <v>286</v>
      </c>
      <c r="B2290">
        <v>2009</v>
      </c>
      <c r="C2290" s="1">
        <v>185000</v>
      </c>
      <c r="D2290">
        <v>138000</v>
      </c>
      <c r="E2290" t="s">
        <v>14</v>
      </c>
      <c r="F2290" t="s">
        <v>25</v>
      </c>
      <c r="G2290" t="s">
        <v>12</v>
      </c>
      <c r="H2290" t="s">
        <v>126</v>
      </c>
      <c r="I2290" t="s">
        <v>1674</v>
      </c>
      <c r="J2290" t="s">
        <v>1625</v>
      </c>
      <c r="K2290" t="s">
        <v>1675</v>
      </c>
      <c r="L2290" t="s">
        <v>1627</v>
      </c>
      <c r="M2290">
        <v>5</v>
      </c>
    </row>
    <row r="2291" spans="1:13" x14ac:dyDescent="0.3">
      <c r="A2291" t="s">
        <v>531</v>
      </c>
      <c r="B2291">
        <v>2010</v>
      </c>
      <c r="C2291" s="1">
        <v>180000</v>
      </c>
      <c r="D2291">
        <v>70000</v>
      </c>
      <c r="E2291" t="s">
        <v>10</v>
      </c>
      <c r="F2291" t="s">
        <v>25</v>
      </c>
      <c r="G2291" t="s">
        <v>12</v>
      </c>
      <c r="H2291" t="s">
        <v>126</v>
      </c>
      <c r="I2291" t="s">
        <v>1807</v>
      </c>
      <c r="J2291" t="s">
        <v>1647</v>
      </c>
      <c r="K2291" t="s">
        <v>1808</v>
      </c>
      <c r="L2291" t="s">
        <v>1809</v>
      </c>
      <c r="M2291">
        <v>5</v>
      </c>
    </row>
    <row r="2292" spans="1:13" x14ac:dyDescent="0.3">
      <c r="A2292" t="s">
        <v>163</v>
      </c>
      <c r="B2292">
        <v>2010</v>
      </c>
      <c r="C2292" s="1">
        <v>160000</v>
      </c>
      <c r="D2292">
        <v>48000</v>
      </c>
      <c r="E2292" t="s">
        <v>10</v>
      </c>
      <c r="F2292" t="s">
        <v>25</v>
      </c>
      <c r="G2292" t="s">
        <v>12</v>
      </c>
      <c r="H2292" t="s">
        <v>126</v>
      </c>
      <c r="I2292" t="s">
        <v>1687</v>
      </c>
      <c r="J2292" t="s">
        <v>1655</v>
      </c>
      <c r="K2292" t="s">
        <v>1688</v>
      </c>
      <c r="L2292" t="s">
        <v>1689</v>
      </c>
      <c r="M2292">
        <v>5</v>
      </c>
    </row>
    <row r="2293" spans="1:13" x14ac:dyDescent="0.3">
      <c r="A2293" t="s">
        <v>3024</v>
      </c>
      <c r="B2293">
        <v>2012</v>
      </c>
      <c r="C2293" s="1">
        <v>500000</v>
      </c>
      <c r="D2293">
        <v>110000</v>
      </c>
      <c r="E2293" t="s">
        <v>14</v>
      </c>
      <c r="F2293" t="s">
        <v>25</v>
      </c>
      <c r="G2293" t="s">
        <v>19</v>
      </c>
      <c r="H2293" t="s">
        <v>121</v>
      </c>
      <c r="I2293" t="s">
        <v>2833</v>
      </c>
      <c r="J2293" t="s">
        <v>2450</v>
      </c>
      <c r="K2293" t="s">
        <v>2128</v>
      </c>
      <c r="L2293" t="s">
        <v>2834</v>
      </c>
      <c r="M2293">
        <v>7</v>
      </c>
    </row>
    <row r="2294" spans="1:13" x14ac:dyDescent="0.3">
      <c r="A2294" t="s">
        <v>267</v>
      </c>
      <c r="B2294">
        <v>2014</v>
      </c>
      <c r="C2294" s="1">
        <v>375000</v>
      </c>
      <c r="D2294">
        <v>88000</v>
      </c>
      <c r="E2294" t="s">
        <v>14</v>
      </c>
      <c r="F2294" t="s">
        <v>25</v>
      </c>
      <c r="G2294" t="s">
        <v>12</v>
      </c>
      <c r="H2294" t="s">
        <v>126</v>
      </c>
      <c r="I2294" t="s">
        <v>1825</v>
      </c>
      <c r="J2294" t="s">
        <v>1625</v>
      </c>
      <c r="K2294" t="s">
        <v>1626</v>
      </c>
      <c r="L2294" t="s">
        <v>1627</v>
      </c>
      <c r="M2294">
        <v>5</v>
      </c>
    </row>
    <row r="2295" spans="1:13" x14ac:dyDescent="0.3">
      <c r="A2295" t="s">
        <v>674</v>
      </c>
      <c r="B2295">
        <v>2015</v>
      </c>
      <c r="C2295" s="1">
        <v>900000</v>
      </c>
      <c r="D2295">
        <v>68000</v>
      </c>
      <c r="E2295" t="s">
        <v>14</v>
      </c>
      <c r="F2295" t="s">
        <v>25</v>
      </c>
      <c r="G2295" t="s">
        <v>12</v>
      </c>
      <c r="H2295" t="s">
        <v>121</v>
      </c>
      <c r="I2295" t="s">
        <v>1763</v>
      </c>
      <c r="J2295" t="s">
        <v>1764</v>
      </c>
      <c r="K2295" t="s">
        <v>1789</v>
      </c>
      <c r="L2295" t="s">
        <v>1766</v>
      </c>
      <c r="M2295">
        <v>7</v>
      </c>
    </row>
    <row r="2296" spans="1:13" x14ac:dyDescent="0.3">
      <c r="A2296" t="s">
        <v>394</v>
      </c>
      <c r="B2296">
        <v>2017</v>
      </c>
      <c r="C2296" s="1">
        <v>459999</v>
      </c>
      <c r="D2296">
        <v>70000</v>
      </c>
      <c r="E2296" t="s">
        <v>10</v>
      </c>
      <c r="F2296" t="s">
        <v>25</v>
      </c>
      <c r="G2296" t="s">
        <v>12</v>
      </c>
      <c r="H2296" t="s">
        <v>121</v>
      </c>
      <c r="I2296" t="s">
        <v>1677</v>
      </c>
      <c r="J2296" t="s">
        <v>1647</v>
      </c>
      <c r="K2296" t="s">
        <v>1682</v>
      </c>
      <c r="L2296" t="s">
        <v>1865</v>
      </c>
      <c r="M2296">
        <v>5</v>
      </c>
    </row>
    <row r="2297" spans="1:13" x14ac:dyDescent="0.3">
      <c r="A2297" t="s">
        <v>469</v>
      </c>
      <c r="B2297">
        <v>2014</v>
      </c>
      <c r="C2297" s="1">
        <v>480000</v>
      </c>
      <c r="D2297">
        <v>80000</v>
      </c>
      <c r="E2297" t="s">
        <v>14</v>
      </c>
      <c r="F2297" t="s">
        <v>25</v>
      </c>
      <c r="G2297" t="s">
        <v>12</v>
      </c>
      <c r="H2297" t="s">
        <v>121</v>
      </c>
      <c r="I2297" t="s">
        <v>1908</v>
      </c>
      <c r="J2297" t="s">
        <v>1667</v>
      </c>
      <c r="K2297" t="s">
        <v>1909</v>
      </c>
      <c r="L2297" t="s">
        <v>1910</v>
      </c>
      <c r="M2297">
        <v>5</v>
      </c>
    </row>
    <row r="2298" spans="1:13" x14ac:dyDescent="0.3">
      <c r="A2298" t="s">
        <v>459</v>
      </c>
      <c r="B2298">
        <v>2013</v>
      </c>
      <c r="C2298" s="1">
        <v>320000</v>
      </c>
      <c r="D2298">
        <v>100000</v>
      </c>
      <c r="E2298" t="s">
        <v>14</v>
      </c>
      <c r="F2298" t="s">
        <v>25</v>
      </c>
      <c r="G2298" t="s">
        <v>12</v>
      </c>
      <c r="H2298" t="s">
        <v>154</v>
      </c>
      <c r="I2298" t="s">
        <v>1826</v>
      </c>
      <c r="J2298" t="s">
        <v>1625</v>
      </c>
      <c r="K2298" t="s">
        <v>1626</v>
      </c>
      <c r="L2298" t="s">
        <v>1627</v>
      </c>
      <c r="M2298">
        <v>5</v>
      </c>
    </row>
    <row r="2299" spans="1:13" x14ac:dyDescent="0.3">
      <c r="A2299" t="s">
        <v>459</v>
      </c>
      <c r="B2299">
        <v>2013</v>
      </c>
      <c r="C2299" s="1">
        <v>370000</v>
      </c>
      <c r="D2299">
        <v>96000</v>
      </c>
      <c r="E2299" t="s">
        <v>14</v>
      </c>
      <c r="F2299" t="s">
        <v>25</v>
      </c>
      <c r="G2299" t="s">
        <v>12</v>
      </c>
      <c r="H2299" t="s">
        <v>126</v>
      </c>
      <c r="I2299" t="s">
        <v>1826</v>
      </c>
      <c r="J2299" t="s">
        <v>1625</v>
      </c>
      <c r="K2299" t="s">
        <v>1626</v>
      </c>
      <c r="L2299" t="s">
        <v>1627</v>
      </c>
      <c r="M2299">
        <v>5</v>
      </c>
    </row>
    <row r="2300" spans="1:13" x14ac:dyDescent="0.3">
      <c r="A2300" t="s">
        <v>3025</v>
      </c>
      <c r="B2300">
        <v>2005</v>
      </c>
      <c r="C2300" s="1">
        <v>80000</v>
      </c>
      <c r="D2300">
        <v>123219</v>
      </c>
      <c r="E2300" t="s">
        <v>10</v>
      </c>
      <c r="F2300" t="s">
        <v>25</v>
      </c>
      <c r="G2300" t="s">
        <v>12</v>
      </c>
      <c r="H2300" t="s">
        <v>154</v>
      </c>
      <c r="I2300" t="s">
        <v>1676</v>
      </c>
      <c r="J2300" t="s">
        <v>1676</v>
      </c>
      <c r="K2300" t="s">
        <v>1676</v>
      </c>
      <c r="L2300" t="s">
        <v>1676</v>
      </c>
    </row>
    <row r="2301" spans="1:13" x14ac:dyDescent="0.3">
      <c r="A2301" t="s">
        <v>225</v>
      </c>
      <c r="B2301">
        <v>2002</v>
      </c>
      <c r="C2301" s="1">
        <v>75000</v>
      </c>
      <c r="D2301">
        <v>30000</v>
      </c>
      <c r="E2301" t="s">
        <v>10</v>
      </c>
      <c r="F2301" t="s">
        <v>25</v>
      </c>
      <c r="G2301" t="s">
        <v>12</v>
      </c>
      <c r="H2301" t="s">
        <v>154</v>
      </c>
      <c r="I2301" t="s">
        <v>1670</v>
      </c>
      <c r="J2301" t="s">
        <v>1671</v>
      </c>
      <c r="K2301" t="s">
        <v>1672</v>
      </c>
      <c r="L2301" t="s">
        <v>1673</v>
      </c>
      <c r="M2301">
        <v>5</v>
      </c>
    </row>
    <row r="2302" spans="1:13" x14ac:dyDescent="0.3">
      <c r="A2302" t="s">
        <v>494</v>
      </c>
      <c r="B2302">
        <v>2016</v>
      </c>
      <c r="C2302" s="1">
        <v>400000</v>
      </c>
      <c r="D2302">
        <v>60000</v>
      </c>
      <c r="E2302" t="s">
        <v>14</v>
      </c>
      <c r="F2302" t="s">
        <v>25</v>
      </c>
      <c r="G2302" t="s">
        <v>12</v>
      </c>
      <c r="H2302" t="s">
        <v>154</v>
      </c>
      <c r="I2302" t="s">
        <v>2472</v>
      </c>
      <c r="J2302" t="s">
        <v>1625</v>
      </c>
      <c r="K2302" t="s">
        <v>2473</v>
      </c>
      <c r="L2302" t="s">
        <v>1627</v>
      </c>
      <c r="M2302">
        <v>5</v>
      </c>
    </row>
    <row r="2303" spans="1:13" x14ac:dyDescent="0.3">
      <c r="A2303" t="s">
        <v>3026</v>
      </c>
      <c r="B2303">
        <v>2005</v>
      </c>
      <c r="C2303" s="1">
        <v>250000</v>
      </c>
      <c r="D2303">
        <v>90000</v>
      </c>
      <c r="E2303" t="s">
        <v>10</v>
      </c>
      <c r="F2303" t="s">
        <v>25</v>
      </c>
      <c r="G2303" t="s">
        <v>19</v>
      </c>
      <c r="H2303" t="s">
        <v>126</v>
      </c>
      <c r="I2303" t="s">
        <v>1676</v>
      </c>
      <c r="J2303" t="s">
        <v>1676</v>
      </c>
      <c r="K2303" t="s">
        <v>1676</v>
      </c>
      <c r="L2303" t="s">
        <v>1676</v>
      </c>
    </row>
    <row r="2304" spans="1:13" x14ac:dyDescent="0.3">
      <c r="A2304" t="s">
        <v>267</v>
      </c>
      <c r="B2304">
        <v>2014</v>
      </c>
      <c r="C2304" s="1">
        <v>425000</v>
      </c>
      <c r="D2304">
        <v>65000</v>
      </c>
      <c r="E2304" t="s">
        <v>14</v>
      </c>
      <c r="F2304" t="s">
        <v>25</v>
      </c>
      <c r="G2304" t="s">
        <v>12</v>
      </c>
      <c r="H2304" t="s">
        <v>121</v>
      </c>
      <c r="I2304" t="s">
        <v>1825</v>
      </c>
      <c r="J2304" t="s">
        <v>1625</v>
      </c>
      <c r="K2304" t="s">
        <v>1626</v>
      </c>
      <c r="L2304" t="s">
        <v>1627</v>
      </c>
      <c r="M2304">
        <v>5</v>
      </c>
    </row>
    <row r="2305" spans="1:13" x14ac:dyDescent="0.3">
      <c r="A2305" t="s">
        <v>1148</v>
      </c>
      <c r="B2305">
        <v>2014</v>
      </c>
      <c r="C2305" s="1">
        <v>325000</v>
      </c>
      <c r="D2305">
        <v>48000</v>
      </c>
      <c r="E2305" t="s">
        <v>10</v>
      </c>
      <c r="F2305" t="s">
        <v>25</v>
      </c>
      <c r="G2305" t="s">
        <v>12</v>
      </c>
      <c r="H2305" t="s">
        <v>121</v>
      </c>
      <c r="I2305" t="s">
        <v>1842</v>
      </c>
      <c r="J2305" t="s">
        <v>1730</v>
      </c>
      <c r="K2305" t="s">
        <v>1843</v>
      </c>
      <c r="L2305" t="s">
        <v>1731</v>
      </c>
      <c r="M2305">
        <v>5</v>
      </c>
    </row>
    <row r="2306" spans="1:13" x14ac:dyDescent="0.3">
      <c r="A2306" t="s">
        <v>315</v>
      </c>
      <c r="B2306">
        <v>2016</v>
      </c>
      <c r="C2306" s="1">
        <v>350000</v>
      </c>
      <c r="D2306">
        <v>65300</v>
      </c>
      <c r="E2306" t="s">
        <v>10</v>
      </c>
      <c r="F2306" t="s">
        <v>25</v>
      </c>
      <c r="G2306" t="s">
        <v>12</v>
      </c>
      <c r="H2306" t="s">
        <v>126</v>
      </c>
      <c r="I2306" t="s">
        <v>1677</v>
      </c>
      <c r="J2306" t="s">
        <v>1647</v>
      </c>
      <c r="K2306" t="s">
        <v>1682</v>
      </c>
      <c r="L2306" t="s">
        <v>1865</v>
      </c>
      <c r="M2306">
        <v>5</v>
      </c>
    </row>
    <row r="2307" spans="1:13" x14ac:dyDescent="0.3">
      <c r="A2307" t="s">
        <v>1412</v>
      </c>
      <c r="B2307">
        <v>2018</v>
      </c>
      <c r="C2307" s="1">
        <v>600000</v>
      </c>
      <c r="D2307">
        <v>40000</v>
      </c>
      <c r="E2307" t="s">
        <v>10</v>
      </c>
      <c r="F2307" t="s">
        <v>25</v>
      </c>
      <c r="G2307" t="s">
        <v>12</v>
      </c>
      <c r="H2307" t="s">
        <v>121</v>
      </c>
      <c r="I2307" t="s">
        <v>1723</v>
      </c>
      <c r="J2307" t="s">
        <v>1647</v>
      </c>
      <c r="K2307" t="s">
        <v>1724</v>
      </c>
      <c r="L2307" t="s">
        <v>1725</v>
      </c>
      <c r="M2307">
        <v>5</v>
      </c>
    </row>
    <row r="2308" spans="1:13" x14ac:dyDescent="0.3">
      <c r="A2308" t="s">
        <v>224</v>
      </c>
      <c r="B2308">
        <v>2012</v>
      </c>
      <c r="C2308" s="1">
        <v>120000</v>
      </c>
      <c r="D2308">
        <v>60000</v>
      </c>
      <c r="E2308" t="s">
        <v>14</v>
      </c>
      <c r="F2308" t="s">
        <v>25</v>
      </c>
      <c r="G2308" t="s">
        <v>12</v>
      </c>
      <c r="H2308" t="s">
        <v>126</v>
      </c>
      <c r="I2308" t="s">
        <v>2309</v>
      </c>
      <c r="J2308" t="s">
        <v>2310</v>
      </c>
      <c r="K2308" t="s">
        <v>2311</v>
      </c>
      <c r="L2308" t="s">
        <v>2312</v>
      </c>
      <c r="M2308">
        <v>5</v>
      </c>
    </row>
    <row r="2309" spans="1:13" x14ac:dyDescent="0.3">
      <c r="A2309" t="s">
        <v>558</v>
      </c>
      <c r="B2309">
        <v>2012</v>
      </c>
      <c r="C2309" s="1">
        <v>200000</v>
      </c>
      <c r="D2309">
        <v>70000</v>
      </c>
      <c r="E2309" t="s">
        <v>10</v>
      </c>
      <c r="F2309" t="s">
        <v>25</v>
      </c>
      <c r="G2309" t="s">
        <v>12</v>
      </c>
      <c r="H2309" t="s">
        <v>126</v>
      </c>
      <c r="I2309" t="s">
        <v>2249</v>
      </c>
      <c r="J2309" t="s">
        <v>1730</v>
      </c>
      <c r="K2309" t="s">
        <v>1660</v>
      </c>
      <c r="L2309" t="s">
        <v>1731</v>
      </c>
      <c r="M2309">
        <v>5</v>
      </c>
    </row>
    <row r="2310" spans="1:13" x14ac:dyDescent="0.3">
      <c r="A2310" t="s">
        <v>316</v>
      </c>
      <c r="B2310">
        <v>2008</v>
      </c>
      <c r="C2310" s="1">
        <v>100000</v>
      </c>
      <c r="D2310">
        <v>70000</v>
      </c>
      <c r="E2310" t="s">
        <v>10</v>
      </c>
      <c r="F2310" t="s">
        <v>25</v>
      </c>
      <c r="G2310" t="s">
        <v>12</v>
      </c>
      <c r="H2310" t="s">
        <v>154</v>
      </c>
      <c r="I2310" t="s">
        <v>1687</v>
      </c>
      <c r="J2310" t="s">
        <v>1655</v>
      </c>
      <c r="K2310" t="s">
        <v>1688</v>
      </c>
      <c r="L2310" t="s">
        <v>1689</v>
      </c>
      <c r="M2310">
        <v>5</v>
      </c>
    </row>
    <row r="2311" spans="1:13" x14ac:dyDescent="0.3">
      <c r="A2311" t="s">
        <v>1417</v>
      </c>
      <c r="B2311">
        <v>2014</v>
      </c>
      <c r="C2311" s="1">
        <v>350000</v>
      </c>
      <c r="D2311">
        <v>70000</v>
      </c>
      <c r="E2311" t="s">
        <v>14</v>
      </c>
      <c r="F2311" t="s">
        <v>25</v>
      </c>
      <c r="G2311" t="s">
        <v>12</v>
      </c>
      <c r="H2311" t="s">
        <v>126</v>
      </c>
      <c r="I2311" t="s">
        <v>2178</v>
      </c>
      <c r="J2311" t="s">
        <v>2179</v>
      </c>
      <c r="K2311" t="s">
        <v>2124</v>
      </c>
      <c r="L2311" t="s">
        <v>2180</v>
      </c>
      <c r="M2311">
        <v>5</v>
      </c>
    </row>
    <row r="2312" spans="1:13" x14ac:dyDescent="0.3">
      <c r="A2312" t="s">
        <v>163</v>
      </c>
      <c r="B2312">
        <v>2006</v>
      </c>
      <c r="C2312" s="1">
        <v>85000</v>
      </c>
      <c r="D2312">
        <v>150000</v>
      </c>
      <c r="E2312" t="s">
        <v>10</v>
      </c>
      <c r="F2312" t="s">
        <v>25</v>
      </c>
      <c r="G2312" t="s">
        <v>12</v>
      </c>
      <c r="H2312" t="s">
        <v>126</v>
      </c>
      <c r="I2312" t="s">
        <v>1687</v>
      </c>
      <c r="J2312" t="s">
        <v>1655</v>
      </c>
      <c r="K2312" t="s">
        <v>1688</v>
      </c>
      <c r="L2312" t="s">
        <v>1689</v>
      </c>
      <c r="M2312">
        <v>5</v>
      </c>
    </row>
    <row r="2313" spans="1:13" x14ac:dyDescent="0.3">
      <c r="A2313" t="s">
        <v>1571</v>
      </c>
      <c r="B2313">
        <v>2019</v>
      </c>
      <c r="C2313" s="1">
        <v>399000</v>
      </c>
      <c r="D2313">
        <v>10000</v>
      </c>
      <c r="E2313" t="s">
        <v>10</v>
      </c>
      <c r="F2313" t="s">
        <v>25</v>
      </c>
      <c r="G2313" t="s">
        <v>12</v>
      </c>
      <c r="H2313" t="s">
        <v>121</v>
      </c>
      <c r="I2313" t="s">
        <v>1729</v>
      </c>
      <c r="J2313" t="s">
        <v>1730</v>
      </c>
      <c r="K2313" t="s">
        <v>1758</v>
      </c>
      <c r="L2313" t="s">
        <v>1731</v>
      </c>
      <c r="M2313">
        <v>5</v>
      </c>
    </row>
    <row r="2314" spans="1:13" x14ac:dyDescent="0.3">
      <c r="A2314" t="s">
        <v>443</v>
      </c>
      <c r="B2314">
        <v>2014</v>
      </c>
      <c r="C2314" s="1">
        <v>580000</v>
      </c>
      <c r="D2314">
        <v>56000</v>
      </c>
      <c r="E2314" t="s">
        <v>14</v>
      </c>
      <c r="F2314" t="s">
        <v>25</v>
      </c>
      <c r="G2314" t="s">
        <v>12</v>
      </c>
      <c r="H2314" t="s">
        <v>121</v>
      </c>
      <c r="I2314" t="s">
        <v>1899</v>
      </c>
      <c r="J2314" t="s">
        <v>1900</v>
      </c>
      <c r="K2314" t="s">
        <v>2132</v>
      </c>
      <c r="L2314" t="s">
        <v>1913</v>
      </c>
      <c r="M2314">
        <v>5</v>
      </c>
    </row>
    <row r="2315" spans="1:13" x14ac:dyDescent="0.3">
      <c r="A2315" t="s">
        <v>124</v>
      </c>
      <c r="B2315">
        <v>2017</v>
      </c>
      <c r="C2315" s="1">
        <v>290000</v>
      </c>
      <c r="D2315">
        <v>30000</v>
      </c>
      <c r="E2315" t="s">
        <v>10</v>
      </c>
      <c r="F2315" t="s">
        <v>25</v>
      </c>
      <c r="G2315" t="s">
        <v>12</v>
      </c>
      <c r="H2315" t="s">
        <v>121</v>
      </c>
      <c r="I2315" t="s">
        <v>2318</v>
      </c>
      <c r="J2315" t="s">
        <v>2081</v>
      </c>
      <c r="K2315" t="s">
        <v>2319</v>
      </c>
      <c r="L2315" t="s">
        <v>2083</v>
      </c>
      <c r="M2315">
        <v>5</v>
      </c>
    </row>
    <row r="2316" spans="1:13" x14ac:dyDescent="0.3">
      <c r="A2316" t="s">
        <v>315</v>
      </c>
      <c r="B2316">
        <v>2014</v>
      </c>
      <c r="C2316" s="1">
        <v>380000</v>
      </c>
      <c r="D2316">
        <v>50000</v>
      </c>
      <c r="E2316" t="s">
        <v>10</v>
      </c>
      <c r="F2316" t="s">
        <v>25</v>
      </c>
      <c r="G2316" t="s">
        <v>12</v>
      </c>
      <c r="H2316" t="s">
        <v>126</v>
      </c>
      <c r="I2316" t="s">
        <v>1677</v>
      </c>
      <c r="J2316" t="s">
        <v>1647</v>
      </c>
      <c r="K2316" t="s">
        <v>1682</v>
      </c>
      <c r="L2316" t="s">
        <v>1865</v>
      </c>
      <c r="M2316">
        <v>5</v>
      </c>
    </row>
    <row r="2317" spans="1:13" x14ac:dyDescent="0.3">
      <c r="A2317" t="s">
        <v>830</v>
      </c>
      <c r="B2317">
        <v>2010</v>
      </c>
      <c r="C2317" s="1">
        <v>200000</v>
      </c>
      <c r="D2317">
        <v>120000</v>
      </c>
      <c r="E2317" t="s">
        <v>14</v>
      </c>
      <c r="F2317" t="s">
        <v>25</v>
      </c>
      <c r="G2317" t="s">
        <v>12</v>
      </c>
      <c r="H2317" t="s">
        <v>121</v>
      </c>
      <c r="I2317" t="s">
        <v>1662</v>
      </c>
      <c r="J2317" t="s">
        <v>1663</v>
      </c>
      <c r="K2317" t="s">
        <v>2029</v>
      </c>
      <c r="L2317" t="s">
        <v>1665</v>
      </c>
      <c r="M2317">
        <v>5</v>
      </c>
    </row>
    <row r="2318" spans="1:13" x14ac:dyDescent="0.3">
      <c r="A2318" t="s">
        <v>773</v>
      </c>
      <c r="B2318">
        <v>2018</v>
      </c>
      <c r="C2318" s="1">
        <v>390000</v>
      </c>
      <c r="D2318">
        <v>40000</v>
      </c>
      <c r="E2318" t="s">
        <v>22</v>
      </c>
      <c r="F2318" t="s">
        <v>25</v>
      </c>
      <c r="G2318" t="s">
        <v>12</v>
      </c>
      <c r="H2318" t="s">
        <v>121</v>
      </c>
      <c r="I2318" t="s">
        <v>2067</v>
      </c>
      <c r="J2318" t="s">
        <v>1730</v>
      </c>
      <c r="K2318" t="s">
        <v>2068</v>
      </c>
      <c r="L2318" t="s">
        <v>1855</v>
      </c>
      <c r="M2318">
        <v>5</v>
      </c>
    </row>
    <row r="2319" spans="1:13" x14ac:dyDescent="0.3">
      <c r="A2319" t="s">
        <v>162</v>
      </c>
      <c r="B2319">
        <v>2017</v>
      </c>
      <c r="C2319" s="1">
        <v>500000</v>
      </c>
      <c r="D2319">
        <v>27500</v>
      </c>
      <c r="E2319" t="s">
        <v>10</v>
      </c>
      <c r="F2319" t="s">
        <v>25</v>
      </c>
      <c r="G2319" t="s">
        <v>12</v>
      </c>
      <c r="H2319" t="s">
        <v>121</v>
      </c>
      <c r="I2319" t="s">
        <v>1677</v>
      </c>
      <c r="J2319" t="s">
        <v>1647</v>
      </c>
      <c r="K2319" t="s">
        <v>1648</v>
      </c>
      <c r="L2319" t="s">
        <v>1649</v>
      </c>
      <c r="M2319">
        <v>5</v>
      </c>
    </row>
    <row r="2320" spans="1:13" x14ac:dyDescent="0.3">
      <c r="A2320" t="s">
        <v>223</v>
      </c>
      <c r="B2320">
        <v>2012</v>
      </c>
      <c r="C2320" s="1">
        <v>520000</v>
      </c>
      <c r="D2320">
        <v>73000</v>
      </c>
      <c r="E2320" t="s">
        <v>14</v>
      </c>
      <c r="F2320" t="s">
        <v>25</v>
      </c>
      <c r="G2320" t="s">
        <v>12</v>
      </c>
      <c r="H2320" t="s">
        <v>121</v>
      </c>
      <c r="I2320" t="s">
        <v>1918</v>
      </c>
      <c r="J2320" t="s">
        <v>1625</v>
      </c>
      <c r="K2320" t="s">
        <v>1811</v>
      </c>
      <c r="L2320" t="s">
        <v>1686</v>
      </c>
      <c r="M2320">
        <v>7</v>
      </c>
    </row>
    <row r="2321" spans="1:13" x14ac:dyDescent="0.3">
      <c r="A2321" t="s">
        <v>219</v>
      </c>
      <c r="B2321">
        <v>2017</v>
      </c>
      <c r="C2321" s="1">
        <v>650000</v>
      </c>
      <c r="D2321">
        <v>75000</v>
      </c>
      <c r="E2321" t="s">
        <v>14</v>
      </c>
      <c r="F2321" t="s">
        <v>25</v>
      </c>
      <c r="G2321" t="s">
        <v>12</v>
      </c>
      <c r="H2321" t="s">
        <v>121</v>
      </c>
      <c r="I2321" t="s">
        <v>1699</v>
      </c>
      <c r="J2321" t="s">
        <v>1625</v>
      </c>
      <c r="K2321" t="s">
        <v>1626</v>
      </c>
      <c r="L2321" t="s">
        <v>1627</v>
      </c>
      <c r="M2321">
        <v>5</v>
      </c>
    </row>
    <row r="2322" spans="1:13" x14ac:dyDescent="0.3">
      <c r="A2322" t="s">
        <v>2618</v>
      </c>
      <c r="B2322">
        <v>2018</v>
      </c>
      <c r="C2322" s="1">
        <v>380000</v>
      </c>
      <c r="D2322">
        <v>5000</v>
      </c>
      <c r="E2322" t="s">
        <v>10</v>
      </c>
      <c r="F2322" t="s">
        <v>25</v>
      </c>
      <c r="G2322" t="s">
        <v>12</v>
      </c>
      <c r="H2322" t="s">
        <v>121</v>
      </c>
      <c r="I2322" t="s">
        <v>1915</v>
      </c>
      <c r="J2322" t="s">
        <v>1916</v>
      </c>
      <c r="K2322" t="s">
        <v>1678</v>
      </c>
      <c r="L2322" t="s">
        <v>1917</v>
      </c>
      <c r="M2322">
        <v>5</v>
      </c>
    </row>
    <row r="2323" spans="1:13" x14ac:dyDescent="0.3">
      <c r="A2323" t="s">
        <v>866</v>
      </c>
      <c r="B2323">
        <v>2010</v>
      </c>
      <c r="C2323" s="1">
        <v>275000</v>
      </c>
      <c r="D2323">
        <v>50000</v>
      </c>
      <c r="E2323" t="s">
        <v>257</v>
      </c>
      <c r="F2323" t="s">
        <v>25</v>
      </c>
      <c r="G2323" t="s">
        <v>12</v>
      </c>
      <c r="H2323" t="s">
        <v>121</v>
      </c>
      <c r="I2323" t="s">
        <v>1853</v>
      </c>
      <c r="J2323" t="s">
        <v>1730</v>
      </c>
      <c r="K2323" t="s">
        <v>1854</v>
      </c>
      <c r="L2323" t="s">
        <v>1855</v>
      </c>
      <c r="M2323">
        <v>5</v>
      </c>
    </row>
    <row r="2324" spans="1:13" x14ac:dyDescent="0.3">
      <c r="A2324" t="s">
        <v>219</v>
      </c>
      <c r="B2324">
        <v>2015</v>
      </c>
      <c r="C2324" s="1">
        <v>520000</v>
      </c>
      <c r="D2324">
        <v>70000</v>
      </c>
      <c r="E2324" t="s">
        <v>14</v>
      </c>
      <c r="F2324" t="s">
        <v>25</v>
      </c>
      <c r="G2324" t="s">
        <v>12</v>
      </c>
      <c r="H2324" t="s">
        <v>121</v>
      </c>
      <c r="I2324" t="s">
        <v>1699</v>
      </c>
      <c r="J2324" t="s">
        <v>1625</v>
      </c>
      <c r="K2324" t="s">
        <v>1626</v>
      </c>
      <c r="L2324" t="s">
        <v>1627</v>
      </c>
      <c r="M2324">
        <v>5</v>
      </c>
    </row>
    <row r="2325" spans="1:13" x14ac:dyDescent="0.3">
      <c r="A2325" t="s">
        <v>219</v>
      </c>
      <c r="B2325">
        <v>2015</v>
      </c>
      <c r="C2325" s="1">
        <v>610000</v>
      </c>
      <c r="D2325">
        <v>60000</v>
      </c>
      <c r="E2325" t="s">
        <v>14</v>
      </c>
      <c r="F2325" t="s">
        <v>25</v>
      </c>
      <c r="G2325" t="s">
        <v>12</v>
      </c>
      <c r="H2325" t="s">
        <v>121</v>
      </c>
      <c r="I2325" t="s">
        <v>1699</v>
      </c>
      <c r="J2325" t="s">
        <v>1625</v>
      </c>
      <c r="K2325" t="s">
        <v>1626</v>
      </c>
      <c r="L2325" t="s">
        <v>1627</v>
      </c>
      <c r="M2325">
        <v>5</v>
      </c>
    </row>
    <row r="2326" spans="1:13" x14ac:dyDescent="0.3">
      <c r="A2326" t="s">
        <v>258</v>
      </c>
      <c r="B2326">
        <v>2004</v>
      </c>
      <c r="C2326" s="1">
        <v>85000</v>
      </c>
      <c r="D2326">
        <v>110000</v>
      </c>
      <c r="E2326" t="s">
        <v>10</v>
      </c>
      <c r="F2326" t="s">
        <v>25</v>
      </c>
      <c r="G2326" t="s">
        <v>12</v>
      </c>
      <c r="H2326" t="s">
        <v>121</v>
      </c>
      <c r="I2326" t="s">
        <v>1677</v>
      </c>
      <c r="J2326" t="s">
        <v>1730</v>
      </c>
      <c r="K2326" t="s">
        <v>1660</v>
      </c>
      <c r="L2326" t="s">
        <v>1731</v>
      </c>
      <c r="M2326">
        <v>5</v>
      </c>
    </row>
    <row r="2327" spans="1:13" x14ac:dyDescent="0.3">
      <c r="A2327" t="s">
        <v>196</v>
      </c>
      <c r="B2327">
        <v>2013</v>
      </c>
      <c r="C2327" s="1">
        <v>490000</v>
      </c>
      <c r="D2327">
        <v>95000</v>
      </c>
      <c r="E2327" t="s">
        <v>14</v>
      </c>
      <c r="F2327" t="s">
        <v>25</v>
      </c>
      <c r="G2327" t="s">
        <v>12</v>
      </c>
      <c r="H2327" t="s">
        <v>121</v>
      </c>
      <c r="I2327" t="s">
        <v>2854</v>
      </c>
      <c r="J2327" t="s">
        <v>1667</v>
      </c>
      <c r="K2327" t="s">
        <v>1909</v>
      </c>
      <c r="L2327" t="s">
        <v>1910</v>
      </c>
      <c r="M2327">
        <v>5</v>
      </c>
    </row>
    <row r="2328" spans="1:13" x14ac:dyDescent="0.3">
      <c r="A2328" t="s">
        <v>241</v>
      </c>
      <c r="B2328">
        <v>2015</v>
      </c>
      <c r="C2328" s="1">
        <v>229999</v>
      </c>
      <c r="D2328">
        <v>34000</v>
      </c>
      <c r="E2328" t="s">
        <v>10</v>
      </c>
      <c r="F2328" t="s">
        <v>25</v>
      </c>
      <c r="G2328" t="s">
        <v>12</v>
      </c>
      <c r="H2328" t="s">
        <v>126</v>
      </c>
      <c r="I2328" t="s">
        <v>2031</v>
      </c>
      <c r="J2328" t="s">
        <v>2250</v>
      </c>
      <c r="K2328" t="s">
        <v>2251</v>
      </c>
      <c r="L2328" t="s">
        <v>2252</v>
      </c>
      <c r="M2328">
        <v>5</v>
      </c>
    </row>
    <row r="2329" spans="1:13" x14ac:dyDescent="0.3">
      <c r="A2329" t="s">
        <v>394</v>
      </c>
      <c r="B2329">
        <v>2015</v>
      </c>
      <c r="C2329" s="1">
        <v>411000</v>
      </c>
      <c r="D2329">
        <v>25000</v>
      </c>
      <c r="E2329" t="s">
        <v>10</v>
      </c>
      <c r="F2329" t="s">
        <v>25</v>
      </c>
      <c r="G2329" t="s">
        <v>12</v>
      </c>
      <c r="H2329" t="s">
        <v>121</v>
      </c>
      <c r="I2329" t="s">
        <v>1677</v>
      </c>
      <c r="J2329" t="s">
        <v>1647</v>
      </c>
      <c r="K2329" t="s">
        <v>1682</v>
      </c>
      <c r="L2329" t="s">
        <v>1865</v>
      </c>
      <c r="M2329">
        <v>5</v>
      </c>
    </row>
    <row r="2330" spans="1:13" x14ac:dyDescent="0.3">
      <c r="A2330" t="s">
        <v>1358</v>
      </c>
      <c r="B2330">
        <v>2019</v>
      </c>
      <c r="C2330" s="1">
        <v>362000</v>
      </c>
      <c r="D2330">
        <v>120000</v>
      </c>
      <c r="E2330" t="s">
        <v>22</v>
      </c>
      <c r="F2330" t="s">
        <v>25</v>
      </c>
      <c r="G2330" t="s">
        <v>12</v>
      </c>
      <c r="H2330" t="s">
        <v>126</v>
      </c>
      <c r="I2330" t="s">
        <v>2621</v>
      </c>
      <c r="J2330" t="s">
        <v>1814</v>
      </c>
      <c r="K2330" t="s">
        <v>2247</v>
      </c>
      <c r="L2330" t="s">
        <v>2248</v>
      </c>
      <c r="M2330">
        <v>5</v>
      </c>
    </row>
    <row r="2331" spans="1:13" x14ac:dyDescent="0.3">
      <c r="A2331" t="s">
        <v>913</v>
      </c>
      <c r="B2331">
        <v>2014</v>
      </c>
      <c r="C2331" s="1">
        <v>550000</v>
      </c>
      <c r="D2331">
        <v>31000</v>
      </c>
      <c r="E2331" t="s">
        <v>14</v>
      </c>
      <c r="F2331" t="s">
        <v>25</v>
      </c>
      <c r="G2331" t="s">
        <v>12</v>
      </c>
      <c r="H2331" t="s">
        <v>121</v>
      </c>
      <c r="I2331" t="s">
        <v>1658</v>
      </c>
      <c r="J2331" t="s">
        <v>1659</v>
      </c>
      <c r="K2331" t="s">
        <v>2208</v>
      </c>
      <c r="L2331" t="s">
        <v>1661</v>
      </c>
      <c r="M2331">
        <v>5</v>
      </c>
    </row>
    <row r="2332" spans="1:13" x14ac:dyDescent="0.3">
      <c r="A2332" t="s">
        <v>773</v>
      </c>
      <c r="B2332">
        <v>2018</v>
      </c>
      <c r="C2332" s="1">
        <v>459999</v>
      </c>
      <c r="D2332">
        <v>70000</v>
      </c>
      <c r="E2332" t="s">
        <v>22</v>
      </c>
      <c r="F2332" t="s">
        <v>25</v>
      </c>
      <c r="G2332" t="s">
        <v>12</v>
      </c>
      <c r="H2332" t="s">
        <v>121</v>
      </c>
      <c r="I2332" t="s">
        <v>2067</v>
      </c>
      <c r="J2332" t="s">
        <v>1730</v>
      </c>
      <c r="K2332" t="s">
        <v>2068</v>
      </c>
      <c r="L2332" t="s">
        <v>1855</v>
      </c>
      <c r="M2332">
        <v>5</v>
      </c>
    </row>
    <row r="2333" spans="1:13" x14ac:dyDescent="0.3">
      <c r="A2333" t="s">
        <v>2970</v>
      </c>
      <c r="B2333">
        <v>2011</v>
      </c>
      <c r="C2333" s="1">
        <v>190000</v>
      </c>
      <c r="D2333">
        <v>47000</v>
      </c>
      <c r="E2333" t="s">
        <v>10</v>
      </c>
      <c r="F2333" t="s">
        <v>25</v>
      </c>
      <c r="G2333" t="s">
        <v>12</v>
      </c>
      <c r="H2333" t="s">
        <v>121</v>
      </c>
      <c r="I2333" t="s">
        <v>1756</v>
      </c>
      <c r="J2333" t="s">
        <v>1647</v>
      </c>
      <c r="K2333" t="s">
        <v>2479</v>
      </c>
      <c r="L2333" t="s">
        <v>1865</v>
      </c>
      <c r="M2333">
        <v>5</v>
      </c>
    </row>
    <row r="2334" spans="1:13" x14ac:dyDescent="0.3">
      <c r="A2334" t="s">
        <v>950</v>
      </c>
      <c r="B2334">
        <v>2019</v>
      </c>
      <c r="C2334" s="1">
        <v>499000</v>
      </c>
      <c r="D2334">
        <v>5000</v>
      </c>
      <c r="E2334" t="s">
        <v>10</v>
      </c>
      <c r="F2334" t="s">
        <v>25</v>
      </c>
      <c r="G2334" t="s">
        <v>19</v>
      </c>
      <c r="H2334" t="s">
        <v>121</v>
      </c>
      <c r="I2334" t="s">
        <v>1703</v>
      </c>
      <c r="J2334" t="s">
        <v>1850</v>
      </c>
      <c r="K2334" t="s">
        <v>2029</v>
      </c>
      <c r="L2334" t="s">
        <v>2349</v>
      </c>
      <c r="M2334">
        <v>5</v>
      </c>
    </row>
    <row r="2335" spans="1:13" x14ac:dyDescent="0.3">
      <c r="A2335" t="s">
        <v>282</v>
      </c>
      <c r="B2335">
        <v>2018</v>
      </c>
      <c r="C2335" s="1">
        <v>358000</v>
      </c>
      <c r="D2335">
        <v>44000</v>
      </c>
      <c r="E2335" t="s">
        <v>10</v>
      </c>
      <c r="F2335" t="s">
        <v>25</v>
      </c>
      <c r="G2335" t="s">
        <v>12</v>
      </c>
      <c r="H2335" t="s">
        <v>121</v>
      </c>
      <c r="I2335" t="s">
        <v>1872</v>
      </c>
      <c r="J2335" t="s">
        <v>1814</v>
      </c>
      <c r="K2335" t="s">
        <v>1873</v>
      </c>
      <c r="L2335" t="s">
        <v>1874</v>
      </c>
      <c r="M2335">
        <v>7</v>
      </c>
    </row>
    <row r="2336" spans="1:13" x14ac:dyDescent="0.3">
      <c r="A2336" t="s">
        <v>3027</v>
      </c>
      <c r="B2336">
        <v>2012</v>
      </c>
      <c r="C2336" s="1">
        <v>278000</v>
      </c>
      <c r="D2336">
        <v>120000</v>
      </c>
      <c r="E2336" t="s">
        <v>14</v>
      </c>
      <c r="F2336" t="s">
        <v>25</v>
      </c>
      <c r="G2336" t="s">
        <v>12</v>
      </c>
      <c r="H2336" t="s">
        <v>126</v>
      </c>
      <c r="I2336" t="s">
        <v>1658</v>
      </c>
      <c r="J2336" t="s">
        <v>1659</v>
      </c>
      <c r="K2336" t="s">
        <v>1660</v>
      </c>
      <c r="L2336" t="s">
        <v>1661</v>
      </c>
      <c r="M2336">
        <v>5</v>
      </c>
    </row>
    <row r="2337" spans="1:13" x14ac:dyDescent="0.3">
      <c r="A2337" t="s">
        <v>1066</v>
      </c>
      <c r="B2337">
        <v>2014</v>
      </c>
      <c r="C2337" s="1">
        <v>320000</v>
      </c>
      <c r="D2337">
        <v>39395</v>
      </c>
      <c r="E2337" t="s">
        <v>14</v>
      </c>
      <c r="F2337" t="s">
        <v>25</v>
      </c>
      <c r="G2337" t="s">
        <v>12</v>
      </c>
      <c r="H2337" t="s">
        <v>121</v>
      </c>
      <c r="I2337" t="s">
        <v>2919</v>
      </c>
      <c r="J2337" t="s">
        <v>1625</v>
      </c>
      <c r="K2337" t="s">
        <v>2035</v>
      </c>
      <c r="L2337" t="s">
        <v>2723</v>
      </c>
      <c r="M2337">
        <v>5</v>
      </c>
    </row>
    <row r="2338" spans="1:13" x14ac:dyDescent="0.3">
      <c r="A2338" t="s">
        <v>998</v>
      </c>
      <c r="B2338">
        <v>2013</v>
      </c>
      <c r="C2338" s="1">
        <v>580000</v>
      </c>
      <c r="D2338">
        <v>67000</v>
      </c>
      <c r="E2338" t="s">
        <v>14</v>
      </c>
      <c r="F2338" t="s">
        <v>25</v>
      </c>
      <c r="G2338" t="s">
        <v>12</v>
      </c>
      <c r="H2338" t="s">
        <v>126</v>
      </c>
      <c r="I2338" t="s">
        <v>2030</v>
      </c>
      <c r="J2338" t="s">
        <v>1667</v>
      </c>
      <c r="K2338" t="s">
        <v>1995</v>
      </c>
      <c r="L2338" t="s">
        <v>3028</v>
      </c>
      <c r="M2338">
        <v>5</v>
      </c>
    </row>
    <row r="2339" spans="1:13" x14ac:dyDescent="0.3">
      <c r="A2339" t="s">
        <v>1540</v>
      </c>
      <c r="B2339">
        <v>2019</v>
      </c>
      <c r="C2339" s="1">
        <v>1300000</v>
      </c>
      <c r="D2339">
        <v>20000</v>
      </c>
      <c r="E2339" t="s">
        <v>10</v>
      </c>
      <c r="F2339" t="s">
        <v>25</v>
      </c>
      <c r="G2339" t="s">
        <v>19</v>
      </c>
      <c r="H2339" t="s">
        <v>121</v>
      </c>
      <c r="I2339" t="s">
        <v>2065</v>
      </c>
      <c r="J2339" t="s">
        <v>1634</v>
      </c>
      <c r="K2339" t="s">
        <v>1971</v>
      </c>
      <c r="L2339" t="s">
        <v>1752</v>
      </c>
      <c r="M2339">
        <v>5</v>
      </c>
    </row>
    <row r="2340" spans="1:13" x14ac:dyDescent="0.3">
      <c r="A2340" t="s">
        <v>125</v>
      </c>
      <c r="B2340">
        <v>2018</v>
      </c>
      <c r="C2340" s="1">
        <v>825000</v>
      </c>
      <c r="D2340">
        <v>40000</v>
      </c>
      <c r="E2340" t="s">
        <v>14</v>
      </c>
      <c r="F2340" t="s">
        <v>25</v>
      </c>
      <c r="G2340" t="s">
        <v>12</v>
      </c>
      <c r="H2340" t="s">
        <v>121</v>
      </c>
      <c r="I2340" t="s">
        <v>2360</v>
      </c>
      <c r="J2340" t="s">
        <v>1629</v>
      </c>
      <c r="K2340" t="s">
        <v>1698</v>
      </c>
      <c r="L2340" t="s">
        <v>1686</v>
      </c>
      <c r="M2340">
        <v>5</v>
      </c>
    </row>
    <row r="2341" spans="1:13" x14ac:dyDescent="0.3">
      <c r="A2341" t="s">
        <v>906</v>
      </c>
      <c r="B2341">
        <v>2004</v>
      </c>
      <c r="C2341" s="1">
        <v>170000</v>
      </c>
      <c r="D2341">
        <v>120000</v>
      </c>
      <c r="E2341" t="s">
        <v>10</v>
      </c>
      <c r="F2341" t="s">
        <v>25</v>
      </c>
      <c r="G2341" t="s">
        <v>12</v>
      </c>
      <c r="H2341" t="s">
        <v>126</v>
      </c>
      <c r="I2341" t="s">
        <v>3029</v>
      </c>
      <c r="J2341" t="s">
        <v>2077</v>
      </c>
      <c r="K2341" t="s">
        <v>3030</v>
      </c>
      <c r="L2341" t="s">
        <v>3031</v>
      </c>
      <c r="M2341">
        <v>5</v>
      </c>
    </row>
    <row r="2342" spans="1:13" x14ac:dyDescent="0.3">
      <c r="A2342" t="s">
        <v>429</v>
      </c>
      <c r="B2342">
        <v>2014</v>
      </c>
      <c r="C2342" s="1">
        <v>1700000</v>
      </c>
      <c r="D2342">
        <v>80000</v>
      </c>
      <c r="E2342" t="s">
        <v>14</v>
      </c>
      <c r="F2342" t="s">
        <v>25</v>
      </c>
      <c r="G2342" t="s">
        <v>12</v>
      </c>
      <c r="H2342" t="s">
        <v>126</v>
      </c>
      <c r="I2342" t="s">
        <v>1759</v>
      </c>
      <c r="J2342" t="s">
        <v>1760</v>
      </c>
      <c r="K2342" t="s">
        <v>1761</v>
      </c>
      <c r="L2342" t="s">
        <v>1762</v>
      </c>
      <c r="M2342">
        <v>7</v>
      </c>
    </row>
    <row r="2343" spans="1:13" x14ac:dyDescent="0.3">
      <c r="A2343" t="s">
        <v>959</v>
      </c>
      <c r="B2343">
        <v>2018</v>
      </c>
      <c r="C2343" s="1">
        <v>490000</v>
      </c>
      <c r="D2343">
        <v>7000</v>
      </c>
      <c r="E2343" t="s">
        <v>10</v>
      </c>
      <c r="F2343" t="s">
        <v>25</v>
      </c>
      <c r="G2343" t="s">
        <v>12</v>
      </c>
      <c r="H2343" t="s">
        <v>121</v>
      </c>
      <c r="I2343" t="s">
        <v>1703</v>
      </c>
      <c r="J2343" t="s">
        <v>1850</v>
      </c>
      <c r="K2343" t="s">
        <v>2029</v>
      </c>
      <c r="L2343" t="s">
        <v>2349</v>
      </c>
      <c r="M2343">
        <v>5</v>
      </c>
    </row>
    <row r="2344" spans="1:13" x14ac:dyDescent="0.3">
      <c r="A2344" t="s">
        <v>2107</v>
      </c>
      <c r="B2344">
        <v>2018</v>
      </c>
      <c r="C2344" s="1">
        <v>1050000</v>
      </c>
      <c r="D2344">
        <v>15000</v>
      </c>
      <c r="E2344" t="s">
        <v>14</v>
      </c>
      <c r="F2344" t="s">
        <v>25</v>
      </c>
      <c r="G2344" t="s">
        <v>12</v>
      </c>
      <c r="H2344" t="s">
        <v>121</v>
      </c>
      <c r="I2344" t="s">
        <v>1746</v>
      </c>
      <c r="J2344" t="s">
        <v>1742</v>
      </c>
      <c r="K2344" t="s">
        <v>2108</v>
      </c>
      <c r="L2344" t="s">
        <v>2109</v>
      </c>
      <c r="M2344">
        <v>7</v>
      </c>
    </row>
    <row r="2345" spans="1:13" x14ac:dyDescent="0.3">
      <c r="A2345" t="s">
        <v>266</v>
      </c>
      <c r="B2345">
        <v>2016</v>
      </c>
      <c r="C2345" s="1">
        <v>210000</v>
      </c>
      <c r="D2345">
        <v>50000</v>
      </c>
      <c r="E2345" t="s">
        <v>10</v>
      </c>
      <c r="F2345" t="s">
        <v>25</v>
      </c>
      <c r="G2345" t="s">
        <v>12</v>
      </c>
      <c r="H2345" t="s">
        <v>121</v>
      </c>
      <c r="I2345" t="s">
        <v>1723</v>
      </c>
      <c r="J2345" t="s">
        <v>1704</v>
      </c>
      <c r="K2345" t="s">
        <v>2326</v>
      </c>
      <c r="L2345" t="s">
        <v>2327</v>
      </c>
      <c r="M2345">
        <v>5</v>
      </c>
    </row>
    <row r="2346" spans="1:13" x14ac:dyDescent="0.3">
      <c r="A2346" t="s">
        <v>3032</v>
      </c>
      <c r="B2346">
        <v>2016</v>
      </c>
      <c r="C2346" s="1">
        <v>1250000</v>
      </c>
      <c r="D2346">
        <v>30000</v>
      </c>
      <c r="E2346" t="s">
        <v>14</v>
      </c>
      <c r="F2346" t="s">
        <v>25</v>
      </c>
      <c r="G2346" t="s">
        <v>12</v>
      </c>
      <c r="H2346" t="s">
        <v>121</v>
      </c>
      <c r="I2346" t="s">
        <v>2340</v>
      </c>
      <c r="J2346" t="s">
        <v>1742</v>
      </c>
      <c r="K2346" t="s">
        <v>1877</v>
      </c>
      <c r="L2346" t="s">
        <v>2357</v>
      </c>
      <c r="M2346">
        <v>7</v>
      </c>
    </row>
    <row r="2347" spans="1:13" x14ac:dyDescent="0.3">
      <c r="A2347" t="s">
        <v>459</v>
      </c>
      <c r="B2347">
        <v>2012</v>
      </c>
      <c r="C2347" s="1">
        <v>320000</v>
      </c>
      <c r="D2347">
        <v>120000</v>
      </c>
      <c r="E2347" t="s">
        <v>14</v>
      </c>
      <c r="F2347" t="s">
        <v>25</v>
      </c>
      <c r="G2347" t="s">
        <v>12</v>
      </c>
      <c r="H2347" t="s">
        <v>126</v>
      </c>
      <c r="I2347" t="s">
        <v>1826</v>
      </c>
      <c r="J2347" t="s">
        <v>1625</v>
      </c>
      <c r="K2347" t="s">
        <v>1626</v>
      </c>
      <c r="L2347" t="s">
        <v>1627</v>
      </c>
      <c r="M2347">
        <v>5</v>
      </c>
    </row>
    <row r="2348" spans="1:13" x14ac:dyDescent="0.3">
      <c r="A2348" t="s">
        <v>1229</v>
      </c>
      <c r="B2348">
        <v>2012</v>
      </c>
      <c r="C2348" s="1">
        <v>400000</v>
      </c>
      <c r="D2348">
        <v>64000</v>
      </c>
      <c r="E2348" t="s">
        <v>14</v>
      </c>
      <c r="F2348" t="s">
        <v>25</v>
      </c>
      <c r="G2348" t="s">
        <v>12</v>
      </c>
      <c r="H2348" t="s">
        <v>121</v>
      </c>
      <c r="I2348" t="s">
        <v>2564</v>
      </c>
      <c r="J2348" t="s">
        <v>2000</v>
      </c>
      <c r="K2348" t="s">
        <v>2565</v>
      </c>
      <c r="L2348" t="s">
        <v>2566</v>
      </c>
      <c r="M2348">
        <v>5</v>
      </c>
    </row>
    <row r="2349" spans="1:13" x14ac:dyDescent="0.3">
      <c r="A2349" t="s">
        <v>400</v>
      </c>
      <c r="B2349">
        <v>2013</v>
      </c>
      <c r="C2349" s="1">
        <v>320000</v>
      </c>
      <c r="D2349">
        <v>120000</v>
      </c>
      <c r="E2349" t="s">
        <v>14</v>
      </c>
      <c r="F2349" t="s">
        <v>25</v>
      </c>
      <c r="G2349" t="s">
        <v>12</v>
      </c>
      <c r="H2349" t="s">
        <v>121</v>
      </c>
      <c r="I2349" t="s">
        <v>2472</v>
      </c>
      <c r="J2349" t="s">
        <v>1625</v>
      </c>
      <c r="K2349" t="s">
        <v>2473</v>
      </c>
      <c r="L2349" t="s">
        <v>1627</v>
      </c>
      <c r="M2349">
        <v>5</v>
      </c>
    </row>
    <row r="2350" spans="1:13" x14ac:dyDescent="0.3">
      <c r="A2350" t="s">
        <v>176</v>
      </c>
      <c r="B2350">
        <v>2012</v>
      </c>
      <c r="C2350" s="1">
        <v>600000</v>
      </c>
      <c r="D2350">
        <v>85000</v>
      </c>
      <c r="E2350" t="s">
        <v>14</v>
      </c>
      <c r="F2350" t="s">
        <v>25</v>
      </c>
      <c r="G2350" t="s">
        <v>12</v>
      </c>
      <c r="H2350" t="s">
        <v>121</v>
      </c>
      <c r="I2350" t="s">
        <v>2041</v>
      </c>
      <c r="J2350" t="s">
        <v>1659</v>
      </c>
      <c r="K2350" t="s">
        <v>2042</v>
      </c>
      <c r="L2350" t="s">
        <v>2043</v>
      </c>
      <c r="M2350">
        <v>5</v>
      </c>
    </row>
    <row r="2351" spans="1:13" x14ac:dyDescent="0.3">
      <c r="A2351" t="s">
        <v>558</v>
      </c>
      <c r="B2351">
        <v>2012</v>
      </c>
      <c r="C2351" s="1">
        <v>275000</v>
      </c>
      <c r="D2351">
        <v>50000</v>
      </c>
      <c r="E2351" t="s">
        <v>10</v>
      </c>
      <c r="F2351" t="s">
        <v>25</v>
      </c>
      <c r="G2351" t="s">
        <v>12</v>
      </c>
      <c r="H2351" t="s">
        <v>121</v>
      </c>
      <c r="I2351" t="s">
        <v>2249</v>
      </c>
      <c r="J2351" t="s">
        <v>1730</v>
      </c>
      <c r="K2351" t="s">
        <v>1660</v>
      </c>
      <c r="L2351" t="s">
        <v>1731</v>
      </c>
      <c r="M2351">
        <v>5</v>
      </c>
    </row>
    <row r="2352" spans="1:13" x14ac:dyDescent="0.3">
      <c r="A2352" t="s">
        <v>163</v>
      </c>
      <c r="B2352">
        <v>2009</v>
      </c>
      <c r="C2352" s="1">
        <v>170000</v>
      </c>
      <c r="D2352">
        <v>59000</v>
      </c>
      <c r="E2352" t="s">
        <v>10</v>
      </c>
      <c r="F2352" t="s">
        <v>25</v>
      </c>
      <c r="G2352" t="s">
        <v>12</v>
      </c>
      <c r="H2352" t="s">
        <v>126</v>
      </c>
      <c r="I2352" t="s">
        <v>1687</v>
      </c>
      <c r="J2352" t="s">
        <v>1655</v>
      </c>
      <c r="K2352" t="s">
        <v>1688</v>
      </c>
      <c r="L2352" t="s">
        <v>1689</v>
      </c>
      <c r="M2352">
        <v>5</v>
      </c>
    </row>
    <row r="2353" spans="1:13" x14ac:dyDescent="0.3">
      <c r="A2353" t="s">
        <v>290</v>
      </c>
      <c r="B2353">
        <v>2012</v>
      </c>
      <c r="C2353" s="1">
        <v>155000</v>
      </c>
      <c r="D2353">
        <v>98000</v>
      </c>
      <c r="E2353" t="s">
        <v>14</v>
      </c>
      <c r="F2353" t="s">
        <v>25</v>
      </c>
      <c r="G2353" t="s">
        <v>12</v>
      </c>
      <c r="H2353" t="s">
        <v>121</v>
      </c>
      <c r="I2353" t="s">
        <v>2309</v>
      </c>
      <c r="J2353" t="s">
        <v>2310</v>
      </c>
      <c r="K2353" t="s">
        <v>2311</v>
      </c>
      <c r="L2353" t="s">
        <v>2312</v>
      </c>
      <c r="M2353">
        <v>5</v>
      </c>
    </row>
    <row r="2354" spans="1:13" x14ac:dyDescent="0.3">
      <c r="A2354" t="s">
        <v>180</v>
      </c>
      <c r="B2354">
        <v>2012</v>
      </c>
      <c r="C2354" s="1">
        <v>240000</v>
      </c>
      <c r="D2354">
        <v>70000</v>
      </c>
      <c r="E2354" t="s">
        <v>14</v>
      </c>
      <c r="F2354" t="s">
        <v>25</v>
      </c>
      <c r="G2354" t="s">
        <v>12</v>
      </c>
      <c r="H2354" t="s">
        <v>121</v>
      </c>
      <c r="I2354" t="s">
        <v>1676</v>
      </c>
      <c r="J2354" t="s">
        <v>1676</v>
      </c>
      <c r="K2354" t="s">
        <v>2355</v>
      </c>
      <c r="L2354" t="s">
        <v>1676</v>
      </c>
    </row>
    <row r="2355" spans="1:13" x14ac:dyDescent="0.3">
      <c r="A2355" t="s">
        <v>267</v>
      </c>
      <c r="B2355">
        <v>2011</v>
      </c>
      <c r="C2355" s="1">
        <v>320000</v>
      </c>
      <c r="D2355">
        <v>120000</v>
      </c>
      <c r="E2355" t="s">
        <v>14</v>
      </c>
      <c r="F2355" t="s">
        <v>25</v>
      </c>
      <c r="G2355" t="s">
        <v>12</v>
      </c>
      <c r="H2355" t="s">
        <v>126</v>
      </c>
      <c r="I2355" t="s">
        <v>1676</v>
      </c>
      <c r="J2355" t="s">
        <v>1676</v>
      </c>
      <c r="K2355" t="s">
        <v>1676</v>
      </c>
      <c r="L2355" t="s">
        <v>1676</v>
      </c>
    </row>
    <row r="2356" spans="1:13" x14ac:dyDescent="0.3">
      <c r="A2356" t="s">
        <v>788</v>
      </c>
      <c r="B2356">
        <v>2015</v>
      </c>
      <c r="C2356" s="1">
        <v>620000</v>
      </c>
      <c r="D2356">
        <v>140000</v>
      </c>
      <c r="E2356" t="s">
        <v>14</v>
      </c>
      <c r="F2356" t="s">
        <v>25</v>
      </c>
      <c r="G2356" t="s">
        <v>12</v>
      </c>
      <c r="H2356" t="s">
        <v>126</v>
      </c>
      <c r="I2356" t="s">
        <v>1908</v>
      </c>
      <c r="J2356" t="s">
        <v>1667</v>
      </c>
      <c r="K2356" t="s">
        <v>1909</v>
      </c>
      <c r="L2356" t="s">
        <v>1910</v>
      </c>
      <c r="M2356">
        <v>5</v>
      </c>
    </row>
    <row r="2357" spans="1:13" x14ac:dyDescent="0.3">
      <c r="A2357" t="s">
        <v>372</v>
      </c>
      <c r="B2357">
        <v>2017</v>
      </c>
      <c r="C2357" s="1">
        <v>530000</v>
      </c>
      <c r="D2357">
        <v>50000</v>
      </c>
      <c r="E2357" t="s">
        <v>10</v>
      </c>
      <c r="F2357" t="s">
        <v>25</v>
      </c>
      <c r="G2357" t="s">
        <v>12</v>
      </c>
      <c r="H2357" t="s">
        <v>121</v>
      </c>
      <c r="I2357" t="s">
        <v>1677</v>
      </c>
      <c r="J2357" t="s">
        <v>1647</v>
      </c>
      <c r="K2357" t="s">
        <v>1648</v>
      </c>
      <c r="L2357" t="s">
        <v>1649</v>
      </c>
      <c r="M2357">
        <v>5</v>
      </c>
    </row>
    <row r="2358" spans="1:13" x14ac:dyDescent="0.3">
      <c r="A2358" t="s">
        <v>1180</v>
      </c>
      <c r="B2358">
        <v>2015</v>
      </c>
      <c r="C2358" s="1">
        <v>550000</v>
      </c>
      <c r="D2358">
        <v>40000</v>
      </c>
      <c r="E2358" t="s">
        <v>14</v>
      </c>
      <c r="F2358" t="s">
        <v>25</v>
      </c>
      <c r="G2358" t="s">
        <v>12</v>
      </c>
      <c r="H2358" t="s">
        <v>121</v>
      </c>
      <c r="I2358" t="s">
        <v>1658</v>
      </c>
      <c r="J2358" t="s">
        <v>1659</v>
      </c>
      <c r="K2358" t="s">
        <v>1843</v>
      </c>
      <c r="L2358" t="s">
        <v>1661</v>
      </c>
      <c r="M2358">
        <v>5</v>
      </c>
    </row>
    <row r="2359" spans="1:13" x14ac:dyDescent="0.3">
      <c r="A2359" t="s">
        <v>869</v>
      </c>
      <c r="B2359">
        <v>2014</v>
      </c>
      <c r="C2359" s="1">
        <v>600000</v>
      </c>
      <c r="D2359">
        <v>90000</v>
      </c>
      <c r="E2359" t="s">
        <v>14</v>
      </c>
      <c r="F2359" t="s">
        <v>25</v>
      </c>
      <c r="G2359" t="s">
        <v>12</v>
      </c>
      <c r="H2359" t="s">
        <v>121</v>
      </c>
      <c r="I2359" t="s">
        <v>1777</v>
      </c>
      <c r="J2359" t="s">
        <v>1629</v>
      </c>
      <c r="K2359" t="s">
        <v>1698</v>
      </c>
      <c r="L2359" t="s">
        <v>1686</v>
      </c>
      <c r="M2359">
        <v>5</v>
      </c>
    </row>
    <row r="2360" spans="1:13" x14ac:dyDescent="0.3">
      <c r="A2360" t="s">
        <v>2107</v>
      </c>
      <c r="B2360">
        <v>2014</v>
      </c>
      <c r="C2360" s="1">
        <v>649000</v>
      </c>
      <c r="D2360">
        <v>117000</v>
      </c>
      <c r="E2360" t="s">
        <v>14</v>
      </c>
      <c r="F2360" t="s">
        <v>25</v>
      </c>
      <c r="G2360" t="s">
        <v>12</v>
      </c>
      <c r="H2360" t="s">
        <v>154</v>
      </c>
      <c r="I2360" t="s">
        <v>1892</v>
      </c>
      <c r="J2360" t="s">
        <v>1742</v>
      </c>
      <c r="K2360" t="s">
        <v>2108</v>
      </c>
      <c r="L2360" t="s">
        <v>2109</v>
      </c>
      <c r="M2360">
        <v>7</v>
      </c>
    </row>
    <row r="2361" spans="1:13" x14ac:dyDescent="0.3">
      <c r="A2361" t="s">
        <v>869</v>
      </c>
      <c r="B2361">
        <v>2014</v>
      </c>
      <c r="C2361" s="1">
        <v>625000</v>
      </c>
      <c r="D2361">
        <v>90000</v>
      </c>
      <c r="E2361" t="s">
        <v>14</v>
      </c>
      <c r="F2361" t="s">
        <v>25</v>
      </c>
      <c r="G2361" t="s">
        <v>12</v>
      </c>
      <c r="H2361" t="s">
        <v>121</v>
      </c>
      <c r="I2361" t="s">
        <v>1777</v>
      </c>
      <c r="J2361" t="s">
        <v>1629</v>
      </c>
      <c r="K2361" t="s">
        <v>1698</v>
      </c>
      <c r="L2361" t="s">
        <v>1686</v>
      </c>
      <c r="M2361">
        <v>5</v>
      </c>
    </row>
    <row r="2362" spans="1:13" x14ac:dyDescent="0.3">
      <c r="A2362" t="s">
        <v>1199</v>
      </c>
      <c r="B2362">
        <v>2010</v>
      </c>
      <c r="C2362" s="1">
        <v>125000</v>
      </c>
      <c r="D2362">
        <v>70000</v>
      </c>
      <c r="E2362" t="s">
        <v>10</v>
      </c>
      <c r="F2362" t="s">
        <v>25</v>
      </c>
      <c r="G2362" t="s">
        <v>12</v>
      </c>
      <c r="H2362" t="s">
        <v>121</v>
      </c>
      <c r="I2362" t="s">
        <v>1746</v>
      </c>
      <c r="J2362" t="s">
        <v>2546</v>
      </c>
      <c r="K2362" t="s">
        <v>2165</v>
      </c>
      <c r="L2362" t="s">
        <v>2547</v>
      </c>
      <c r="M2362">
        <v>5</v>
      </c>
    </row>
    <row r="2363" spans="1:13" x14ac:dyDescent="0.3">
      <c r="A2363" t="s">
        <v>2909</v>
      </c>
      <c r="B2363">
        <v>2009</v>
      </c>
      <c r="C2363" s="1">
        <v>305000</v>
      </c>
      <c r="D2363">
        <v>230000</v>
      </c>
      <c r="E2363" t="s">
        <v>14</v>
      </c>
      <c r="F2363" t="s">
        <v>25</v>
      </c>
      <c r="G2363" t="s">
        <v>12</v>
      </c>
      <c r="H2363" t="s">
        <v>126</v>
      </c>
      <c r="I2363" t="s">
        <v>2408</v>
      </c>
      <c r="J2363" t="s">
        <v>2409</v>
      </c>
      <c r="K2363" t="s">
        <v>2410</v>
      </c>
      <c r="L2363" t="s">
        <v>2411</v>
      </c>
      <c r="M2363">
        <v>9</v>
      </c>
    </row>
    <row r="2364" spans="1:13" x14ac:dyDescent="0.3">
      <c r="A2364" t="s">
        <v>3033</v>
      </c>
      <c r="B2364">
        <v>2010</v>
      </c>
      <c r="C2364" s="1">
        <v>285000</v>
      </c>
      <c r="D2364">
        <v>155000</v>
      </c>
      <c r="E2364" t="s">
        <v>10</v>
      </c>
      <c r="F2364" t="s">
        <v>25</v>
      </c>
      <c r="G2364" t="s">
        <v>12</v>
      </c>
      <c r="H2364" t="s">
        <v>126</v>
      </c>
      <c r="I2364" t="s">
        <v>3034</v>
      </c>
      <c r="J2364" t="s">
        <v>2614</v>
      </c>
      <c r="K2364" t="s">
        <v>2761</v>
      </c>
      <c r="L2364" t="s">
        <v>2762</v>
      </c>
      <c r="M2364">
        <v>5</v>
      </c>
    </row>
    <row r="2365" spans="1:13" x14ac:dyDescent="0.3">
      <c r="A2365" t="s">
        <v>1424</v>
      </c>
      <c r="B2365">
        <v>2015</v>
      </c>
      <c r="C2365" s="1">
        <v>600000</v>
      </c>
      <c r="D2365">
        <v>60000</v>
      </c>
      <c r="E2365" t="s">
        <v>14</v>
      </c>
      <c r="F2365" t="s">
        <v>25</v>
      </c>
      <c r="G2365" t="s">
        <v>12</v>
      </c>
      <c r="H2365" t="s">
        <v>126</v>
      </c>
      <c r="I2365" t="s">
        <v>3035</v>
      </c>
      <c r="J2365" t="s">
        <v>1742</v>
      </c>
      <c r="K2365" t="s">
        <v>1743</v>
      </c>
      <c r="L2365" t="s">
        <v>3036</v>
      </c>
      <c r="M2365">
        <v>5</v>
      </c>
    </row>
    <row r="2366" spans="1:13" x14ac:dyDescent="0.3">
      <c r="A2366" t="s">
        <v>2046</v>
      </c>
      <c r="B2366">
        <v>2016</v>
      </c>
      <c r="C2366" s="1">
        <v>426000</v>
      </c>
      <c r="D2366">
        <v>110000</v>
      </c>
      <c r="E2366" t="s">
        <v>10</v>
      </c>
      <c r="F2366" t="s">
        <v>25</v>
      </c>
      <c r="G2366" t="s">
        <v>12</v>
      </c>
      <c r="H2366" t="s">
        <v>121</v>
      </c>
      <c r="I2366" t="s">
        <v>1680</v>
      </c>
      <c r="J2366" t="s">
        <v>1681</v>
      </c>
      <c r="K2366" t="s">
        <v>1682</v>
      </c>
      <c r="L2366" t="s">
        <v>1683</v>
      </c>
      <c r="M2366">
        <v>6</v>
      </c>
    </row>
    <row r="2367" spans="1:13" x14ac:dyDescent="0.3">
      <c r="A2367" t="s">
        <v>456</v>
      </c>
      <c r="B2367">
        <v>2010</v>
      </c>
      <c r="C2367" s="1">
        <v>180000</v>
      </c>
      <c r="D2367">
        <v>120000</v>
      </c>
      <c r="E2367" t="s">
        <v>14</v>
      </c>
      <c r="F2367" t="s">
        <v>25</v>
      </c>
      <c r="G2367" t="s">
        <v>12</v>
      </c>
      <c r="H2367" t="s">
        <v>121</v>
      </c>
      <c r="I2367" t="s">
        <v>1733</v>
      </c>
      <c r="J2367" t="s">
        <v>1896</v>
      </c>
      <c r="K2367" t="s">
        <v>2279</v>
      </c>
      <c r="L2367" t="s">
        <v>1898</v>
      </c>
      <c r="M2367">
        <v>5</v>
      </c>
    </row>
    <row r="2368" spans="1:13" x14ac:dyDescent="0.3">
      <c r="A2368" t="s">
        <v>2490</v>
      </c>
      <c r="B2368">
        <v>2011</v>
      </c>
      <c r="C2368" s="1">
        <v>400000</v>
      </c>
      <c r="D2368">
        <v>100000</v>
      </c>
      <c r="E2368" t="s">
        <v>14</v>
      </c>
      <c r="F2368" t="s">
        <v>25</v>
      </c>
      <c r="G2368" t="s">
        <v>12</v>
      </c>
      <c r="H2368" t="s">
        <v>126</v>
      </c>
      <c r="I2368" t="s">
        <v>1899</v>
      </c>
      <c r="J2368" t="s">
        <v>1900</v>
      </c>
      <c r="K2368" t="s">
        <v>1901</v>
      </c>
      <c r="L2368" t="s">
        <v>1902</v>
      </c>
      <c r="M2368">
        <v>5</v>
      </c>
    </row>
    <row r="2369" spans="1:13" x14ac:dyDescent="0.3">
      <c r="A2369" t="s">
        <v>458</v>
      </c>
      <c r="B2369">
        <v>2010</v>
      </c>
      <c r="C2369" s="1">
        <v>120000</v>
      </c>
      <c r="D2369">
        <v>40000</v>
      </c>
      <c r="E2369" t="s">
        <v>10</v>
      </c>
      <c r="F2369" t="s">
        <v>25</v>
      </c>
      <c r="G2369" t="s">
        <v>12</v>
      </c>
      <c r="H2369" t="s">
        <v>126</v>
      </c>
      <c r="I2369" t="s">
        <v>1723</v>
      </c>
      <c r="J2369" t="s">
        <v>1704</v>
      </c>
      <c r="K2369" t="s">
        <v>2181</v>
      </c>
      <c r="L2369" t="s">
        <v>2182</v>
      </c>
      <c r="M2369">
        <v>5</v>
      </c>
    </row>
    <row r="2370" spans="1:13" x14ac:dyDescent="0.3">
      <c r="A2370" t="s">
        <v>1059</v>
      </c>
      <c r="B2370">
        <v>2012</v>
      </c>
      <c r="C2370" s="1">
        <v>300000</v>
      </c>
      <c r="D2370">
        <v>110000</v>
      </c>
      <c r="E2370" t="s">
        <v>14</v>
      </c>
      <c r="F2370" t="s">
        <v>25</v>
      </c>
      <c r="G2370" t="s">
        <v>12</v>
      </c>
      <c r="H2370" t="s">
        <v>126</v>
      </c>
      <c r="I2370" t="s">
        <v>1805</v>
      </c>
      <c r="J2370" t="s">
        <v>1625</v>
      </c>
      <c r="K2370" t="s">
        <v>1701</v>
      </c>
      <c r="L2370" t="s">
        <v>1806</v>
      </c>
      <c r="M2370">
        <v>5</v>
      </c>
    </row>
    <row r="2371" spans="1:13" x14ac:dyDescent="0.3">
      <c r="A2371" t="s">
        <v>558</v>
      </c>
      <c r="B2371">
        <v>2011</v>
      </c>
      <c r="C2371" s="1">
        <v>190000</v>
      </c>
      <c r="D2371">
        <v>92500</v>
      </c>
      <c r="E2371" t="s">
        <v>10</v>
      </c>
      <c r="F2371" t="s">
        <v>25</v>
      </c>
      <c r="G2371" t="s">
        <v>12</v>
      </c>
      <c r="H2371" t="s">
        <v>126</v>
      </c>
      <c r="I2371" t="s">
        <v>2249</v>
      </c>
      <c r="J2371" t="s">
        <v>1730</v>
      </c>
      <c r="K2371" t="s">
        <v>1660</v>
      </c>
      <c r="L2371" t="s">
        <v>1731</v>
      </c>
      <c r="M2371">
        <v>5</v>
      </c>
    </row>
    <row r="2372" spans="1:13" x14ac:dyDescent="0.3">
      <c r="A2372" t="s">
        <v>354</v>
      </c>
      <c r="B2372">
        <v>2017</v>
      </c>
      <c r="C2372" s="1">
        <v>310000</v>
      </c>
      <c r="D2372">
        <v>20000</v>
      </c>
      <c r="E2372" t="s">
        <v>10</v>
      </c>
      <c r="F2372" t="s">
        <v>25</v>
      </c>
      <c r="G2372" t="s">
        <v>12</v>
      </c>
      <c r="H2372" t="s">
        <v>121</v>
      </c>
      <c r="I2372" t="s">
        <v>1710</v>
      </c>
      <c r="J2372" t="s">
        <v>1655</v>
      </c>
      <c r="K2372" t="s">
        <v>1711</v>
      </c>
      <c r="L2372" t="s">
        <v>1712</v>
      </c>
      <c r="M2372">
        <v>5</v>
      </c>
    </row>
    <row r="2373" spans="1:13" x14ac:dyDescent="0.3">
      <c r="A2373" t="s">
        <v>639</v>
      </c>
      <c r="B2373">
        <v>2019</v>
      </c>
      <c r="C2373" s="1">
        <v>380000</v>
      </c>
      <c r="D2373">
        <v>15000</v>
      </c>
      <c r="E2373" t="s">
        <v>10</v>
      </c>
      <c r="F2373" t="s">
        <v>25</v>
      </c>
      <c r="G2373" t="s">
        <v>12</v>
      </c>
      <c r="H2373" t="s">
        <v>121</v>
      </c>
      <c r="I2373" t="s">
        <v>2080</v>
      </c>
      <c r="J2373" t="s">
        <v>2081</v>
      </c>
      <c r="K2373" t="s">
        <v>2082</v>
      </c>
      <c r="L2373" t="s">
        <v>2083</v>
      </c>
      <c r="M2373">
        <v>5</v>
      </c>
    </row>
    <row r="2374" spans="1:13" x14ac:dyDescent="0.3">
      <c r="A2374" t="s">
        <v>995</v>
      </c>
      <c r="B2374">
        <v>2019</v>
      </c>
      <c r="C2374" s="1">
        <v>740000</v>
      </c>
      <c r="D2374">
        <v>14000</v>
      </c>
      <c r="E2374" t="s">
        <v>14</v>
      </c>
      <c r="F2374" t="s">
        <v>25</v>
      </c>
      <c r="G2374" t="s">
        <v>12</v>
      </c>
      <c r="H2374" t="s">
        <v>121</v>
      </c>
      <c r="I2374" t="s">
        <v>2749</v>
      </c>
      <c r="J2374" t="s">
        <v>2039</v>
      </c>
      <c r="K2374" t="s">
        <v>2124</v>
      </c>
      <c r="L2374" t="s">
        <v>2171</v>
      </c>
      <c r="M2374">
        <v>7</v>
      </c>
    </row>
    <row r="2375" spans="1:13" x14ac:dyDescent="0.3">
      <c r="A2375" t="s">
        <v>124</v>
      </c>
      <c r="B2375">
        <v>2016</v>
      </c>
      <c r="C2375" s="1">
        <v>260000</v>
      </c>
      <c r="D2375">
        <v>35000</v>
      </c>
      <c r="E2375" t="s">
        <v>10</v>
      </c>
      <c r="F2375" t="s">
        <v>25</v>
      </c>
      <c r="G2375" t="s">
        <v>12</v>
      </c>
      <c r="H2375" t="s">
        <v>121</v>
      </c>
      <c r="I2375" t="s">
        <v>2318</v>
      </c>
      <c r="J2375" t="s">
        <v>2081</v>
      </c>
      <c r="K2375" t="s">
        <v>2319</v>
      </c>
      <c r="L2375" t="s">
        <v>2083</v>
      </c>
      <c r="M2375">
        <v>5</v>
      </c>
    </row>
    <row r="2376" spans="1:13" x14ac:dyDescent="0.3">
      <c r="A2376" t="s">
        <v>275</v>
      </c>
      <c r="B2376">
        <v>2017</v>
      </c>
      <c r="C2376" s="1">
        <v>320000</v>
      </c>
      <c r="D2376">
        <v>32000</v>
      </c>
      <c r="E2376" t="s">
        <v>10</v>
      </c>
      <c r="F2376" t="s">
        <v>25</v>
      </c>
      <c r="G2376" t="s">
        <v>12</v>
      </c>
      <c r="H2376" t="s">
        <v>126</v>
      </c>
      <c r="I2376" t="s">
        <v>1729</v>
      </c>
      <c r="J2376" t="s">
        <v>1730</v>
      </c>
      <c r="K2376" t="s">
        <v>1758</v>
      </c>
      <c r="L2376" t="s">
        <v>1731</v>
      </c>
      <c r="M2376">
        <v>5</v>
      </c>
    </row>
    <row r="2377" spans="1:13" x14ac:dyDescent="0.3">
      <c r="A2377" t="s">
        <v>773</v>
      </c>
      <c r="B2377">
        <v>2013</v>
      </c>
      <c r="C2377" s="1">
        <v>211000</v>
      </c>
      <c r="D2377">
        <v>90000</v>
      </c>
      <c r="E2377" t="s">
        <v>22</v>
      </c>
      <c r="F2377" t="s">
        <v>25</v>
      </c>
      <c r="G2377" t="s">
        <v>12</v>
      </c>
      <c r="H2377" t="s">
        <v>121</v>
      </c>
      <c r="I2377" t="s">
        <v>2067</v>
      </c>
      <c r="J2377" t="s">
        <v>1730</v>
      </c>
      <c r="K2377" t="s">
        <v>2068</v>
      </c>
      <c r="L2377" t="s">
        <v>1855</v>
      </c>
      <c r="M2377">
        <v>5</v>
      </c>
    </row>
    <row r="2378" spans="1:13" x14ac:dyDescent="0.3">
      <c r="A2378" t="s">
        <v>660</v>
      </c>
      <c r="B2378">
        <v>2018</v>
      </c>
      <c r="C2378" s="1">
        <v>650000</v>
      </c>
      <c r="D2378">
        <v>35000</v>
      </c>
      <c r="E2378" t="s">
        <v>10</v>
      </c>
      <c r="F2378" t="s">
        <v>25</v>
      </c>
      <c r="G2378" t="s">
        <v>12</v>
      </c>
      <c r="H2378" t="s">
        <v>121</v>
      </c>
      <c r="I2378" t="s">
        <v>1817</v>
      </c>
      <c r="J2378" t="s">
        <v>1647</v>
      </c>
      <c r="K2378" t="s">
        <v>1870</v>
      </c>
      <c r="L2378" t="s">
        <v>1871</v>
      </c>
      <c r="M2378">
        <v>5</v>
      </c>
    </row>
    <row r="2379" spans="1:13" x14ac:dyDescent="0.3">
      <c r="A2379" t="s">
        <v>219</v>
      </c>
      <c r="B2379">
        <v>2017</v>
      </c>
      <c r="C2379" s="1">
        <v>651000</v>
      </c>
      <c r="D2379">
        <v>32500</v>
      </c>
      <c r="E2379" t="s">
        <v>14</v>
      </c>
      <c r="F2379" t="s">
        <v>25</v>
      </c>
      <c r="G2379" t="s">
        <v>12</v>
      </c>
      <c r="H2379" t="s">
        <v>126</v>
      </c>
      <c r="I2379" t="s">
        <v>2075</v>
      </c>
      <c r="J2379" t="s">
        <v>1625</v>
      </c>
      <c r="K2379" t="s">
        <v>2076</v>
      </c>
      <c r="L2379" t="s">
        <v>1627</v>
      </c>
      <c r="M2379">
        <v>5</v>
      </c>
    </row>
    <row r="2380" spans="1:13" x14ac:dyDescent="0.3">
      <c r="A2380" t="s">
        <v>1024</v>
      </c>
      <c r="B2380">
        <v>2019</v>
      </c>
      <c r="C2380" s="1">
        <v>380000</v>
      </c>
      <c r="D2380">
        <v>14000</v>
      </c>
      <c r="E2380" t="s">
        <v>10</v>
      </c>
      <c r="F2380" t="s">
        <v>25</v>
      </c>
      <c r="G2380" t="s">
        <v>19</v>
      </c>
      <c r="H2380" t="s">
        <v>121</v>
      </c>
      <c r="I2380" t="s">
        <v>1729</v>
      </c>
      <c r="J2380" t="s">
        <v>1730</v>
      </c>
      <c r="K2380" t="s">
        <v>1758</v>
      </c>
      <c r="L2380" t="s">
        <v>1731</v>
      </c>
      <c r="M2380">
        <v>5</v>
      </c>
    </row>
    <row r="2381" spans="1:13" x14ac:dyDescent="0.3">
      <c r="A2381" t="s">
        <v>290</v>
      </c>
      <c r="B2381">
        <v>2014</v>
      </c>
      <c r="C2381" s="1">
        <v>160000</v>
      </c>
      <c r="D2381">
        <v>70000</v>
      </c>
      <c r="E2381" t="s">
        <v>14</v>
      </c>
      <c r="F2381" t="s">
        <v>25</v>
      </c>
      <c r="G2381" t="s">
        <v>12</v>
      </c>
      <c r="H2381" t="s">
        <v>154</v>
      </c>
      <c r="I2381" t="s">
        <v>2309</v>
      </c>
      <c r="J2381" t="s">
        <v>2310</v>
      </c>
      <c r="K2381" t="s">
        <v>2358</v>
      </c>
      <c r="L2381" t="s">
        <v>2359</v>
      </c>
      <c r="M2381">
        <v>5</v>
      </c>
    </row>
    <row r="2382" spans="1:13" x14ac:dyDescent="0.3">
      <c r="A2382" t="s">
        <v>509</v>
      </c>
      <c r="B2382">
        <v>2019</v>
      </c>
      <c r="C2382" s="1">
        <v>1270000</v>
      </c>
      <c r="D2382">
        <v>20000</v>
      </c>
      <c r="E2382" t="s">
        <v>10</v>
      </c>
      <c r="F2382" t="s">
        <v>25</v>
      </c>
      <c r="G2382" t="s">
        <v>19</v>
      </c>
      <c r="H2382" t="s">
        <v>121</v>
      </c>
      <c r="I2382" t="s">
        <v>1733</v>
      </c>
      <c r="J2382" t="s">
        <v>1734</v>
      </c>
      <c r="K2382" t="s">
        <v>1735</v>
      </c>
      <c r="L2382" t="s">
        <v>1736</v>
      </c>
      <c r="M2382">
        <v>5</v>
      </c>
    </row>
    <row r="2383" spans="1:13" x14ac:dyDescent="0.3">
      <c r="A2383" t="s">
        <v>1193</v>
      </c>
      <c r="B2383">
        <v>2011</v>
      </c>
      <c r="C2383" s="1">
        <v>300000</v>
      </c>
      <c r="D2383">
        <v>300000</v>
      </c>
      <c r="E2383" t="s">
        <v>257</v>
      </c>
      <c r="F2383" t="s">
        <v>25</v>
      </c>
      <c r="G2383" t="s">
        <v>12</v>
      </c>
      <c r="H2383" t="s">
        <v>121</v>
      </c>
      <c r="I2383" t="s">
        <v>1853</v>
      </c>
      <c r="J2383" t="s">
        <v>1730</v>
      </c>
      <c r="K2383" t="s">
        <v>1854</v>
      </c>
      <c r="L2383" t="s">
        <v>1855</v>
      </c>
      <c r="M2383">
        <v>5</v>
      </c>
    </row>
    <row r="2384" spans="1:13" x14ac:dyDescent="0.3">
      <c r="A2384" t="s">
        <v>1012</v>
      </c>
      <c r="B2384">
        <v>2015</v>
      </c>
      <c r="C2384" s="1">
        <v>405000</v>
      </c>
      <c r="D2384">
        <v>100000</v>
      </c>
      <c r="E2384" t="s">
        <v>14</v>
      </c>
      <c r="F2384" t="s">
        <v>25</v>
      </c>
      <c r="G2384" t="s">
        <v>12</v>
      </c>
      <c r="H2384" t="s">
        <v>121</v>
      </c>
      <c r="I2384" t="s">
        <v>1825</v>
      </c>
      <c r="J2384" t="s">
        <v>1625</v>
      </c>
      <c r="K2384" t="s">
        <v>1626</v>
      </c>
      <c r="L2384" t="s">
        <v>1627</v>
      </c>
      <c r="M2384">
        <v>5</v>
      </c>
    </row>
    <row r="2385" spans="1:13" x14ac:dyDescent="0.3">
      <c r="A2385" t="s">
        <v>195</v>
      </c>
      <c r="B2385">
        <v>2015</v>
      </c>
      <c r="C2385" s="1">
        <v>850000</v>
      </c>
      <c r="D2385">
        <v>64800</v>
      </c>
      <c r="E2385" t="s">
        <v>14</v>
      </c>
      <c r="F2385" t="s">
        <v>25</v>
      </c>
      <c r="G2385" t="s">
        <v>12</v>
      </c>
      <c r="H2385" t="s">
        <v>121</v>
      </c>
      <c r="I2385" t="s">
        <v>1892</v>
      </c>
      <c r="J2385" t="s">
        <v>1742</v>
      </c>
      <c r="K2385" t="s">
        <v>2108</v>
      </c>
      <c r="L2385" t="s">
        <v>2109</v>
      </c>
      <c r="M2385">
        <v>7</v>
      </c>
    </row>
    <row r="2386" spans="1:13" x14ac:dyDescent="0.3">
      <c r="A2386" t="s">
        <v>995</v>
      </c>
      <c r="B2386">
        <v>2017</v>
      </c>
      <c r="C2386" s="1">
        <v>680000</v>
      </c>
      <c r="D2386">
        <v>90000</v>
      </c>
      <c r="E2386" t="s">
        <v>14</v>
      </c>
      <c r="F2386" t="s">
        <v>25</v>
      </c>
      <c r="G2386" t="s">
        <v>12</v>
      </c>
      <c r="H2386" t="s">
        <v>121</v>
      </c>
      <c r="I2386" t="s">
        <v>2749</v>
      </c>
      <c r="J2386" t="s">
        <v>2039</v>
      </c>
      <c r="K2386" t="s">
        <v>2124</v>
      </c>
      <c r="L2386" t="s">
        <v>2171</v>
      </c>
      <c r="M2386">
        <v>7</v>
      </c>
    </row>
    <row r="2387" spans="1:13" x14ac:dyDescent="0.3">
      <c r="A2387" t="s">
        <v>2950</v>
      </c>
      <c r="B2387">
        <v>2014</v>
      </c>
      <c r="C2387" s="1">
        <v>426999</v>
      </c>
      <c r="D2387">
        <v>80000</v>
      </c>
      <c r="E2387" t="s">
        <v>10</v>
      </c>
      <c r="F2387" t="s">
        <v>25</v>
      </c>
      <c r="G2387" t="s">
        <v>12</v>
      </c>
      <c r="H2387" t="s">
        <v>121</v>
      </c>
      <c r="I2387" t="s">
        <v>1864</v>
      </c>
      <c r="J2387" t="s">
        <v>1647</v>
      </c>
      <c r="K2387" t="s">
        <v>1682</v>
      </c>
      <c r="L2387" t="s">
        <v>1865</v>
      </c>
      <c r="M2387">
        <v>5</v>
      </c>
    </row>
    <row r="2388" spans="1:13" x14ac:dyDescent="0.3">
      <c r="A2388" t="s">
        <v>1487</v>
      </c>
      <c r="B2388">
        <v>2015</v>
      </c>
      <c r="C2388" s="1">
        <v>525000</v>
      </c>
      <c r="D2388">
        <v>248000</v>
      </c>
      <c r="E2388" t="s">
        <v>14</v>
      </c>
      <c r="F2388" t="s">
        <v>25</v>
      </c>
      <c r="G2388" t="s">
        <v>12</v>
      </c>
      <c r="H2388" t="s">
        <v>121</v>
      </c>
      <c r="I2388" t="s">
        <v>2870</v>
      </c>
      <c r="J2388" t="s">
        <v>1639</v>
      </c>
      <c r="K2388" t="s">
        <v>2090</v>
      </c>
      <c r="L2388" t="s">
        <v>2871</v>
      </c>
      <c r="M2388">
        <v>5</v>
      </c>
    </row>
    <row r="2389" spans="1:13" x14ac:dyDescent="0.3">
      <c r="A2389" t="s">
        <v>870</v>
      </c>
      <c r="B2389">
        <v>2014</v>
      </c>
      <c r="C2389" s="1">
        <v>1019999</v>
      </c>
      <c r="D2389">
        <v>60000</v>
      </c>
      <c r="E2389" t="s">
        <v>14</v>
      </c>
      <c r="F2389" t="s">
        <v>25</v>
      </c>
      <c r="G2389" t="s">
        <v>12</v>
      </c>
      <c r="H2389" t="s">
        <v>126</v>
      </c>
      <c r="I2389" t="s">
        <v>1763</v>
      </c>
      <c r="J2389" t="s">
        <v>1764</v>
      </c>
      <c r="K2389" t="s">
        <v>1789</v>
      </c>
      <c r="L2389" t="s">
        <v>1790</v>
      </c>
      <c r="M2389">
        <v>7</v>
      </c>
    </row>
    <row r="2390" spans="1:13" x14ac:dyDescent="0.3">
      <c r="A2390" t="s">
        <v>3037</v>
      </c>
      <c r="B2390">
        <v>2005</v>
      </c>
      <c r="C2390" s="1">
        <v>245000</v>
      </c>
      <c r="D2390">
        <v>120000</v>
      </c>
      <c r="E2390" t="s">
        <v>14</v>
      </c>
      <c r="F2390" t="s">
        <v>25</v>
      </c>
      <c r="G2390" t="s">
        <v>12</v>
      </c>
      <c r="H2390" t="s">
        <v>121</v>
      </c>
      <c r="I2390" t="s">
        <v>2148</v>
      </c>
      <c r="J2390" t="s">
        <v>1764</v>
      </c>
      <c r="K2390" t="s">
        <v>2149</v>
      </c>
      <c r="L2390" t="s">
        <v>2150</v>
      </c>
      <c r="M2390">
        <v>8</v>
      </c>
    </row>
    <row r="2391" spans="1:13" x14ac:dyDescent="0.3">
      <c r="A2391" t="s">
        <v>1287</v>
      </c>
      <c r="B2391">
        <v>2015</v>
      </c>
      <c r="C2391" s="1">
        <v>869999</v>
      </c>
      <c r="D2391">
        <v>120000</v>
      </c>
      <c r="E2391" t="s">
        <v>14</v>
      </c>
      <c r="F2391" t="s">
        <v>25</v>
      </c>
      <c r="G2391" t="s">
        <v>12</v>
      </c>
      <c r="H2391" t="s">
        <v>121</v>
      </c>
      <c r="I2391" t="s">
        <v>2318</v>
      </c>
      <c r="J2391" t="s">
        <v>1900</v>
      </c>
      <c r="K2391" t="s">
        <v>1912</v>
      </c>
      <c r="L2391" t="s">
        <v>2921</v>
      </c>
      <c r="M2391">
        <v>5</v>
      </c>
    </row>
    <row r="2392" spans="1:13" x14ac:dyDescent="0.3">
      <c r="A2392" t="s">
        <v>1193</v>
      </c>
      <c r="B2392">
        <v>2010</v>
      </c>
      <c r="C2392" s="1">
        <v>160000</v>
      </c>
      <c r="D2392">
        <v>66444</v>
      </c>
      <c r="E2392" t="s">
        <v>257</v>
      </c>
      <c r="F2392" t="s">
        <v>25</v>
      </c>
      <c r="G2392" t="s">
        <v>12</v>
      </c>
      <c r="H2392" t="s">
        <v>121</v>
      </c>
      <c r="I2392" t="s">
        <v>1853</v>
      </c>
      <c r="J2392" t="s">
        <v>1730</v>
      </c>
      <c r="K2392" t="s">
        <v>1854</v>
      </c>
      <c r="L2392" t="s">
        <v>1855</v>
      </c>
      <c r="M2392">
        <v>5</v>
      </c>
    </row>
    <row r="2393" spans="1:13" x14ac:dyDescent="0.3">
      <c r="A2393" t="s">
        <v>711</v>
      </c>
      <c r="B2393">
        <v>2016</v>
      </c>
      <c r="C2393" s="1">
        <v>700000</v>
      </c>
      <c r="D2393">
        <v>86000</v>
      </c>
      <c r="E2393" t="s">
        <v>14</v>
      </c>
      <c r="F2393" t="s">
        <v>25</v>
      </c>
      <c r="G2393" t="s">
        <v>12</v>
      </c>
      <c r="H2393" t="s">
        <v>121</v>
      </c>
      <c r="I2393" t="s">
        <v>1718</v>
      </c>
      <c r="J2393" t="s">
        <v>1625</v>
      </c>
      <c r="K2393" t="s">
        <v>1685</v>
      </c>
      <c r="L2393" t="s">
        <v>1686</v>
      </c>
      <c r="M2393">
        <v>5</v>
      </c>
    </row>
    <row r="2394" spans="1:13" x14ac:dyDescent="0.3">
      <c r="A2394" t="s">
        <v>669</v>
      </c>
      <c r="B2394">
        <v>2012</v>
      </c>
      <c r="C2394" s="1">
        <v>300000</v>
      </c>
      <c r="D2394">
        <v>90000</v>
      </c>
      <c r="E2394" t="s">
        <v>14</v>
      </c>
      <c r="F2394" t="s">
        <v>25</v>
      </c>
      <c r="G2394" t="s">
        <v>12</v>
      </c>
      <c r="H2394" t="s">
        <v>121</v>
      </c>
      <c r="I2394" t="s">
        <v>2613</v>
      </c>
      <c r="J2394" t="s">
        <v>1667</v>
      </c>
      <c r="K2394" t="s">
        <v>2351</v>
      </c>
      <c r="L2394" t="s">
        <v>2352</v>
      </c>
      <c r="M2394">
        <v>5</v>
      </c>
    </row>
    <row r="2395" spans="1:13" x14ac:dyDescent="0.3">
      <c r="A2395" t="s">
        <v>972</v>
      </c>
      <c r="B2395">
        <v>2007</v>
      </c>
      <c r="C2395" s="1">
        <v>175000</v>
      </c>
      <c r="D2395">
        <v>218463</v>
      </c>
      <c r="E2395" t="s">
        <v>10</v>
      </c>
      <c r="F2395" t="s">
        <v>25</v>
      </c>
      <c r="G2395" t="s">
        <v>19</v>
      </c>
      <c r="H2395" t="s">
        <v>121</v>
      </c>
      <c r="I2395" t="s">
        <v>2304</v>
      </c>
      <c r="J2395" t="s">
        <v>2305</v>
      </c>
      <c r="K2395" t="s">
        <v>2306</v>
      </c>
      <c r="L2395" t="s">
        <v>2307</v>
      </c>
      <c r="M2395">
        <v>5</v>
      </c>
    </row>
    <row r="2396" spans="1:13" x14ac:dyDescent="0.3">
      <c r="A2396" t="s">
        <v>761</v>
      </c>
      <c r="B2396">
        <v>2012</v>
      </c>
      <c r="C2396" s="1">
        <v>960000</v>
      </c>
      <c r="D2396">
        <v>153000</v>
      </c>
      <c r="E2396" t="s">
        <v>14</v>
      </c>
      <c r="F2396" t="s">
        <v>25</v>
      </c>
      <c r="G2396" t="s">
        <v>12</v>
      </c>
      <c r="H2396" t="s">
        <v>121</v>
      </c>
      <c r="I2396" t="s">
        <v>2148</v>
      </c>
      <c r="J2396" t="s">
        <v>1764</v>
      </c>
      <c r="K2396" t="s">
        <v>2149</v>
      </c>
      <c r="L2396" t="s">
        <v>2150</v>
      </c>
      <c r="M2396">
        <v>8</v>
      </c>
    </row>
    <row r="2397" spans="1:13" x14ac:dyDescent="0.3">
      <c r="A2397" t="s">
        <v>1576</v>
      </c>
      <c r="B2397">
        <v>2014</v>
      </c>
      <c r="C2397" s="1">
        <v>525000</v>
      </c>
      <c r="D2397">
        <v>70000</v>
      </c>
      <c r="E2397" t="s">
        <v>14</v>
      </c>
      <c r="F2397" t="s">
        <v>25</v>
      </c>
      <c r="G2397" t="s">
        <v>12</v>
      </c>
      <c r="H2397" t="s">
        <v>126</v>
      </c>
      <c r="I2397" t="s">
        <v>2151</v>
      </c>
      <c r="J2397" t="s">
        <v>2152</v>
      </c>
      <c r="K2397" t="s">
        <v>2153</v>
      </c>
      <c r="L2397" t="s">
        <v>2154</v>
      </c>
      <c r="M2397">
        <v>6</v>
      </c>
    </row>
    <row r="2398" spans="1:13" x14ac:dyDescent="0.3">
      <c r="A2398" t="s">
        <v>189</v>
      </c>
      <c r="B2398">
        <v>2015</v>
      </c>
      <c r="C2398" s="1">
        <v>345000</v>
      </c>
      <c r="D2398">
        <v>60000</v>
      </c>
      <c r="E2398" t="s">
        <v>14</v>
      </c>
      <c r="F2398" t="s">
        <v>25</v>
      </c>
      <c r="G2398" t="s">
        <v>12</v>
      </c>
      <c r="H2398" t="s">
        <v>121</v>
      </c>
      <c r="I2398" t="s">
        <v>2178</v>
      </c>
      <c r="J2398" t="s">
        <v>2179</v>
      </c>
      <c r="K2398" t="s">
        <v>2124</v>
      </c>
      <c r="L2398" t="s">
        <v>2180</v>
      </c>
      <c r="M2398">
        <v>5</v>
      </c>
    </row>
    <row r="2399" spans="1:13" x14ac:dyDescent="0.3">
      <c r="A2399" t="s">
        <v>232</v>
      </c>
      <c r="B2399">
        <v>2015</v>
      </c>
      <c r="C2399" s="1">
        <v>390000</v>
      </c>
      <c r="D2399">
        <v>50000</v>
      </c>
      <c r="E2399" t="s">
        <v>10</v>
      </c>
      <c r="F2399" t="s">
        <v>25</v>
      </c>
      <c r="G2399" t="s">
        <v>12</v>
      </c>
      <c r="H2399" t="s">
        <v>121</v>
      </c>
      <c r="I2399" t="s">
        <v>1970</v>
      </c>
      <c r="J2399" t="s">
        <v>1681</v>
      </c>
      <c r="K2399" t="s">
        <v>1922</v>
      </c>
      <c r="L2399" t="s">
        <v>1923</v>
      </c>
      <c r="M2399">
        <v>5</v>
      </c>
    </row>
    <row r="2400" spans="1:13" x14ac:dyDescent="0.3">
      <c r="A2400" t="s">
        <v>1428</v>
      </c>
      <c r="B2400">
        <v>2015</v>
      </c>
      <c r="C2400" s="1">
        <v>275000</v>
      </c>
      <c r="D2400">
        <v>20000</v>
      </c>
      <c r="E2400" t="s">
        <v>10</v>
      </c>
      <c r="F2400" t="s">
        <v>25</v>
      </c>
      <c r="G2400" t="s">
        <v>12</v>
      </c>
      <c r="H2400" t="s">
        <v>121</v>
      </c>
      <c r="I2400" t="s">
        <v>1738</v>
      </c>
      <c r="J2400" t="s">
        <v>1681</v>
      </c>
      <c r="K2400" t="s">
        <v>1678</v>
      </c>
      <c r="L2400" t="s">
        <v>1739</v>
      </c>
      <c r="M2400">
        <v>5</v>
      </c>
    </row>
    <row r="2401" spans="1:13" x14ac:dyDescent="0.3">
      <c r="A2401" t="s">
        <v>2328</v>
      </c>
      <c r="B2401">
        <v>2014</v>
      </c>
      <c r="C2401" s="1">
        <v>310000</v>
      </c>
      <c r="D2401">
        <v>35000</v>
      </c>
      <c r="E2401" t="s">
        <v>10</v>
      </c>
      <c r="F2401" t="s">
        <v>25</v>
      </c>
      <c r="G2401" t="s">
        <v>12</v>
      </c>
      <c r="H2401" t="s">
        <v>121</v>
      </c>
      <c r="I2401" t="s">
        <v>1713</v>
      </c>
      <c r="J2401" t="s">
        <v>1704</v>
      </c>
      <c r="K2401" t="s">
        <v>2329</v>
      </c>
      <c r="L2401" t="s">
        <v>2330</v>
      </c>
      <c r="M2401">
        <v>5</v>
      </c>
    </row>
    <row r="2402" spans="1:13" x14ac:dyDescent="0.3">
      <c r="A2402" t="s">
        <v>580</v>
      </c>
      <c r="B2402">
        <v>2017</v>
      </c>
      <c r="C2402" s="1">
        <v>500000</v>
      </c>
      <c r="D2402">
        <v>20000</v>
      </c>
      <c r="E2402" t="s">
        <v>10</v>
      </c>
      <c r="F2402" t="s">
        <v>25</v>
      </c>
      <c r="G2402" t="s">
        <v>12</v>
      </c>
      <c r="H2402" t="s">
        <v>121</v>
      </c>
      <c r="I2402" t="s">
        <v>1677</v>
      </c>
      <c r="J2402" t="s">
        <v>1647</v>
      </c>
      <c r="K2402" t="s">
        <v>1648</v>
      </c>
      <c r="L2402" t="s">
        <v>1649</v>
      </c>
      <c r="M2402">
        <v>5</v>
      </c>
    </row>
    <row r="2403" spans="1:13" x14ac:dyDescent="0.3">
      <c r="A2403" t="s">
        <v>1156</v>
      </c>
      <c r="B2403">
        <v>2013</v>
      </c>
      <c r="C2403" s="1">
        <v>200000</v>
      </c>
      <c r="D2403">
        <v>70000</v>
      </c>
      <c r="E2403" t="s">
        <v>14</v>
      </c>
      <c r="F2403" t="s">
        <v>25</v>
      </c>
      <c r="G2403" t="s">
        <v>12</v>
      </c>
      <c r="H2403" t="s">
        <v>121</v>
      </c>
      <c r="I2403" t="s">
        <v>2525</v>
      </c>
      <c r="J2403" t="s">
        <v>1625</v>
      </c>
      <c r="K2403" t="s">
        <v>2537</v>
      </c>
      <c r="L2403" t="s">
        <v>2538</v>
      </c>
      <c r="M2403">
        <v>5</v>
      </c>
    </row>
    <row r="2404" spans="1:13" x14ac:dyDescent="0.3">
      <c r="A2404" t="s">
        <v>3038</v>
      </c>
      <c r="B2404">
        <v>2018</v>
      </c>
      <c r="C2404" s="1">
        <v>650000</v>
      </c>
      <c r="D2404">
        <v>53000</v>
      </c>
      <c r="E2404" t="s">
        <v>14</v>
      </c>
      <c r="F2404" t="s">
        <v>25</v>
      </c>
      <c r="G2404" t="s">
        <v>12</v>
      </c>
      <c r="H2404" t="s">
        <v>121</v>
      </c>
      <c r="I2404" t="s">
        <v>1646</v>
      </c>
      <c r="J2404" t="s">
        <v>1629</v>
      </c>
      <c r="K2404" t="s">
        <v>2979</v>
      </c>
      <c r="L2404" t="s">
        <v>2262</v>
      </c>
      <c r="M2404">
        <v>5</v>
      </c>
    </row>
    <row r="2405" spans="1:13" x14ac:dyDescent="0.3">
      <c r="A2405" t="s">
        <v>1600</v>
      </c>
      <c r="B2405">
        <v>2018</v>
      </c>
      <c r="C2405" s="1">
        <v>1031000</v>
      </c>
      <c r="D2405">
        <v>60000</v>
      </c>
      <c r="E2405" t="s">
        <v>14</v>
      </c>
      <c r="F2405" t="s">
        <v>25</v>
      </c>
      <c r="G2405" t="s">
        <v>12</v>
      </c>
      <c r="H2405" t="s">
        <v>121</v>
      </c>
      <c r="I2405" t="s">
        <v>2184</v>
      </c>
      <c r="J2405" t="s">
        <v>1629</v>
      </c>
      <c r="K2405" t="s">
        <v>2185</v>
      </c>
      <c r="L2405" t="s">
        <v>1686</v>
      </c>
      <c r="M2405">
        <v>5</v>
      </c>
    </row>
    <row r="2406" spans="1:13" x14ac:dyDescent="0.3">
      <c r="A2406" t="s">
        <v>634</v>
      </c>
      <c r="B2406">
        <v>2018</v>
      </c>
      <c r="C2406" s="1">
        <v>330000</v>
      </c>
      <c r="D2406">
        <v>70000</v>
      </c>
      <c r="E2406" t="s">
        <v>10</v>
      </c>
      <c r="F2406" t="s">
        <v>25</v>
      </c>
      <c r="G2406" t="s">
        <v>12</v>
      </c>
      <c r="H2406" t="s">
        <v>121</v>
      </c>
      <c r="I2406" t="s">
        <v>1703</v>
      </c>
      <c r="J2406" t="s">
        <v>1730</v>
      </c>
      <c r="K2406" t="s">
        <v>1851</v>
      </c>
      <c r="L2406" t="s">
        <v>2484</v>
      </c>
      <c r="M2406">
        <v>5</v>
      </c>
    </row>
    <row r="2407" spans="1:13" x14ac:dyDescent="0.3">
      <c r="A2407" t="s">
        <v>441</v>
      </c>
      <c r="B2407">
        <v>2019</v>
      </c>
      <c r="C2407" s="1">
        <v>399000</v>
      </c>
      <c r="D2407">
        <v>4000</v>
      </c>
      <c r="E2407" t="s">
        <v>10</v>
      </c>
      <c r="F2407" t="s">
        <v>25</v>
      </c>
      <c r="G2407" t="s">
        <v>12</v>
      </c>
      <c r="H2407" t="s">
        <v>121</v>
      </c>
      <c r="I2407" t="s">
        <v>1703</v>
      </c>
      <c r="J2407" t="s">
        <v>1850</v>
      </c>
      <c r="K2407" t="s">
        <v>2029</v>
      </c>
      <c r="L2407" t="s">
        <v>2349</v>
      </c>
      <c r="M2407">
        <v>5</v>
      </c>
    </row>
    <row r="2408" spans="1:13" x14ac:dyDescent="0.3">
      <c r="A2408" t="s">
        <v>531</v>
      </c>
      <c r="B2408">
        <v>2012</v>
      </c>
      <c r="C2408" s="1">
        <v>250000</v>
      </c>
      <c r="D2408">
        <v>103000</v>
      </c>
      <c r="E2408" t="s">
        <v>10</v>
      </c>
      <c r="F2408" t="s">
        <v>25</v>
      </c>
      <c r="G2408" t="s">
        <v>12</v>
      </c>
      <c r="H2408" t="s">
        <v>121</v>
      </c>
      <c r="I2408" t="s">
        <v>1807</v>
      </c>
      <c r="J2408" t="s">
        <v>1647</v>
      </c>
      <c r="K2408" t="s">
        <v>1808</v>
      </c>
      <c r="L2408" t="s">
        <v>1809</v>
      </c>
      <c r="M2408">
        <v>5</v>
      </c>
    </row>
    <row r="2409" spans="1:13" x14ac:dyDescent="0.3">
      <c r="A2409" t="s">
        <v>1026</v>
      </c>
      <c r="B2409">
        <v>2017</v>
      </c>
      <c r="C2409" s="1">
        <v>600000</v>
      </c>
      <c r="D2409">
        <v>20000</v>
      </c>
      <c r="E2409" t="s">
        <v>14</v>
      </c>
      <c r="F2409" t="s">
        <v>25</v>
      </c>
      <c r="G2409" t="s">
        <v>12</v>
      </c>
      <c r="H2409" t="s">
        <v>121</v>
      </c>
      <c r="I2409" t="s">
        <v>2178</v>
      </c>
      <c r="J2409" t="s">
        <v>2135</v>
      </c>
      <c r="K2409" t="s">
        <v>2136</v>
      </c>
      <c r="L2409" t="s">
        <v>2190</v>
      </c>
      <c r="M2409">
        <v>5</v>
      </c>
    </row>
    <row r="2410" spans="1:13" x14ac:dyDescent="0.3">
      <c r="A2410" t="s">
        <v>459</v>
      </c>
      <c r="B2410">
        <v>2013</v>
      </c>
      <c r="C2410" s="1">
        <v>375000</v>
      </c>
      <c r="D2410">
        <v>77000</v>
      </c>
      <c r="E2410" t="s">
        <v>14</v>
      </c>
      <c r="F2410" t="s">
        <v>25</v>
      </c>
      <c r="G2410" t="s">
        <v>12</v>
      </c>
      <c r="H2410" t="s">
        <v>121</v>
      </c>
      <c r="I2410" t="s">
        <v>1826</v>
      </c>
      <c r="J2410" t="s">
        <v>1625</v>
      </c>
      <c r="K2410" t="s">
        <v>1626</v>
      </c>
      <c r="L2410" t="s">
        <v>1627</v>
      </c>
      <c r="M2410">
        <v>5</v>
      </c>
    </row>
    <row r="2411" spans="1:13" x14ac:dyDescent="0.3">
      <c r="A2411" t="s">
        <v>475</v>
      </c>
      <c r="B2411">
        <v>2012</v>
      </c>
      <c r="C2411" s="1">
        <v>375000</v>
      </c>
      <c r="D2411">
        <v>90000</v>
      </c>
      <c r="E2411" t="s">
        <v>14</v>
      </c>
      <c r="F2411" t="s">
        <v>25</v>
      </c>
      <c r="G2411" t="s">
        <v>12</v>
      </c>
      <c r="H2411" t="s">
        <v>121</v>
      </c>
      <c r="I2411" t="s">
        <v>1831</v>
      </c>
      <c r="J2411" t="s">
        <v>1832</v>
      </c>
      <c r="K2411" t="s">
        <v>1833</v>
      </c>
      <c r="L2411" t="s">
        <v>1631</v>
      </c>
      <c r="M2411">
        <v>5</v>
      </c>
    </row>
    <row r="2412" spans="1:13" x14ac:dyDescent="0.3">
      <c r="A2412" t="s">
        <v>3039</v>
      </c>
      <c r="B2412">
        <v>2013</v>
      </c>
      <c r="C2412" s="1">
        <v>445000</v>
      </c>
      <c r="D2412">
        <v>87185</v>
      </c>
      <c r="E2412" t="s">
        <v>14</v>
      </c>
      <c r="F2412" t="s">
        <v>25</v>
      </c>
      <c r="G2412" t="s">
        <v>12</v>
      </c>
      <c r="H2412" t="s">
        <v>126</v>
      </c>
      <c r="I2412" t="s">
        <v>1899</v>
      </c>
      <c r="J2412" t="s">
        <v>1900</v>
      </c>
      <c r="K2412" t="s">
        <v>2132</v>
      </c>
      <c r="L2412" t="s">
        <v>1913</v>
      </c>
      <c r="M2412">
        <v>5</v>
      </c>
    </row>
    <row r="2413" spans="1:13" x14ac:dyDescent="0.3">
      <c r="A2413" t="s">
        <v>258</v>
      </c>
      <c r="B2413">
        <v>2003</v>
      </c>
      <c r="C2413" s="1">
        <v>55000</v>
      </c>
      <c r="D2413">
        <v>167000</v>
      </c>
      <c r="E2413" t="s">
        <v>10</v>
      </c>
      <c r="F2413" t="s">
        <v>25</v>
      </c>
      <c r="G2413" t="s">
        <v>12</v>
      </c>
      <c r="H2413" t="s">
        <v>126</v>
      </c>
      <c r="I2413" t="s">
        <v>1677</v>
      </c>
      <c r="J2413" t="s">
        <v>1730</v>
      </c>
      <c r="K2413" t="s">
        <v>1660</v>
      </c>
      <c r="L2413" t="s">
        <v>1731</v>
      </c>
      <c r="M2413">
        <v>5</v>
      </c>
    </row>
    <row r="2414" spans="1:13" x14ac:dyDescent="0.3">
      <c r="A2414" t="s">
        <v>1690</v>
      </c>
      <c r="B2414">
        <v>2016</v>
      </c>
      <c r="C2414" s="1">
        <v>611000</v>
      </c>
      <c r="D2414">
        <v>77000</v>
      </c>
      <c r="E2414" t="s">
        <v>14</v>
      </c>
      <c r="F2414" t="s">
        <v>25</v>
      </c>
      <c r="G2414" t="s">
        <v>12</v>
      </c>
      <c r="H2414" t="s">
        <v>121</v>
      </c>
      <c r="I2414" t="s">
        <v>1691</v>
      </c>
      <c r="J2414" t="s">
        <v>1639</v>
      </c>
      <c r="K2414" t="s">
        <v>1692</v>
      </c>
      <c r="L2414" t="s">
        <v>1693</v>
      </c>
      <c r="M2414">
        <v>5</v>
      </c>
    </row>
    <row r="2415" spans="1:13" x14ac:dyDescent="0.3">
      <c r="A2415" t="s">
        <v>1487</v>
      </c>
      <c r="B2415">
        <v>2014</v>
      </c>
      <c r="C2415" s="1">
        <v>459999</v>
      </c>
      <c r="D2415">
        <v>110000</v>
      </c>
      <c r="E2415" t="s">
        <v>14</v>
      </c>
      <c r="F2415" t="s">
        <v>25</v>
      </c>
      <c r="G2415" t="s">
        <v>12</v>
      </c>
      <c r="H2415" t="s">
        <v>126</v>
      </c>
      <c r="I2415" t="s">
        <v>2870</v>
      </c>
      <c r="J2415" t="s">
        <v>1639</v>
      </c>
      <c r="K2415" t="s">
        <v>2090</v>
      </c>
      <c r="L2415" t="s">
        <v>2871</v>
      </c>
      <c r="M2415">
        <v>5</v>
      </c>
    </row>
    <row r="2416" spans="1:13" x14ac:dyDescent="0.3">
      <c r="A2416" t="s">
        <v>2562</v>
      </c>
      <c r="B2416">
        <v>2011</v>
      </c>
      <c r="C2416" s="1">
        <v>275000</v>
      </c>
      <c r="D2416">
        <v>120000</v>
      </c>
      <c r="E2416" t="s">
        <v>14</v>
      </c>
      <c r="F2416" t="s">
        <v>25</v>
      </c>
      <c r="G2416" t="s">
        <v>12</v>
      </c>
      <c r="H2416" t="s">
        <v>126</v>
      </c>
      <c r="I2416" t="s">
        <v>1750</v>
      </c>
      <c r="J2416" t="s">
        <v>1663</v>
      </c>
      <c r="K2416" t="s">
        <v>2029</v>
      </c>
      <c r="L2416" t="s">
        <v>2481</v>
      </c>
      <c r="M2416">
        <v>5</v>
      </c>
    </row>
    <row r="2417" spans="1:13" x14ac:dyDescent="0.3">
      <c r="A2417" t="s">
        <v>408</v>
      </c>
      <c r="B2417">
        <v>2011</v>
      </c>
      <c r="C2417" s="1">
        <v>185000</v>
      </c>
      <c r="D2417">
        <v>170000</v>
      </c>
      <c r="E2417" t="s">
        <v>22</v>
      </c>
      <c r="F2417" t="s">
        <v>25</v>
      </c>
      <c r="G2417" t="s">
        <v>12</v>
      </c>
      <c r="H2417" t="s">
        <v>121</v>
      </c>
      <c r="I2417" t="s">
        <v>3040</v>
      </c>
      <c r="J2417" t="s">
        <v>1850</v>
      </c>
      <c r="K2417" t="s">
        <v>1920</v>
      </c>
      <c r="L2417" t="s">
        <v>1921</v>
      </c>
      <c r="M2417">
        <v>5</v>
      </c>
    </row>
    <row r="2418" spans="1:13" x14ac:dyDescent="0.3">
      <c r="A2418" t="s">
        <v>123</v>
      </c>
      <c r="B2418">
        <v>2012</v>
      </c>
      <c r="C2418" s="1">
        <v>390000</v>
      </c>
      <c r="D2418">
        <v>100000</v>
      </c>
      <c r="E2418" t="s">
        <v>14</v>
      </c>
      <c r="F2418" t="s">
        <v>25</v>
      </c>
      <c r="G2418" t="s">
        <v>12</v>
      </c>
      <c r="H2418" t="s">
        <v>126</v>
      </c>
      <c r="I2418" t="s">
        <v>1899</v>
      </c>
      <c r="J2418" t="s">
        <v>1900</v>
      </c>
      <c r="K2418" t="s">
        <v>1901</v>
      </c>
      <c r="L2418" t="s">
        <v>1902</v>
      </c>
      <c r="M2418">
        <v>5</v>
      </c>
    </row>
    <row r="2419" spans="1:13" x14ac:dyDescent="0.3">
      <c r="A2419" t="s">
        <v>363</v>
      </c>
      <c r="B2419">
        <v>2007</v>
      </c>
      <c r="C2419" s="1">
        <v>72000</v>
      </c>
      <c r="D2419">
        <v>40000</v>
      </c>
      <c r="E2419" t="s">
        <v>10</v>
      </c>
      <c r="F2419" t="s">
        <v>25</v>
      </c>
      <c r="G2419" t="s">
        <v>12</v>
      </c>
      <c r="H2419" t="s">
        <v>126</v>
      </c>
      <c r="I2419" t="s">
        <v>1970</v>
      </c>
      <c r="J2419" t="s">
        <v>2546</v>
      </c>
      <c r="K2419" t="s">
        <v>2458</v>
      </c>
      <c r="L2419" t="s">
        <v>2547</v>
      </c>
      <c r="M2419">
        <v>5</v>
      </c>
    </row>
    <row r="2420" spans="1:13" x14ac:dyDescent="0.3">
      <c r="A2420" t="s">
        <v>2441</v>
      </c>
      <c r="B2420">
        <v>2007</v>
      </c>
      <c r="C2420" s="1">
        <v>90000</v>
      </c>
      <c r="D2420">
        <v>50000</v>
      </c>
      <c r="E2420" t="s">
        <v>14</v>
      </c>
      <c r="F2420" t="s">
        <v>25</v>
      </c>
      <c r="G2420" t="s">
        <v>12</v>
      </c>
      <c r="H2420" t="s">
        <v>121</v>
      </c>
      <c r="I2420" t="s">
        <v>2315</v>
      </c>
      <c r="J2420" t="s">
        <v>1639</v>
      </c>
      <c r="K2420" t="s">
        <v>2316</v>
      </c>
      <c r="L2420" t="s">
        <v>2317</v>
      </c>
      <c r="M2420">
        <v>5</v>
      </c>
    </row>
    <row r="2421" spans="1:13" x14ac:dyDescent="0.3">
      <c r="A2421" t="s">
        <v>174</v>
      </c>
      <c r="B2421">
        <v>2015</v>
      </c>
      <c r="C2421" s="1">
        <v>500000</v>
      </c>
      <c r="D2421">
        <v>125000</v>
      </c>
      <c r="E2421" t="s">
        <v>14</v>
      </c>
      <c r="F2421" t="s">
        <v>25</v>
      </c>
      <c r="G2421" t="s">
        <v>12</v>
      </c>
      <c r="H2421" t="s">
        <v>121</v>
      </c>
      <c r="I2421" t="s">
        <v>1658</v>
      </c>
      <c r="J2421" t="s">
        <v>1659</v>
      </c>
      <c r="K2421" t="s">
        <v>1758</v>
      </c>
      <c r="L2421" t="s">
        <v>1661</v>
      </c>
      <c r="M2421">
        <v>5</v>
      </c>
    </row>
    <row r="2422" spans="1:13" x14ac:dyDescent="0.3">
      <c r="A2422" t="s">
        <v>773</v>
      </c>
      <c r="B2422">
        <v>2011</v>
      </c>
      <c r="C2422" s="1">
        <v>200000</v>
      </c>
      <c r="D2422">
        <v>137000</v>
      </c>
      <c r="E2422" t="s">
        <v>22</v>
      </c>
      <c r="F2422" t="s">
        <v>25</v>
      </c>
      <c r="G2422" t="s">
        <v>12</v>
      </c>
      <c r="H2422" t="s">
        <v>121</v>
      </c>
      <c r="I2422" t="s">
        <v>1853</v>
      </c>
      <c r="J2422" t="s">
        <v>1730</v>
      </c>
      <c r="K2422" t="s">
        <v>1854</v>
      </c>
      <c r="L2422" t="s">
        <v>1855</v>
      </c>
      <c r="M2422">
        <v>5</v>
      </c>
    </row>
    <row r="2423" spans="1:13" x14ac:dyDescent="0.3">
      <c r="A2423" t="s">
        <v>3041</v>
      </c>
      <c r="B2423">
        <v>2019</v>
      </c>
      <c r="C2423" s="1">
        <v>1575000</v>
      </c>
      <c r="D2423">
        <v>18000</v>
      </c>
      <c r="E2423" t="s">
        <v>14</v>
      </c>
      <c r="F2423" t="s">
        <v>25</v>
      </c>
      <c r="G2423" t="s">
        <v>12</v>
      </c>
      <c r="H2423" t="s">
        <v>121</v>
      </c>
      <c r="I2423" t="s">
        <v>1892</v>
      </c>
      <c r="J2423" t="s">
        <v>1742</v>
      </c>
      <c r="K2423" t="s">
        <v>2714</v>
      </c>
      <c r="L2423" t="s">
        <v>1894</v>
      </c>
      <c r="M2423">
        <v>7</v>
      </c>
    </row>
    <row r="2424" spans="1:13" x14ac:dyDescent="0.3">
      <c r="A2424" t="s">
        <v>394</v>
      </c>
      <c r="B2424">
        <v>2015</v>
      </c>
      <c r="C2424" s="1">
        <v>511000</v>
      </c>
      <c r="D2424">
        <v>30000</v>
      </c>
      <c r="E2424" t="s">
        <v>10</v>
      </c>
      <c r="F2424" t="s">
        <v>25</v>
      </c>
      <c r="G2424" t="s">
        <v>12</v>
      </c>
      <c r="H2424" t="s">
        <v>121</v>
      </c>
      <c r="I2424" t="s">
        <v>1677</v>
      </c>
      <c r="J2424" t="s">
        <v>1647</v>
      </c>
      <c r="K2424" t="s">
        <v>1682</v>
      </c>
      <c r="L2424" t="s">
        <v>1865</v>
      </c>
      <c r="M2424">
        <v>5</v>
      </c>
    </row>
    <row r="2425" spans="1:13" x14ac:dyDescent="0.3">
      <c r="A2425" t="s">
        <v>3042</v>
      </c>
      <c r="B2425">
        <v>2009</v>
      </c>
      <c r="C2425" s="1">
        <v>150000</v>
      </c>
      <c r="D2425">
        <v>55000</v>
      </c>
      <c r="E2425" t="s">
        <v>10</v>
      </c>
      <c r="F2425" t="s">
        <v>25</v>
      </c>
      <c r="G2425" t="s">
        <v>12</v>
      </c>
      <c r="H2425" t="s">
        <v>121</v>
      </c>
      <c r="I2425" t="s">
        <v>3043</v>
      </c>
      <c r="J2425" t="s">
        <v>1747</v>
      </c>
      <c r="K2425" t="s">
        <v>2090</v>
      </c>
      <c r="L2425" t="s">
        <v>3044</v>
      </c>
      <c r="M2425">
        <v>5</v>
      </c>
    </row>
    <row r="2426" spans="1:13" x14ac:dyDescent="0.3">
      <c r="A2426" t="s">
        <v>3045</v>
      </c>
      <c r="B2426">
        <v>2020</v>
      </c>
      <c r="C2426" s="1">
        <v>1500000</v>
      </c>
      <c r="D2426">
        <v>40000</v>
      </c>
      <c r="E2426" t="s">
        <v>10</v>
      </c>
      <c r="F2426" t="s">
        <v>25</v>
      </c>
      <c r="G2426" t="s">
        <v>19</v>
      </c>
      <c r="H2426" t="s">
        <v>121</v>
      </c>
      <c r="I2426" t="s">
        <v>3046</v>
      </c>
      <c r="J2426" t="s">
        <v>3047</v>
      </c>
      <c r="K2426" t="s">
        <v>2795</v>
      </c>
      <c r="L2426" t="s">
        <v>3048</v>
      </c>
      <c r="M2426">
        <v>8</v>
      </c>
    </row>
    <row r="2427" spans="1:13" x14ac:dyDescent="0.3">
      <c r="A2427" t="s">
        <v>354</v>
      </c>
      <c r="B2427">
        <v>2013</v>
      </c>
      <c r="C2427" s="1">
        <v>185000</v>
      </c>
      <c r="D2427">
        <v>80000</v>
      </c>
      <c r="E2427" t="s">
        <v>10</v>
      </c>
      <c r="F2427" t="s">
        <v>25</v>
      </c>
      <c r="G2427" t="s">
        <v>12</v>
      </c>
      <c r="H2427" t="s">
        <v>126</v>
      </c>
      <c r="I2427" t="s">
        <v>2085</v>
      </c>
      <c r="J2427" t="s">
        <v>1655</v>
      </c>
      <c r="K2427" t="s">
        <v>1711</v>
      </c>
      <c r="L2427" t="s">
        <v>1712</v>
      </c>
      <c r="M2427">
        <v>5</v>
      </c>
    </row>
    <row r="2428" spans="1:13" x14ac:dyDescent="0.3">
      <c r="A2428" t="s">
        <v>226</v>
      </c>
      <c r="B2428">
        <v>2018</v>
      </c>
      <c r="C2428" s="1">
        <v>550000</v>
      </c>
      <c r="D2428">
        <v>30000</v>
      </c>
      <c r="E2428" t="s">
        <v>10</v>
      </c>
      <c r="F2428" t="s">
        <v>25</v>
      </c>
      <c r="G2428" t="s">
        <v>12</v>
      </c>
      <c r="H2428" t="s">
        <v>121</v>
      </c>
      <c r="I2428" t="s">
        <v>1707</v>
      </c>
      <c r="J2428" t="s">
        <v>1647</v>
      </c>
      <c r="K2428" t="s">
        <v>1708</v>
      </c>
      <c r="L2428" t="s">
        <v>1709</v>
      </c>
      <c r="M2428">
        <v>5</v>
      </c>
    </row>
    <row r="2429" spans="1:13" x14ac:dyDescent="0.3">
      <c r="A2429" t="s">
        <v>275</v>
      </c>
      <c r="B2429">
        <v>2017</v>
      </c>
      <c r="C2429" s="1">
        <v>325000</v>
      </c>
      <c r="D2429">
        <v>3564</v>
      </c>
      <c r="E2429" t="s">
        <v>10</v>
      </c>
      <c r="F2429" t="s">
        <v>25</v>
      </c>
      <c r="G2429" t="s">
        <v>12</v>
      </c>
      <c r="H2429" t="s">
        <v>121</v>
      </c>
      <c r="I2429" t="s">
        <v>1729</v>
      </c>
      <c r="J2429" t="s">
        <v>1730</v>
      </c>
      <c r="K2429" t="s">
        <v>1758</v>
      </c>
      <c r="L2429" t="s">
        <v>1731</v>
      </c>
      <c r="M2429">
        <v>5</v>
      </c>
    </row>
    <row r="2430" spans="1:13" x14ac:dyDescent="0.3">
      <c r="A2430" t="s">
        <v>164</v>
      </c>
      <c r="B2430">
        <v>2015</v>
      </c>
      <c r="C2430" s="1">
        <v>525000</v>
      </c>
      <c r="D2430">
        <v>80000</v>
      </c>
      <c r="E2430" t="s">
        <v>14</v>
      </c>
      <c r="F2430" t="s">
        <v>25</v>
      </c>
      <c r="G2430" t="s">
        <v>12</v>
      </c>
      <c r="H2430" t="s">
        <v>121</v>
      </c>
      <c r="I2430" t="s">
        <v>1699</v>
      </c>
      <c r="J2430" t="s">
        <v>1625</v>
      </c>
      <c r="K2430" t="s">
        <v>1626</v>
      </c>
      <c r="L2430" t="s">
        <v>1627</v>
      </c>
      <c r="M2430">
        <v>5</v>
      </c>
    </row>
    <row r="2431" spans="1:13" x14ac:dyDescent="0.3">
      <c r="A2431" t="s">
        <v>3049</v>
      </c>
      <c r="B2431">
        <v>2018</v>
      </c>
      <c r="C2431" s="1">
        <v>1050000</v>
      </c>
      <c r="D2431">
        <v>13000</v>
      </c>
      <c r="E2431" t="s">
        <v>14</v>
      </c>
      <c r="F2431" t="s">
        <v>25</v>
      </c>
      <c r="G2431" t="s">
        <v>12</v>
      </c>
      <c r="H2431" t="s">
        <v>121</v>
      </c>
      <c r="I2431" t="s">
        <v>1733</v>
      </c>
      <c r="J2431" t="s">
        <v>3050</v>
      </c>
      <c r="K2431" t="s">
        <v>3051</v>
      </c>
      <c r="L2431" t="s">
        <v>3052</v>
      </c>
      <c r="M2431">
        <v>7</v>
      </c>
    </row>
    <row r="2432" spans="1:13" x14ac:dyDescent="0.3">
      <c r="A2432" t="s">
        <v>3053</v>
      </c>
      <c r="B2432">
        <v>2012</v>
      </c>
      <c r="C2432" s="1">
        <v>300000</v>
      </c>
      <c r="D2432">
        <v>120000</v>
      </c>
      <c r="E2432" t="s">
        <v>14</v>
      </c>
      <c r="F2432" t="s">
        <v>25</v>
      </c>
      <c r="G2432" t="s">
        <v>12</v>
      </c>
      <c r="H2432" t="s">
        <v>121</v>
      </c>
      <c r="I2432" t="s">
        <v>2436</v>
      </c>
      <c r="J2432" t="s">
        <v>1639</v>
      </c>
      <c r="K2432" t="s">
        <v>2143</v>
      </c>
      <c r="L2432" t="s">
        <v>2144</v>
      </c>
      <c r="M2432">
        <v>5</v>
      </c>
    </row>
    <row r="2433" spans="1:13" x14ac:dyDescent="0.3">
      <c r="A2433" t="s">
        <v>266</v>
      </c>
      <c r="B2433">
        <v>2011</v>
      </c>
      <c r="C2433" s="1">
        <v>120000</v>
      </c>
      <c r="D2433">
        <v>90000</v>
      </c>
      <c r="E2433" t="s">
        <v>10</v>
      </c>
      <c r="F2433" t="s">
        <v>25</v>
      </c>
      <c r="G2433" t="s">
        <v>12</v>
      </c>
      <c r="H2433" t="s">
        <v>121</v>
      </c>
      <c r="I2433" t="s">
        <v>1723</v>
      </c>
      <c r="J2433" t="s">
        <v>1704</v>
      </c>
      <c r="K2433" t="s">
        <v>2181</v>
      </c>
      <c r="L2433" t="s">
        <v>2182</v>
      </c>
      <c r="M2433">
        <v>5</v>
      </c>
    </row>
    <row r="2434" spans="1:13" x14ac:dyDescent="0.3">
      <c r="A2434" t="s">
        <v>161</v>
      </c>
      <c r="B2434">
        <v>2011</v>
      </c>
      <c r="C2434" s="1">
        <v>170000</v>
      </c>
      <c r="D2434">
        <v>50000</v>
      </c>
      <c r="E2434" t="s">
        <v>10</v>
      </c>
      <c r="F2434" t="s">
        <v>25</v>
      </c>
      <c r="G2434" t="s">
        <v>12</v>
      </c>
      <c r="H2434" t="s">
        <v>154</v>
      </c>
      <c r="I2434" t="s">
        <v>1919</v>
      </c>
      <c r="J2434" t="s">
        <v>1850</v>
      </c>
      <c r="K2434" t="s">
        <v>1920</v>
      </c>
      <c r="L2434" t="s">
        <v>1921</v>
      </c>
      <c r="M2434">
        <v>5</v>
      </c>
    </row>
    <row r="2435" spans="1:13" x14ac:dyDescent="0.3">
      <c r="A2435" t="s">
        <v>1136</v>
      </c>
      <c r="B2435">
        <v>2010</v>
      </c>
      <c r="C2435" s="1">
        <v>320000</v>
      </c>
      <c r="D2435">
        <v>42000</v>
      </c>
      <c r="E2435" t="s">
        <v>14</v>
      </c>
      <c r="F2435" t="s">
        <v>25</v>
      </c>
      <c r="G2435" t="s">
        <v>12</v>
      </c>
      <c r="H2435" t="s">
        <v>121</v>
      </c>
      <c r="I2435" t="s">
        <v>2838</v>
      </c>
      <c r="J2435" t="s">
        <v>1639</v>
      </c>
      <c r="K2435" t="s">
        <v>2143</v>
      </c>
      <c r="L2435" t="s">
        <v>2144</v>
      </c>
      <c r="M2435">
        <v>5</v>
      </c>
    </row>
    <row r="2436" spans="1:13" x14ac:dyDescent="0.3">
      <c r="A2436" t="s">
        <v>1321</v>
      </c>
      <c r="B2436">
        <v>2016</v>
      </c>
      <c r="C2436" s="1">
        <v>350000</v>
      </c>
      <c r="D2436">
        <v>17000</v>
      </c>
      <c r="E2436" t="s">
        <v>10</v>
      </c>
      <c r="F2436" t="s">
        <v>25</v>
      </c>
      <c r="G2436" t="s">
        <v>19</v>
      </c>
      <c r="H2436" t="s">
        <v>121</v>
      </c>
      <c r="I2436" t="s">
        <v>1842</v>
      </c>
      <c r="J2436" t="s">
        <v>1730</v>
      </c>
      <c r="K2436" t="s">
        <v>1843</v>
      </c>
      <c r="L2436" t="s">
        <v>1731</v>
      </c>
      <c r="M2436">
        <v>5</v>
      </c>
    </row>
    <row r="2437" spans="1:13" x14ac:dyDescent="0.3">
      <c r="A2437" t="s">
        <v>569</v>
      </c>
      <c r="B2437">
        <v>2018</v>
      </c>
      <c r="C2437" s="1">
        <v>500000</v>
      </c>
      <c r="D2437">
        <v>40000</v>
      </c>
      <c r="E2437" t="s">
        <v>10</v>
      </c>
      <c r="F2437" t="s">
        <v>25</v>
      </c>
      <c r="G2437" t="s">
        <v>19</v>
      </c>
      <c r="H2437" t="s">
        <v>121</v>
      </c>
      <c r="I2437" t="s">
        <v>1817</v>
      </c>
      <c r="J2437" t="s">
        <v>1647</v>
      </c>
      <c r="K2437" t="s">
        <v>1870</v>
      </c>
      <c r="L2437" t="s">
        <v>1871</v>
      </c>
      <c r="M2437">
        <v>5</v>
      </c>
    </row>
    <row r="2438" spans="1:13" x14ac:dyDescent="0.3">
      <c r="A2438" t="s">
        <v>591</v>
      </c>
      <c r="B2438">
        <v>2009</v>
      </c>
      <c r="C2438" s="1">
        <v>135000</v>
      </c>
      <c r="D2438">
        <v>137000</v>
      </c>
      <c r="E2438" t="s">
        <v>14</v>
      </c>
      <c r="F2438" t="s">
        <v>25</v>
      </c>
      <c r="G2438" t="s">
        <v>12</v>
      </c>
      <c r="H2438" t="s">
        <v>126</v>
      </c>
      <c r="I2438" t="s">
        <v>1733</v>
      </c>
      <c r="J2438" t="s">
        <v>1896</v>
      </c>
      <c r="K2438" t="s">
        <v>2124</v>
      </c>
      <c r="L2438" t="s">
        <v>2244</v>
      </c>
      <c r="M2438">
        <v>5</v>
      </c>
    </row>
    <row r="2439" spans="1:13" x14ac:dyDescent="0.3">
      <c r="A2439" t="s">
        <v>639</v>
      </c>
      <c r="B2439">
        <v>2018</v>
      </c>
      <c r="C2439" s="1">
        <v>340000</v>
      </c>
      <c r="D2439">
        <v>20000</v>
      </c>
      <c r="E2439" t="s">
        <v>10</v>
      </c>
      <c r="F2439" t="s">
        <v>25</v>
      </c>
      <c r="G2439" t="s">
        <v>12</v>
      </c>
      <c r="H2439" t="s">
        <v>121</v>
      </c>
      <c r="I2439" t="s">
        <v>2080</v>
      </c>
      <c r="J2439" t="s">
        <v>2081</v>
      </c>
      <c r="K2439" t="s">
        <v>2082</v>
      </c>
      <c r="L2439" t="s">
        <v>2083</v>
      </c>
      <c r="M2439">
        <v>5</v>
      </c>
    </row>
    <row r="2440" spans="1:13" x14ac:dyDescent="0.3">
      <c r="A2440" t="s">
        <v>394</v>
      </c>
      <c r="B2440">
        <v>2020</v>
      </c>
      <c r="C2440" s="1">
        <v>330000</v>
      </c>
      <c r="D2440">
        <v>70000</v>
      </c>
      <c r="E2440" t="s">
        <v>10</v>
      </c>
      <c r="F2440" t="s">
        <v>25</v>
      </c>
      <c r="G2440" t="s">
        <v>12</v>
      </c>
      <c r="H2440" t="s">
        <v>126</v>
      </c>
      <c r="I2440" t="s">
        <v>1677</v>
      </c>
      <c r="J2440" t="s">
        <v>1647</v>
      </c>
      <c r="K2440" t="s">
        <v>1648</v>
      </c>
      <c r="L2440" t="s">
        <v>1649</v>
      </c>
      <c r="M2440">
        <v>5</v>
      </c>
    </row>
    <row r="2441" spans="1:13" x14ac:dyDescent="0.3">
      <c r="A2441" t="s">
        <v>526</v>
      </c>
      <c r="B2441">
        <v>2011</v>
      </c>
      <c r="C2441" s="1">
        <v>350000</v>
      </c>
      <c r="D2441">
        <v>48756</v>
      </c>
      <c r="E2441" t="s">
        <v>10</v>
      </c>
      <c r="F2441" t="s">
        <v>25</v>
      </c>
      <c r="G2441" t="s">
        <v>12</v>
      </c>
      <c r="H2441" t="s">
        <v>126</v>
      </c>
      <c r="I2441" t="s">
        <v>3034</v>
      </c>
      <c r="J2441" t="s">
        <v>2614</v>
      </c>
      <c r="K2441" t="s">
        <v>2761</v>
      </c>
      <c r="L2441" t="s">
        <v>2762</v>
      </c>
      <c r="M2441">
        <v>5</v>
      </c>
    </row>
    <row r="2442" spans="1:13" x14ac:dyDescent="0.3">
      <c r="A2442" t="s">
        <v>530</v>
      </c>
      <c r="B2442">
        <v>2015</v>
      </c>
      <c r="C2442" s="1">
        <v>1850000</v>
      </c>
      <c r="D2442">
        <v>30000</v>
      </c>
      <c r="E2442" t="s">
        <v>14</v>
      </c>
      <c r="F2442" t="s">
        <v>25</v>
      </c>
      <c r="G2442" t="s">
        <v>19</v>
      </c>
      <c r="H2442" t="s">
        <v>126</v>
      </c>
      <c r="I2442" t="s">
        <v>1759</v>
      </c>
      <c r="J2442" t="s">
        <v>1760</v>
      </c>
      <c r="K2442" t="s">
        <v>1761</v>
      </c>
      <c r="L2442" t="s">
        <v>2276</v>
      </c>
      <c r="M2442">
        <v>7</v>
      </c>
    </row>
    <row r="2443" spans="1:13" x14ac:dyDescent="0.3">
      <c r="A2443" t="s">
        <v>897</v>
      </c>
      <c r="B2443">
        <v>2016</v>
      </c>
      <c r="C2443" s="1">
        <v>400000</v>
      </c>
      <c r="D2443">
        <v>110000</v>
      </c>
      <c r="E2443" t="s">
        <v>14</v>
      </c>
      <c r="F2443" t="s">
        <v>25</v>
      </c>
      <c r="G2443" t="s">
        <v>12</v>
      </c>
      <c r="H2443" t="s">
        <v>121</v>
      </c>
      <c r="I2443" t="s">
        <v>2257</v>
      </c>
      <c r="J2443" t="s">
        <v>2179</v>
      </c>
      <c r="K2443" t="s">
        <v>2279</v>
      </c>
      <c r="L2443" t="s">
        <v>2259</v>
      </c>
      <c r="M2443">
        <v>5</v>
      </c>
    </row>
    <row r="2444" spans="1:13" x14ac:dyDescent="0.3">
      <c r="A2444" t="s">
        <v>488</v>
      </c>
      <c r="B2444">
        <v>2014</v>
      </c>
      <c r="C2444" s="1">
        <v>325000</v>
      </c>
      <c r="D2444">
        <v>80322</v>
      </c>
      <c r="E2444" t="s">
        <v>14</v>
      </c>
      <c r="F2444" t="s">
        <v>11</v>
      </c>
      <c r="G2444" t="s">
        <v>12</v>
      </c>
      <c r="H2444" t="s">
        <v>121</v>
      </c>
      <c r="I2444" t="s">
        <v>1750</v>
      </c>
      <c r="J2444" t="s">
        <v>1663</v>
      </c>
      <c r="K2444" t="s">
        <v>1678</v>
      </c>
      <c r="L2444" t="s">
        <v>1665</v>
      </c>
      <c r="M2444">
        <v>5</v>
      </c>
    </row>
    <row r="2445" spans="1:13" x14ac:dyDescent="0.3">
      <c r="A2445" t="s">
        <v>497</v>
      </c>
      <c r="B2445">
        <v>2015</v>
      </c>
      <c r="C2445" s="1">
        <v>1000000</v>
      </c>
      <c r="D2445">
        <v>35000</v>
      </c>
      <c r="E2445" t="s">
        <v>14</v>
      </c>
      <c r="F2445" t="s">
        <v>25</v>
      </c>
      <c r="G2445" t="s">
        <v>12</v>
      </c>
      <c r="H2445" t="s">
        <v>121</v>
      </c>
      <c r="I2445" t="s">
        <v>2340</v>
      </c>
      <c r="J2445" t="s">
        <v>2356</v>
      </c>
      <c r="K2445" t="s">
        <v>1877</v>
      </c>
      <c r="L2445" t="s">
        <v>2357</v>
      </c>
      <c r="M2445">
        <v>7</v>
      </c>
    </row>
    <row r="2446" spans="1:13" x14ac:dyDescent="0.3">
      <c r="A2446" t="s">
        <v>661</v>
      </c>
      <c r="B2446">
        <v>2012</v>
      </c>
      <c r="C2446" s="1">
        <v>350000</v>
      </c>
      <c r="D2446">
        <v>70000</v>
      </c>
      <c r="E2446" t="s">
        <v>14</v>
      </c>
      <c r="F2446" t="s">
        <v>25</v>
      </c>
      <c r="G2446" t="s">
        <v>12</v>
      </c>
      <c r="H2446" t="s">
        <v>126</v>
      </c>
      <c r="I2446" t="s">
        <v>1700</v>
      </c>
      <c r="J2446" t="s">
        <v>1625</v>
      </c>
      <c r="K2446" t="s">
        <v>1701</v>
      </c>
      <c r="L2446" t="s">
        <v>1686</v>
      </c>
      <c r="M2446">
        <v>5</v>
      </c>
    </row>
    <row r="2447" spans="1:13" x14ac:dyDescent="0.3">
      <c r="A2447" t="s">
        <v>174</v>
      </c>
      <c r="B2447">
        <v>2012</v>
      </c>
      <c r="C2447" s="1">
        <v>500000</v>
      </c>
      <c r="D2447">
        <v>90000</v>
      </c>
      <c r="E2447" t="s">
        <v>14</v>
      </c>
      <c r="F2447" t="s">
        <v>25</v>
      </c>
      <c r="G2447" t="s">
        <v>12</v>
      </c>
      <c r="H2447" t="s">
        <v>121</v>
      </c>
      <c r="I2447" t="s">
        <v>1676</v>
      </c>
      <c r="J2447" t="s">
        <v>1676</v>
      </c>
      <c r="K2447" t="s">
        <v>1676</v>
      </c>
      <c r="L2447" t="s">
        <v>1676</v>
      </c>
    </row>
    <row r="2448" spans="1:13" x14ac:dyDescent="0.3">
      <c r="A2448" t="s">
        <v>3054</v>
      </c>
      <c r="B2448">
        <v>2015</v>
      </c>
      <c r="C2448" s="1">
        <v>550000</v>
      </c>
      <c r="D2448">
        <v>120000</v>
      </c>
      <c r="E2448" t="s">
        <v>14</v>
      </c>
      <c r="F2448" t="s">
        <v>25</v>
      </c>
      <c r="G2448" t="s">
        <v>12</v>
      </c>
      <c r="H2448" t="s">
        <v>126</v>
      </c>
      <c r="I2448" t="s">
        <v>3055</v>
      </c>
      <c r="J2448" t="s">
        <v>1629</v>
      </c>
      <c r="K2448" t="s">
        <v>1698</v>
      </c>
      <c r="L2448" t="s">
        <v>1686</v>
      </c>
      <c r="M2448">
        <v>7</v>
      </c>
    </row>
    <row r="2449" spans="1:13" x14ac:dyDescent="0.3">
      <c r="A2449" t="s">
        <v>426</v>
      </c>
      <c r="B2449">
        <v>2015</v>
      </c>
      <c r="C2449" s="1">
        <v>925000</v>
      </c>
      <c r="D2449">
        <v>60000</v>
      </c>
      <c r="E2449" t="s">
        <v>14</v>
      </c>
      <c r="F2449" t="s">
        <v>25</v>
      </c>
      <c r="G2449" t="s">
        <v>12</v>
      </c>
      <c r="H2449" t="s">
        <v>121</v>
      </c>
      <c r="I2449" t="s">
        <v>1720</v>
      </c>
      <c r="J2449" t="s">
        <v>1742</v>
      </c>
      <c r="K2449" t="s">
        <v>1905</v>
      </c>
      <c r="L2449" t="s">
        <v>1744</v>
      </c>
      <c r="M2449">
        <v>7</v>
      </c>
    </row>
    <row r="2450" spans="1:13" x14ac:dyDescent="0.3">
      <c r="A2450" t="s">
        <v>1875</v>
      </c>
      <c r="B2450">
        <v>2010</v>
      </c>
      <c r="C2450" s="1">
        <v>509999</v>
      </c>
      <c r="D2450">
        <v>97000</v>
      </c>
      <c r="E2450" t="s">
        <v>14</v>
      </c>
      <c r="F2450" t="s">
        <v>25</v>
      </c>
      <c r="G2450" t="s">
        <v>19</v>
      </c>
      <c r="H2450" t="s">
        <v>126</v>
      </c>
      <c r="I2450" t="s">
        <v>1876</v>
      </c>
      <c r="J2450" t="s">
        <v>1742</v>
      </c>
      <c r="K2450" t="s">
        <v>1877</v>
      </c>
      <c r="L2450" t="s">
        <v>1878</v>
      </c>
      <c r="M2450">
        <v>8</v>
      </c>
    </row>
    <row r="2451" spans="1:13" x14ac:dyDescent="0.3">
      <c r="A2451" t="s">
        <v>495</v>
      </c>
      <c r="B2451">
        <v>2011</v>
      </c>
      <c r="C2451" s="1">
        <v>250000</v>
      </c>
      <c r="D2451">
        <v>100000</v>
      </c>
      <c r="E2451" t="s">
        <v>14</v>
      </c>
      <c r="F2451" t="s">
        <v>25</v>
      </c>
      <c r="G2451" t="s">
        <v>12</v>
      </c>
      <c r="H2451" t="s">
        <v>126</v>
      </c>
      <c r="I2451" t="s">
        <v>2038</v>
      </c>
      <c r="J2451" t="s">
        <v>2402</v>
      </c>
      <c r="K2451" t="s">
        <v>2403</v>
      </c>
      <c r="L2451" t="s">
        <v>2404</v>
      </c>
      <c r="M2451">
        <v>8</v>
      </c>
    </row>
    <row r="2452" spans="1:13" x14ac:dyDescent="0.3">
      <c r="A2452" t="s">
        <v>313</v>
      </c>
      <c r="B2452">
        <v>2015</v>
      </c>
      <c r="C2452" s="1">
        <v>500000</v>
      </c>
      <c r="D2452">
        <v>36000</v>
      </c>
      <c r="E2452" t="s">
        <v>10</v>
      </c>
      <c r="F2452" t="s">
        <v>25</v>
      </c>
      <c r="G2452" t="s">
        <v>12</v>
      </c>
      <c r="H2452" t="s">
        <v>121</v>
      </c>
      <c r="I2452" t="s">
        <v>2175</v>
      </c>
      <c r="J2452" t="s">
        <v>1647</v>
      </c>
      <c r="K2452" t="s">
        <v>1648</v>
      </c>
      <c r="L2452" t="s">
        <v>2176</v>
      </c>
      <c r="M2452">
        <v>5</v>
      </c>
    </row>
    <row r="2453" spans="1:13" x14ac:dyDescent="0.3">
      <c r="A2453" t="s">
        <v>218</v>
      </c>
      <c r="B2453">
        <v>2019</v>
      </c>
      <c r="C2453" s="1">
        <v>1050000</v>
      </c>
      <c r="D2453">
        <v>27000</v>
      </c>
      <c r="E2453" t="s">
        <v>14</v>
      </c>
      <c r="F2453" t="s">
        <v>25</v>
      </c>
      <c r="G2453" t="s">
        <v>12</v>
      </c>
      <c r="H2453" t="s">
        <v>121</v>
      </c>
      <c r="I2453" t="s">
        <v>2187</v>
      </c>
      <c r="J2453" t="s">
        <v>1639</v>
      </c>
      <c r="K2453" t="s">
        <v>2090</v>
      </c>
      <c r="L2453" t="s">
        <v>1693</v>
      </c>
      <c r="M2453">
        <v>5</v>
      </c>
    </row>
    <row r="2454" spans="1:13" x14ac:dyDescent="0.3">
      <c r="A2454" t="s">
        <v>219</v>
      </c>
      <c r="B2454">
        <v>2014</v>
      </c>
      <c r="C2454" s="1">
        <v>490000</v>
      </c>
      <c r="D2454">
        <v>50000</v>
      </c>
      <c r="E2454" t="s">
        <v>14</v>
      </c>
      <c r="F2454" t="s">
        <v>25</v>
      </c>
      <c r="G2454" t="s">
        <v>12</v>
      </c>
      <c r="H2454" t="s">
        <v>121</v>
      </c>
      <c r="I2454" t="s">
        <v>1624</v>
      </c>
      <c r="J2454" t="s">
        <v>1625</v>
      </c>
      <c r="K2454" t="s">
        <v>1626</v>
      </c>
      <c r="L2454" t="s">
        <v>1627</v>
      </c>
      <c r="M2454">
        <v>5</v>
      </c>
    </row>
    <row r="2455" spans="1:13" x14ac:dyDescent="0.3">
      <c r="A2455" t="s">
        <v>165</v>
      </c>
      <c r="B2455">
        <v>2020</v>
      </c>
      <c r="C2455" s="1">
        <v>415000</v>
      </c>
      <c r="D2455">
        <v>15000</v>
      </c>
      <c r="E2455" t="s">
        <v>10</v>
      </c>
      <c r="F2455" t="s">
        <v>25</v>
      </c>
      <c r="G2455" t="s">
        <v>12</v>
      </c>
      <c r="H2455" t="s">
        <v>121</v>
      </c>
      <c r="I2455" t="s">
        <v>1872</v>
      </c>
      <c r="J2455" t="s">
        <v>1814</v>
      </c>
      <c r="K2455" t="s">
        <v>1873</v>
      </c>
      <c r="L2455" t="s">
        <v>1874</v>
      </c>
      <c r="M2455">
        <v>5</v>
      </c>
    </row>
    <row r="2456" spans="1:13" x14ac:dyDescent="0.3">
      <c r="A2456" t="s">
        <v>3056</v>
      </c>
      <c r="B2456">
        <v>2013</v>
      </c>
      <c r="C2456" s="1">
        <v>190000</v>
      </c>
      <c r="D2456">
        <v>60000</v>
      </c>
      <c r="E2456" t="s">
        <v>10</v>
      </c>
      <c r="F2456" t="s">
        <v>25</v>
      </c>
      <c r="G2456" t="s">
        <v>12</v>
      </c>
      <c r="H2456" t="s">
        <v>126</v>
      </c>
      <c r="I2456" t="s">
        <v>2085</v>
      </c>
      <c r="J2456" t="s">
        <v>1655</v>
      </c>
      <c r="K2456" t="s">
        <v>1711</v>
      </c>
      <c r="L2456" t="s">
        <v>1712</v>
      </c>
      <c r="M2456">
        <v>5</v>
      </c>
    </row>
    <row r="2457" spans="1:13" x14ac:dyDescent="0.3">
      <c r="A2457" t="s">
        <v>219</v>
      </c>
      <c r="B2457">
        <v>2018</v>
      </c>
      <c r="C2457" s="1">
        <v>680000</v>
      </c>
      <c r="D2457">
        <v>120000</v>
      </c>
      <c r="E2457" t="s">
        <v>14</v>
      </c>
      <c r="F2457" t="s">
        <v>25</v>
      </c>
      <c r="G2457" t="s">
        <v>12</v>
      </c>
      <c r="H2457" t="s">
        <v>121</v>
      </c>
      <c r="I2457" t="s">
        <v>2075</v>
      </c>
      <c r="J2457" t="s">
        <v>1625</v>
      </c>
      <c r="K2457" t="s">
        <v>2076</v>
      </c>
      <c r="L2457" t="s">
        <v>1627</v>
      </c>
      <c r="M2457">
        <v>5</v>
      </c>
    </row>
    <row r="2458" spans="1:13" x14ac:dyDescent="0.3">
      <c r="A2458" t="s">
        <v>731</v>
      </c>
      <c r="B2458">
        <v>2013</v>
      </c>
      <c r="C2458" s="1">
        <v>190000</v>
      </c>
      <c r="D2458">
        <v>60000</v>
      </c>
      <c r="E2458" t="s">
        <v>10</v>
      </c>
      <c r="F2458" t="s">
        <v>25</v>
      </c>
      <c r="G2458" t="s">
        <v>12</v>
      </c>
      <c r="H2458" t="s">
        <v>126</v>
      </c>
      <c r="I2458" t="s">
        <v>2085</v>
      </c>
      <c r="J2458" t="s">
        <v>1655</v>
      </c>
      <c r="K2458" t="s">
        <v>1711</v>
      </c>
      <c r="L2458" t="s">
        <v>1712</v>
      </c>
      <c r="M2458">
        <v>5</v>
      </c>
    </row>
    <row r="2459" spans="1:13" x14ac:dyDescent="0.3">
      <c r="A2459" t="s">
        <v>3057</v>
      </c>
      <c r="B2459">
        <v>2013</v>
      </c>
      <c r="C2459" s="1">
        <v>479000</v>
      </c>
      <c r="D2459">
        <v>173000</v>
      </c>
      <c r="E2459" t="s">
        <v>14</v>
      </c>
      <c r="F2459" t="s">
        <v>25</v>
      </c>
      <c r="G2459" t="s">
        <v>12</v>
      </c>
      <c r="H2459" t="s">
        <v>121</v>
      </c>
      <c r="I2459" t="s">
        <v>2157</v>
      </c>
      <c r="J2459" t="s">
        <v>1742</v>
      </c>
      <c r="K2459" t="s">
        <v>1877</v>
      </c>
      <c r="L2459" t="s">
        <v>1878</v>
      </c>
      <c r="M2459">
        <v>7</v>
      </c>
    </row>
    <row r="2460" spans="1:13" x14ac:dyDescent="0.3">
      <c r="A2460" t="s">
        <v>354</v>
      </c>
      <c r="B2460">
        <v>2016</v>
      </c>
      <c r="C2460" s="1">
        <v>270000</v>
      </c>
      <c r="D2460">
        <v>60000</v>
      </c>
      <c r="E2460" t="s">
        <v>10</v>
      </c>
      <c r="F2460" t="s">
        <v>25</v>
      </c>
      <c r="G2460" t="s">
        <v>12</v>
      </c>
      <c r="H2460" t="s">
        <v>126</v>
      </c>
      <c r="I2460" t="s">
        <v>2085</v>
      </c>
      <c r="J2460" t="s">
        <v>1655</v>
      </c>
      <c r="K2460" t="s">
        <v>1711</v>
      </c>
      <c r="L2460" t="s">
        <v>1712</v>
      </c>
      <c r="M2460">
        <v>5</v>
      </c>
    </row>
    <row r="2461" spans="1:13" x14ac:dyDescent="0.3">
      <c r="A2461" t="s">
        <v>317</v>
      </c>
      <c r="B2461">
        <v>2008</v>
      </c>
      <c r="C2461" s="1">
        <v>170000</v>
      </c>
      <c r="D2461">
        <v>70000</v>
      </c>
      <c r="E2461" t="s">
        <v>10</v>
      </c>
      <c r="F2461" t="s">
        <v>25</v>
      </c>
      <c r="G2461" t="s">
        <v>12</v>
      </c>
      <c r="H2461" t="s">
        <v>154</v>
      </c>
      <c r="I2461" t="s">
        <v>1849</v>
      </c>
      <c r="J2461" t="s">
        <v>1850</v>
      </c>
      <c r="K2461" t="s">
        <v>1851</v>
      </c>
      <c r="L2461" t="s">
        <v>1852</v>
      </c>
      <c r="M2461">
        <v>5</v>
      </c>
    </row>
    <row r="2462" spans="1:13" x14ac:dyDescent="0.3">
      <c r="A2462" t="s">
        <v>982</v>
      </c>
      <c r="B2462">
        <v>2018</v>
      </c>
      <c r="C2462" s="1">
        <v>764000</v>
      </c>
      <c r="D2462">
        <v>25000</v>
      </c>
      <c r="E2462" t="s">
        <v>10</v>
      </c>
      <c r="F2462" t="s">
        <v>25</v>
      </c>
      <c r="G2462" t="s">
        <v>12</v>
      </c>
      <c r="H2462" t="s">
        <v>121</v>
      </c>
      <c r="I2462" t="s">
        <v>2735</v>
      </c>
      <c r="J2462" t="s">
        <v>1828</v>
      </c>
      <c r="K2462" t="s">
        <v>2024</v>
      </c>
      <c r="L2462" t="s">
        <v>1830</v>
      </c>
      <c r="M2462">
        <v>5</v>
      </c>
    </row>
    <row r="2463" spans="1:13" x14ac:dyDescent="0.3">
      <c r="A2463" t="s">
        <v>198</v>
      </c>
      <c r="B2463">
        <v>2019</v>
      </c>
      <c r="C2463" s="1">
        <v>710000</v>
      </c>
      <c r="D2463">
        <v>30000</v>
      </c>
      <c r="E2463" t="s">
        <v>14</v>
      </c>
      <c r="F2463" t="s">
        <v>25</v>
      </c>
      <c r="G2463" t="s">
        <v>12</v>
      </c>
      <c r="H2463" t="s">
        <v>121</v>
      </c>
      <c r="I2463" t="s">
        <v>2170</v>
      </c>
      <c r="J2463" t="s">
        <v>2164</v>
      </c>
      <c r="K2463" t="s">
        <v>1920</v>
      </c>
      <c r="L2463" t="s">
        <v>2171</v>
      </c>
      <c r="M2463">
        <v>7</v>
      </c>
    </row>
    <row r="2464" spans="1:13" x14ac:dyDescent="0.3">
      <c r="A2464" t="s">
        <v>346</v>
      </c>
      <c r="B2464">
        <v>2017</v>
      </c>
      <c r="C2464" s="1">
        <v>310000</v>
      </c>
      <c r="D2464">
        <v>35000</v>
      </c>
      <c r="E2464" t="s">
        <v>10</v>
      </c>
      <c r="F2464" t="s">
        <v>25</v>
      </c>
      <c r="G2464" t="s">
        <v>12</v>
      </c>
      <c r="H2464" t="s">
        <v>121</v>
      </c>
      <c r="I2464" t="s">
        <v>1710</v>
      </c>
      <c r="J2464" t="s">
        <v>1655</v>
      </c>
      <c r="K2464" t="s">
        <v>1711</v>
      </c>
      <c r="L2464" t="s">
        <v>1712</v>
      </c>
      <c r="M2464">
        <v>5</v>
      </c>
    </row>
    <row r="2465" spans="1:13" x14ac:dyDescent="0.3">
      <c r="A2465" t="s">
        <v>210</v>
      </c>
      <c r="B2465">
        <v>2017</v>
      </c>
      <c r="C2465" s="1">
        <v>620000</v>
      </c>
      <c r="D2465">
        <v>100000</v>
      </c>
      <c r="E2465" t="s">
        <v>14</v>
      </c>
      <c r="F2465" t="s">
        <v>25</v>
      </c>
      <c r="G2465" t="s">
        <v>12</v>
      </c>
      <c r="H2465" t="s">
        <v>126</v>
      </c>
      <c r="I2465" t="s">
        <v>2749</v>
      </c>
      <c r="J2465" t="s">
        <v>2039</v>
      </c>
      <c r="K2465" t="s">
        <v>2124</v>
      </c>
      <c r="L2465" t="s">
        <v>2171</v>
      </c>
      <c r="M2465">
        <v>7</v>
      </c>
    </row>
    <row r="2466" spans="1:13" x14ac:dyDescent="0.3">
      <c r="A2466" t="s">
        <v>1236</v>
      </c>
      <c r="B2466">
        <v>2017</v>
      </c>
      <c r="C2466" s="1">
        <v>280000</v>
      </c>
      <c r="D2466">
        <v>31000</v>
      </c>
      <c r="E2466" t="s">
        <v>10</v>
      </c>
      <c r="F2466" t="s">
        <v>25</v>
      </c>
      <c r="G2466" t="s">
        <v>12</v>
      </c>
      <c r="H2466" t="s">
        <v>126</v>
      </c>
      <c r="I2466" t="s">
        <v>2031</v>
      </c>
      <c r="J2466" t="s">
        <v>2250</v>
      </c>
      <c r="K2466" t="s">
        <v>2251</v>
      </c>
      <c r="L2466" t="s">
        <v>2252</v>
      </c>
      <c r="M2466">
        <v>5</v>
      </c>
    </row>
    <row r="2467" spans="1:13" x14ac:dyDescent="0.3">
      <c r="A2467" t="s">
        <v>530</v>
      </c>
      <c r="B2467">
        <v>2015</v>
      </c>
      <c r="C2467" s="1">
        <v>1500000</v>
      </c>
      <c r="D2467">
        <v>80000</v>
      </c>
      <c r="E2467" t="s">
        <v>14</v>
      </c>
      <c r="F2467" t="s">
        <v>25</v>
      </c>
      <c r="G2467" t="s">
        <v>19</v>
      </c>
      <c r="H2467" t="s">
        <v>126</v>
      </c>
      <c r="I2467" t="s">
        <v>1759</v>
      </c>
      <c r="J2467" t="s">
        <v>1760</v>
      </c>
      <c r="K2467" t="s">
        <v>1761</v>
      </c>
      <c r="L2467" t="s">
        <v>2276</v>
      </c>
      <c r="M2467">
        <v>7</v>
      </c>
    </row>
    <row r="2468" spans="1:13" x14ac:dyDescent="0.3">
      <c r="A2468" t="s">
        <v>688</v>
      </c>
      <c r="B2468">
        <v>2016</v>
      </c>
      <c r="C2468" s="1">
        <v>450000</v>
      </c>
      <c r="D2468">
        <v>40000</v>
      </c>
      <c r="E2468" t="s">
        <v>10</v>
      </c>
      <c r="F2468" t="s">
        <v>25</v>
      </c>
      <c r="G2468" t="s">
        <v>12</v>
      </c>
      <c r="H2468" t="s">
        <v>121</v>
      </c>
      <c r="I2468" t="s">
        <v>1677</v>
      </c>
      <c r="J2468" t="s">
        <v>1647</v>
      </c>
      <c r="K2468" t="s">
        <v>1682</v>
      </c>
      <c r="L2468" t="s">
        <v>1865</v>
      </c>
      <c r="M2468">
        <v>5</v>
      </c>
    </row>
    <row r="2469" spans="1:13" x14ac:dyDescent="0.3">
      <c r="A2469" t="s">
        <v>3058</v>
      </c>
      <c r="B2469">
        <v>2017</v>
      </c>
      <c r="C2469" s="1">
        <v>2199000</v>
      </c>
      <c r="D2469">
        <v>10000</v>
      </c>
      <c r="E2469" t="s">
        <v>14</v>
      </c>
      <c r="F2469" t="s">
        <v>25</v>
      </c>
      <c r="G2469" t="s">
        <v>19</v>
      </c>
      <c r="H2469" t="s">
        <v>126</v>
      </c>
      <c r="I2469" t="s">
        <v>2168</v>
      </c>
      <c r="J2469" t="s">
        <v>1769</v>
      </c>
      <c r="K2469" t="s">
        <v>2586</v>
      </c>
      <c r="L2469" t="s">
        <v>2587</v>
      </c>
      <c r="M2469">
        <v>5</v>
      </c>
    </row>
    <row r="2470" spans="1:13" x14ac:dyDescent="0.3">
      <c r="A2470" t="s">
        <v>649</v>
      </c>
      <c r="B2470">
        <v>2013</v>
      </c>
      <c r="C2470" s="1">
        <v>3600000</v>
      </c>
      <c r="D2470">
        <v>50000</v>
      </c>
      <c r="E2470" t="s">
        <v>14</v>
      </c>
      <c r="F2470" t="s">
        <v>25</v>
      </c>
      <c r="G2470" t="s">
        <v>19</v>
      </c>
      <c r="H2470" t="s">
        <v>121</v>
      </c>
      <c r="I2470" t="s">
        <v>3059</v>
      </c>
      <c r="J2470" t="s">
        <v>1948</v>
      </c>
      <c r="K2470" t="s">
        <v>3060</v>
      </c>
      <c r="L2470" t="s">
        <v>3061</v>
      </c>
      <c r="M2470">
        <v>5</v>
      </c>
    </row>
    <row r="2471" spans="1:13" x14ac:dyDescent="0.3">
      <c r="A2471" t="s">
        <v>3062</v>
      </c>
      <c r="B2471">
        <v>2008</v>
      </c>
      <c r="C2471" s="1">
        <v>285000</v>
      </c>
      <c r="D2471">
        <v>60000</v>
      </c>
      <c r="E2471" t="s">
        <v>10</v>
      </c>
      <c r="F2471" t="s">
        <v>25</v>
      </c>
      <c r="G2471" t="s">
        <v>12</v>
      </c>
      <c r="H2471" t="s">
        <v>126</v>
      </c>
      <c r="I2471" t="s">
        <v>2056</v>
      </c>
      <c r="J2471" t="s">
        <v>2859</v>
      </c>
      <c r="K2471" t="s">
        <v>2147</v>
      </c>
      <c r="L2471" t="s">
        <v>2860</v>
      </c>
      <c r="M2471">
        <v>5</v>
      </c>
    </row>
    <row r="2472" spans="1:13" x14ac:dyDescent="0.3">
      <c r="A2472" t="s">
        <v>419</v>
      </c>
      <c r="B2472">
        <v>2007</v>
      </c>
      <c r="C2472" s="1">
        <v>465000</v>
      </c>
      <c r="D2472">
        <v>210000</v>
      </c>
      <c r="E2472" t="s">
        <v>14</v>
      </c>
      <c r="F2472" t="s">
        <v>25</v>
      </c>
      <c r="G2472" t="s">
        <v>12</v>
      </c>
      <c r="H2472" t="s">
        <v>126</v>
      </c>
      <c r="I2472" t="s">
        <v>2148</v>
      </c>
      <c r="J2472" t="s">
        <v>1764</v>
      </c>
      <c r="K2472" t="s">
        <v>2149</v>
      </c>
      <c r="L2472" t="s">
        <v>2150</v>
      </c>
      <c r="M2472">
        <v>8</v>
      </c>
    </row>
    <row r="2473" spans="1:13" x14ac:dyDescent="0.3">
      <c r="A2473" t="s">
        <v>3063</v>
      </c>
      <c r="B2473">
        <v>2009</v>
      </c>
      <c r="C2473" s="1">
        <v>1100000</v>
      </c>
      <c r="D2473">
        <v>60000</v>
      </c>
      <c r="E2473" t="s">
        <v>14</v>
      </c>
      <c r="F2473" t="s">
        <v>25</v>
      </c>
      <c r="G2473" t="s">
        <v>19</v>
      </c>
      <c r="H2473" t="s">
        <v>126</v>
      </c>
      <c r="I2473" t="s">
        <v>3064</v>
      </c>
      <c r="J2473" t="s">
        <v>1953</v>
      </c>
      <c r="K2473" t="s">
        <v>3065</v>
      </c>
      <c r="L2473" t="s">
        <v>3066</v>
      </c>
      <c r="M2473">
        <v>5</v>
      </c>
    </row>
    <row r="2474" spans="1:13" x14ac:dyDescent="0.3">
      <c r="A2474" t="s">
        <v>475</v>
      </c>
      <c r="B2474">
        <v>2011</v>
      </c>
      <c r="C2474" s="1">
        <v>350000</v>
      </c>
      <c r="D2474">
        <v>110000</v>
      </c>
      <c r="E2474" t="s">
        <v>14</v>
      </c>
      <c r="F2474" t="s">
        <v>25</v>
      </c>
      <c r="G2474" t="s">
        <v>12</v>
      </c>
      <c r="H2474" t="s">
        <v>126</v>
      </c>
      <c r="I2474" t="s">
        <v>1831</v>
      </c>
      <c r="J2474" t="s">
        <v>1832</v>
      </c>
      <c r="K2474" t="s">
        <v>1833</v>
      </c>
      <c r="L2474" t="s">
        <v>1631</v>
      </c>
      <c r="M2474">
        <v>5</v>
      </c>
    </row>
    <row r="2475" spans="1:13" x14ac:dyDescent="0.3">
      <c r="A2475" t="s">
        <v>3067</v>
      </c>
      <c r="B2475">
        <v>2017</v>
      </c>
      <c r="C2475" s="1">
        <v>600000</v>
      </c>
      <c r="D2475">
        <v>35000</v>
      </c>
      <c r="E2475" t="s">
        <v>10</v>
      </c>
      <c r="F2475" t="s">
        <v>25</v>
      </c>
      <c r="G2475" t="s">
        <v>12</v>
      </c>
      <c r="H2475" t="s">
        <v>121</v>
      </c>
      <c r="I2475" t="s">
        <v>2023</v>
      </c>
      <c r="J2475" t="s">
        <v>1828</v>
      </c>
      <c r="K2475" t="s">
        <v>2024</v>
      </c>
      <c r="L2475" t="s">
        <v>1830</v>
      </c>
      <c r="M2475">
        <v>7</v>
      </c>
    </row>
    <row r="2476" spans="1:13" x14ac:dyDescent="0.3">
      <c r="A2476" t="s">
        <v>226</v>
      </c>
      <c r="B2476">
        <v>2017</v>
      </c>
      <c r="C2476" s="1">
        <v>570000</v>
      </c>
      <c r="D2476">
        <v>35000</v>
      </c>
      <c r="E2476" t="s">
        <v>10</v>
      </c>
      <c r="F2476" t="s">
        <v>25</v>
      </c>
      <c r="G2476" t="s">
        <v>12</v>
      </c>
      <c r="H2476" t="s">
        <v>121</v>
      </c>
      <c r="I2476" t="s">
        <v>1707</v>
      </c>
      <c r="J2476" t="s">
        <v>1647</v>
      </c>
      <c r="K2476" t="s">
        <v>1708</v>
      </c>
      <c r="L2476" t="s">
        <v>1709</v>
      </c>
      <c r="M2476">
        <v>5</v>
      </c>
    </row>
    <row r="2477" spans="1:13" x14ac:dyDescent="0.3">
      <c r="A2477" t="s">
        <v>275</v>
      </c>
      <c r="B2477">
        <v>2016</v>
      </c>
      <c r="C2477" s="1">
        <v>325000</v>
      </c>
      <c r="D2477">
        <v>20000</v>
      </c>
      <c r="E2477" t="s">
        <v>10</v>
      </c>
      <c r="F2477" t="s">
        <v>25</v>
      </c>
      <c r="G2477" t="s">
        <v>12</v>
      </c>
      <c r="H2477" t="s">
        <v>121</v>
      </c>
      <c r="I2477" t="s">
        <v>1729</v>
      </c>
      <c r="J2477" t="s">
        <v>1730</v>
      </c>
      <c r="K2477" t="s">
        <v>1758</v>
      </c>
      <c r="L2477" t="s">
        <v>1731</v>
      </c>
      <c r="M2477">
        <v>5</v>
      </c>
    </row>
    <row r="2478" spans="1:13" x14ac:dyDescent="0.3">
      <c r="A2478" t="s">
        <v>3068</v>
      </c>
      <c r="B2478">
        <v>2016</v>
      </c>
      <c r="C2478" s="1">
        <v>975000</v>
      </c>
      <c r="D2478">
        <v>54000</v>
      </c>
      <c r="E2478" t="s">
        <v>14</v>
      </c>
      <c r="F2478" t="s">
        <v>25</v>
      </c>
      <c r="G2478" t="s">
        <v>19</v>
      </c>
      <c r="H2478" t="s">
        <v>121</v>
      </c>
      <c r="I2478" t="s">
        <v>1746</v>
      </c>
      <c r="J2478" t="s">
        <v>2356</v>
      </c>
      <c r="K2478" t="s">
        <v>2108</v>
      </c>
      <c r="L2478" t="s">
        <v>2474</v>
      </c>
      <c r="M2478">
        <v>7</v>
      </c>
    </row>
    <row r="2479" spans="1:13" x14ac:dyDescent="0.3">
      <c r="A2479" t="s">
        <v>3069</v>
      </c>
      <c r="B2479">
        <v>2015</v>
      </c>
      <c r="C2479" s="1">
        <v>480000</v>
      </c>
      <c r="D2479">
        <v>60000</v>
      </c>
      <c r="E2479" t="s">
        <v>10</v>
      </c>
      <c r="F2479" t="s">
        <v>25</v>
      </c>
      <c r="G2479" t="s">
        <v>12</v>
      </c>
      <c r="H2479" t="s">
        <v>121</v>
      </c>
      <c r="I2479" t="s">
        <v>1723</v>
      </c>
      <c r="J2479" t="s">
        <v>1647</v>
      </c>
      <c r="K2479" t="s">
        <v>1724</v>
      </c>
      <c r="L2479" t="s">
        <v>1725</v>
      </c>
      <c r="M2479">
        <v>5</v>
      </c>
    </row>
    <row r="2480" spans="1:13" x14ac:dyDescent="0.3">
      <c r="A2480" t="s">
        <v>1140</v>
      </c>
      <c r="B2480">
        <v>2014</v>
      </c>
      <c r="C2480" s="1">
        <v>185000</v>
      </c>
      <c r="D2480">
        <v>10300</v>
      </c>
      <c r="E2480" t="s">
        <v>10</v>
      </c>
      <c r="F2480" t="s">
        <v>25</v>
      </c>
      <c r="G2480" t="s">
        <v>12</v>
      </c>
      <c r="H2480" t="s">
        <v>121</v>
      </c>
      <c r="I2480" t="s">
        <v>2085</v>
      </c>
      <c r="J2480" t="s">
        <v>1655</v>
      </c>
      <c r="K2480" t="s">
        <v>1711</v>
      </c>
      <c r="L2480" t="s">
        <v>1712</v>
      </c>
      <c r="M2480">
        <v>5</v>
      </c>
    </row>
    <row r="2481" spans="1:13" x14ac:dyDescent="0.3">
      <c r="A2481" t="s">
        <v>577</v>
      </c>
      <c r="B2481">
        <v>2015</v>
      </c>
      <c r="C2481" s="1">
        <v>1050000</v>
      </c>
      <c r="D2481">
        <v>50000</v>
      </c>
      <c r="E2481" t="s">
        <v>14</v>
      </c>
      <c r="F2481" t="s">
        <v>25</v>
      </c>
      <c r="G2481" t="s">
        <v>19</v>
      </c>
      <c r="H2481" t="s">
        <v>121</v>
      </c>
      <c r="I2481" t="s">
        <v>1925</v>
      </c>
      <c r="J2481" t="s">
        <v>1900</v>
      </c>
      <c r="K2481" t="s">
        <v>1912</v>
      </c>
      <c r="L2481" t="s">
        <v>1913</v>
      </c>
      <c r="M2481">
        <v>5</v>
      </c>
    </row>
    <row r="2482" spans="1:13" x14ac:dyDescent="0.3">
      <c r="A2482" t="s">
        <v>364</v>
      </c>
      <c r="B2482">
        <v>2019</v>
      </c>
      <c r="C2482" s="1">
        <v>760000</v>
      </c>
      <c r="D2482">
        <v>3000</v>
      </c>
      <c r="E2482" t="s">
        <v>10</v>
      </c>
      <c r="F2482" t="s">
        <v>25</v>
      </c>
      <c r="G2482" t="s">
        <v>12</v>
      </c>
      <c r="H2482" t="s">
        <v>121</v>
      </c>
      <c r="I2482" t="s">
        <v>2177</v>
      </c>
      <c r="J2482" t="s">
        <v>1647</v>
      </c>
      <c r="K2482" t="s">
        <v>1870</v>
      </c>
      <c r="L2482" t="s">
        <v>1871</v>
      </c>
      <c r="M2482">
        <v>5</v>
      </c>
    </row>
    <row r="2483" spans="1:13" x14ac:dyDescent="0.3">
      <c r="A2483" t="s">
        <v>3070</v>
      </c>
      <c r="B2483">
        <v>2019</v>
      </c>
      <c r="C2483" s="1">
        <v>570000</v>
      </c>
      <c r="D2483">
        <v>5000</v>
      </c>
      <c r="E2483" t="s">
        <v>10</v>
      </c>
      <c r="F2483" t="s">
        <v>25</v>
      </c>
      <c r="G2483" t="s">
        <v>12</v>
      </c>
      <c r="H2483" t="s">
        <v>121</v>
      </c>
      <c r="I2483" t="s">
        <v>2788</v>
      </c>
      <c r="J2483" t="s">
        <v>1916</v>
      </c>
      <c r="K2483" t="s">
        <v>2035</v>
      </c>
      <c r="L2483" t="s">
        <v>2036</v>
      </c>
      <c r="M2483">
        <v>5</v>
      </c>
    </row>
    <row r="2484" spans="1:13" x14ac:dyDescent="0.3">
      <c r="A2484" t="s">
        <v>3071</v>
      </c>
      <c r="B2484">
        <v>2006</v>
      </c>
      <c r="C2484" s="1">
        <v>130000</v>
      </c>
      <c r="D2484">
        <v>145000</v>
      </c>
      <c r="E2484" t="s">
        <v>10</v>
      </c>
      <c r="F2484" t="s">
        <v>25</v>
      </c>
      <c r="G2484" t="s">
        <v>12</v>
      </c>
      <c r="H2484" t="s">
        <v>121</v>
      </c>
      <c r="I2484" t="s">
        <v>1676</v>
      </c>
      <c r="J2484" t="s">
        <v>1676</v>
      </c>
      <c r="K2484" t="s">
        <v>1676</v>
      </c>
      <c r="L2484" t="s">
        <v>1676</v>
      </c>
    </row>
    <row r="2485" spans="1:13" x14ac:dyDescent="0.3">
      <c r="A2485" t="s">
        <v>330</v>
      </c>
      <c r="B2485">
        <v>2018</v>
      </c>
      <c r="C2485" s="1">
        <v>700000</v>
      </c>
      <c r="D2485">
        <v>13000</v>
      </c>
      <c r="E2485" t="s">
        <v>10</v>
      </c>
      <c r="F2485" t="s">
        <v>25</v>
      </c>
      <c r="G2485" t="s">
        <v>12</v>
      </c>
      <c r="H2485" t="s">
        <v>121</v>
      </c>
      <c r="I2485" t="s">
        <v>1707</v>
      </c>
      <c r="J2485" t="s">
        <v>1647</v>
      </c>
      <c r="K2485" t="s">
        <v>1708</v>
      </c>
      <c r="L2485" t="s">
        <v>1709</v>
      </c>
      <c r="M2485">
        <v>5</v>
      </c>
    </row>
    <row r="2486" spans="1:13" x14ac:dyDescent="0.3">
      <c r="A2486" t="s">
        <v>3072</v>
      </c>
      <c r="B2486">
        <v>2015</v>
      </c>
      <c r="C2486" s="1">
        <v>775000</v>
      </c>
      <c r="D2486">
        <v>30000</v>
      </c>
      <c r="E2486" t="s">
        <v>10</v>
      </c>
      <c r="F2486" t="s">
        <v>25</v>
      </c>
      <c r="G2486" t="s">
        <v>19</v>
      </c>
      <c r="H2486" t="s">
        <v>121</v>
      </c>
      <c r="I2486" t="s">
        <v>3073</v>
      </c>
      <c r="J2486" t="s">
        <v>2363</v>
      </c>
      <c r="K2486" t="s">
        <v>2739</v>
      </c>
      <c r="L2486" t="s">
        <v>2364</v>
      </c>
      <c r="M2486">
        <v>5</v>
      </c>
    </row>
    <row r="2487" spans="1:13" x14ac:dyDescent="0.3">
      <c r="A2487" t="s">
        <v>209</v>
      </c>
      <c r="B2487">
        <v>2007</v>
      </c>
      <c r="C2487" s="1">
        <v>750000</v>
      </c>
      <c r="D2487">
        <v>60000</v>
      </c>
      <c r="E2487" t="s">
        <v>14</v>
      </c>
      <c r="F2487" t="s">
        <v>25</v>
      </c>
      <c r="G2487" t="s">
        <v>19</v>
      </c>
      <c r="H2487" t="s">
        <v>126</v>
      </c>
      <c r="I2487" t="s">
        <v>2945</v>
      </c>
      <c r="J2487" t="s">
        <v>2579</v>
      </c>
      <c r="K2487" t="s">
        <v>3074</v>
      </c>
      <c r="L2487" t="s">
        <v>3075</v>
      </c>
      <c r="M2487">
        <v>5</v>
      </c>
    </row>
    <row r="2488" spans="1:13" x14ac:dyDescent="0.3">
      <c r="A2488" t="s">
        <v>240</v>
      </c>
      <c r="B2488">
        <v>2010</v>
      </c>
      <c r="C2488" s="1">
        <v>140000</v>
      </c>
      <c r="D2488">
        <v>100000</v>
      </c>
      <c r="E2488" t="s">
        <v>10</v>
      </c>
      <c r="F2488" t="s">
        <v>25</v>
      </c>
      <c r="G2488" t="s">
        <v>12</v>
      </c>
      <c r="H2488" t="s">
        <v>126</v>
      </c>
      <c r="I2488" t="s">
        <v>1970</v>
      </c>
      <c r="J2488" t="s">
        <v>2546</v>
      </c>
      <c r="K2488" t="s">
        <v>2458</v>
      </c>
      <c r="L2488" t="s">
        <v>2547</v>
      </c>
      <c r="M2488">
        <v>5</v>
      </c>
    </row>
    <row r="2489" spans="1:13" x14ac:dyDescent="0.3">
      <c r="A2489" t="s">
        <v>1140</v>
      </c>
      <c r="B2489">
        <v>2016</v>
      </c>
      <c r="C2489" s="1">
        <v>220000</v>
      </c>
      <c r="D2489">
        <v>40000</v>
      </c>
      <c r="E2489" t="s">
        <v>10</v>
      </c>
      <c r="F2489" t="s">
        <v>25</v>
      </c>
      <c r="G2489" t="s">
        <v>12</v>
      </c>
      <c r="H2489" t="s">
        <v>121</v>
      </c>
      <c r="I2489" t="s">
        <v>2085</v>
      </c>
      <c r="J2489" t="s">
        <v>1655</v>
      </c>
      <c r="K2489" t="s">
        <v>1711</v>
      </c>
      <c r="L2489" t="s">
        <v>1712</v>
      </c>
      <c r="M2489">
        <v>5</v>
      </c>
    </row>
    <row r="2490" spans="1:13" x14ac:dyDescent="0.3">
      <c r="A2490" t="s">
        <v>2989</v>
      </c>
      <c r="B2490">
        <v>2013</v>
      </c>
      <c r="C2490" s="1">
        <v>184000</v>
      </c>
      <c r="D2490">
        <v>15000</v>
      </c>
      <c r="E2490" t="s">
        <v>10</v>
      </c>
      <c r="F2490" t="s">
        <v>25</v>
      </c>
      <c r="G2490" t="s">
        <v>12</v>
      </c>
      <c r="H2490" t="s">
        <v>121</v>
      </c>
      <c r="I2490" t="s">
        <v>2383</v>
      </c>
      <c r="J2490" t="s">
        <v>1850</v>
      </c>
      <c r="K2490" t="s">
        <v>1920</v>
      </c>
      <c r="L2490" t="s">
        <v>1921</v>
      </c>
      <c r="M2490">
        <v>5</v>
      </c>
    </row>
    <row r="2491" spans="1:13" x14ac:dyDescent="0.3">
      <c r="A2491" t="s">
        <v>2973</v>
      </c>
      <c r="B2491">
        <v>2002</v>
      </c>
      <c r="C2491" s="1">
        <v>210000</v>
      </c>
      <c r="D2491">
        <v>275000</v>
      </c>
      <c r="E2491" t="s">
        <v>14</v>
      </c>
      <c r="F2491" t="s">
        <v>25</v>
      </c>
      <c r="G2491" t="s">
        <v>12</v>
      </c>
      <c r="H2491" t="s">
        <v>151</v>
      </c>
      <c r="I2491" t="s">
        <v>1676</v>
      </c>
      <c r="J2491" t="s">
        <v>1676</v>
      </c>
      <c r="K2491" t="s">
        <v>1676</v>
      </c>
      <c r="L2491" t="s">
        <v>1676</v>
      </c>
    </row>
    <row r="2492" spans="1:13" x14ac:dyDescent="0.3">
      <c r="A2492" t="s">
        <v>2493</v>
      </c>
      <c r="B2492">
        <v>2017</v>
      </c>
      <c r="C2492" s="1">
        <v>440000</v>
      </c>
      <c r="D2492">
        <v>50000</v>
      </c>
      <c r="E2492" t="s">
        <v>10</v>
      </c>
      <c r="F2492" t="s">
        <v>25</v>
      </c>
      <c r="G2492" t="s">
        <v>12</v>
      </c>
      <c r="H2492" t="s">
        <v>126</v>
      </c>
      <c r="I2492" t="s">
        <v>1723</v>
      </c>
      <c r="J2492" t="s">
        <v>1647</v>
      </c>
      <c r="K2492" t="s">
        <v>1724</v>
      </c>
      <c r="L2492" t="s">
        <v>1725</v>
      </c>
      <c r="M2492">
        <v>5</v>
      </c>
    </row>
    <row r="2493" spans="1:13" x14ac:dyDescent="0.3">
      <c r="A2493" t="s">
        <v>1204</v>
      </c>
      <c r="B2493">
        <v>2017</v>
      </c>
      <c r="C2493" s="1">
        <v>650000</v>
      </c>
      <c r="D2493">
        <v>80000</v>
      </c>
      <c r="E2493" t="s">
        <v>14</v>
      </c>
      <c r="F2493" t="s">
        <v>25</v>
      </c>
      <c r="G2493" t="s">
        <v>12</v>
      </c>
      <c r="H2493" t="s">
        <v>121</v>
      </c>
      <c r="I2493" t="s">
        <v>2266</v>
      </c>
      <c r="J2493" t="s">
        <v>1639</v>
      </c>
      <c r="K2493" t="s">
        <v>1692</v>
      </c>
      <c r="L2493" t="s">
        <v>2793</v>
      </c>
      <c r="M2493">
        <v>5</v>
      </c>
    </row>
    <row r="2494" spans="1:13" x14ac:dyDescent="0.3">
      <c r="A2494" t="s">
        <v>988</v>
      </c>
      <c r="B2494">
        <v>2017</v>
      </c>
      <c r="C2494" s="1">
        <v>660000</v>
      </c>
      <c r="D2494">
        <v>50000</v>
      </c>
      <c r="E2494" t="s">
        <v>14</v>
      </c>
      <c r="F2494" t="s">
        <v>25</v>
      </c>
      <c r="G2494" t="s">
        <v>19</v>
      </c>
      <c r="H2494" t="s">
        <v>121</v>
      </c>
      <c r="I2494" t="s">
        <v>2372</v>
      </c>
      <c r="J2494" t="s">
        <v>2039</v>
      </c>
      <c r="K2494" t="s">
        <v>1765</v>
      </c>
      <c r="L2494" t="s">
        <v>3076</v>
      </c>
      <c r="M2494">
        <v>7</v>
      </c>
    </row>
    <row r="2495" spans="1:13" x14ac:dyDescent="0.3">
      <c r="A2495" t="s">
        <v>1358</v>
      </c>
      <c r="B2495">
        <v>2017</v>
      </c>
      <c r="C2495" s="1">
        <v>380000</v>
      </c>
      <c r="D2495">
        <v>30000</v>
      </c>
      <c r="E2495" t="s">
        <v>22</v>
      </c>
      <c r="F2495" t="s">
        <v>25</v>
      </c>
      <c r="G2495" t="s">
        <v>12</v>
      </c>
      <c r="H2495" t="s">
        <v>121</v>
      </c>
      <c r="I2495" t="s">
        <v>2621</v>
      </c>
      <c r="J2495" t="s">
        <v>1814</v>
      </c>
      <c r="K2495" t="s">
        <v>2247</v>
      </c>
      <c r="L2495" t="s">
        <v>2248</v>
      </c>
      <c r="M2495">
        <v>5</v>
      </c>
    </row>
    <row r="2496" spans="1:13" x14ac:dyDescent="0.3">
      <c r="A2496" t="s">
        <v>176</v>
      </c>
      <c r="B2496">
        <v>2012</v>
      </c>
      <c r="C2496" s="1">
        <v>415000</v>
      </c>
      <c r="D2496">
        <v>125000</v>
      </c>
      <c r="E2496" t="s">
        <v>14</v>
      </c>
      <c r="F2496" t="s">
        <v>25</v>
      </c>
      <c r="G2496" t="s">
        <v>12</v>
      </c>
      <c r="H2496" t="s">
        <v>126</v>
      </c>
      <c r="I2496" t="s">
        <v>2041</v>
      </c>
      <c r="J2496" t="s">
        <v>1659</v>
      </c>
      <c r="K2496" t="s">
        <v>2042</v>
      </c>
      <c r="L2496" t="s">
        <v>2043</v>
      </c>
      <c r="M2496">
        <v>5</v>
      </c>
    </row>
    <row r="2497" spans="1:13" x14ac:dyDescent="0.3">
      <c r="A2497" t="s">
        <v>150</v>
      </c>
      <c r="B2497">
        <v>2012</v>
      </c>
      <c r="C2497" s="1">
        <v>225000</v>
      </c>
      <c r="D2497">
        <v>110000</v>
      </c>
      <c r="E2497" t="s">
        <v>10</v>
      </c>
      <c r="F2497" t="s">
        <v>25</v>
      </c>
      <c r="G2497" t="s">
        <v>12</v>
      </c>
      <c r="H2497" t="s">
        <v>121</v>
      </c>
      <c r="I2497" t="s">
        <v>1849</v>
      </c>
      <c r="J2497" t="s">
        <v>1850</v>
      </c>
      <c r="K2497" t="s">
        <v>1851</v>
      </c>
      <c r="L2497" t="s">
        <v>1852</v>
      </c>
      <c r="M2497">
        <v>5</v>
      </c>
    </row>
    <row r="2498" spans="1:13" x14ac:dyDescent="0.3">
      <c r="A2498" t="s">
        <v>223</v>
      </c>
      <c r="B2498">
        <v>2013</v>
      </c>
      <c r="C2498" s="1">
        <v>600000</v>
      </c>
      <c r="D2498">
        <v>30000</v>
      </c>
      <c r="E2498" t="s">
        <v>14</v>
      </c>
      <c r="F2498" t="s">
        <v>25</v>
      </c>
      <c r="G2498" t="s">
        <v>12</v>
      </c>
      <c r="H2498" t="s">
        <v>126</v>
      </c>
      <c r="I2498" t="s">
        <v>1918</v>
      </c>
      <c r="J2498" t="s">
        <v>1625</v>
      </c>
      <c r="K2498" t="s">
        <v>1811</v>
      </c>
      <c r="L2498" t="s">
        <v>1686</v>
      </c>
      <c r="M2498">
        <v>7</v>
      </c>
    </row>
    <row r="2499" spans="1:13" x14ac:dyDescent="0.3">
      <c r="A2499" t="s">
        <v>588</v>
      </c>
      <c r="B2499">
        <v>2014</v>
      </c>
      <c r="C2499" s="1">
        <v>620000</v>
      </c>
      <c r="D2499">
        <v>148000</v>
      </c>
      <c r="E2499" t="s">
        <v>14</v>
      </c>
      <c r="F2499" t="s">
        <v>25</v>
      </c>
      <c r="G2499" t="s">
        <v>12</v>
      </c>
      <c r="H2499" t="s">
        <v>126</v>
      </c>
      <c r="I2499" t="s">
        <v>1918</v>
      </c>
      <c r="J2499" t="s">
        <v>1625</v>
      </c>
      <c r="K2499" t="s">
        <v>1701</v>
      </c>
      <c r="L2499" t="s">
        <v>1686</v>
      </c>
      <c r="M2499">
        <v>7</v>
      </c>
    </row>
    <row r="2500" spans="1:13" x14ac:dyDescent="0.3">
      <c r="A2500" t="s">
        <v>1286</v>
      </c>
      <c r="B2500">
        <v>2016</v>
      </c>
      <c r="C2500" s="1">
        <v>750000</v>
      </c>
      <c r="D2500">
        <v>35000</v>
      </c>
      <c r="E2500" t="s">
        <v>14</v>
      </c>
      <c r="F2500" t="s">
        <v>25</v>
      </c>
      <c r="G2500" t="s">
        <v>12</v>
      </c>
      <c r="H2500" t="s">
        <v>121</v>
      </c>
      <c r="I2500" t="s">
        <v>2372</v>
      </c>
      <c r="J2500" t="s">
        <v>2039</v>
      </c>
      <c r="K2500" t="s">
        <v>1765</v>
      </c>
      <c r="L2500" t="s">
        <v>2105</v>
      </c>
      <c r="M2500">
        <v>7</v>
      </c>
    </row>
    <row r="2501" spans="1:13" x14ac:dyDescent="0.3">
      <c r="A2501" t="s">
        <v>315</v>
      </c>
      <c r="B2501">
        <v>2016</v>
      </c>
      <c r="C2501" s="1">
        <v>400000</v>
      </c>
      <c r="D2501">
        <v>80000</v>
      </c>
      <c r="E2501" t="s">
        <v>10</v>
      </c>
      <c r="F2501" t="s">
        <v>25</v>
      </c>
      <c r="G2501" t="s">
        <v>12</v>
      </c>
      <c r="H2501" t="s">
        <v>126</v>
      </c>
      <c r="I2501" t="s">
        <v>1677</v>
      </c>
      <c r="J2501" t="s">
        <v>1647</v>
      </c>
      <c r="K2501" t="s">
        <v>1682</v>
      </c>
      <c r="L2501" t="s">
        <v>1865</v>
      </c>
      <c r="M2501">
        <v>5</v>
      </c>
    </row>
    <row r="2502" spans="1:13" x14ac:dyDescent="0.3">
      <c r="A2502" t="s">
        <v>818</v>
      </c>
      <c r="B2502">
        <v>2005</v>
      </c>
      <c r="C2502" s="1">
        <v>110000</v>
      </c>
      <c r="D2502">
        <v>110000</v>
      </c>
      <c r="E2502" t="s">
        <v>10</v>
      </c>
      <c r="F2502" t="s">
        <v>25</v>
      </c>
      <c r="G2502" t="s">
        <v>12</v>
      </c>
      <c r="H2502" t="s">
        <v>121</v>
      </c>
      <c r="I2502" t="s">
        <v>1677</v>
      </c>
      <c r="J2502" t="s">
        <v>1730</v>
      </c>
      <c r="K2502" t="s">
        <v>1660</v>
      </c>
      <c r="L2502" t="s">
        <v>1731</v>
      </c>
      <c r="M2502">
        <v>5</v>
      </c>
    </row>
    <row r="2503" spans="1:13" x14ac:dyDescent="0.3">
      <c r="A2503" t="s">
        <v>322</v>
      </c>
      <c r="B2503">
        <v>2012</v>
      </c>
      <c r="C2503" s="1">
        <v>119000</v>
      </c>
      <c r="D2503">
        <v>95000</v>
      </c>
      <c r="E2503" t="s">
        <v>14</v>
      </c>
      <c r="F2503" t="s">
        <v>25</v>
      </c>
      <c r="G2503" t="s">
        <v>12</v>
      </c>
      <c r="H2503" t="s">
        <v>126</v>
      </c>
      <c r="I2503" t="s">
        <v>2066</v>
      </c>
      <c r="J2503" t="s">
        <v>1896</v>
      </c>
      <c r="K2503" t="s">
        <v>2124</v>
      </c>
      <c r="L2503" t="s">
        <v>2125</v>
      </c>
      <c r="M2503">
        <v>5</v>
      </c>
    </row>
    <row r="2504" spans="1:13" x14ac:dyDescent="0.3">
      <c r="A2504" t="s">
        <v>770</v>
      </c>
      <c r="B2504">
        <v>2015</v>
      </c>
      <c r="C2504" s="1">
        <v>600000</v>
      </c>
      <c r="D2504">
        <v>25000</v>
      </c>
      <c r="E2504" t="s">
        <v>14</v>
      </c>
      <c r="F2504" t="s">
        <v>25</v>
      </c>
      <c r="G2504" t="s">
        <v>12</v>
      </c>
      <c r="H2504" t="s">
        <v>121</v>
      </c>
      <c r="I2504" t="s">
        <v>2360</v>
      </c>
      <c r="J2504" t="s">
        <v>1629</v>
      </c>
      <c r="K2504" t="s">
        <v>1698</v>
      </c>
      <c r="L2504" t="s">
        <v>1686</v>
      </c>
      <c r="M2504">
        <v>5</v>
      </c>
    </row>
    <row r="2505" spans="1:13" x14ac:dyDescent="0.3">
      <c r="A2505" t="s">
        <v>1348</v>
      </c>
      <c r="B2505">
        <v>2011</v>
      </c>
      <c r="C2505" s="1">
        <v>200000</v>
      </c>
      <c r="D2505">
        <v>80000</v>
      </c>
      <c r="E2505" t="s">
        <v>22</v>
      </c>
      <c r="F2505" t="s">
        <v>25</v>
      </c>
      <c r="G2505" t="s">
        <v>12</v>
      </c>
      <c r="H2505" t="s">
        <v>121</v>
      </c>
      <c r="I2505" t="s">
        <v>3077</v>
      </c>
      <c r="J2505" t="s">
        <v>1730</v>
      </c>
      <c r="K2505" t="s">
        <v>1660</v>
      </c>
      <c r="L2505" t="s">
        <v>1731</v>
      </c>
      <c r="M2505">
        <v>5</v>
      </c>
    </row>
    <row r="2506" spans="1:13" x14ac:dyDescent="0.3">
      <c r="A2506" t="s">
        <v>3078</v>
      </c>
      <c r="B2506">
        <v>2014</v>
      </c>
      <c r="C2506" s="1">
        <v>280000</v>
      </c>
      <c r="D2506">
        <v>60000</v>
      </c>
      <c r="E2506" t="s">
        <v>14</v>
      </c>
      <c r="F2506" t="s">
        <v>25</v>
      </c>
      <c r="G2506" t="s">
        <v>12</v>
      </c>
      <c r="H2506" t="s">
        <v>126</v>
      </c>
      <c r="I2506" t="s">
        <v>1638</v>
      </c>
      <c r="J2506" t="s">
        <v>1625</v>
      </c>
      <c r="K2506" t="s">
        <v>2090</v>
      </c>
      <c r="L2506" t="s">
        <v>1806</v>
      </c>
      <c r="M2506">
        <v>5</v>
      </c>
    </row>
    <row r="2507" spans="1:13" x14ac:dyDescent="0.3">
      <c r="A2507" t="s">
        <v>3079</v>
      </c>
      <c r="B2507">
        <v>2013</v>
      </c>
      <c r="C2507" s="1">
        <v>375000</v>
      </c>
      <c r="D2507">
        <v>100000</v>
      </c>
      <c r="E2507" t="s">
        <v>10</v>
      </c>
      <c r="F2507" t="s">
        <v>25</v>
      </c>
      <c r="G2507" t="s">
        <v>12</v>
      </c>
      <c r="H2507" t="s">
        <v>121</v>
      </c>
      <c r="I2507" t="s">
        <v>1962</v>
      </c>
      <c r="J2507" t="s">
        <v>1832</v>
      </c>
      <c r="K2507" t="s">
        <v>2153</v>
      </c>
      <c r="L2507" t="s">
        <v>1859</v>
      </c>
      <c r="M2507">
        <v>5</v>
      </c>
    </row>
    <row r="2508" spans="1:13" x14ac:dyDescent="0.3">
      <c r="A2508" t="s">
        <v>476</v>
      </c>
      <c r="B2508">
        <v>2016</v>
      </c>
      <c r="C2508" s="1">
        <v>350000</v>
      </c>
      <c r="D2508">
        <v>50000</v>
      </c>
      <c r="E2508" t="s">
        <v>10</v>
      </c>
      <c r="F2508" t="s">
        <v>25</v>
      </c>
      <c r="G2508" t="s">
        <v>12</v>
      </c>
      <c r="H2508" t="s">
        <v>121</v>
      </c>
      <c r="I2508" t="s">
        <v>2034</v>
      </c>
      <c r="J2508" t="s">
        <v>1681</v>
      </c>
      <c r="K2508" t="s">
        <v>1678</v>
      </c>
      <c r="L2508" t="s">
        <v>1739</v>
      </c>
      <c r="M2508">
        <v>7</v>
      </c>
    </row>
    <row r="2509" spans="1:13" x14ac:dyDescent="0.3">
      <c r="A2509" t="s">
        <v>3080</v>
      </c>
      <c r="B2509">
        <v>2017</v>
      </c>
      <c r="C2509" s="1">
        <v>620000</v>
      </c>
      <c r="D2509">
        <v>31000</v>
      </c>
      <c r="E2509" t="s">
        <v>14</v>
      </c>
      <c r="F2509" t="s">
        <v>25</v>
      </c>
      <c r="G2509" t="s">
        <v>12</v>
      </c>
      <c r="H2509" t="s">
        <v>121</v>
      </c>
      <c r="I2509" t="s">
        <v>2134</v>
      </c>
      <c r="J2509" t="s">
        <v>2135</v>
      </c>
      <c r="K2509" t="s">
        <v>2136</v>
      </c>
      <c r="L2509" t="s">
        <v>2137</v>
      </c>
      <c r="M2509">
        <v>5</v>
      </c>
    </row>
    <row r="2510" spans="1:13" x14ac:dyDescent="0.3">
      <c r="A2510" t="s">
        <v>219</v>
      </c>
      <c r="B2510">
        <v>2017</v>
      </c>
      <c r="C2510" s="1">
        <v>570000</v>
      </c>
      <c r="D2510">
        <v>120000</v>
      </c>
      <c r="E2510" t="s">
        <v>14</v>
      </c>
      <c r="F2510" t="s">
        <v>25</v>
      </c>
      <c r="G2510" t="s">
        <v>12</v>
      </c>
      <c r="H2510" t="s">
        <v>121</v>
      </c>
      <c r="I2510" t="s">
        <v>1699</v>
      </c>
      <c r="J2510" t="s">
        <v>1625</v>
      </c>
      <c r="K2510" t="s">
        <v>1626</v>
      </c>
      <c r="L2510" t="s">
        <v>1627</v>
      </c>
      <c r="M2510">
        <v>5</v>
      </c>
    </row>
    <row r="2511" spans="1:13" x14ac:dyDescent="0.3">
      <c r="A2511" t="s">
        <v>286</v>
      </c>
      <c r="B2511">
        <v>2012</v>
      </c>
      <c r="C2511" s="1">
        <v>290000</v>
      </c>
      <c r="D2511">
        <v>105000</v>
      </c>
      <c r="E2511" t="s">
        <v>14</v>
      </c>
      <c r="F2511" t="s">
        <v>25</v>
      </c>
      <c r="G2511" t="s">
        <v>12</v>
      </c>
      <c r="H2511" t="s">
        <v>126</v>
      </c>
      <c r="I2511" t="s">
        <v>1674</v>
      </c>
      <c r="J2511" t="s">
        <v>1625</v>
      </c>
      <c r="K2511" t="s">
        <v>1675</v>
      </c>
      <c r="L2511" t="s">
        <v>1627</v>
      </c>
      <c r="M2511">
        <v>5</v>
      </c>
    </row>
    <row r="2512" spans="1:13" x14ac:dyDescent="0.3">
      <c r="A2512" t="s">
        <v>339</v>
      </c>
      <c r="B2512">
        <v>2016</v>
      </c>
      <c r="C2512" s="1">
        <v>711000</v>
      </c>
      <c r="D2512">
        <v>120000</v>
      </c>
      <c r="E2512" t="s">
        <v>14</v>
      </c>
      <c r="F2512" t="s">
        <v>25</v>
      </c>
      <c r="G2512" t="s">
        <v>12</v>
      </c>
      <c r="H2512" t="s">
        <v>121</v>
      </c>
      <c r="I2512" t="s">
        <v>1684</v>
      </c>
      <c r="J2512" t="s">
        <v>1625</v>
      </c>
      <c r="K2512" t="s">
        <v>1685</v>
      </c>
      <c r="L2512" t="s">
        <v>1686</v>
      </c>
      <c r="M2512">
        <v>7</v>
      </c>
    </row>
    <row r="2513" spans="1:13" x14ac:dyDescent="0.3">
      <c r="A2513" t="s">
        <v>459</v>
      </c>
      <c r="B2513">
        <v>2012</v>
      </c>
      <c r="C2513" s="1">
        <v>370000</v>
      </c>
      <c r="D2513">
        <v>60000</v>
      </c>
      <c r="E2513" t="s">
        <v>14</v>
      </c>
      <c r="F2513" t="s">
        <v>25</v>
      </c>
      <c r="G2513" t="s">
        <v>12</v>
      </c>
      <c r="H2513" t="s">
        <v>121</v>
      </c>
      <c r="I2513" t="s">
        <v>1826</v>
      </c>
      <c r="J2513" t="s">
        <v>1625</v>
      </c>
      <c r="K2513" t="s">
        <v>1626</v>
      </c>
      <c r="L2513" t="s">
        <v>1627</v>
      </c>
      <c r="M2513">
        <v>5</v>
      </c>
    </row>
    <row r="2514" spans="1:13" x14ac:dyDescent="0.3">
      <c r="A2514" t="s">
        <v>3081</v>
      </c>
      <c r="B2514">
        <v>2020</v>
      </c>
      <c r="C2514" s="1">
        <v>550000</v>
      </c>
      <c r="D2514">
        <v>15000</v>
      </c>
      <c r="E2514" t="s">
        <v>10</v>
      </c>
      <c r="F2514" t="s">
        <v>25</v>
      </c>
      <c r="G2514" t="s">
        <v>12</v>
      </c>
      <c r="H2514" t="s">
        <v>121</v>
      </c>
      <c r="I2514" t="s">
        <v>2960</v>
      </c>
      <c r="J2514" t="s">
        <v>1647</v>
      </c>
      <c r="K2514" t="s">
        <v>2630</v>
      </c>
      <c r="L2514" t="s">
        <v>2961</v>
      </c>
      <c r="M2514">
        <v>5</v>
      </c>
    </row>
    <row r="2515" spans="1:13" x14ac:dyDescent="0.3">
      <c r="A2515" t="s">
        <v>548</v>
      </c>
      <c r="B2515">
        <v>2013</v>
      </c>
      <c r="C2515" s="1">
        <v>325000</v>
      </c>
      <c r="D2515">
        <v>150000</v>
      </c>
      <c r="E2515" t="s">
        <v>10</v>
      </c>
      <c r="F2515" t="s">
        <v>25</v>
      </c>
      <c r="G2515" t="s">
        <v>12</v>
      </c>
      <c r="H2515" t="s">
        <v>126</v>
      </c>
      <c r="I2515" t="s">
        <v>1723</v>
      </c>
      <c r="J2515" t="s">
        <v>1647</v>
      </c>
      <c r="K2515" t="s">
        <v>2037</v>
      </c>
      <c r="L2515" t="s">
        <v>1865</v>
      </c>
      <c r="M2515">
        <v>5</v>
      </c>
    </row>
    <row r="2516" spans="1:13" x14ac:dyDescent="0.3">
      <c r="A2516" t="s">
        <v>741</v>
      </c>
      <c r="B2516">
        <v>2018</v>
      </c>
      <c r="C2516" s="1">
        <v>670000</v>
      </c>
      <c r="D2516">
        <v>93000</v>
      </c>
      <c r="E2516" t="s">
        <v>14</v>
      </c>
      <c r="F2516" t="s">
        <v>25</v>
      </c>
      <c r="G2516" t="s">
        <v>12</v>
      </c>
      <c r="H2516" t="s">
        <v>121</v>
      </c>
      <c r="I2516" t="s">
        <v>2469</v>
      </c>
      <c r="J2516" t="s">
        <v>1629</v>
      </c>
      <c r="K2516" t="s">
        <v>1772</v>
      </c>
      <c r="L2516" t="s">
        <v>1686</v>
      </c>
      <c r="M2516">
        <v>5</v>
      </c>
    </row>
    <row r="2517" spans="1:13" x14ac:dyDescent="0.3">
      <c r="A2517" t="s">
        <v>150</v>
      </c>
      <c r="B2517">
        <v>2017</v>
      </c>
      <c r="C2517" s="1">
        <v>385000</v>
      </c>
      <c r="D2517">
        <v>42000</v>
      </c>
      <c r="E2517" t="s">
        <v>10</v>
      </c>
      <c r="F2517" t="s">
        <v>25</v>
      </c>
      <c r="G2517" t="s">
        <v>12</v>
      </c>
      <c r="H2517" t="s">
        <v>126</v>
      </c>
      <c r="I2517" t="s">
        <v>1849</v>
      </c>
      <c r="J2517" t="s">
        <v>1850</v>
      </c>
      <c r="K2517" t="s">
        <v>1851</v>
      </c>
      <c r="L2517" t="s">
        <v>1852</v>
      </c>
      <c r="M2517">
        <v>5</v>
      </c>
    </row>
    <row r="2518" spans="1:13" x14ac:dyDescent="0.3">
      <c r="A2518" t="s">
        <v>161</v>
      </c>
      <c r="B2518">
        <v>2008</v>
      </c>
      <c r="C2518" s="1">
        <v>114999</v>
      </c>
      <c r="D2518">
        <v>80000</v>
      </c>
      <c r="E2518" t="s">
        <v>10</v>
      </c>
      <c r="F2518" t="s">
        <v>25</v>
      </c>
      <c r="G2518" t="s">
        <v>12</v>
      </c>
      <c r="H2518" t="s">
        <v>126</v>
      </c>
      <c r="I2518" t="s">
        <v>1919</v>
      </c>
      <c r="J2518" t="s">
        <v>1850</v>
      </c>
      <c r="K2518" t="s">
        <v>1920</v>
      </c>
      <c r="L2518" t="s">
        <v>1921</v>
      </c>
      <c r="M2518">
        <v>5</v>
      </c>
    </row>
    <row r="2519" spans="1:13" x14ac:dyDescent="0.3">
      <c r="A2519" t="s">
        <v>161</v>
      </c>
      <c r="B2519">
        <v>2010</v>
      </c>
      <c r="C2519" s="1">
        <v>200000</v>
      </c>
      <c r="D2519">
        <v>90000</v>
      </c>
      <c r="E2519" t="s">
        <v>10</v>
      </c>
      <c r="F2519" t="s">
        <v>25</v>
      </c>
      <c r="G2519" t="s">
        <v>12</v>
      </c>
      <c r="H2519" t="s">
        <v>121</v>
      </c>
      <c r="I2519" t="s">
        <v>1919</v>
      </c>
      <c r="J2519" t="s">
        <v>1850</v>
      </c>
      <c r="K2519" t="s">
        <v>1920</v>
      </c>
      <c r="L2519" t="s">
        <v>1921</v>
      </c>
      <c r="M2519">
        <v>5</v>
      </c>
    </row>
    <row r="2520" spans="1:13" x14ac:dyDescent="0.3">
      <c r="A2520" t="s">
        <v>3082</v>
      </c>
      <c r="B2520">
        <v>2019</v>
      </c>
      <c r="C2520" s="1">
        <v>860000</v>
      </c>
      <c r="D2520">
        <v>6500</v>
      </c>
      <c r="E2520" t="s">
        <v>14</v>
      </c>
      <c r="F2520" t="s">
        <v>25</v>
      </c>
      <c r="G2520" t="s">
        <v>19</v>
      </c>
      <c r="H2520" t="s">
        <v>121</v>
      </c>
      <c r="I2520" t="s">
        <v>1718</v>
      </c>
      <c r="J2520" t="s">
        <v>1625</v>
      </c>
      <c r="K2520" t="s">
        <v>1685</v>
      </c>
      <c r="L2520" t="s">
        <v>1686</v>
      </c>
      <c r="M2520">
        <v>5</v>
      </c>
    </row>
    <row r="2521" spans="1:13" x14ac:dyDescent="0.3">
      <c r="A2521" t="s">
        <v>1122</v>
      </c>
      <c r="B2521">
        <v>2018</v>
      </c>
      <c r="C2521" s="1">
        <v>600000</v>
      </c>
      <c r="D2521">
        <v>60000</v>
      </c>
      <c r="E2521" t="s">
        <v>14</v>
      </c>
      <c r="F2521" t="s">
        <v>25</v>
      </c>
      <c r="G2521" t="s">
        <v>12</v>
      </c>
      <c r="H2521" t="s">
        <v>121</v>
      </c>
      <c r="I2521" t="s">
        <v>2224</v>
      </c>
      <c r="J2521" t="s">
        <v>1625</v>
      </c>
      <c r="K2521" t="s">
        <v>1626</v>
      </c>
      <c r="L2521" t="s">
        <v>1627</v>
      </c>
      <c r="M2521">
        <v>5</v>
      </c>
    </row>
    <row r="2522" spans="1:13" x14ac:dyDescent="0.3">
      <c r="A2522" t="s">
        <v>275</v>
      </c>
      <c r="B2522">
        <v>2016</v>
      </c>
      <c r="C2522" s="1">
        <v>265000</v>
      </c>
      <c r="D2522">
        <v>110000</v>
      </c>
      <c r="E2522" t="s">
        <v>10</v>
      </c>
      <c r="F2522" t="s">
        <v>25</v>
      </c>
      <c r="G2522" t="s">
        <v>12</v>
      </c>
      <c r="H2522" t="s">
        <v>121</v>
      </c>
      <c r="I2522" t="s">
        <v>1729</v>
      </c>
      <c r="J2522" t="s">
        <v>1730</v>
      </c>
      <c r="K2522" t="s">
        <v>1758</v>
      </c>
      <c r="L2522" t="s">
        <v>1731</v>
      </c>
      <c r="M2522">
        <v>5</v>
      </c>
    </row>
    <row r="2523" spans="1:13" x14ac:dyDescent="0.3">
      <c r="A2523" t="s">
        <v>3083</v>
      </c>
      <c r="B2523">
        <v>2015</v>
      </c>
      <c r="C2523" s="1">
        <v>155000</v>
      </c>
      <c r="D2523">
        <v>60000</v>
      </c>
      <c r="E2523" t="s">
        <v>22</v>
      </c>
      <c r="F2523" t="s">
        <v>25</v>
      </c>
      <c r="G2523" t="s">
        <v>12</v>
      </c>
      <c r="H2523" t="s">
        <v>126</v>
      </c>
      <c r="I2523" t="s">
        <v>3084</v>
      </c>
      <c r="J2523" t="s">
        <v>2089</v>
      </c>
      <c r="K2523" t="s">
        <v>3085</v>
      </c>
      <c r="L2523" t="s">
        <v>3086</v>
      </c>
      <c r="M2523">
        <v>5</v>
      </c>
    </row>
    <row r="2524" spans="1:13" x14ac:dyDescent="0.3">
      <c r="A2524" t="s">
        <v>2709</v>
      </c>
      <c r="B2524">
        <v>2019</v>
      </c>
      <c r="C2524" s="1">
        <v>900000</v>
      </c>
      <c r="D2524">
        <v>60000</v>
      </c>
      <c r="E2524" t="s">
        <v>14</v>
      </c>
      <c r="F2524" t="s">
        <v>25</v>
      </c>
      <c r="G2524" t="s">
        <v>12</v>
      </c>
      <c r="H2524" t="s">
        <v>121</v>
      </c>
      <c r="I2524" t="s">
        <v>1820</v>
      </c>
      <c r="J2524" t="s">
        <v>1625</v>
      </c>
      <c r="K2524" t="s">
        <v>1685</v>
      </c>
      <c r="L2524" t="s">
        <v>1686</v>
      </c>
      <c r="M2524">
        <v>5</v>
      </c>
    </row>
    <row r="2525" spans="1:13" x14ac:dyDescent="0.3">
      <c r="A2525" t="s">
        <v>223</v>
      </c>
      <c r="B2525">
        <v>2013</v>
      </c>
      <c r="C2525" s="1">
        <v>650000</v>
      </c>
      <c r="D2525">
        <v>170000</v>
      </c>
      <c r="E2525" t="s">
        <v>14</v>
      </c>
      <c r="F2525" t="s">
        <v>25</v>
      </c>
      <c r="G2525" t="s">
        <v>12</v>
      </c>
      <c r="H2525" t="s">
        <v>154</v>
      </c>
      <c r="I2525" t="s">
        <v>1918</v>
      </c>
      <c r="J2525" t="s">
        <v>1625</v>
      </c>
      <c r="K2525" t="s">
        <v>1811</v>
      </c>
      <c r="L2525" t="s">
        <v>1686</v>
      </c>
      <c r="M2525">
        <v>7</v>
      </c>
    </row>
    <row r="2526" spans="1:13" x14ac:dyDescent="0.3">
      <c r="A2526" t="s">
        <v>862</v>
      </c>
      <c r="B2526">
        <v>2004</v>
      </c>
      <c r="C2526" s="1">
        <v>70000</v>
      </c>
      <c r="D2526">
        <v>220000</v>
      </c>
      <c r="E2526" t="s">
        <v>10</v>
      </c>
      <c r="F2526" t="s">
        <v>25</v>
      </c>
      <c r="G2526" t="s">
        <v>12</v>
      </c>
      <c r="H2526" t="s">
        <v>126</v>
      </c>
      <c r="I2526" t="s">
        <v>1642</v>
      </c>
      <c r="J2526" t="s">
        <v>1655</v>
      </c>
      <c r="K2526" t="s">
        <v>1656</v>
      </c>
      <c r="L2526" t="s">
        <v>1657</v>
      </c>
      <c r="M2526">
        <v>4</v>
      </c>
    </row>
    <row r="2527" spans="1:13" x14ac:dyDescent="0.3">
      <c r="A2527" t="s">
        <v>354</v>
      </c>
      <c r="B2527">
        <v>2012</v>
      </c>
      <c r="C2527" s="1">
        <v>180000</v>
      </c>
      <c r="D2527">
        <v>80000</v>
      </c>
      <c r="E2527" t="s">
        <v>10</v>
      </c>
      <c r="F2527" t="s">
        <v>25</v>
      </c>
      <c r="G2527" t="s">
        <v>12</v>
      </c>
      <c r="H2527" t="s">
        <v>121</v>
      </c>
      <c r="I2527" t="s">
        <v>2085</v>
      </c>
      <c r="J2527" t="s">
        <v>1655</v>
      </c>
      <c r="K2527" t="s">
        <v>1711</v>
      </c>
      <c r="L2527" t="s">
        <v>1712</v>
      </c>
      <c r="M2527">
        <v>5</v>
      </c>
    </row>
    <row r="2528" spans="1:13" x14ac:dyDescent="0.3">
      <c r="A2528" t="s">
        <v>173</v>
      </c>
      <c r="B2528">
        <v>2013</v>
      </c>
      <c r="C2528" s="1">
        <v>200000</v>
      </c>
      <c r="D2528">
        <v>57000</v>
      </c>
      <c r="E2528" t="s">
        <v>10</v>
      </c>
      <c r="F2528" t="s">
        <v>25</v>
      </c>
      <c r="G2528" t="s">
        <v>12</v>
      </c>
      <c r="H2528" t="s">
        <v>121</v>
      </c>
      <c r="I2528" t="s">
        <v>2031</v>
      </c>
      <c r="J2528" t="s">
        <v>2250</v>
      </c>
      <c r="K2528" t="s">
        <v>2251</v>
      </c>
      <c r="L2528" t="s">
        <v>2252</v>
      </c>
      <c r="M2528">
        <v>5</v>
      </c>
    </row>
    <row r="2529" spans="1:13" x14ac:dyDescent="0.3">
      <c r="A2529" t="s">
        <v>150</v>
      </c>
      <c r="B2529">
        <v>2014</v>
      </c>
      <c r="C2529" s="1">
        <v>300000</v>
      </c>
      <c r="D2529">
        <v>100000</v>
      </c>
      <c r="E2529" t="s">
        <v>10</v>
      </c>
      <c r="F2529" t="s">
        <v>25</v>
      </c>
      <c r="G2529" t="s">
        <v>12</v>
      </c>
      <c r="H2529" t="s">
        <v>121</v>
      </c>
      <c r="I2529" t="s">
        <v>1849</v>
      </c>
      <c r="J2529" t="s">
        <v>1850</v>
      </c>
      <c r="K2529" t="s">
        <v>1851</v>
      </c>
      <c r="L2529" t="s">
        <v>1852</v>
      </c>
      <c r="M2529">
        <v>5</v>
      </c>
    </row>
    <row r="2530" spans="1:13" x14ac:dyDescent="0.3">
      <c r="A2530" t="s">
        <v>910</v>
      </c>
      <c r="B2530">
        <v>2015</v>
      </c>
      <c r="C2530" s="1">
        <v>650000</v>
      </c>
      <c r="D2530">
        <v>40000</v>
      </c>
      <c r="E2530" t="s">
        <v>10</v>
      </c>
      <c r="F2530" t="s">
        <v>25</v>
      </c>
      <c r="G2530" t="s">
        <v>12</v>
      </c>
      <c r="H2530" t="s">
        <v>121</v>
      </c>
      <c r="I2530" t="s">
        <v>1925</v>
      </c>
      <c r="J2530" t="s">
        <v>1734</v>
      </c>
      <c r="K2530" t="s">
        <v>1735</v>
      </c>
      <c r="L2530" t="s">
        <v>2173</v>
      </c>
      <c r="M2530">
        <v>5</v>
      </c>
    </row>
    <row r="2531" spans="1:13" x14ac:dyDescent="0.3">
      <c r="A2531" t="s">
        <v>354</v>
      </c>
      <c r="B2531">
        <v>2014</v>
      </c>
      <c r="C2531" s="1">
        <v>267000</v>
      </c>
      <c r="D2531">
        <v>40000</v>
      </c>
      <c r="E2531" t="s">
        <v>10</v>
      </c>
      <c r="F2531" t="s">
        <v>25</v>
      </c>
      <c r="G2531" t="s">
        <v>12</v>
      </c>
      <c r="H2531" t="s">
        <v>121</v>
      </c>
      <c r="I2531" t="s">
        <v>2085</v>
      </c>
      <c r="J2531" t="s">
        <v>1655</v>
      </c>
      <c r="K2531" t="s">
        <v>1711</v>
      </c>
      <c r="L2531" t="s">
        <v>1712</v>
      </c>
      <c r="M2531">
        <v>5</v>
      </c>
    </row>
    <row r="2532" spans="1:13" x14ac:dyDescent="0.3">
      <c r="A2532" t="s">
        <v>773</v>
      </c>
      <c r="B2532">
        <v>2018</v>
      </c>
      <c r="C2532" s="1">
        <v>450000</v>
      </c>
      <c r="D2532">
        <v>50000</v>
      </c>
      <c r="E2532" t="s">
        <v>22</v>
      </c>
      <c r="F2532" t="s">
        <v>25</v>
      </c>
      <c r="G2532" t="s">
        <v>12</v>
      </c>
      <c r="H2532" t="s">
        <v>121</v>
      </c>
      <c r="I2532" t="s">
        <v>2067</v>
      </c>
      <c r="J2532" t="s">
        <v>1730</v>
      </c>
      <c r="K2532" t="s">
        <v>2068</v>
      </c>
      <c r="L2532" t="s">
        <v>1855</v>
      </c>
      <c r="M2532">
        <v>5</v>
      </c>
    </row>
    <row r="2533" spans="1:13" x14ac:dyDescent="0.3">
      <c r="A2533" t="s">
        <v>394</v>
      </c>
      <c r="B2533">
        <v>2014</v>
      </c>
      <c r="C2533" s="1">
        <v>400000</v>
      </c>
      <c r="D2533">
        <v>90000</v>
      </c>
      <c r="E2533" t="s">
        <v>10</v>
      </c>
      <c r="F2533" t="s">
        <v>25</v>
      </c>
      <c r="G2533" t="s">
        <v>12</v>
      </c>
      <c r="H2533" t="s">
        <v>126</v>
      </c>
      <c r="I2533" t="s">
        <v>1677</v>
      </c>
      <c r="J2533" t="s">
        <v>1647</v>
      </c>
      <c r="K2533" t="s">
        <v>1682</v>
      </c>
      <c r="L2533" t="s">
        <v>1865</v>
      </c>
      <c r="M2533">
        <v>5</v>
      </c>
    </row>
    <row r="2534" spans="1:13" x14ac:dyDescent="0.3">
      <c r="A2534" t="s">
        <v>762</v>
      </c>
      <c r="B2534">
        <v>2012</v>
      </c>
      <c r="C2534" s="1">
        <v>310000</v>
      </c>
      <c r="D2534">
        <v>86000</v>
      </c>
      <c r="E2534" t="s">
        <v>14</v>
      </c>
      <c r="F2534" t="s">
        <v>25</v>
      </c>
      <c r="G2534" t="s">
        <v>12</v>
      </c>
      <c r="H2534" t="s">
        <v>121</v>
      </c>
      <c r="I2534" t="s">
        <v>1720</v>
      </c>
      <c r="J2534" t="s">
        <v>2152</v>
      </c>
      <c r="K2534" t="s">
        <v>2380</v>
      </c>
      <c r="L2534" t="s">
        <v>2381</v>
      </c>
      <c r="M2534">
        <v>8</v>
      </c>
    </row>
    <row r="2535" spans="1:13" x14ac:dyDescent="0.3">
      <c r="A2535" t="s">
        <v>2406</v>
      </c>
      <c r="B2535">
        <v>2009</v>
      </c>
      <c r="C2535" s="1">
        <v>70000</v>
      </c>
      <c r="D2535">
        <v>15000</v>
      </c>
      <c r="E2535" t="s">
        <v>10</v>
      </c>
      <c r="F2535" t="s">
        <v>25</v>
      </c>
      <c r="G2535" t="s">
        <v>12</v>
      </c>
      <c r="H2535" t="s">
        <v>121</v>
      </c>
      <c r="I2535" t="s">
        <v>1777</v>
      </c>
      <c r="J2535" t="s">
        <v>2215</v>
      </c>
      <c r="K2535" t="s">
        <v>1721</v>
      </c>
      <c r="L2535" t="s">
        <v>2407</v>
      </c>
      <c r="M2535">
        <v>4</v>
      </c>
    </row>
    <row r="2536" spans="1:13" x14ac:dyDescent="0.3">
      <c r="A2536" t="s">
        <v>3087</v>
      </c>
      <c r="B2536">
        <v>2017</v>
      </c>
      <c r="C2536" s="1">
        <v>675000</v>
      </c>
      <c r="D2536">
        <v>70000</v>
      </c>
      <c r="E2536" t="s">
        <v>14</v>
      </c>
      <c r="F2536" t="s">
        <v>25</v>
      </c>
      <c r="G2536" t="s">
        <v>12</v>
      </c>
      <c r="H2536" t="s">
        <v>126</v>
      </c>
      <c r="I2536" t="s">
        <v>2170</v>
      </c>
      <c r="J2536" t="s">
        <v>2164</v>
      </c>
      <c r="K2536" t="s">
        <v>1920</v>
      </c>
      <c r="L2536" t="s">
        <v>2171</v>
      </c>
      <c r="M2536">
        <v>7</v>
      </c>
    </row>
    <row r="2537" spans="1:13" x14ac:dyDescent="0.3">
      <c r="A2537" t="s">
        <v>3019</v>
      </c>
      <c r="B2537">
        <v>2013</v>
      </c>
      <c r="C2537" s="1">
        <v>350000</v>
      </c>
      <c r="D2537">
        <v>120000</v>
      </c>
      <c r="E2537" t="s">
        <v>10</v>
      </c>
      <c r="F2537" t="s">
        <v>25</v>
      </c>
      <c r="G2537" t="s">
        <v>12</v>
      </c>
      <c r="H2537" t="s">
        <v>121</v>
      </c>
      <c r="I2537" t="s">
        <v>3020</v>
      </c>
      <c r="J2537" t="s">
        <v>2859</v>
      </c>
      <c r="K2537" t="s">
        <v>2147</v>
      </c>
      <c r="L2537" t="s">
        <v>2860</v>
      </c>
      <c r="M2537">
        <v>5</v>
      </c>
    </row>
    <row r="2538" spans="1:13" x14ac:dyDescent="0.3">
      <c r="A2538" t="s">
        <v>275</v>
      </c>
      <c r="B2538">
        <v>2014</v>
      </c>
      <c r="C2538" s="1">
        <v>240000</v>
      </c>
      <c r="D2538">
        <v>80000</v>
      </c>
      <c r="E2538" t="s">
        <v>10</v>
      </c>
      <c r="F2538" t="s">
        <v>25</v>
      </c>
      <c r="G2538" t="s">
        <v>12</v>
      </c>
      <c r="H2538" t="s">
        <v>126</v>
      </c>
      <c r="I2538" t="s">
        <v>1729</v>
      </c>
      <c r="J2538" t="s">
        <v>1730</v>
      </c>
      <c r="K2538" t="s">
        <v>1758</v>
      </c>
      <c r="L2538" t="s">
        <v>1731</v>
      </c>
      <c r="M2538">
        <v>5</v>
      </c>
    </row>
    <row r="2539" spans="1:13" x14ac:dyDescent="0.3">
      <c r="A2539" t="s">
        <v>1023</v>
      </c>
      <c r="B2539">
        <v>2014</v>
      </c>
      <c r="C2539" s="1">
        <v>185000</v>
      </c>
      <c r="D2539">
        <v>80000</v>
      </c>
      <c r="E2539" t="s">
        <v>14</v>
      </c>
      <c r="F2539" t="s">
        <v>25</v>
      </c>
      <c r="G2539" t="s">
        <v>12</v>
      </c>
      <c r="H2539" t="s">
        <v>126</v>
      </c>
      <c r="I2539" t="s">
        <v>1895</v>
      </c>
      <c r="J2539" t="s">
        <v>1896</v>
      </c>
      <c r="K2539" t="s">
        <v>1897</v>
      </c>
      <c r="L2539" t="s">
        <v>1898</v>
      </c>
      <c r="M2539">
        <v>5</v>
      </c>
    </row>
    <row r="2540" spans="1:13" x14ac:dyDescent="0.3">
      <c r="A2540" t="s">
        <v>241</v>
      </c>
      <c r="B2540">
        <v>2017</v>
      </c>
      <c r="C2540" s="1">
        <v>250000</v>
      </c>
      <c r="D2540">
        <v>50000</v>
      </c>
      <c r="E2540" t="s">
        <v>10</v>
      </c>
      <c r="F2540" t="s">
        <v>25</v>
      </c>
      <c r="G2540" t="s">
        <v>12</v>
      </c>
      <c r="H2540" t="s">
        <v>121</v>
      </c>
      <c r="I2540" t="s">
        <v>2031</v>
      </c>
      <c r="J2540" t="s">
        <v>2250</v>
      </c>
      <c r="K2540" t="s">
        <v>2251</v>
      </c>
      <c r="L2540" t="s">
        <v>2252</v>
      </c>
      <c r="M2540">
        <v>5</v>
      </c>
    </row>
    <row r="2541" spans="1:13" x14ac:dyDescent="0.3">
      <c r="A2541" t="s">
        <v>163</v>
      </c>
      <c r="B2541">
        <v>2009</v>
      </c>
      <c r="C2541" s="1">
        <v>135000</v>
      </c>
      <c r="D2541">
        <v>100000</v>
      </c>
      <c r="E2541" t="s">
        <v>10</v>
      </c>
      <c r="F2541" t="s">
        <v>25</v>
      </c>
      <c r="G2541" t="s">
        <v>12</v>
      </c>
      <c r="H2541" t="s">
        <v>121</v>
      </c>
      <c r="I2541" t="s">
        <v>1687</v>
      </c>
      <c r="J2541" t="s">
        <v>1655</v>
      </c>
      <c r="K2541" t="s">
        <v>1688</v>
      </c>
      <c r="L2541" t="s">
        <v>1689</v>
      </c>
      <c r="M2541">
        <v>5</v>
      </c>
    </row>
    <row r="2542" spans="1:13" x14ac:dyDescent="0.3">
      <c r="A2542" t="s">
        <v>123</v>
      </c>
      <c r="B2542">
        <v>2011</v>
      </c>
      <c r="C2542" s="1">
        <v>500000</v>
      </c>
      <c r="D2542">
        <v>80000</v>
      </c>
      <c r="E2542" t="s">
        <v>14</v>
      </c>
      <c r="F2542" t="s">
        <v>25</v>
      </c>
      <c r="G2542" t="s">
        <v>12</v>
      </c>
      <c r="H2542" t="s">
        <v>121</v>
      </c>
      <c r="I2542" t="s">
        <v>1899</v>
      </c>
      <c r="J2542" t="s">
        <v>1900</v>
      </c>
      <c r="K2542" t="s">
        <v>1901</v>
      </c>
      <c r="L2542" t="s">
        <v>1902</v>
      </c>
      <c r="M2542">
        <v>5</v>
      </c>
    </row>
    <row r="2543" spans="1:13" x14ac:dyDescent="0.3">
      <c r="A2543" t="s">
        <v>1508</v>
      </c>
      <c r="B2543">
        <v>2010</v>
      </c>
      <c r="C2543" s="1">
        <v>300000</v>
      </c>
      <c r="D2543">
        <v>108957</v>
      </c>
      <c r="E2543" t="s">
        <v>14</v>
      </c>
      <c r="F2543" t="s">
        <v>25</v>
      </c>
      <c r="G2543" t="s">
        <v>12</v>
      </c>
      <c r="H2543" t="s">
        <v>121</v>
      </c>
      <c r="I2543" t="s">
        <v>1741</v>
      </c>
      <c r="J2543" t="s">
        <v>1742</v>
      </c>
      <c r="K2543" t="s">
        <v>2313</v>
      </c>
      <c r="L2543" t="s">
        <v>1744</v>
      </c>
      <c r="M2543">
        <v>7</v>
      </c>
    </row>
    <row r="2544" spans="1:13" x14ac:dyDescent="0.3">
      <c r="A2544" t="s">
        <v>1467</v>
      </c>
      <c r="B2544">
        <v>2017</v>
      </c>
      <c r="C2544" s="1">
        <v>328000</v>
      </c>
      <c r="D2544">
        <v>68000</v>
      </c>
      <c r="E2544" t="s">
        <v>10</v>
      </c>
      <c r="F2544" t="s">
        <v>25</v>
      </c>
      <c r="G2544" t="s">
        <v>12</v>
      </c>
      <c r="H2544" t="s">
        <v>126</v>
      </c>
      <c r="I2544" t="s">
        <v>2188</v>
      </c>
      <c r="J2544" t="s">
        <v>1704</v>
      </c>
      <c r="K2544" t="s">
        <v>2064</v>
      </c>
      <c r="L2544" t="s">
        <v>1706</v>
      </c>
      <c r="M2544">
        <v>5</v>
      </c>
    </row>
    <row r="2545" spans="1:13" x14ac:dyDescent="0.3">
      <c r="A2545" t="s">
        <v>2832</v>
      </c>
      <c r="B2545">
        <v>2015</v>
      </c>
      <c r="C2545" s="1">
        <v>509999</v>
      </c>
      <c r="D2545">
        <v>65000</v>
      </c>
      <c r="E2545" t="s">
        <v>14</v>
      </c>
      <c r="F2545" t="s">
        <v>25</v>
      </c>
      <c r="G2545" t="s">
        <v>12</v>
      </c>
      <c r="H2545" t="s">
        <v>121</v>
      </c>
      <c r="I2545" t="s">
        <v>2170</v>
      </c>
      <c r="J2545" t="s">
        <v>2164</v>
      </c>
      <c r="K2545" t="s">
        <v>1920</v>
      </c>
      <c r="L2545" t="s">
        <v>2171</v>
      </c>
      <c r="M2545">
        <v>7</v>
      </c>
    </row>
    <row r="2546" spans="1:13" x14ac:dyDescent="0.3">
      <c r="A2546" t="s">
        <v>3088</v>
      </c>
      <c r="B2546">
        <v>2015</v>
      </c>
      <c r="C2546" s="1">
        <v>575000</v>
      </c>
      <c r="D2546">
        <v>110000</v>
      </c>
      <c r="E2546" t="s">
        <v>14</v>
      </c>
      <c r="F2546" t="s">
        <v>25</v>
      </c>
      <c r="G2546" t="s">
        <v>12</v>
      </c>
      <c r="H2546" t="s">
        <v>126</v>
      </c>
      <c r="I2546" t="s">
        <v>2494</v>
      </c>
      <c r="J2546" t="s">
        <v>1742</v>
      </c>
      <c r="K2546" t="s">
        <v>2495</v>
      </c>
      <c r="L2546" t="s">
        <v>2496</v>
      </c>
      <c r="M2546">
        <v>8</v>
      </c>
    </row>
    <row r="2547" spans="1:13" x14ac:dyDescent="0.3">
      <c r="A2547" t="s">
        <v>1310</v>
      </c>
      <c r="B2547">
        <v>2012</v>
      </c>
      <c r="C2547" s="1">
        <v>700000</v>
      </c>
      <c r="D2547">
        <v>50000</v>
      </c>
      <c r="E2547" t="s">
        <v>14</v>
      </c>
      <c r="F2547" t="s">
        <v>25</v>
      </c>
      <c r="G2547" t="s">
        <v>12</v>
      </c>
      <c r="H2547" t="s">
        <v>121</v>
      </c>
      <c r="I2547" t="s">
        <v>2368</v>
      </c>
      <c r="J2547" t="s">
        <v>2152</v>
      </c>
      <c r="K2547" t="s">
        <v>2380</v>
      </c>
      <c r="L2547" t="s">
        <v>3089</v>
      </c>
      <c r="M2547">
        <v>8</v>
      </c>
    </row>
    <row r="2548" spans="1:13" x14ac:dyDescent="0.3">
      <c r="A2548" t="s">
        <v>122</v>
      </c>
      <c r="B2548">
        <v>2008</v>
      </c>
      <c r="C2548" s="1">
        <v>105000</v>
      </c>
      <c r="D2548">
        <v>100000</v>
      </c>
      <c r="E2548" t="s">
        <v>10</v>
      </c>
      <c r="F2548" t="s">
        <v>25</v>
      </c>
      <c r="G2548" t="s">
        <v>12</v>
      </c>
      <c r="H2548" t="s">
        <v>154</v>
      </c>
      <c r="I2548" t="s">
        <v>1677</v>
      </c>
      <c r="J2548" t="s">
        <v>1651</v>
      </c>
      <c r="K2548" t="s">
        <v>1678</v>
      </c>
      <c r="L2548" t="s">
        <v>1679</v>
      </c>
      <c r="M2548">
        <v>5</v>
      </c>
    </row>
    <row r="2549" spans="1:13" x14ac:dyDescent="0.3">
      <c r="A2549" t="s">
        <v>120</v>
      </c>
      <c r="B2549">
        <v>2008</v>
      </c>
      <c r="C2549" s="1">
        <v>60000</v>
      </c>
      <c r="D2549">
        <v>80000</v>
      </c>
      <c r="E2549" t="s">
        <v>10</v>
      </c>
      <c r="F2549" t="s">
        <v>25</v>
      </c>
      <c r="G2549" t="s">
        <v>12</v>
      </c>
      <c r="H2549" t="s">
        <v>126</v>
      </c>
      <c r="I2549" t="s">
        <v>1642</v>
      </c>
      <c r="J2549" t="s">
        <v>1655</v>
      </c>
      <c r="K2549" t="s">
        <v>1656</v>
      </c>
      <c r="L2549" t="s">
        <v>1657</v>
      </c>
      <c r="M2549">
        <v>4</v>
      </c>
    </row>
    <row r="2550" spans="1:13" x14ac:dyDescent="0.3">
      <c r="A2550" t="s">
        <v>316</v>
      </c>
      <c r="B2550">
        <v>2008</v>
      </c>
      <c r="C2550" s="1">
        <v>112999</v>
      </c>
      <c r="D2550">
        <v>80000</v>
      </c>
      <c r="E2550" t="s">
        <v>10</v>
      </c>
      <c r="F2550" t="s">
        <v>25</v>
      </c>
      <c r="G2550" t="s">
        <v>12</v>
      </c>
      <c r="H2550" t="s">
        <v>154</v>
      </c>
      <c r="I2550" t="s">
        <v>1687</v>
      </c>
      <c r="J2550" t="s">
        <v>1655</v>
      </c>
      <c r="K2550" t="s">
        <v>1688</v>
      </c>
      <c r="L2550" t="s">
        <v>1689</v>
      </c>
      <c r="M2550">
        <v>5</v>
      </c>
    </row>
    <row r="2551" spans="1:13" x14ac:dyDescent="0.3">
      <c r="A2551" t="s">
        <v>322</v>
      </c>
      <c r="B2551">
        <v>2015</v>
      </c>
      <c r="C2551" s="1">
        <v>229999</v>
      </c>
      <c r="D2551">
        <v>120000</v>
      </c>
      <c r="E2551" t="s">
        <v>14</v>
      </c>
      <c r="F2551" t="s">
        <v>25</v>
      </c>
      <c r="G2551" t="s">
        <v>12</v>
      </c>
      <c r="H2551" t="s">
        <v>126</v>
      </c>
      <c r="I2551" t="s">
        <v>1864</v>
      </c>
      <c r="J2551" t="s">
        <v>1896</v>
      </c>
      <c r="K2551" t="s">
        <v>2124</v>
      </c>
      <c r="L2551" t="s">
        <v>2125</v>
      </c>
      <c r="M2551">
        <v>5</v>
      </c>
    </row>
    <row r="2552" spans="1:13" x14ac:dyDescent="0.3">
      <c r="A2552" t="s">
        <v>472</v>
      </c>
      <c r="B2552">
        <v>2012</v>
      </c>
      <c r="C2552" s="1">
        <v>325000</v>
      </c>
      <c r="D2552">
        <v>150000</v>
      </c>
      <c r="E2552" t="s">
        <v>14</v>
      </c>
      <c r="F2552" t="s">
        <v>25</v>
      </c>
      <c r="G2552" t="s">
        <v>12</v>
      </c>
      <c r="H2552" t="s">
        <v>121</v>
      </c>
      <c r="I2552" t="s">
        <v>1662</v>
      </c>
      <c r="J2552" t="s">
        <v>1663</v>
      </c>
      <c r="K2552" t="s">
        <v>2029</v>
      </c>
      <c r="L2552" t="s">
        <v>1665</v>
      </c>
      <c r="M2552">
        <v>5</v>
      </c>
    </row>
    <row r="2553" spans="1:13" x14ac:dyDescent="0.3">
      <c r="A2553" t="s">
        <v>345</v>
      </c>
      <c r="B2553">
        <v>2017</v>
      </c>
      <c r="C2553" s="1">
        <v>650000</v>
      </c>
      <c r="D2553">
        <v>20000</v>
      </c>
      <c r="E2553" t="s">
        <v>10</v>
      </c>
      <c r="F2553" t="s">
        <v>25</v>
      </c>
      <c r="G2553" t="s">
        <v>12</v>
      </c>
      <c r="H2553" t="s">
        <v>121</v>
      </c>
      <c r="I2553" t="s">
        <v>1723</v>
      </c>
      <c r="J2553" t="s">
        <v>1647</v>
      </c>
      <c r="K2553" t="s">
        <v>1724</v>
      </c>
      <c r="L2553" t="s">
        <v>1725</v>
      </c>
      <c r="M2553">
        <v>5</v>
      </c>
    </row>
    <row r="2554" spans="1:13" x14ac:dyDescent="0.3">
      <c r="A2554" t="s">
        <v>717</v>
      </c>
      <c r="B2554">
        <v>2009</v>
      </c>
      <c r="C2554" s="1">
        <v>85000</v>
      </c>
      <c r="D2554">
        <v>80000</v>
      </c>
      <c r="E2554" t="s">
        <v>14</v>
      </c>
      <c r="F2554" t="s">
        <v>25</v>
      </c>
      <c r="G2554" t="s">
        <v>12</v>
      </c>
      <c r="H2554" t="s">
        <v>126</v>
      </c>
      <c r="I2554" t="s">
        <v>1733</v>
      </c>
      <c r="J2554" t="s">
        <v>1896</v>
      </c>
      <c r="K2554" t="s">
        <v>2124</v>
      </c>
      <c r="L2554" t="s">
        <v>2244</v>
      </c>
      <c r="M2554">
        <v>5</v>
      </c>
    </row>
    <row r="2555" spans="1:13" x14ac:dyDescent="0.3">
      <c r="A2555" t="s">
        <v>3090</v>
      </c>
      <c r="B2555">
        <v>2015</v>
      </c>
      <c r="C2555" s="1">
        <v>570000</v>
      </c>
      <c r="D2555">
        <v>93000</v>
      </c>
      <c r="E2555" t="s">
        <v>14</v>
      </c>
      <c r="F2555" t="s">
        <v>25</v>
      </c>
      <c r="G2555" t="s">
        <v>12</v>
      </c>
      <c r="H2555" t="s">
        <v>126</v>
      </c>
      <c r="I2555" t="s">
        <v>3055</v>
      </c>
      <c r="J2555" t="s">
        <v>1629</v>
      </c>
      <c r="K2555" t="s">
        <v>1698</v>
      </c>
      <c r="L2555" t="s">
        <v>1686</v>
      </c>
      <c r="M2555">
        <v>7</v>
      </c>
    </row>
    <row r="2556" spans="1:13" x14ac:dyDescent="0.3">
      <c r="A2556" t="s">
        <v>267</v>
      </c>
      <c r="B2556">
        <v>2015</v>
      </c>
      <c r="C2556" s="1">
        <v>525000</v>
      </c>
      <c r="D2556">
        <v>134000</v>
      </c>
      <c r="E2556" t="s">
        <v>14</v>
      </c>
      <c r="F2556" t="s">
        <v>25</v>
      </c>
      <c r="G2556" t="s">
        <v>12</v>
      </c>
      <c r="H2556" t="s">
        <v>121</v>
      </c>
      <c r="I2556" t="s">
        <v>1825</v>
      </c>
      <c r="J2556" t="s">
        <v>1625</v>
      </c>
      <c r="K2556" t="s">
        <v>1626</v>
      </c>
      <c r="L2556" t="s">
        <v>1627</v>
      </c>
      <c r="M2556">
        <v>5</v>
      </c>
    </row>
    <row r="2557" spans="1:13" x14ac:dyDescent="0.3">
      <c r="A2557" t="s">
        <v>594</v>
      </c>
      <c r="B2557">
        <v>2013</v>
      </c>
      <c r="C2557" s="1">
        <v>350000</v>
      </c>
      <c r="D2557">
        <v>90000</v>
      </c>
      <c r="E2557" t="s">
        <v>10</v>
      </c>
      <c r="F2557" t="s">
        <v>25</v>
      </c>
      <c r="G2557" t="s">
        <v>12</v>
      </c>
      <c r="H2557" t="s">
        <v>126</v>
      </c>
      <c r="I2557" t="s">
        <v>1756</v>
      </c>
      <c r="J2557" t="s">
        <v>1647</v>
      </c>
      <c r="K2557" t="s">
        <v>1861</v>
      </c>
      <c r="L2557" t="s">
        <v>1862</v>
      </c>
      <c r="M2557">
        <v>5</v>
      </c>
    </row>
    <row r="2558" spans="1:13" x14ac:dyDescent="0.3">
      <c r="A2558" t="s">
        <v>404</v>
      </c>
      <c r="B2558">
        <v>2007</v>
      </c>
      <c r="C2558" s="1">
        <v>250000</v>
      </c>
      <c r="D2558">
        <v>60000</v>
      </c>
      <c r="E2558" t="s">
        <v>10</v>
      </c>
      <c r="F2558" t="s">
        <v>25</v>
      </c>
      <c r="G2558" t="s">
        <v>12</v>
      </c>
      <c r="H2558" t="s">
        <v>121</v>
      </c>
      <c r="I2558" t="s">
        <v>2289</v>
      </c>
      <c r="J2558" t="s">
        <v>1647</v>
      </c>
      <c r="K2558" t="s">
        <v>2485</v>
      </c>
      <c r="L2558" t="s">
        <v>3021</v>
      </c>
      <c r="M2558">
        <v>5</v>
      </c>
    </row>
    <row r="2559" spans="1:13" x14ac:dyDescent="0.3">
      <c r="A2559" t="s">
        <v>949</v>
      </c>
      <c r="B2559">
        <v>2010</v>
      </c>
      <c r="C2559" s="1">
        <v>300000</v>
      </c>
      <c r="D2559">
        <v>120000</v>
      </c>
      <c r="E2559" t="s">
        <v>14</v>
      </c>
      <c r="F2559" t="s">
        <v>25</v>
      </c>
      <c r="G2559" t="s">
        <v>12</v>
      </c>
      <c r="H2559" t="s">
        <v>126</v>
      </c>
      <c r="I2559" t="s">
        <v>1720</v>
      </c>
      <c r="J2559" t="s">
        <v>2402</v>
      </c>
      <c r="K2559" t="s">
        <v>2403</v>
      </c>
      <c r="L2559" t="s">
        <v>2404</v>
      </c>
      <c r="M2559">
        <v>8</v>
      </c>
    </row>
    <row r="2560" spans="1:13" x14ac:dyDescent="0.3">
      <c r="A2560" t="s">
        <v>3091</v>
      </c>
      <c r="B2560">
        <v>2017</v>
      </c>
      <c r="C2560" s="1">
        <v>1325000</v>
      </c>
      <c r="D2560">
        <v>30000</v>
      </c>
      <c r="E2560" t="s">
        <v>14</v>
      </c>
      <c r="F2560" t="s">
        <v>25</v>
      </c>
      <c r="G2560" t="s">
        <v>12</v>
      </c>
      <c r="H2560" t="s">
        <v>121</v>
      </c>
      <c r="I2560" t="s">
        <v>2172</v>
      </c>
      <c r="J2560" t="s">
        <v>2331</v>
      </c>
      <c r="K2560" t="s">
        <v>1803</v>
      </c>
      <c r="L2560" t="s">
        <v>2332</v>
      </c>
      <c r="M2560">
        <v>5</v>
      </c>
    </row>
    <row r="2561" spans="1:13" x14ac:dyDescent="0.3">
      <c r="A2561" t="s">
        <v>1690</v>
      </c>
      <c r="B2561">
        <v>2017</v>
      </c>
      <c r="C2561" s="1">
        <v>650000</v>
      </c>
      <c r="D2561">
        <v>22200</v>
      </c>
      <c r="E2561" t="s">
        <v>14</v>
      </c>
      <c r="F2561" t="s">
        <v>25</v>
      </c>
      <c r="G2561" t="s">
        <v>12</v>
      </c>
      <c r="H2561" t="s">
        <v>121</v>
      </c>
      <c r="I2561" t="s">
        <v>1691</v>
      </c>
      <c r="J2561" t="s">
        <v>1639</v>
      </c>
      <c r="K2561" t="s">
        <v>1692</v>
      </c>
      <c r="L2561" t="s">
        <v>1693</v>
      </c>
      <c r="M2561">
        <v>5</v>
      </c>
    </row>
    <row r="2562" spans="1:13" x14ac:dyDescent="0.3">
      <c r="A2562" t="s">
        <v>372</v>
      </c>
      <c r="B2562">
        <v>2018</v>
      </c>
      <c r="C2562" s="1">
        <v>520000</v>
      </c>
      <c r="D2562">
        <v>6000</v>
      </c>
      <c r="E2562" t="s">
        <v>10</v>
      </c>
      <c r="F2562" t="s">
        <v>25</v>
      </c>
      <c r="G2562" t="s">
        <v>12</v>
      </c>
      <c r="H2562" t="s">
        <v>121</v>
      </c>
      <c r="I2562" t="s">
        <v>1677</v>
      </c>
      <c r="J2562" t="s">
        <v>1647</v>
      </c>
      <c r="K2562" t="s">
        <v>1648</v>
      </c>
      <c r="L2562" t="s">
        <v>1649</v>
      </c>
      <c r="M2562">
        <v>5</v>
      </c>
    </row>
    <row r="2563" spans="1:13" x14ac:dyDescent="0.3">
      <c r="A2563" t="s">
        <v>793</v>
      </c>
      <c r="B2563">
        <v>2016</v>
      </c>
      <c r="C2563" s="1">
        <v>500000</v>
      </c>
      <c r="D2563">
        <v>32000</v>
      </c>
      <c r="E2563" t="s">
        <v>10</v>
      </c>
      <c r="F2563" t="s">
        <v>25</v>
      </c>
      <c r="G2563" t="s">
        <v>12</v>
      </c>
      <c r="H2563" t="s">
        <v>121</v>
      </c>
      <c r="I2563" t="s">
        <v>2030</v>
      </c>
      <c r="J2563" t="s">
        <v>1647</v>
      </c>
      <c r="K2563" t="s">
        <v>1870</v>
      </c>
      <c r="L2563" t="s">
        <v>1871</v>
      </c>
      <c r="M2563">
        <v>5</v>
      </c>
    </row>
    <row r="2564" spans="1:13" x14ac:dyDescent="0.3">
      <c r="A2564" t="s">
        <v>639</v>
      </c>
      <c r="B2564">
        <v>2016</v>
      </c>
      <c r="C2564" s="1">
        <v>220000</v>
      </c>
      <c r="D2564">
        <v>90000</v>
      </c>
      <c r="E2564" t="s">
        <v>10</v>
      </c>
      <c r="F2564" t="s">
        <v>25</v>
      </c>
      <c r="G2564" t="s">
        <v>12</v>
      </c>
      <c r="H2564" t="s">
        <v>121</v>
      </c>
      <c r="I2564" t="s">
        <v>2080</v>
      </c>
      <c r="J2564" t="s">
        <v>2081</v>
      </c>
      <c r="K2564" t="s">
        <v>2082</v>
      </c>
      <c r="L2564" t="s">
        <v>2083</v>
      </c>
      <c r="M2564">
        <v>5</v>
      </c>
    </row>
    <row r="2565" spans="1:13" x14ac:dyDescent="0.3">
      <c r="A2565" t="s">
        <v>2061</v>
      </c>
      <c r="B2565">
        <v>2017</v>
      </c>
      <c r="C2565" s="1">
        <v>650000</v>
      </c>
      <c r="D2565">
        <v>78000</v>
      </c>
      <c r="E2565" t="s">
        <v>14</v>
      </c>
      <c r="F2565" t="s">
        <v>25</v>
      </c>
      <c r="G2565" t="s">
        <v>12</v>
      </c>
      <c r="H2565" t="s">
        <v>154</v>
      </c>
      <c r="I2565" t="s">
        <v>2062</v>
      </c>
      <c r="J2565" t="s">
        <v>1625</v>
      </c>
      <c r="K2565" t="s">
        <v>1685</v>
      </c>
      <c r="L2565" t="s">
        <v>1686</v>
      </c>
      <c r="M2565">
        <v>5</v>
      </c>
    </row>
    <row r="2566" spans="1:13" x14ac:dyDescent="0.3">
      <c r="A2566" t="s">
        <v>613</v>
      </c>
      <c r="B2566">
        <v>2017</v>
      </c>
      <c r="C2566" s="1">
        <v>819999</v>
      </c>
      <c r="D2566">
        <v>12000</v>
      </c>
      <c r="E2566" t="s">
        <v>10</v>
      </c>
      <c r="F2566" t="s">
        <v>25</v>
      </c>
      <c r="G2566" t="s">
        <v>12</v>
      </c>
      <c r="H2566" t="s">
        <v>121</v>
      </c>
      <c r="I2566" t="s">
        <v>2023</v>
      </c>
      <c r="J2566" t="s">
        <v>1704</v>
      </c>
      <c r="K2566" t="s">
        <v>2090</v>
      </c>
      <c r="L2566" t="s">
        <v>2117</v>
      </c>
      <c r="M2566">
        <v>5</v>
      </c>
    </row>
    <row r="2567" spans="1:13" x14ac:dyDescent="0.3">
      <c r="A2567" t="s">
        <v>3092</v>
      </c>
      <c r="B2567">
        <v>2016</v>
      </c>
      <c r="C2567" s="1">
        <v>645000</v>
      </c>
      <c r="D2567">
        <v>120000</v>
      </c>
      <c r="E2567" t="s">
        <v>14</v>
      </c>
      <c r="F2567" t="s">
        <v>25</v>
      </c>
      <c r="G2567" t="s">
        <v>12</v>
      </c>
      <c r="H2567" t="s">
        <v>121</v>
      </c>
      <c r="I2567" t="s">
        <v>2531</v>
      </c>
      <c r="J2567" t="s">
        <v>1667</v>
      </c>
      <c r="K2567" t="s">
        <v>1909</v>
      </c>
      <c r="L2567" t="s">
        <v>1686</v>
      </c>
      <c r="M2567">
        <v>5</v>
      </c>
    </row>
    <row r="2568" spans="1:13" x14ac:dyDescent="0.3">
      <c r="A2568" t="s">
        <v>230</v>
      </c>
      <c r="B2568">
        <v>2015</v>
      </c>
      <c r="C2568" s="1">
        <v>780000</v>
      </c>
      <c r="D2568">
        <v>40000</v>
      </c>
      <c r="E2568" t="s">
        <v>14</v>
      </c>
      <c r="F2568" t="s">
        <v>25</v>
      </c>
      <c r="G2568" t="s">
        <v>12</v>
      </c>
      <c r="H2568" t="s">
        <v>121</v>
      </c>
      <c r="I2568" t="s">
        <v>1684</v>
      </c>
      <c r="J2568" t="s">
        <v>1625</v>
      </c>
      <c r="K2568" t="s">
        <v>1685</v>
      </c>
      <c r="L2568" t="s">
        <v>1686</v>
      </c>
      <c r="M2568">
        <v>7</v>
      </c>
    </row>
    <row r="2569" spans="1:13" x14ac:dyDescent="0.3">
      <c r="A2569" t="s">
        <v>1632</v>
      </c>
      <c r="B2569">
        <v>2008</v>
      </c>
      <c r="C2569" s="1">
        <v>215000</v>
      </c>
      <c r="D2569">
        <v>110000</v>
      </c>
      <c r="E2569" t="s">
        <v>10</v>
      </c>
      <c r="F2569" t="s">
        <v>25</v>
      </c>
      <c r="G2569" t="s">
        <v>12</v>
      </c>
      <c r="H2569" t="s">
        <v>126</v>
      </c>
      <c r="I2569" t="s">
        <v>1633</v>
      </c>
      <c r="J2569" t="s">
        <v>1634</v>
      </c>
      <c r="K2569" t="s">
        <v>1635</v>
      </c>
      <c r="L2569" t="s">
        <v>1636</v>
      </c>
      <c r="M2569">
        <v>5</v>
      </c>
    </row>
    <row r="2570" spans="1:13" x14ac:dyDescent="0.3">
      <c r="A2570" t="s">
        <v>318</v>
      </c>
      <c r="B2570">
        <v>2007</v>
      </c>
      <c r="C2570" s="1">
        <v>600000</v>
      </c>
      <c r="D2570">
        <v>260000</v>
      </c>
      <c r="E2570" t="s">
        <v>14</v>
      </c>
      <c r="F2570" t="s">
        <v>25</v>
      </c>
      <c r="G2570" t="s">
        <v>12</v>
      </c>
      <c r="H2570" t="s">
        <v>154</v>
      </c>
      <c r="I2570" t="s">
        <v>2148</v>
      </c>
      <c r="J2570" t="s">
        <v>1764</v>
      </c>
      <c r="K2570" t="s">
        <v>2149</v>
      </c>
      <c r="L2570" t="s">
        <v>2150</v>
      </c>
      <c r="M2570">
        <v>7</v>
      </c>
    </row>
    <row r="2571" spans="1:13" x14ac:dyDescent="0.3">
      <c r="A2571" t="s">
        <v>277</v>
      </c>
      <c r="B2571">
        <v>2011</v>
      </c>
      <c r="C2571" s="1">
        <v>114999</v>
      </c>
      <c r="D2571">
        <v>10000</v>
      </c>
      <c r="E2571" t="s">
        <v>10</v>
      </c>
      <c r="F2571" t="s">
        <v>25</v>
      </c>
      <c r="G2571" t="s">
        <v>12</v>
      </c>
      <c r="H2571" t="s">
        <v>121</v>
      </c>
      <c r="I2571" t="s">
        <v>1687</v>
      </c>
      <c r="J2571" t="s">
        <v>1655</v>
      </c>
      <c r="K2571" t="s">
        <v>1688</v>
      </c>
      <c r="L2571" t="s">
        <v>1689</v>
      </c>
      <c r="M2571">
        <v>5</v>
      </c>
    </row>
    <row r="2572" spans="1:13" x14ac:dyDescent="0.3">
      <c r="A2572" t="s">
        <v>3093</v>
      </c>
      <c r="B2572">
        <v>2012</v>
      </c>
      <c r="C2572" s="1">
        <v>75000</v>
      </c>
      <c r="D2572">
        <v>12000</v>
      </c>
      <c r="E2572" t="s">
        <v>10</v>
      </c>
      <c r="F2572" t="s">
        <v>25</v>
      </c>
      <c r="G2572" t="s">
        <v>12</v>
      </c>
      <c r="H2572" t="s">
        <v>121</v>
      </c>
      <c r="I2572" t="s">
        <v>3016</v>
      </c>
      <c r="J2572" t="s">
        <v>2089</v>
      </c>
      <c r="K2572" t="s">
        <v>3017</v>
      </c>
      <c r="L2572" t="s">
        <v>3018</v>
      </c>
      <c r="M2572">
        <v>5</v>
      </c>
    </row>
    <row r="2573" spans="1:13" x14ac:dyDescent="0.3">
      <c r="A2573" t="s">
        <v>266</v>
      </c>
      <c r="B2573">
        <v>2011</v>
      </c>
      <c r="C2573" s="1">
        <v>120000</v>
      </c>
      <c r="D2573">
        <v>60000</v>
      </c>
      <c r="E2573" t="s">
        <v>10</v>
      </c>
      <c r="F2573" t="s">
        <v>25</v>
      </c>
      <c r="G2573" t="s">
        <v>12</v>
      </c>
      <c r="H2573" t="s">
        <v>121</v>
      </c>
      <c r="I2573" t="s">
        <v>1723</v>
      </c>
      <c r="J2573" t="s">
        <v>1704</v>
      </c>
      <c r="K2573" t="s">
        <v>2181</v>
      </c>
      <c r="L2573" t="s">
        <v>2182</v>
      </c>
      <c r="M2573">
        <v>5</v>
      </c>
    </row>
    <row r="2574" spans="1:13" x14ac:dyDescent="0.3">
      <c r="A2574" t="s">
        <v>410</v>
      </c>
      <c r="B2574">
        <v>2016</v>
      </c>
      <c r="C2574" s="1">
        <v>250000</v>
      </c>
      <c r="D2574">
        <v>41000</v>
      </c>
      <c r="E2574" t="s">
        <v>10</v>
      </c>
      <c r="F2574" t="s">
        <v>25</v>
      </c>
      <c r="G2574" t="s">
        <v>12</v>
      </c>
      <c r="H2574" t="s">
        <v>121</v>
      </c>
      <c r="I2574" t="s">
        <v>2080</v>
      </c>
      <c r="J2574" t="s">
        <v>2081</v>
      </c>
      <c r="K2574" t="s">
        <v>2082</v>
      </c>
      <c r="L2574" t="s">
        <v>2083</v>
      </c>
      <c r="M2574">
        <v>5</v>
      </c>
    </row>
    <row r="2575" spans="1:13" x14ac:dyDescent="0.3">
      <c r="A2575" t="s">
        <v>450</v>
      </c>
      <c r="B2575">
        <v>2018</v>
      </c>
      <c r="C2575" s="1">
        <v>200000</v>
      </c>
      <c r="D2575">
        <v>25000</v>
      </c>
      <c r="E2575" t="s">
        <v>10</v>
      </c>
      <c r="F2575" t="s">
        <v>25</v>
      </c>
      <c r="G2575" t="s">
        <v>12</v>
      </c>
      <c r="H2575" t="s">
        <v>121</v>
      </c>
      <c r="I2575" t="s">
        <v>1716</v>
      </c>
      <c r="J2575" t="s">
        <v>1655</v>
      </c>
      <c r="K2575" t="s">
        <v>1717</v>
      </c>
      <c r="L2575" t="s">
        <v>1657</v>
      </c>
      <c r="M2575">
        <v>8</v>
      </c>
    </row>
    <row r="2576" spans="1:13" x14ac:dyDescent="0.3">
      <c r="A2576" t="s">
        <v>128</v>
      </c>
      <c r="B2576">
        <v>2015</v>
      </c>
      <c r="C2576" s="1">
        <v>380000</v>
      </c>
      <c r="D2576">
        <v>30000</v>
      </c>
      <c r="E2576" t="s">
        <v>10</v>
      </c>
      <c r="F2576" t="s">
        <v>25</v>
      </c>
      <c r="G2576" t="s">
        <v>12</v>
      </c>
      <c r="H2576" t="s">
        <v>121</v>
      </c>
      <c r="I2576" t="s">
        <v>1864</v>
      </c>
      <c r="J2576" t="s">
        <v>1647</v>
      </c>
      <c r="K2576" t="s">
        <v>1682</v>
      </c>
      <c r="L2576" t="s">
        <v>1865</v>
      </c>
      <c r="M2576">
        <v>5</v>
      </c>
    </row>
    <row r="2577" spans="1:13" x14ac:dyDescent="0.3">
      <c r="A2577" t="s">
        <v>3094</v>
      </c>
      <c r="B2577">
        <v>2018</v>
      </c>
      <c r="C2577" s="1">
        <v>560000</v>
      </c>
      <c r="D2577">
        <v>50000</v>
      </c>
      <c r="E2577" t="s">
        <v>14</v>
      </c>
      <c r="F2577" t="s">
        <v>25</v>
      </c>
      <c r="G2577" t="s">
        <v>12</v>
      </c>
      <c r="H2577" t="s">
        <v>121</v>
      </c>
      <c r="I2577" t="s">
        <v>2360</v>
      </c>
      <c r="J2577" t="s">
        <v>1629</v>
      </c>
      <c r="K2577" t="s">
        <v>1698</v>
      </c>
      <c r="L2577" t="s">
        <v>1686</v>
      </c>
      <c r="M2577">
        <v>5</v>
      </c>
    </row>
    <row r="2578" spans="1:13" x14ac:dyDescent="0.3">
      <c r="A2578" t="s">
        <v>825</v>
      </c>
      <c r="B2578">
        <v>2018</v>
      </c>
      <c r="C2578" s="1">
        <v>575000</v>
      </c>
      <c r="D2578">
        <v>10000</v>
      </c>
      <c r="E2578" t="s">
        <v>10</v>
      </c>
      <c r="F2578" t="s">
        <v>25</v>
      </c>
      <c r="G2578" t="s">
        <v>12</v>
      </c>
      <c r="H2578" t="s">
        <v>121</v>
      </c>
      <c r="I2578" t="s">
        <v>2697</v>
      </c>
      <c r="J2578" t="s">
        <v>1647</v>
      </c>
      <c r="K2578" t="s">
        <v>1870</v>
      </c>
      <c r="L2578" t="s">
        <v>1871</v>
      </c>
      <c r="M2578">
        <v>5</v>
      </c>
    </row>
    <row r="2579" spans="1:13" x14ac:dyDescent="0.3">
      <c r="A2579" t="s">
        <v>864</v>
      </c>
      <c r="B2579">
        <v>2017</v>
      </c>
      <c r="C2579" s="1">
        <v>620000</v>
      </c>
      <c r="D2579">
        <v>40000</v>
      </c>
      <c r="E2579" t="s">
        <v>14</v>
      </c>
      <c r="F2579" t="s">
        <v>25</v>
      </c>
      <c r="G2579" t="s">
        <v>12</v>
      </c>
      <c r="H2579" t="s">
        <v>121</v>
      </c>
      <c r="I2579" t="s">
        <v>2749</v>
      </c>
      <c r="J2579" t="s">
        <v>2039</v>
      </c>
      <c r="K2579" t="s">
        <v>2124</v>
      </c>
      <c r="L2579" t="s">
        <v>2171</v>
      </c>
      <c r="M2579">
        <v>7</v>
      </c>
    </row>
    <row r="2580" spans="1:13" x14ac:dyDescent="0.3">
      <c r="A2580" t="s">
        <v>3095</v>
      </c>
      <c r="B2580">
        <v>2012</v>
      </c>
      <c r="C2580" s="1">
        <v>525000</v>
      </c>
      <c r="D2580">
        <v>120000</v>
      </c>
      <c r="E2580" t="s">
        <v>14</v>
      </c>
      <c r="F2580" t="s">
        <v>25</v>
      </c>
      <c r="G2580" t="s">
        <v>12</v>
      </c>
      <c r="H2580" t="s">
        <v>121</v>
      </c>
      <c r="I2580" t="s">
        <v>2157</v>
      </c>
      <c r="J2580" t="s">
        <v>1742</v>
      </c>
      <c r="K2580" t="s">
        <v>1877</v>
      </c>
      <c r="L2580" t="s">
        <v>1878</v>
      </c>
      <c r="M2580">
        <v>8</v>
      </c>
    </row>
    <row r="2581" spans="1:13" x14ac:dyDescent="0.3">
      <c r="A2581" t="s">
        <v>219</v>
      </c>
      <c r="B2581">
        <v>2017</v>
      </c>
      <c r="C2581" s="1">
        <v>635000</v>
      </c>
      <c r="D2581">
        <v>40000</v>
      </c>
      <c r="E2581" t="s">
        <v>14</v>
      </c>
      <c r="F2581" t="s">
        <v>25</v>
      </c>
      <c r="G2581" t="s">
        <v>12</v>
      </c>
      <c r="H2581" t="s">
        <v>121</v>
      </c>
      <c r="I2581" t="s">
        <v>1699</v>
      </c>
      <c r="J2581" t="s">
        <v>1625</v>
      </c>
      <c r="K2581" t="s">
        <v>1626</v>
      </c>
      <c r="L2581" t="s">
        <v>1627</v>
      </c>
      <c r="M2581">
        <v>5</v>
      </c>
    </row>
    <row r="2582" spans="1:13" x14ac:dyDescent="0.3">
      <c r="A2582" t="s">
        <v>3096</v>
      </c>
      <c r="B2582">
        <v>2016</v>
      </c>
      <c r="C2582" s="1">
        <v>650000</v>
      </c>
      <c r="D2582">
        <v>80000</v>
      </c>
      <c r="E2582" t="s">
        <v>14</v>
      </c>
      <c r="F2582" t="s">
        <v>25</v>
      </c>
      <c r="G2582" t="s">
        <v>12</v>
      </c>
      <c r="H2582" t="s">
        <v>121</v>
      </c>
      <c r="I2582" t="s">
        <v>2815</v>
      </c>
      <c r="J2582" t="s">
        <v>1667</v>
      </c>
      <c r="K2582" t="s">
        <v>1668</v>
      </c>
      <c r="L2582" t="s">
        <v>2271</v>
      </c>
      <c r="M2582">
        <v>5</v>
      </c>
    </row>
    <row r="2583" spans="1:13" x14ac:dyDescent="0.3">
      <c r="A2583" t="s">
        <v>239</v>
      </c>
      <c r="B2583">
        <v>2001</v>
      </c>
      <c r="C2583" s="1">
        <v>39000</v>
      </c>
      <c r="D2583">
        <v>42108</v>
      </c>
      <c r="E2583" t="s">
        <v>10</v>
      </c>
      <c r="F2583" t="s">
        <v>25</v>
      </c>
      <c r="G2583" t="s">
        <v>12</v>
      </c>
      <c r="H2583" t="s">
        <v>121</v>
      </c>
      <c r="I2583" t="s">
        <v>1642</v>
      </c>
      <c r="J2583" t="s">
        <v>1655</v>
      </c>
      <c r="K2583" t="s">
        <v>1656</v>
      </c>
      <c r="L2583" t="s">
        <v>1657</v>
      </c>
      <c r="M2583">
        <v>4</v>
      </c>
    </row>
    <row r="2584" spans="1:13" x14ac:dyDescent="0.3">
      <c r="A2584" t="s">
        <v>3097</v>
      </c>
      <c r="B2584">
        <v>2017</v>
      </c>
      <c r="C2584" s="1">
        <v>550000</v>
      </c>
      <c r="D2584">
        <v>70000</v>
      </c>
      <c r="E2584" t="s">
        <v>14</v>
      </c>
      <c r="F2584" t="s">
        <v>25</v>
      </c>
      <c r="G2584" t="s">
        <v>12</v>
      </c>
      <c r="H2584" t="s">
        <v>126</v>
      </c>
      <c r="I2584" t="s">
        <v>2574</v>
      </c>
      <c r="J2584" t="s">
        <v>1629</v>
      </c>
      <c r="K2584" t="s">
        <v>2575</v>
      </c>
      <c r="L2584" t="s">
        <v>2559</v>
      </c>
      <c r="M2584">
        <v>5</v>
      </c>
    </row>
    <row r="2585" spans="1:13" x14ac:dyDescent="0.3">
      <c r="A2585" t="s">
        <v>400</v>
      </c>
      <c r="B2585">
        <v>2009</v>
      </c>
      <c r="C2585" s="1">
        <v>145000</v>
      </c>
      <c r="D2585">
        <v>150000</v>
      </c>
      <c r="E2585" t="s">
        <v>14</v>
      </c>
      <c r="F2585" t="s">
        <v>25</v>
      </c>
      <c r="G2585" t="s">
        <v>12</v>
      </c>
      <c r="H2585" t="s">
        <v>154</v>
      </c>
      <c r="I2585" t="s">
        <v>2031</v>
      </c>
      <c r="J2585" t="s">
        <v>1625</v>
      </c>
      <c r="K2585" t="s">
        <v>1675</v>
      </c>
      <c r="L2585" t="s">
        <v>2032</v>
      </c>
      <c r="M2585">
        <v>5</v>
      </c>
    </row>
    <row r="2586" spans="1:13" x14ac:dyDescent="0.3">
      <c r="A2586" t="s">
        <v>591</v>
      </c>
      <c r="B2586">
        <v>2007</v>
      </c>
      <c r="C2586" s="1">
        <v>130000</v>
      </c>
      <c r="D2586">
        <v>100000</v>
      </c>
      <c r="E2586" t="s">
        <v>14</v>
      </c>
      <c r="F2586" t="s">
        <v>25</v>
      </c>
      <c r="G2586" t="s">
        <v>12</v>
      </c>
      <c r="H2586" t="s">
        <v>154</v>
      </c>
      <c r="I2586" t="s">
        <v>1642</v>
      </c>
      <c r="J2586" t="s">
        <v>1896</v>
      </c>
      <c r="K2586" t="s">
        <v>2124</v>
      </c>
      <c r="L2586" t="s">
        <v>2244</v>
      </c>
      <c r="M2586">
        <v>5</v>
      </c>
    </row>
    <row r="2587" spans="1:13" x14ac:dyDescent="0.3">
      <c r="A2587" t="s">
        <v>747</v>
      </c>
      <c r="B2587">
        <v>2017</v>
      </c>
      <c r="C2587" s="1">
        <v>825000</v>
      </c>
      <c r="D2587">
        <v>79000</v>
      </c>
      <c r="E2587" t="s">
        <v>14</v>
      </c>
      <c r="F2587" t="s">
        <v>11</v>
      </c>
      <c r="G2587" t="s">
        <v>12</v>
      </c>
      <c r="H2587" t="s">
        <v>121</v>
      </c>
      <c r="I2587" t="s">
        <v>3098</v>
      </c>
      <c r="J2587" t="s">
        <v>1625</v>
      </c>
      <c r="K2587" t="s">
        <v>2630</v>
      </c>
      <c r="L2587" t="s">
        <v>1686</v>
      </c>
      <c r="M2587">
        <v>7</v>
      </c>
    </row>
    <row r="2588" spans="1:13" x14ac:dyDescent="0.3">
      <c r="A2588" t="s">
        <v>530</v>
      </c>
      <c r="B2588">
        <v>2015</v>
      </c>
      <c r="C2588" s="1">
        <v>1650000</v>
      </c>
      <c r="D2588">
        <v>91000</v>
      </c>
      <c r="E2588" t="s">
        <v>14</v>
      </c>
      <c r="F2588" t="s">
        <v>11</v>
      </c>
      <c r="G2588" t="s">
        <v>19</v>
      </c>
      <c r="H2588" t="s">
        <v>126</v>
      </c>
      <c r="I2588" t="s">
        <v>1759</v>
      </c>
      <c r="J2588" t="s">
        <v>1760</v>
      </c>
      <c r="K2588" t="s">
        <v>1761</v>
      </c>
      <c r="L2588" t="s">
        <v>2276</v>
      </c>
      <c r="M2588">
        <v>7</v>
      </c>
    </row>
    <row r="2589" spans="1:13" x14ac:dyDescent="0.3">
      <c r="A2589" t="s">
        <v>421</v>
      </c>
      <c r="B2589">
        <v>2018</v>
      </c>
      <c r="C2589" s="1">
        <v>875000</v>
      </c>
      <c r="D2589">
        <v>50000</v>
      </c>
      <c r="E2589" t="s">
        <v>14</v>
      </c>
      <c r="F2589" t="s">
        <v>11</v>
      </c>
      <c r="G2589" t="s">
        <v>12</v>
      </c>
      <c r="H2589" t="s">
        <v>121</v>
      </c>
      <c r="I2589" t="s">
        <v>1718</v>
      </c>
      <c r="J2589" t="s">
        <v>1625</v>
      </c>
      <c r="K2589" t="s">
        <v>1685</v>
      </c>
      <c r="L2589" t="s">
        <v>1686</v>
      </c>
      <c r="M2589">
        <v>5</v>
      </c>
    </row>
    <row r="2590" spans="1:13" x14ac:dyDescent="0.3">
      <c r="A2590" t="s">
        <v>1359</v>
      </c>
      <c r="B2590">
        <v>2016</v>
      </c>
      <c r="C2590" s="1">
        <v>650000</v>
      </c>
      <c r="D2590">
        <v>81000</v>
      </c>
      <c r="E2590" t="s">
        <v>14</v>
      </c>
      <c r="F2590" t="s">
        <v>11</v>
      </c>
      <c r="G2590" t="s">
        <v>12</v>
      </c>
      <c r="H2590" t="s">
        <v>126</v>
      </c>
      <c r="I2590" t="s">
        <v>2062</v>
      </c>
      <c r="J2590" t="s">
        <v>1625</v>
      </c>
      <c r="K2590" t="s">
        <v>1685</v>
      </c>
      <c r="L2590" t="s">
        <v>1686</v>
      </c>
      <c r="M2590">
        <v>5</v>
      </c>
    </row>
    <row r="2591" spans="1:13" x14ac:dyDescent="0.3">
      <c r="A2591" t="s">
        <v>900</v>
      </c>
      <c r="B2591">
        <v>2014</v>
      </c>
      <c r="C2591" s="1">
        <v>2000000</v>
      </c>
      <c r="D2591">
        <v>51000</v>
      </c>
      <c r="E2591" t="s">
        <v>14</v>
      </c>
      <c r="F2591" t="s">
        <v>25</v>
      </c>
      <c r="G2591" t="s">
        <v>19</v>
      </c>
      <c r="H2591" t="s">
        <v>121</v>
      </c>
      <c r="I2591" t="s">
        <v>2004</v>
      </c>
      <c r="J2591" t="s">
        <v>2579</v>
      </c>
      <c r="K2591" t="s">
        <v>3099</v>
      </c>
      <c r="L2591" t="s">
        <v>3100</v>
      </c>
      <c r="M2591">
        <v>5</v>
      </c>
    </row>
    <row r="2592" spans="1:13" x14ac:dyDescent="0.3">
      <c r="A2592" t="s">
        <v>3101</v>
      </c>
      <c r="B2592">
        <v>2018</v>
      </c>
      <c r="C2592" s="1">
        <v>2850000</v>
      </c>
      <c r="D2592">
        <v>27000</v>
      </c>
      <c r="E2592" t="s">
        <v>14</v>
      </c>
      <c r="F2592" t="s">
        <v>11</v>
      </c>
      <c r="G2592" t="s">
        <v>19</v>
      </c>
      <c r="H2592" t="s">
        <v>121</v>
      </c>
      <c r="I2592" t="s">
        <v>3102</v>
      </c>
      <c r="J2592" t="s">
        <v>1953</v>
      </c>
      <c r="K2592" t="s">
        <v>2675</v>
      </c>
      <c r="L2592" t="s">
        <v>2912</v>
      </c>
      <c r="M2592">
        <v>5</v>
      </c>
    </row>
    <row r="2593" spans="1:13" x14ac:dyDescent="0.3">
      <c r="A2593" t="s">
        <v>3103</v>
      </c>
      <c r="B2593">
        <v>2018</v>
      </c>
      <c r="C2593" s="1">
        <v>2800000</v>
      </c>
      <c r="D2593">
        <v>26000</v>
      </c>
      <c r="E2593" t="s">
        <v>14</v>
      </c>
      <c r="F2593" t="s">
        <v>11</v>
      </c>
      <c r="G2593" t="s">
        <v>19</v>
      </c>
      <c r="H2593" t="s">
        <v>121</v>
      </c>
      <c r="I2593" t="s">
        <v>2881</v>
      </c>
      <c r="J2593" t="s">
        <v>1793</v>
      </c>
      <c r="K2593" t="s">
        <v>1794</v>
      </c>
      <c r="L2593" t="s">
        <v>1795</v>
      </c>
      <c r="M2593">
        <v>5</v>
      </c>
    </row>
    <row r="2594" spans="1:13" x14ac:dyDescent="0.3">
      <c r="A2594" t="s">
        <v>1951</v>
      </c>
      <c r="B2594">
        <v>2018</v>
      </c>
      <c r="C2594" s="1">
        <v>3900000</v>
      </c>
      <c r="D2594">
        <v>17100</v>
      </c>
      <c r="E2594" t="s">
        <v>14</v>
      </c>
      <c r="F2594" t="s">
        <v>11</v>
      </c>
      <c r="G2594" t="s">
        <v>19</v>
      </c>
      <c r="H2594" t="s">
        <v>121</v>
      </c>
      <c r="I2594" t="s">
        <v>1952</v>
      </c>
      <c r="J2594" t="s">
        <v>1953</v>
      </c>
      <c r="K2594" t="s">
        <v>1800</v>
      </c>
      <c r="L2594" t="s">
        <v>1954</v>
      </c>
      <c r="M2594">
        <v>5</v>
      </c>
    </row>
    <row r="2595" spans="1:13" x14ac:dyDescent="0.3">
      <c r="A2595" t="s">
        <v>1584</v>
      </c>
      <c r="B2595">
        <v>2013</v>
      </c>
      <c r="C2595" s="1">
        <v>246000</v>
      </c>
      <c r="D2595">
        <v>56000</v>
      </c>
      <c r="E2595" t="s">
        <v>14</v>
      </c>
      <c r="F2595" t="s">
        <v>11</v>
      </c>
      <c r="G2595" t="s">
        <v>12</v>
      </c>
      <c r="H2595" t="s">
        <v>121</v>
      </c>
      <c r="I2595" t="s">
        <v>2525</v>
      </c>
      <c r="J2595" t="s">
        <v>1625</v>
      </c>
      <c r="K2595" t="s">
        <v>1626</v>
      </c>
      <c r="L2595" t="s">
        <v>2527</v>
      </c>
      <c r="M2595">
        <v>5</v>
      </c>
    </row>
    <row r="2596" spans="1:13" x14ac:dyDescent="0.3">
      <c r="A2596" t="s">
        <v>925</v>
      </c>
      <c r="B2596">
        <v>2013</v>
      </c>
      <c r="C2596" s="1">
        <v>325000</v>
      </c>
      <c r="D2596">
        <v>60000</v>
      </c>
      <c r="E2596" t="s">
        <v>14</v>
      </c>
      <c r="F2596" t="s">
        <v>11</v>
      </c>
      <c r="G2596" t="s">
        <v>12</v>
      </c>
      <c r="H2596" t="s">
        <v>126</v>
      </c>
      <c r="I2596" t="s">
        <v>1710</v>
      </c>
      <c r="J2596" t="s">
        <v>1629</v>
      </c>
      <c r="K2596" t="s">
        <v>1772</v>
      </c>
      <c r="L2596" t="s">
        <v>1686</v>
      </c>
      <c r="M2596">
        <v>5</v>
      </c>
    </row>
    <row r="2597" spans="1:13" x14ac:dyDescent="0.3">
      <c r="A2597" t="s">
        <v>3104</v>
      </c>
      <c r="B2597">
        <v>2019</v>
      </c>
      <c r="C2597" s="1">
        <v>1450000</v>
      </c>
      <c r="D2597">
        <v>22000</v>
      </c>
      <c r="E2597" t="s">
        <v>10</v>
      </c>
      <c r="F2597" t="s">
        <v>11</v>
      </c>
      <c r="G2597" t="s">
        <v>19</v>
      </c>
      <c r="H2597" t="s">
        <v>121</v>
      </c>
      <c r="I2597" t="s">
        <v>1746</v>
      </c>
      <c r="J2597" t="s">
        <v>1747</v>
      </c>
      <c r="K2597" t="s">
        <v>1885</v>
      </c>
      <c r="L2597" t="s">
        <v>1749</v>
      </c>
      <c r="M2597">
        <v>5</v>
      </c>
    </row>
    <row r="2598" spans="1:13" x14ac:dyDescent="0.3">
      <c r="A2598" t="s">
        <v>2573</v>
      </c>
      <c r="B2598">
        <v>2017</v>
      </c>
      <c r="C2598" s="1">
        <v>850000</v>
      </c>
      <c r="D2598">
        <v>30000</v>
      </c>
      <c r="E2598" t="s">
        <v>10</v>
      </c>
      <c r="F2598" t="s">
        <v>11</v>
      </c>
      <c r="G2598" t="s">
        <v>19</v>
      </c>
      <c r="H2598" t="s">
        <v>121</v>
      </c>
      <c r="I2598" t="s">
        <v>2340</v>
      </c>
      <c r="J2598" t="s">
        <v>1634</v>
      </c>
      <c r="K2598" t="s">
        <v>1751</v>
      </c>
      <c r="L2598" t="s">
        <v>1752</v>
      </c>
      <c r="M2598">
        <v>7</v>
      </c>
    </row>
    <row r="2599" spans="1:13" x14ac:dyDescent="0.3">
      <c r="A2599" t="s">
        <v>691</v>
      </c>
      <c r="B2599">
        <v>2015</v>
      </c>
      <c r="C2599" s="1">
        <v>560000</v>
      </c>
      <c r="D2599">
        <v>43001</v>
      </c>
      <c r="E2599" t="s">
        <v>14</v>
      </c>
      <c r="F2599" t="s">
        <v>11</v>
      </c>
      <c r="G2599" t="s">
        <v>12</v>
      </c>
      <c r="H2599" t="s">
        <v>121</v>
      </c>
      <c r="I2599" t="s">
        <v>2978</v>
      </c>
      <c r="J2599" t="s">
        <v>1629</v>
      </c>
      <c r="K2599" t="s">
        <v>2783</v>
      </c>
      <c r="L2599" t="s">
        <v>1819</v>
      </c>
      <c r="M2599">
        <v>5</v>
      </c>
    </row>
    <row r="2600" spans="1:13" x14ac:dyDescent="0.3">
      <c r="A2600" t="s">
        <v>223</v>
      </c>
      <c r="B2600">
        <v>2015</v>
      </c>
      <c r="C2600" s="1">
        <v>575000</v>
      </c>
      <c r="D2600">
        <v>60000</v>
      </c>
      <c r="E2600" t="s">
        <v>14</v>
      </c>
      <c r="F2600" t="s">
        <v>11</v>
      </c>
      <c r="G2600" t="s">
        <v>12</v>
      </c>
      <c r="H2600" t="s">
        <v>121</v>
      </c>
      <c r="I2600" t="s">
        <v>3098</v>
      </c>
      <c r="J2600" t="s">
        <v>1625</v>
      </c>
      <c r="K2600" t="s">
        <v>2630</v>
      </c>
      <c r="L2600" t="s">
        <v>1686</v>
      </c>
      <c r="M2600">
        <v>7</v>
      </c>
    </row>
    <row r="2601" spans="1:13" x14ac:dyDescent="0.3">
      <c r="A2601" t="s">
        <v>3105</v>
      </c>
      <c r="B2601">
        <v>2019</v>
      </c>
      <c r="C2601" s="1">
        <v>470000</v>
      </c>
      <c r="D2601">
        <v>9000</v>
      </c>
      <c r="E2601" t="s">
        <v>10</v>
      </c>
      <c r="F2601" t="s">
        <v>11</v>
      </c>
      <c r="G2601" t="s">
        <v>19</v>
      </c>
      <c r="H2601" t="s">
        <v>121</v>
      </c>
      <c r="I2601" t="s">
        <v>1906</v>
      </c>
      <c r="J2601" t="s">
        <v>1730</v>
      </c>
      <c r="K2601" t="s">
        <v>1843</v>
      </c>
      <c r="L2601" t="s">
        <v>1731</v>
      </c>
      <c r="M2601">
        <v>5</v>
      </c>
    </row>
    <row r="2602" spans="1:13" x14ac:dyDescent="0.3">
      <c r="A2602" t="s">
        <v>1608</v>
      </c>
      <c r="B2602">
        <v>2014</v>
      </c>
      <c r="C2602" s="1">
        <v>221000</v>
      </c>
      <c r="D2602">
        <v>65000</v>
      </c>
      <c r="E2602" t="s">
        <v>14</v>
      </c>
      <c r="F2602" t="s">
        <v>11</v>
      </c>
      <c r="G2602" t="s">
        <v>12</v>
      </c>
      <c r="H2602" t="s">
        <v>121</v>
      </c>
      <c r="I2602" t="s">
        <v>1895</v>
      </c>
      <c r="J2602" t="s">
        <v>1896</v>
      </c>
      <c r="K2602" t="s">
        <v>1897</v>
      </c>
      <c r="L2602" t="s">
        <v>1898</v>
      </c>
      <c r="M2602">
        <v>5</v>
      </c>
    </row>
    <row r="2603" spans="1:13" x14ac:dyDescent="0.3">
      <c r="A2603" t="s">
        <v>635</v>
      </c>
      <c r="B2603">
        <v>2014</v>
      </c>
      <c r="C2603" s="1">
        <v>680000</v>
      </c>
      <c r="D2603">
        <v>95000</v>
      </c>
      <c r="E2603" t="s">
        <v>14</v>
      </c>
      <c r="F2603" t="s">
        <v>11</v>
      </c>
      <c r="G2603" t="s">
        <v>12</v>
      </c>
      <c r="H2603" t="s">
        <v>121</v>
      </c>
      <c r="I2603" t="s">
        <v>1763</v>
      </c>
      <c r="J2603" t="s">
        <v>1764</v>
      </c>
      <c r="K2603" t="s">
        <v>1789</v>
      </c>
      <c r="L2603" t="s">
        <v>1790</v>
      </c>
      <c r="M2603">
        <v>8</v>
      </c>
    </row>
    <row r="2604" spans="1:13" x14ac:dyDescent="0.3">
      <c r="A2604" t="s">
        <v>1469</v>
      </c>
      <c r="B2604">
        <v>2013</v>
      </c>
      <c r="C2604" s="1">
        <v>700000</v>
      </c>
      <c r="D2604">
        <v>62000</v>
      </c>
      <c r="E2604" t="s">
        <v>14</v>
      </c>
      <c r="F2604" t="s">
        <v>11</v>
      </c>
      <c r="G2604" t="s">
        <v>12</v>
      </c>
      <c r="H2604" t="s">
        <v>121</v>
      </c>
      <c r="I2604" t="s">
        <v>2856</v>
      </c>
      <c r="J2604" t="s">
        <v>2409</v>
      </c>
      <c r="K2604" t="s">
        <v>1968</v>
      </c>
      <c r="L2604" t="s">
        <v>2904</v>
      </c>
      <c r="M2604">
        <v>7</v>
      </c>
    </row>
    <row r="2605" spans="1:13" x14ac:dyDescent="0.3">
      <c r="A2605" t="s">
        <v>3106</v>
      </c>
      <c r="B2605">
        <v>2016</v>
      </c>
      <c r="C2605" s="1">
        <v>1950000</v>
      </c>
      <c r="D2605">
        <v>48000</v>
      </c>
      <c r="E2605" t="s">
        <v>14</v>
      </c>
      <c r="F2605" t="s">
        <v>11</v>
      </c>
      <c r="G2605" t="s">
        <v>19</v>
      </c>
      <c r="H2605" t="s">
        <v>121</v>
      </c>
      <c r="I2605" t="s">
        <v>2374</v>
      </c>
      <c r="J2605" t="s">
        <v>2230</v>
      </c>
      <c r="K2605" t="s">
        <v>3065</v>
      </c>
      <c r="L2605" t="s">
        <v>1954</v>
      </c>
      <c r="M2605">
        <v>5</v>
      </c>
    </row>
    <row r="2606" spans="1:13" x14ac:dyDescent="0.3">
      <c r="A2606" t="s">
        <v>577</v>
      </c>
      <c r="B2606">
        <v>2015</v>
      </c>
      <c r="C2606" s="1">
        <v>875000</v>
      </c>
      <c r="D2606">
        <v>72000</v>
      </c>
      <c r="E2606" t="s">
        <v>14</v>
      </c>
      <c r="F2606" t="s">
        <v>11</v>
      </c>
      <c r="G2606" t="s">
        <v>19</v>
      </c>
      <c r="H2606" t="s">
        <v>121</v>
      </c>
      <c r="I2606" t="s">
        <v>1925</v>
      </c>
      <c r="J2606" t="s">
        <v>1900</v>
      </c>
      <c r="K2606" t="s">
        <v>1912</v>
      </c>
      <c r="L2606" t="s">
        <v>1913</v>
      </c>
      <c r="M2606">
        <v>5</v>
      </c>
    </row>
    <row r="2607" spans="1:13" x14ac:dyDescent="0.3">
      <c r="A2607" t="s">
        <v>595</v>
      </c>
      <c r="B2607">
        <v>2017</v>
      </c>
      <c r="C2607" s="1">
        <v>850000</v>
      </c>
      <c r="D2607">
        <v>35000</v>
      </c>
      <c r="E2607" t="s">
        <v>14</v>
      </c>
      <c r="F2607" t="s">
        <v>25</v>
      </c>
      <c r="G2607" t="s">
        <v>12</v>
      </c>
      <c r="H2607" t="s">
        <v>154</v>
      </c>
      <c r="I2607" t="s">
        <v>1817</v>
      </c>
      <c r="J2607" t="s">
        <v>1900</v>
      </c>
      <c r="K2607" t="s">
        <v>1912</v>
      </c>
      <c r="L2607" t="s">
        <v>3107</v>
      </c>
      <c r="M2607">
        <v>5</v>
      </c>
    </row>
    <row r="2608" spans="1:13" x14ac:dyDescent="0.3">
      <c r="A2608" t="s">
        <v>196</v>
      </c>
      <c r="B2608">
        <v>2013</v>
      </c>
      <c r="C2608" s="1">
        <v>550000</v>
      </c>
      <c r="D2608">
        <v>100600</v>
      </c>
      <c r="E2608" t="s">
        <v>14</v>
      </c>
      <c r="F2608" t="s">
        <v>25</v>
      </c>
      <c r="G2608" t="s">
        <v>12</v>
      </c>
      <c r="H2608" t="s">
        <v>154</v>
      </c>
      <c r="I2608" t="s">
        <v>2854</v>
      </c>
      <c r="J2608" t="s">
        <v>1667</v>
      </c>
      <c r="K2608" t="s">
        <v>1909</v>
      </c>
      <c r="L2608" t="s">
        <v>1910</v>
      </c>
      <c r="M2608">
        <v>5</v>
      </c>
    </row>
    <row r="2609" spans="1:13" x14ac:dyDescent="0.3">
      <c r="A2609" t="s">
        <v>219</v>
      </c>
      <c r="B2609">
        <v>2013</v>
      </c>
      <c r="C2609" s="1">
        <v>480000</v>
      </c>
      <c r="D2609">
        <v>105000</v>
      </c>
      <c r="E2609" t="s">
        <v>14</v>
      </c>
      <c r="F2609" t="s">
        <v>25</v>
      </c>
      <c r="G2609" t="s">
        <v>12</v>
      </c>
      <c r="H2609" t="s">
        <v>154</v>
      </c>
      <c r="I2609" t="s">
        <v>1624</v>
      </c>
      <c r="J2609" t="s">
        <v>1625</v>
      </c>
      <c r="K2609" t="s">
        <v>1626</v>
      </c>
      <c r="L2609" t="s">
        <v>1627</v>
      </c>
      <c r="M2609">
        <v>5</v>
      </c>
    </row>
    <row r="2610" spans="1:13" x14ac:dyDescent="0.3">
      <c r="A2610" t="s">
        <v>3108</v>
      </c>
      <c r="B2610">
        <v>2017</v>
      </c>
      <c r="C2610" s="1">
        <v>1050000</v>
      </c>
      <c r="D2610">
        <v>90000</v>
      </c>
      <c r="E2610" t="s">
        <v>14</v>
      </c>
      <c r="F2610" t="s">
        <v>25</v>
      </c>
      <c r="G2610" t="s">
        <v>12</v>
      </c>
      <c r="H2610" t="s">
        <v>121</v>
      </c>
      <c r="I2610" t="s">
        <v>2340</v>
      </c>
      <c r="J2610" t="s">
        <v>1742</v>
      </c>
      <c r="K2610" t="s">
        <v>1877</v>
      </c>
      <c r="L2610" t="s">
        <v>2357</v>
      </c>
      <c r="M2610">
        <v>7</v>
      </c>
    </row>
    <row r="2611" spans="1:13" x14ac:dyDescent="0.3">
      <c r="A2611" t="s">
        <v>2169</v>
      </c>
      <c r="B2611">
        <v>2016</v>
      </c>
      <c r="C2611" s="1">
        <v>631000</v>
      </c>
      <c r="D2611">
        <v>92385</v>
      </c>
      <c r="E2611" t="s">
        <v>14</v>
      </c>
      <c r="F2611" t="s">
        <v>25</v>
      </c>
      <c r="G2611" t="s">
        <v>12</v>
      </c>
      <c r="H2611" t="s">
        <v>121</v>
      </c>
      <c r="I2611" t="s">
        <v>2170</v>
      </c>
      <c r="J2611" t="s">
        <v>2164</v>
      </c>
      <c r="K2611" t="s">
        <v>1920</v>
      </c>
      <c r="L2611" t="s">
        <v>2171</v>
      </c>
      <c r="M2611">
        <v>7</v>
      </c>
    </row>
    <row r="2612" spans="1:13" x14ac:dyDescent="0.3">
      <c r="A2612" t="s">
        <v>1123</v>
      </c>
      <c r="B2612">
        <v>2015</v>
      </c>
      <c r="C2612" s="1">
        <v>165000</v>
      </c>
      <c r="D2612">
        <v>25000</v>
      </c>
      <c r="E2612" t="s">
        <v>10</v>
      </c>
      <c r="F2612" t="s">
        <v>25</v>
      </c>
      <c r="G2612" t="s">
        <v>12</v>
      </c>
      <c r="H2612" t="s">
        <v>121</v>
      </c>
      <c r="I2612" t="s">
        <v>2134</v>
      </c>
      <c r="J2612" t="s">
        <v>2215</v>
      </c>
      <c r="K2612" t="s">
        <v>2216</v>
      </c>
      <c r="L2612" t="s">
        <v>2620</v>
      </c>
      <c r="M2612">
        <v>4</v>
      </c>
    </row>
    <row r="2613" spans="1:13" x14ac:dyDescent="0.3">
      <c r="A2613" t="s">
        <v>1376</v>
      </c>
      <c r="B2613">
        <v>2010</v>
      </c>
      <c r="C2613" s="1">
        <v>320000</v>
      </c>
      <c r="D2613">
        <v>60000</v>
      </c>
      <c r="E2613" t="s">
        <v>10</v>
      </c>
      <c r="F2613" t="s">
        <v>25</v>
      </c>
      <c r="G2613" t="s">
        <v>12</v>
      </c>
      <c r="H2613" t="s">
        <v>126</v>
      </c>
      <c r="I2613" t="s">
        <v>2031</v>
      </c>
      <c r="J2613" t="s">
        <v>1647</v>
      </c>
      <c r="K2613" t="s">
        <v>2479</v>
      </c>
      <c r="L2613" t="s">
        <v>1865</v>
      </c>
      <c r="M2613">
        <v>5</v>
      </c>
    </row>
    <row r="2614" spans="1:13" x14ac:dyDescent="0.3">
      <c r="A2614" t="s">
        <v>2478</v>
      </c>
      <c r="B2614">
        <v>2012</v>
      </c>
      <c r="C2614" s="1">
        <v>360000</v>
      </c>
      <c r="D2614">
        <v>100000</v>
      </c>
      <c r="E2614" t="s">
        <v>10</v>
      </c>
      <c r="F2614" t="s">
        <v>25</v>
      </c>
      <c r="G2614" t="s">
        <v>12</v>
      </c>
      <c r="H2614" t="s">
        <v>126</v>
      </c>
      <c r="I2614" t="s">
        <v>1756</v>
      </c>
      <c r="J2614" t="s">
        <v>1647</v>
      </c>
      <c r="K2614" t="s">
        <v>2479</v>
      </c>
      <c r="L2614" t="s">
        <v>1865</v>
      </c>
      <c r="M2614">
        <v>5</v>
      </c>
    </row>
    <row r="2615" spans="1:13" x14ac:dyDescent="0.3">
      <c r="A2615" t="s">
        <v>771</v>
      </c>
      <c r="B2615">
        <v>2004</v>
      </c>
      <c r="C2615" s="1">
        <v>130000</v>
      </c>
      <c r="D2615">
        <v>100000</v>
      </c>
      <c r="E2615" t="s">
        <v>10</v>
      </c>
      <c r="F2615" t="s">
        <v>25</v>
      </c>
      <c r="G2615" t="s">
        <v>19</v>
      </c>
      <c r="H2615" t="s">
        <v>126</v>
      </c>
      <c r="I2615" t="s">
        <v>1676</v>
      </c>
      <c r="J2615" t="s">
        <v>1676</v>
      </c>
      <c r="K2615" t="s">
        <v>1676</v>
      </c>
      <c r="L2615" t="s">
        <v>1676</v>
      </c>
    </row>
    <row r="2616" spans="1:13" x14ac:dyDescent="0.3">
      <c r="A2616" t="s">
        <v>3109</v>
      </c>
      <c r="B2616">
        <v>2006</v>
      </c>
      <c r="C2616" s="1">
        <v>175000</v>
      </c>
      <c r="D2616">
        <v>25000</v>
      </c>
      <c r="E2616" t="s">
        <v>10</v>
      </c>
      <c r="F2616" t="s">
        <v>25</v>
      </c>
      <c r="G2616" t="s">
        <v>12</v>
      </c>
      <c r="H2616" t="s">
        <v>154</v>
      </c>
      <c r="I2616" t="s">
        <v>2038</v>
      </c>
      <c r="J2616" t="s">
        <v>3110</v>
      </c>
      <c r="K2616" t="s">
        <v>2820</v>
      </c>
      <c r="L2616" t="s">
        <v>3111</v>
      </c>
      <c r="M2616">
        <v>5</v>
      </c>
    </row>
    <row r="2617" spans="1:13" x14ac:dyDescent="0.3">
      <c r="A2617" t="s">
        <v>2851</v>
      </c>
      <c r="B2617">
        <v>2016</v>
      </c>
      <c r="C2617" s="1">
        <v>725000</v>
      </c>
      <c r="D2617">
        <v>120000</v>
      </c>
      <c r="E2617" t="s">
        <v>14</v>
      </c>
      <c r="F2617" t="s">
        <v>25</v>
      </c>
      <c r="G2617" t="s">
        <v>12</v>
      </c>
      <c r="H2617" t="s">
        <v>121</v>
      </c>
      <c r="I2617" t="s">
        <v>1691</v>
      </c>
      <c r="J2617" t="s">
        <v>1639</v>
      </c>
      <c r="K2617" t="s">
        <v>1692</v>
      </c>
      <c r="L2617" t="s">
        <v>1693</v>
      </c>
      <c r="M2617">
        <v>5</v>
      </c>
    </row>
    <row r="2618" spans="1:13" x14ac:dyDescent="0.3">
      <c r="A2618" t="s">
        <v>642</v>
      </c>
      <c r="B2618">
        <v>2014</v>
      </c>
      <c r="C2618" s="1">
        <v>280000</v>
      </c>
      <c r="D2618">
        <v>185000</v>
      </c>
      <c r="E2618" t="s">
        <v>14</v>
      </c>
      <c r="F2618" t="s">
        <v>25</v>
      </c>
      <c r="G2618" t="s">
        <v>12</v>
      </c>
      <c r="H2618" t="s">
        <v>154</v>
      </c>
      <c r="I2618" t="s">
        <v>2722</v>
      </c>
      <c r="J2618" t="s">
        <v>1625</v>
      </c>
      <c r="K2618" t="s">
        <v>2035</v>
      </c>
      <c r="L2618" t="s">
        <v>2723</v>
      </c>
      <c r="M2618">
        <v>5</v>
      </c>
    </row>
    <row r="2619" spans="1:13" x14ac:dyDescent="0.3">
      <c r="A2619" t="s">
        <v>583</v>
      </c>
      <c r="B2619">
        <v>2011</v>
      </c>
      <c r="C2619" s="1">
        <v>325000</v>
      </c>
      <c r="D2619">
        <v>134000</v>
      </c>
      <c r="E2619" t="s">
        <v>14</v>
      </c>
      <c r="F2619" t="s">
        <v>25</v>
      </c>
      <c r="G2619" t="s">
        <v>12</v>
      </c>
      <c r="H2619" t="s">
        <v>126</v>
      </c>
      <c r="I2619" t="s">
        <v>2442</v>
      </c>
      <c r="J2619" t="s">
        <v>1704</v>
      </c>
      <c r="K2619" t="s">
        <v>1675</v>
      </c>
      <c r="L2619" t="s">
        <v>2443</v>
      </c>
      <c r="M2619">
        <v>5</v>
      </c>
    </row>
    <row r="2620" spans="1:13" x14ac:dyDescent="0.3">
      <c r="A2620" t="s">
        <v>472</v>
      </c>
      <c r="B2620">
        <v>2014</v>
      </c>
      <c r="C2620" s="1">
        <v>320000</v>
      </c>
      <c r="D2620">
        <v>120000</v>
      </c>
      <c r="E2620" t="s">
        <v>14</v>
      </c>
      <c r="F2620" t="s">
        <v>25</v>
      </c>
      <c r="G2620" t="s">
        <v>12</v>
      </c>
      <c r="H2620" t="s">
        <v>154</v>
      </c>
      <c r="I2620" t="s">
        <v>1662</v>
      </c>
      <c r="J2620" t="s">
        <v>1663</v>
      </c>
      <c r="K2620" t="s">
        <v>1851</v>
      </c>
      <c r="L2620" t="s">
        <v>1665</v>
      </c>
      <c r="M2620">
        <v>5</v>
      </c>
    </row>
    <row r="2621" spans="1:13" x14ac:dyDescent="0.3">
      <c r="A2621" t="s">
        <v>645</v>
      </c>
      <c r="B2621">
        <v>2018</v>
      </c>
      <c r="C2621" s="1">
        <v>500000</v>
      </c>
      <c r="D2621">
        <v>120000</v>
      </c>
      <c r="E2621" t="s">
        <v>10</v>
      </c>
      <c r="F2621" t="s">
        <v>25</v>
      </c>
      <c r="G2621" t="s">
        <v>12</v>
      </c>
      <c r="H2621" t="s">
        <v>121</v>
      </c>
      <c r="I2621" t="s">
        <v>1677</v>
      </c>
      <c r="J2621" t="s">
        <v>1647</v>
      </c>
      <c r="K2621" t="s">
        <v>1648</v>
      </c>
      <c r="L2621" t="s">
        <v>1649</v>
      </c>
      <c r="M2621">
        <v>5</v>
      </c>
    </row>
    <row r="2622" spans="1:13" x14ac:dyDescent="0.3">
      <c r="A2622" t="s">
        <v>300</v>
      </c>
      <c r="B2622">
        <v>2014</v>
      </c>
      <c r="C2622" s="1">
        <v>825000</v>
      </c>
      <c r="D2622">
        <v>165000</v>
      </c>
      <c r="E2622" t="s">
        <v>14</v>
      </c>
      <c r="F2622" t="s">
        <v>25</v>
      </c>
      <c r="G2622" t="s">
        <v>12</v>
      </c>
      <c r="H2622" t="s">
        <v>126</v>
      </c>
      <c r="I2622" t="s">
        <v>1892</v>
      </c>
      <c r="J2622" t="s">
        <v>1742</v>
      </c>
      <c r="K2622" t="s">
        <v>2108</v>
      </c>
      <c r="L2622" t="s">
        <v>2109</v>
      </c>
      <c r="M2622">
        <v>7</v>
      </c>
    </row>
    <row r="2623" spans="1:13" x14ac:dyDescent="0.3">
      <c r="A2623" t="s">
        <v>494</v>
      </c>
      <c r="B2623">
        <v>2016</v>
      </c>
      <c r="C2623" s="1">
        <v>350000</v>
      </c>
      <c r="D2623">
        <v>120000</v>
      </c>
      <c r="E2623" t="s">
        <v>14</v>
      </c>
      <c r="F2623" t="s">
        <v>25</v>
      </c>
      <c r="G2623" t="s">
        <v>12</v>
      </c>
      <c r="H2623" t="s">
        <v>154</v>
      </c>
      <c r="I2623" t="s">
        <v>2472</v>
      </c>
      <c r="J2623" t="s">
        <v>1625</v>
      </c>
      <c r="K2623" t="s">
        <v>2473</v>
      </c>
      <c r="L2623" t="s">
        <v>1627</v>
      </c>
      <c r="M2623">
        <v>5</v>
      </c>
    </row>
    <row r="2624" spans="1:13" x14ac:dyDescent="0.3">
      <c r="A2624" t="s">
        <v>942</v>
      </c>
      <c r="B2624">
        <v>2011</v>
      </c>
      <c r="C2624" s="1">
        <v>470000</v>
      </c>
      <c r="D2624">
        <v>89000</v>
      </c>
      <c r="E2624" t="s">
        <v>14</v>
      </c>
      <c r="F2624" t="s">
        <v>25</v>
      </c>
      <c r="G2624" t="s">
        <v>12</v>
      </c>
      <c r="H2624" t="s">
        <v>121</v>
      </c>
      <c r="I2624" t="s">
        <v>1638</v>
      </c>
      <c r="J2624" t="s">
        <v>1639</v>
      </c>
      <c r="K2624" t="s">
        <v>1640</v>
      </c>
      <c r="L2624" t="s">
        <v>1641</v>
      </c>
      <c r="M2624">
        <v>5</v>
      </c>
    </row>
    <row r="2625" spans="1:13" x14ac:dyDescent="0.3">
      <c r="A2625" t="s">
        <v>1360</v>
      </c>
      <c r="B2625">
        <v>2009</v>
      </c>
      <c r="C2625" s="1">
        <v>125000</v>
      </c>
      <c r="D2625">
        <v>120000</v>
      </c>
      <c r="E2625" t="s">
        <v>14</v>
      </c>
      <c r="F2625" t="s">
        <v>25</v>
      </c>
      <c r="G2625" t="s">
        <v>12</v>
      </c>
      <c r="H2625" t="s">
        <v>154</v>
      </c>
      <c r="I2625" t="s">
        <v>2779</v>
      </c>
      <c r="J2625" t="s">
        <v>1667</v>
      </c>
      <c r="K2625" t="s">
        <v>1890</v>
      </c>
      <c r="L2625" t="s">
        <v>2504</v>
      </c>
      <c r="M2625">
        <v>5</v>
      </c>
    </row>
    <row r="2626" spans="1:13" x14ac:dyDescent="0.3">
      <c r="A2626" t="s">
        <v>3112</v>
      </c>
      <c r="B2626">
        <v>2006</v>
      </c>
      <c r="C2626" s="1">
        <v>140000</v>
      </c>
      <c r="D2626">
        <v>120000</v>
      </c>
      <c r="E2626" t="s">
        <v>10</v>
      </c>
      <c r="F2626" t="s">
        <v>25</v>
      </c>
      <c r="G2626" t="s">
        <v>19</v>
      </c>
      <c r="H2626" t="s">
        <v>121</v>
      </c>
      <c r="I2626" t="s">
        <v>2856</v>
      </c>
      <c r="J2626" t="s">
        <v>3110</v>
      </c>
      <c r="K2626" t="s">
        <v>2820</v>
      </c>
      <c r="L2626" t="s">
        <v>3111</v>
      </c>
      <c r="M2626">
        <v>5</v>
      </c>
    </row>
    <row r="2627" spans="1:13" x14ac:dyDescent="0.3">
      <c r="A2627" t="s">
        <v>125</v>
      </c>
      <c r="B2627">
        <v>2013</v>
      </c>
      <c r="C2627" s="1">
        <v>484999</v>
      </c>
      <c r="D2627">
        <v>50000</v>
      </c>
      <c r="E2627" t="s">
        <v>14</v>
      </c>
      <c r="F2627" t="s">
        <v>25</v>
      </c>
      <c r="G2627" t="s">
        <v>12</v>
      </c>
      <c r="H2627" t="s">
        <v>121</v>
      </c>
      <c r="I2627" t="s">
        <v>2360</v>
      </c>
      <c r="J2627" t="s">
        <v>1629</v>
      </c>
      <c r="K2627" t="s">
        <v>1698</v>
      </c>
      <c r="L2627" t="s">
        <v>1686</v>
      </c>
      <c r="M2627">
        <v>5</v>
      </c>
    </row>
    <row r="2628" spans="1:13" x14ac:dyDescent="0.3">
      <c r="A2628" t="s">
        <v>354</v>
      </c>
      <c r="B2628">
        <v>2018</v>
      </c>
      <c r="C2628" s="1">
        <v>308000</v>
      </c>
      <c r="D2628">
        <v>15000</v>
      </c>
      <c r="E2628" t="s">
        <v>10</v>
      </c>
      <c r="F2628" t="s">
        <v>25</v>
      </c>
      <c r="G2628" t="s">
        <v>12</v>
      </c>
      <c r="H2628" t="s">
        <v>121</v>
      </c>
      <c r="I2628" t="s">
        <v>1710</v>
      </c>
      <c r="J2628" t="s">
        <v>1655</v>
      </c>
      <c r="K2628" t="s">
        <v>1711</v>
      </c>
      <c r="L2628" t="s">
        <v>1712</v>
      </c>
      <c r="M2628">
        <v>5</v>
      </c>
    </row>
    <row r="2629" spans="1:13" x14ac:dyDescent="0.3">
      <c r="A2629" t="s">
        <v>645</v>
      </c>
      <c r="B2629">
        <v>2019</v>
      </c>
      <c r="C2629" s="1">
        <v>570000</v>
      </c>
      <c r="D2629">
        <v>13000</v>
      </c>
      <c r="E2629" t="s">
        <v>10</v>
      </c>
      <c r="F2629" t="s">
        <v>25</v>
      </c>
      <c r="G2629" t="s">
        <v>12</v>
      </c>
      <c r="H2629" t="s">
        <v>121</v>
      </c>
      <c r="I2629" t="s">
        <v>1677</v>
      </c>
      <c r="J2629" t="s">
        <v>1647</v>
      </c>
      <c r="K2629" t="s">
        <v>1648</v>
      </c>
      <c r="L2629" t="s">
        <v>1649</v>
      </c>
      <c r="M2629">
        <v>5</v>
      </c>
    </row>
    <row r="2630" spans="1:13" x14ac:dyDescent="0.3">
      <c r="A2630" t="s">
        <v>1419</v>
      </c>
      <c r="B2630">
        <v>2010</v>
      </c>
      <c r="C2630" s="1">
        <v>900000</v>
      </c>
      <c r="D2630">
        <v>240000</v>
      </c>
      <c r="E2630" t="s">
        <v>14</v>
      </c>
      <c r="F2630" t="s">
        <v>25</v>
      </c>
      <c r="G2630" t="s">
        <v>12</v>
      </c>
      <c r="H2630" t="s">
        <v>121</v>
      </c>
      <c r="I2630" t="s">
        <v>2138</v>
      </c>
      <c r="J2630" t="s">
        <v>1760</v>
      </c>
      <c r="K2630" t="s">
        <v>2139</v>
      </c>
      <c r="L2630" t="s">
        <v>1762</v>
      </c>
      <c r="M2630">
        <v>7</v>
      </c>
    </row>
    <row r="2631" spans="1:13" x14ac:dyDescent="0.3">
      <c r="A2631" t="s">
        <v>2700</v>
      </c>
      <c r="B2631">
        <v>2017</v>
      </c>
      <c r="C2631" s="1">
        <v>1800000</v>
      </c>
      <c r="D2631">
        <v>45000</v>
      </c>
      <c r="E2631" t="s">
        <v>14</v>
      </c>
      <c r="F2631" t="s">
        <v>25</v>
      </c>
      <c r="G2631" t="s">
        <v>12</v>
      </c>
      <c r="H2631" t="s">
        <v>121</v>
      </c>
      <c r="I2631" t="s">
        <v>1989</v>
      </c>
      <c r="J2631" t="s">
        <v>2331</v>
      </c>
      <c r="K2631" t="s">
        <v>1803</v>
      </c>
      <c r="L2631" t="s">
        <v>2332</v>
      </c>
      <c r="M2631">
        <v>5</v>
      </c>
    </row>
    <row r="2632" spans="1:13" x14ac:dyDescent="0.3">
      <c r="A2632" t="s">
        <v>1261</v>
      </c>
      <c r="B2632">
        <v>2005</v>
      </c>
      <c r="C2632" s="1">
        <v>400000</v>
      </c>
      <c r="D2632">
        <v>30000</v>
      </c>
      <c r="E2632" t="s">
        <v>14</v>
      </c>
      <c r="F2632" t="s">
        <v>25</v>
      </c>
      <c r="G2632" t="s">
        <v>12</v>
      </c>
      <c r="H2632" t="s">
        <v>126</v>
      </c>
      <c r="I2632" t="s">
        <v>1676</v>
      </c>
      <c r="J2632" t="s">
        <v>1676</v>
      </c>
      <c r="K2632" t="s">
        <v>1676</v>
      </c>
      <c r="L2632" t="s">
        <v>1676</v>
      </c>
    </row>
    <row r="2633" spans="1:13" x14ac:dyDescent="0.3">
      <c r="A2633" t="s">
        <v>1534</v>
      </c>
      <c r="B2633">
        <v>2018</v>
      </c>
      <c r="C2633" s="1">
        <v>680000</v>
      </c>
      <c r="D2633">
        <v>28000</v>
      </c>
      <c r="E2633" t="s">
        <v>10</v>
      </c>
      <c r="F2633" t="s">
        <v>25</v>
      </c>
      <c r="G2633" t="s">
        <v>19</v>
      </c>
      <c r="H2633" t="s">
        <v>121</v>
      </c>
      <c r="I2633" t="s">
        <v>1869</v>
      </c>
      <c r="J2633" t="s">
        <v>1647</v>
      </c>
      <c r="K2633" t="s">
        <v>1870</v>
      </c>
      <c r="L2633" t="s">
        <v>1871</v>
      </c>
      <c r="M2633">
        <v>5</v>
      </c>
    </row>
    <row r="2634" spans="1:13" x14ac:dyDescent="0.3">
      <c r="A2634" t="s">
        <v>471</v>
      </c>
      <c r="B2634">
        <v>2017</v>
      </c>
      <c r="C2634" s="1">
        <v>700000</v>
      </c>
      <c r="D2634">
        <v>70000</v>
      </c>
      <c r="E2634" t="s">
        <v>14</v>
      </c>
      <c r="F2634" t="s">
        <v>25</v>
      </c>
      <c r="G2634" t="s">
        <v>12</v>
      </c>
      <c r="H2634" t="s">
        <v>121</v>
      </c>
      <c r="I2634" t="s">
        <v>2075</v>
      </c>
      <c r="J2634" t="s">
        <v>1625</v>
      </c>
      <c r="K2634" t="s">
        <v>2076</v>
      </c>
      <c r="L2634" t="s">
        <v>1627</v>
      </c>
      <c r="M2634">
        <v>5</v>
      </c>
    </row>
    <row r="2635" spans="1:13" x14ac:dyDescent="0.3">
      <c r="A2635" t="s">
        <v>287</v>
      </c>
      <c r="B2635">
        <v>2011</v>
      </c>
      <c r="C2635" s="1">
        <v>240000</v>
      </c>
      <c r="D2635">
        <v>116000</v>
      </c>
      <c r="E2635" t="s">
        <v>14</v>
      </c>
      <c r="F2635" t="s">
        <v>25</v>
      </c>
      <c r="G2635" t="s">
        <v>12</v>
      </c>
      <c r="H2635" t="s">
        <v>121</v>
      </c>
      <c r="I2635" t="s">
        <v>1720</v>
      </c>
      <c r="J2635" t="s">
        <v>2152</v>
      </c>
      <c r="K2635" t="s">
        <v>2380</v>
      </c>
      <c r="L2635" t="s">
        <v>2381</v>
      </c>
      <c r="M2635">
        <v>7</v>
      </c>
    </row>
    <row r="2636" spans="1:13" x14ac:dyDescent="0.3">
      <c r="A2636" t="s">
        <v>241</v>
      </c>
      <c r="B2636">
        <v>2014</v>
      </c>
      <c r="C2636" s="1">
        <v>280000</v>
      </c>
      <c r="D2636">
        <v>90000</v>
      </c>
      <c r="E2636" t="s">
        <v>10</v>
      </c>
      <c r="F2636" t="s">
        <v>25</v>
      </c>
      <c r="G2636" t="s">
        <v>12</v>
      </c>
      <c r="H2636" t="s">
        <v>121</v>
      </c>
      <c r="I2636" t="s">
        <v>2031</v>
      </c>
      <c r="J2636" t="s">
        <v>2250</v>
      </c>
      <c r="K2636" t="s">
        <v>2251</v>
      </c>
      <c r="L2636" t="s">
        <v>2252</v>
      </c>
      <c r="M2636">
        <v>5</v>
      </c>
    </row>
    <row r="2637" spans="1:13" x14ac:dyDescent="0.3">
      <c r="A2637" t="s">
        <v>233</v>
      </c>
      <c r="B2637">
        <v>2010</v>
      </c>
      <c r="C2637" s="1">
        <v>125000</v>
      </c>
      <c r="D2637">
        <v>120000</v>
      </c>
      <c r="E2637" t="s">
        <v>14</v>
      </c>
      <c r="F2637" t="s">
        <v>25</v>
      </c>
      <c r="G2637" t="s">
        <v>12</v>
      </c>
      <c r="H2637" t="s">
        <v>126</v>
      </c>
      <c r="I2637" t="s">
        <v>1733</v>
      </c>
      <c r="J2637" t="s">
        <v>1896</v>
      </c>
      <c r="K2637" t="s">
        <v>2279</v>
      </c>
      <c r="L2637" t="s">
        <v>2280</v>
      </c>
      <c r="M2637">
        <v>5</v>
      </c>
    </row>
    <row r="2638" spans="1:13" x14ac:dyDescent="0.3">
      <c r="A2638" t="s">
        <v>1497</v>
      </c>
      <c r="B2638">
        <v>2009</v>
      </c>
      <c r="C2638" s="1">
        <v>130000</v>
      </c>
      <c r="D2638">
        <v>100000</v>
      </c>
      <c r="E2638" t="s">
        <v>14</v>
      </c>
      <c r="F2638" t="s">
        <v>25</v>
      </c>
      <c r="G2638" t="s">
        <v>12</v>
      </c>
      <c r="H2638" t="s">
        <v>154</v>
      </c>
      <c r="I2638" t="s">
        <v>1676</v>
      </c>
      <c r="J2638" t="s">
        <v>1676</v>
      </c>
      <c r="K2638" t="s">
        <v>1676</v>
      </c>
      <c r="L2638" t="s">
        <v>1676</v>
      </c>
    </row>
    <row r="2639" spans="1:13" x14ac:dyDescent="0.3">
      <c r="A2639" t="s">
        <v>3113</v>
      </c>
      <c r="B2639">
        <v>2013</v>
      </c>
      <c r="C2639" s="1">
        <v>1200000</v>
      </c>
      <c r="D2639">
        <v>72500</v>
      </c>
      <c r="E2639" t="s">
        <v>14</v>
      </c>
      <c r="F2639" t="s">
        <v>25</v>
      </c>
      <c r="G2639" t="s">
        <v>19</v>
      </c>
      <c r="H2639" t="s">
        <v>126</v>
      </c>
      <c r="I2639" t="s">
        <v>3114</v>
      </c>
      <c r="J2639" t="s">
        <v>2230</v>
      </c>
      <c r="K2639" t="s">
        <v>1986</v>
      </c>
      <c r="L2639" t="s">
        <v>2231</v>
      </c>
      <c r="M2639">
        <v>5</v>
      </c>
    </row>
    <row r="2640" spans="1:13" x14ac:dyDescent="0.3">
      <c r="A2640" t="s">
        <v>475</v>
      </c>
      <c r="B2640">
        <v>2013</v>
      </c>
      <c r="C2640" s="1">
        <v>400000</v>
      </c>
      <c r="D2640">
        <v>120000</v>
      </c>
      <c r="E2640" t="s">
        <v>14</v>
      </c>
      <c r="F2640" t="s">
        <v>25</v>
      </c>
      <c r="G2640" t="s">
        <v>12</v>
      </c>
      <c r="H2640" t="s">
        <v>126</v>
      </c>
      <c r="I2640" t="s">
        <v>1831</v>
      </c>
      <c r="J2640" t="s">
        <v>1832</v>
      </c>
      <c r="K2640" t="s">
        <v>1833</v>
      </c>
      <c r="L2640" t="s">
        <v>1631</v>
      </c>
      <c r="M2640">
        <v>5</v>
      </c>
    </row>
    <row r="2641" spans="1:13" x14ac:dyDescent="0.3">
      <c r="A2641" t="s">
        <v>300</v>
      </c>
      <c r="B2641">
        <v>2014</v>
      </c>
      <c r="C2641" s="1">
        <v>850000</v>
      </c>
      <c r="D2641">
        <v>120000</v>
      </c>
      <c r="E2641" t="s">
        <v>14</v>
      </c>
      <c r="F2641" t="s">
        <v>25</v>
      </c>
      <c r="G2641" t="s">
        <v>12</v>
      </c>
      <c r="H2641" t="s">
        <v>121</v>
      </c>
      <c r="I2641" t="s">
        <v>1892</v>
      </c>
      <c r="J2641" t="s">
        <v>1742</v>
      </c>
      <c r="K2641" t="s">
        <v>2108</v>
      </c>
      <c r="L2641" t="s">
        <v>2109</v>
      </c>
      <c r="M2641">
        <v>7</v>
      </c>
    </row>
    <row r="2642" spans="1:13" x14ac:dyDescent="0.3">
      <c r="A2642" t="s">
        <v>249</v>
      </c>
      <c r="B2642">
        <v>2014</v>
      </c>
      <c r="C2642" s="1">
        <v>475000</v>
      </c>
      <c r="D2642">
        <v>83000</v>
      </c>
      <c r="E2642" t="s">
        <v>14</v>
      </c>
      <c r="F2642" t="s">
        <v>25</v>
      </c>
      <c r="G2642" t="s">
        <v>12</v>
      </c>
      <c r="H2642" t="s">
        <v>126</v>
      </c>
      <c r="I2642" t="s">
        <v>1691</v>
      </c>
      <c r="J2642" t="s">
        <v>1639</v>
      </c>
      <c r="K2642" t="s">
        <v>1692</v>
      </c>
      <c r="L2642" t="s">
        <v>1693</v>
      </c>
      <c r="M2642">
        <v>5</v>
      </c>
    </row>
    <row r="2643" spans="1:13" x14ac:dyDescent="0.3">
      <c r="A2643" t="s">
        <v>3115</v>
      </c>
      <c r="B2643">
        <v>2003</v>
      </c>
      <c r="C2643" s="1">
        <v>150000</v>
      </c>
      <c r="D2643">
        <v>40000</v>
      </c>
      <c r="E2643" t="s">
        <v>10</v>
      </c>
      <c r="F2643" t="s">
        <v>25</v>
      </c>
      <c r="G2643" t="s">
        <v>12</v>
      </c>
      <c r="H2643" t="s">
        <v>154</v>
      </c>
      <c r="I2643" t="s">
        <v>2119</v>
      </c>
      <c r="J2643" t="s">
        <v>2883</v>
      </c>
      <c r="K2643" t="s">
        <v>2388</v>
      </c>
      <c r="L2643" t="s">
        <v>3011</v>
      </c>
      <c r="M2643">
        <v>5</v>
      </c>
    </row>
    <row r="2644" spans="1:13" x14ac:dyDescent="0.3">
      <c r="A2644" t="s">
        <v>2199</v>
      </c>
      <c r="B2644">
        <v>2018</v>
      </c>
      <c r="C2644" s="1">
        <v>2900000</v>
      </c>
      <c r="D2644">
        <v>46000</v>
      </c>
      <c r="E2644" t="s">
        <v>14</v>
      </c>
      <c r="F2644" t="s">
        <v>25</v>
      </c>
      <c r="G2644" t="s">
        <v>12</v>
      </c>
      <c r="H2644" t="s">
        <v>121</v>
      </c>
      <c r="I2644" t="s">
        <v>2200</v>
      </c>
      <c r="J2644" t="s">
        <v>1786</v>
      </c>
      <c r="K2644" t="s">
        <v>2201</v>
      </c>
      <c r="L2644" t="s">
        <v>2202</v>
      </c>
      <c r="M2644">
        <v>7</v>
      </c>
    </row>
    <row r="2645" spans="1:13" x14ac:dyDescent="0.3">
      <c r="A2645" t="s">
        <v>870</v>
      </c>
      <c r="B2645">
        <v>2015</v>
      </c>
      <c r="C2645" s="1">
        <v>1100000</v>
      </c>
      <c r="D2645">
        <v>137000</v>
      </c>
      <c r="E2645" t="s">
        <v>14</v>
      </c>
      <c r="F2645" t="s">
        <v>25</v>
      </c>
      <c r="G2645" t="s">
        <v>12</v>
      </c>
      <c r="H2645" t="s">
        <v>121</v>
      </c>
      <c r="I2645" t="s">
        <v>1763</v>
      </c>
      <c r="J2645" t="s">
        <v>1764</v>
      </c>
      <c r="K2645" t="s">
        <v>1789</v>
      </c>
      <c r="L2645" t="s">
        <v>1766</v>
      </c>
      <c r="M2645">
        <v>7</v>
      </c>
    </row>
    <row r="2646" spans="1:13" x14ac:dyDescent="0.3">
      <c r="A2646" t="s">
        <v>354</v>
      </c>
      <c r="B2646">
        <v>2017</v>
      </c>
      <c r="C2646" s="1">
        <v>285000</v>
      </c>
      <c r="D2646">
        <v>25000</v>
      </c>
      <c r="E2646" t="s">
        <v>10</v>
      </c>
      <c r="F2646" t="s">
        <v>25</v>
      </c>
      <c r="G2646" t="s">
        <v>12</v>
      </c>
      <c r="H2646" t="s">
        <v>126</v>
      </c>
      <c r="I2646" t="s">
        <v>1710</v>
      </c>
      <c r="J2646" t="s">
        <v>1655</v>
      </c>
      <c r="K2646" t="s">
        <v>1711</v>
      </c>
      <c r="L2646" t="s">
        <v>1712</v>
      </c>
      <c r="M2646">
        <v>5</v>
      </c>
    </row>
    <row r="2647" spans="1:13" x14ac:dyDescent="0.3">
      <c r="A2647" t="s">
        <v>327</v>
      </c>
      <c r="B2647">
        <v>2018</v>
      </c>
      <c r="C2647" s="1">
        <v>650000</v>
      </c>
      <c r="D2647">
        <v>50000</v>
      </c>
      <c r="E2647" t="s">
        <v>14</v>
      </c>
      <c r="F2647" t="s">
        <v>25</v>
      </c>
      <c r="G2647" t="s">
        <v>12</v>
      </c>
      <c r="H2647" t="s">
        <v>121</v>
      </c>
      <c r="I2647" t="s">
        <v>2178</v>
      </c>
      <c r="J2647" t="s">
        <v>2135</v>
      </c>
      <c r="K2647" t="s">
        <v>2136</v>
      </c>
      <c r="L2647" t="s">
        <v>2190</v>
      </c>
      <c r="M2647">
        <v>5</v>
      </c>
    </row>
    <row r="2648" spans="1:13" x14ac:dyDescent="0.3">
      <c r="A2648" t="s">
        <v>374</v>
      </c>
      <c r="B2648">
        <v>2012</v>
      </c>
      <c r="C2648" s="1">
        <v>275000</v>
      </c>
      <c r="D2648">
        <v>60000</v>
      </c>
      <c r="E2648" t="s">
        <v>10</v>
      </c>
      <c r="F2648" t="s">
        <v>25</v>
      </c>
      <c r="G2648" t="s">
        <v>12</v>
      </c>
      <c r="H2648" t="s">
        <v>121</v>
      </c>
      <c r="I2648" t="s">
        <v>1880</v>
      </c>
      <c r="J2648" t="s">
        <v>1730</v>
      </c>
      <c r="K2648" t="s">
        <v>2195</v>
      </c>
      <c r="L2648" t="s">
        <v>1731</v>
      </c>
      <c r="M2648">
        <v>5</v>
      </c>
    </row>
    <row r="2649" spans="1:13" x14ac:dyDescent="0.3">
      <c r="A2649" t="s">
        <v>120</v>
      </c>
      <c r="B2649">
        <v>2000</v>
      </c>
      <c r="C2649" s="1">
        <v>60000</v>
      </c>
      <c r="D2649">
        <v>100000</v>
      </c>
      <c r="E2649" t="s">
        <v>10</v>
      </c>
      <c r="F2649" t="s">
        <v>25</v>
      </c>
      <c r="G2649" t="s">
        <v>12</v>
      </c>
      <c r="H2649" t="s">
        <v>126</v>
      </c>
      <c r="I2649" t="s">
        <v>1642</v>
      </c>
      <c r="J2649" t="s">
        <v>1655</v>
      </c>
      <c r="K2649" t="s">
        <v>1656</v>
      </c>
      <c r="L2649" t="s">
        <v>1657</v>
      </c>
      <c r="M2649">
        <v>4</v>
      </c>
    </row>
    <row r="2650" spans="1:13" x14ac:dyDescent="0.3">
      <c r="A2650" t="s">
        <v>3116</v>
      </c>
      <c r="B2650">
        <v>2011</v>
      </c>
      <c r="C2650" s="1">
        <v>229999</v>
      </c>
      <c r="D2650">
        <v>105000</v>
      </c>
      <c r="E2650" t="s">
        <v>14</v>
      </c>
      <c r="F2650" t="s">
        <v>25</v>
      </c>
      <c r="G2650" t="s">
        <v>12</v>
      </c>
      <c r="H2650" t="s">
        <v>126</v>
      </c>
      <c r="I2650" t="s">
        <v>2779</v>
      </c>
      <c r="J2650" t="s">
        <v>1667</v>
      </c>
      <c r="K2650" t="s">
        <v>1890</v>
      </c>
      <c r="L2650" t="s">
        <v>2504</v>
      </c>
      <c r="M2650">
        <v>5</v>
      </c>
    </row>
    <row r="2651" spans="1:13" x14ac:dyDescent="0.3">
      <c r="A2651" t="s">
        <v>969</v>
      </c>
      <c r="B2651">
        <v>2015</v>
      </c>
      <c r="C2651" s="1">
        <v>300000</v>
      </c>
      <c r="D2651">
        <v>20000</v>
      </c>
      <c r="E2651" t="s">
        <v>10</v>
      </c>
      <c r="F2651" t="s">
        <v>25</v>
      </c>
      <c r="G2651" t="s">
        <v>12</v>
      </c>
      <c r="H2651" t="s">
        <v>121</v>
      </c>
      <c r="I2651" t="s">
        <v>1729</v>
      </c>
      <c r="J2651" t="s">
        <v>1730</v>
      </c>
      <c r="K2651" t="s">
        <v>1758</v>
      </c>
      <c r="L2651" t="s">
        <v>1731</v>
      </c>
      <c r="M2651">
        <v>5</v>
      </c>
    </row>
    <row r="2652" spans="1:13" x14ac:dyDescent="0.3">
      <c r="A2652" t="s">
        <v>339</v>
      </c>
      <c r="B2652">
        <v>2016</v>
      </c>
      <c r="C2652" s="1">
        <v>940000</v>
      </c>
      <c r="D2652">
        <v>50000</v>
      </c>
      <c r="E2652" t="s">
        <v>14</v>
      </c>
      <c r="F2652" t="s">
        <v>25</v>
      </c>
      <c r="G2652" t="s">
        <v>12</v>
      </c>
      <c r="H2652" t="s">
        <v>121</v>
      </c>
      <c r="I2652" t="s">
        <v>1684</v>
      </c>
      <c r="J2652" t="s">
        <v>1625</v>
      </c>
      <c r="K2652" t="s">
        <v>1685</v>
      </c>
      <c r="L2652" t="s">
        <v>1686</v>
      </c>
      <c r="M2652">
        <v>7</v>
      </c>
    </row>
    <row r="2653" spans="1:13" x14ac:dyDescent="0.3">
      <c r="A2653" t="s">
        <v>839</v>
      </c>
      <c r="B2653">
        <v>2015</v>
      </c>
      <c r="C2653" s="1">
        <v>600000</v>
      </c>
      <c r="D2653">
        <v>120000</v>
      </c>
      <c r="E2653" t="s">
        <v>14</v>
      </c>
      <c r="F2653" t="s">
        <v>25</v>
      </c>
      <c r="G2653" t="s">
        <v>12</v>
      </c>
      <c r="H2653" t="s">
        <v>126</v>
      </c>
      <c r="I2653" t="s">
        <v>1980</v>
      </c>
      <c r="J2653" t="s">
        <v>1625</v>
      </c>
      <c r="K2653" t="s">
        <v>1685</v>
      </c>
      <c r="L2653" t="s">
        <v>1686</v>
      </c>
      <c r="M2653">
        <v>5</v>
      </c>
    </row>
    <row r="2654" spans="1:13" x14ac:dyDescent="0.3">
      <c r="A2654" t="s">
        <v>385</v>
      </c>
      <c r="B2654">
        <v>2017</v>
      </c>
      <c r="C2654" s="1">
        <v>800000</v>
      </c>
      <c r="D2654">
        <v>70000</v>
      </c>
      <c r="E2654" t="s">
        <v>14</v>
      </c>
      <c r="F2654" t="s">
        <v>25</v>
      </c>
      <c r="G2654" t="s">
        <v>12</v>
      </c>
      <c r="H2654" t="s">
        <v>121</v>
      </c>
      <c r="I2654" t="s">
        <v>2224</v>
      </c>
      <c r="J2654" t="s">
        <v>1625</v>
      </c>
      <c r="K2654" t="s">
        <v>1626</v>
      </c>
      <c r="L2654" t="s">
        <v>1627</v>
      </c>
      <c r="M2654">
        <v>5</v>
      </c>
    </row>
    <row r="2655" spans="1:13" x14ac:dyDescent="0.3">
      <c r="A2655" t="s">
        <v>3117</v>
      </c>
      <c r="B2655">
        <v>2017</v>
      </c>
      <c r="C2655" s="1">
        <v>580000</v>
      </c>
      <c r="D2655">
        <v>90000</v>
      </c>
      <c r="E2655" t="s">
        <v>14</v>
      </c>
      <c r="F2655" t="s">
        <v>25</v>
      </c>
      <c r="G2655" t="s">
        <v>12</v>
      </c>
      <c r="H2655" t="s">
        <v>126</v>
      </c>
      <c r="I2655" t="s">
        <v>2350</v>
      </c>
      <c r="J2655" t="s">
        <v>1667</v>
      </c>
      <c r="K2655" t="s">
        <v>2351</v>
      </c>
      <c r="L2655" t="s">
        <v>2352</v>
      </c>
      <c r="M2655">
        <v>5</v>
      </c>
    </row>
    <row r="2656" spans="1:13" x14ac:dyDescent="0.3">
      <c r="A2656" t="s">
        <v>142</v>
      </c>
      <c r="B2656">
        <v>2018</v>
      </c>
      <c r="C2656" s="1">
        <v>450000</v>
      </c>
      <c r="D2656">
        <v>75000</v>
      </c>
      <c r="E2656" t="s">
        <v>10</v>
      </c>
      <c r="F2656" t="s">
        <v>25</v>
      </c>
      <c r="G2656" t="s">
        <v>12</v>
      </c>
      <c r="H2656" t="s">
        <v>121</v>
      </c>
      <c r="I2656" t="s">
        <v>1703</v>
      </c>
      <c r="J2656" t="s">
        <v>1704</v>
      </c>
      <c r="K2656" t="s">
        <v>2064</v>
      </c>
      <c r="L2656" t="s">
        <v>1706</v>
      </c>
      <c r="M2656">
        <v>5</v>
      </c>
    </row>
    <row r="2657" spans="1:13" x14ac:dyDescent="0.3">
      <c r="A2657" t="s">
        <v>539</v>
      </c>
      <c r="B2657">
        <v>2011</v>
      </c>
      <c r="C2657" s="1">
        <v>290000</v>
      </c>
      <c r="D2657">
        <v>82500</v>
      </c>
      <c r="E2657" t="s">
        <v>14</v>
      </c>
      <c r="F2657" t="s">
        <v>25</v>
      </c>
      <c r="G2657" t="s">
        <v>12</v>
      </c>
      <c r="H2657" t="s">
        <v>126</v>
      </c>
      <c r="I2657" t="s">
        <v>2564</v>
      </c>
      <c r="J2657" t="s">
        <v>2000</v>
      </c>
      <c r="K2657" t="s">
        <v>2565</v>
      </c>
      <c r="L2657" t="s">
        <v>2566</v>
      </c>
      <c r="M2657">
        <v>5</v>
      </c>
    </row>
    <row r="2658" spans="1:13" x14ac:dyDescent="0.3">
      <c r="A2658" t="s">
        <v>125</v>
      </c>
      <c r="B2658">
        <v>2014</v>
      </c>
      <c r="C2658" s="1">
        <v>530000</v>
      </c>
      <c r="D2658">
        <v>110000</v>
      </c>
      <c r="E2658" t="s">
        <v>14</v>
      </c>
      <c r="F2658" t="s">
        <v>25</v>
      </c>
      <c r="G2658" t="s">
        <v>12</v>
      </c>
      <c r="H2658" t="s">
        <v>121</v>
      </c>
      <c r="I2658" t="s">
        <v>2360</v>
      </c>
      <c r="J2658" t="s">
        <v>1629</v>
      </c>
      <c r="K2658" t="s">
        <v>1698</v>
      </c>
      <c r="L2658" t="s">
        <v>1686</v>
      </c>
      <c r="M2658">
        <v>5</v>
      </c>
    </row>
    <row r="2659" spans="1:13" x14ac:dyDescent="0.3">
      <c r="A2659" t="s">
        <v>3118</v>
      </c>
      <c r="B2659">
        <v>2019</v>
      </c>
      <c r="C2659" s="1">
        <v>960000</v>
      </c>
      <c r="D2659">
        <v>20000</v>
      </c>
      <c r="E2659" t="s">
        <v>14</v>
      </c>
      <c r="F2659" t="s">
        <v>25</v>
      </c>
      <c r="G2659" t="s">
        <v>12</v>
      </c>
      <c r="H2659" t="s">
        <v>121</v>
      </c>
      <c r="I2659" t="s">
        <v>2178</v>
      </c>
      <c r="J2659" t="s">
        <v>1639</v>
      </c>
      <c r="K2659" t="s">
        <v>1811</v>
      </c>
      <c r="L2659" t="s">
        <v>3119</v>
      </c>
      <c r="M2659">
        <v>5</v>
      </c>
    </row>
    <row r="2660" spans="1:13" x14ac:dyDescent="0.3">
      <c r="A2660" t="s">
        <v>1209</v>
      </c>
      <c r="B2660">
        <v>2009</v>
      </c>
      <c r="C2660" s="1">
        <v>290000</v>
      </c>
      <c r="D2660">
        <v>110000</v>
      </c>
      <c r="E2660" t="s">
        <v>10</v>
      </c>
      <c r="F2660" t="s">
        <v>25</v>
      </c>
      <c r="G2660" t="s">
        <v>12</v>
      </c>
      <c r="H2660" t="s">
        <v>154</v>
      </c>
      <c r="I2660" t="s">
        <v>1733</v>
      </c>
      <c r="J2660" t="s">
        <v>1634</v>
      </c>
      <c r="K2660" t="s">
        <v>2050</v>
      </c>
      <c r="L2660" t="s">
        <v>2051</v>
      </c>
      <c r="M2660">
        <v>5</v>
      </c>
    </row>
    <row r="2661" spans="1:13" x14ac:dyDescent="0.3">
      <c r="A2661" t="s">
        <v>3120</v>
      </c>
      <c r="B2661">
        <v>2008</v>
      </c>
      <c r="C2661" s="1">
        <v>160000</v>
      </c>
      <c r="D2661">
        <v>100000</v>
      </c>
      <c r="E2661" t="s">
        <v>14</v>
      </c>
      <c r="F2661" t="s">
        <v>25</v>
      </c>
      <c r="G2661" t="s">
        <v>12</v>
      </c>
      <c r="H2661" t="s">
        <v>121</v>
      </c>
      <c r="I2661" t="s">
        <v>1768</v>
      </c>
      <c r="J2661" t="s">
        <v>1839</v>
      </c>
      <c r="K2661" t="s">
        <v>2029</v>
      </c>
      <c r="L2661" t="s">
        <v>3121</v>
      </c>
      <c r="M2661">
        <v>5</v>
      </c>
    </row>
    <row r="2662" spans="1:13" x14ac:dyDescent="0.3">
      <c r="A2662" t="s">
        <v>3122</v>
      </c>
      <c r="B2662">
        <v>2017</v>
      </c>
      <c r="C2662" s="1">
        <v>400000</v>
      </c>
      <c r="D2662">
        <v>52000</v>
      </c>
      <c r="E2662" t="s">
        <v>10</v>
      </c>
      <c r="F2662" t="s">
        <v>25</v>
      </c>
      <c r="G2662" t="s">
        <v>12</v>
      </c>
      <c r="H2662" t="s">
        <v>121</v>
      </c>
      <c r="I2662" t="s">
        <v>1906</v>
      </c>
      <c r="J2662" t="s">
        <v>1730</v>
      </c>
      <c r="K2662" t="s">
        <v>1678</v>
      </c>
      <c r="L2662" t="s">
        <v>1731</v>
      </c>
      <c r="M2662">
        <v>5</v>
      </c>
    </row>
    <row r="2663" spans="1:13" x14ac:dyDescent="0.3">
      <c r="A2663" t="s">
        <v>336</v>
      </c>
      <c r="B2663">
        <v>2017</v>
      </c>
      <c r="C2663" s="1">
        <v>700000</v>
      </c>
      <c r="D2663">
        <v>90000</v>
      </c>
      <c r="E2663" t="s">
        <v>14</v>
      </c>
      <c r="F2663" t="s">
        <v>25</v>
      </c>
      <c r="G2663" t="s">
        <v>12</v>
      </c>
      <c r="H2663" t="s">
        <v>121</v>
      </c>
      <c r="I2663" t="s">
        <v>1718</v>
      </c>
      <c r="J2663" t="s">
        <v>1625</v>
      </c>
      <c r="K2663" t="s">
        <v>1685</v>
      </c>
      <c r="L2663" t="s">
        <v>1686</v>
      </c>
      <c r="M2663">
        <v>5</v>
      </c>
    </row>
    <row r="2664" spans="1:13" x14ac:dyDescent="0.3">
      <c r="A2664" t="s">
        <v>475</v>
      </c>
      <c r="B2664">
        <v>2012</v>
      </c>
      <c r="C2664" s="1">
        <v>361000</v>
      </c>
      <c r="D2664">
        <v>90000</v>
      </c>
      <c r="E2664" t="s">
        <v>14</v>
      </c>
      <c r="F2664" t="s">
        <v>25</v>
      </c>
      <c r="G2664" t="s">
        <v>12</v>
      </c>
      <c r="H2664" t="s">
        <v>121</v>
      </c>
      <c r="I2664" t="s">
        <v>1831</v>
      </c>
      <c r="J2664" t="s">
        <v>1832</v>
      </c>
      <c r="K2664" t="s">
        <v>1833</v>
      </c>
      <c r="L2664" t="s">
        <v>1631</v>
      </c>
      <c r="M2664">
        <v>5</v>
      </c>
    </row>
    <row r="2665" spans="1:13" x14ac:dyDescent="0.3">
      <c r="A2665" t="s">
        <v>305</v>
      </c>
      <c r="B2665">
        <v>2013</v>
      </c>
      <c r="C2665" s="1">
        <v>390000</v>
      </c>
      <c r="D2665">
        <v>53000</v>
      </c>
      <c r="E2665" t="s">
        <v>14</v>
      </c>
      <c r="F2665" t="s">
        <v>25</v>
      </c>
      <c r="G2665" t="s">
        <v>12</v>
      </c>
      <c r="H2665" t="s">
        <v>126</v>
      </c>
      <c r="I2665" t="s">
        <v>1903</v>
      </c>
      <c r="J2665" t="s">
        <v>1639</v>
      </c>
      <c r="K2665" t="s">
        <v>1811</v>
      </c>
      <c r="L2665" t="s">
        <v>1812</v>
      </c>
      <c r="M2665">
        <v>5</v>
      </c>
    </row>
    <row r="2666" spans="1:13" x14ac:dyDescent="0.3">
      <c r="A2666" t="s">
        <v>1476</v>
      </c>
      <c r="B2666">
        <v>2012</v>
      </c>
      <c r="C2666" s="1">
        <v>200000</v>
      </c>
      <c r="D2666">
        <v>180000</v>
      </c>
      <c r="E2666" t="s">
        <v>14</v>
      </c>
      <c r="F2666" t="s">
        <v>25</v>
      </c>
      <c r="G2666" t="s">
        <v>12</v>
      </c>
      <c r="H2666" t="s">
        <v>121</v>
      </c>
      <c r="I2666" t="s">
        <v>2482</v>
      </c>
      <c r="J2666" t="s">
        <v>1625</v>
      </c>
      <c r="K2666" t="s">
        <v>2035</v>
      </c>
      <c r="L2666" t="s">
        <v>2483</v>
      </c>
      <c r="M2666">
        <v>5</v>
      </c>
    </row>
    <row r="2667" spans="1:13" x14ac:dyDescent="0.3">
      <c r="A2667" t="s">
        <v>459</v>
      </c>
      <c r="B2667">
        <v>2013</v>
      </c>
      <c r="C2667" s="1">
        <v>500000</v>
      </c>
      <c r="D2667">
        <v>53000</v>
      </c>
      <c r="E2667" t="s">
        <v>14</v>
      </c>
      <c r="F2667" t="s">
        <v>25</v>
      </c>
      <c r="G2667" t="s">
        <v>12</v>
      </c>
      <c r="H2667" t="s">
        <v>121</v>
      </c>
      <c r="I2667" t="s">
        <v>1826</v>
      </c>
      <c r="J2667" t="s">
        <v>1625</v>
      </c>
      <c r="K2667" t="s">
        <v>1626</v>
      </c>
      <c r="L2667" t="s">
        <v>1627</v>
      </c>
      <c r="M2667">
        <v>5</v>
      </c>
    </row>
    <row r="2668" spans="1:13" x14ac:dyDescent="0.3">
      <c r="A2668" t="s">
        <v>163</v>
      </c>
      <c r="B2668">
        <v>2011</v>
      </c>
      <c r="C2668" s="1">
        <v>200000</v>
      </c>
      <c r="D2668">
        <v>50600</v>
      </c>
      <c r="E2668" t="s">
        <v>10</v>
      </c>
      <c r="F2668" t="s">
        <v>25</v>
      </c>
      <c r="G2668" t="s">
        <v>12</v>
      </c>
      <c r="H2668" t="s">
        <v>121</v>
      </c>
      <c r="I2668" t="s">
        <v>1687</v>
      </c>
      <c r="J2668" t="s">
        <v>1655</v>
      </c>
      <c r="K2668" t="s">
        <v>1688</v>
      </c>
      <c r="L2668" t="s">
        <v>1689</v>
      </c>
      <c r="M2668">
        <v>5</v>
      </c>
    </row>
    <row r="2669" spans="1:13" x14ac:dyDescent="0.3">
      <c r="A2669" t="s">
        <v>1555</v>
      </c>
      <c r="B2669">
        <v>2015</v>
      </c>
      <c r="C2669" s="1">
        <v>680000</v>
      </c>
      <c r="D2669">
        <v>50000</v>
      </c>
      <c r="E2669" t="s">
        <v>10</v>
      </c>
      <c r="F2669" t="s">
        <v>25</v>
      </c>
      <c r="G2669" t="s">
        <v>12</v>
      </c>
      <c r="H2669" t="s">
        <v>121</v>
      </c>
      <c r="I2669" t="s">
        <v>2738</v>
      </c>
      <c r="J2669" t="s">
        <v>2363</v>
      </c>
      <c r="K2669" t="s">
        <v>2739</v>
      </c>
      <c r="L2669" t="s">
        <v>2364</v>
      </c>
      <c r="M2669">
        <v>5</v>
      </c>
    </row>
    <row r="2670" spans="1:13" x14ac:dyDescent="0.3">
      <c r="A2670" t="s">
        <v>354</v>
      </c>
      <c r="B2670">
        <v>2013</v>
      </c>
      <c r="C2670" s="1">
        <v>235000</v>
      </c>
      <c r="D2670">
        <v>52000</v>
      </c>
      <c r="E2670" t="s">
        <v>10</v>
      </c>
      <c r="F2670" t="s">
        <v>11</v>
      </c>
      <c r="G2670" t="s">
        <v>12</v>
      </c>
      <c r="H2670" t="s">
        <v>121</v>
      </c>
      <c r="I2670" t="s">
        <v>1710</v>
      </c>
      <c r="J2670" t="s">
        <v>1655</v>
      </c>
      <c r="K2670" t="s">
        <v>1711</v>
      </c>
      <c r="L2670" t="s">
        <v>1712</v>
      </c>
      <c r="M2670">
        <v>5</v>
      </c>
    </row>
    <row r="2671" spans="1:13" x14ac:dyDescent="0.3">
      <c r="A2671" t="s">
        <v>3123</v>
      </c>
      <c r="B2671">
        <v>2018</v>
      </c>
      <c r="C2671" s="1">
        <v>1700000</v>
      </c>
      <c r="D2671">
        <v>15000</v>
      </c>
      <c r="E2671" t="s">
        <v>14</v>
      </c>
      <c r="F2671" t="s">
        <v>25</v>
      </c>
      <c r="G2671" t="s">
        <v>12</v>
      </c>
      <c r="H2671" t="s">
        <v>121</v>
      </c>
      <c r="I2671" t="s">
        <v>1892</v>
      </c>
      <c r="J2671" t="s">
        <v>1742</v>
      </c>
      <c r="K2671" t="s">
        <v>2714</v>
      </c>
      <c r="L2671" t="s">
        <v>1894</v>
      </c>
      <c r="M2671">
        <v>7</v>
      </c>
    </row>
    <row r="2672" spans="1:13" x14ac:dyDescent="0.3">
      <c r="A2672" t="s">
        <v>1113</v>
      </c>
      <c r="B2672">
        <v>2015</v>
      </c>
      <c r="C2672" s="1">
        <v>1200000</v>
      </c>
      <c r="D2672">
        <v>50000</v>
      </c>
      <c r="E2672" t="s">
        <v>14</v>
      </c>
      <c r="F2672" t="s">
        <v>25</v>
      </c>
      <c r="G2672" t="s">
        <v>19</v>
      </c>
      <c r="H2672" t="s">
        <v>126</v>
      </c>
      <c r="I2672" t="s">
        <v>1746</v>
      </c>
      <c r="J2672" t="s">
        <v>1742</v>
      </c>
      <c r="K2672" t="s">
        <v>2108</v>
      </c>
      <c r="L2672" t="s">
        <v>2109</v>
      </c>
      <c r="M2672">
        <v>7</v>
      </c>
    </row>
    <row r="2673" spans="1:13" x14ac:dyDescent="0.3">
      <c r="A2673" t="s">
        <v>171</v>
      </c>
      <c r="B2673">
        <v>2014</v>
      </c>
      <c r="C2673" s="1">
        <v>630000</v>
      </c>
      <c r="D2673">
        <v>56000</v>
      </c>
      <c r="E2673" t="s">
        <v>14</v>
      </c>
      <c r="F2673" t="s">
        <v>25</v>
      </c>
      <c r="G2673" t="s">
        <v>12</v>
      </c>
      <c r="H2673" t="s">
        <v>126</v>
      </c>
      <c r="I2673" t="s">
        <v>1820</v>
      </c>
      <c r="J2673" t="s">
        <v>1629</v>
      </c>
      <c r="K2673" t="s">
        <v>1698</v>
      </c>
      <c r="L2673" t="s">
        <v>1686</v>
      </c>
      <c r="M2673">
        <v>5</v>
      </c>
    </row>
    <row r="2674" spans="1:13" x14ac:dyDescent="0.3">
      <c r="A2674" t="s">
        <v>937</v>
      </c>
      <c r="B2674">
        <v>2018</v>
      </c>
      <c r="C2674" s="1">
        <v>640000</v>
      </c>
      <c r="D2674">
        <v>82000</v>
      </c>
      <c r="E2674" t="s">
        <v>14</v>
      </c>
      <c r="F2674" t="s">
        <v>25</v>
      </c>
      <c r="G2674" t="s">
        <v>12</v>
      </c>
      <c r="H2674" t="s">
        <v>121</v>
      </c>
      <c r="I2674" t="s">
        <v>2574</v>
      </c>
      <c r="J2674" t="s">
        <v>1629</v>
      </c>
      <c r="K2674" t="s">
        <v>2575</v>
      </c>
      <c r="L2674" t="s">
        <v>2559</v>
      </c>
      <c r="M2674">
        <v>5</v>
      </c>
    </row>
    <row r="2675" spans="1:13" x14ac:dyDescent="0.3">
      <c r="A2675" t="s">
        <v>128</v>
      </c>
      <c r="B2675">
        <v>2014</v>
      </c>
      <c r="C2675" s="1">
        <v>355000</v>
      </c>
      <c r="D2675">
        <v>121000</v>
      </c>
      <c r="E2675" t="s">
        <v>10</v>
      </c>
      <c r="F2675" t="s">
        <v>11</v>
      </c>
      <c r="G2675" t="s">
        <v>12</v>
      </c>
      <c r="H2675" t="s">
        <v>121</v>
      </c>
      <c r="I2675" t="s">
        <v>1864</v>
      </c>
      <c r="J2675" t="s">
        <v>1647</v>
      </c>
      <c r="K2675" t="s">
        <v>1682</v>
      </c>
      <c r="L2675" t="s">
        <v>1865</v>
      </c>
      <c r="M2675">
        <v>5</v>
      </c>
    </row>
    <row r="2676" spans="1:13" x14ac:dyDescent="0.3">
      <c r="A2676" t="s">
        <v>956</v>
      </c>
      <c r="B2676">
        <v>2012</v>
      </c>
      <c r="C2676" s="1">
        <v>560000</v>
      </c>
      <c r="D2676">
        <v>101903</v>
      </c>
      <c r="E2676" t="s">
        <v>14</v>
      </c>
      <c r="F2676" t="s">
        <v>25</v>
      </c>
      <c r="G2676" t="s">
        <v>12</v>
      </c>
      <c r="H2676" t="s">
        <v>126</v>
      </c>
      <c r="I2676" t="s">
        <v>2157</v>
      </c>
      <c r="J2676" t="s">
        <v>1742</v>
      </c>
      <c r="K2676" t="s">
        <v>1877</v>
      </c>
      <c r="L2676" t="s">
        <v>1878</v>
      </c>
      <c r="M2676">
        <v>8</v>
      </c>
    </row>
    <row r="2677" spans="1:13" x14ac:dyDescent="0.3">
      <c r="A2677" t="s">
        <v>832</v>
      </c>
      <c r="B2677">
        <v>2018</v>
      </c>
      <c r="C2677" s="1">
        <v>580000</v>
      </c>
      <c r="D2677">
        <v>120000</v>
      </c>
      <c r="E2677" t="s">
        <v>14</v>
      </c>
      <c r="F2677" t="s">
        <v>25</v>
      </c>
      <c r="G2677" t="s">
        <v>12</v>
      </c>
      <c r="H2677" t="s">
        <v>121</v>
      </c>
      <c r="I2677" t="s">
        <v>1624</v>
      </c>
      <c r="J2677" t="s">
        <v>1625</v>
      </c>
      <c r="K2677" t="s">
        <v>1626</v>
      </c>
      <c r="L2677" t="s">
        <v>1627</v>
      </c>
      <c r="M2677">
        <v>5</v>
      </c>
    </row>
    <row r="2678" spans="1:13" x14ac:dyDescent="0.3">
      <c r="A2678" t="s">
        <v>2992</v>
      </c>
      <c r="B2678">
        <v>2010</v>
      </c>
      <c r="C2678" s="1">
        <v>185000</v>
      </c>
      <c r="D2678">
        <v>85568</v>
      </c>
      <c r="E2678" t="s">
        <v>14</v>
      </c>
      <c r="F2678" t="s">
        <v>11</v>
      </c>
      <c r="G2678" t="s">
        <v>12</v>
      </c>
      <c r="H2678" t="s">
        <v>121</v>
      </c>
      <c r="I2678" t="s">
        <v>1756</v>
      </c>
      <c r="J2678" t="s">
        <v>1663</v>
      </c>
      <c r="K2678" t="s">
        <v>2029</v>
      </c>
      <c r="L2678" t="s">
        <v>1665</v>
      </c>
      <c r="M2678">
        <v>5</v>
      </c>
    </row>
    <row r="2679" spans="1:13" x14ac:dyDescent="0.3">
      <c r="A2679" t="s">
        <v>1498</v>
      </c>
      <c r="B2679">
        <v>2019</v>
      </c>
      <c r="C2679" s="1">
        <v>660000</v>
      </c>
      <c r="D2679">
        <v>10000</v>
      </c>
      <c r="E2679" t="s">
        <v>10</v>
      </c>
      <c r="F2679" t="s">
        <v>25</v>
      </c>
      <c r="G2679" t="s">
        <v>19</v>
      </c>
      <c r="H2679" t="s">
        <v>121</v>
      </c>
      <c r="I2679" t="s">
        <v>1707</v>
      </c>
      <c r="J2679" t="s">
        <v>1647</v>
      </c>
      <c r="K2679" t="s">
        <v>1708</v>
      </c>
      <c r="L2679" t="s">
        <v>1709</v>
      </c>
      <c r="M2679">
        <v>5</v>
      </c>
    </row>
    <row r="2680" spans="1:13" x14ac:dyDescent="0.3">
      <c r="A2680" t="s">
        <v>365</v>
      </c>
      <c r="B2680">
        <v>2014</v>
      </c>
      <c r="C2680" s="1">
        <v>220000</v>
      </c>
      <c r="D2680">
        <v>10000</v>
      </c>
      <c r="E2680" t="s">
        <v>10</v>
      </c>
      <c r="F2680" t="s">
        <v>25</v>
      </c>
      <c r="G2680" t="s">
        <v>12</v>
      </c>
      <c r="H2680" t="s">
        <v>121</v>
      </c>
      <c r="I2680" t="s">
        <v>1703</v>
      </c>
      <c r="J2680" t="s">
        <v>1730</v>
      </c>
      <c r="K2680" t="s">
        <v>1851</v>
      </c>
      <c r="L2680" t="s">
        <v>2484</v>
      </c>
      <c r="M2680">
        <v>5</v>
      </c>
    </row>
    <row r="2681" spans="1:13" x14ac:dyDescent="0.3">
      <c r="A2681" t="s">
        <v>161</v>
      </c>
      <c r="B2681">
        <v>2007</v>
      </c>
      <c r="C2681" s="1">
        <v>150000</v>
      </c>
      <c r="D2681">
        <v>60000</v>
      </c>
      <c r="E2681" t="s">
        <v>10</v>
      </c>
      <c r="F2681" t="s">
        <v>25</v>
      </c>
      <c r="G2681" t="s">
        <v>12</v>
      </c>
      <c r="H2681" t="s">
        <v>151</v>
      </c>
      <c r="I2681" t="s">
        <v>1919</v>
      </c>
      <c r="J2681" t="s">
        <v>1850</v>
      </c>
      <c r="K2681" t="s">
        <v>1920</v>
      </c>
      <c r="L2681" t="s">
        <v>1921</v>
      </c>
      <c r="M2681">
        <v>5</v>
      </c>
    </row>
    <row r="2682" spans="1:13" x14ac:dyDescent="0.3">
      <c r="A2682" t="s">
        <v>694</v>
      </c>
      <c r="B2682">
        <v>2011</v>
      </c>
      <c r="C2682" s="1">
        <v>484999</v>
      </c>
      <c r="D2682">
        <v>80000</v>
      </c>
      <c r="E2682" t="s">
        <v>14</v>
      </c>
      <c r="F2682" t="s">
        <v>25</v>
      </c>
      <c r="G2682" t="s">
        <v>12</v>
      </c>
      <c r="H2682" t="s">
        <v>126</v>
      </c>
      <c r="I2682" t="s">
        <v>1773</v>
      </c>
      <c r="J2682" t="s">
        <v>1742</v>
      </c>
      <c r="K2682" t="s">
        <v>2412</v>
      </c>
      <c r="L2682" t="s">
        <v>2413</v>
      </c>
      <c r="M2682">
        <v>5</v>
      </c>
    </row>
    <row r="2683" spans="1:13" x14ac:dyDescent="0.3">
      <c r="A2683" t="s">
        <v>611</v>
      </c>
      <c r="B2683">
        <v>2019</v>
      </c>
      <c r="C2683" s="1">
        <v>509999</v>
      </c>
      <c r="D2683">
        <v>10000</v>
      </c>
      <c r="E2683" t="s">
        <v>10</v>
      </c>
      <c r="F2683" t="s">
        <v>25</v>
      </c>
      <c r="G2683" t="s">
        <v>12</v>
      </c>
      <c r="H2683" t="s">
        <v>121</v>
      </c>
      <c r="I2683" t="s">
        <v>1869</v>
      </c>
      <c r="J2683" t="s">
        <v>1647</v>
      </c>
      <c r="K2683" t="s">
        <v>1870</v>
      </c>
      <c r="L2683" t="s">
        <v>1871</v>
      </c>
      <c r="M2683">
        <v>5</v>
      </c>
    </row>
    <row r="2684" spans="1:13" x14ac:dyDescent="0.3">
      <c r="A2684" t="s">
        <v>2751</v>
      </c>
      <c r="B2684">
        <v>2014</v>
      </c>
      <c r="C2684" s="1">
        <v>515000</v>
      </c>
      <c r="D2684">
        <v>60000</v>
      </c>
      <c r="E2684" t="s">
        <v>14</v>
      </c>
      <c r="F2684" t="s">
        <v>25</v>
      </c>
      <c r="G2684" t="s">
        <v>12</v>
      </c>
      <c r="H2684" t="s">
        <v>121</v>
      </c>
      <c r="I2684" t="s">
        <v>2170</v>
      </c>
      <c r="J2684" t="s">
        <v>2164</v>
      </c>
      <c r="K2684" t="s">
        <v>1920</v>
      </c>
      <c r="L2684" t="s">
        <v>2171</v>
      </c>
      <c r="M2684">
        <v>7</v>
      </c>
    </row>
    <row r="2685" spans="1:13" x14ac:dyDescent="0.3">
      <c r="A2685" t="s">
        <v>1179</v>
      </c>
      <c r="B2685">
        <v>2014</v>
      </c>
      <c r="C2685" s="1">
        <v>1250000</v>
      </c>
      <c r="D2685">
        <v>42000</v>
      </c>
      <c r="E2685" t="s">
        <v>10</v>
      </c>
      <c r="F2685" t="s">
        <v>25</v>
      </c>
      <c r="G2685" t="s">
        <v>19</v>
      </c>
      <c r="H2685" t="s">
        <v>121</v>
      </c>
      <c r="I2685" t="s">
        <v>3124</v>
      </c>
      <c r="J2685" t="s">
        <v>2836</v>
      </c>
      <c r="K2685" t="s">
        <v>1770</v>
      </c>
      <c r="L2685" t="s">
        <v>1771</v>
      </c>
      <c r="M2685">
        <v>5</v>
      </c>
    </row>
    <row r="2686" spans="1:13" x14ac:dyDescent="0.3">
      <c r="A2686" t="s">
        <v>1064</v>
      </c>
      <c r="B2686">
        <v>2014</v>
      </c>
      <c r="C2686" s="1">
        <v>350000</v>
      </c>
      <c r="D2686">
        <v>50000</v>
      </c>
      <c r="E2686" t="s">
        <v>14</v>
      </c>
      <c r="F2686" t="s">
        <v>25</v>
      </c>
      <c r="G2686" t="s">
        <v>12</v>
      </c>
      <c r="H2686" t="s">
        <v>151</v>
      </c>
      <c r="I2686" t="s">
        <v>1713</v>
      </c>
      <c r="J2686" t="s">
        <v>1625</v>
      </c>
      <c r="K2686" t="s">
        <v>1714</v>
      </c>
      <c r="L2686" t="s">
        <v>1715</v>
      </c>
      <c r="M2686">
        <v>8</v>
      </c>
    </row>
    <row r="2687" spans="1:13" x14ac:dyDescent="0.3">
      <c r="A2687" t="s">
        <v>275</v>
      </c>
      <c r="B2687">
        <v>2018</v>
      </c>
      <c r="C2687" s="1">
        <v>375000</v>
      </c>
      <c r="D2687">
        <v>11500</v>
      </c>
      <c r="E2687" t="s">
        <v>10</v>
      </c>
      <c r="F2687" t="s">
        <v>25</v>
      </c>
      <c r="G2687" t="s">
        <v>12</v>
      </c>
      <c r="H2687" t="s">
        <v>121</v>
      </c>
      <c r="I2687" t="s">
        <v>1729</v>
      </c>
      <c r="J2687" t="s">
        <v>1730</v>
      </c>
      <c r="K2687" t="s">
        <v>1758</v>
      </c>
      <c r="L2687" t="s">
        <v>1731</v>
      </c>
      <c r="M2687">
        <v>5</v>
      </c>
    </row>
    <row r="2688" spans="1:13" x14ac:dyDescent="0.3">
      <c r="A2688" t="s">
        <v>884</v>
      </c>
      <c r="B2688">
        <v>2019</v>
      </c>
      <c r="C2688" s="1">
        <v>950000</v>
      </c>
      <c r="D2688">
        <v>15000</v>
      </c>
      <c r="E2688" t="s">
        <v>14</v>
      </c>
      <c r="F2688" t="s">
        <v>25</v>
      </c>
      <c r="G2688" t="s">
        <v>12</v>
      </c>
      <c r="H2688" t="s">
        <v>121</v>
      </c>
      <c r="I2688" t="s">
        <v>2525</v>
      </c>
      <c r="J2688" t="s">
        <v>1639</v>
      </c>
      <c r="K2688" t="s">
        <v>2090</v>
      </c>
      <c r="L2688" t="s">
        <v>1693</v>
      </c>
      <c r="M2688">
        <v>5</v>
      </c>
    </row>
    <row r="2689" spans="1:13" x14ac:dyDescent="0.3">
      <c r="A2689" t="s">
        <v>471</v>
      </c>
      <c r="B2689">
        <v>2015</v>
      </c>
      <c r="C2689" s="1">
        <v>615000</v>
      </c>
      <c r="D2689">
        <v>32000</v>
      </c>
      <c r="E2689" t="s">
        <v>14</v>
      </c>
      <c r="F2689" t="s">
        <v>25</v>
      </c>
      <c r="G2689" t="s">
        <v>12</v>
      </c>
      <c r="H2689" t="s">
        <v>121</v>
      </c>
      <c r="I2689" t="s">
        <v>1699</v>
      </c>
      <c r="J2689" t="s">
        <v>1625</v>
      </c>
      <c r="K2689" t="s">
        <v>1626</v>
      </c>
      <c r="L2689" t="s">
        <v>1627</v>
      </c>
      <c r="M2689">
        <v>5</v>
      </c>
    </row>
    <row r="2690" spans="1:13" x14ac:dyDescent="0.3">
      <c r="A2690" t="s">
        <v>611</v>
      </c>
      <c r="B2690">
        <v>2011</v>
      </c>
      <c r="C2690" s="1">
        <v>275000</v>
      </c>
      <c r="D2690">
        <v>50000</v>
      </c>
      <c r="E2690" t="s">
        <v>10</v>
      </c>
      <c r="F2690" t="s">
        <v>25</v>
      </c>
      <c r="G2690" t="s">
        <v>12</v>
      </c>
      <c r="H2690" t="s">
        <v>121</v>
      </c>
      <c r="I2690" t="s">
        <v>1723</v>
      </c>
      <c r="J2690" t="s">
        <v>1647</v>
      </c>
      <c r="K2690" t="s">
        <v>2037</v>
      </c>
      <c r="L2690" t="s">
        <v>1865</v>
      </c>
      <c r="M2690">
        <v>5</v>
      </c>
    </row>
    <row r="2691" spans="1:13" x14ac:dyDescent="0.3">
      <c r="A2691" t="s">
        <v>3125</v>
      </c>
      <c r="B2691">
        <v>2020</v>
      </c>
      <c r="C2691" s="1">
        <v>7200000</v>
      </c>
      <c r="D2691">
        <v>5000</v>
      </c>
      <c r="E2691" t="s">
        <v>14</v>
      </c>
      <c r="F2691" t="s">
        <v>25</v>
      </c>
      <c r="G2691" t="s">
        <v>19</v>
      </c>
      <c r="H2691" t="s">
        <v>121</v>
      </c>
      <c r="I2691" t="s">
        <v>3126</v>
      </c>
      <c r="J2691" t="s">
        <v>2579</v>
      </c>
      <c r="K2691" t="s">
        <v>3127</v>
      </c>
      <c r="L2691" t="s">
        <v>3128</v>
      </c>
      <c r="M2691">
        <v>7</v>
      </c>
    </row>
    <row r="2692" spans="1:13" x14ac:dyDescent="0.3">
      <c r="A2692" t="s">
        <v>165</v>
      </c>
      <c r="B2692">
        <v>2017</v>
      </c>
      <c r="C2692" s="1">
        <v>400000</v>
      </c>
      <c r="D2692">
        <v>10000</v>
      </c>
      <c r="E2692" t="s">
        <v>10</v>
      </c>
      <c r="F2692" t="s">
        <v>25</v>
      </c>
      <c r="G2692" t="s">
        <v>12</v>
      </c>
      <c r="H2692" t="s">
        <v>121</v>
      </c>
      <c r="I2692" t="s">
        <v>1872</v>
      </c>
      <c r="J2692" t="s">
        <v>1814</v>
      </c>
      <c r="K2692" t="s">
        <v>1873</v>
      </c>
      <c r="L2692" t="s">
        <v>1874</v>
      </c>
      <c r="M2692">
        <v>5</v>
      </c>
    </row>
    <row r="2693" spans="1:13" x14ac:dyDescent="0.3">
      <c r="A2693" t="s">
        <v>2390</v>
      </c>
      <c r="B2693">
        <v>2019</v>
      </c>
      <c r="C2693" s="1">
        <v>930000</v>
      </c>
      <c r="D2693">
        <v>15000</v>
      </c>
      <c r="E2693" t="s">
        <v>14</v>
      </c>
      <c r="F2693" t="s">
        <v>25</v>
      </c>
      <c r="G2693" t="s">
        <v>12</v>
      </c>
      <c r="H2693" t="s">
        <v>121</v>
      </c>
      <c r="I2693" t="s">
        <v>1820</v>
      </c>
      <c r="J2693" t="s">
        <v>1625</v>
      </c>
      <c r="K2693" t="s">
        <v>1685</v>
      </c>
      <c r="L2693" t="s">
        <v>1686</v>
      </c>
      <c r="M2693">
        <v>5</v>
      </c>
    </row>
    <row r="2694" spans="1:13" x14ac:dyDescent="0.3">
      <c r="A2694" t="s">
        <v>655</v>
      </c>
      <c r="B2694">
        <v>2012</v>
      </c>
      <c r="C2694" s="1">
        <v>310000</v>
      </c>
      <c r="D2694">
        <v>100000</v>
      </c>
      <c r="E2694" t="s">
        <v>10</v>
      </c>
      <c r="F2694" t="s">
        <v>25</v>
      </c>
      <c r="G2694" t="s">
        <v>12</v>
      </c>
      <c r="H2694" t="s">
        <v>121</v>
      </c>
      <c r="I2694" t="s">
        <v>1864</v>
      </c>
      <c r="J2694" t="s">
        <v>1647</v>
      </c>
      <c r="K2694" t="s">
        <v>2037</v>
      </c>
      <c r="L2694" t="s">
        <v>1865</v>
      </c>
      <c r="M2694">
        <v>5</v>
      </c>
    </row>
    <row r="2695" spans="1:13" x14ac:dyDescent="0.3">
      <c r="A2695" t="s">
        <v>174</v>
      </c>
      <c r="B2695">
        <v>2012</v>
      </c>
      <c r="C2695" s="1">
        <v>320000</v>
      </c>
      <c r="D2695">
        <v>120000</v>
      </c>
      <c r="E2695" t="s">
        <v>14</v>
      </c>
      <c r="F2695" t="s">
        <v>25</v>
      </c>
      <c r="G2695" t="s">
        <v>12</v>
      </c>
      <c r="H2695" t="s">
        <v>121</v>
      </c>
      <c r="I2695" t="s">
        <v>1676</v>
      </c>
      <c r="J2695" t="s">
        <v>1676</v>
      </c>
      <c r="K2695" t="s">
        <v>1676</v>
      </c>
      <c r="L2695" t="s">
        <v>1676</v>
      </c>
    </row>
    <row r="2696" spans="1:13" x14ac:dyDescent="0.3">
      <c r="A2696" t="s">
        <v>597</v>
      </c>
      <c r="B2696">
        <v>2016</v>
      </c>
      <c r="C2696" s="1">
        <v>1670000</v>
      </c>
      <c r="D2696">
        <v>25000</v>
      </c>
      <c r="E2696" t="s">
        <v>14</v>
      </c>
      <c r="F2696" t="s">
        <v>25</v>
      </c>
      <c r="G2696" t="s">
        <v>12</v>
      </c>
      <c r="H2696" t="s">
        <v>126</v>
      </c>
      <c r="I2696" t="s">
        <v>2669</v>
      </c>
      <c r="J2696" t="s">
        <v>2670</v>
      </c>
      <c r="K2696" t="s">
        <v>2671</v>
      </c>
      <c r="L2696" t="s">
        <v>2672</v>
      </c>
      <c r="M2696">
        <v>7</v>
      </c>
    </row>
    <row r="2697" spans="1:13" x14ac:dyDescent="0.3">
      <c r="A2697" t="s">
        <v>619</v>
      </c>
      <c r="B2697">
        <v>2013</v>
      </c>
      <c r="C2697" s="1">
        <v>356000</v>
      </c>
      <c r="D2697">
        <v>70000</v>
      </c>
      <c r="E2697" t="s">
        <v>14</v>
      </c>
      <c r="F2697" t="s">
        <v>25</v>
      </c>
      <c r="G2697" t="s">
        <v>12</v>
      </c>
      <c r="H2697" t="s">
        <v>126</v>
      </c>
      <c r="I2697" t="s">
        <v>1624</v>
      </c>
      <c r="J2697" t="s">
        <v>1625</v>
      </c>
      <c r="K2697" t="s">
        <v>1626</v>
      </c>
      <c r="L2697" t="s">
        <v>1627</v>
      </c>
      <c r="M2697">
        <v>5</v>
      </c>
    </row>
    <row r="2698" spans="1:13" x14ac:dyDescent="0.3">
      <c r="A2698" t="s">
        <v>141</v>
      </c>
      <c r="B2698">
        <v>2013</v>
      </c>
      <c r="C2698" s="1">
        <v>500000</v>
      </c>
      <c r="D2698">
        <v>32000</v>
      </c>
      <c r="E2698" t="s">
        <v>10</v>
      </c>
      <c r="F2698" t="s">
        <v>25</v>
      </c>
      <c r="G2698" t="s">
        <v>12</v>
      </c>
      <c r="H2698" t="s">
        <v>121</v>
      </c>
      <c r="I2698" t="s">
        <v>1716</v>
      </c>
      <c r="J2698" t="s">
        <v>1634</v>
      </c>
      <c r="K2698" t="s">
        <v>1753</v>
      </c>
      <c r="L2698" t="s">
        <v>1754</v>
      </c>
      <c r="M2698">
        <v>5</v>
      </c>
    </row>
    <row r="2699" spans="1:13" x14ac:dyDescent="0.3">
      <c r="A2699" t="s">
        <v>1467</v>
      </c>
      <c r="B2699">
        <v>2018</v>
      </c>
      <c r="C2699" s="1">
        <v>409999</v>
      </c>
      <c r="D2699">
        <v>35000</v>
      </c>
      <c r="E2699" t="s">
        <v>10</v>
      </c>
      <c r="F2699" t="s">
        <v>25</v>
      </c>
      <c r="G2699" t="s">
        <v>12</v>
      </c>
      <c r="H2699" t="s">
        <v>126</v>
      </c>
      <c r="I2699" t="s">
        <v>2188</v>
      </c>
      <c r="J2699" t="s">
        <v>1704</v>
      </c>
      <c r="K2699" t="s">
        <v>2064</v>
      </c>
      <c r="L2699" t="s">
        <v>1706</v>
      </c>
      <c r="M2699">
        <v>5</v>
      </c>
    </row>
    <row r="2700" spans="1:13" x14ac:dyDescent="0.3">
      <c r="A2700" t="s">
        <v>440</v>
      </c>
      <c r="B2700">
        <v>2019</v>
      </c>
      <c r="C2700" s="1">
        <v>980000</v>
      </c>
      <c r="D2700">
        <v>50000</v>
      </c>
      <c r="E2700" t="s">
        <v>14</v>
      </c>
      <c r="F2700" t="s">
        <v>25</v>
      </c>
      <c r="G2700" t="s">
        <v>12</v>
      </c>
      <c r="H2700" t="s">
        <v>121</v>
      </c>
      <c r="I2700" t="s">
        <v>1718</v>
      </c>
      <c r="J2700" t="s">
        <v>1625</v>
      </c>
      <c r="K2700" t="s">
        <v>1685</v>
      </c>
      <c r="L2700" t="s">
        <v>1686</v>
      </c>
      <c r="M2700">
        <v>5</v>
      </c>
    </row>
    <row r="2701" spans="1:13" x14ac:dyDescent="0.3">
      <c r="A2701" t="s">
        <v>767</v>
      </c>
      <c r="B2701">
        <v>2005</v>
      </c>
      <c r="C2701" s="1">
        <v>150000</v>
      </c>
      <c r="D2701">
        <v>100000</v>
      </c>
      <c r="E2701" t="s">
        <v>14</v>
      </c>
      <c r="F2701" t="s">
        <v>25</v>
      </c>
      <c r="G2701" t="s">
        <v>12</v>
      </c>
      <c r="H2701" t="s">
        <v>126</v>
      </c>
      <c r="I2701" t="s">
        <v>1994</v>
      </c>
      <c r="J2701" t="s">
        <v>2164</v>
      </c>
      <c r="K2701" t="s">
        <v>2165</v>
      </c>
      <c r="L2701" t="s">
        <v>2166</v>
      </c>
      <c r="M2701">
        <v>7</v>
      </c>
    </row>
    <row r="2702" spans="1:13" x14ac:dyDescent="0.3">
      <c r="A2702" t="s">
        <v>831</v>
      </c>
      <c r="B2702">
        <v>2019</v>
      </c>
      <c r="C2702" s="1">
        <v>750000</v>
      </c>
      <c r="D2702">
        <v>3100</v>
      </c>
      <c r="E2702" t="s">
        <v>10</v>
      </c>
      <c r="F2702" t="s">
        <v>25</v>
      </c>
      <c r="G2702" t="s">
        <v>19</v>
      </c>
      <c r="H2702" t="s">
        <v>121</v>
      </c>
      <c r="I2702" t="s">
        <v>1713</v>
      </c>
      <c r="J2702" t="s">
        <v>1704</v>
      </c>
      <c r="K2702" t="s">
        <v>2090</v>
      </c>
      <c r="L2702" t="s">
        <v>2117</v>
      </c>
      <c r="M2702">
        <v>5</v>
      </c>
    </row>
    <row r="2703" spans="1:13" x14ac:dyDescent="0.3">
      <c r="A2703" t="s">
        <v>3129</v>
      </c>
      <c r="B2703">
        <v>2013</v>
      </c>
      <c r="C2703" s="1">
        <v>500000</v>
      </c>
      <c r="D2703">
        <v>60000</v>
      </c>
      <c r="E2703" t="s">
        <v>10</v>
      </c>
      <c r="F2703" t="s">
        <v>25</v>
      </c>
      <c r="G2703" t="s">
        <v>19</v>
      </c>
      <c r="H2703" t="s">
        <v>121</v>
      </c>
      <c r="I2703" t="s">
        <v>2366</v>
      </c>
      <c r="J2703" t="s">
        <v>1797</v>
      </c>
      <c r="K2703" t="s">
        <v>3130</v>
      </c>
      <c r="L2703" t="s">
        <v>3131</v>
      </c>
      <c r="M2703">
        <v>5</v>
      </c>
    </row>
    <row r="2704" spans="1:13" x14ac:dyDescent="0.3">
      <c r="A2704" t="s">
        <v>459</v>
      </c>
      <c r="B2704">
        <v>2013</v>
      </c>
      <c r="C2704" s="1">
        <v>355000</v>
      </c>
      <c r="D2704">
        <v>170000</v>
      </c>
      <c r="E2704" t="s">
        <v>14</v>
      </c>
      <c r="F2704" t="s">
        <v>25</v>
      </c>
      <c r="G2704" t="s">
        <v>12</v>
      </c>
      <c r="H2704" t="s">
        <v>121</v>
      </c>
      <c r="I2704" t="s">
        <v>1826</v>
      </c>
      <c r="J2704" t="s">
        <v>1625</v>
      </c>
      <c r="K2704" t="s">
        <v>1626</v>
      </c>
      <c r="L2704" t="s">
        <v>1627</v>
      </c>
      <c r="M2704">
        <v>5</v>
      </c>
    </row>
    <row r="2705" spans="1:13" x14ac:dyDescent="0.3">
      <c r="A2705" t="s">
        <v>242</v>
      </c>
      <c r="B2705">
        <v>2011</v>
      </c>
      <c r="C2705" s="1">
        <v>200000</v>
      </c>
      <c r="D2705">
        <v>50000</v>
      </c>
      <c r="E2705" t="s">
        <v>14</v>
      </c>
      <c r="F2705" t="s">
        <v>25</v>
      </c>
      <c r="G2705" t="s">
        <v>12</v>
      </c>
      <c r="H2705" t="s">
        <v>126</v>
      </c>
      <c r="I2705" t="s">
        <v>1733</v>
      </c>
      <c r="J2705" t="s">
        <v>1896</v>
      </c>
      <c r="K2705" t="s">
        <v>2279</v>
      </c>
      <c r="L2705" t="s">
        <v>2280</v>
      </c>
      <c r="M2705">
        <v>5</v>
      </c>
    </row>
    <row r="2706" spans="1:13" x14ac:dyDescent="0.3">
      <c r="A2706" t="s">
        <v>320</v>
      </c>
      <c r="B2706">
        <v>2008</v>
      </c>
      <c r="C2706" s="1">
        <v>370000</v>
      </c>
      <c r="D2706">
        <v>120000</v>
      </c>
      <c r="E2706" t="s">
        <v>14</v>
      </c>
      <c r="F2706" t="s">
        <v>25</v>
      </c>
      <c r="G2706" t="s">
        <v>12</v>
      </c>
      <c r="H2706" t="s">
        <v>126</v>
      </c>
      <c r="I2706" t="s">
        <v>2148</v>
      </c>
      <c r="J2706" t="s">
        <v>1764</v>
      </c>
      <c r="K2706" t="s">
        <v>2149</v>
      </c>
      <c r="L2706" t="s">
        <v>2150</v>
      </c>
      <c r="M2706">
        <v>8</v>
      </c>
    </row>
    <row r="2707" spans="1:13" x14ac:dyDescent="0.3">
      <c r="A2707" t="s">
        <v>2950</v>
      </c>
      <c r="B2707">
        <v>2015</v>
      </c>
      <c r="C2707" s="1">
        <v>450000</v>
      </c>
      <c r="D2707">
        <v>20000</v>
      </c>
      <c r="E2707" t="s">
        <v>10</v>
      </c>
      <c r="F2707" t="s">
        <v>25</v>
      </c>
      <c r="G2707" t="s">
        <v>12</v>
      </c>
      <c r="H2707" t="s">
        <v>121</v>
      </c>
      <c r="I2707" t="s">
        <v>1864</v>
      </c>
      <c r="J2707" t="s">
        <v>1647</v>
      </c>
      <c r="K2707" t="s">
        <v>1682</v>
      </c>
      <c r="L2707" t="s">
        <v>1865</v>
      </c>
      <c r="M2707">
        <v>5</v>
      </c>
    </row>
    <row r="2708" spans="1:13" x14ac:dyDescent="0.3">
      <c r="A2708" t="s">
        <v>394</v>
      </c>
      <c r="B2708">
        <v>2015</v>
      </c>
      <c r="C2708" s="1">
        <v>486000</v>
      </c>
      <c r="D2708">
        <v>10000</v>
      </c>
      <c r="E2708" t="s">
        <v>10</v>
      </c>
      <c r="F2708" t="s">
        <v>25</v>
      </c>
      <c r="G2708" t="s">
        <v>12</v>
      </c>
      <c r="H2708" t="s">
        <v>121</v>
      </c>
      <c r="I2708" t="s">
        <v>1677</v>
      </c>
      <c r="J2708" t="s">
        <v>1647</v>
      </c>
      <c r="K2708" t="s">
        <v>1682</v>
      </c>
      <c r="L2708" t="s">
        <v>1865</v>
      </c>
      <c r="M2708">
        <v>5</v>
      </c>
    </row>
    <row r="2709" spans="1:13" x14ac:dyDescent="0.3">
      <c r="A2709" t="s">
        <v>314</v>
      </c>
      <c r="B2709">
        <v>2011</v>
      </c>
      <c r="C2709" s="1">
        <v>242000</v>
      </c>
      <c r="D2709">
        <v>120000</v>
      </c>
      <c r="E2709" t="s">
        <v>14</v>
      </c>
      <c r="F2709" t="s">
        <v>25</v>
      </c>
      <c r="G2709" t="s">
        <v>12</v>
      </c>
      <c r="H2709" t="s">
        <v>121</v>
      </c>
      <c r="I2709" t="s">
        <v>1700</v>
      </c>
      <c r="J2709" t="s">
        <v>1625</v>
      </c>
      <c r="K2709" t="s">
        <v>1701</v>
      </c>
      <c r="L2709" t="s">
        <v>1686</v>
      </c>
      <c r="M2709">
        <v>5</v>
      </c>
    </row>
    <row r="2710" spans="1:13" x14ac:dyDescent="0.3">
      <c r="A2710" t="s">
        <v>162</v>
      </c>
      <c r="B2710">
        <v>2018</v>
      </c>
      <c r="C2710" s="1">
        <v>580000</v>
      </c>
      <c r="D2710">
        <v>25000</v>
      </c>
      <c r="E2710" t="s">
        <v>10</v>
      </c>
      <c r="F2710" t="s">
        <v>25</v>
      </c>
      <c r="G2710" t="s">
        <v>12</v>
      </c>
      <c r="H2710" t="s">
        <v>121</v>
      </c>
      <c r="I2710" t="s">
        <v>1677</v>
      </c>
      <c r="J2710" t="s">
        <v>1647</v>
      </c>
      <c r="K2710" t="s">
        <v>1648</v>
      </c>
      <c r="L2710" t="s">
        <v>1649</v>
      </c>
      <c r="M2710">
        <v>5</v>
      </c>
    </row>
    <row r="2711" spans="1:13" x14ac:dyDescent="0.3">
      <c r="A2711" t="s">
        <v>486</v>
      </c>
      <c r="B2711">
        <v>2014</v>
      </c>
      <c r="C2711" s="1">
        <v>500000</v>
      </c>
      <c r="D2711">
        <v>130000</v>
      </c>
      <c r="E2711" t="s">
        <v>14</v>
      </c>
      <c r="F2711" t="s">
        <v>25</v>
      </c>
      <c r="G2711" t="s">
        <v>12</v>
      </c>
      <c r="H2711" t="s">
        <v>126</v>
      </c>
      <c r="I2711" t="s">
        <v>1834</v>
      </c>
      <c r="J2711" t="s">
        <v>1629</v>
      </c>
      <c r="K2711" t="s">
        <v>1835</v>
      </c>
      <c r="L2711" t="s">
        <v>1836</v>
      </c>
      <c r="M2711">
        <v>5</v>
      </c>
    </row>
    <row r="2712" spans="1:13" x14ac:dyDescent="0.3">
      <c r="A2712" t="s">
        <v>3132</v>
      </c>
      <c r="B2712">
        <v>2004</v>
      </c>
      <c r="C2712" s="1">
        <v>170000</v>
      </c>
      <c r="D2712">
        <v>120000</v>
      </c>
      <c r="E2712" t="s">
        <v>10</v>
      </c>
      <c r="F2712" t="s">
        <v>25</v>
      </c>
      <c r="G2712" t="s">
        <v>12</v>
      </c>
      <c r="H2712" t="s">
        <v>126</v>
      </c>
      <c r="I2712" t="s">
        <v>1676</v>
      </c>
      <c r="J2712" t="s">
        <v>1676</v>
      </c>
      <c r="K2712" t="s">
        <v>1676</v>
      </c>
      <c r="L2712" t="s">
        <v>1676</v>
      </c>
    </row>
    <row r="2713" spans="1:13" x14ac:dyDescent="0.3">
      <c r="A2713" t="s">
        <v>837</v>
      </c>
      <c r="B2713">
        <v>2013</v>
      </c>
      <c r="C2713" s="1">
        <v>300000</v>
      </c>
      <c r="D2713">
        <v>40000</v>
      </c>
      <c r="E2713" t="s">
        <v>14</v>
      </c>
      <c r="F2713" t="s">
        <v>25</v>
      </c>
      <c r="G2713" t="s">
        <v>12</v>
      </c>
      <c r="H2713" t="s">
        <v>121</v>
      </c>
      <c r="I2713" t="s">
        <v>2104</v>
      </c>
      <c r="J2713" t="s">
        <v>2039</v>
      </c>
      <c r="K2713" t="s">
        <v>1765</v>
      </c>
      <c r="L2713" t="s">
        <v>2105</v>
      </c>
      <c r="M2713">
        <v>7</v>
      </c>
    </row>
    <row r="2714" spans="1:13" x14ac:dyDescent="0.3">
      <c r="A2714" t="s">
        <v>857</v>
      </c>
      <c r="B2714">
        <v>2016</v>
      </c>
      <c r="C2714" s="1">
        <v>710000</v>
      </c>
      <c r="D2714">
        <v>60000</v>
      </c>
      <c r="E2714" t="s">
        <v>14</v>
      </c>
      <c r="F2714" t="s">
        <v>25</v>
      </c>
      <c r="G2714" t="s">
        <v>12</v>
      </c>
      <c r="H2714" t="s">
        <v>121</v>
      </c>
      <c r="I2714" t="s">
        <v>2544</v>
      </c>
      <c r="J2714" t="s">
        <v>2164</v>
      </c>
      <c r="K2714" t="s">
        <v>2165</v>
      </c>
      <c r="L2714" t="s">
        <v>2545</v>
      </c>
      <c r="M2714">
        <v>7</v>
      </c>
    </row>
    <row r="2715" spans="1:13" x14ac:dyDescent="0.3">
      <c r="A2715" t="s">
        <v>3133</v>
      </c>
      <c r="B2715">
        <v>2012</v>
      </c>
      <c r="C2715" s="1">
        <v>220000</v>
      </c>
      <c r="D2715">
        <v>70000</v>
      </c>
      <c r="E2715" t="s">
        <v>14</v>
      </c>
      <c r="F2715" t="s">
        <v>25</v>
      </c>
      <c r="G2715" t="s">
        <v>12</v>
      </c>
      <c r="H2715" t="s">
        <v>154</v>
      </c>
      <c r="I2715" t="s">
        <v>3134</v>
      </c>
      <c r="J2715" t="s">
        <v>1704</v>
      </c>
      <c r="K2715" t="s">
        <v>2035</v>
      </c>
      <c r="L2715" t="s">
        <v>2443</v>
      </c>
      <c r="M2715">
        <v>5</v>
      </c>
    </row>
    <row r="2716" spans="1:13" x14ac:dyDescent="0.3">
      <c r="A2716" t="s">
        <v>569</v>
      </c>
      <c r="B2716">
        <v>2020</v>
      </c>
      <c r="C2716" s="1">
        <v>654000</v>
      </c>
      <c r="D2716">
        <v>1000</v>
      </c>
      <c r="E2716" t="s">
        <v>10</v>
      </c>
      <c r="F2716" t="s">
        <v>25</v>
      </c>
      <c r="G2716" t="s">
        <v>19</v>
      </c>
      <c r="H2716" t="s">
        <v>121</v>
      </c>
      <c r="I2716" t="s">
        <v>1869</v>
      </c>
      <c r="J2716" t="s">
        <v>1647</v>
      </c>
      <c r="K2716" t="s">
        <v>1870</v>
      </c>
      <c r="L2716" t="s">
        <v>1871</v>
      </c>
      <c r="M2716">
        <v>5</v>
      </c>
    </row>
    <row r="2717" spans="1:13" x14ac:dyDescent="0.3">
      <c r="A2717" t="s">
        <v>1546</v>
      </c>
      <c r="B2717">
        <v>2019</v>
      </c>
      <c r="C2717" s="1">
        <v>835000</v>
      </c>
      <c r="D2717">
        <v>10000</v>
      </c>
      <c r="E2717" t="s">
        <v>10</v>
      </c>
      <c r="F2717" t="s">
        <v>25</v>
      </c>
      <c r="G2717" t="s">
        <v>19</v>
      </c>
      <c r="H2717" t="s">
        <v>121</v>
      </c>
      <c r="I2717" t="s">
        <v>1802</v>
      </c>
      <c r="J2717" t="s">
        <v>1832</v>
      </c>
      <c r="K2717" t="s">
        <v>2054</v>
      </c>
      <c r="L2717" t="s">
        <v>2965</v>
      </c>
      <c r="M2717">
        <v>5</v>
      </c>
    </row>
    <row r="2718" spans="1:13" x14ac:dyDescent="0.3">
      <c r="A2718" t="s">
        <v>3135</v>
      </c>
      <c r="B2718">
        <v>2010</v>
      </c>
      <c r="C2718" s="1">
        <v>250000</v>
      </c>
      <c r="D2718">
        <v>47000</v>
      </c>
      <c r="E2718" t="s">
        <v>10</v>
      </c>
      <c r="F2718" t="s">
        <v>25</v>
      </c>
      <c r="G2718" t="s">
        <v>12</v>
      </c>
      <c r="H2718" t="s">
        <v>121</v>
      </c>
      <c r="I2718" t="s">
        <v>2056</v>
      </c>
      <c r="J2718" t="s">
        <v>2859</v>
      </c>
      <c r="K2718" t="s">
        <v>3136</v>
      </c>
      <c r="L2718" t="s">
        <v>3137</v>
      </c>
      <c r="M2718">
        <v>5</v>
      </c>
    </row>
    <row r="2719" spans="1:13" x14ac:dyDescent="0.3">
      <c r="A2719" t="s">
        <v>548</v>
      </c>
      <c r="B2719">
        <v>2019</v>
      </c>
      <c r="C2719" s="1">
        <v>600000</v>
      </c>
      <c r="D2719">
        <v>18000</v>
      </c>
      <c r="E2719" t="s">
        <v>10</v>
      </c>
      <c r="F2719" t="s">
        <v>25</v>
      </c>
      <c r="G2719" t="s">
        <v>12</v>
      </c>
      <c r="H2719" t="s">
        <v>121</v>
      </c>
      <c r="I2719" t="s">
        <v>1869</v>
      </c>
      <c r="J2719" t="s">
        <v>1647</v>
      </c>
      <c r="K2719" t="s">
        <v>1870</v>
      </c>
      <c r="L2719" t="s">
        <v>1871</v>
      </c>
      <c r="M2719">
        <v>5</v>
      </c>
    </row>
    <row r="2720" spans="1:13" x14ac:dyDescent="0.3">
      <c r="A2720" t="s">
        <v>655</v>
      </c>
      <c r="B2720">
        <v>2016</v>
      </c>
      <c r="C2720" s="1">
        <v>459999</v>
      </c>
      <c r="D2720">
        <v>60000</v>
      </c>
      <c r="E2720" t="s">
        <v>10</v>
      </c>
      <c r="F2720" t="s">
        <v>25</v>
      </c>
      <c r="G2720" t="s">
        <v>12</v>
      </c>
      <c r="H2720" t="s">
        <v>121</v>
      </c>
      <c r="I2720" t="s">
        <v>1907</v>
      </c>
      <c r="J2720" t="s">
        <v>1647</v>
      </c>
      <c r="K2720" t="s">
        <v>1757</v>
      </c>
      <c r="L2720" t="s">
        <v>1709</v>
      </c>
      <c r="M2720">
        <v>5</v>
      </c>
    </row>
    <row r="2721" spans="1:13" x14ac:dyDescent="0.3">
      <c r="A2721" t="s">
        <v>1275</v>
      </c>
      <c r="B2721">
        <v>2018</v>
      </c>
      <c r="C2721" s="1">
        <v>275000</v>
      </c>
      <c r="D2721">
        <v>20000</v>
      </c>
      <c r="E2721" t="s">
        <v>10</v>
      </c>
      <c r="F2721" t="s">
        <v>25</v>
      </c>
      <c r="G2721" t="s">
        <v>12</v>
      </c>
      <c r="H2721" t="s">
        <v>121</v>
      </c>
      <c r="I2721" t="s">
        <v>1915</v>
      </c>
      <c r="J2721" t="s">
        <v>1916</v>
      </c>
      <c r="K2721" t="s">
        <v>1678</v>
      </c>
      <c r="L2721" t="s">
        <v>1917</v>
      </c>
      <c r="M2721">
        <v>5</v>
      </c>
    </row>
    <row r="2722" spans="1:13" x14ac:dyDescent="0.3">
      <c r="A2722" t="s">
        <v>484</v>
      </c>
      <c r="B2722">
        <v>2017</v>
      </c>
      <c r="C2722" s="1">
        <v>408000</v>
      </c>
      <c r="D2722">
        <v>60000</v>
      </c>
      <c r="E2722" t="s">
        <v>10</v>
      </c>
      <c r="F2722" t="s">
        <v>25</v>
      </c>
      <c r="G2722" t="s">
        <v>12</v>
      </c>
      <c r="H2722" t="s">
        <v>121</v>
      </c>
      <c r="I2722" t="s">
        <v>1813</v>
      </c>
      <c r="J2722" t="s">
        <v>1814</v>
      </c>
      <c r="K2722" t="s">
        <v>1815</v>
      </c>
      <c r="L2722" t="s">
        <v>1816</v>
      </c>
      <c r="M2722">
        <v>5</v>
      </c>
    </row>
    <row r="2723" spans="1:13" x14ac:dyDescent="0.3">
      <c r="A2723" t="s">
        <v>702</v>
      </c>
      <c r="B2723">
        <v>2018</v>
      </c>
      <c r="C2723" s="1">
        <v>1200000</v>
      </c>
      <c r="D2723">
        <v>25000</v>
      </c>
      <c r="E2723" t="s">
        <v>14</v>
      </c>
      <c r="F2723" t="s">
        <v>25</v>
      </c>
      <c r="G2723" t="s">
        <v>12</v>
      </c>
      <c r="H2723" t="s">
        <v>121</v>
      </c>
      <c r="I2723" t="s">
        <v>1892</v>
      </c>
      <c r="J2723" t="s">
        <v>1742</v>
      </c>
      <c r="K2723" t="s">
        <v>2714</v>
      </c>
      <c r="L2723" t="s">
        <v>1894</v>
      </c>
      <c r="M2723">
        <v>7</v>
      </c>
    </row>
    <row r="2724" spans="1:13" x14ac:dyDescent="0.3">
      <c r="A2724" t="s">
        <v>2263</v>
      </c>
      <c r="B2724">
        <v>2014</v>
      </c>
      <c r="C2724" s="1">
        <v>375000</v>
      </c>
      <c r="D2724">
        <v>52000</v>
      </c>
      <c r="E2724" t="s">
        <v>10</v>
      </c>
      <c r="F2724" t="s">
        <v>25</v>
      </c>
      <c r="G2724" t="s">
        <v>12</v>
      </c>
      <c r="H2724" t="s">
        <v>121</v>
      </c>
      <c r="I2724" t="s">
        <v>1864</v>
      </c>
      <c r="J2724" t="s">
        <v>1647</v>
      </c>
      <c r="K2724" t="s">
        <v>1648</v>
      </c>
      <c r="L2724" t="s">
        <v>2264</v>
      </c>
      <c r="M2724">
        <v>5</v>
      </c>
    </row>
    <row r="2725" spans="1:13" x14ac:dyDescent="0.3">
      <c r="A2725" t="s">
        <v>163</v>
      </c>
      <c r="B2725">
        <v>2006</v>
      </c>
      <c r="C2725" s="1">
        <v>94500</v>
      </c>
      <c r="D2725">
        <v>44000</v>
      </c>
      <c r="E2725" t="s">
        <v>10</v>
      </c>
      <c r="F2725" t="s">
        <v>25</v>
      </c>
      <c r="G2725" t="s">
        <v>12</v>
      </c>
      <c r="H2725" t="s">
        <v>121</v>
      </c>
      <c r="I2725" t="s">
        <v>1687</v>
      </c>
      <c r="J2725" t="s">
        <v>1655</v>
      </c>
      <c r="K2725" t="s">
        <v>1688</v>
      </c>
      <c r="L2725" t="s">
        <v>1689</v>
      </c>
      <c r="M2725">
        <v>5</v>
      </c>
    </row>
    <row r="2726" spans="1:13" x14ac:dyDescent="0.3">
      <c r="A2726" t="s">
        <v>396</v>
      </c>
      <c r="B2726">
        <v>2011</v>
      </c>
      <c r="C2726" s="1">
        <v>300000</v>
      </c>
      <c r="D2726">
        <v>17000</v>
      </c>
      <c r="E2726" t="s">
        <v>10</v>
      </c>
      <c r="F2726" t="s">
        <v>25</v>
      </c>
      <c r="G2726" t="s">
        <v>12</v>
      </c>
      <c r="H2726" t="s">
        <v>121</v>
      </c>
      <c r="I2726" t="s">
        <v>1856</v>
      </c>
      <c r="J2726" t="s">
        <v>1681</v>
      </c>
      <c r="K2726" t="s">
        <v>1675</v>
      </c>
      <c r="L2726" t="s">
        <v>1857</v>
      </c>
      <c r="M2726">
        <v>5</v>
      </c>
    </row>
    <row r="2727" spans="1:13" x14ac:dyDescent="0.3">
      <c r="A2727" t="s">
        <v>1259</v>
      </c>
      <c r="B2727">
        <v>2009</v>
      </c>
      <c r="C2727" s="1">
        <v>350000</v>
      </c>
      <c r="D2727">
        <v>35000</v>
      </c>
      <c r="E2727" t="s">
        <v>10</v>
      </c>
      <c r="F2727" t="s">
        <v>25</v>
      </c>
      <c r="G2727" t="s">
        <v>12</v>
      </c>
      <c r="H2727" t="s">
        <v>121</v>
      </c>
      <c r="I2727" t="s">
        <v>1733</v>
      </c>
      <c r="J2727" t="s">
        <v>1634</v>
      </c>
      <c r="K2727" t="s">
        <v>2050</v>
      </c>
      <c r="L2727" t="s">
        <v>2051</v>
      </c>
      <c r="M2727">
        <v>5</v>
      </c>
    </row>
    <row r="2728" spans="1:13" x14ac:dyDescent="0.3">
      <c r="A2728" t="s">
        <v>1419</v>
      </c>
      <c r="B2728">
        <v>2011</v>
      </c>
      <c r="C2728" s="1">
        <v>975000</v>
      </c>
      <c r="D2728">
        <v>120000</v>
      </c>
      <c r="E2728" t="s">
        <v>14</v>
      </c>
      <c r="F2728" t="s">
        <v>25</v>
      </c>
      <c r="G2728" t="s">
        <v>12</v>
      </c>
      <c r="H2728" t="s">
        <v>154</v>
      </c>
      <c r="I2728" t="s">
        <v>2138</v>
      </c>
      <c r="J2728" t="s">
        <v>1760</v>
      </c>
      <c r="K2728" t="s">
        <v>2139</v>
      </c>
      <c r="L2728" t="s">
        <v>1762</v>
      </c>
      <c r="M2728">
        <v>7</v>
      </c>
    </row>
    <row r="2729" spans="1:13" x14ac:dyDescent="0.3">
      <c r="A2729" t="s">
        <v>448</v>
      </c>
      <c r="B2729">
        <v>2015</v>
      </c>
      <c r="C2729" s="1">
        <v>600000</v>
      </c>
      <c r="D2729">
        <v>100000</v>
      </c>
      <c r="E2729" t="s">
        <v>10</v>
      </c>
      <c r="F2729" t="s">
        <v>25</v>
      </c>
      <c r="G2729" t="s">
        <v>12</v>
      </c>
      <c r="H2729" t="s">
        <v>121</v>
      </c>
      <c r="I2729" t="s">
        <v>1723</v>
      </c>
      <c r="J2729" t="s">
        <v>1647</v>
      </c>
      <c r="K2729" t="s">
        <v>1724</v>
      </c>
      <c r="L2729" t="s">
        <v>1725</v>
      </c>
      <c r="M2729">
        <v>5</v>
      </c>
    </row>
    <row r="2730" spans="1:13" x14ac:dyDescent="0.3">
      <c r="A2730" t="s">
        <v>147</v>
      </c>
      <c r="B2730">
        <v>2014</v>
      </c>
      <c r="C2730" s="1">
        <v>700000</v>
      </c>
      <c r="D2730">
        <v>300000</v>
      </c>
      <c r="E2730" t="s">
        <v>14</v>
      </c>
      <c r="F2730" t="s">
        <v>25</v>
      </c>
      <c r="G2730" t="s">
        <v>12</v>
      </c>
      <c r="H2730" t="s">
        <v>126</v>
      </c>
      <c r="I2730" t="s">
        <v>1763</v>
      </c>
      <c r="J2730" t="s">
        <v>1764</v>
      </c>
      <c r="K2730" t="s">
        <v>1789</v>
      </c>
      <c r="L2730" t="s">
        <v>1766</v>
      </c>
      <c r="M2730">
        <v>7</v>
      </c>
    </row>
    <row r="2731" spans="1:13" x14ac:dyDescent="0.3">
      <c r="A2731" t="s">
        <v>995</v>
      </c>
      <c r="B2731">
        <v>2017</v>
      </c>
      <c r="C2731" s="1">
        <v>640000</v>
      </c>
      <c r="D2731">
        <v>90000</v>
      </c>
      <c r="E2731" t="s">
        <v>14</v>
      </c>
      <c r="F2731" t="s">
        <v>25</v>
      </c>
      <c r="G2731" t="s">
        <v>12</v>
      </c>
      <c r="H2731" t="s">
        <v>121</v>
      </c>
      <c r="I2731" t="s">
        <v>2749</v>
      </c>
      <c r="J2731" t="s">
        <v>2039</v>
      </c>
      <c r="K2731" t="s">
        <v>2124</v>
      </c>
      <c r="L2731" t="s">
        <v>2171</v>
      </c>
      <c r="M2731">
        <v>7</v>
      </c>
    </row>
    <row r="2732" spans="1:13" x14ac:dyDescent="0.3">
      <c r="A2732" t="s">
        <v>687</v>
      </c>
      <c r="B2732">
        <v>2017</v>
      </c>
      <c r="C2732" s="1">
        <v>1110000</v>
      </c>
      <c r="D2732">
        <v>186000</v>
      </c>
      <c r="E2732" t="s">
        <v>14</v>
      </c>
      <c r="F2732" t="s">
        <v>25</v>
      </c>
      <c r="G2732" t="s">
        <v>12</v>
      </c>
      <c r="H2732" t="s">
        <v>121</v>
      </c>
      <c r="I2732" t="s">
        <v>1911</v>
      </c>
      <c r="J2732" t="s">
        <v>1900</v>
      </c>
      <c r="K2732" t="s">
        <v>1912</v>
      </c>
      <c r="L2732" t="s">
        <v>1913</v>
      </c>
      <c r="M2732">
        <v>5</v>
      </c>
    </row>
    <row r="2733" spans="1:13" x14ac:dyDescent="0.3">
      <c r="A2733" t="s">
        <v>223</v>
      </c>
      <c r="B2733">
        <v>2014</v>
      </c>
      <c r="C2733" s="1">
        <v>570000</v>
      </c>
      <c r="D2733">
        <v>79000</v>
      </c>
      <c r="E2733" t="s">
        <v>14</v>
      </c>
      <c r="F2733" t="s">
        <v>25</v>
      </c>
      <c r="G2733" t="s">
        <v>12</v>
      </c>
      <c r="H2733" t="s">
        <v>126</v>
      </c>
      <c r="I2733" t="s">
        <v>1918</v>
      </c>
      <c r="J2733" t="s">
        <v>1625</v>
      </c>
      <c r="K2733" t="s">
        <v>1811</v>
      </c>
      <c r="L2733" t="s">
        <v>1686</v>
      </c>
      <c r="M2733">
        <v>7</v>
      </c>
    </row>
    <row r="2734" spans="1:13" x14ac:dyDescent="0.3">
      <c r="A2734" t="s">
        <v>1201</v>
      </c>
      <c r="B2734">
        <v>2010</v>
      </c>
      <c r="C2734" s="1">
        <v>451999</v>
      </c>
      <c r="D2734">
        <v>120000</v>
      </c>
      <c r="E2734" t="s">
        <v>14</v>
      </c>
      <c r="F2734" t="s">
        <v>25</v>
      </c>
      <c r="G2734" t="s">
        <v>12</v>
      </c>
      <c r="H2734" t="s">
        <v>121</v>
      </c>
      <c r="I2734" t="s">
        <v>2148</v>
      </c>
      <c r="J2734" t="s">
        <v>1764</v>
      </c>
      <c r="K2734" t="s">
        <v>2149</v>
      </c>
      <c r="L2734" t="s">
        <v>2150</v>
      </c>
      <c r="M2734">
        <v>7</v>
      </c>
    </row>
    <row r="2735" spans="1:13" x14ac:dyDescent="0.3">
      <c r="A2735" t="s">
        <v>215</v>
      </c>
      <c r="B2735">
        <v>2016</v>
      </c>
      <c r="C2735" s="1">
        <v>240000</v>
      </c>
      <c r="D2735">
        <v>59300</v>
      </c>
      <c r="E2735" t="s">
        <v>10</v>
      </c>
      <c r="F2735" t="s">
        <v>25</v>
      </c>
      <c r="G2735" t="s">
        <v>12</v>
      </c>
      <c r="H2735" t="s">
        <v>121</v>
      </c>
      <c r="I2735" t="s">
        <v>2080</v>
      </c>
      <c r="J2735" t="s">
        <v>2081</v>
      </c>
      <c r="K2735" t="s">
        <v>2082</v>
      </c>
      <c r="L2735" t="s">
        <v>2083</v>
      </c>
      <c r="M2735">
        <v>5</v>
      </c>
    </row>
    <row r="2736" spans="1:13" x14ac:dyDescent="0.3">
      <c r="A2736" t="s">
        <v>765</v>
      </c>
      <c r="B2736">
        <v>2014</v>
      </c>
      <c r="C2736" s="1">
        <v>680000</v>
      </c>
      <c r="D2736">
        <v>120000</v>
      </c>
      <c r="E2736" t="s">
        <v>14</v>
      </c>
      <c r="F2736" t="s">
        <v>25</v>
      </c>
      <c r="G2736" t="s">
        <v>12</v>
      </c>
      <c r="H2736" t="s">
        <v>121</v>
      </c>
      <c r="I2736" t="s">
        <v>2340</v>
      </c>
      <c r="J2736" t="s">
        <v>2164</v>
      </c>
      <c r="K2736" t="s">
        <v>2035</v>
      </c>
      <c r="L2736" t="s">
        <v>2447</v>
      </c>
      <c r="M2736">
        <v>7</v>
      </c>
    </row>
    <row r="2737" spans="1:13" x14ac:dyDescent="0.3">
      <c r="A2737" t="s">
        <v>324</v>
      </c>
      <c r="B2737">
        <v>2015</v>
      </c>
      <c r="C2737" s="1">
        <v>350000</v>
      </c>
      <c r="D2737">
        <v>60000</v>
      </c>
      <c r="E2737" t="s">
        <v>14</v>
      </c>
      <c r="F2737" t="s">
        <v>25</v>
      </c>
      <c r="G2737" t="s">
        <v>12</v>
      </c>
      <c r="H2737" t="s">
        <v>121</v>
      </c>
      <c r="I2737" t="s">
        <v>2048</v>
      </c>
      <c r="J2737" t="s">
        <v>1625</v>
      </c>
      <c r="K2737" t="s">
        <v>1626</v>
      </c>
      <c r="L2737" t="s">
        <v>2049</v>
      </c>
      <c r="M2737">
        <v>5</v>
      </c>
    </row>
    <row r="2738" spans="1:13" x14ac:dyDescent="0.3">
      <c r="A2738" t="s">
        <v>1425</v>
      </c>
      <c r="B2738">
        <v>2012</v>
      </c>
      <c r="C2738" s="1">
        <v>360000</v>
      </c>
      <c r="D2738">
        <v>60000</v>
      </c>
      <c r="E2738" t="s">
        <v>10</v>
      </c>
      <c r="F2738" t="s">
        <v>25</v>
      </c>
      <c r="G2738" t="s">
        <v>12</v>
      </c>
      <c r="H2738" t="s">
        <v>154</v>
      </c>
      <c r="I2738" t="s">
        <v>1858</v>
      </c>
      <c r="J2738" t="s">
        <v>1832</v>
      </c>
      <c r="K2738" t="s">
        <v>1833</v>
      </c>
      <c r="L2738" t="s">
        <v>1859</v>
      </c>
      <c r="M2738">
        <v>5</v>
      </c>
    </row>
    <row r="2739" spans="1:13" x14ac:dyDescent="0.3">
      <c r="A2739" t="s">
        <v>1094</v>
      </c>
      <c r="B2739">
        <v>2010</v>
      </c>
      <c r="C2739" s="1">
        <v>250000</v>
      </c>
      <c r="D2739">
        <v>80000</v>
      </c>
      <c r="E2739" t="s">
        <v>10</v>
      </c>
      <c r="F2739" t="s">
        <v>25</v>
      </c>
      <c r="G2739" t="s">
        <v>12</v>
      </c>
      <c r="H2739" t="s">
        <v>126</v>
      </c>
      <c r="I2739" t="s">
        <v>2007</v>
      </c>
      <c r="J2739" t="s">
        <v>1814</v>
      </c>
      <c r="K2739" t="s">
        <v>2124</v>
      </c>
      <c r="L2739" t="s">
        <v>2314</v>
      </c>
      <c r="M2739">
        <v>5</v>
      </c>
    </row>
    <row r="2740" spans="1:13" x14ac:dyDescent="0.3">
      <c r="A2740" t="s">
        <v>548</v>
      </c>
      <c r="B2740">
        <v>2019</v>
      </c>
      <c r="C2740" s="1">
        <v>550000</v>
      </c>
      <c r="D2740">
        <v>11500</v>
      </c>
      <c r="E2740" t="s">
        <v>10</v>
      </c>
      <c r="F2740" t="s">
        <v>25</v>
      </c>
      <c r="G2740" t="s">
        <v>12</v>
      </c>
      <c r="H2740" t="s">
        <v>121</v>
      </c>
      <c r="I2740" t="s">
        <v>1869</v>
      </c>
      <c r="J2740" t="s">
        <v>1647</v>
      </c>
      <c r="K2740" t="s">
        <v>1870</v>
      </c>
      <c r="L2740" t="s">
        <v>1871</v>
      </c>
      <c r="M2740">
        <v>5</v>
      </c>
    </row>
    <row r="2741" spans="1:13" x14ac:dyDescent="0.3">
      <c r="A2741" t="s">
        <v>173</v>
      </c>
      <c r="B2741">
        <v>2012</v>
      </c>
      <c r="C2741" s="1">
        <v>180000</v>
      </c>
      <c r="D2741">
        <v>56000</v>
      </c>
      <c r="E2741" t="s">
        <v>10</v>
      </c>
      <c r="F2741" t="s">
        <v>25</v>
      </c>
      <c r="G2741" t="s">
        <v>12</v>
      </c>
      <c r="H2741" t="s">
        <v>121</v>
      </c>
      <c r="I2741" t="s">
        <v>2031</v>
      </c>
      <c r="J2741" t="s">
        <v>2250</v>
      </c>
      <c r="K2741" t="s">
        <v>2251</v>
      </c>
      <c r="L2741" t="s">
        <v>2252</v>
      </c>
      <c r="M2741">
        <v>5</v>
      </c>
    </row>
    <row r="2742" spans="1:13" x14ac:dyDescent="0.3">
      <c r="A2742" t="s">
        <v>885</v>
      </c>
      <c r="B2742">
        <v>2016</v>
      </c>
      <c r="C2742" s="1">
        <v>425000</v>
      </c>
      <c r="D2742">
        <v>68000</v>
      </c>
      <c r="E2742" t="s">
        <v>14</v>
      </c>
      <c r="F2742" t="s">
        <v>25</v>
      </c>
      <c r="G2742" t="s">
        <v>12</v>
      </c>
      <c r="H2742" t="s">
        <v>121</v>
      </c>
      <c r="I2742" t="s">
        <v>1784</v>
      </c>
      <c r="J2742" t="s">
        <v>1629</v>
      </c>
      <c r="K2742" t="s">
        <v>1698</v>
      </c>
      <c r="L2742" t="s">
        <v>1686</v>
      </c>
      <c r="M2742">
        <v>5</v>
      </c>
    </row>
    <row r="2743" spans="1:13" x14ac:dyDescent="0.3">
      <c r="A2743" t="s">
        <v>1467</v>
      </c>
      <c r="B2743">
        <v>2019</v>
      </c>
      <c r="C2743" s="1">
        <v>409999</v>
      </c>
      <c r="D2743">
        <v>25000</v>
      </c>
      <c r="E2743" t="s">
        <v>10</v>
      </c>
      <c r="F2743" t="s">
        <v>25</v>
      </c>
      <c r="G2743" t="s">
        <v>12</v>
      </c>
      <c r="H2743" t="s">
        <v>121</v>
      </c>
      <c r="I2743" t="s">
        <v>2188</v>
      </c>
      <c r="J2743" t="s">
        <v>1704</v>
      </c>
      <c r="K2743" t="s">
        <v>2064</v>
      </c>
      <c r="L2743" t="s">
        <v>1706</v>
      </c>
      <c r="M2743">
        <v>5</v>
      </c>
    </row>
    <row r="2744" spans="1:13" x14ac:dyDescent="0.3">
      <c r="A2744" t="s">
        <v>1467</v>
      </c>
      <c r="B2744">
        <v>2018</v>
      </c>
      <c r="C2744" s="1">
        <v>438999</v>
      </c>
      <c r="D2744">
        <v>25000</v>
      </c>
      <c r="E2744" t="s">
        <v>10</v>
      </c>
      <c r="F2744" t="s">
        <v>25</v>
      </c>
      <c r="G2744" t="s">
        <v>12</v>
      </c>
      <c r="H2744" t="s">
        <v>121</v>
      </c>
      <c r="I2744" t="s">
        <v>2188</v>
      </c>
      <c r="J2744" t="s">
        <v>1704</v>
      </c>
      <c r="K2744" t="s">
        <v>2064</v>
      </c>
      <c r="L2744" t="s">
        <v>1706</v>
      </c>
      <c r="M2744">
        <v>5</v>
      </c>
    </row>
    <row r="2745" spans="1:13" x14ac:dyDescent="0.3">
      <c r="A2745" t="s">
        <v>2281</v>
      </c>
      <c r="B2745">
        <v>2014</v>
      </c>
      <c r="C2745" s="1">
        <v>225000</v>
      </c>
      <c r="D2745">
        <v>100000</v>
      </c>
      <c r="E2745" t="s">
        <v>10</v>
      </c>
      <c r="F2745" t="s">
        <v>25</v>
      </c>
      <c r="G2745" t="s">
        <v>12</v>
      </c>
      <c r="H2745" t="s">
        <v>121</v>
      </c>
      <c r="I2745" t="s">
        <v>2098</v>
      </c>
      <c r="J2745" t="s">
        <v>1681</v>
      </c>
      <c r="K2745" t="s">
        <v>1843</v>
      </c>
      <c r="L2745" t="s">
        <v>1739</v>
      </c>
      <c r="M2745">
        <v>5</v>
      </c>
    </row>
    <row r="2746" spans="1:13" x14ac:dyDescent="0.3">
      <c r="A2746" t="s">
        <v>955</v>
      </c>
      <c r="B2746">
        <v>2017</v>
      </c>
      <c r="C2746" s="1">
        <v>580000</v>
      </c>
      <c r="D2746">
        <v>95000</v>
      </c>
      <c r="E2746" t="s">
        <v>14</v>
      </c>
      <c r="F2746" t="s">
        <v>25</v>
      </c>
      <c r="G2746" t="s">
        <v>12</v>
      </c>
      <c r="H2746" t="s">
        <v>121</v>
      </c>
      <c r="I2746" t="s">
        <v>2170</v>
      </c>
      <c r="J2746" t="s">
        <v>2164</v>
      </c>
      <c r="K2746" t="s">
        <v>2165</v>
      </c>
      <c r="L2746" t="s">
        <v>2325</v>
      </c>
      <c r="M2746">
        <v>9</v>
      </c>
    </row>
    <row r="2747" spans="1:13" x14ac:dyDescent="0.3">
      <c r="A2747" t="s">
        <v>644</v>
      </c>
      <c r="B2747">
        <v>2008</v>
      </c>
      <c r="C2747" s="1">
        <v>200000</v>
      </c>
      <c r="D2747">
        <v>100000</v>
      </c>
      <c r="E2747" t="s">
        <v>10</v>
      </c>
      <c r="F2747" t="s">
        <v>25</v>
      </c>
      <c r="G2747" t="s">
        <v>12</v>
      </c>
      <c r="H2747" t="s">
        <v>121</v>
      </c>
      <c r="I2747" t="s">
        <v>2023</v>
      </c>
      <c r="J2747" t="s">
        <v>1643</v>
      </c>
      <c r="K2747" t="s">
        <v>2037</v>
      </c>
      <c r="L2747" t="s">
        <v>1865</v>
      </c>
      <c r="M2747">
        <v>5</v>
      </c>
    </row>
    <row r="2748" spans="1:13" x14ac:dyDescent="0.3">
      <c r="A2748" t="s">
        <v>3025</v>
      </c>
      <c r="B2748">
        <v>2006</v>
      </c>
      <c r="C2748" s="1">
        <v>75000</v>
      </c>
      <c r="D2748">
        <v>90000</v>
      </c>
      <c r="E2748" t="s">
        <v>10</v>
      </c>
      <c r="F2748" t="s">
        <v>25</v>
      </c>
      <c r="G2748" t="s">
        <v>12</v>
      </c>
      <c r="H2748" t="s">
        <v>126</v>
      </c>
      <c r="I2748" t="s">
        <v>1676</v>
      </c>
      <c r="J2748" t="s">
        <v>1676</v>
      </c>
      <c r="K2748" t="s">
        <v>1676</v>
      </c>
      <c r="L2748" t="s">
        <v>1676</v>
      </c>
    </row>
    <row r="2749" spans="1:13" x14ac:dyDescent="0.3">
      <c r="A2749" t="s">
        <v>623</v>
      </c>
      <c r="B2749">
        <v>2013</v>
      </c>
      <c r="C2749" s="1">
        <v>250000</v>
      </c>
      <c r="D2749">
        <v>47000</v>
      </c>
      <c r="E2749" t="s">
        <v>14</v>
      </c>
      <c r="F2749" t="s">
        <v>25</v>
      </c>
      <c r="G2749" t="s">
        <v>12</v>
      </c>
      <c r="H2749" t="s">
        <v>121</v>
      </c>
      <c r="I2749" t="s">
        <v>1703</v>
      </c>
      <c r="J2749" t="s">
        <v>1625</v>
      </c>
      <c r="K2749" t="s">
        <v>2035</v>
      </c>
      <c r="L2749" t="s">
        <v>2723</v>
      </c>
      <c r="M2749">
        <v>5</v>
      </c>
    </row>
    <row r="2750" spans="1:13" x14ac:dyDescent="0.3">
      <c r="A2750" t="s">
        <v>494</v>
      </c>
      <c r="B2750">
        <v>2011</v>
      </c>
      <c r="C2750" s="1">
        <v>170000</v>
      </c>
      <c r="D2750">
        <v>175000</v>
      </c>
      <c r="E2750" t="s">
        <v>14</v>
      </c>
      <c r="F2750" t="s">
        <v>25</v>
      </c>
      <c r="G2750" t="s">
        <v>12</v>
      </c>
      <c r="H2750" t="s">
        <v>126</v>
      </c>
      <c r="I2750" t="s">
        <v>2031</v>
      </c>
      <c r="J2750" t="s">
        <v>1625</v>
      </c>
      <c r="K2750" t="s">
        <v>1675</v>
      </c>
      <c r="L2750" t="s">
        <v>1627</v>
      </c>
      <c r="M2750">
        <v>5</v>
      </c>
    </row>
    <row r="2751" spans="1:13" x14ac:dyDescent="0.3">
      <c r="A2751" t="s">
        <v>355</v>
      </c>
      <c r="B2751">
        <v>2010</v>
      </c>
      <c r="C2751" s="1">
        <v>300000</v>
      </c>
      <c r="D2751">
        <v>60000</v>
      </c>
      <c r="E2751" t="s">
        <v>10</v>
      </c>
      <c r="F2751" t="s">
        <v>25</v>
      </c>
      <c r="G2751" t="s">
        <v>12</v>
      </c>
      <c r="H2751" t="s">
        <v>126</v>
      </c>
      <c r="I2751" t="s">
        <v>2023</v>
      </c>
      <c r="J2751" t="s">
        <v>1647</v>
      </c>
      <c r="K2751" t="s">
        <v>2037</v>
      </c>
      <c r="L2751" t="s">
        <v>1865</v>
      </c>
      <c r="M2751">
        <v>5</v>
      </c>
    </row>
    <row r="2752" spans="1:13" x14ac:dyDescent="0.3">
      <c r="A2752" t="s">
        <v>767</v>
      </c>
      <c r="B2752">
        <v>2005</v>
      </c>
      <c r="C2752" s="1">
        <v>160000</v>
      </c>
      <c r="D2752">
        <v>300000</v>
      </c>
      <c r="E2752" t="s">
        <v>14</v>
      </c>
      <c r="F2752" t="s">
        <v>25</v>
      </c>
      <c r="G2752" t="s">
        <v>12</v>
      </c>
      <c r="H2752" t="s">
        <v>154</v>
      </c>
      <c r="I2752" t="s">
        <v>1994</v>
      </c>
      <c r="J2752" t="s">
        <v>2164</v>
      </c>
      <c r="K2752" t="s">
        <v>2165</v>
      </c>
      <c r="L2752" t="s">
        <v>2166</v>
      </c>
      <c r="M2752">
        <v>7</v>
      </c>
    </row>
    <row r="2753" spans="1:13" x14ac:dyDescent="0.3">
      <c r="A2753" t="s">
        <v>219</v>
      </c>
      <c r="B2753">
        <v>2014</v>
      </c>
      <c r="C2753" s="1">
        <v>409999</v>
      </c>
      <c r="D2753">
        <v>150000</v>
      </c>
      <c r="E2753" t="s">
        <v>14</v>
      </c>
      <c r="F2753" t="s">
        <v>25</v>
      </c>
      <c r="G2753" t="s">
        <v>12</v>
      </c>
      <c r="H2753" t="s">
        <v>154</v>
      </c>
      <c r="I2753" t="s">
        <v>1624</v>
      </c>
      <c r="J2753" t="s">
        <v>1625</v>
      </c>
      <c r="K2753" t="s">
        <v>1626</v>
      </c>
      <c r="L2753" t="s">
        <v>1627</v>
      </c>
      <c r="M2753">
        <v>5</v>
      </c>
    </row>
    <row r="2754" spans="1:13" x14ac:dyDescent="0.3">
      <c r="A2754" t="s">
        <v>903</v>
      </c>
      <c r="B2754">
        <v>2012</v>
      </c>
      <c r="C2754" s="1">
        <v>350000</v>
      </c>
      <c r="D2754">
        <v>110000</v>
      </c>
      <c r="E2754" t="s">
        <v>14</v>
      </c>
      <c r="F2754" t="s">
        <v>25</v>
      </c>
      <c r="G2754" t="s">
        <v>12</v>
      </c>
      <c r="H2754" t="s">
        <v>154</v>
      </c>
      <c r="I2754" t="s">
        <v>1638</v>
      </c>
      <c r="J2754" t="s">
        <v>1639</v>
      </c>
      <c r="K2754" t="s">
        <v>1640</v>
      </c>
      <c r="L2754" t="s">
        <v>1641</v>
      </c>
      <c r="M2754">
        <v>5</v>
      </c>
    </row>
    <row r="2755" spans="1:13" x14ac:dyDescent="0.3">
      <c r="A2755" t="s">
        <v>639</v>
      </c>
      <c r="B2755">
        <v>2019</v>
      </c>
      <c r="C2755" s="1">
        <v>310000</v>
      </c>
      <c r="D2755">
        <v>25000</v>
      </c>
      <c r="E2755" t="s">
        <v>10</v>
      </c>
      <c r="F2755" t="s">
        <v>25</v>
      </c>
      <c r="G2755" t="s">
        <v>12</v>
      </c>
      <c r="H2755" t="s">
        <v>121</v>
      </c>
      <c r="I2755" t="s">
        <v>2080</v>
      </c>
      <c r="J2755" t="s">
        <v>2081</v>
      </c>
      <c r="K2755" t="s">
        <v>2082</v>
      </c>
      <c r="L2755" t="s">
        <v>2083</v>
      </c>
      <c r="M2755">
        <v>5</v>
      </c>
    </row>
    <row r="2756" spans="1:13" x14ac:dyDescent="0.3">
      <c r="A2756" t="s">
        <v>163</v>
      </c>
      <c r="B2756">
        <v>2010</v>
      </c>
      <c r="C2756" s="1">
        <v>135000</v>
      </c>
      <c r="D2756">
        <v>95000</v>
      </c>
      <c r="E2756" t="s">
        <v>10</v>
      </c>
      <c r="F2756" t="s">
        <v>25</v>
      </c>
      <c r="G2756" t="s">
        <v>12</v>
      </c>
      <c r="H2756" t="s">
        <v>154</v>
      </c>
      <c r="I2756" t="s">
        <v>1687</v>
      </c>
      <c r="J2756" t="s">
        <v>1655</v>
      </c>
      <c r="K2756" t="s">
        <v>1688</v>
      </c>
      <c r="L2756" t="s">
        <v>1689</v>
      </c>
      <c r="M2756">
        <v>5</v>
      </c>
    </row>
    <row r="2757" spans="1:13" x14ac:dyDescent="0.3">
      <c r="A2757" t="s">
        <v>400</v>
      </c>
      <c r="B2757">
        <v>2010</v>
      </c>
      <c r="C2757" s="1">
        <v>220000</v>
      </c>
      <c r="D2757">
        <v>100000</v>
      </c>
      <c r="E2757" t="s">
        <v>14</v>
      </c>
      <c r="F2757" t="s">
        <v>25</v>
      </c>
      <c r="G2757" t="s">
        <v>12</v>
      </c>
      <c r="H2757" t="s">
        <v>121</v>
      </c>
      <c r="I2757" t="s">
        <v>2031</v>
      </c>
      <c r="J2757" t="s">
        <v>1625</v>
      </c>
      <c r="K2757" t="s">
        <v>1675</v>
      </c>
      <c r="L2757" t="s">
        <v>2032</v>
      </c>
      <c r="M2757">
        <v>5</v>
      </c>
    </row>
    <row r="2758" spans="1:13" x14ac:dyDescent="0.3">
      <c r="A2758" t="s">
        <v>645</v>
      </c>
      <c r="B2758">
        <v>2017</v>
      </c>
      <c r="C2758" s="1">
        <v>570000</v>
      </c>
      <c r="D2758">
        <v>20000</v>
      </c>
      <c r="E2758" t="s">
        <v>10</v>
      </c>
      <c r="F2758" t="s">
        <v>25</v>
      </c>
      <c r="G2758" t="s">
        <v>12</v>
      </c>
      <c r="H2758" t="s">
        <v>121</v>
      </c>
      <c r="I2758" t="s">
        <v>1677</v>
      </c>
      <c r="J2758" t="s">
        <v>1647</v>
      </c>
      <c r="K2758" t="s">
        <v>1648</v>
      </c>
      <c r="L2758" t="s">
        <v>1649</v>
      </c>
      <c r="M2758">
        <v>5</v>
      </c>
    </row>
    <row r="2759" spans="1:13" x14ac:dyDescent="0.3">
      <c r="A2759" t="s">
        <v>219</v>
      </c>
      <c r="B2759">
        <v>2014</v>
      </c>
      <c r="C2759" s="1">
        <v>500000</v>
      </c>
      <c r="D2759">
        <v>84000</v>
      </c>
      <c r="E2759" t="s">
        <v>14</v>
      </c>
      <c r="F2759" t="s">
        <v>25</v>
      </c>
      <c r="G2759" t="s">
        <v>12</v>
      </c>
      <c r="H2759" t="s">
        <v>121</v>
      </c>
      <c r="I2759" t="s">
        <v>1624</v>
      </c>
      <c r="J2759" t="s">
        <v>1625</v>
      </c>
      <c r="K2759" t="s">
        <v>1626</v>
      </c>
      <c r="L2759" t="s">
        <v>1627</v>
      </c>
      <c r="M2759">
        <v>5</v>
      </c>
    </row>
    <row r="2760" spans="1:13" x14ac:dyDescent="0.3">
      <c r="A2760" t="s">
        <v>2851</v>
      </c>
      <c r="B2760">
        <v>2016</v>
      </c>
      <c r="C2760" s="1">
        <v>875000</v>
      </c>
      <c r="D2760">
        <v>40000</v>
      </c>
      <c r="E2760" t="s">
        <v>14</v>
      </c>
      <c r="F2760" t="s">
        <v>25</v>
      </c>
      <c r="G2760" t="s">
        <v>12</v>
      </c>
      <c r="H2760" t="s">
        <v>121</v>
      </c>
      <c r="I2760" t="s">
        <v>1691</v>
      </c>
      <c r="J2760" t="s">
        <v>1639</v>
      </c>
      <c r="K2760" t="s">
        <v>1692</v>
      </c>
      <c r="L2760" t="s">
        <v>1693</v>
      </c>
      <c r="M2760">
        <v>5</v>
      </c>
    </row>
    <row r="2761" spans="1:13" x14ac:dyDescent="0.3">
      <c r="A2761" t="s">
        <v>1065</v>
      </c>
      <c r="B2761">
        <v>2011</v>
      </c>
      <c r="C2761" s="1">
        <v>210000</v>
      </c>
      <c r="D2761">
        <v>100000</v>
      </c>
      <c r="E2761" t="s">
        <v>14</v>
      </c>
      <c r="F2761" t="s">
        <v>25</v>
      </c>
      <c r="G2761" t="s">
        <v>12</v>
      </c>
      <c r="H2761" t="s">
        <v>121</v>
      </c>
      <c r="I2761" t="s">
        <v>1864</v>
      </c>
      <c r="J2761" t="s">
        <v>1896</v>
      </c>
      <c r="K2761" t="s">
        <v>2124</v>
      </c>
      <c r="L2761" t="s">
        <v>2125</v>
      </c>
      <c r="M2761">
        <v>5</v>
      </c>
    </row>
    <row r="2762" spans="1:13" x14ac:dyDescent="0.3">
      <c r="A2762" t="s">
        <v>1065</v>
      </c>
      <c r="B2762">
        <v>2011</v>
      </c>
      <c r="C2762" s="1">
        <v>210000</v>
      </c>
      <c r="D2762">
        <v>120000</v>
      </c>
      <c r="E2762" t="s">
        <v>14</v>
      </c>
      <c r="F2762" t="s">
        <v>25</v>
      </c>
      <c r="G2762" t="s">
        <v>12</v>
      </c>
      <c r="H2762" t="s">
        <v>121</v>
      </c>
      <c r="I2762" t="s">
        <v>2066</v>
      </c>
      <c r="J2762" t="s">
        <v>1896</v>
      </c>
      <c r="K2762" t="s">
        <v>2124</v>
      </c>
      <c r="L2762" t="s">
        <v>2125</v>
      </c>
      <c r="M2762">
        <v>5</v>
      </c>
    </row>
    <row r="2763" spans="1:13" x14ac:dyDescent="0.3">
      <c r="A2763" t="s">
        <v>2861</v>
      </c>
      <c r="B2763">
        <v>2010</v>
      </c>
      <c r="C2763" s="1">
        <v>200000</v>
      </c>
      <c r="D2763">
        <v>80000</v>
      </c>
      <c r="E2763" t="s">
        <v>257</v>
      </c>
      <c r="F2763" t="s">
        <v>25</v>
      </c>
      <c r="G2763" t="s">
        <v>12</v>
      </c>
      <c r="H2763" t="s">
        <v>126</v>
      </c>
      <c r="I2763" t="s">
        <v>2862</v>
      </c>
      <c r="J2763" t="s">
        <v>1850</v>
      </c>
      <c r="K2763" t="s">
        <v>1920</v>
      </c>
      <c r="L2763" t="s">
        <v>1921</v>
      </c>
      <c r="M2763">
        <v>5</v>
      </c>
    </row>
    <row r="2764" spans="1:13" x14ac:dyDescent="0.3">
      <c r="A2764" t="s">
        <v>277</v>
      </c>
      <c r="B2764">
        <v>2011</v>
      </c>
      <c r="C2764" s="1">
        <v>175000</v>
      </c>
      <c r="D2764">
        <v>175000</v>
      </c>
      <c r="E2764" t="s">
        <v>10</v>
      </c>
      <c r="F2764" t="s">
        <v>25</v>
      </c>
      <c r="G2764" t="s">
        <v>12</v>
      </c>
      <c r="H2764" t="s">
        <v>126</v>
      </c>
      <c r="I2764" t="s">
        <v>1687</v>
      </c>
      <c r="J2764" t="s">
        <v>1655</v>
      </c>
      <c r="K2764" t="s">
        <v>1688</v>
      </c>
      <c r="L2764" t="s">
        <v>1689</v>
      </c>
      <c r="M2764">
        <v>5</v>
      </c>
    </row>
    <row r="2765" spans="1:13" x14ac:dyDescent="0.3">
      <c r="A2765" t="s">
        <v>1523</v>
      </c>
      <c r="B2765">
        <v>2017</v>
      </c>
      <c r="C2765" s="1">
        <v>700000</v>
      </c>
      <c r="D2765">
        <v>30000</v>
      </c>
      <c r="E2765" t="s">
        <v>10</v>
      </c>
      <c r="F2765" t="s">
        <v>25</v>
      </c>
      <c r="G2765" t="s">
        <v>12</v>
      </c>
      <c r="H2765" t="s">
        <v>121</v>
      </c>
      <c r="I2765" t="s">
        <v>1723</v>
      </c>
      <c r="J2765" t="s">
        <v>1647</v>
      </c>
      <c r="K2765" t="s">
        <v>1724</v>
      </c>
      <c r="L2765" t="s">
        <v>1725</v>
      </c>
      <c r="M2765">
        <v>5</v>
      </c>
    </row>
    <row r="2766" spans="1:13" x14ac:dyDescent="0.3">
      <c r="A2766" t="s">
        <v>527</v>
      </c>
      <c r="B2766">
        <v>2019</v>
      </c>
      <c r="C2766" s="1">
        <v>550000</v>
      </c>
      <c r="D2766">
        <v>28000</v>
      </c>
      <c r="E2766" t="s">
        <v>10</v>
      </c>
      <c r="F2766" t="s">
        <v>25</v>
      </c>
      <c r="G2766" t="s">
        <v>19</v>
      </c>
      <c r="H2766" t="s">
        <v>121</v>
      </c>
      <c r="I2766" t="s">
        <v>1677</v>
      </c>
      <c r="J2766" t="s">
        <v>1647</v>
      </c>
      <c r="K2766" t="s">
        <v>1648</v>
      </c>
      <c r="L2766" t="s">
        <v>1649</v>
      </c>
      <c r="M2766">
        <v>5</v>
      </c>
    </row>
    <row r="2767" spans="1:13" x14ac:dyDescent="0.3">
      <c r="A2767" t="s">
        <v>441</v>
      </c>
      <c r="B2767">
        <v>2019</v>
      </c>
      <c r="C2767" s="1">
        <v>420000</v>
      </c>
      <c r="D2767">
        <v>20000</v>
      </c>
      <c r="E2767" t="s">
        <v>10</v>
      </c>
      <c r="F2767" t="s">
        <v>25</v>
      </c>
      <c r="G2767" t="s">
        <v>12</v>
      </c>
      <c r="H2767" t="s">
        <v>126</v>
      </c>
      <c r="I2767" t="s">
        <v>1703</v>
      </c>
      <c r="J2767" t="s">
        <v>1850</v>
      </c>
      <c r="K2767" t="s">
        <v>2029</v>
      </c>
      <c r="L2767" t="s">
        <v>2349</v>
      </c>
      <c r="M2767">
        <v>5</v>
      </c>
    </row>
    <row r="2768" spans="1:13" x14ac:dyDescent="0.3">
      <c r="A2768" t="s">
        <v>278</v>
      </c>
      <c r="B2768">
        <v>2009</v>
      </c>
      <c r="C2768" s="1">
        <v>210000</v>
      </c>
      <c r="D2768">
        <v>89322</v>
      </c>
      <c r="E2768" t="s">
        <v>10</v>
      </c>
      <c r="F2768" t="s">
        <v>25</v>
      </c>
      <c r="G2768" t="s">
        <v>12</v>
      </c>
      <c r="H2768" t="s">
        <v>126</v>
      </c>
      <c r="I2768" t="s">
        <v>1733</v>
      </c>
      <c r="J2768" t="s">
        <v>1647</v>
      </c>
      <c r="K2768" t="s">
        <v>2086</v>
      </c>
      <c r="L2768" t="s">
        <v>2087</v>
      </c>
      <c r="M2768">
        <v>5</v>
      </c>
    </row>
    <row r="2769" spans="1:13" x14ac:dyDescent="0.3">
      <c r="A2769" t="s">
        <v>290</v>
      </c>
      <c r="B2769">
        <v>2013</v>
      </c>
      <c r="C2769" s="1">
        <v>175000</v>
      </c>
      <c r="D2769">
        <v>76000</v>
      </c>
      <c r="E2769" t="s">
        <v>14</v>
      </c>
      <c r="F2769" t="s">
        <v>25</v>
      </c>
      <c r="G2769" t="s">
        <v>12</v>
      </c>
      <c r="H2769" t="s">
        <v>121</v>
      </c>
      <c r="I2769" t="s">
        <v>2309</v>
      </c>
      <c r="J2769" t="s">
        <v>2310</v>
      </c>
      <c r="K2769" t="s">
        <v>2311</v>
      </c>
      <c r="L2769" t="s">
        <v>2312</v>
      </c>
      <c r="M2769">
        <v>5</v>
      </c>
    </row>
    <row r="2770" spans="1:13" x14ac:dyDescent="0.3">
      <c r="A2770" t="s">
        <v>163</v>
      </c>
      <c r="B2770">
        <v>2012</v>
      </c>
      <c r="C2770" s="1">
        <v>180000</v>
      </c>
      <c r="D2770">
        <v>70000</v>
      </c>
      <c r="E2770" t="s">
        <v>10</v>
      </c>
      <c r="F2770" t="s">
        <v>25</v>
      </c>
      <c r="G2770" t="s">
        <v>12</v>
      </c>
      <c r="H2770" t="s">
        <v>126</v>
      </c>
      <c r="I2770" t="s">
        <v>1687</v>
      </c>
      <c r="J2770" t="s">
        <v>1655</v>
      </c>
      <c r="K2770" t="s">
        <v>1688</v>
      </c>
      <c r="L2770" t="s">
        <v>1689</v>
      </c>
      <c r="M2770">
        <v>5</v>
      </c>
    </row>
    <row r="2771" spans="1:13" x14ac:dyDescent="0.3">
      <c r="A2771" t="s">
        <v>127</v>
      </c>
      <c r="B2771">
        <v>2007</v>
      </c>
      <c r="C2771" s="1">
        <v>118000</v>
      </c>
      <c r="D2771">
        <v>110000</v>
      </c>
      <c r="E2771" t="s">
        <v>10</v>
      </c>
      <c r="F2771" t="s">
        <v>25</v>
      </c>
      <c r="G2771" t="s">
        <v>12</v>
      </c>
      <c r="H2771" t="s">
        <v>126</v>
      </c>
      <c r="I2771" t="s">
        <v>1687</v>
      </c>
      <c r="J2771" t="s">
        <v>1655</v>
      </c>
      <c r="K2771" t="s">
        <v>1688</v>
      </c>
      <c r="L2771" t="s">
        <v>1689</v>
      </c>
      <c r="M2771">
        <v>5</v>
      </c>
    </row>
    <row r="2772" spans="1:13" x14ac:dyDescent="0.3">
      <c r="A2772" t="s">
        <v>467</v>
      </c>
      <c r="B2772">
        <v>2007</v>
      </c>
      <c r="C2772" s="1">
        <v>170000</v>
      </c>
      <c r="D2772">
        <v>120000</v>
      </c>
      <c r="E2772" t="s">
        <v>14</v>
      </c>
      <c r="F2772" t="s">
        <v>25</v>
      </c>
      <c r="G2772" t="s">
        <v>12</v>
      </c>
      <c r="H2772" t="s">
        <v>126</v>
      </c>
      <c r="I2772" t="s">
        <v>1716</v>
      </c>
      <c r="J2772" t="s">
        <v>2039</v>
      </c>
      <c r="K2772" t="s">
        <v>2197</v>
      </c>
      <c r="L2772" t="s">
        <v>2242</v>
      </c>
      <c r="M2772">
        <v>5</v>
      </c>
    </row>
    <row r="2773" spans="1:13" x14ac:dyDescent="0.3">
      <c r="A2773" t="s">
        <v>3138</v>
      </c>
      <c r="B2773">
        <v>2009</v>
      </c>
      <c r="C2773" s="1">
        <v>120000</v>
      </c>
      <c r="D2773">
        <v>110000</v>
      </c>
      <c r="E2773" t="s">
        <v>10</v>
      </c>
      <c r="F2773" t="s">
        <v>25</v>
      </c>
      <c r="G2773" t="s">
        <v>12</v>
      </c>
      <c r="H2773" t="s">
        <v>126</v>
      </c>
      <c r="I2773" t="s">
        <v>1713</v>
      </c>
      <c r="J2773" t="s">
        <v>1651</v>
      </c>
      <c r="K2773" t="s">
        <v>2533</v>
      </c>
      <c r="L2773" t="s">
        <v>1679</v>
      </c>
      <c r="M2773">
        <v>5</v>
      </c>
    </row>
    <row r="2774" spans="1:13" x14ac:dyDescent="0.3">
      <c r="A2774" t="s">
        <v>163</v>
      </c>
      <c r="B2774">
        <v>2009</v>
      </c>
      <c r="C2774" s="1">
        <v>170000</v>
      </c>
      <c r="D2774">
        <v>90000</v>
      </c>
      <c r="E2774" t="s">
        <v>10</v>
      </c>
      <c r="F2774" t="s">
        <v>25</v>
      </c>
      <c r="G2774" t="s">
        <v>12</v>
      </c>
      <c r="H2774" t="s">
        <v>154</v>
      </c>
      <c r="I2774" t="s">
        <v>1687</v>
      </c>
      <c r="J2774" t="s">
        <v>1655</v>
      </c>
      <c r="K2774" t="s">
        <v>1688</v>
      </c>
      <c r="L2774" t="s">
        <v>1689</v>
      </c>
      <c r="M2774">
        <v>5</v>
      </c>
    </row>
    <row r="2775" spans="1:13" x14ac:dyDescent="0.3">
      <c r="A2775" t="s">
        <v>784</v>
      </c>
      <c r="B2775">
        <v>2018</v>
      </c>
      <c r="C2775" s="1">
        <v>700000</v>
      </c>
      <c r="D2775">
        <v>60000</v>
      </c>
      <c r="E2775" t="s">
        <v>14</v>
      </c>
      <c r="F2775" t="s">
        <v>25</v>
      </c>
      <c r="G2775" t="s">
        <v>12</v>
      </c>
      <c r="H2775" t="s">
        <v>121</v>
      </c>
      <c r="I2775" t="s">
        <v>2075</v>
      </c>
      <c r="J2775" t="s">
        <v>1625</v>
      </c>
      <c r="K2775" t="s">
        <v>1626</v>
      </c>
      <c r="L2775" t="s">
        <v>1627</v>
      </c>
      <c r="M2775">
        <v>5</v>
      </c>
    </row>
    <row r="2776" spans="1:13" x14ac:dyDescent="0.3">
      <c r="A2776" t="s">
        <v>2832</v>
      </c>
      <c r="B2776">
        <v>2014</v>
      </c>
      <c r="C2776" s="1">
        <v>500000</v>
      </c>
      <c r="D2776">
        <v>48300</v>
      </c>
      <c r="E2776" t="s">
        <v>14</v>
      </c>
      <c r="F2776" t="s">
        <v>25</v>
      </c>
      <c r="G2776" t="s">
        <v>12</v>
      </c>
      <c r="H2776" t="s">
        <v>126</v>
      </c>
      <c r="I2776" t="s">
        <v>2170</v>
      </c>
      <c r="J2776" t="s">
        <v>2164</v>
      </c>
      <c r="K2776" t="s">
        <v>1920</v>
      </c>
      <c r="L2776" t="s">
        <v>2171</v>
      </c>
      <c r="M2776">
        <v>7</v>
      </c>
    </row>
    <row r="2777" spans="1:13" x14ac:dyDescent="0.3">
      <c r="A2777" t="s">
        <v>3139</v>
      </c>
      <c r="B2777">
        <v>2007</v>
      </c>
      <c r="C2777" s="1">
        <v>80000</v>
      </c>
      <c r="D2777">
        <v>63000</v>
      </c>
      <c r="E2777" t="s">
        <v>10</v>
      </c>
      <c r="F2777" t="s">
        <v>25</v>
      </c>
      <c r="G2777" t="s">
        <v>19</v>
      </c>
      <c r="H2777" t="s">
        <v>154</v>
      </c>
      <c r="I2777" t="s">
        <v>1677</v>
      </c>
      <c r="J2777" t="s">
        <v>1651</v>
      </c>
      <c r="K2777" t="s">
        <v>1678</v>
      </c>
      <c r="L2777" t="s">
        <v>1679</v>
      </c>
      <c r="M2777">
        <v>5</v>
      </c>
    </row>
    <row r="2778" spans="1:13" x14ac:dyDescent="0.3">
      <c r="A2778" t="s">
        <v>1632</v>
      </c>
      <c r="B2778">
        <v>2008</v>
      </c>
      <c r="C2778" s="1">
        <v>105000</v>
      </c>
      <c r="D2778">
        <v>110000</v>
      </c>
      <c r="E2778" t="s">
        <v>10</v>
      </c>
      <c r="F2778" t="s">
        <v>25</v>
      </c>
      <c r="G2778" t="s">
        <v>12</v>
      </c>
      <c r="H2778" t="s">
        <v>126</v>
      </c>
      <c r="I2778" t="s">
        <v>1633</v>
      </c>
      <c r="J2778" t="s">
        <v>1634</v>
      </c>
      <c r="K2778" t="s">
        <v>1635</v>
      </c>
      <c r="L2778" t="s">
        <v>1636</v>
      </c>
      <c r="M2778">
        <v>5</v>
      </c>
    </row>
    <row r="2779" spans="1:13" x14ac:dyDescent="0.3">
      <c r="A2779" t="s">
        <v>619</v>
      </c>
      <c r="B2779">
        <v>2016</v>
      </c>
      <c r="C2779" s="1">
        <v>425000</v>
      </c>
      <c r="D2779">
        <v>120000</v>
      </c>
      <c r="E2779" t="s">
        <v>14</v>
      </c>
      <c r="F2779" t="s">
        <v>25</v>
      </c>
      <c r="G2779" t="s">
        <v>12</v>
      </c>
      <c r="H2779" t="s">
        <v>154</v>
      </c>
      <c r="I2779" t="s">
        <v>1699</v>
      </c>
      <c r="J2779" t="s">
        <v>1625</v>
      </c>
      <c r="K2779" t="s">
        <v>1626</v>
      </c>
      <c r="L2779" t="s">
        <v>1627</v>
      </c>
      <c r="M2779">
        <v>5</v>
      </c>
    </row>
    <row r="2780" spans="1:13" x14ac:dyDescent="0.3">
      <c r="A2780" t="s">
        <v>2493</v>
      </c>
      <c r="B2780">
        <v>2017</v>
      </c>
      <c r="C2780" s="1">
        <v>625000</v>
      </c>
      <c r="D2780">
        <v>23511</v>
      </c>
      <c r="E2780" t="s">
        <v>10</v>
      </c>
      <c r="F2780" t="s">
        <v>25</v>
      </c>
      <c r="G2780" t="s">
        <v>12</v>
      </c>
      <c r="H2780" t="s">
        <v>121</v>
      </c>
      <c r="I2780" t="s">
        <v>1723</v>
      </c>
      <c r="J2780" t="s">
        <v>1647</v>
      </c>
      <c r="K2780" t="s">
        <v>1724</v>
      </c>
      <c r="L2780" t="s">
        <v>1725</v>
      </c>
      <c r="M2780">
        <v>5</v>
      </c>
    </row>
    <row r="2781" spans="1:13" x14ac:dyDescent="0.3">
      <c r="A2781" t="s">
        <v>345</v>
      </c>
      <c r="B2781">
        <v>2017</v>
      </c>
      <c r="C2781" s="1">
        <v>640000</v>
      </c>
      <c r="D2781">
        <v>22512</v>
      </c>
      <c r="E2781" t="s">
        <v>10</v>
      </c>
      <c r="F2781" t="s">
        <v>25</v>
      </c>
      <c r="G2781" t="s">
        <v>12</v>
      </c>
      <c r="H2781" t="s">
        <v>121</v>
      </c>
      <c r="I2781" t="s">
        <v>1723</v>
      </c>
      <c r="J2781" t="s">
        <v>1647</v>
      </c>
      <c r="K2781" t="s">
        <v>1724</v>
      </c>
      <c r="L2781" t="s">
        <v>1725</v>
      </c>
      <c r="M2781">
        <v>5</v>
      </c>
    </row>
    <row r="2782" spans="1:13" x14ac:dyDescent="0.3">
      <c r="A2782" t="s">
        <v>766</v>
      </c>
      <c r="B2782">
        <v>2010</v>
      </c>
      <c r="C2782" s="1">
        <v>180000</v>
      </c>
      <c r="D2782">
        <v>120000</v>
      </c>
      <c r="E2782" t="s">
        <v>10</v>
      </c>
      <c r="F2782" t="s">
        <v>25</v>
      </c>
      <c r="G2782" t="s">
        <v>12</v>
      </c>
      <c r="H2782" t="s">
        <v>121</v>
      </c>
      <c r="I2782" t="s">
        <v>1807</v>
      </c>
      <c r="J2782" t="s">
        <v>1647</v>
      </c>
      <c r="K2782" t="s">
        <v>1808</v>
      </c>
      <c r="L2782" t="s">
        <v>1809</v>
      </c>
      <c r="M2782">
        <v>5</v>
      </c>
    </row>
    <row r="2783" spans="1:13" x14ac:dyDescent="0.3">
      <c r="A2783" t="s">
        <v>400</v>
      </c>
      <c r="B2783">
        <v>2009</v>
      </c>
      <c r="C2783" s="1">
        <v>155000</v>
      </c>
      <c r="D2783">
        <v>120000</v>
      </c>
      <c r="E2783" t="s">
        <v>14</v>
      </c>
      <c r="F2783" t="s">
        <v>25</v>
      </c>
      <c r="G2783" t="s">
        <v>12</v>
      </c>
      <c r="H2783" t="s">
        <v>121</v>
      </c>
      <c r="I2783" t="s">
        <v>2031</v>
      </c>
      <c r="J2783" t="s">
        <v>1625</v>
      </c>
      <c r="K2783" t="s">
        <v>1675</v>
      </c>
      <c r="L2783" t="s">
        <v>2032</v>
      </c>
      <c r="M2783">
        <v>5</v>
      </c>
    </row>
    <row r="2784" spans="1:13" x14ac:dyDescent="0.3">
      <c r="A2784" t="s">
        <v>567</v>
      </c>
      <c r="B2784">
        <v>2007</v>
      </c>
      <c r="C2784" s="1">
        <v>85000</v>
      </c>
      <c r="D2784">
        <v>100000</v>
      </c>
      <c r="E2784" t="s">
        <v>10</v>
      </c>
      <c r="F2784" t="s">
        <v>25</v>
      </c>
      <c r="G2784" t="s">
        <v>12</v>
      </c>
      <c r="H2784" t="s">
        <v>154</v>
      </c>
      <c r="I2784" t="s">
        <v>1677</v>
      </c>
      <c r="J2784" t="s">
        <v>1651</v>
      </c>
      <c r="K2784" t="s">
        <v>1678</v>
      </c>
      <c r="L2784" t="s">
        <v>1679</v>
      </c>
      <c r="M2784">
        <v>5</v>
      </c>
    </row>
    <row r="2785" spans="1:13" x14ac:dyDescent="0.3">
      <c r="A2785" t="s">
        <v>766</v>
      </c>
      <c r="B2785">
        <v>2011</v>
      </c>
      <c r="C2785" s="1">
        <v>250000</v>
      </c>
      <c r="D2785">
        <v>70000</v>
      </c>
      <c r="E2785" t="s">
        <v>10</v>
      </c>
      <c r="F2785" t="s">
        <v>25</v>
      </c>
      <c r="G2785" t="s">
        <v>12</v>
      </c>
      <c r="H2785" t="s">
        <v>121</v>
      </c>
      <c r="I2785" t="s">
        <v>1807</v>
      </c>
      <c r="J2785" t="s">
        <v>1647</v>
      </c>
      <c r="K2785" t="s">
        <v>1808</v>
      </c>
      <c r="L2785" t="s">
        <v>1809</v>
      </c>
      <c r="M2785">
        <v>5</v>
      </c>
    </row>
    <row r="2786" spans="1:13" x14ac:dyDescent="0.3">
      <c r="A2786" t="s">
        <v>3140</v>
      </c>
      <c r="B2786">
        <v>2017</v>
      </c>
      <c r="C2786" s="1">
        <v>1000000</v>
      </c>
      <c r="D2786">
        <v>15000</v>
      </c>
      <c r="E2786" t="s">
        <v>10</v>
      </c>
      <c r="F2786" t="s">
        <v>25</v>
      </c>
      <c r="G2786" t="s">
        <v>19</v>
      </c>
      <c r="H2786" t="s">
        <v>121</v>
      </c>
      <c r="I2786" t="s">
        <v>1925</v>
      </c>
      <c r="J2786" t="s">
        <v>1734</v>
      </c>
      <c r="K2786" t="s">
        <v>1735</v>
      </c>
      <c r="L2786" t="s">
        <v>2173</v>
      </c>
      <c r="M2786">
        <v>5</v>
      </c>
    </row>
    <row r="2787" spans="1:13" x14ac:dyDescent="0.3">
      <c r="A2787" t="s">
        <v>3141</v>
      </c>
      <c r="B2787">
        <v>2016</v>
      </c>
      <c r="C2787" s="1">
        <v>350000</v>
      </c>
      <c r="D2787">
        <v>16500</v>
      </c>
      <c r="E2787" t="s">
        <v>10</v>
      </c>
      <c r="F2787" t="s">
        <v>25</v>
      </c>
      <c r="G2787" t="s">
        <v>12</v>
      </c>
      <c r="H2787" t="s">
        <v>121</v>
      </c>
      <c r="I2787" t="s">
        <v>1738</v>
      </c>
      <c r="J2787" t="s">
        <v>1681</v>
      </c>
      <c r="K2787" t="s">
        <v>1678</v>
      </c>
      <c r="L2787" t="s">
        <v>1739</v>
      </c>
      <c r="M2787">
        <v>5</v>
      </c>
    </row>
    <row r="2788" spans="1:13" x14ac:dyDescent="0.3">
      <c r="A2788" t="s">
        <v>471</v>
      </c>
      <c r="B2788">
        <v>2018</v>
      </c>
      <c r="C2788" s="1">
        <v>740000</v>
      </c>
      <c r="D2788">
        <v>50000</v>
      </c>
      <c r="E2788" t="s">
        <v>14</v>
      </c>
      <c r="F2788" t="s">
        <v>25</v>
      </c>
      <c r="G2788" t="s">
        <v>12</v>
      </c>
      <c r="H2788" t="s">
        <v>121</v>
      </c>
      <c r="I2788" t="s">
        <v>2075</v>
      </c>
      <c r="J2788" t="s">
        <v>1625</v>
      </c>
      <c r="K2788" t="s">
        <v>2076</v>
      </c>
      <c r="L2788" t="s">
        <v>1627</v>
      </c>
      <c r="M2788">
        <v>5</v>
      </c>
    </row>
    <row r="2789" spans="1:13" x14ac:dyDescent="0.3">
      <c r="A2789" t="s">
        <v>202</v>
      </c>
      <c r="B2789">
        <v>2018</v>
      </c>
      <c r="C2789" s="1">
        <v>300000</v>
      </c>
      <c r="D2789">
        <v>19000</v>
      </c>
      <c r="E2789" t="s">
        <v>10</v>
      </c>
      <c r="F2789" t="s">
        <v>25</v>
      </c>
      <c r="G2789" t="s">
        <v>12</v>
      </c>
      <c r="H2789" t="s">
        <v>121</v>
      </c>
      <c r="I2789" t="s">
        <v>2269</v>
      </c>
      <c r="J2789" t="s">
        <v>1916</v>
      </c>
      <c r="K2789" t="s">
        <v>1678</v>
      </c>
      <c r="L2789" t="s">
        <v>1917</v>
      </c>
      <c r="M2789">
        <v>5</v>
      </c>
    </row>
    <row r="2790" spans="1:13" x14ac:dyDescent="0.3">
      <c r="A2790" t="s">
        <v>840</v>
      </c>
      <c r="B2790">
        <v>2017</v>
      </c>
      <c r="C2790" s="1">
        <v>550000</v>
      </c>
      <c r="D2790">
        <v>50000</v>
      </c>
      <c r="E2790" t="s">
        <v>14</v>
      </c>
      <c r="F2790" t="s">
        <v>25</v>
      </c>
      <c r="G2790" t="s">
        <v>12</v>
      </c>
      <c r="H2790" t="s">
        <v>121</v>
      </c>
      <c r="I2790" t="s">
        <v>1822</v>
      </c>
      <c r="J2790" t="s">
        <v>1629</v>
      </c>
      <c r="K2790" t="s">
        <v>1823</v>
      </c>
      <c r="L2790" t="s">
        <v>1819</v>
      </c>
      <c r="M2790">
        <v>5</v>
      </c>
    </row>
    <row r="2791" spans="1:13" x14ac:dyDescent="0.3">
      <c r="A2791" t="s">
        <v>677</v>
      </c>
      <c r="B2791">
        <v>2017</v>
      </c>
      <c r="C2791" s="1">
        <v>710000</v>
      </c>
      <c r="D2791">
        <v>70000</v>
      </c>
      <c r="E2791" t="s">
        <v>14</v>
      </c>
      <c r="F2791" t="s">
        <v>25</v>
      </c>
      <c r="G2791" t="s">
        <v>12</v>
      </c>
      <c r="H2791" t="s">
        <v>121</v>
      </c>
      <c r="I2791" t="s">
        <v>2170</v>
      </c>
      <c r="J2791" t="s">
        <v>2164</v>
      </c>
      <c r="K2791" t="s">
        <v>1920</v>
      </c>
      <c r="L2791" t="s">
        <v>2171</v>
      </c>
      <c r="M2791">
        <v>7</v>
      </c>
    </row>
    <row r="2792" spans="1:13" x14ac:dyDescent="0.3">
      <c r="A2792" t="s">
        <v>677</v>
      </c>
      <c r="B2792">
        <v>2017</v>
      </c>
      <c r="C2792" s="1">
        <v>700000</v>
      </c>
      <c r="D2792">
        <v>70000</v>
      </c>
      <c r="E2792" t="s">
        <v>14</v>
      </c>
      <c r="F2792" t="s">
        <v>25</v>
      </c>
      <c r="G2792" t="s">
        <v>12</v>
      </c>
      <c r="H2792" t="s">
        <v>121</v>
      </c>
      <c r="I2792" t="s">
        <v>2170</v>
      </c>
      <c r="J2792" t="s">
        <v>2164</v>
      </c>
      <c r="K2792" t="s">
        <v>1920</v>
      </c>
      <c r="L2792" t="s">
        <v>2171</v>
      </c>
      <c r="M2792">
        <v>7</v>
      </c>
    </row>
    <row r="2793" spans="1:13" x14ac:dyDescent="0.3">
      <c r="A2793" t="s">
        <v>2832</v>
      </c>
      <c r="B2793">
        <v>2016</v>
      </c>
      <c r="C2793" s="1">
        <v>550000</v>
      </c>
      <c r="D2793">
        <v>120000</v>
      </c>
      <c r="E2793" t="s">
        <v>14</v>
      </c>
      <c r="F2793" t="s">
        <v>25</v>
      </c>
      <c r="G2793" t="s">
        <v>12</v>
      </c>
      <c r="H2793" t="s">
        <v>121</v>
      </c>
      <c r="I2793" t="s">
        <v>2170</v>
      </c>
      <c r="J2793" t="s">
        <v>2164</v>
      </c>
      <c r="K2793" t="s">
        <v>1920</v>
      </c>
      <c r="L2793" t="s">
        <v>2171</v>
      </c>
      <c r="M2793">
        <v>7</v>
      </c>
    </row>
    <row r="2794" spans="1:13" x14ac:dyDescent="0.3">
      <c r="A2794" t="s">
        <v>3142</v>
      </c>
      <c r="B2794">
        <v>2015</v>
      </c>
      <c r="C2794" s="1">
        <v>375000</v>
      </c>
      <c r="D2794">
        <v>60000</v>
      </c>
      <c r="E2794" t="s">
        <v>257</v>
      </c>
      <c r="F2794" t="s">
        <v>25</v>
      </c>
      <c r="G2794" t="s">
        <v>12</v>
      </c>
      <c r="H2794" t="s">
        <v>121</v>
      </c>
      <c r="I2794" t="s">
        <v>3143</v>
      </c>
      <c r="J2794" t="s">
        <v>1850</v>
      </c>
      <c r="K2794" t="s">
        <v>1851</v>
      </c>
      <c r="L2794" t="s">
        <v>1852</v>
      </c>
      <c r="M2794">
        <v>5</v>
      </c>
    </row>
    <row r="2795" spans="1:13" x14ac:dyDescent="0.3">
      <c r="A2795" t="s">
        <v>1192</v>
      </c>
      <c r="B2795">
        <v>2015</v>
      </c>
      <c r="C2795" s="1">
        <v>600000</v>
      </c>
      <c r="D2795">
        <v>60000</v>
      </c>
      <c r="E2795" t="s">
        <v>14</v>
      </c>
      <c r="F2795" t="s">
        <v>25</v>
      </c>
      <c r="G2795" t="s">
        <v>12</v>
      </c>
      <c r="H2795" t="s">
        <v>121</v>
      </c>
      <c r="I2795" t="s">
        <v>1741</v>
      </c>
      <c r="J2795" t="s">
        <v>1742</v>
      </c>
      <c r="K2795" t="s">
        <v>1743</v>
      </c>
      <c r="L2795" t="s">
        <v>1744</v>
      </c>
      <c r="M2795">
        <v>7</v>
      </c>
    </row>
    <row r="2796" spans="1:13" x14ac:dyDescent="0.3">
      <c r="A2796" t="s">
        <v>459</v>
      </c>
      <c r="B2796">
        <v>2013</v>
      </c>
      <c r="C2796" s="1">
        <v>380000</v>
      </c>
      <c r="D2796">
        <v>76000</v>
      </c>
      <c r="E2796" t="s">
        <v>14</v>
      </c>
      <c r="F2796" t="s">
        <v>25</v>
      </c>
      <c r="G2796" t="s">
        <v>12</v>
      </c>
      <c r="H2796" t="s">
        <v>126</v>
      </c>
      <c r="I2796" t="s">
        <v>1826</v>
      </c>
      <c r="J2796" t="s">
        <v>1625</v>
      </c>
      <c r="K2796" t="s">
        <v>1626</v>
      </c>
      <c r="L2796" t="s">
        <v>1627</v>
      </c>
      <c r="M2796">
        <v>5</v>
      </c>
    </row>
    <row r="2797" spans="1:13" x14ac:dyDescent="0.3">
      <c r="A2797" t="s">
        <v>891</v>
      </c>
      <c r="B2797">
        <v>1998</v>
      </c>
      <c r="C2797" s="1">
        <v>45000</v>
      </c>
      <c r="D2797">
        <v>80000</v>
      </c>
      <c r="E2797" t="s">
        <v>10</v>
      </c>
      <c r="F2797" t="s">
        <v>25</v>
      </c>
      <c r="G2797" t="s">
        <v>12</v>
      </c>
      <c r="H2797" t="s">
        <v>151</v>
      </c>
      <c r="I2797" t="s">
        <v>1642</v>
      </c>
      <c r="J2797" t="s">
        <v>1655</v>
      </c>
      <c r="K2797" t="s">
        <v>1656</v>
      </c>
      <c r="L2797" t="s">
        <v>1657</v>
      </c>
      <c r="M2797">
        <v>4</v>
      </c>
    </row>
    <row r="2798" spans="1:13" x14ac:dyDescent="0.3">
      <c r="A2798" t="s">
        <v>636</v>
      </c>
      <c r="B2798">
        <v>2010</v>
      </c>
      <c r="C2798" s="1">
        <v>450000</v>
      </c>
      <c r="D2798">
        <v>210000</v>
      </c>
      <c r="E2798" t="s">
        <v>14</v>
      </c>
      <c r="F2798" t="s">
        <v>25</v>
      </c>
      <c r="G2798" t="s">
        <v>12</v>
      </c>
      <c r="H2798" t="s">
        <v>126</v>
      </c>
      <c r="I2798" t="s">
        <v>2148</v>
      </c>
      <c r="J2798" t="s">
        <v>1764</v>
      </c>
      <c r="K2798" t="s">
        <v>2149</v>
      </c>
      <c r="L2798" t="s">
        <v>2150</v>
      </c>
      <c r="M2798">
        <v>8</v>
      </c>
    </row>
    <row r="2799" spans="1:13" x14ac:dyDescent="0.3">
      <c r="A2799" t="s">
        <v>371</v>
      </c>
      <c r="B2799">
        <v>2015</v>
      </c>
      <c r="C2799" s="1">
        <v>475000</v>
      </c>
      <c r="D2799">
        <v>128000</v>
      </c>
      <c r="E2799" t="s">
        <v>14</v>
      </c>
      <c r="F2799" t="s">
        <v>25</v>
      </c>
      <c r="G2799" t="s">
        <v>12</v>
      </c>
      <c r="H2799" t="s">
        <v>154</v>
      </c>
      <c r="I2799" t="s">
        <v>2170</v>
      </c>
      <c r="J2799" t="s">
        <v>2164</v>
      </c>
      <c r="K2799" t="s">
        <v>2165</v>
      </c>
      <c r="L2799" t="s">
        <v>2325</v>
      </c>
      <c r="M2799">
        <v>9</v>
      </c>
    </row>
    <row r="2800" spans="1:13" x14ac:dyDescent="0.3">
      <c r="A2800" t="s">
        <v>2532</v>
      </c>
      <c r="B2800">
        <v>2019</v>
      </c>
      <c r="C2800" s="1">
        <v>650000</v>
      </c>
      <c r="D2800">
        <v>5000</v>
      </c>
      <c r="E2800" t="s">
        <v>10</v>
      </c>
      <c r="F2800" t="s">
        <v>25</v>
      </c>
      <c r="G2800" t="s">
        <v>12</v>
      </c>
      <c r="H2800" t="s">
        <v>121</v>
      </c>
      <c r="I2800" t="s">
        <v>1662</v>
      </c>
      <c r="J2800" t="s">
        <v>1916</v>
      </c>
      <c r="K2800" t="s">
        <v>2497</v>
      </c>
      <c r="L2800" t="s">
        <v>2498</v>
      </c>
      <c r="M2800">
        <v>7</v>
      </c>
    </row>
    <row r="2801" spans="1:13" x14ac:dyDescent="0.3">
      <c r="A2801" t="s">
        <v>866</v>
      </c>
      <c r="B2801">
        <v>2011</v>
      </c>
      <c r="C2801" s="1">
        <v>200000</v>
      </c>
      <c r="D2801">
        <v>70000</v>
      </c>
      <c r="E2801" t="s">
        <v>257</v>
      </c>
      <c r="F2801" t="s">
        <v>25</v>
      </c>
      <c r="G2801" t="s">
        <v>12</v>
      </c>
      <c r="H2801" t="s">
        <v>121</v>
      </c>
      <c r="I2801" t="s">
        <v>1853</v>
      </c>
      <c r="J2801" t="s">
        <v>1730</v>
      </c>
      <c r="K2801" t="s">
        <v>1854</v>
      </c>
      <c r="L2801" t="s">
        <v>1855</v>
      </c>
      <c r="M2801">
        <v>5</v>
      </c>
    </row>
    <row r="2802" spans="1:13" x14ac:dyDescent="0.3">
      <c r="A2802" t="s">
        <v>459</v>
      </c>
      <c r="B2802">
        <v>2013</v>
      </c>
      <c r="C2802" s="1">
        <v>350000</v>
      </c>
      <c r="D2802">
        <v>85000</v>
      </c>
      <c r="E2802" t="s">
        <v>14</v>
      </c>
      <c r="F2802" t="s">
        <v>25</v>
      </c>
      <c r="G2802" t="s">
        <v>12</v>
      </c>
      <c r="H2802" t="s">
        <v>121</v>
      </c>
      <c r="I2802" t="s">
        <v>1826</v>
      </c>
      <c r="J2802" t="s">
        <v>1625</v>
      </c>
      <c r="K2802" t="s">
        <v>1626</v>
      </c>
      <c r="L2802" t="s">
        <v>1627</v>
      </c>
      <c r="M2802">
        <v>5</v>
      </c>
    </row>
    <row r="2803" spans="1:13" x14ac:dyDescent="0.3">
      <c r="A2803" t="s">
        <v>3144</v>
      </c>
      <c r="B2803">
        <v>2018</v>
      </c>
      <c r="C2803" s="1">
        <v>911999</v>
      </c>
      <c r="D2803">
        <v>25000</v>
      </c>
      <c r="E2803" t="s">
        <v>14</v>
      </c>
      <c r="F2803" t="s">
        <v>25</v>
      </c>
      <c r="G2803" t="s">
        <v>19</v>
      </c>
      <c r="H2803" t="s">
        <v>121</v>
      </c>
      <c r="I2803" t="s">
        <v>1718</v>
      </c>
      <c r="J2803" t="s">
        <v>1625</v>
      </c>
      <c r="K2803" t="s">
        <v>1685</v>
      </c>
      <c r="L2803" t="s">
        <v>1686</v>
      </c>
      <c r="M2803">
        <v>5</v>
      </c>
    </row>
    <row r="2804" spans="1:13" x14ac:dyDescent="0.3">
      <c r="A2804" t="s">
        <v>2069</v>
      </c>
      <c r="B2804">
        <v>2018</v>
      </c>
      <c r="C2804" s="1">
        <v>650000</v>
      </c>
      <c r="D2804">
        <v>15000</v>
      </c>
      <c r="E2804" t="s">
        <v>10</v>
      </c>
      <c r="F2804" t="s">
        <v>25</v>
      </c>
      <c r="G2804" t="s">
        <v>12</v>
      </c>
      <c r="H2804" t="s">
        <v>121</v>
      </c>
      <c r="I2804" t="s">
        <v>1869</v>
      </c>
      <c r="J2804" t="s">
        <v>1647</v>
      </c>
      <c r="K2804" t="s">
        <v>1870</v>
      </c>
      <c r="L2804" t="s">
        <v>1871</v>
      </c>
      <c r="M2804">
        <v>5</v>
      </c>
    </row>
    <row r="2805" spans="1:13" x14ac:dyDescent="0.3">
      <c r="A2805" t="s">
        <v>644</v>
      </c>
      <c r="B2805">
        <v>2012</v>
      </c>
      <c r="C2805" s="1">
        <v>350000</v>
      </c>
      <c r="D2805">
        <v>30000</v>
      </c>
      <c r="E2805" t="s">
        <v>10</v>
      </c>
      <c r="F2805" t="s">
        <v>25</v>
      </c>
      <c r="G2805" t="s">
        <v>12</v>
      </c>
      <c r="H2805" t="s">
        <v>121</v>
      </c>
      <c r="I2805" t="s">
        <v>2023</v>
      </c>
      <c r="J2805" t="s">
        <v>1643</v>
      </c>
      <c r="K2805" t="s">
        <v>2037</v>
      </c>
      <c r="L2805" t="s">
        <v>1865</v>
      </c>
      <c r="M2805">
        <v>5</v>
      </c>
    </row>
    <row r="2806" spans="1:13" x14ac:dyDescent="0.3">
      <c r="A2806" t="s">
        <v>450</v>
      </c>
      <c r="B2806">
        <v>2016</v>
      </c>
      <c r="C2806" s="1">
        <v>190000</v>
      </c>
      <c r="D2806">
        <v>80000</v>
      </c>
      <c r="E2806" t="s">
        <v>10</v>
      </c>
      <c r="F2806" t="s">
        <v>25</v>
      </c>
      <c r="G2806" t="s">
        <v>12</v>
      </c>
      <c r="H2806" t="s">
        <v>126</v>
      </c>
      <c r="I2806" t="s">
        <v>1716</v>
      </c>
      <c r="J2806" t="s">
        <v>1655</v>
      </c>
      <c r="K2806" t="s">
        <v>1717</v>
      </c>
      <c r="L2806" t="s">
        <v>1657</v>
      </c>
      <c r="M2806">
        <v>8</v>
      </c>
    </row>
    <row r="2807" spans="1:13" x14ac:dyDescent="0.3">
      <c r="A2807" t="s">
        <v>595</v>
      </c>
      <c r="B2807">
        <v>2019</v>
      </c>
      <c r="C2807" s="1">
        <v>1200000</v>
      </c>
      <c r="D2807">
        <v>40000</v>
      </c>
      <c r="E2807" t="s">
        <v>14</v>
      </c>
      <c r="F2807" t="s">
        <v>25</v>
      </c>
      <c r="G2807" t="s">
        <v>12</v>
      </c>
      <c r="H2807" t="s">
        <v>121</v>
      </c>
      <c r="I2807" t="s">
        <v>1817</v>
      </c>
      <c r="J2807" t="s">
        <v>1900</v>
      </c>
      <c r="K2807" t="s">
        <v>1912</v>
      </c>
      <c r="L2807" t="s">
        <v>3107</v>
      </c>
      <c r="M2807">
        <v>5</v>
      </c>
    </row>
    <row r="2808" spans="1:13" x14ac:dyDescent="0.3">
      <c r="A2808" t="s">
        <v>2552</v>
      </c>
      <c r="B2808">
        <v>2013</v>
      </c>
      <c r="C2808" s="1">
        <v>305000</v>
      </c>
      <c r="D2808">
        <v>160000</v>
      </c>
      <c r="E2808" t="s">
        <v>14</v>
      </c>
      <c r="F2808" t="s">
        <v>25</v>
      </c>
      <c r="G2808" t="s">
        <v>12</v>
      </c>
      <c r="H2808" t="s">
        <v>121</v>
      </c>
      <c r="I2808" t="s">
        <v>2170</v>
      </c>
      <c r="J2808" t="s">
        <v>2164</v>
      </c>
      <c r="K2808" t="s">
        <v>1920</v>
      </c>
      <c r="L2808" t="s">
        <v>2171</v>
      </c>
      <c r="M2808">
        <v>7</v>
      </c>
    </row>
    <row r="2809" spans="1:13" x14ac:dyDescent="0.3">
      <c r="A2809" t="s">
        <v>231</v>
      </c>
      <c r="B2809">
        <v>2015</v>
      </c>
      <c r="C2809" s="1">
        <v>850000</v>
      </c>
      <c r="D2809">
        <v>108000</v>
      </c>
      <c r="E2809" t="s">
        <v>14</v>
      </c>
      <c r="F2809" t="s">
        <v>25</v>
      </c>
      <c r="G2809" t="s">
        <v>12</v>
      </c>
      <c r="H2809" t="s">
        <v>121</v>
      </c>
      <c r="I2809" t="s">
        <v>1911</v>
      </c>
      <c r="J2809" t="s">
        <v>1900</v>
      </c>
      <c r="K2809" t="s">
        <v>1912</v>
      </c>
      <c r="L2809" t="s">
        <v>1913</v>
      </c>
      <c r="M2809">
        <v>5</v>
      </c>
    </row>
    <row r="2810" spans="1:13" x14ac:dyDescent="0.3">
      <c r="A2810" t="s">
        <v>1001</v>
      </c>
      <c r="B2810">
        <v>2011</v>
      </c>
      <c r="C2810" s="1">
        <v>350000</v>
      </c>
      <c r="D2810">
        <v>120000</v>
      </c>
      <c r="E2810" t="s">
        <v>14</v>
      </c>
      <c r="F2810" t="s">
        <v>25</v>
      </c>
      <c r="G2810" t="s">
        <v>12</v>
      </c>
      <c r="H2810" t="s">
        <v>126</v>
      </c>
      <c r="I2810" t="s">
        <v>1962</v>
      </c>
      <c r="J2810" t="s">
        <v>3145</v>
      </c>
      <c r="K2810" t="s">
        <v>2153</v>
      </c>
      <c r="L2810" t="s">
        <v>3146</v>
      </c>
      <c r="M2810">
        <v>5</v>
      </c>
    </row>
    <row r="2811" spans="1:13" x14ac:dyDescent="0.3">
      <c r="A2811" t="s">
        <v>161</v>
      </c>
      <c r="B2811">
        <v>2010</v>
      </c>
      <c r="C2811" s="1">
        <v>180000</v>
      </c>
      <c r="D2811">
        <v>55000</v>
      </c>
      <c r="E2811" t="s">
        <v>10</v>
      </c>
      <c r="F2811" t="s">
        <v>25</v>
      </c>
      <c r="G2811" t="s">
        <v>12</v>
      </c>
      <c r="H2811" t="s">
        <v>151</v>
      </c>
      <c r="I2811" t="s">
        <v>1919</v>
      </c>
      <c r="J2811" t="s">
        <v>1850</v>
      </c>
      <c r="K2811" t="s">
        <v>1920</v>
      </c>
      <c r="L2811" t="s">
        <v>1921</v>
      </c>
      <c r="M2811">
        <v>5</v>
      </c>
    </row>
    <row r="2812" spans="1:13" x14ac:dyDescent="0.3">
      <c r="A2812" t="s">
        <v>3147</v>
      </c>
      <c r="B2812">
        <v>2008</v>
      </c>
      <c r="C2812" s="1">
        <v>200000</v>
      </c>
      <c r="D2812">
        <v>110000</v>
      </c>
      <c r="E2812" t="s">
        <v>14</v>
      </c>
      <c r="F2812" t="s">
        <v>25</v>
      </c>
      <c r="G2812" t="s">
        <v>12</v>
      </c>
      <c r="H2812" t="s">
        <v>121</v>
      </c>
      <c r="I2812" t="s">
        <v>1741</v>
      </c>
      <c r="J2812" t="s">
        <v>1742</v>
      </c>
      <c r="K2812" t="s">
        <v>1905</v>
      </c>
      <c r="L2812" t="s">
        <v>1744</v>
      </c>
      <c r="M2812">
        <v>7</v>
      </c>
    </row>
    <row r="2813" spans="1:13" x14ac:dyDescent="0.3">
      <c r="A2813" t="s">
        <v>174</v>
      </c>
      <c r="B2813">
        <v>2011</v>
      </c>
      <c r="C2813" s="1">
        <v>375000</v>
      </c>
      <c r="D2813">
        <v>80000</v>
      </c>
      <c r="E2813" t="s">
        <v>14</v>
      </c>
      <c r="F2813" t="s">
        <v>25</v>
      </c>
      <c r="G2813" t="s">
        <v>12</v>
      </c>
      <c r="H2813" t="s">
        <v>121</v>
      </c>
      <c r="I2813" t="s">
        <v>1676</v>
      </c>
      <c r="J2813" t="s">
        <v>1676</v>
      </c>
      <c r="K2813" t="s">
        <v>1676</v>
      </c>
      <c r="L2813" t="s">
        <v>1676</v>
      </c>
    </row>
    <row r="2814" spans="1:13" x14ac:dyDescent="0.3">
      <c r="A2814" t="s">
        <v>262</v>
      </c>
      <c r="B2814">
        <v>2012</v>
      </c>
      <c r="C2814" s="1">
        <v>229999</v>
      </c>
      <c r="D2814">
        <v>110000</v>
      </c>
      <c r="E2814" t="s">
        <v>10</v>
      </c>
      <c r="F2814" t="s">
        <v>25</v>
      </c>
      <c r="G2814" t="s">
        <v>12</v>
      </c>
      <c r="H2814" t="s">
        <v>121</v>
      </c>
      <c r="I2814" t="s">
        <v>2066</v>
      </c>
      <c r="J2814" t="s">
        <v>1681</v>
      </c>
      <c r="K2814" t="s">
        <v>1815</v>
      </c>
      <c r="L2814" t="s">
        <v>1923</v>
      </c>
      <c r="M2814">
        <v>5</v>
      </c>
    </row>
    <row r="2815" spans="1:13" x14ac:dyDescent="0.3">
      <c r="A2815" t="s">
        <v>362</v>
      </c>
      <c r="B2815">
        <v>2006</v>
      </c>
      <c r="C2815" s="1">
        <v>135000</v>
      </c>
      <c r="D2815">
        <v>62900</v>
      </c>
      <c r="E2815" t="s">
        <v>10</v>
      </c>
      <c r="F2815" t="s">
        <v>25</v>
      </c>
      <c r="G2815" t="s">
        <v>12</v>
      </c>
      <c r="H2815" t="s">
        <v>121</v>
      </c>
      <c r="I2815" t="s">
        <v>1677</v>
      </c>
      <c r="J2815" t="s">
        <v>1730</v>
      </c>
      <c r="K2815" t="s">
        <v>1660</v>
      </c>
      <c r="L2815" t="s">
        <v>1731</v>
      </c>
      <c r="M2815">
        <v>5</v>
      </c>
    </row>
    <row r="2816" spans="1:13" x14ac:dyDescent="0.3">
      <c r="A2816" t="s">
        <v>1171</v>
      </c>
      <c r="B2816">
        <v>2011</v>
      </c>
      <c r="C2816" s="1">
        <v>425000</v>
      </c>
      <c r="D2816">
        <v>120000</v>
      </c>
      <c r="E2816" t="s">
        <v>14</v>
      </c>
      <c r="F2816" t="s">
        <v>25</v>
      </c>
      <c r="G2816" t="s">
        <v>12</v>
      </c>
      <c r="H2816" t="s">
        <v>126</v>
      </c>
      <c r="I2816" t="s">
        <v>1934</v>
      </c>
      <c r="J2816" t="s">
        <v>1793</v>
      </c>
      <c r="K2816" t="s">
        <v>1905</v>
      </c>
      <c r="L2816" t="s">
        <v>2510</v>
      </c>
      <c r="M2816">
        <v>5</v>
      </c>
    </row>
    <row r="2817" spans="1:13" x14ac:dyDescent="0.3">
      <c r="A2817" t="s">
        <v>1050</v>
      </c>
      <c r="B2817">
        <v>2016</v>
      </c>
      <c r="C2817" s="1">
        <v>1350000</v>
      </c>
      <c r="D2817">
        <v>70000</v>
      </c>
      <c r="E2817" t="s">
        <v>14</v>
      </c>
      <c r="F2817" t="s">
        <v>25</v>
      </c>
      <c r="G2817" t="s">
        <v>12</v>
      </c>
      <c r="H2817" t="s">
        <v>121</v>
      </c>
      <c r="I2817" t="s">
        <v>1746</v>
      </c>
      <c r="J2817" t="s">
        <v>1742</v>
      </c>
      <c r="K2817" t="s">
        <v>2108</v>
      </c>
      <c r="L2817" t="s">
        <v>2109</v>
      </c>
      <c r="M2817">
        <v>7</v>
      </c>
    </row>
    <row r="2818" spans="1:13" x14ac:dyDescent="0.3">
      <c r="A2818" t="s">
        <v>3148</v>
      </c>
      <c r="B2818">
        <v>2009</v>
      </c>
      <c r="C2818" s="1">
        <v>480000</v>
      </c>
      <c r="D2818">
        <v>70000</v>
      </c>
      <c r="E2818" t="s">
        <v>14</v>
      </c>
      <c r="F2818" t="s">
        <v>25</v>
      </c>
      <c r="G2818" t="s">
        <v>12</v>
      </c>
      <c r="H2818" t="s">
        <v>154</v>
      </c>
      <c r="I2818" t="s">
        <v>3149</v>
      </c>
      <c r="J2818" t="s">
        <v>2409</v>
      </c>
      <c r="K2818" t="s">
        <v>2926</v>
      </c>
      <c r="L2818" t="s">
        <v>3150</v>
      </c>
      <c r="M2818">
        <v>7</v>
      </c>
    </row>
    <row r="2819" spans="1:13" x14ac:dyDescent="0.3">
      <c r="A2819" t="s">
        <v>619</v>
      </c>
      <c r="B2819">
        <v>2017</v>
      </c>
      <c r="C2819" s="1">
        <v>455000</v>
      </c>
      <c r="D2819">
        <v>60000</v>
      </c>
      <c r="E2819" t="s">
        <v>14</v>
      </c>
      <c r="F2819" t="s">
        <v>25</v>
      </c>
      <c r="G2819" t="s">
        <v>12</v>
      </c>
      <c r="H2819" t="s">
        <v>121</v>
      </c>
      <c r="I2819" t="s">
        <v>2075</v>
      </c>
      <c r="J2819" t="s">
        <v>1625</v>
      </c>
      <c r="K2819" t="s">
        <v>2076</v>
      </c>
      <c r="L2819" t="s">
        <v>1627</v>
      </c>
      <c r="M2819">
        <v>5</v>
      </c>
    </row>
    <row r="2820" spans="1:13" x14ac:dyDescent="0.3">
      <c r="A2820" t="s">
        <v>849</v>
      </c>
      <c r="B2820">
        <v>2015</v>
      </c>
      <c r="C2820" s="1">
        <v>320000</v>
      </c>
      <c r="D2820">
        <v>60000</v>
      </c>
      <c r="E2820" t="s">
        <v>10</v>
      </c>
      <c r="F2820" t="s">
        <v>25</v>
      </c>
      <c r="G2820" t="s">
        <v>12</v>
      </c>
      <c r="H2820" t="s">
        <v>121</v>
      </c>
      <c r="I2820" t="s">
        <v>1821</v>
      </c>
      <c r="J2820" t="s">
        <v>1730</v>
      </c>
      <c r="K2820" t="s">
        <v>1843</v>
      </c>
      <c r="L2820" t="s">
        <v>1731</v>
      </c>
      <c r="M2820">
        <v>5</v>
      </c>
    </row>
    <row r="2821" spans="1:13" x14ac:dyDescent="0.3">
      <c r="A2821" t="s">
        <v>1127</v>
      </c>
      <c r="B2821">
        <v>2019</v>
      </c>
      <c r="C2821" s="1">
        <v>693000</v>
      </c>
      <c r="D2821">
        <v>4000</v>
      </c>
      <c r="E2821" t="s">
        <v>10</v>
      </c>
      <c r="F2821" t="s">
        <v>25</v>
      </c>
      <c r="G2821" t="s">
        <v>12</v>
      </c>
      <c r="H2821" t="s">
        <v>121</v>
      </c>
      <c r="I2821" t="s">
        <v>1723</v>
      </c>
      <c r="J2821" t="s">
        <v>1647</v>
      </c>
      <c r="K2821" t="s">
        <v>1648</v>
      </c>
      <c r="L2821" t="s">
        <v>2060</v>
      </c>
      <c r="M2821">
        <v>5</v>
      </c>
    </row>
    <row r="2822" spans="1:13" x14ac:dyDescent="0.3">
      <c r="A2822" t="s">
        <v>440</v>
      </c>
      <c r="B2822">
        <v>2017</v>
      </c>
      <c r="C2822" s="1">
        <v>830000</v>
      </c>
      <c r="D2822">
        <v>35000</v>
      </c>
      <c r="E2822" t="s">
        <v>14</v>
      </c>
      <c r="F2822" t="s">
        <v>25</v>
      </c>
      <c r="G2822" t="s">
        <v>12</v>
      </c>
      <c r="H2822" t="s">
        <v>121</v>
      </c>
      <c r="I2822" t="s">
        <v>1718</v>
      </c>
      <c r="J2822" t="s">
        <v>1625</v>
      </c>
      <c r="K2822" t="s">
        <v>1685</v>
      </c>
      <c r="L2822" t="s">
        <v>1686</v>
      </c>
      <c r="M2822">
        <v>5</v>
      </c>
    </row>
    <row r="2823" spans="1:13" x14ac:dyDescent="0.3">
      <c r="A2823" t="s">
        <v>394</v>
      </c>
      <c r="B2823">
        <v>2016</v>
      </c>
      <c r="C2823" s="1">
        <v>470000</v>
      </c>
      <c r="D2823">
        <v>13500</v>
      </c>
      <c r="E2823" t="s">
        <v>10</v>
      </c>
      <c r="F2823" t="s">
        <v>25</v>
      </c>
      <c r="G2823" t="s">
        <v>12</v>
      </c>
      <c r="H2823" t="s">
        <v>121</v>
      </c>
      <c r="I2823" t="s">
        <v>1677</v>
      </c>
      <c r="J2823" t="s">
        <v>1647</v>
      </c>
      <c r="K2823" t="s">
        <v>1682</v>
      </c>
      <c r="L2823" t="s">
        <v>1865</v>
      </c>
      <c r="M2823">
        <v>5</v>
      </c>
    </row>
    <row r="2824" spans="1:13" x14ac:dyDescent="0.3">
      <c r="A2824" t="s">
        <v>2750</v>
      </c>
      <c r="B2824">
        <v>2017</v>
      </c>
      <c r="C2824" s="1">
        <v>1100000</v>
      </c>
      <c r="D2824">
        <v>26000</v>
      </c>
      <c r="E2824" t="s">
        <v>10</v>
      </c>
      <c r="F2824" t="s">
        <v>25</v>
      </c>
      <c r="G2824" t="s">
        <v>19</v>
      </c>
      <c r="H2824" t="s">
        <v>121</v>
      </c>
      <c r="I2824" t="s">
        <v>1970</v>
      </c>
      <c r="J2824" t="s">
        <v>1634</v>
      </c>
      <c r="K2824" t="s">
        <v>1751</v>
      </c>
      <c r="L2824" t="s">
        <v>1752</v>
      </c>
      <c r="M2824">
        <v>5</v>
      </c>
    </row>
    <row r="2825" spans="1:13" x14ac:dyDescent="0.3">
      <c r="A2825" t="s">
        <v>405</v>
      </c>
      <c r="B2825">
        <v>2016</v>
      </c>
      <c r="C2825" s="1">
        <v>325000</v>
      </c>
      <c r="D2825">
        <v>50000</v>
      </c>
      <c r="E2825" t="s">
        <v>14</v>
      </c>
      <c r="F2825" t="s">
        <v>25</v>
      </c>
      <c r="G2825" t="s">
        <v>12</v>
      </c>
      <c r="H2825" t="s">
        <v>121</v>
      </c>
      <c r="I2825" t="s">
        <v>1638</v>
      </c>
      <c r="J2825" t="s">
        <v>1625</v>
      </c>
      <c r="K2825" t="s">
        <v>2090</v>
      </c>
      <c r="L2825" t="s">
        <v>1806</v>
      </c>
      <c r="M2825">
        <v>5</v>
      </c>
    </row>
    <row r="2826" spans="1:13" x14ac:dyDescent="0.3">
      <c r="A2826" t="s">
        <v>173</v>
      </c>
      <c r="B2826">
        <v>2014</v>
      </c>
      <c r="C2826" s="1">
        <v>215000</v>
      </c>
      <c r="D2826">
        <v>50000</v>
      </c>
      <c r="E2826" t="s">
        <v>10</v>
      </c>
      <c r="F2826" t="s">
        <v>25</v>
      </c>
      <c r="G2826" t="s">
        <v>12</v>
      </c>
      <c r="H2826" t="s">
        <v>121</v>
      </c>
      <c r="I2826" t="s">
        <v>2031</v>
      </c>
      <c r="J2826" t="s">
        <v>2250</v>
      </c>
      <c r="K2826" t="s">
        <v>2251</v>
      </c>
      <c r="L2826" t="s">
        <v>2252</v>
      </c>
      <c r="M2826">
        <v>5</v>
      </c>
    </row>
    <row r="2827" spans="1:13" x14ac:dyDescent="0.3">
      <c r="A2827" t="s">
        <v>548</v>
      </c>
      <c r="B2827">
        <v>2018</v>
      </c>
      <c r="C2827" s="1">
        <v>560000</v>
      </c>
      <c r="D2827">
        <v>25000</v>
      </c>
      <c r="E2827" t="s">
        <v>10</v>
      </c>
      <c r="F2827" t="s">
        <v>25</v>
      </c>
      <c r="G2827" t="s">
        <v>12</v>
      </c>
      <c r="H2827" t="s">
        <v>121</v>
      </c>
      <c r="I2827" t="s">
        <v>1817</v>
      </c>
      <c r="J2827" t="s">
        <v>1647</v>
      </c>
      <c r="K2827" t="s">
        <v>1870</v>
      </c>
      <c r="L2827" t="s">
        <v>1871</v>
      </c>
      <c r="M2827">
        <v>5</v>
      </c>
    </row>
    <row r="2828" spans="1:13" x14ac:dyDescent="0.3">
      <c r="A2828" t="s">
        <v>576</v>
      </c>
      <c r="B2828">
        <v>2017</v>
      </c>
      <c r="C2828" s="1">
        <v>400000</v>
      </c>
      <c r="D2828">
        <v>30000</v>
      </c>
      <c r="E2828" t="s">
        <v>10</v>
      </c>
      <c r="F2828" t="s">
        <v>25</v>
      </c>
      <c r="G2828" t="s">
        <v>19</v>
      </c>
      <c r="H2828" t="s">
        <v>126</v>
      </c>
      <c r="I2828" t="s">
        <v>1842</v>
      </c>
      <c r="J2828" t="s">
        <v>1730</v>
      </c>
      <c r="K2828" t="s">
        <v>1843</v>
      </c>
      <c r="L2828" t="s">
        <v>1731</v>
      </c>
      <c r="M2828">
        <v>5</v>
      </c>
    </row>
    <row r="2829" spans="1:13" x14ac:dyDescent="0.3">
      <c r="A2829" t="s">
        <v>425</v>
      </c>
      <c r="B2829">
        <v>1999</v>
      </c>
      <c r="C2829" s="1">
        <v>60000</v>
      </c>
      <c r="D2829">
        <v>140000</v>
      </c>
      <c r="E2829" t="s">
        <v>10</v>
      </c>
      <c r="F2829" t="s">
        <v>25</v>
      </c>
      <c r="G2829" t="s">
        <v>12</v>
      </c>
      <c r="H2829" t="s">
        <v>154</v>
      </c>
      <c r="I2829" t="s">
        <v>1676</v>
      </c>
      <c r="J2829" t="s">
        <v>1676</v>
      </c>
      <c r="K2829" t="s">
        <v>1676</v>
      </c>
      <c r="L2829" t="s">
        <v>1676</v>
      </c>
    </row>
    <row r="2830" spans="1:13" x14ac:dyDescent="0.3">
      <c r="A2830" t="s">
        <v>237</v>
      </c>
      <c r="B2830">
        <v>2017</v>
      </c>
      <c r="C2830" s="1">
        <v>725000</v>
      </c>
      <c r="D2830">
        <v>45000</v>
      </c>
      <c r="E2830" t="s">
        <v>14</v>
      </c>
      <c r="F2830" t="s">
        <v>25</v>
      </c>
      <c r="G2830" t="s">
        <v>12</v>
      </c>
      <c r="H2830" t="s">
        <v>121</v>
      </c>
      <c r="I2830" t="s">
        <v>1638</v>
      </c>
      <c r="J2830" t="s">
        <v>1629</v>
      </c>
      <c r="K2830" t="s">
        <v>1914</v>
      </c>
      <c r="L2830" t="s">
        <v>1836</v>
      </c>
      <c r="M2830">
        <v>5</v>
      </c>
    </row>
    <row r="2831" spans="1:13" x14ac:dyDescent="0.3">
      <c r="A2831" t="s">
        <v>437</v>
      </c>
      <c r="B2831">
        <v>2014</v>
      </c>
      <c r="C2831" s="1">
        <v>325000</v>
      </c>
      <c r="D2831">
        <v>52442</v>
      </c>
      <c r="E2831" t="s">
        <v>10</v>
      </c>
      <c r="F2831" t="s">
        <v>512</v>
      </c>
      <c r="G2831" t="s">
        <v>12</v>
      </c>
      <c r="H2831" t="s">
        <v>126</v>
      </c>
      <c r="I2831" t="s">
        <v>1756</v>
      </c>
      <c r="J2831" t="s">
        <v>1681</v>
      </c>
      <c r="K2831" t="s">
        <v>1815</v>
      </c>
      <c r="L2831" t="s">
        <v>1923</v>
      </c>
      <c r="M2831">
        <v>5</v>
      </c>
    </row>
    <row r="2832" spans="1:13" x14ac:dyDescent="0.3">
      <c r="A2832" t="s">
        <v>531</v>
      </c>
      <c r="B2832">
        <v>2013</v>
      </c>
      <c r="C2832" s="1">
        <v>229999</v>
      </c>
      <c r="D2832">
        <v>39000</v>
      </c>
      <c r="E2832" t="s">
        <v>10</v>
      </c>
      <c r="F2832" t="s">
        <v>11</v>
      </c>
      <c r="G2832" t="s">
        <v>12</v>
      </c>
      <c r="H2832" t="s">
        <v>121</v>
      </c>
      <c r="I2832" t="s">
        <v>1807</v>
      </c>
      <c r="J2832" t="s">
        <v>1647</v>
      </c>
      <c r="K2832" t="s">
        <v>1808</v>
      </c>
      <c r="L2832" t="s">
        <v>1809</v>
      </c>
      <c r="M2832">
        <v>5</v>
      </c>
    </row>
    <row r="2833" spans="1:13" x14ac:dyDescent="0.3">
      <c r="A2833" t="s">
        <v>3151</v>
      </c>
      <c r="B2833">
        <v>2007</v>
      </c>
      <c r="C2833" s="1">
        <v>400000</v>
      </c>
      <c r="D2833">
        <v>42000</v>
      </c>
      <c r="E2833" t="s">
        <v>10</v>
      </c>
      <c r="F2833" t="s">
        <v>11</v>
      </c>
      <c r="G2833" t="s">
        <v>19</v>
      </c>
      <c r="H2833" t="s">
        <v>121</v>
      </c>
      <c r="I2833" t="s">
        <v>3059</v>
      </c>
      <c r="J2833" t="s">
        <v>3152</v>
      </c>
      <c r="K2833" t="s">
        <v>3153</v>
      </c>
      <c r="L2833" t="s">
        <v>3154</v>
      </c>
      <c r="M2833">
        <v>5</v>
      </c>
    </row>
    <row r="2834" spans="1:13" x14ac:dyDescent="0.3">
      <c r="A2834" t="s">
        <v>1380</v>
      </c>
      <c r="B2834">
        <v>2015</v>
      </c>
      <c r="C2834" s="1">
        <v>449000</v>
      </c>
      <c r="D2834">
        <v>34156</v>
      </c>
      <c r="E2834" t="s">
        <v>10</v>
      </c>
      <c r="F2834" t="s">
        <v>11</v>
      </c>
      <c r="G2834" t="s">
        <v>12</v>
      </c>
      <c r="H2834" t="s">
        <v>121</v>
      </c>
      <c r="I2834" t="s">
        <v>1856</v>
      </c>
      <c r="J2834" t="s">
        <v>1681</v>
      </c>
      <c r="K2834" t="s">
        <v>1626</v>
      </c>
      <c r="L2834" t="s">
        <v>1857</v>
      </c>
      <c r="M2834">
        <v>5</v>
      </c>
    </row>
    <row r="2835" spans="1:13" x14ac:dyDescent="0.3">
      <c r="A2835" t="s">
        <v>645</v>
      </c>
      <c r="B2835">
        <v>2017</v>
      </c>
      <c r="C2835" s="1">
        <v>455000</v>
      </c>
      <c r="D2835">
        <v>34152</v>
      </c>
      <c r="E2835" t="s">
        <v>10</v>
      </c>
      <c r="F2835" t="s">
        <v>11</v>
      </c>
      <c r="G2835" t="s">
        <v>12</v>
      </c>
      <c r="H2835" t="s">
        <v>121</v>
      </c>
      <c r="I2835" t="s">
        <v>1677</v>
      </c>
      <c r="J2835" t="s">
        <v>1647</v>
      </c>
      <c r="K2835" t="s">
        <v>1648</v>
      </c>
      <c r="L2835" t="s">
        <v>1649</v>
      </c>
      <c r="M2835">
        <v>5</v>
      </c>
    </row>
    <row r="2836" spans="1:13" x14ac:dyDescent="0.3">
      <c r="A2836" t="s">
        <v>930</v>
      </c>
      <c r="B2836">
        <v>2015</v>
      </c>
      <c r="C2836" s="1">
        <v>1750000</v>
      </c>
      <c r="D2836">
        <v>37000</v>
      </c>
      <c r="E2836" t="s">
        <v>14</v>
      </c>
      <c r="F2836" t="s">
        <v>11</v>
      </c>
      <c r="G2836" t="s">
        <v>19</v>
      </c>
      <c r="H2836" t="s">
        <v>121</v>
      </c>
      <c r="I2836" t="s">
        <v>3155</v>
      </c>
      <c r="J2836" t="s">
        <v>1793</v>
      </c>
      <c r="K2836" t="s">
        <v>1800</v>
      </c>
      <c r="L2836" t="s">
        <v>1801</v>
      </c>
      <c r="M2836">
        <v>5</v>
      </c>
    </row>
    <row r="2837" spans="1:13" x14ac:dyDescent="0.3">
      <c r="A2837" t="s">
        <v>1289</v>
      </c>
      <c r="B2837">
        <v>2017</v>
      </c>
      <c r="C2837" s="1">
        <v>1390000</v>
      </c>
      <c r="D2837">
        <v>98000</v>
      </c>
      <c r="E2837" t="s">
        <v>14</v>
      </c>
      <c r="F2837" t="s">
        <v>11</v>
      </c>
      <c r="G2837" t="s">
        <v>19</v>
      </c>
      <c r="H2837" t="s">
        <v>121</v>
      </c>
      <c r="I2837" t="s">
        <v>1785</v>
      </c>
      <c r="J2837" t="s">
        <v>1786</v>
      </c>
      <c r="K2837" t="s">
        <v>1787</v>
      </c>
      <c r="L2837" t="s">
        <v>1788</v>
      </c>
      <c r="M2837">
        <v>7</v>
      </c>
    </row>
    <row r="2838" spans="1:13" x14ac:dyDescent="0.3">
      <c r="A2838" t="s">
        <v>193</v>
      </c>
      <c r="B2838">
        <v>2019</v>
      </c>
      <c r="C2838" s="1">
        <v>1150000</v>
      </c>
      <c r="D2838">
        <v>31000</v>
      </c>
      <c r="E2838" t="s">
        <v>10</v>
      </c>
      <c r="F2838" t="s">
        <v>11</v>
      </c>
      <c r="G2838" t="s">
        <v>12</v>
      </c>
      <c r="H2838" t="s">
        <v>121</v>
      </c>
      <c r="I2838" t="s">
        <v>1888</v>
      </c>
      <c r="J2838" t="s">
        <v>1734</v>
      </c>
      <c r="K2838" t="s">
        <v>1735</v>
      </c>
      <c r="L2838" t="s">
        <v>1736</v>
      </c>
      <c r="M2838">
        <v>5</v>
      </c>
    </row>
    <row r="2839" spans="1:13" x14ac:dyDescent="0.3">
      <c r="A2839" t="s">
        <v>1460</v>
      </c>
      <c r="B2839">
        <v>2018</v>
      </c>
      <c r="C2839" s="1">
        <v>650000</v>
      </c>
      <c r="D2839">
        <v>62841</v>
      </c>
      <c r="E2839" t="s">
        <v>10</v>
      </c>
      <c r="F2839" t="s">
        <v>512</v>
      </c>
      <c r="G2839" t="s">
        <v>12</v>
      </c>
      <c r="H2839" t="s">
        <v>121</v>
      </c>
      <c r="I2839" t="s">
        <v>1723</v>
      </c>
      <c r="J2839" t="s">
        <v>1647</v>
      </c>
      <c r="K2839" t="s">
        <v>1724</v>
      </c>
      <c r="L2839" t="s">
        <v>1725</v>
      </c>
      <c r="M2839">
        <v>5</v>
      </c>
    </row>
    <row r="2840" spans="1:13" x14ac:dyDescent="0.3">
      <c r="A2840" t="s">
        <v>231</v>
      </c>
      <c r="B2840">
        <v>2016</v>
      </c>
      <c r="C2840" s="1">
        <v>950000</v>
      </c>
      <c r="D2840">
        <v>38600</v>
      </c>
      <c r="E2840" t="s">
        <v>14</v>
      </c>
      <c r="F2840" t="s">
        <v>11</v>
      </c>
      <c r="G2840" t="s">
        <v>12</v>
      </c>
      <c r="H2840" t="s">
        <v>121</v>
      </c>
      <c r="I2840" t="s">
        <v>1911</v>
      </c>
      <c r="J2840" t="s">
        <v>1900</v>
      </c>
      <c r="K2840" t="s">
        <v>1912</v>
      </c>
      <c r="L2840" t="s">
        <v>1913</v>
      </c>
      <c r="M2840">
        <v>5</v>
      </c>
    </row>
    <row r="2841" spans="1:13" x14ac:dyDescent="0.3">
      <c r="A2841" t="s">
        <v>3156</v>
      </c>
      <c r="B2841">
        <v>2018</v>
      </c>
      <c r="C2841" s="1">
        <v>698000</v>
      </c>
      <c r="D2841">
        <v>27654</v>
      </c>
      <c r="E2841" t="s">
        <v>14</v>
      </c>
      <c r="F2841" t="s">
        <v>11</v>
      </c>
      <c r="G2841" t="s">
        <v>19</v>
      </c>
      <c r="H2841" t="s">
        <v>121</v>
      </c>
      <c r="I2841" t="s">
        <v>2075</v>
      </c>
      <c r="J2841" t="s">
        <v>1625</v>
      </c>
      <c r="K2841" t="s">
        <v>2076</v>
      </c>
      <c r="L2841" t="s">
        <v>1627</v>
      </c>
      <c r="M2841">
        <v>5</v>
      </c>
    </row>
    <row r="2842" spans="1:13" x14ac:dyDescent="0.3">
      <c r="A2842" t="s">
        <v>231</v>
      </c>
      <c r="B2842">
        <v>2017</v>
      </c>
      <c r="C2842" s="1">
        <v>975000</v>
      </c>
      <c r="D2842">
        <v>48698</v>
      </c>
      <c r="E2842" t="s">
        <v>14</v>
      </c>
      <c r="F2842" t="s">
        <v>11</v>
      </c>
      <c r="G2842" t="s">
        <v>12</v>
      </c>
      <c r="H2842" t="s">
        <v>121</v>
      </c>
      <c r="I2842" t="s">
        <v>1911</v>
      </c>
      <c r="J2842" t="s">
        <v>1900</v>
      </c>
      <c r="K2842" t="s">
        <v>1912</v>
      </c>
      <c r="L2842" t="s">
        <v>1913</v>
      </c>
      <c r="M2842">
        <v>5</v>
      </c>
    </row>
    <row r="2843" spans="1:13" x14ac:dyDescent="0.3">
      <c r="A2843" t="s">
        <v>3157</v>
      </c>
      <c r="B2843">
        <v>2018</v>
      </c>
      <c r="C2843" s="1">
        <v>445000</v>
      </c>
      <c r="D2843">
        <v>32995</v>
      </c>
      <c r="E2843" t="s">
        <v>10</v>
      </c>
      <c r="F2843" t="s">
        <v>11</v>
      </c>
      <c r="G2843" t="s">
        <v>19</v>
      </c>
      <c r="H2843" t="s">
        <v>121</v>
      </c>
      <c r="I2843" t="s">
        <v>2642</v>
      </c>
      <c r="J2843" t="s">
        <v>1647</v>
      </c>
      <c r="K2843" t="s">
        <v>1870</v>
      </c>
      <c r="L2843" t="s">
        <v>1871</v>
      </c>
      <c r="M2843">
        <v>5</v>
      </c>
    </row>
    <row r="2844" spans="1:13" x14ac:dyDescent="0.3">
      <c r="A2844" t="s">
        <v>2047</v>
      </c>
      <c r="B2844">
        <v>2018</v>
      </c>
      <c r="C2844" s="1">
        <v>539000</v>
      </c>
      <c r="D2844">
        <v>60000</v>
      </c>
      <c r="E2844" t="s">
        <v>14</v>
      </c>
      <c r="F2844" t="s">
        <v>25</v>
      </c>
      <c r="G2844" t="s">
        <v>12</v>
      </c>
      <c r="H2844" t="s">
        <v>121</v>
      </c>
      <c r="I2844" t="s">
        <v>2048</v>
      </c>
      <c r="J2844" t="s">
        <v>1625</v>
      </c>
      <c r="K2844" t="s">
        <v>1626</v>
      </c>
      <c r="L2844" t="s">
        <v>2049</v>
      </c>
      <c r="M2844">
        <v>5</v>
      </c>
    </row>
    <row r="2845" spans="1:13" x14ac:dyDescent="0.3">
      <c r="A2845" t="s">
        <v>227</v>
      </c>
      <c r="B2845">
        <v>2010</v>
      </c>
      <c r="C2845" s="1">
        <v>350000</v>
      </c>
      <c r="D2845">
        <v>110000</v>
      </c>
      <c r="E2845" t="s">
        <v>14</v>
      </c>
      <c r="F2845" t="s">
        <v>25</v>
      </c>
      <c r="G2845" t="s">
        <v>12</v>
      </c>
      <c r="H2845" t="s">
        <v>151</v>
      </c>
      <c r="I2845" t="s">
        <v>1750</v>
      </c>
      <c r="J2845" t="s">
        <v>1625</v>
      </c>
      <c r="K2845" t="s">
        <v>2035</v>
      </c>
      <c r="L2845" t="s">
        <v>1627</v>
      </c>
      <c r="M2845">
        <v>5</v>
      </c>
    </row>
    <row r="2846" spans="1:13" x14ac:dyDescent="0.3">
      <c r="A2846" t="s">
        <v>3095</v>
      </c>
      <c r="B2846">
        <v>2011</v>
      </c>
      <c r="C2846" s="1">
        <v>550000</v>
      </c>
      <c r="D2846">
        <v>260000</v>
      </c>
      <c r="E2846" t="s">
        <v>14</v>
      </c>
      <c r="F2846" t="s">
        <v>25</v>
      </c>
      <c r="G2846" t="s">
        <v>12</v>
      </c>
      <c r="H2846" t="s">
        <v>151</v>
      </c>
      <c r="I2846" t="s">
        <v>2157</v>
      </c>
      <c r="J2846" t="s">
        <v>1742</v>
      </c>
      <c r="K2846" t="s">
        <v>1877</v>
      </c>
      <c r="L2846" t="s">
        <v>1878</v>
      </c>
      <c r="M2846">
        <v>8</v>
      </c>
    </row>
    <row r="2847" spans="1:13" x14ac:dyDescent="0.3">
      <c r="A2847" t="s">
        <v>449</v>
      </c>
      <c r="B2847">
        <v>2015</v>
      </c>
      <c r="C2847" s="1">
        <v>550000</v>
      </c>
      <c r="D2847">
        <v>130000</v>
      </c>
      <c r="E2847" t="s">
        <v>14</v>
      </c>
      <c r="F2847" t="s">
        <v>25</v>
      </c>
      <c r="G2847" t="s">
        <v>12</v>
      </c>
      <c r="H2847" t="s">
        <v>126</v>
      </c>
      <c r="I2847" t="s">
        <v>1908</v>
      </c>
      <c r="J2847" t="s">
        <v>1667</v>
      </c>
      <c r="K2847" t="s">
        <v>1909</v>
      </c>
      <c r="L2847" t="s">
        <v>1910</v>
      </c>
      <c r="M2847">
        <v>5</v>
      </c>
    </row>
    <row r="2848" spans="1:13" x14ac:dyDescent="0.3">
      <c r="A2848" t="s">
        <v>583</v>
      </c>
      <c r="B2848">
        <v>2011</v>
      </c>
      <c r="C2848" s="1">
        <v>330000</v>
      </c>
      <c r="D2848">
        <v>120000</v>
      </c>
      <c r="E2848" t="s">
        <v>14</v>
      </c>
      <c r="F2848" t="s">
        <v>25</v>
      </c>
      <c r="G2848" t="s">
        <v>12</v>
      </c>
      <c r="H2848" t="s">
        <v>121</v>
      </c>
      <c r="I2848" t="s">
        <v>2442</v>
      </c>
      <c r="J2848" t="s">
        <v>1704</v>
      </c>
      <c r="K2848" t="s">
        <v>1675</v>
      </c>
      <c r="L2848" t="s">
        <v>2443</v>
      </c>
      <c r="M2848">
        <v>5</v>
      </c>
    </row>
    <row r="2849" spans="1:13" x14ac:dyDescent="0.3">
      <c r="A2849" t="s">
        <v>241</v>
      </c>
      <c r="B2849">
        <v>2014</v>
      </c>
      <c r="C2849" s="1">
        <v>220000</v>
      </c>
      <c r="D2849">
        <v>80000</v>
      </c>
      <c r="E2849" t="s">
        <v>10</v>
      </c>
      <c r="F2849" t="s">
        <v>25</v>
      </c>
      <c r="G2849" t="s">
        <v>12</v>
      </c>
      <c r="H2849" t="s">
        <v>154</v>
      </c>
      <c r="I2849" t="s">
        <v>2031</v>
      </c>
      <c r="J2849" t="s">
        <v>2250</v>
      </c>
      <c r="K2849" t="s">
        <v>2251</v>
      </c>
      <c r="L2849" t="s">
        <v>2252</v>
      </c>
      <c r="M2849">
        <v>5</v>
      </c>
    </row>
    <row r="2850" spans="1:13" x14ac:dyDescent="0.3">
      <c r="A2850" t="s">
        <v>2478</v>
      </c>
      <c r="B2850">
        <v>2013</v>
      </c>
      <c r="C2850" s="1">
        <v>415000</v>
      </c>
      <c r="D2850">
        <v>60000</v>
      </c>
      <c r="E2850" t="s">
        <v>10</v>
      </c>
      <c r="F2850" t="s">
        <v>25</v>
      </c>
      <c r="G2850" t="s">
        <v>12</v>
      </c>
      <c r="H2850" t="s">
        <v>126</v>
      </c>
      <c r="I2850" t="s">
        <v>1756</v>
      </c>
      <c r="J2850" t="s">
        <v>1647</v>
      </c>
      <c r="K2850" t="s">
        <v>2479</v>
      </c>
      <c r="L2850" t="s">
        <v>1865</v>
      </c>
      <c r="M2850">
        <v>5</v>
      </c>
    </row>
    <row r="2851" spans="1:13" x14ac:dyDescent="0.3">
      <c r="A2851" t="s">
        <v>127</v>
      </c>
      <c r="B2851">
        <v>2007</v>
      </c>
      <c r="C2851" s="1">
        <v>150000</v>
      </c>
      <c r="D2851">
        <v>75000</v>
      </c>
      <c r="E2851" t="s">
        <v>10</v>
      </c>
      <c r="F2851" t="s">
        <v>25</v>
      </c>
      <c r="G2851" t="s">
        <v>12</v>
      </c>
      <c r="H2851" t="s">
        <v>121</v>
      </c>
      <c r="I2851" t="s">
        <v>1687</v>
      </c>
      <c r="J2851" t="s">
        <v>1655</v>
      </c>
      <c r="K2851" t="s">
        <v>1688</v>
      </c>
      <c r="L2851" t="s">
        <v>1689</v>
      </c>
      <c r="M2851">
        <v>5</v>
      </c>
    </row>
    <row r="2852" spans="1:13" x14ac:dyDescent="0.3">
      <c r="A2852" t="s">
        <v>187</v>
      </c>
      <c r="B2852">
        <v>2005</v>
      </c>
      <c r="C2852" s="1">
        <v>150000</v>
      </c>
      <c r="D2852">
        <v>89000</v>
      </c>
      <c r="E2852" t="s">
        <v>10</v>
      </c>
      <c r="F2852" t="s">
        <v>25</v>
      </c>
      <c r="G2852" t="s">
        <v>12</v>
      </c>
      <c r="H2852" t="s">
        <v>126</v>
      </c>
      <c r="I2852" t="s">
        <v>2056</v>
      </c>
      <c r="J2852" t="s">
        <v>2057</v>
      </c>
      <c r="K2852" t="s">
        <v>2058</v>
      </c>
      <c r="L2852" t="s">
        <v>2059</v>
      </c>
      <c r="M2852">
        <v>5</v>
      </c>
    </row>
    <row r="2853" spans="1:13" x14ac:dyDescent="0.3">
      <c r="A2853" t="s">
        <v>1116</v>
      </c>
      <c r="B2853">
        <v>2007</v>
      </c>
      <c r="C2853" s="1">
        <v>240000</v>
      </c>
      <c r="D2853">
        <v>110000</v>
      </c>
      <c r="E2853" t="s">
        <v>14</v>
      </c>
      <c r="F2853" t="s">
        <v>25</v>
      </c>
      <c r="G2853" t="s">
        <v>12</v>
      </c>
      <c r="H2853" t="s">
        <v>121</v>
      </c>
      <c r="I2853" t="s">
        <v>2524</v>
      </c>
      <c r="J2853" t="s">
        <v>2039</v>
      </c>
      <c r="K2853" t="s">
        <v>2197</v>
      </c>
      <c r="L2853" t="s">
        <v>2242</v>
      </c>
      <c r="M2853">
        <v>5</v>
      </c>
    </row>
    <row r="2854" spans="1:13" x14ac:dyDescent="0.3">
      <c r="A2854" t="s">
        <v>127</v>
      </c>
      <c r="B2854">
        <v>2009</v>
      </c>
      <c r="C2854" s="1">
        <v>170000</v>
      </c>
      <c r="D2854">
        <v>90000</v>
      </c>
      <c r="E2854" t="s">
        <v>10</v>
      </c>
      <c r="F2854" t="s">
        <v>25</v>
      </c>
      <c r="G2854" t="s">
        <v>12</v>
      </c>
      <c r="H2854" t="s">
        <v>126</v>
      </c>
      <c r="I2854" t="s">
        <v>1687</v>
      </c>
      <c r="J2854" t="s">
        <v>1655</v>
      </c>
      <c r="K2854" t="s">
        <v>1688</v>
      </c>
      <c r="L2854" t="s">
        <v>1689</v>
      </c>
      <c r="M2854">
        <v>5</v>
      </c>
    </row>
    <row r="2855" spans="1:13" x14ac:dyDescent="0.3">
      <c r="A2855" t="s">
        <v>1359</v>
      </c>
      <c r="B2855">
        <v>2015</v>
      </c>
      <c r="C2855" s="1">
        <v>550000</v>
      </c>
      <c r="D2855">
        <v>40000</v>
      </c>
      <c r="E2855" t="s">
        <v>14</v>
      </c>
      <c r="F2855" t="s">
        <v>25</v>
      </c>
      <c r="G2855" t="s">
        <v>12</v>
      </c>
      <c r="H2855" t="s">
        <v>154</v>
      </c>
      <c r="I2855" t="s">
        <v>2062</v>
      </c>
      <c r="J2855" t="s">
        <v>1625</v>
      </c>
      <c r="K2855" t="s">
        <v>1685</v>
      </c>
      <c r="L2855" t="s">
        <v>1686</v>
      </c>
      <c r="M2855">
        <v>5</v>
      </c>
    </row>
    <row r="2856" spans="1:13" x14ac:dyDescent="0.3">
      <c r="A2856" t="s">
        <v>3158</v>
      </c>
      <c r="B2856">
        <v>2017</v>
      </c>
      <c r="C2856" s="1">
        <v>500000</v>
      </c>
      <c r="D2856">
        <v>26000</v>
      </c>
      <c r="E2856" t="s">
        <v>10</v>
      </c>
      <c r="F2856" t="s">
        <v>25</v>
      </c>
      <c r="G2856" t="s">
        <v>19</v>
      </c>
      <c r="H2856" t="s">
        <v>121</v>
      </c>
      <c r="I2856" t="s">
        <v>2345</v>
      </c>
      <c r="J2856" t="s">
        <v>1681</v>
      </c>
      <c r="K2856" t="s">
        <v>2346</v>
      </c>
      <c r="L2856" t="s">
        <v>1739</v>
      </c>
      <c r="M2856">
        <v>5</v>
      </c>
    </row>
    <row r="2857" spans="1:13" x14ac:dyDescent="0.3">
      <c r="A2857" t="s">
        <v>495</v>
      </c>
      <c r="B2857">
        <v>2011</v>
      </c>
      <c r="C2857" s="1">
        <v>180000</v>
      </c>
      <c r="D2857">
        <v>120000</v>
      </c>
      <c r="E2857" t="s">
        <v>14</v>
      </c>
      <c r="F2857" t="s">
        <v>25</v>
      </c>
      <c r="G2857" t="s">
        <v>12</v>
      </c>
      <c r="H2857" t="s">
        <v>126</v>
      </c>
      <c r="I2857" t="s">
        <v>2038</v>
      </c>
      <c r="J2857" t="s">
        <v>2402</v>
      </c>
      <c r="K2857" t="s">
        <v>2403</v>
      </c>
      <c r="L2857" t="s">
        <v>2404</v>
      </c>
      <c r="M2857">
        <v>8</v>
      </c>
    </row>
    <row r="2858" spans="1:13" x14ac:dyDescent="0.3">
      <c r="A2858" t="s">
        <v>3159</v>
      </c>
      <c r="B2858">
        <v>2017</v>
      </c>
      <c r="C2858" s="1">
        <v>360000</v>
      </c>
      <c r="D2858">
        <v>29000</v>
      </c>
      <c r="E2858" t="s">
        <v>10</v>
      </c>
      <c r="F2858" t="s">
        <v>25</v>
      </c>
      <c r="G2858" t="s">
        <v>12</v>
      </c>
      <c r="H2858" t="s">
        <v>121</v>
      </c>
      <c r="I2858" t="s">
        <v>1680</v>
      </c>
      <c r="J2858" t="s">
        <v>1681</v>
      </c>
      <c r="K2858" t="s">
        <v>1682</v>
      </c>
      <c r="L2858" t="s">
        <v>1683</v>
      </c>
      <c r="M2858">
        <v>6</v>
      </c>
    </row>
    <row r="2859" spans="1:13" x14ac:dyDescent="0.3">
      <c r="A2859" t="s">
        <v>655</v>
      </c>
      <c r="B2859">
        <v>2014</v>
      </c>
      <c r="C2859" s="1">
        <v>400000</v>
      </c>
      <c r="D2859">
        <v>120000</v>
      </c>
      <c r="E2859" t="s">
        <v>10</v>
      </c>
      <c r="F2859" t="s">
        <v>25</v>
      </c>
      <c r="G2859" t="s">
        <v>12</v>
      </c>
      <c r="H2859" t="s">
        <v>121</v>
      </c>
      <c r="I2859" t="s">
        <v>1864</v>
      </c>
      <c r="J2859" t="s">
        <v>1647</v>
      </c>
      <c r="K2859" t="s">
        <v>2037</v>
      </c>
      <c r="L2859" t="s">
        <v>1865</v>
      </c>
      <c r="M2859">
        <v>5</v>
      </c>
    </row>
    <row r="2860" spans="1:13" x14ac:dyDescent="0.3">
      <c r="A2860" t="s">
        <v>1102</v>
      </c>
      <c r="B2860">
        <v>2009</v>
      </c>
      <c r="C2860" s="1">
        <v>120000</v>
      </c>
      <c r="D2860">
        <v>70000</v>
      </c>
      <c r="E2860" t="s">
        <v>10</v>
      </c>
      <c r="F2860" t="s">
        <v>25</v>
      </c>
      <c r="G2860" t="s">
        <v>12</v>
      </c>
      <c r="H2860" t="s">
        <v>126</v>
      </c>
      <c r="I2860" t="s">
        <v>2110</v>
      </c>
      <c r="J2860" t="s">
        <v>2111</v>
      </c>
      <c r="K2860" t="s">
        <v>2112</v>
      </c>
      <c r="L2860" t="s">
        <v>2113</v>
      </c>
      <c r="M2860">
        <v>5</v>
      </c>
    </row>
    <row r="2861" spans="1:13" x14ac:dyDescent="0.3">
      <c r="A2861" t="s">
        <v>1375</v>
      </c>
      <c r="B2861">
        <v>2016</v>
      </c>
      <c r="C2861" s="1">
        <v>765000</v>
      </c>
      <c r="D2861">
        <v>100000</v>
      </c>
      <c r="E2861" t="s">
        <v>14</v>
      </c>
      <c r="F2861" t="s">
        <v>25</v>
      </c>
      <c r="G2861" t="s">
        <v>12</v>
      </c>
      <c r="H2861" t="s">
        <v>126</v>
      </c>
      <c r="I2861" t="s">
        <v>1718</v>
      </c>
      <c r="J2861" t="s">
        <v>1625</v>
      </c>
      <c r="K2861" t="s">
        <v>1685</v>
      </c>
      <c r="L2861" t="s">
        <v>1686</v>
      </c>
      <c r="M2861">
        <v>5</v>
      </c>
    </row>
    <row r="2862" spans="1:13" x14ac:dyDescent="0.3">
      <c r="A2862" t="s">
        <v>1375</v>
      </c>
      <c r="B2862">
        <v>2016</v>
      </c>
      <c r="C2862" s="1">
        <v>919999</v>
      </c>
      <c r="D2862">
        <v>90150</v>
      </c>
      <c r="E2862" t="s">
        <v>14</v>
      </c>
      <c r="F2862" t="s">
        <v>25</v>
      </c>
      <c r="G2862" t="s">
        <v>12</v>
      </c>
      <c r="H2862" t="s">
        <v>121</v>
      </c>
      <c r="I2862" t="s">
        <v>1718</v>
      </c>
      <c r="J2862" t="s">
        <v>1625</v>
      </c>
      <c r="K2862" t="s">
        <v>1685</v>
      </c>
      <c r="L2862" t="s">
        <v>1686</v>
      </c>
      <c r="M2862">
        <v>5</v>
      </c>
    </row>
    <row r="2863" spans="1:13" x14ac:dyDescent="0.3">
      <c r="A2863" t="s">
        <v>3160</v>
      </c>
      <c r="B2863">
        <v>2018</v>
      </c>
      <c r="C2863" s="1">
        <v>730000</v>
      </c>
      <c r="D2863">
        <v>90000</v>
      </c>
      <c r="E2863" t="s">
        <v>14</v>
      </c>
      <c r="F2863" t="s">
        <v>25</v>
      </c>
      <c r="G2863" t="s">
        <v>12</v>
      </c>
      <c r="H2863" t="s">
        <v>121</v>
      </c>
      <c r="I2863" t="s">
        <v>1658</v>
      </c>
      <c r="J2863" t="s">
        <v>1659</v>
      </c>
      <c r="K2863" t="s">
        <v>1758</v>
      </c>
      <c r="L2863" t="s">
        <v>1661</v>
      </c>
      <c r="M2863">
        <v>5</v>
      </c>
    </row>
    <row r="2864" spans="1:13" x14ac:dyDescent="0.3">
      <c r="A2864" t="s">
        <v>2047</v>
      </c>
      <c r="B2864">
        <v>2016</v>
      </c>
      <c r="C2864" s="1">
        <v>320000</v>
      </c>
      <c r="D2864">
        <v>120000</v>
      </c>
      <c r="E2864" t="s">
        <v>14</v>
      </c>
      <c r="F2864" t="s">
        <v>25</v>
      </c>
      <c r="G2864" t="s">
        <v>12</v>
      </c>
      <c r="H2864" t="s">
        <v>121</v>
      </c>
      <c r="I2864" t="s">
        <v>2048</v>
      </c>
      <c r="J2864" t="s">
        <v>1625</v>
      </c>
      <c r="K2864" t="s">
        <v>1626</v>
      </c>
      <c r="L2864" t="s">
        <v>2049</v>
      </c>
      <c r="M2864">
        <v>5</v>
      </c>
    </row>
    <row r="2865" spans="1:13" x14ac:dyDescent="0.3">
      <c r="A2865" t="s">
        <v>770</v>
      </c>
      <c r="B2865">
        <v>2015</v>
      </c>
      <c r="C2865" s="1">
        <v>455000</v>
      </c>
      <c r="D2865">
        <v>90000</v>
      </c>
      <c r="E2865" t="s">
        <v>14</v>
      </c>
      <c r="F2865" t="s">
        <v>25</v>
      </c>
      <c r="G2865" t="s">
        <v>12</v>
      </c>
      <c r="H2865" t="s">
        <v>126</v>
      </c>
      <c r="I2865" t="s">
        <v>2360</v>
      </c>
      <c r="J2865" t="s">
        <v>1629</v>
      </c>
      <c r="K2865" t="s">
        <v>1698</v>
      </c>
      <c r="L2865" t="s">
        <v>1686</v>
      </c>
      <c r="M2865">
        <v>5</v>
      </c>
    </row>
    <row r="2866" spans="1:13" x14ac:dyDescent="0.3">
      <c r="A2866" t="s">
        <v>1428</v>
      </c>
      <c r="B2866">
        <v>2015</v>
      </c>
      <c r="C2866" s="1">
        <v>350000</v>
      </c>
      <c r="D2866">
        <v>50000</v>
      </c>
      <c r="E2866" t="s">
        <v>10</v>
      </c>
      <c r="F2866" t="s">
        <v>25</v>
      </c>
      <c r="G2866" t="s">
        <v>12</v>
      </c>
      <c r="H2866" t="s">
        <v>121</v>
      </c>
      <c r="I2866" t="s">
        <v>1738</v>
      </c>
      <c r="J2866" t="s">
        <v>1681</v>
      </c>
      <c r="K2866" t="s">
        <v>1678</v>
      </c>
      <c r="L2866" t="s">
        <v>1739</v>
      </c>
      <c r="M2866">
        <v>5</v>
      </c>
    </row>
    <row r="2867" spans="1:13" x14ac:dyDescent="0.3">
      <c r="A2867" t="s">
        <v>1205</v>
      </c>
      <c r="B2867">
        <v>2016</v>
      </c>
      <c r="C2867" s="1">
        <v>509999</v>
      </c>
      <c r="D2867">
        <v>110000</v>
      </c>
      <c r="E2867" t="s">
        <v>14</v>
      </c>
      <c r="F2867" t="s">
        <v>25</v>
      </c>
      <c r="G2867" t="s">
        <v>12</v>
      </c>
      <c r="H2867" t="s">
        <v>121</v>
      </c>
      <c r="I2867" t="s">
        <v>2372</v>
      </c>
      <c r="J2867" t="s">
        <v>2039</v>
      </c>
      <c r="K2867" t="s">
        <v>1765</v>
      </c>
      <c r="L2867" t="s">
        <v>2105</v>
      </c>
      <c r="M2867">
        <v>7</v>
      </c>
    </row>
    <row r="2868" spans="1:13" x14ac:dyDescent="0.3">
      <c r="A2868" t="s">
        <v>591</v>
      </c>
      <c r="B2868">
        <v>2011</v>
      </c>
      <c r="C2868" s="1">
        <v>175000</v>
      </c>
      <c r="D2868">
        <v>85700</v>
      </c>
      <c r="E2868" t="s">
        <v>14</v>
      </c>
      <c r="F2868" t="s">
        <v>25</v>
      </c>
      <c r="G2868" t="s">
        <v>12</v>
      </c>
      <c r="H2868" t="s">
        <v>126</v>
      </c>
      <c r="I2868" t="s">
        <v>1733</v>
      </c>
      <c r="J2868" t="s">
        <v>1896</v>
      </c>
      <c r="K2868" t="s">
        <v>2124</v>
      </c>
      <c r="L2868" t="s">
        <v>2244</v>
      </c>
      <c r="M2868">
        <v>5</v>
      </c>
    </row>
    <row r="2869" spans="1:13" x14ac:dyDescent="0.3">
      <c r="A2869" t="s">
        <v>2826</v>
      </c>
      <c r="B2869">
        <v>2013</v>
      </c>
      <c r="C2869" s="1">
        <v>325000</v>
      </c>
      <c r="D2869">
        <v>178000</v>
      </c>
      <c r="E2869" t="s">
        <v>14</v>
      </c>
      <c r="F2869" t="s">
        <v>25</v>
      </c>
      <c r="G2869" t="s">
        <v>12</v>
      </c>
      <c r="H2869" t="s">
        <v>121</v>
      </c>
      <c r="I2869" t="s">
        <v>2170</v>
      </c>
      <c r="J2869" t="s">
        <v>2164</v>
      </c>
      <c r="K2869" t="s">
        <v>2165</v>
      </c>
      <c r="L2869" t="s">
        <v>2325</v>
      </c>
      <c r="M2869">
        <v>9</v>
      </c>
    </row>
    <row r="2870" spans="1:13" x14ac:dyDescent="0.3">
      <c r="A2870" t="s">
        <v>3161</v>
      </c>
      <c r="B2870">
        <v>2011</v>
      </c>
      <c r="C2870" s="1">
        <v>120000</v>
      </c>
      <c r="D2870">
        <v>70000</v>
      </c>
      <c r="E2870" t="s">
        <v>10</v>
      </c>
      <c r="F2870" t="s">
        <v>25</v>
      </c>
      <c r="G2870" t="s">
        <v>12</v>
      </c>
      <c r="H2870" t="s">
        <v>126</v>
      </c>
      <c r="I2870" t="s">
        <v>3162</v>
      </c>
      <c r="J2870" t="s">
        <v>2089</v>
      </c>
      <c r="K2870" t="s">
        <v>1890</v>
      </c>
      <c r="L2870" t="s">
        <v>3163</v>
      </c>
      <c r="M2870">
        <v>5</v>
      </c>
    </row>
    <row r="2871" spans="1:13" x14ac:dyDescent="0.3">
      <c r="A2871" t="s">
        <v>1097</v>
      </c>
      <c r="B2871">
        <v>2014</v>
      </c>
      <c r="C2871" s="1">
        <v>300000</v>
      </c>
      <c r="D2871">
        <v>30000</v>
      </c>
      <c r="E2871" t="s">
        <v>10</v>
      </c>
      <c r="F2871" t="s">
        <v>25</v>
      </c>
      <c r="G2871" t="s">
        <v>12</v>
      </c>
      <c r="H2871" t="s">
        <v>126</v>
      </c>
      <c r="I2871" t="s">
        <v>1807</v>
      </c>
      <c r="J2871" t="s">
        <v>1647</v>
      </c>
      <c r="K2871" t="s">
        <v>1808</v>
      </c>
      <c r="L2871" t="s">
        <v>2118</v>
      </c>
      <c r="M2871">
        <v>5</v>
      </c>
    </row>
    <row r="2872" spans="1:13" x14ac:dyDescent="0.3">
      <c r="A2872" t="s">
        <v>1335</v>
      </c>
      <c r="B2872">
        <v>2015</v>
      </c>
      <c r="C2872" s="1">
        <v>500000</v>
      </c>
      <c r="D2872">
        <v>100000</v>
      </c>
      <c r="E2872" t="s">
        <v>14</v>
      </c>
      <c r="F2872" t="s">
        <v>25</v>
      </c>
      <c r="G2872" t="s">
        <v>12</v>
      </c>
      <c r="H2872" t="s">
        <v>121</v>
      </c>
      <c r="I2872" t="s">
        <v>1777</v>
      </c>
      <c r="J2872" t="s">
        <v>1629</v>
      </c>
      <c r="K2872" t="s">
        <v>1698</v>
      </c>
      <c r="L2872" t="s">
        <v>1686</v>
      </c>
      <c r="M2872">
        <v>5</v>
      </c>
    </row>
    <row r="2873" spans="1:13" x14ac:dyDescent="0.3">
      <c r="A2873" t="s">
        <v>226</v>
      </c>
      <c r="B2873">
        <v>2016</v>
      </c>
      <c r="C2873" s="1">
        <v>562000</v>
      </c>
      <c r="D2873">
        <v>25339</v>
      </c>
      <c r="E2873" t="s">
        <v>10</v>
      </c>
      <c r="F2873" t="s">
        <v>25</v>
      </c>
      <c r="G2873" t="s">
        <v>12</v>
      </c>
      <c r="H2873" t="s">
        <v>121</v>
      </c>
      <c r="I2873" t="s">
        <v>1707</v>
      </c>
      <c r="J2873" t="s">
        <v>1647</v>
      </c>
      <c r="K2873" t="s">
        <v>1708</v>
      </c>
      <c r="L2873" t="s">
        <v>1709</v>
      </c>
      <c r="M2873">
        <v>5</v>
      </c>
    </row>
    <row r="2874" spans="1:13" x14ac:dyDescent="0.3">
      <c r="A2874" t="s">
        <v>173</v>
      </c>
      <c r="B2874">
        <v>2014</v>
      </c>
      <c r="C2874" s="1">
        <v>250000</v>
      </c>
      <c r="D2874">
        <v>10000</v>
      </c>
      <c r="E2874" t="s">
        <v>10</v>
      </c>
      <c r="F2874" t="s">
        <v>25</v>
      </c>
      <c r="G2874" t="s">
        <v>12</v>
      </c>
      <c r="H2874" t="s">
        <v>121</v>
      </c>
      <c r="I2874" t="s">
        <v>2031</v>
      </c>
      <c r="J2874" t="s">
        <v>2250</v>
      </c>
      <c r="K2874" t="s">
        <v>2251</v>
      </c>
      <c r="L2874" t="s">
        <v>2252</v>
      </c>
      <c r="M2874">
        <v>5</v>
      </c>
    </row>
    <row r="2875" spans="1:13" x14ac:dyDescent="0.3">
      <c r="A2875" t="s">
        <v>3164</v>
      </c>
      <c r="B2875">
        <v>2017</v>
      </c>
      <c r="C2875" s="1">
        <v>484999</v>
      </c>
      <c r="D2875">
        <v>35000</v>
      </c>
      <c r="E2875" t="s">
        <v>14</v>
      </c>
      <c r="F2875" t="s">
        <v>25</v>
      </c>
      <c r="G2875" t="s">
        <v>12</v>
      </c>
      <c r="H2875" t="s">
        <v>121</v>
      </c>
      <c r="I2875" t="s">
        <v>1779</v>
      </c>
      <c r="J2875" t="s">
        <v>1625</v>
      </c>
      <c r="K2875" t="s">
        <v>2090</v>
      </c>
      <c r="L2875" t="s">
        <v>2049</v>
      </c>
      <c r="M2875">
        <v>5</v>
      </c>
    </row>
    <row r="2876" spans="1:13" x14ac:dyDescent="0.3">
      <c r="A2876" t="s">
        <v>1097</v>
      </c>
      <c r="B2876">
        <v>2013</v>
      </c>
      <c r="C2876" s="1">
        <v>280000</v>
      </c>
      <c r="D2876">
        <v>35000</v>
      </c>
      <c r="E2876" t="s">
        <v>10</v>
      </c>
      <c r="F2876" t="s">
        <v>25</v>
      </c>
      <c r="G2876" t="s">
        <v>12</v>
      </c>
      <c r="H2876" t="s">
        <v>126</v>
      </c>
      <c r="I2876" t="s">
        <v>1807</v>
      </c>
      <c r="J2876" t="s">
        <v>1647</v>
      </c>
      <c r="K2876" t="s">
        <v>1808</v>
      </c>
      <c r="L2876" t="s">
        <v>2118</v>
      </c>
      <c r="M2876">
        <v>5</v>
      </c>
    </row>
    <row r="2877" spans="1:13" x14ac:dyDescent="0.3">
      <c r="A2877" t="s">
        <v>223</v>
      </c>
      <c r="B2877">
        <v>2015</v>
      </c>
      <c r="C2877" s="1">
        <v>571000</v>
      </c>
      <c r="D2877">
        <v>68000</v>
      </c>
      <c r="E2877" t="s">
        <v>14</v>
      </c>
      <c r="F2877" t="s">
        <v>25</v>
      </c>
      <c r="G2877" t="s">
        <v>12</v>
      </c>
      <c r="H2877" t="s">
        <v>126</v>
      </c>
      <c r="I2877" t="s">
        <v>1918</v>
      </c>
      <c r="J2877" t="s">
        <v>1625</v>
      </c>
      <c r="K2877" t="s">
        <v>1811</v>
      </c>
      <c r="L2877" t="s">
        <v>1686</v>
      </c>
      <c r="M2877">
        <v>7</v>
      </c>
    </row>
    <row r="2878" spans="1:13" x14ac:dyDescent="0.3">
      <c r="A2878" t="s">
        <v>548</v>
      </c>
      <c r="B2878">
        <v>2013</v>
      </c>
      <c r="C2878" s="1">
        <v>400000</v>
      </c>
      <c r="D2878">
        <v>40000</v>
      </c>
      <c r="E2878" t="s">
        <v>10</v>
      </c>
      <c r="F2878" t="s">
        <v>25</v>
      </c>
      <c r="G2878" t="s">
        <v>12</v>
      </c>
      <c r="H2878" t="s">
        <v>121</v>
      </c>
      <c r="I2878" t="s">
        <v>1723</v>
      </c>
      <c r="J2878" t="s">
        <v>1647</v>
      </c>
      <c r="K2878" t="s">
        <v>2037</v>
      </c>
      <c r="L2878" t="s">
        <v>1865</v>
      </c>
      <c r="M2878">
        <v>5</v>
      </c>
    </row>
    <row r="2879" spans="1:13" x14ac:dyDescent="0.3">
      <c r="A2879" t="s">
        <v>1608</v>
      </c>
      <c r="B2879">
        <v>2015</v>
      </c>
      <c r="C2879" s="1">
        <v>295000</v>
      </c>
      <c r="D2879">
        <v>120000</v>
      </c>
      <c r="E2879" t="s">
        <v>14</v>
      </c>
      <c r="F2879" t="s">
        <v>25</v>
      </c>
      <c r="G2879" t="s">
        <v>12</v>
      </c>
      <c r="H2879" t="s">
        <v>126</v>
      </c>
      <c r="I2879" t="s">
        <v>1895</v>
      </c>
      <c r="J2879" t="s">
        <v>1896</v>
      </c>
      <c r="K2879" t="s">
        <v>1897</v>
      </c>
      <c r="L2879" t="s">
        <v>1898</v>
      </c>
      <c r="M2879">
        <v>5</v>
      </c>
    </row>
    <row r="2880" spans="1:13" x14ac:dyDescent="0.3">
      <c r="A2880" t="s">
        <v>3165</v>
      </c>
      <c r="B2880">
        <v>2006</v>
      </c>
      <c r="C2880" s="1">
        <v>210000</v>
      </c>
      <c r="D2880">
        <v>120000</v>
      </c>
      <c r="E2880" t="s">
        <v>14</v>
      </c>
      <c r="F2880" t="s">
        <v>25</v>
      </c>
      <c r="G2880" t="s">
        <v>12</v>
      </c>
      <c r="H2880" t="s">
        <v>121</v>
      </c>
      <c r="I2880" t="s">
        <v>1676</v>
      </c>
      <c r="J2880" t="s">
        <v>1676</v>
      </c>
      <c r="K2880" t="s">
        <v>1676</v>
      </c>
      <c r="L2880" t="s">
        <v>1676</v>
      </c>
    </row>
    <row r="2881" spans="1:13" x14ac:dyDescent="0.3">
      <c r="A2881" t="s">
        <v>1404</v>
      </c>
      <c r="B2881">
        <v>2011</v>
      </c>
      <c r="C2881" s="1">
        <v>250000</v>
      </c>
      <c r="D2881">
        <v>25000</v>
      </c>
      <c r="E2881" t="s">
        <v>10</v>
      </c>
      <c r="F2881" t="s">
        <v>25</v>
      </c>
      <c r="G2881" t="s">
        <v>12</v>
      </c>
      <c r="H2881" t="s">
        <v>121</v>
      </c>
      <c r="I2881" t="s">
        <v>2007</v>
      </c>
      <c r="J2881" t="s">
        <v>1814</v>
      </c>
      <c r="K2881" t="s">
        <v>2124</v>
      </c>
      <c r="L2881" t="s">
        <v>2314</v>
      </c>
      <c r="M2881">
        <v>5</v>
      </c>
    </row>
    <row r="2882" spans="1:13" x14ac:dyDescent="0.3">
      <c r="A2882" t="s">
        <v>198</v>
      </c>
      <c r="B2882">
        <v>2015</v>
      </c>
      <c r="C2882" s="1">
        <v>610000</v>
      </c>
      <c r="D2882">
        <v>40000</v>
      </c>
      <c r="E2882" t="s">
        <v>14</v>
      </c>
      <c r="F2882" t="s">
        <v>25</v>
      </c>
      <c r="G2882" t="s">
        <v>12</v>
      </c>
      <c r="H2882" t="s">
        <v>126</v>
      </c>
      <c r="I2882" t="s">
        <v>2170</v>
      </c>
      <c r="J2882" t="s">
        <v>2164</v>
      </c>
      <c r="K2882" t="s">
        <v>1920</v>
      </c>
      <c r="L2882" t="s">
        <v>2171</v>
      </c>
      <c r="M2882">
        <v>7</v>
      </c>
    </row>
    <row r="2883" spans="1:13" x14ac:dyDescent="0.3">
      <c r="A2883" t="s">
        <v>543</v>
      </c>
      <c r="B2883">
        <v>2012</v>
      </c>
      <c r="C2883" s="1">
        <v>175000</v>
      </c>
      <c r="D2883">
        <v>60000</v>
      </c>
      <c r="E2883" t="s">
        <v>14</v>
      </c>
      <c r="F2883" t="s">
        <v>25</v>
      </c>
      <c r="G2883" t="s">
        <v>12</v>
      </c>
      <c r="H2883" t="s">
        <v>121</v>
      </c>
      <c r="I2883" t="s">
        <v>2449</v>
      </c>
      <c r="J2883" t="s">
        <v>1625</v>
      </c>
      <c r="K2883" t="s">
        <v>1626</v>
      </c>
      <c r="L2883" t="s">
        <v>2049</v>
      </c>
      <c r="M2883">
        <v>5</v>
      </c>
    </row>
    <row r="2884" spans="1:13" x14ac:dyDescent="0.3">
      <c r="A2884" t="s">
        <v>285</v>
      </c>
      <c r="B2884">
        <v>2011</v>
      </c>
      <c r="C2884" s="1">
        <v>204999</v>
      </c>
      <c r="D2884">
        <v>70000</v>
      </c>
      <c r="E2884" t="s">
        <v>14</v>
      </c>
      <c r="F2884" t="s">
        <v>25</v>
      </c>
      <c r="G2884" t="s">
        <v>12</v>
      </c>
      <c r="H2884" t="s">
        <v>126</v>
      </c>
      <c r="I2884" t="s">
        <v>1662</v>
      </c>
      <c r="J2884" t="s">
        <v>1663</v>
      </c>
      <c r="K2884" t="s">
        <v>2029</v>
      </c>
      <c r="L2884" t="s">
        <v>1665</v>
      </c>
      <c r="M2884">
        <v>5</v>
      </c>
    </row>
    <row r="2885" spans="1:13" x14ac:dyDescent="0.3">
      <c r="A2885" t="s">
        <v>195</v>
      </c>
      <c r="B2885">
        <v>2013</v>
      </c>
      <c r="C2885" s="1">
        <v>750000</v>
      </c>
      <c r="D2885">
        <v>80000</v>
      </c>
      <c r="E2885" t="s">
        <v>14</v>
      </c>
      <c r="F2885" t="s">
        <v>25</v>
      </c>
      <c r="G2885" t="s">
        <v>12</v>
      </c>
      <c r="H2885" t="s">
        <v>126</v>
      </c>
      <c r="I2885" t="s">
        <v>1892</v>
      </c>
      <c r="J2885" t="s">
        <v>1742</v>
      </c>
      <c r="K2885" t="s">
        <v>2108</v>
      </c>
      <c r="L2885" t="s">
        <v>2109</v>
      </c>
      <c r="M2885">
        <v>7</v>
      </c>
    </row>
    <row r="2886" spans="1:13" x14ac:dyDescent="0.3">
      <c r="A2886" t="s">
        <v>164</v>
      </c>
      <c r="B2886">
        <v>2017</v>
      </c>
      <c r="C2886" s="1">
        <v>589000</v>
      </c>
      <c r="D2886">
        <v>41232</v>
      </c>
      <c r="E2886" t="s">
        <v>14</v>
      </c>
      <c r="F2886" t="s">
        <v>11</v>
      </c>
      <c r="G2886" t="s">
        <v>12</v>
      </c>
      <c r="H2886" t="s">
        <v>121</v>
      </c>
      <c r="I2886" t="s">
        <v>1699</v>
      </c>
      <c r="J2886" t="s">
        <v>1625</v>
      </c>
      <c r="K2886" t="s">
        <v>1626</v>
      </c>
      <c r="L2886" t="s">
        <v>1627</v>
      </c>
      <c r="M2886">
        <v>5</v>
      </c>
    </row>
    <row r="2887" spans="1:13" x14ac:dyDescent="0.3">
      <c r="A2887" t="s">
        <v>419</v>
      </c>
      <c r="B2887">
        <v>2005</v>
      </c>
      <c r="C2887" s="1">
        <v>310000</v>
      </c>
      <c r="D2887">
        <v>200000</v>
      </c>
      <c r="E2887" t="s">
        <v>14</v>
      </c>
      <c r="F2887" t="s">
        <v>25</v>
      </c>
      <c r="G2887" t="s">
        <v>12</v>
      </c>
      <c r="H2887" t="s">
        <v>126</v>
      </c>
      <c r="I2887" t="s">
        <v>2148</v>
      </c>
      <c r="J2887" t="s">
        <v>1764</v>
      </c>
      <c r="K2887" t="s">
        <v>2149</v>
      </c>
      <c r="L2887" t="s">
        <v>2150</v>
      </c>
      <c r="M2887">
        <v>8</v>
      </c>
    </row>
    <row r="2888" spans="1:13" x14ac:dyDescent="0.3">
      <c r="A2888" t="s">
        <v>3166</v>
      </c>
      <c r="B2888">
        <v>2016</v>
      </c>
      <c r="C2888" s="1">
        <v>445000</v>
      </c>
      <c r="D2888">
        <v>63000</v>
      </c>
      <c r="E2888" t="s">
        <v>14</v>
      </c>
      <c r="F2888" t="s">
        <v>11</v>
      </c>
      <c r="G2888" t="s">
        <v>12</v>
      </c>
      <c r="H2888" t="s">
        <v>121</v>
      </c>
      <c r="I2888" t="s">
        <v>2056</v>
      </c>
      <c r="J2888" t="s">
        <v>2159</v>
      </c>
      <c r="K2888" t="s">
        <v>1909</v>
      </c>
      <c r="L2888" t="s">
        <v>3167</v>
      </c>
      <c r="M2888">
        <v>9</v>
      </c>
    </row>
    <row r="2889" spans="1:13" x14ac:dyDescent="0.3">
      <c r="A2889" t="s">
        <v>1194</v>
      </c>
      <c r="B2889">
        <v>2015</v>
      </c>
      <c r="C2889" s="1">
        <v>445000</v>
      </c>
      <c r="D2889">
        <v>62000</v>
      </c>
      <c r="E2889" t="s">
        <v>14</v>
      </c>
      <c r="F2889" t="s">
        <v>11</v>
      </c>
      <c r="G2889" t="s">
        <v>12</v>
      </c>
      <c r="H2889" t="s">
        <v>121</v>
      </c>
      <c r="I2889" t="s">
        <v>1695</v>
      </c>
      <c r="J2889" t="s">
        <v>1629</v>
      </c>
      <c r="K2889" t="s">
        <v>2695</v>
      </c>
      <c r="L2889" t="s">
        <v>2696</v>
      </c>
      <c r="M2889">
        <v>7</v>
      </c>
    </row>
    <row r="2890" spans="1:13" x14ac:dyDescent="0.3">
      <c r="A2890" t="s">
        <v>1416</v>
      </c>
      <c r="B2890">
        <v>2012</v>
      </c>
      <c r="C2890" s="1">
        <v>450000</v>
      </c>
      <c r="D2890">
        <v>68240</v>
      </c>
      <c r="E2890" t="s">
        <v>14</v>
      </c>
      <c r="F2890" t="s">
        <v>11</v>
      </c>
      <c r="G2890" t="s">
        <v>12</v>
      </c>
      <c r="H2890" t="s">
        <v>121</v>
      </c>
      <c r="I2890" t="s">
        <v>1741</v>
      </c>
      <c r="J2890" t="s">
        <v>2159</v>
      </c>
      <c r="K2890" t="s">
        <v>1905</v>
      </c>
      <c r="L2890" t="s">
        <v>1744</v>
      </c>
      <c r="M2890">
        <v>7</v>
      </c>
    </row>
    <row r="2891" spans="1:13" x14ac:dyDescent="0.3">
      <c r="A2891" t="s">
        <v>3168</v>
      </c>
      <c r="B2891">
        <v>2008</v>
      </c>
      <c r="C2891" s="1">
        <v>450000</v>
      </c>
      <c r="D2891">
        <v>78000</v>
      </c>
      <c r="E2891" t="s">
        <v>14</v>
      </c>
      <c r="F2891" t="s">
        <v>11</v>
      </c>
      <c r="G2891" t="s">
        <v>12</v>
      </c>
      <c r="H2891" t="s">
        <v>121</v>
      </c>
      <c r="I2891" t="s">
        <v>2340</v>
      </c>
      <c r="J2891" t="s">
        <v>2356</v>
      </c>
      <c r="K2891" t="s">
        <v>1877</v>
      </c>
      <c r="L2891" t="s">
        <v>2357</v>
      </c>
      <c r="M2891">
        <v>7</v>
      </c>
    </row>
    <row r="2892" spans="1:13" x14ac:dyDescent="0.3">
      <c r="A2892" t="s">
        <v>267</v>
      </c>
      <c r="B2892">
        <v>2017</v>
      </c>
      <c r="C2892" s="1">
        <v>525000</v>
      </c>
      <c r="D2892">
        <v>38000</v>
      </c>
      <c r="E2892" t="s">
        <v>14</v>
      </c>
      <c r="F2892" t="s">
        <v>11</v>
      </c>
      <c r="G2892" t="s">
        <v>12</v>
      </c>
      <c r="H2892" t="s">
        <v>126</v>
      </c>
      <c r="I2892" t="s">
        <v>1676</v>
      </c>
      <c r="J2892" t="s">
        <v>1676</v>
      </c>
      <c r="K2892" t="s">
        <v>1676</v>
      </c>
      <c r="L2892" t="s">
        <v>1676</v>
      </c>
    </row>
    <row r="2893" spans="1:13" x14ac:dyDescent="0.3">
      <c r="A2893" t="s">
        <v>362</v>
      </c>
      <c r="B2893">
        <v>2010</v>
      </c>
      <c r="C2893" s="1">
        <v>200000</v>
      </c>
      <c r="D2893">
        <v>35000</v>
      </c>
      <c r="E2893" t="s">
        <v>10</v>
      </c>
      <c r="F2893" t="s">
        <v>11</v>
      </c>
      <c r="G2893" t="s">
        <v>12</v>
      </c>
      <c r="H2893" t="s">
        <v>121</v>
      </c>
      <c r="I2893" t="s">
        <v>1677</v>
      </c>
      <c r="J2893" t="s">
        <v>1730</v>
      </c>
      <c r="K2893" t="s">
        <v>1660</v>
      </c>
      <c r="L2893" t="s">
        <v>1731</v>
      </c>
      <c r="M2893">
        <v>5</v>
      </c>
    </row>
    <row r="2894" spans="1:13" x14ac:dyDescent="0.3">
      <c r="A2894" t="s">
        <v>861</v>
      </c>
      <c r="B2894">
        <v>2018</v>
      </c>
      <c r="C2894" s="1">
        <v>611000</v>
      </c>
      <c r="D2894">
        <v>9000</v>
      </c>
      <c r="E2894" t="s">
        <v>10</v>
      </c>
      <c r="F2894" t="s">
        <v>11</v>
      </c>
      <c r="G2894" t="s">
        <v>12</v>
      </c>
      <c r="H2894" t="s">
        <v>121</v>
      </c>
      <c r="I2894" t="s">
        <v>1864</v>
      </c>
      <c r="J2894" t="s">
        <v>1647</v>
      </c>
      <c r="K2894" t="s">
        <v>2037</v>
      </c>
      <c r="L2894" t="s">
        <v>1865</v>
      </c>
      <c r="M2894">
        <v>5</v>
      </c>
    </row>
    <row r="2895" spans="1:13" x14ac:dyDescent="0.3">
      <c r="A2895" t="s">
        <v>3169</v>
      </c>
      <c r="B2895">
        <v>2016</v>
      </c>
      <c r="C2895" s="1">
        <v>819999</v>
      </c>
      <c r="D2895">
        <v>39000</v>
      </c>
      <c r="E2895" t="s">
        <v>14</v>
      </c>
      <c r="F2895" t="s">
        <v>11</v>
      </c>
      <c r="G2895" t="s">
        <v>12</v>
      </c>
      <c r="H2895" t="s">
        <v>121</v>
      </c>
      <c r="I2895" t="s">
        <v>1911</v>
      </c>
      <c r="J2895" t="s">
        <v>1900</v>
      </c>
      <c r="K2895" t="s">
        <v>1912</v>
      </c>
      <c r="L2895" t="s">
        <v>1913</v>
      </c>
      <c r="M2895">
        <v>5</v>
      </c>
    </row>
    <row r="2896" spans="1:13" x14ac:dyDescent="0.3">
      <c r="A2896" t="s">
        <v>218</v>
      </c>
      <c r="B2896">
        <v>2016</v>
      </c>
      <c r="C2896" s="1">
        <v>825000</v>
      </c>
      <c r="D2896">
        <v>39000</v>
      </c>
      <c r="E2896" t="s">
        <v>14</v>
      </c>
      <c r="F2896" t="s">
        <v>11</v>
      </c>
      <c r="G2896" t="s">
        <v>12</v>
      </c>
      <c r="H2896" t="s">
        <v>121</v>
      </c>
      <c r="I2896" t="s">
        <v>2187</v>
      </c>
      <c r="J2896" t="s">
        <v>1639</v>
      </c>
      <c r="K2896" t="s">
        <v>2090</v>
      </c>
      <c r="L2896" t="s">
        <v>1693</v>
      </c>
      <c r="M2896">
        <v>5</v>
      </c>
    </row>
    <row r="2897" spans="1:13" x14ac:dyDescent="0.3">
      <c r="A2897" t="s">
        <v>1018</v>
      </c>
      <c r="B2897">
        <v>2015</v>
      </c>
      <c r="C2897" s="1">
        <v>599000</v>
      </c>
      <c r="D2897">
        <v>92651</v>
      </c>
      <c r="E2897" t="s">
        <v>14</v>
      </c>
      <c r="F2897" t="s">
        <v>11</v>
      </c>
      <c r="G2897" t="s">
        <v>12</v>
      </c>
      <c r="H2897" t="s">
        <v>121</v>
      </c>
      <c r="I2897" t="s">
        <v>2711</v>
      </c>
      <c r="J2897" t="s">
        <v>1629</v>
      </c>
      <c r="K2897" t="s">
        <v>1914</v>
      </c>
      <c r="L2897" t="s">
        <v>2712</v>
      </c>
      <c r="M2897">
        <v>5</v>
      </c>
    </row>
    <row r="2898" spans="1:13" x14ac:dyDescent="0.3">
      <c r="A2898" t="s">
        <v>1237</v>
      </c>
      <c r="B2898">
        <v>2018</v>
      </c>
      <c r="C2898" s="1">
        <v>490000</v>
      </c>
      <c r="D2898">
        <v>28000</v>
      </c>
      <c r="E2898" t="s">
        <v>10</v>
      </c>
      <c r="F2898" t="s">
        <v>11</v>
      </c>
      <c r="G2898" t="s">
        <v>12</v>
      </c>
      <c r="H2898" t="s">
        <v>121</v>
      </c>
      <c r="I2898" t="s">
        <v>1642</v>
      </c>
      <c r="J2898" t="s">
        <v>1647</v>
      </c>
      <c r="K2898" t="s">
        <v>2485</v>
      </c>
      <c r="L2898" t="s">
        <v>3021</v>
      </c>
      <c r="M2898">
        <v>5</v>
      </c>
    </row>
    <row r="2899" spans="1:13" x14ac:dyDescent="0.3">
      <c r="A2899" t="s">
        <v>464</v>
      </c>
      <c r="B2899">
        <v>2020</v>
      </c>
      <c r="C2899" s="1">
        <v>500000</v>
      </c>
      <c r="D2899">
        <v>40000</v>
      </c>
      <c r="E2899" t="s">
        <v>10</v>
      </c>
      <c r="F2899" t="s">
        <v>25</v>
      </c>
      <c r="G2899" t="s">
        <v>12</v>
      </c>
      <c r="H2899" t="s">
        <v>121</v>
      </c>
      <c r="I2899" t="s">
        <v>2088</v>
      </c>
      <c r="J2899" t="s">
        <v>2089</v>
      </c>
      <c r="K2899" t="s">
        <v>2090</v>
      </c>
      <c r="L2899" t="s">
        <v>2091</v>
      </c>
      <c r="M2899">
        <v>5</v>
      </c>
    </row>
    <row r="2900" spans="1:13" x14ac:dyDescent="0.3">
      <c r="A2900" t="s">
        <v>1050</v>
      </c>
      <c r="B2900">
        <v>2017</v>
      </c>
      <c r="C2900" s="1">
        <v>1100000</v>
      </c>
      <c r="D2900">
        <v>88754</v>
      </c>
      <c r="E2900" t="s">
        <v>14</v>
      </c>
      <c r="F2900" t="s">
        <v>11</v>
      </c>
      <c r="G2900" t="s">
        <v>12</v>
      </c>
      <c r="H2900" t="s">
        <v>121</v>
      </c>
      <c r="I2900" t="s">
        <v>1746</v>
      </c>
      <c r="J2900" t="s">
        <v>1742</v>
      </c>
      <c r="K2900" t="s">
        <v>2108</v>
      </c>
      <c r="L2900" t="s">
        <v>2109</v>
      </c>
      <c r="M2900">
        <v>7</v>
      </c>
    </row>
    <row r="2901" spans="1:13" x14ac:dyDescent="0.3">
      <c r="A2901" t="s">
        <v>1036</v>
      </c>
      <c r="B2901">
        <v>2019</v>
      </c>
      <c r="C2901" s="1">
        <v>675000</v>
      </c>
      <c r="D2901">
        <v>7000</v>
      </c>
      <c r="E2901" t="s">
        <v>10</v>
      </c>
      <c r="F2901" t="s">
        <v>25</v>
      </c>
      <c r="G2901" t="s">
        <v>12</v>
      </c>
      <c r="H2901" t="s">
        <v>121</v>
      </c>
      <c r="I2901" t="s">
        <v>2066</v>
      </c>
      <c r="J2901" t="s">
        <v>1881</v>
      </c>
      <c r="K2901" t="s">
        <v>2809</v>
      </c>
      <c r="L2901" t="s">
        <v>1883</v>
      </c>
      <c r="M2901">
        <v>5</v>
      </c>
    </row>
    <row r="2902" spans="1:13" x14ac:dyDescent="0.3">
      <c r="A2902" t="s">
        <v>2923</v>
      </c>
      <c r="B2902">
        <v>2018</v>
      </c>
      <c r="C2902" s="1">
        <v>1350000</v>
      </c>
      <c r="D2902">
        <v>40000</v>
      </c>
      <c r="E2902" t="s">
        <v>14</v>
      </c>
      <c r="F2902" t="s">
        <v>25</v>
      </c>
      <c r="G2902" t="s">
        <v>12</v>
      </c>
      <c r="H2902" t="s">
        <v>121</v>
      </c>
      <c r="I2902" t="s">
        <v>1746</v>
      </c>
      <c r="J2902" t="s">
        <v>1742</v>
      </c>
      <c r="K2902" t="s">
        <v>2313</v>
      </c>
      <c r="L2902" t="s">
        <v>2109</v>
      </c>
      <c r="M2902">
        <v>7</v>
      </c>
    </row>
    <row r="2903" spans="1:13" x14ac:dyDescent="0.3">
      <c r="A2903" t="s">
        <v>580</v>
      </c>
      <c r="B2903">
        <v>2018</v>
      </c>
      <c r="C2903" s="1">
        <v>570000</v>
      </c>
      <c r="D2903">
        <v>20000</v>
      </c>
      <c r="E2903" t="s">
        <v>10</v>
      </c>
      <c r="F2903" t="s">
        <v>25</v>
      </c>
      <c r="G2903" t="s">
        <v>12</v>
      </c>
      <c r="H2903" t="s">
        <v>121</v>
      </c>
      <c r="I2903" t="s">
        <v>1677</v>
      </c>
      <c r="J2903" t="s">
        <v>1647</v>
      </c>
      <c r="K2903" t="s">
        <v>1648</v>
      </c>
      <c r="L2903" t="s">
        <v>1649</v>
      </c>
      <c r="M2903">
        <v>5</v>
      </c>
    </row>
    <row r="2904" spans="1:13" x14ac:dyDescent="0.3">
      <c r="A2904" t="s">
        <v>327</v>
      </c>
      <c r="B2904">
        <v>2017</v>
      </c>
      <c r="C2904" s="1">
        <v>455000</v>
      </c>
      <c r="D2904">
        <v>50000</v>
      </c>
      <c r="E2904" t="s">
        <v>14</v>
      </c>
      <c r="F2904" t="s">
        <v>25</v>
      </c>
      <c r="G2904" t="s">
        <v>12</v>
      </c>
      <c r="H2904" t="s">
        <v>121</v>
      </c>
      <c r="I2904" t="s">
        <v>2178</v>
      </c>
      <c r="J2904" t="s">
        <v>2135</v>
      </c>
      <c r="K2904" t="s">
        <v>2136</v>
      </c>
      <c r="L2904" t="s">
        <v>2190</v>
      </c>
      <c r="M2904">
        <v>5</v>
      </c>
    </row>
    <row r="2905" spans="1:13" x14ac:dyDescent="0.3">
      <c r="A2905" t="s">
        <v>241</v>
      </c>
      <c r="B2905">
        <v>2013</v>
      </c>
      <c r="C2905" s="1">
        <v>165000</v>
      </c>
      <c r="D2905">
        <v>45000</v>
      </c>
      <c r="E2905" t="s">
        <v>10</v>
      </c>
      <c r="F2905" t="s">
        <v>25</v>
      </c>
      <c r="G2905" t="s">
        <v>12</v>
      </c>
      <c r="H2905" t="s">
        <v>126</v>
      </c>
      <c r="I2905" t="s">
        <v>2031</v>
      </c>
      <c r="J2905" t="s">
        <v>2250</v>
      </c>
      <c r="K2905" t="s">
        <v>2251</v>
      </c>
      <c r="L2905" t="s">
        <v>2252</v>
      </c>
      <c r="M2905">
        <v>5</v>
      </c>
    </row>
    <row r="2906" spans="1:13" x14ac:dyDescent="0.3">
      <c r="A2906" t="s">
        <v>3170</v>
      </c>
      <c r="B2906">
        <v>2016</v>
      </c>
      <c r="C2906" s="1">
        <v>925000</v>
      </c>
      <c r="D2906">
        <v>22000</v>
      </c>
      <c r="E2906" t="s">
        <v>10</v>
      </c>
      <c r="F2906" t="s">
        <v>25</v>
      </c>
      <c r="G2906" t="s">
        <v>12</v>
      </c>
      <c r="H2906" t="s">
        <v>121</v>
      </c>
      <c r="I2906" t="s">
        <v>1750</v>
      </c>
      <c r="J2906" t="s">
        <v>1634</v>
      </c>
      <c r="K2906" t="s">
        <v>1751</v>
      </c>
      <c r="L2906" t="s">
        <v>1752</v>
      </c>
      <c r="M2906">
        <v>5</v>
      </c>
    </row>
    <row r="2907" spans="1:13" x14ac:dyDescent="0.3">
      <c r="A2907" t="s">
        <v>1136</v>
      </c>
      <c r="B2907">
        <v>2014</v>
      </c>
      <c r="C2907" s="1">
        <v>215000</v>
      </c>
      <c r="D2907">
        <v>100000</v>
      </c>
      <c r="E2907" t="s">
        <v>14</v>
      </c>
      <c r="F2907" t="s">
        <v>25</v>
      </c>
      <c r="G2907" t="s">
        <v>12</v>
      </c>
      <c r="H2907" t="s">
        <v>126</v>
      </c>
      <c r="I2907" t="s">
        <v>2436</v>
      </c>
      <c r="J2907" t="s">
        <v>1639</v>
      </c>
      <c r="K2907" t="s">
        <v>1897</v>
      </c>
      <c r="L2907" t="s">
        <v>2144</v>
      </c>
      <c r="M2907">
        <v>5</v>
      </c>
    </row>
    <row r="2908" spans="1:13" x14ac:dyDescent="0.3">
      <c r="A2908" t="s">
        <v>1069</v>
      </c>
      <c r="B2908">
        <v>2016</v>
      </c>
      <c r="C2908" s="1">
        <v>470000</v>
      </c>
      <c r="D2908">
        <v>23700</v>
      </c>
      <c r="E2908" t="s">
        <v>10</v>
      </c>
      <c r="F2908" t="s">
        <v>25</v>
      </c>
      <c r="G2908" t="s">
        <v>12</v>
      </c>
      <c r="H2908" t="s">
        <v>121</v>
      </c>
      <c r="I2908" t="s">
        <v>2030</v>
      </c>
      <c r="J2908" t="s">
        <v>1647</v>
      </c>
      <c r="K2908" t="s">
        <v>1870</v>
      </c>
      <c r="L2908" t="s">
        <v>1871</v>
      </c>
      <c r="M2908">
        <v>5</v>
      </c>
    </row>
    <row r="2909" spans="1:13" x14ac:dyDescent="0.3">
      <c r="A2909" t="s">
        <v>793</v>
      </c>
      <c r="B2909">
        <v>2016</v>
      </c>
      <c r="C2909" s="1">
        <v>470000</v>
      </c>
      <c r="D2909">
        <v>23700</v>
      </c>
      <c r="E2909" t="s">
        <v>10</v>
      </c>
      <c r="F2909" t="s">
        <v>25</v>
      </c>
      <c r="G2909" t="s">
        <v>12</v>
      </c>
      <c r="H2909" t="s">
        <v>121</v>
      </c>
      <c r="I2909" t="s">
        <v>2030</v>
      </c>
      <c r="J2909" t="s">
        <v>1647</v>
      </c>
      <c r="K2909" t="s">
        <v>1870</v>
      </c>
      <c r="L2909" t="s">
        <v>1871</v>
      </c>
      <c r="M2909">
        <v>5</v>
      </c>
    </row>
    <row r="2910" spans="1:13" x14ac:dyDescent="0.3">
      <c r="A2910" t="s">
        <v>1359</v>
      </c>
      <c r="B2910">
        <v>2017</v>
      </c>
      <c r="C2910" s="1">
        <v>650000</v>
      </c>
      <c r="D2910">
        <v>60000</v>
      </c>
      <c r="E2910" t="s">
        <v>14</v>
      </c>
      <c r="F2910" t="s">
        <v>25</v>
      </c>
      <c r="G2910" t="s">
        <v>12</v>
      </c>
      <c r="H2910" t="s">
        <v>121</v>
      </c>
      <c r="I2910" t="s">
        <v>2062</v>
      </c>
      <c r="J2910" t="s">
        <v>1625</v>
      </c>
      <c r="K2910" t="s">
        <v>1685</v>
      </c>
      <c r="L2910" t="s">
        <v>1686</v>
      </c>
      <c r="M2910">
        <v>5</v>
      </c>
    </row>
    <row r="2911" spans="1:13" x14ac:dyDescent="0.3">
      <c r="A2911" t="s">
        <v>739</v>
      </c>
      <c r="B2911">
        <v>2017</v>
      </c>
      <c r="C2911" s="1">
        <v>900000</v>
      </c>
      <c r="D2911">
        <v>50000</v>
      </c>
      <c r="E2911" t="s">
        <v>14</v>
      </c>
      <c r="F2911" t="s">
        <v>25</v>
      </c>
      <c r="G2911" t="s">
        <v>12</v>
      </c>
      <c r="H2911" t="s">
        <v>121</v>
      </c>
      <c r="I2911" t="s">
        <v>3171</v>
      </c>
      <c r="J2911" t="s">
        <v>1667</v>
      </c>
      <c r="K2911" t="s">
        <v>1668</v>
      </c>
      <c r="L2911" t="s">
        <v>3172</v>
      </c>
      <c r="M2911">
        <v>5</v>
      </c>
    </row>
    <row r="2912" spans="1:13" x14ac:dyDescent="0.3">
      <c r="A2912" t="s">
        <v>3071</v>
      </c>
      <c r="B2912">
        <v>2011</v>
      </c>
      <c r="C2912" s="1">
        <v>325000</v>
      </c>
      <c r="D2912">
        <v>53287</v>
      </c>
      <c r="E2912" t="s">
        <v>10</v>
      </c>
      <c r="F2912" t="s">
        <v>11</v>
      </c>
      <c r="G2912" t="s">
        <v>12</v>
      </c>
      <c r="H2912" t="s">
        <v>121</v>
      </c>
      <c r="I2912" t="s">
        <v>1676</v>
      </c>
      <c r="J2912" t="s">
        <v>1676</v>
      </c>
      <c r="K2912" t="s">
        <v>1676</v>
      </c>
      <c r="L2912" t="s">
        <v>1676</v>
      </c>
    </row>
    <row r="2913" spans="1:13" x14ac:dyDescent="0.3">
      <c r="A2913" t="s">
        <v>331</v>
      </c>
      <c r="B2913">
        <v>2009</v>
      </c>
      <c r="C2913" s="1">
        <v>190000</v>
      </c>
      <c r="D2913">
        <v>100000</v>
      </c>
      <c r="E2913" t="s">
        <v>14</v>
      </c>
      <c r="F2913" t="s">
        <v>25</v>
      </c>
      <c r="G2913" t="s">
        <v>12</v>
      </c>
      <c r="H2913" t="s">
        <v>126</v>
      </c>
      <c r="I2913" t="s">
        <v>1750</v>
      </c>
      <c r="J2913" t="s">
        <v>1663</v>
      </c>
      <c r="K2913" t="s">
        <v>1678</v>
      </c>
      <c r="L2913" t="s">
        <v>1665</v>
      </c>
      <c r="M2913">
        <v>5</v>
      </c>
    </row>
    <row r="2914" spans="1:13" x14ac:dyDescent="0.3">
      <c r="A2914" t="s">
        <v>1264</v>
      </c>
      <c r="B2914">
        <v>2017</v>
      </c>
      <c r="C2914" s="1">
        <v>715000</v>
      </c>
      <c r="D2914">
        <v>60000</v>
      </c>
      <c r="E2914" t="s">
        <v>14</v>
      </c>
      <c r="F2914" t="s">
        <v>25</v>
      </c>
      <c r="G2914" t="s">
        <v>12</v>
      </c>
      <c r="H2914" t="s">
        <v>121</v>
      </c>
      <c r="I2914" t="s">
        <v>2266</v>
      </c>
      <c r="J2914" t="s">
        <v>1639</v>
      </c>
      <c r="K2914" t="s">
        <v>1692</v>
      </c>
      <c r="L2914" t="s">
        <v>2267</v>
      </c>
      <c r="M2914">
        <v>5</v>
      </c>
    </row>
    <row r="2915" spans="1:13" x14ac:dyDescent="0.3">
      <c r="A2915" t="s">
        <v>3053</v>
      </c>
      <c r="B2915">
        <v>2013</v>
      </c>
      <c r="C2915" s="1">
        <v>227999</v>
      </c>
      <c r="D2915">
        <v>60000</v>
      </c>
      <c r="E2915" t="s">
        <v>14</v>
      </c>
      <c r="F2915" t="s">
        <v>25</v>
      </c>
      <c r="G2915" t="s">
        <v>12</v>
      </c>
      <c r="H2915" t="s">
        <v>126</v>
      </c>
      <c r="I2915" t="s">
        <v>2436</v>
      </c>
      <c r="J2915" t="s">
        <v>1639</v>
      </c>
      <c r="K2915" t="s">
        <v>1897</v>
      </c>
      <c r="L2915" t="s">
        <v>2144</v>
      </c>
      <c r="M2915">
        <v>5</v>
      </c>
    </row>
    <row r="2916" spans="1:13" x14ac:dyDescent="0.3">
      <c r="A2916" t="s">
        <v>290</v>
      </c>
      <c r="B2916">
        <v>2015</v>
      </c>
      <c r="C2916" s="1">
        <v>200000</v>
      </c>
      <c r="D2916">
        <v>40000</v>
      </c>
      <c r="E2916" t="s">
        <v>14</v>
      </c>
      <c r="F2916" t="s">
        <v>25</v>
      </c>
      <c r="G2916" t="s">
        <v>12</v>
      </c>
      <c r="H2916" t="s">
        <v>121</v>
      </c>
      <c r="I2916" t="s">
        <v>2309</v>
      </c>
      <c r="J2916" t="s">
        <v>2310</v>
      </c>
      <c r="K2916" t="s">
        <v>2358</v>
      </c>
      <c r="L2916" t="s">
        <v>2359</v>
      </c>
      <c r="M2916">
        <v>5</v>
      </c>
    </row>
    <row r="2917" spans="1:13" x14ac:dyDescent="0.3">
      <c r="A2917" t="s">
        <v>773</v>
      </c>
      <c r="B2917">
        <v>2017</v>
      </c>
      <c r="C2917" s="1">
        <v>400000</v>
      </c>
      <c r="D2917">
        <v>110000</v>
      </c>
      <c r="E2917" t="s">
        <v>22</v>
      </c>
      <c r="F2917" t="s">
        <v>25</v>
      </c>
      <c r="G2917" t="s">
        <v>12</v>
      </c>
      <c r="H2917" t="s">
        <v>121</v>
      </c>
      <c r="I2917" t="s">
        <v>2067</v>
      </c>
      <c r="J2917" t="s">
        <v>1730</v>
      </c>
      <c r="K2917" t="s">
        <v>2068</v>
      </c>
      <c r="L2917" t="s">
        <v>1855</v>
      </c>
      <c r="M2917">
        <v>5</v>
      </c>
    </row>
    <row r="2918" spans="1:13" x14ac:dyDescent="0.3">
      <c r="A2918" t="s">
        <v>230</v>
      </c>
      <c r="B2918">
        <v>2016</v>
      </c>
      <c r="C2918" s="1">
        <v>725000</v>
      </c>
      <c r="D2918">
        <v>110000</v>
      </c>
      <c r="E2918" t="s">
        <v>14</v>
      </c>
      <c r="F2918" t="s">
        <v>25</v>
      </c>
      <c r="G2918" t="s">
        <v>12</v>
      </c>
      <c r="H2918" t="s">
        <v>121</v>
      </c>
      <c r="I2918" t="s">
        <v>1684</v>
      </c>
      <c r="J2918" t="s">
        <v>1625</v>
      </c>
      <c r="K2918" t="s">
        <v>1685</v>
      </c>
      <c r="L2918" t="s">
        <v>1686</v>
      </c>
      <c r="M2918">
        <v>7</v>
      </c>
    </row>
    <row r="2919" spans="1:13" x14ac:dyDescent="0.3">
      <c r="A2919" t="s">
        <v>285</v>
      </c>
      <c r="B2919">
        <v>2014</v>
      </c>
      <c r="C2919" s="1">
        <v>300000</v>
      </c>
      <c r="D2919">
        <v>80000</v>
      </c>
      <c r="E2919" t="s">
        <v>14</v>
      </c>
      <c r="F2919" t="s">
        <v>25</v>
      </c>
      <c r="G2919" t="s">
        <v>12</v>
      </c>
      <c r="H2919" t="s">
        <v>121</v>
      </c>
      <c r="I2919" t="s">
        <v>1662</v>
      </c>
      <c r="J2919" t="s">
        <v>1663</v>
      </c>
      <c r="K2919" t="s">
        <v>1851</v>
      </c>
      <c r="L2919" t="s">
        <v>1665</v>
      </c>
      <c r="M2919">
        <v>5</v>
      </c>
    </row>
    <row r="2920" spans="1:13" x14ac:dyDescent="0.3">
      <c r="A2920" t="s">
        <v>229</v>
      </c>
      <c r="B2920">
        <v>2016</v>
      </c>
      <c r="C2920" s="1">
        <v>1151000</v>
      </c>
      <c r="D2920">
        <v>69500</v>
      </c>
      <c r="E2920" t="s">
        <v>14</v>
      </c>
      <c r="F2920" t="s">
        <v>25</v>
      </c>
      <c r="G2920" t="s">
        <v>12</v>
      </c>
      <c r="H2920" t="s">
        <v>126</v>
      </c>
      <c r="I2920" t="s">
        <v>1763</v>
      </c>
      <c r="J2920" t="s">
        <v>1764</v>
      </c>
      <c r="K2920" t="s">
        <v>1789</v>
      </c>
      <c r="L2920" t="s">
        <v>1790</v>
      </c>
      <c r="M2920">
        <v>8</v>
      </c>
    </row>
    <row r="2921" spans="1:13" x14ac:dyDescent="0.3">
      <c r="A2921" t="s">
        <v>1414</v>
      </c>
      <c r="B2921">
        <v>2014</v>
      </c>
      <c r="C2921" s="1">
        <v>225000</v>
      </c>
      <c r="D2921">
        <v>33000</v>
      </c>
      <c r="E2921" t="s">
        <v>10</v>
      </c>
      <c r="F2921" t="s">
        <v>25</v>
      </c>
      <c r="G2921" t="s">
        <v>12</v>
      </c>
      <c r="H2921" t="s">
        <v>121</v>
      </c>
      <c r="I2921" t="s">
        <v>1738</v>
      </c>
      <c r="J2921" t="s">
        <v>1681</v>
      </c>
      <c r="K2921" t="s">
        <v>1678</v>
      </c>
      <c r="L2921" t="s">
        <v>1739</v>
      </c>
      <c r="M2921">
        <v>5</v>
      </c>
    </row>
    <row r="2922" spans="1:13" x14ac:dyDescent="0.3">
      <c r="A2922" t="s">
        <v>150</v>
      </c>
      <c r="B2922">
        <v>2016</v>
      </c>
      <c r="C2922" s="1">
        <v>380000</v>
      </c>
      <c r="D2922">
        <v>80000</v>
      </c>
      <c r="E2922" t="s">
        <v>10</v>
      </c>
      <c r="F2922" t="s">
        <v>25</v>
      </c>
      <c r="G2922" t="s">
        <v>12</v>
      </c>
      <c r="H2922" t="s">
        <v>121</v>
      </c>
      <c r="I2922" t="s">
        <v>1849</v>
      </c>
      <c r="J2922" t="s">
        <v>1850</v>
      </c>
      <c r="K2922" t="s">
        <v>1851</v>
      </c>
      <c r="L2922" t="s">
        <v>1852</v>
      </c>
      <c r="M2922">
        <v>5</v>
      </c>
    </row>
    <row r="2923" spans="1:13" x14ac:dyDescent="0.3">
      <c r="A2923" t="s">
        <v>1005</v>
      </c>
      <c r="B2923">
        <v>2019</v>
      </c>
      <c r="C2923" s="1">
        <v>630000</v>
      </c>
      <c r="D2923">
        <v>5000</v>
      </c>
      <c r="E2923" t="s">
        <v>10</v>
      </c>
      <c r="F2923" t="s">
        <v>25</v>
      </c>
      <c r="G2923" t="s">
        <v>12</v>
      </c>
      <c r="H2923" t="s">
        <v>121</v>
      </c>
      <c r="I2923" t="s">
        <v>1723</v>
      </c>
      <c r="J2923" t="s">
        <v>1647</v>
      </c>
      <c r="K2923" t="s">
        <v>1648</v>
      </c>
      <c r="L2923" t="s">
        <v>2060</v>
      </c>
      <c r="M2923">
        <v>5</v>
      </c>
    </row>
    <row r="2924" spans="1:13" x14ac:dyDescent="0.3">
      <c r="A2924" t="s">
        <v>766</v>
      </c>
      <c r="B2924">
        <v>2014</v>
      </c>
      <c r="C2924" s="1">
        <v>351000</v>
      </c>
      <c r="D2924">
        <v>25000</v>
      </c>
      <c r="E2924" t="s">
        <v>10</v>
      </c>
      <c r="F2924" t="s">
        <v>25</v>
      </c>
      <c r="G2924" t="s">
        <v>12</v>
      </c>
      <c r="H2924" t="s">
        <v>121</v>
      </c>
      <c r="I2924" t="s">
        <v>1807</v>
      </c>
      <c r="J2924" t="s">
        <v>1647</v>
      </c>
      <c r="K2924" t="s">
        <v>1808</v>
      </c>
      <c r="L2924" t="s">
        <v>1809</v>
      </c>
      <c r="M2924">
        <v>5</v>
      </c>
    </row>
    <row r="2925" spans="1:13" x14ac:dyDescent="0.3">
      <c r="A2925" t="s">
        <v>3173</v>
      </c>
      <c r="B2925">
        <v>2012</v>
      </c>
      <c r="C2925" s="1">
        <v>199000</v>
      </c>
      <c r="D2925">
        <v>50000</v>
      </c>
      <c r="E2925" t="s">
        <v>14</v>
      </c>
      <c r="F2925" t="s">
        <v>25</v>
      </c>
      <c r="G2925" t="s">
        <v>12</v>
      </c>
      <c r="H2925" t="s">
        <v>126</v>
      </c>
      <c r="I2925" t="s">
        <v>3134</v>
      </c>
      <c r="J2925" t="s">
        <v>1704</v>
      </c>
      <c r="K2925" t="s">
        <v>2035</v>
      </c>
      <c r="L2925" t="s">
        <v>2443</v>
      </c>
      <c r="M2925">
        <v>5</v>
      </c>
    </row>
    <row r="2926" spans="1:13" x14ac:dyDescent="0.3">
      <c r="A2926" t="s">
        <v>2071</v>
      </c>
      <c r="B2926">
        <v>2017</v>
      </c>
      <c r="C2926" s="1">
        <v>850000</v>
      </c>
      <c r="D2926">
        <v>50000</v>
      </c>
      <c r="E2926" t="s">
        <v>14</v>
      </c>
      <c r="F2926" t="s">
        <v>25</v>
      </c>
      <c r="G2926" t="s">
        <v>12</v>
      </c>
      <c r="H2926" t="s">
        <v>121</v>
      </c>
      <c r="I2926" t="s">
        <v>2072</v>
      </c>
      <c r="J2926" t="s">
        <v>1742</v>
      </c>
      <c r="K2926" t="s">
        <v>2073</v>
      </c>
      <c r="L2926" t="s">
        <v>2074</v>
      </c>
      <c r="M2926">
        <v>7</v>
      </c>
    </row>
    <row r="2927" spans="1:13" x14ac:dyDescent="0.3">
      <c r="A2927" t="s">
        <v>804</v>
      </c>
      <c r="B2927">
        <v>2010</v>
      </c>
      <c r="C2927" s="1">
        <v>105000</v>
      </c>
      <c r="D2927">
        <v>120000</v>
      </c>
      <c r="E2927" t="s">
        <v>14</v>
      </c>
      <c r="F2927" t="s">
        <v>25</v>
      </c>
      <c r="G2927" t="s">
        <v>12</v>
      </c>
      <c r="H2927" t="s">
        <v>126</v>
      </c>
      <c r="I2927" t="s">
        <v>1970</v>
      </c>
      <c r="J2927" t="s">
        <v>1625</v>
      </c>
      <c r="K2927" t="s">
        <v>2035</v>
      </c>
      <c r="L2927" t="s">
        <v>2527</v>
      </c>
      <c r="M2927">
        <v>5</v>
      </c>
    </row>
    <row r="2928" spans="1:13" x14ac:dyDescent="0.3">
      <c r="A2928" t="s">
        <v>1867</v>
      </c>
      <c r="B2928">
        <v>2010</v>
      </c>
      <c r="C2928" s="1">
        <v>300000</v>
      </c>
      <c r="D2928">
        <v>120000</v>
      </c>
      <c r="E2928" t="s">
        <v>14</v>
      </c>
      <c r="F2928" t="s">
        <v>25</v>
      </c>
      <c r="G2928" t="s">
        <v>12</v>
      </c>
      <c r="H2928" t="s">
        <v>154</v>
      </c>
      <c r="I2928" t="s">
        <v>1868</v>
      </c>
      <c r="J2928" t="s">
        <v>1625</v>
      </c>
      <c r="K2928" t="s">
        <v>1640</v>
      </c>
      <c r="L2928" t="s">
        <v>1806</v>
      </c>
      <c r="M2928">
        <v>5</v>
      </c>
    </row>
    <row r="2929" spans="1:13" x14ac:dyDescent="0.3">
      <c r="A2929" t="s">
        <v>674</v>
      </c>
      <c r="B2929">
        <v>2016</v>
      </c>
      <c r="C2929" s="1">
        <v>950000</v>
      </c>
      <c r="D2929">
        <v>80000</v>
      </c>
      <c r="E2929" t="s">
        <v>14</v>
      </c>
      <c r="F2929" t="s">
        <v>25</v>
      </c>
      <c r="G2929" t="s">
        <v>12</v>
      </c>
      <c r="H2929" t="s">
        <v>121</v>
      </c>
      <c r="I2929" t="s">
        <v>1763</v>
      </c>
      <c r="J2929" t="s">
        <v>1764</v>
      </c>
      <c r="K2929" t="s">
        <v>1789</v>
      </c>
      <c r="L2929" t="s">
        <v>1790</v>
      </c>
      <c r="M2929">
        <v>7</v>
      </c>
    </row>
    <row r="2930" spans="1:13" x14ac:dyDescent="0.3">
      <c r="A2930" t="s">
        <v>1205</v>
      </c>
      <c r="B2930">
        <v>2015</v>
      </c>
      <c r="C2930" s="1">
        <v>430000</v>
      </c>
      <c r="D2930">
        <v>110000</v>
      </c>
      <c r="E2930" t="s">
        <v>14</v>
      </c>
      <c r="F2930" t="s">
        <v>25</v>
      </c>
      <c r="G2930" t="s">
        <v>12</v>
      </c>
      <c r="H2930" t="s">
        <v>126</v>
      </c>
      <c r="I2930" t="s">
        <v>2372</v>
      </c>
      <c r="J2930" t="s">
        <v>2039</v>
      </c>
      <c r="K2930" t="s">
        <v>1765</v>
      </c>
      <c r="L2930" t="s">
        <v>2105</v>
      </c>
      <c r="M2930">
        <v>7</v>
      </c>
    </row>
    <row r="2931" spans="1:13" x14ac:dyDescent="0.3">
      <c r="A2931" t="s">
        <v>726</v>
      </c>
      <c r="B2931">
        <v>2016</v>
      </c>
      <c r="C2931" s="1">
        <v>2100000</v>
      </c>
      <c r="D2931">
        <v>80000</v>
      </c>
      <c r="E2931" t="s">
        <v>14</v>
      </c>
      <c r="F2931" t="s">
        <v>25</v>
      </c>
      <c r="G2931" t="s">
        <v>19</v>
      </c>
      <c r="H2931" t="s">
        <v>121</v>
      </c>
      <c r="I2931" t="s">
        <v>2727</v>
      </c>
      <c r="J2931" t="s">
        <v>2728</v>
      </c>
      <c r="K2931" t="s">
        <v>2729</v>
      </c>
      <c r="L2931" t="s">
        <v>2730</v>
      </c>
      <c r="M2931">
        <v>7</v>
      </c>
    </row>
    <row r="2932" spans="1:13" x14ac:dyDescent="0.3">
      <c r="A2932" t="s">
        <v>2189</v>
      </c>
      <c r="B2932">
        <v>2018</v>
      </c>
      <c r="C2932" s="1">
        <v>540000</v>
      </c>
      <c r="D2932">
        <v>30000</v>
      </c>
      <c r="E2932" t="s">
        <v>14</v>
      </c>
      <c r="F2932" t="s">
        <v>25</v>
      </c>
      <c r="G2932" t="s">
        <v>12</v>
      </c>
      <c r="H2932" t="s">
        <v>121</v>
      </c>
      <c r="I2932" t="s">
        <v>2178</v>
      </c>
      <c r="J2932" t="s">
        <v>2135</v>
      </c>
      <c r="K2932" t="s">
        <v>2136</v>
      </c>
      <c r="L2932" t="s">
        <v>2190</v>
      </c>
      <c r="M2932">
        <v>5</v>
      </c>
    </row>
    <row r="2933" spans="1:13" x14ac:dyDescent="0.3">
      <c r="A2933" t="s">
        <v>3174</v>
      </c>
      <c r="B2933">
        <v>2012</v>
      </c>
      <c r="C2933" s="1">
        <v>175000</v>
      </c>
      <c r="D2933">
        <v>60000</v>
      </c>
      <c r="E2933" t="s">
        <v>257</v>
      </c>
      <c r="F2933" t="s">
        <v>25</v>
      </c>
      <c r="G2933" t="s">
        <v>12</v>
      </c>
      <c r="H2933" t="s">
        <v>126</v>
      </c>
      <c r="I2933" t="s">
        <v>3175</v>
      </c>
      <c r="J2933" t="s">
        <v>1850</v>
      </c>
      <c r="K2933" t="s">
        <v>2165</v>
      </c>
      <c r="L2933" t="s">
        <v>2384</v>
      </c>
      <c r="M2933">
        <v>5</v>
      </c>
    </row>
    <row r="2934" spans="1:13" x14ac:dyDescent="0.3">
      <c r="A2934" t="s">
        <v>577</v>
      </c>
      <c r="B2934">
        <v>2018</v>
      </c>
      <c r="C2934" s="1">
        <v>1150000</v>
      </c>
      <c r="D2934">
        <v>44000</v>
      </c>
      <c r="E2934" t="s">
        <v>14</v>
      </c>
      <c r="F2934" t="s">
        <v>25</v>
      </c>
      <c r="G2934" t="s">
        <v>19</v>
      </c>
      <c r="H2934" t="s">
        <v>121</v>
      </c>
      <c r="I2934" t="s">
        <v>1925</v>
      </c>
      <c r="J2934" t="s">
        <v>1900</v>
      </c>
      <c r="K2934" t="s">
        <v>1912</v>
      </c>
      <c r="L2934" t="s">
        <v>1913</v>
      </c>
      <c r="M2934">
        <v>5</v>
      </c>
    </row>
    <row r="2935" spans="1:13" x14ac:dyDescent="0.3">
      <c r="A2935" t="s">
        <v>354</v>
      </c>
      <c r="B2935">
        <v>2020</v>
      </c>
      <c r="C2935" s="1">
        <v>350000</v>
      </c>
      <c r="D2935">
        <v>5000</v>
      </c>
      <c r="E2935" t="s">
        <v>10</v>
      </c>
      <c r="F2935" t="s">
        <v>25</v>
      </c>
      <c r="G2935" t="s">
        <v>12</v>
      </c>
      <c r="H2935" t="s">
        <v>121</v>
      </c>
      <c r="I2935" t="s">
        <v>2514</v>
      </c>
      <c r="J2935" t="s">
        <v>1655</v>
      </c>
      <c r="K2935" t="s">
        <v>1711</v>
      </c>
      <c r="L2935" t="s">
        <v>1712</v>
      </c>
      <c r="M2935">
        <v>5</v>
      </c>
    </row>
    <row r="2936" spans="1:13" x14ac:dyDescent="0.3">
      <c r="A2936" t="s">
        <v>1319</v>
      </c>
      <c r="B2936">
        <v>2019</v>
      </c>
      <c r="C2936" s="1">
        <v>690000</v>
      </c>
      <c r="D2936">
        <v>18000</v>
      </c>
      <c r="E2936" t="s">
        <v>10</v>
      </c>
      <c r="F2936" t="s">
        <v>25</v>
      </c>
      <c r="G2936" t="s">
        <v>12</v>
      </c>
      <c r="H2936" t="s">
        <v>121</v>
      </c>
      <c r="I2936" t="s">
        <v>1723</v>
      </c>
      <c r="J2936" t="s">
        <v>1647</v>
      </c>
      <c r="K2936" t="s">
        <v>1648</v>
      </c>
      <c r="L2936" t="s">
        <v>2508</v>
      </c>
      <c r="M2936">
        <v>5</v>
      </c>
    </row>
    <row r="2937" spans="1:13" x14ac:dyDescent="0.3">
      <c r="A2937" t="s">
        <v>249</v>
      </c>
      <c r="B2937">
        <v>2015</v>
      </c>
      <c r="C2937" s="1">
        <v>535000</v>
      </c>
      <c r="D2937">
        <v>80000</v>
      </c>
      <c r="E2937" t="s">
        <v>14</v>
      </c>
      <c r="F2937" t="s">
        <v>25</v>
      </c>
      <c r="G2937" t="s">
        <v>12</v>
      </c>
      <c r="H2937" t="s">
        <v>121</v>
      </c>
      <c r="I2937" t="s">
        <v>1691</v>
      </c>
      <c r="J2937" t="s">
        <v>1639</v>
      </c>
      <c r="K2937" t="s">
        <v>1692</v>
      </c>
      <c r="L2937" t="s">
        <v>1693</v>
      </c>
      <c r="M2937">
        <v>5</v>
      </c>
    </row>
    <row r="2938" spans="1:13" x14ac:dyDescent="0.3">
      <c r="A2938" t="s">
        <v>440</v>
      </c>
      <c r="B2938">
        <v>2016</v>
      </c>
      <c r="C2938" s="1">
        <v>730000</v>
      </c>
      <c r="D2938">
        <v>100000</v>
      </c>
      <c r="E2938" t="s">
        <v>14</v>
      </c>
      <c r="F2938" t="s">
        <v>25</v>
      </c>
      <c r="G2938" t="s">
        <v>12</v>
      </c>
      <c r="H2938" t="s">
        <v>121</v>
      </c>
      <c r="I2938" t="s">
        <v>1718</v>
      </c>
      <c r="J2938" t="s">
        <v>1625</v>
      </c>
      <c r="K2938" t="s">
        <v>1685</v>
      </c>
      <c r="L2938" t="s">
        <v>1686</v>
      </c>
      <c r="M2938">
        <v>5</v>
      </c>
    </row>
    <row r="2939" spans="1:13" x14ac:dyDescent="0.3">
      <c r="A2939" t="s">
        <v>241</v>
      </c>
      <c r="B2939">
        <v>2016</v>
      </c>
      <c r="C2939" s="1">
        <v>280000</v>
      </c>
      <c r="D2939">
        <v>19000</v>
      </c>
      <c r="E2939" t="s">
        <v>10</v>
      </c>
      <c r="F2939" t="s">
        <v>25</v>
      </c>
      <c r="G2939" t="s">
        <v>12</v>
      </c>
      <c r="H2939" t="s">
        <v>121</v>
      </c>
      <c r="I2939" t="s">
        <v>2031</v>
      </c>
      <c r="J2939" t="s">
        <v>2250</v>
      </c>
      <c r="K2939" t="s">
        <v>2251</v>
      </c>
      <c r="L2939" t="s">
        <v>2252</v>
      </c>
      <c r="M2939">
        <v>5</v>
      </c>
    </row>
    <row r="2940" spans="1:13" x14ac:dyDescent="0.3">
      <c r="A2940" t="s">
        <v>2228</v>
      </c>
      <c r="B2940">
        <v>2019</v>
      </c>
      <c r="C2940" s="1">
        <v>650000</v>
      </c>
      <c r="D2940">
        <v>33000</v>
      </c>
      <c r="E2940" t="s">
        <v>10</v>
      </c>
      <c r="F2940" t="s">
        <v>25</v>
      </c>
      <c r="G2940" t="s">
        <v>19</v>
      </c>
      <c r="H2940" t="s">
        <v>121</v>
      </c>
      <c r="I2940" t="s">
        <v>1869</v>
      </c>
      <c r="J2940" t="s">
        <v>1647</v>
      </c>
      <c r="K2940" t="s">
        <v>1870</v>
      </c>
      <c r="L2940" t="s">
        <v>1871</v>
      </c>
      <c r="M2940">
        <v>5</v>
      </c>
    </row>
    <row r="2941" spans="1:13" x14ac:dyDescent="0.3">
      <c r="A2941" t="s">
        <v>1282</v>
      </c>
      <c r="B2941">
        <v>2012</v>
      </c>
      <c r="C2941" s="1">
        <v>520000</v>
      </c>
      <c r="D2941">
        <v>162000</v>
      </c>
      <c r="E2941" t="s">
        <v>14</v>
      </c>
      <c r="F2941" t="s">
        <v>25</v>
      </c>
      <c r="G2941" t="s">
        <v>12</v>
      </c>
      <c r="H2941" t="s">
        <v>151</v>
      </c>
      <c r="I2941" t="s">
        <v>2148</v>
      </c>
      <c r="J2941" t="s">
        <v>1764</v>
      </c>
      <c r="K2941" t="s">
        <v>2149</v>
      </c>
      <c r="L2941" t="s">
        <v>2150</v>
      </c>
      <c r="M2941">
        <v>7</v>
      </c>
    </row>
    <row r="2942" spans="1:13" x14ac:dyDescent="0.3">
      <c r="A2942" t="s">
        <v>2807</v>
      </c>
      <c r="B2942">
        <v>2020</v>
      </c>
      <c r="C2942" s="1">
        <v>360000</v>
      </c>
      <c r="D2942">
        <v>65000</v>
      </c>
      <c r="E2942" t="s">
        <v>10</v>
      </c>
      <c r="F2942" t="s">
        <v>25</v>
      </c>
      <c r="G2942" t="s">
        <v>12</v>
      </c>
      <c r="H2942" t="s">
        <v>126</v>
      </c>
      <c r="I2942" t="s">
        <v>1646</v>
      </c>
      <c r="J2942" t="s">
        <v>1647</v>
      </c>
      <c r="K2942" t="s">
        <v>1648</v>
      </c>
      <c r="L2942" t="s">
        <v>1649</v>
      </c>
      <c r="M2942">
        <v>5</v>
      </c>
    </row>
    <row r="2943" spans="1:13" x14ac:dyDescent="0.3">
      <c r="A2943" t="s">
        <v>789</v>
      </c>
      <c r="B2943">
        <v>2011</v>
      </c>
      <c r="C2943" s="1">
        <v>250000</v>
      </c>
      <c r="D2943">
        <v>170000</v>
      </c>
      <c r="E2943" t="s">
        <v>14</v>
      </c>
      <c r="F2943" t="s">
        <v>25</v>
      </c>
      <c r="G2943" t="s">
        <v>12</v>
      </c>
      <c r="H2943" t="s">
        <v>121</v>
      </c>
      <c r="I2943" t="s">
        <v>1674</v>
      </c>
      <c r="J2943" t="s">
        <v>1625</v>
      </c>
      <c r="K2943" t="s">
        <v>1675</v>
      </c>
      <c r="L2943" t="s">
        <v>1627</v>
      </c>
      <c r="M2943">
        <v>5</v>
      </c>
    </row>
    <row r="2944" spans="1:13" x14ac:dyDescent="0.3">
      <c r="A2944" t="s">
        <v>3176</v>
      </c>
      <c r="B2944">
        <v>2017</v>
      </c>
      <c r="C2944" s="1">
        <v>575000</v>
      </c>
      <c r="D2944">
        <v>40000</v>
      </c>
      <c r="E2944" t="s">
        <v>14</v>
      </c>
      <c r="F2944" t="s">
        <v>25</v>
      </c>
      <c r="G2944" t="s">
        <v>12</v>
      </c>
      <c r="H2944" t="s">
        <v>121</v>
      </c>
      <c r="I2944" t="s">
        <v>1822</v>
      </c>
      <c r="J2944" t="s">
        <v>1629</v>
      </c>
      <c r="K2944" t="s">
        <v>1823</v>
      </c>
      <c r="L2944" t="s">
        <v>1819</v>
      </c>
      <c r="M2944">
        <v>5</v>
      </c>
    </row>
    <row r="2945" spans="1:13" x14ac:dyDescent="0.3">
      <c r="A2945" t="s">
        <v>2420</v>
      </c>
      <c r="B2945">
        <v>2012</v>
      </c>
      <c r="C2945" s="1">
        <v>170000</v>
      </c>
      <c r="D2945">
        <v>120000</v>
      </c>
      <c r="E2945" t="s">
        <v>14</v>
      </c>
      <c r="F2945" t="s">
        <v>25</v>
      </c>
      <c r="G2945" t="s">
        <v>12</v>
      </c>
      <c r="H2945" t="s">
        <v>154</v>
      </c>
      <c r="I2945" t="s">
        <v>1895</v>
      </c>
      <c r="J2945" t="s">
        <v>1639</v>
      </c>
      <c r="K2945" t="s">
        <v>2143</v>
      </c>
      <c r="L2945" t="s">
        <v>1898</v>
      </c>
      <c r="M2945">
        <v>5</v>
      </c>
    </row>
    <row r="2946" spans="1:13" x14ac:dyDescent="0.3">
      <c r="A2946" t="s">
        <v>336</v>
      </c>
      <c r="B2946">
        <v>2017</v>
      </c>
      <c r="C2946" s="1">
        <v>711000</v>
      </c>
      <c r="D2946">
        <v>53000</v>
      </c>
      <c r="E2946" t="s">
        <v>14</v>
      </c>
      <c r="F2946" t="s">
        <v>25</v>
      </c>
      <c r="G2946" t="s">
        <v>12</v>
      </c>
      <c r="H2946" t="s">
        <v>121</v>
      </c>
      <c r="I2946" t="s">
        <v>1718</v>
      </c>
      <c r="J2946" t="s">
        <v>1625</v>
      </c>
      <c r="K2946" t="s">
        <v>1685</v>
      </c>
      <c r="L2946" t="s">
        <v>1686</v>
      </c>
      <c r="M2946">
        <v>5</v>
      </c>
    </row>
    <row r="2947" spans="1:13" x14ac:dyDescent="0.3">
      <c r="A2947" t="s">
        <v>785</v>
      </c>
      <c r="B2947">
        <v>2013</v>
      </c>
      <c r="C2947" s="1">
        <v>250000</v>
      </c>
      <c r="D2947">
        <v>90000</v>
      </c>
      <c r="E2947" t="s">
        <v>10</v>
      </c>
      <c r="F2947" t="s">
        <v>25</v>
      </c>
      <c r="G2947" t="s">
        <v>12</v>
      </c>
      <c r="H2947" t="s">
        <v>121</v>
      </c>
      <c r="I2947" t="s">
        <v>1677</v>
      </c>
      <c r="J2947" t="s">
        <v>1730</v>
      </c>
      <c r="K2947" t="s">
        <v>1660</v>
      </c>
      <c r="L2947" t="s">
        <v>1731</v>
      </c>
      <c r="M2947">
        <v>5</v>
      </c>
    </row>
    <row r="2948" spans="1:13" x14ac:dyDescent="0.3">
      <c r="A2948" t="s">
        <v>164</v>
      </c>
      <c r="B2948">
        <v>2017</v>
      </c>
      <c r="C2948" s="1">
        <v>675000</v>
      </c>
      <c r="D2948">
        <v>35000</v>
      </c>
      <c r="E2948" t="s">
        <v>14</v>
      </c>
      <c r="F2948" t="s">
        <v>25</v>
      </c>
      <c r="G2948" t="s">
        <v>12</v>
      </c>
      <c r="H2948" t="s">
        <v>121</v>
      </c>
      <c r="I2948" t="s">
        <v>1699</v>
      </c>
      <c r="J2948" t="s">
        <v>1625</v>
      </c>
      <c r="K2948" t="s">
        <v>1626</v>
      </c>
      <c r="L2948" t="s">
        <v>1627</v>
      </c>
      <c r="M2948">
        <v>5</v>
      </c>
    </row>
    <row r="2949" spans="1:13" x14ac:dyDescent="0.3">
      <c r="A2949" t="s">
        <v>159</v>
      </c>
      <c r="B2949">
        <v>2016</v>
      </c>
      <c r="C2949" s="1">
        <v>325000</v>
      </c>
      <c r="D2949">
        <v>50000</v>
      </c>
      <c r="E2949" t="s">
        <v>10</v>
      </c>
      <c r="F2949" t="s">
        <v>25</v>
      </c>
      <c r="G2949" t="s">
        <v>12</v>
      </c>
      <c r="H2949" t="s">
        <v>121</v>
      </c>
      <c r="I2949" t="s">
        <v>1821</v>
      </c>
      <c r="J2949" t="s">
        <v>1730</v>
      </c>
      <c r="K2949" t="s">
        <v>1843</v>
      </c>
      <c r="L2949" t="s">
        <v>1731</v>
      </c>
      <c r="M2949">
        <v>5</v>
      </c>
    </row>
    <row r="2950" spans="1:13" x14ac:dyDescent="0.3">
      <c r="A2950" t="s">
        <v>354</v>
      </c>
      <c r="B2950">
        <v>2016</v>
      </c>
      <c r="C2950" s="1">
        <v>250000</v>
      </c>
      <c r="D2950">
        <v>20000</v>
      </c>
      <c r="E2950" t="s">
        <v>10</v>
      </c>
      <c r="F2950" t="s">
        <v>25</v>
      </c>
      <c r="G2950" t="s">
        <v>12</v>
      </c>
      <c r="H2950" t="s">
        <v>121</v>
      </c>
      <c r="I2950" t="s">
        <v>2085</v>
      </c>
      <c r="J2950" t="s">
        <v>1655</v>
      </c>
      <c r="K2950" t="s">
        <v>1711</v>
      </c>
      <c r="L2950" t="s">
        <v>1712</v>
      </c>
      <c r="M2950">
        <v>5</v>
      </c>
    </row>
    <row r="2951" spans="1:13" x14ac:dyDescent="0.3">
      <c r="A2951" t="s">
        <v>3177</v>
      </c>
      <c r="B2951">
        <v>2019</v>
      </c>
      <c r="C2951" s="1">
        <v>740000</v>
      </c>
      <c r="D2951">
        <v>38000</v>
      </c>
      <c r="E2951" t="s">
        <v>14</v>
      </c>
      <c r="F2951" t="s">
        <v>25</v>
      </c>
      <c r="G2951" t="s">
        <v>19</v>
      </c>
      <c r="H2951" t="s">
        <v>121</v>
      </c>
      <c r="I2951" t="s">
        <v>2075</v>
      </c>
      <c r="J2951" t="s">
        <v>1625</v>
      </c>
      <c r="K2951" t="s">
        <v>1626</v>
      </c>
      <c r="L2951" t="s">
        <v>1627</v>
      </c>
      <c r="M2951">
        <v>5</v>
      </c>
    </row>
    <row r="2952" spans="1:13" x14ac:dyDescent="0.3">
      <c r="A2952" t="s">
        <v>3178</v>
      </c>
      <c r="B2952">
        <v>2017</v>
      </c>
      <c r="C2952" s="1">
        <v>1750000</v>
      </c>
      <c r="D2952">
        <v>73000</v>
      </c>
      <c r="E2952" t="s">
        <v>10</v>
      </c>
      <c r="F2952" t="s">
        <v>11</v>
      </c>
      <c r="G2952" t="s">
        <v>19</v>
      </c>
      <c r="H2952" t="s">
        <v>121</v>
      </c>
      <c r="I2952" t="s">
        <v>2818</v>
      </c>
      <c r="J2952" t="s">
        <v>2235</v>
      </c>
      <c r="K2952" t="s">
        <v>3179</v>
      </c>
      <c r="L2952" t="s">
        <v>3180</v>
      </c>
      <c r="M2952">
        <v>5</v>
      </c>
    </row>
    <row r="2953" spans="1:13" x14ac:dyDescent="0.3">
      <c r="A2953" t="s">
        <v>2061</v>
      </c>
      <c r="B2953">
        <v>2017</v>
      </c>
      <c r="C2953" s="1">
        <v>800000</v>
      </c>
      <c r="D2953">
        <v>28050</v>
      </c>
      <c r="E2953" t="s">
        <v>14</v>
      </c>
      <c r="F2953" t="s">
        <v>11</v>
      </c>
      <c r="G2953" t="s">
        <v>12</v>
      </c>
      <c r="H2953" t="s">
        <v>121</v>
      </c>
      <c r="I2953" t="s">
        <v>2062</v>
      </c>
      <c r="J2953" t="s">
        <v>1625</v>
      </c>
      <c r="K2953" t="s">
        <v>1685</v>
      </c>
      <c r="L2953" t="s">
        <v>1686</v>
      </c>
      <c r="M2953">
        <v>5</v>
      </c>
    </row>
    <row r="2954" spans="1:13" x14ac:dyDescent="0.3">
      <c r="A2954" t="s">
        <v>3178</v>
      </c>
      <c r="B2954">
        <v>2017</v>
      </c>
      <c r="C2954" s="1">
        <v>1825000</v>
      </c>
      <c r="D2954">
        <v>58000</v>
      </c>
      <c r="E2954" t="s">
        <v>10</v>
      </c>
      <c r="F2954" t="s">
        <v>11</v>
      </c>
      <c r="G2954" t="s">
        <v>19</v>
      </c>
      <c r="H2954" t="s">
        <v>121</v>
      </c>
      <c r="I2954" t="s">
        <v>2818</v>
      </c>
      <c r="J2954" t="s">
        <v>2235</v>
      </c>
      <c r="K2954" t="s">
        <v>3179</v>
      </c>
      <c r="L2954" t="s">
        <v>3180</v>
      </c>
      <c r="M2954">
        <v>5</v>
      </c>
    </row>
    <row r="2955" spans="1:13" x14ac:dyDescent="0.3">
      <c r="A2955" t="s">
        <v>658</v>
      </c>
      <c r="B2955">
        <v>2017</v>
      </c>
      <c r="C2955" s="1">
        <v>1295000</v>
      </c>
      <c r="D2955">
        <v>58000</v>
      </c>
      <c r="E2955" t="s">
        <v>14</v>
      </c>
      <c r="F2955" t="s">
        <v>11</v>
      </c>
      <c r="G2955" t="s">
        <v>19</v>
      </c>
      <c r="H2955" t="s">
        <v>121</v>
      </c>
      <c r="I2955" t="s">
        <v>2072</v>
      </c>
      <c r="J2955" t="s">
        <v>1742</v>
      </c>
      <c r="K2955" t="s">
        <v>2128</v>
      </c>
      <c r="L2955" t="s">
        <v>1954</v>
      </c>
      <c r="M2955">
        <v>7</v>
      </c>
    </row>
    <row r="2956" spans="1:13" x14ac:dyDescent="0.3">
      <c r="A2956" t="s">
        <v>1189</v>
      </c>
      <c r="B2956">
        <v>2014</v>
      </c>
      <c r="C2956" s="1">
        <v>425000</v>
      </c>
      <c r="D2956">
        <v>69000</v>
      </c>
      <c r="E2956" t="s">
        <v>14</v>
      </c>
      <c r="F2956" t="s">
        <v>11</v>
      </c>
      <c r="G2956" t="s">
        <v>12</v>
      </c>
      <c r="H2956" t="s">
        <v>121</v>
      </c>
      <c r="I2956" t="s">
        <v>2531</v>
      </c>
      <c r="J2956" t="s">
        <v>1667</v>
      </c>
      <c r="K2956" t="s">
        <v>1909</v>
      </c>
      <c r="L2956" t="s">
        <v>1686</v>
      </c>
      <c r="M2956">
        <v>5</v>
      </c>
    </row>
    <row r="2957" spans="1:13" x14ac:dyDescent="0.3">
      <c r="A2957" t="s">
        <v>3181</v>
      </c>
      <c r="B2957">
        <v>2016</v>
      </c>
      <c r="C2957" s="1">
        <v>4090000</v>
      </c>
      <c r="D2957">
        <v>70000</v>
      </c>
      <c r="E2957" t="s">
        <v>14</v>
      </c>
      <c r="F2957" t="s">
        <v>11</v>
      </c>
      <c r="G2957" t="s">
        <v>19</v>
      </c>
      <c r="H2957" t="s">
        <v>121</v>
      </c>
      <c r="I2957" t="s">
        <v>2818</v>
      </c>
      <c r="J2957" t="s">
        <v>1948</v>
      </c>
      <c r="K2957" t="s">
        <v>3182</v>
      </c>
      <c r="L2957" t="s">
        <v>3183</v>
      </c>
      <c r="M2957">
        <v>7</v>
      </c>
    </row>
    <row r="2958" spans="1:13" x14ac:dyDescent="0.3">
      <c r="A2958" t="s">
        <v>519</v>
      </c>
      <c r="B2958">
        <v>2015</v>
      </c>
      <c r="C2958" s="1">
        <v>910000</v>
      </c>
      <c r="D2958">
        <v>40000</v>
      </c>
      <c r="E2958" t="s">
        <v>14</v>
      </c>
      <c r="F2958" t="s">
        <v>11</v>
      </c>
      <c r="G2958" t="s">
        <v>19</v>
      </c>
      <c r="H2958" t="s">
        <v>121</v>
      </c>
      <c r="I2958" t="s">
        <v>2072</v>
      </c>
      <c r="J2958" t="s">
        <v>1900</v>
      </c>
      <c r="K2958" t="s">
        <v>1912</v>
      </c>
      <c r="L2958" t="s">
        <v>3184</v>
      </c>
      <c r="M2958">
        <v>5</v>
      </c>
    </row>
    <row r="2959" spans="1:13" x14ac:dyDescent="0.3">
      <c r="A2959" t="s">
        <v>677</v>
      </c>
      <c r="B2959">
        <v>2011</v>
      </c>
      <c r="C2959" s="1">
        <v>325000</v>
      </c>
      <c r="D2959">
        <v>142000</v>
      </c>
      <c r="E2959" t="s">
        <v>14</v>
      </c>
      <c r="F2959" t="s">
        <v>25</v>
      </c>
      <c r="G2959" t="s">
        <v>12</v>
      </c>
      <c r="H2959" t="s">
        <v>121</v>
      </c>
      <c r="I2959" t="s">
        <v>2170</v>
      </c>
      <c r="J2959" t="s">
        <v>2164</v>
      </c>
      <c r="K2959" t="s">
        <v>1920</v>
      </c>
      <c r="L2959" t="s">
        <v>2171</v>
      </c>
      <c r="M2959">
        <v>7</v>
      </c>
    </row>
    <row r="2960" spans="1:13" x14ac:dyDescent="0.3">
      <c r="A2960" t="s">
        <v>793</v>
      </c>
      <c r="B2960">
        <v>2016</v>
      </c>
      <c r="C2960" s="1">
        <v>500000</v>
      </c>
      <c r="D2960">
        <v>22947</v>
      </c>
      <c r="E2960" t="s">
        <v>10</v>
      </c>
      <c r="F2960" t="s">
        <v>25</v>
      </c>
      <c r="G2960" t="s">
        <v>12</v>
      </c>
      <c r="H2960" t="s">
        <v>121</v>
      </c>
      <c r="I2960" t="s">
        <v>2030</v>
      </c>
      <c r="J2960" t="s">
        <v>1647</v>
      </c>
      <c r="K2960" t="s">
        <v>1870</v>
      </c>
      <c r="L2960" t="s">
        <v>1871</v>
      </c>
      <c r="M2960">
        <v>5</v>
      </c>
    </row>
    <row r="2961" spans="1:13" x14ac:dyDescent="0.3">
      <c r="A2961" t="s">
        <v>1097</v>
      </c>
      <c r="B2961">
        <v>2013</v>
      </c>
      <c r="C2961" s="1">
        <v>300000</v>
      </c>
      <c r="D2961">
        <v>30000</v>
      </c>
      <c r="E2961" t="s">
        <v>10</v>
      </c>
      <c r="F2961" t="s">
        <v>25</v>
      </c>
      <c r="G2961" t="s">
        <v>12</v>
      </c>
      <c r="H2961" t="s">
        <v>126</v>
      </c>
      <c r="I2961" t="s">
        <v>1807</v>
      </c>
      <c r="J2961" t="s">
        <v>1647</v>
      </c>
      <c r="K2961" t="s">
        <v>1808</v>
      </c>
      <c r="L2961" t="s">
        <v>2118</v>
      </c>
      <c r="M2961">
        <v>5</v>
      </c>
    </row>
    <row r="2962" spans="1:13" x14ac:dyDescent="0.3">
      <c r="A2962" t="s">
        <v>444</v>
      </c>
      <c r="B2962">
        <v>2016</v>
      </c>
      <c r="C2962" s="1">
        <v>270000</v>
      </c>
      <c r="D2962">
        <v>7672</v>
      </c>
      <c r="E2962" t="s">
        <v>10</v>
      </c>
      <c r="F2962" t="s">
        <v>25</v>
      </c>
      <c r="G2962" t="s">
        <v>12</v>
      </c>
      <c r="H2962" t="s">
        <v>121</v>
      </c>
      <c r="I2962" t="s">
        <v>2031</v>
      </c>
      <c r="J2962" t="s">
        <v>2250</v>
      </c>
      <c r="K2962" t="s">
        <v>2251</v>
      </c>
      <c r="L2962" t="s">
        <v>2252</v>
      </c>
      <c r="M2962">
        <v>5</v>
      </c>
    </row>
    <row r="2963" spans="1:13" x14ac:dyDescent="0.3">
      <c r="A2963" t="s">
        <v>163</v>
      </c>
      <c r="B2963">
        <v>2010</v>
      </c>
      <c r="C2963" s="1">
        <v>160000</v>
      </c>
      <c r="D2963">
        <v>36659</v>
      </c>
      <c r="E2963" t="s">
        <v>10</v>
      </c>
      <c r="F2963" t="s">
        <v>25</v>
      </c>
      <c r="G2963" t="s">
        <v>12</v>
      </c>
      <c r="H2963" t="s">
        <v>121</v>
      </c>
      <c r="I2963" t="s">
        <v>1687</v>
      </c>
      <c r="J2963" t="s">
        <v>1655</v>
      </c>
      <c r="K2963" t="s">
        <v>1688</v>
      </c>
      <c r="L2963" t="s">
        <v>1689</v>
      </c>
      <c r="M2963">
        <v>5</v>
      </c>
    </row>
    <row r="2964" spans="1:13" x14ac:dyDescent="0.3">
      <c r="A2964" t="s">
        <v>450</v>
      </c>
      <c r="B2964">
        <v>2016</v>
      </c>
      <c r="C2964" s="1">
        <v>210000</v>
      </c>
      <c r="D2964">
        <v>60000</v>
      </c>
      <c r="E2964" t="s">
        <v>10</v>
      </c>
      <c r="F2964" t="s">
        <v>25</v>
      </c>
      <c r="G2964" t="s">
        <v>12</v>
      </c>
      <c r="H2964" t="s">
        <v>121</v>
      </c>
      <c r="I2964" t="s">
        <v>1716</v>
      </c>
      <c r="J2964" t="s">
        <v>1655</v>
      </c>
      <c r="K2964" t="s">
        <v>1717</v>
      </c>
      <c r="L2964" t="s">
        <v>1657</v>
      </c>
      <c r="M2964">
        <v>8</v>
      </c>
    </row>
    <row r="2965" spans="1:13" x14ac:dyDescent="0.3">
      <c r="A2965" t="s">
        <v>2107</v>
      </c>
      <c r="B2965">
        <v>2014</v>
      </c>
      <c r="C2965" s="1">
        <v>850000</v>
      </c>
      <c r="D2965">
        <v>120000</v>
      </c>
      <c r="E2965" t="s">
        <v>14</v>
      </c>
      <c r="F2965" t="s">
        <v>25</v>
      </c>
      <c r="G2965" t="s">
        <v>12</v>
      </c>
      <c r="H2965" t="s">
        <v>121</v>
      </c>
      <c r="I2965" t="s">
        <v>1892</v>
      </c>
      <c r="J2965" t="s">
        <v>1742</v>
      </c>
      <c r="K2965" t="s">
        <v>2108</v>
      </c>
      <c r="L2965" t="s">
        <v>2109</v>
      </c>
      <c r="M2965">
        <v>7</v>
      </c>
    </row>
    <row r="2966" spans="1:13" x14ac:dyDescent="0.3">
      <c r="A2966" t="s">
        <v>2107</v>
      </c>
      <c r="B2966">
        <v>2014</v>
      </c>
      <c r="C2966" s="1">
        <v>880000</v>
      </c>
      <c r="D2966">
        <v>120000</v>
      </c>
      <c r="E2966" t="s">
        <v>14</v>
      </c>
      <c r="F2966" t="s">
        <v>25</v>
      </c>
      <c r="G2966" t="s">
        <v>12</v>
      </c>
      <c r="H2966" t="s">
        <v>121</v>
      </c>
      <c r="I2966" t="s">
        <v>1892</v>
      </c>
      <c r="J2966" t="s">
        <v>1742</v>
      </c>
      <c r="K2966" t="s">
        <v>2108</v>
      </c>
      <c r="L2966" t="s">
        <v>2109</v>
      </c>
      <c r="M2966">
        <v>7</v>
      </c>
    </row>
    <row r="2967" spans="1:13" x14ac:dyDescent="0.3">
      <c r="A2967" t="s">
        <v>746</v>
      </c>
      <c r="B2967">
        <v>2010</v>
      </c>
      <c r="C2967" s="1">
        <v>150000</v>
      </c>
      <c r="D2967">
        <v>39000</v>
      </c>
      <c r="E2967" t="s">
        <v>10</v>
      </c>
      <c r="F2967" t="s">
        <v>25</v>
      </c>
      <c r="G2967" t="s">
        <v>12</v>
      </c>
      <c r="H2967" t="s">
        <v>121</v>
      </c>
      <c r="I2967" t="s">
        <v>2772</v>
      </c>
      <c r="J2967" t="s">
        <v>1651</v>
      </c>
      <c r="K2967" t="s">
        <v>3185</v>
      </c>
      <c r="L2967" t="s">
        <v>2868</v>
      </c>
      <c r="M2967">
        <v>5</v>
      </c>
    </row>
    <row r="2968" spans="1:13" x14ac:dyDescent="0.3">
      <c r="A2968" t="s">
        <v>988</v>
      </c>
      <c r="B2968">
        <v>2015</v>
      </c>
      <c r="C2968" s="1">
        <v>775000</v>
      </c>
      <c r="D2968">
        <v>45000</v>
      </c>
      <c r="E2968" t="s">
        <v>14</v>
      </c>
      <c r="F2968" t="s">
        <v>25</v>
      </c>
      <c r="G2968" t="s">
        <v>19</v>
      </c>
      <c r="H2968" t="s">
        <v>121</v>
      </c>
      <c r="I2968" t="s">
        <v>2372</v>
      </c>
      <c r="J2968" t="s">
        <v>2039</v>
      </c>
      <c r="K2968" t="s">
        <v>1765</v>
      </c>
      <c r="L2968" t="s">
        <v>3076</v>
      </c>
      <c r="M2968">
        <v>7</v>
      </c>
    </row>
    <row r="2969" spans="1:13" x14ac:dyDescent="0.3">
      <c r="A2969" t="s">
        <v>163</v>
      </c>
      <c r="B2969">
        <v>2009</v>
      </c>
      <c r="C2969" s="1">
        <v>160000</v>
      </c>
      <c r="D2969">
        <v>70000</v>
      </c>
      <c r="E2969" t="s">
        <v>10</v>
      </c>
      <c r="F2969" t="s">
        <v>25</v>
      </c>
      <c r="G2969" t="s">
        <v>12</v>
      </c>
      <c r="H2969" t="s">
        <v>154</v>
      </c>
      <c r="I2969" t="s">
        <v>1687</v>
      </c>
      <c r="J2969" t="s">
        <v>1655</v>
      </c>
      <c r="K2969" t="s">
        <v>1688</v>
      </c>
      <c r="L2969" t="s">
        <v>1689</v>
      </c>
      <c r="M2969">
        <v>5</v>
      </c>
    </row>
    <row r="2970" spans="1:13" x14ac:dyDescent="0.3">
      <c r="A2970" t="s">
        <v>830</v>
      </c>
      <c r="B2970">
        <v>2012</v>
      </c>
      <c r="C2970" s="1">
        <v>220000</v>
      </c>
      <c r="D2970">
        <v>100000</v>
      </c>
      <c r="E2970" t="s">
        <v>14</v>
      </c>
      <c r="F2970" t="s">
        <v>25</v>
      </c>
      <c r="G2970" t="s">
        <v>12</v>
      </c>
      <c r="H2970" t="s">
        <v>126</v>
      </c>
      <c r="I2970" t="s">
        <v>1662</v>
      </c>
      <c r="J2970" t="s">
        <v>1663</v>
      </c>
      <c r="K2970" t="s">
        <v>2029</v>
      </c>
      <c r="L2970" t="s">
        <v>1665</v>
      </c>
      <c r="M2970">
        <v>5</v>
      </c>
    </row>
    <row r="2971" spans="1:13" x14ac:dyDescent="0.3">
      <c r="A2971" t="s">
        <v>638</v>
      </c>
      <c r="B2971">
        <v>2017</v>
      </c>
      <c r="C2971" s="1">
        <v>670000</v>
      </c>
      <c r="D2971">
        <v>48000</v>
      </c>
      <c r="E2971" t="s">
        <v>14</v>
      </c>
      <c r="F2971" t="s">
        <v>25</v>
      </c>
      <c r="G2971" t="s">
        <v>12</v>
      </c>
      <c r="H2971" t="s">
        <v>121</v>
      </c>
      <c r="I2971" t="s">
        <v>1691</v>
      </c>
      <c r="J2971" t="s">
        <v>1639</v>
      </c>
      <c r="K2971" t="s">
        <v>1692</v>
      </c>
      <c r="L2971" t="s">
        <v>1693</v>
      </c>
      <c r="M2971">
        <v>5</v>
      </c>
    </row>
    <row r="2972" spans="1:13" x14ac:dyDescent="0.3">
      <c r="A2972" t="s">
        <v>338</v>
      </c>
      <c r="B2972">
        <v>2018</v>
      </c>
      <c r="C2972" s="1">
        <v>780000</v>
      </c>
      <c r="D2972">
        <v>35000</v>
      </c>
      <c r="E2972" t="s">
        <v>14</v>
      </c>
      <c r="F2972" t="s">
        <v>25</v>
      </c>
      <c r="G2972" t="s">
        <v>12</v>
      </c>
      <c r="H2972" t="s">
        <v>121</v>
      </c>
      <c r="I2972" t="s">
        <v>1691</v>
      </c>
      <c r="J2972" t="s">
        <v>1639</v>
      </c>
      <c r="K2972" t="s">
        <v>1692</v>
      </c>
      <c r="L2972" t="s">
        <v>1693</v>
      </c>
      <c r="M2972">
        <v>5</v>
      </c>
    </row>
    <row r="2973" spans="1:13" x14ac:dyDescent="0.3">
      <c r="A2973" t="s">
        <v>373</v>
      </c>
      <c r="B2973">
        <v>2017</v>
      </c>
      <c r="C2973" s="1">
        <v>515000</v>
      </c>
      <c r="D2973">
        <v>23000</v>
      </c>
      <c r="E2973" t="s">
        <v>10</v>
      </c>
      <c r="F2973" t="s">
        <v>25</v>
      </c>
      <c r="G2973" t="s">
        <v>12</v>
      </c>
      <c r="H2973" t="s">
        <v>121</v>
      </c>
      <c r="I2973" t="s">
        <v>1707</v>
      </c>
      <c r="J2973" t="s">
        <v>1647</v>
      </c>
      <c r="K2973" t="s">
        <v>1708</v>
      </c>
      <c r="L2973" t="s">
        <v>1709</v>
      </c>
      <c r="M2973">
        <v>5</v>
      </c>
    </row>
    <row r="2974" spans="1:13" x14ac:dyDescent="0.3">
      <c r="A2974" t="s">
        <v>1690</v>
      </c>
      <c r="B2974">
        <v>2017</v>
      </c>
      <c r="C2974" s="1">
        <v>800000</v>
      </c>
      <c r="D2974">
        <v>14000</v>
      </c>
      <c r="E2974" t="s">
        <v>14</v>
      </c>
      <c r="F2974" t="s">
        <v>25</v>
      </c>
      <c r="G2974" t="s">
        <v>12</v>
      </c>
      <c r="H2974" t="s">
        <v>121</v>
      </c>
      <c r="I2974" t="s">
        <v>1691</v>
      </c>
      <c r="J2974" t="s">
        <v>1639</v>
      </c>
      <c r="K2974" t="s">
        <v>1692</v>
      </c>
      <c r="L2974" t="s">
        <v>1693</v>
      </c>
      <c r="M2974">
        <v>5</v>
      </c>
    </row>
    <row r="2975" spans="1:13" x14ac:dyDescent="0.3">
      <c r="A2975" t="s">
        <v>195</v>
      </c>
      <c r="B2975">
        <v>2014</v>
      </c>
      <c r="C2975" s="1">
        <v>850000</v>
      </c>
      <c r="D2975">
        <v>60000</v>
      </c>
      <c r="E2975" t="s">
        <v>14</v>
      </c>
      <c r="F2975" t="s">
        <v>25</v>
      </c>
      <c r="G2975" t="s">
        <v>12</v>
      </c>
      <c r="H2975" t="s">
        <v>121</v>
      </c>
      <c r="I2975" t="s">
        <v>1892</v>
      </c>
      <c r="J2975" t="s">
        <v>1742</v>
      </c>
      <c r="K2975" t="s">
        <v>2108</v>
      </c>
      <c r="L2975" t="s">
        <v>2109</v>
      </c>
      <c r="M2975">
        <v>7</v>
      </c>
    </row>
    <row r="2976" spans="1:13" x14ac:dyDescent="0.3">
      <c r="A2976" t="s">
        <v>241</v>
      </c>
      <c r="B2976">
        <v>2013</v>
      </c>
      <c r="C2976" s="1">
        <v>200000</v>
      </c>
      <c r="D2976">
        <v>60000</v>
      </c>
      <c r="E2976" t="s">
        <v>10</v>
      </c>
      <c r="F2976" t="s">
        <v>25</v>
      </c>
      <c r="G2976" t="s">
        <v>12</v>
      </c>
      <c r="H2976" t="s">
        <v>126</v>
      </c>
      <c r="I2976" t="s">
        <v>2031</v>
      </c>
      <c r="J2976" t="s">
        <v>2250</v>
      </c>
      <c r="K2976" t="s">
        <v>2251</v>
      </c>
      <c r="L2976" t="s">
        <v>2252</v>
      </c>
      <c r="M2976">
        <v>5</v>
      </c>
    </row>
    <row r="2977" spans="1:13" x14ac:dyDescent="0.3">
      <c r="A2977" t="s">
        <v>3186</v>
      </c>
      <c r="B2977">
        <v>2008</v>
      </c>
      <c r="C2977" s="1">
        <v>140000</v>
      </c>
      <c r="D2977">
        <v>150000</v>
      </c>
      <c r="E2977" t="s">
        <v>14</v>
      </c>
      <c r="F2977" t="s">
        <v>25</v>
      </c>
      <c r="G2977" t="s">
        <v>12</v>
      </c>
      <c r="H2977" t="s">
        <v>154</v>
      </c>
      <c r="I2977" t="s">
        <v>2066</v>
      </c>
      <c r="J2977" t="s">
        <v>3187</v>
      </c>
      <c r="K2977" t="s">
        <v>2124</v>
      </c>
      <c r="L2977" t="s">
        <v>3188</v>
      </c>
      <c r="M2977">
        <v>5</v>
      </c>
    </row>
    <row r="2978" spans="1:13" x14ac:dyDescent="0.3">
      <c r="A2978" t="s">
        <v>3140</v>
      </c>
      <c r="B2978">
        <v>2016</v>
      </c>
      <c r="C2978" s="1">
        <v>800000</v>
      </c>
      <c r="D2978">
        <v>80000</v>
      </c>
      <c r="E2978" t="s">
        <v>10</v>
      </c>
      <c r="F2978" t="s">
        <v>25</v>
      </c>
      <c r="G2978" t="s">
        <v>19</v>
      </c>
      <c r="H2978" t="s">
        <v>126</v>
      </c>
      <c r="I2978" t="s">
        <v>1925</v>
      </c>
      <c r="J2978" t="s">
        <v>1734</v>
      </c>
      <c r="K2978" t="s">
        <v>1735</v>
      </c>
      <c r="L2978" t="s">
        <v>2173</v>
      </c>
      <c r="M2978">
        <v>5</v>
      </c>
    </row>
    <row r="2979" spans="1:13" x14ac:dyDescent="0.3">
      <c r="A2979" t="s">
        <v>558</v>
      </c>
      <c r="B2979">
        <v>2013</v>
      </c>
      <c r="C2979" s="1">
        <v>250000</v>
      </c>
      <c r="D2979">
        <v>35000</v>
      </c>
      <c r="E2979" t="s">
        <v>10</v>
      </c>
      <c r="F2979" t="s">
        <v>25</v>
      </c>
      <c r="G2979" t="s">
        <v>12</v>
      </c>
      <c r="H2979" t="s">
        <v>121</v>
      </c>
      <c r="I2979" t="s">
        <v>2249</v>
      </c>
      <c r="J2979" t="s">
        <v>1730</v>
      </c>
      <c r="K2979" t="s">
        <v>1660</v>
      </c>
      <c r="L2979" t="s">
        <v>1731</v>
      </c>
      <c r="M2979">
        <v>5</v>
      </c>
    </row>
    <row r="2980" spans="1:13" x14ac:dyDescent="0.3">
      <c r="A2980" t="s">
        <v>2390</v>
      </c>
      <c r="B2980">
        <v>2017</v>
      </c>
      <c r="C2980" s="1">
        <v>800000</v>
      </c>
      <c r="D2980">
        <v>44500</v>
      </c>
      <c r="E2980" t="s">
        <v>14</v>
      </c>
      <c r="F2980" t="s">
        <v>25</v>
      </c>
      <c r="G2980" t="s">
        <v>12</v>
      </c>
      <c r="H2980" t="s">
        <v>121</v>
      </c>
      <c r="I2980" t="s">
        <v>1820</v>
      </c>
      <c r="J2980" t="s">
        <v>1625</v>
      </c>
      <c r="K2980" t="s">
        <v>1685</v>
      </c>
      <c r="L2980" t="s">
        <v>1686</v>
      </c>
      <c r="M2980">
        <v>5</v>
      </c>
    </row>
    <row r="2981" spans="1:13" x14ac:dyDescent="0.3">
      <c r="A2981" t="s">
        <v>981</v>
      </c>
      <c r="B2981">
        <v>2015</v>
      </c>
      <c r="C2981" s="1">
        <v>600000</v>
      </c>
      <c r="D2981">
        <v>60000</v>
      </c>
      <c r="E2981" t="s">
        <v>14</v>
      </c>
      <c r="F2981" t="s">
        <v>25</v>
      </c>
      <c r="G2981" t="s">
        <v>12</v>
      </c>
      <c r="H2981" t="s">
        <v>154</v>
      </c>
      <c r="I2981" t="s">
        <v>1980</v>
      </c>
      <c r="J2981" t="s">
        <v>1625</v>
      </c>
      <c r="K2981" t="s">
        <v>1685</v>
      </c>
      <c r="L2981" t="s">
        <v>1686</v>
      </c>
      <c r="M2981">
        <v>5</v>
      </c>
    </row>
    <row r="2982" spans="1:13" x14ac:dyDescent="0.3">
      <c r="A2982" t="s">
        <v>3189</v>
      </c>
      <c r="B2982">
        <v>2012</v>
      </c>
      <c r="C2982" s="1">
        <v>250000</v>
      </c>
      <c r="D2982">
        <v>120000</v>
      </c>
      <c r="E2982" t="s">
        <v>14</v>
      </c>
      <c r="F2982" t="s">
        <v>25</v>
      </c>
      <c r="G2982" t="s">
        <v>12</v>
      </c>
      <c r="H2982" t="s">
        <v>154</v>
      </c>
      <c r="I2982" t="s">
        <v>3190</v>
      </c>
      <c r="J2982" t="s">
        <v>1667</v>
      </c>
      <c r="K2982" t="s">
        <v>1635</v>
      </c>
      <c r="L2982" t="s">
        <v>3191</v>
      </c>
      <c r="M2982">
        <v>5</v>
      </c>
    </row>
    <row r="2983" spans="1:13" x14ac:dyDescent="0.3">
      <c r="A2983" t="s">
        <v>1405</v>
      </c>
      <c r="B2983">
        <v>2016</v>
      </c>
      <c r="C2983" s="1">
        <v>500000</v>
      </c>
      <c r="D2983">
        <v>80000</v>
      </c>
      <c r="E2983" t="s">
        <v>14</v>
      </c>
      <c r="F2983" t="s">
        <v>25</v>
      </c>
      <c r="G2983" t="s">
        <v>12</v>
      </c>
      <c r="H2983" t="s">
        <v>126</v>
      </c>
      <c r="I2983" t="s">
        <v>2360</v>
      </c>
      <c r="J2983" t="s">
        <v>1629</v>
      </c>
      <c r="K2983" t="s">
        <v>1698</v>
      </c>
      <c r="L2983" t="s">
        <v>1686</v>
      </c>
      <c r="M2983">
        <v>5</v>
      </c>
    </row>
    <row r="2984" spans="1:13" x14ac:dyDescent="0.3">
      <c r="A2984" t="s">
        <v>3192</v>
      </c>
      <c r="B2984">
        <v>2019</v>
      </c>
      <c r="C2984" s="1">
        <v>750000</v>
      </c>
      <c r="D2984">
        <v>9900</v>
      </c>
      <c r="E2984" t="s">
        <v>10</v>
      </c>
      <c r="F2984" t="s">
        <v>25</v>
      </c>
      <c r="G2984" t="s">
        <v>12</v>
      </c>
      <c r="H2984" t="s">
        <v>121</v>
      </c>
      <c r="I2984" t="s">
        <v>3193</v>
      </c>
      <c r="J2984" t="s">
        <v>1643</v>
      </c>
      <c r="K2984" t="s">
        <v>2086</v>
      </c>
      <c r="L2984" t="s">
        <v>3194</v>
      </c>
      <c r="M2984">
        <v>8</v>
      </c>
    </row>
    <row r="2985" spans="1:13" x14ac:dyDescent="0.3">
      <c r="A2985" t="s">
        <v>1200</v>
      </c>
      <c r="B2985">
        <v>2014</v>
      </c>
      <c r="C2985" s="1">
        <v>650000</v>
      </c>
      <c r="D2985">
        <v>68000</v>
      </c>
      <c r="E2985" t="s">
        <v>14</v>
      </c>
      <c r="F2985" t="s">
        <v>25</v>
      </c>
      <c r="G2985" t="s">
        <v>12</v>
      </c>
      <c r="H2985" t="s">
        <v>121</v>
      </c>
      <c r="I2985" t="s">
        <v>1826</v>
      </c>
      <c r="J2985" t="s">
        <v>1625</v>
      </c>
      <c r="K2985" t="s">
        <v>1626</v>
      </c>
      <c r="L2985" t="s">
        <v>1627</v>
      </c>
      <c r="M2985">
        <v>5</v>
      </c>
    </row>
    <row r="2986" spans="1:13" x14ac:dyDescent="0.3">
      <c r="A2986" t="s">
        <v>353</v>
      </c>
      <c r="B2986">
        <v>2012</v>
      </c>
      <c r="C2986" s="1">
        <v>350000</v>
      </c>
      <c r="D2986">
        <v>40000</v>
      </c>
      <c r="E2986" t="s">
        <v>10</v>
      </c>
      <c r="F2986" t="s">
        <v>25</v>
      </c>
      <c r="G2986" t="s">
        <v>12</v>
      </c>
      <c r="H2986" t="s">
        <v>154</v>
      </c>
      <c r="I2986" t="s">
        <v>1676</v>
      </c>
      <c r="J2986" t="s">
        <v>1676</v>
      </c>
      <c r="K2986" t="s">
        <v>1676</v>
      </c>
      <c r="L2986" t="s">
        <v>1676</v>
      </c>
    </row>
    <row r="2987" spans="1:13" x14ac:dyDescent="0.3">
      <c r="A2987" t="s">
        <v>1418</v>
      </c>
      <c r="B2987">
        <v>2016</v>
      </c>
      <c r="C2987" s="1">
        <v>950000</v>
      </c>
      <c r="D2987">
        <v>60000</v>
      </c>
      <c r="E2987" t="s">
        <v>14</v>
      </c>
      <c r="F2987" t="s">
        <v>25</v>
      </c>
      <c r="G2987" t="s">
        <v>12</v>
      </c>
      <c r="H2987" t="s">
        <v>121</v>
      </c>
      <c r="I2987" t="s">
        <v>1903</v>
      </c>
      <c r="J2987" t="s">
        <v>1629</v>
      </c>
      <c r="K2987" t="s">
        <v>1698</v>
      </c>
      <c r="L2987" t="s">
        <v>1686</v>
      </c>
      <c r="M2987">
        <v>7</v>
      </c>
    </row>
    <row r="2988" spans="1:13" x14ac:dyDescent="0.3">
      <c r="A2988" t="s">
        <v>3195</v>
      </c>
      <c r="B2988">
        <v>2015</v>
      </c>
      <c r="C2988" s="1">
        <v>580000</v>
      </c>
      <c r="D2988">
        <v>110000</v>
      </c>
      <c r="E2988" t="s">
        <v>14</v>
      </c>
      <c r="F2988" t="s">
        <v>25</v>
      </c>
      <c r="G2988" t="s">
        <v>12</v>
      </c>
      <c r="H2988" t="s">
        <v>126</v>
      </c>
      <c r="I2988" t="s">
        <v>2408</v>
      </c>
      <c r="J2988" t="s">
        <v>2409</v>
      </c>
      <c r="K2988" t="s">
        <v>2410</v>
      </c>
      <c r="L2988" t="s">
        <v>2411</v>
      </c>
      <c r="M2988">
        <v>10</v>
      </c>
    </row>
    <row r="2989" spans="1:13" x14ac:dyDescent="0.3">
      <c r="A2989" t="s">
        <v>580</v>
      </c>
      <c r="B2989">
        <v>2019</v>
      </c>
      <c r="C2989" s="1">
        <v>640000</v>
      </c>
      <c r="D2989">
        <v>10000</v>
      </c>
      <c r="E2989" t="s">
        <v>10</v>
      </c>
      <c r="F2989" t="s">
        <v>25</v>
      </c>
      <c r="G2989" t="s">
        <v>12</v>
      </c>
      <c r="H2989" t="s">
        <v>121</v>
      </c>
      <c r="I2989" t="s">
        <v>1677</v>
      </c>
      <c r="J2989" t="s">
        <v>1647</v>
      </c>
      <c r="K2989" t="s">
        <v>1648</v>
      </c>
      <c r="L2989" t="s">
        <v>1649</v>
      </c>
      <c r="M2989">
        <v>5</v>
      </c>
    </row>
    <row r="2990" spans="1:13" x14ac:dyDescent="0.3">
      <c r="A2990" t="s">
        <v>3196</v>
      </c>
      <c r="B2990">
        <v>2014</v>
      </c>
      <c r="C2990" s="1">
        <v>800000</v>
      </c>
      <c r="D2990">
        <v>80000</v>
      </c>
      <c r="E2990" t="s">
        <v>14</v>
      </c>
      <c r="F2990" t="s">
        <v>25</v>
      </c>
      <c r="G2990" t="s">
        <v>19</v>
      </c>
      <c r="H2990" t="s">
        <v>121</v>
      </c>
      <c r="I2990" t="s">
        <v>1876</v>
      </c>
      <c r="J2990" t="s">
        <v>1742</v>
      </c>
      <c r="K2990" t="s">
        <v>1877</v>
      </c>
      <c r="L2990" t="s">
        <v>1878</v>
      </c>
      <c r="M2990">
        <v>8</v>
      </c>
    </row>
    <row r="2991" spans="1:13" x14ac:dyDescent="0.3">
      <c r="A2991" t="s">
        <v>374</v>
      </c>
      <c r="B2991">
        <v>2011</v>
      </c>
      <c r="C2991" s="1">
        <v>347000</v>
      </c>
      <c r="D2991">
        <v>30000</v>
      </c>
      <c r="E2991" t="s">
        <v>10</v>
      </c>
      <c r="F2991" t="s">
        <v>25</v>
      </c>
      <c r="G2991" t="s">
        <v>12</v>
      </c>
      <c r="H2991" t="s">
        <v>121</v>
      </c>
      <c r="I2991" t="s">
        <v>1880</v>
      </c>
      <c r="J2991" t="s">
        <v>1730</v>
      </c>
      <c r="K2991" t="s">
        <v>2195</v>
      </c>
      <c r="L2991" t="s">
        <v>1731</v>
      </c>
      <c r="M2991">
        <v>5</v>
      </c>
    </row>
    <row r="2992" spans="1:13" x14ac:dyDescent="0.3">
      <c r="A2992" t="s">
        <v>195</v>
      </c>
      <c r="B2992">
        <v>2014</v>
      </c>
      <c r="C2992" s="1">
        <v>1000000</v>
      </c>
      <c r="D2992">
        <v>120000</v>
      </c>
      <c r="E2992" t="s">
        <v>14</v>
      </c>
      <c r="F2992" t="s">
        <v>25</v>
      </c>
      <c r="G2992" t="s">
        <v>12</v>
      </c>
      <c r="H2992" t="s">
        <v>154</v>
      </c>
      <c r="I2992" t="s">
        <v>1892</v>
      </c>
      <c r="J2992" t="s">
        <v>1742</v>
      </c>
      <c r="K2992" t="s">
        <v>2108</v>
      </c>
      <c r="L2992" t="s">
        <v>2109</v>
      </c>
      <c r="M2992">
        <v>7</v>
      </c>
    </row>
    <row r="2993" spans="1:13" x14ac:dyDescent="0.3">
      <c r="A2993" t="s">
        <v>1236</v>
      </c>
      <c r="B2993">
        <v>2016</v>
      </c>
      <c r="C2993" s="1">
        <v>300000</v>
      </c>
      <c r="D2993">
        <v>35000</v>
      </c>
      <c r="E2993" t="s">
        <v>10</v>
      </c>
      <c r="F2993" t="s">
        <v>25</v>
      </c>
      <c r="G2993" t="s">
        <v>12</v>
      </c>
      <c r="H2993" t="s">
        <v>121</v>
      </c>
      <c r="I2993" t="s">
        <v>2031</v>
      </c>
      <c r="J2993" t="s">
        <v>2250</v>
      </c>
      <c r="K2993" t="s">
        <v>2251</v>
      </c>
      <c r="L2993" t="s">
        <v>2252</v>
      </c>
      <c r="M2993">
        <v>5</v>
      </c>
    </row>
    <row r="2994" spans="1:13" x14ac:dyDescent="0.3">
      <c r="A2994" t="s">
        <v>2063</v>
      </c>
      <c r="B2994">
        <v>2017</v>
      </c>
      <c r="C2994" s="1">
        <v>493000</v>
      </c>
      <c r="D2994">
        <v>40000</v>
      </c>
      <c r="E2994" t="s">
        <v>10</v>
      </c>
      <c r="F2994" t="s">
        <v>25</v>
      </c>
      <c r="G2994" t="s">
        <v>12</v>
      </c>
      <c r="H2994" t="s">
        <v>121</v>
      </c>
      <c r="I2994" t="s">
        <v>1703</v>
      </c>
      <c r="J2994" t="s">
        <v>1704</v>
      </c>
      <c r="K2994" t="s">
        <v>2064</v>
      </c>
      <c r="L2994" t="s">
        <v>1706</v>
      </c>
      <c r="M2994">
        <v>5</v>
      </c>
    </row>
    <row r="2995" spans="1:13" x14ac:dyDescent="0.3">
      <c r="A2995" t="s">
        <v>315</v>
      </c>
      <c r="B2995">
        <v>2014</v>
      </c>
      <c r="C2995" s="1">
        <v>370000</v>
      </c>
      <c r="D2995">
        <v>60000</v>
      </c>
      <c r="E2995" t="s">
        <v>10</v>
      </c>
      <c r="F2995" t="s">
        <v>25</v>
      </c>
      <c r="G2995" t="s">
        <v>12</v>
      </c>
      <c r="H2995" t="s">
        <v>121</v>
      </c>
      <c r="I2995" t="s">
        <v>1677</v>
      </c>
      <c r="J2995" t="s">
        <v>1647</v>
      </c>
      <c r="K2995" t="s">
        <v>1682</v>
      </c>
      <c r="L2995" t="s">
        <v>1865</v>
      </c>
      <c r="M2995">
        <v>5</v>
      </c>
    </row>
    <row r="2996" spans="1:13" x14ac:dyDescent="0.3">
      <c r="A2996" t="s">
        <v>2133</v>
      </c>
      <c r="B2996">
        <v>2008</v>
      </c>
      <c r="C2996" s="1">
        <v>250000</v>
      </c>
      <c r="D2996">
        <v>90000</v>
      </c>
      <c r="E2996" t="s">
        <v>14</v>
      </c>
      <c r="F2996" t="s">
        <v>25</v>
      </c>
      <c r="G2996" t="s">
        <v>12</v>
      </c>
      <c r="H2996" t="s">
        <v>151</v>
      </c>
      <c r="I2996" t="s">
        <v>1674</v>
      </c>
      <c r="J2996" t="s">
        <v>1625</v>
      </c>
      <c r="K2996" t="s">
        <v>1675</v>
      </c>
      <c r="L2996" t="s">
        <v>1627</v>
      </c>
      <c r="M2996">
        <v>5</v>
      </c>
    </row>
    <row r="2997" spans="1:13" x14ac:dyDescent="0.3">
      <c r="A2997" t="s">
        <v>1031</v>
      </c>
      <c r="B2997">
        <v>2017</v>
      </c>
      <c r="C2997" s="1">
        <v>300000</v>
      </c>
      <c r="D2997">
        <v>20000</v>
      </c>
      <c r="E2997" t="s">
        <v>10</v>
      </c>
      <c r="F2997" t="s">
        <v>25</v>
      </c>
      <c r="G2997" t="s">
        <v>12</v>
      </c>
      <c r="H2997" t="s">
        <v>121</v>
      </c>
      <c r="I2997" t="s">
        <v>2269</v>
      </c>
      <c r="J2997" t="s">
        <v>1916</v>
      </c>
      <c r="K2997" t="s">
        <v>1678</v>
      </c>
      <c r="L2997" t="s">
        <v>1917</v>
      </c>
      <c r="M2997">
        <v>5</v>
      </c>
    </row>
    <row r="2998" spans="1:13" x14ac:dyDescent="0.3">
      <c r="A2998" t="s">
        <v>863</v>
      </c>
      <c r="B2998">
        <v>2017</v>
      </c>
      <c r="C2998" s="1">
        <v>450000</v>
      </c>
      <c r="D2998">
        <v>40000</v>
      </c>
      <c r="E2998" t="s">
        <v>10</v>
      </c>
      <c r="F2998" t="s">
        <v>25</v>
      </c>
      <c r="G2998" t="s">
        <v>19</v>
      </c>
      <c r="H2998" t="s">
        <v>121</v>
      </c>
      <c r="I2998" t="s">
        <v>3197</v>
      </c>
      <c r="J2998" t="s">
        <v>1916</v>
      </c>
      <c r="K2998" t="s">
        <v>1678</v>
      </c>
      <c r="L2998" t="s">
        <v>1917</v>
      </c>
      <c r="M2998">
        <v>5</v>
      </c>
    </row>
    <row r="2999" spans="1:13" x14ac:dyDescent="0.3">
      <c r="A2999" t="s">
        <v>285</v>
      </c>
      <c r="B2999">
        <v>2010</v>
      </c>
      <c r="C2999" s="1">
        <v>185000</v>
      </c>
      <c r="D2999">
        <v>124316</v>
      </c>
      <c r="E2999" t="s">
        <v>14</v>
      </c>
      <c r="F2999" t="s">
        <v>11</v>
      </c>
      <c r="G2999" t="s">
        <v>12</v>
      </c>
      <c r="H2999" t="s">
        <v>126</v>
      </c>
      <c r="I2999" t="s">
        <v>1662</v>
      </c>
      <c r="J2999" t="s">
        <v>1663</v>
      </c>
      <c r="K2999" t="s">
        <v>2029</v>
      </c>
      <c r="L2999" t="s">
        <v>1665</v>
      </c>
      <c r="M2999">
        <v>5</v>
      </c>
    </row>
    <row r="3000" spans="1:13" x14ac:dyDescent="0.3">
      <c r="A3000" t="s">
        <v>3198</v>
      </c>
      <c r="B3000">
        <v>2019</v>
      </c>
      <c r="C3000" s="1">
        <v>1225000</v>
      </c>
      <c r="D3000">
        <v>6544</v>
      </c>
      <c r="E3000" t="s">
        <v>14</v>
      </c>
      <c r="F3000" t="s">
        <v>25</v>
      </c>
      <c r="G3000" t="s">
        <v>12</v>
      </c>
      <c r="H3000" t="s">
        <v>121</v>
      </c>
      <c r="I3000" t="s">
        <v>1662</v>
      </c>
      <c r="J3000" t="s">
        <v>1634</v>
      </c>
      <c r="K3000" t="s">
        <v>2412</v>
      </c>
      <c r="L3000" t="s">
        <v>2956</v>
      </c>
      <c r="M3000">
        <v>5</v>
      </c>
    </row>
    <row r="3001" spans="1:13" x14ac:dyDescent="0.3">
      <c r="A3001" t="s">
        <v>229</v>
      </c>
      <c r="B3001">
        <v>2015</v>
      </c>
      <c r="C3001" s="1">
        <v>1000000</v>
      </c>
      <c r="D3001">
        <v>50000</v>
      </c>
      <c r="E3001" t="s">
        <v>14</v>
      </c>
      <c r="F3001" t="s">
        <v>25</v>
      </c>
      <c r="G3001" t="s">
        <v>12</v>
      </c>
      <c r="H3001" t="s">
        <v>121</v>
      </c>
      <c r="I3001" t="s">
        <v>1763</v>
      </c>
      <c r="J3001" t="s">
        <v>1764</v>
      </c>
      <c r="K3001" t="s">
        <v>1789</v>
      </c>
      <c r="L3001" t="s">
        <v>1790</v>
      </c>
      <c r="M3001">
        <v>8</v>
      </c>
    </row>
    <row r="3002" spans="1:13" x14ac:dyDescent="0.3">
      <c r="A3002" t="s">
        <v>246</v>
      </c>
      <c r="B3002">
        <v>2016</v>
      </c>
      <c r="C3002" s="1">
        <v>600000</v>
      </c>
      <c r="D3002">
        <v>10000</v>
      </c>
      <c r="E3002" t="s">
        <v>10</v>
      </c>
      <c r="F3002" t="s">
        <v>25</v>
      </c>
      <c r="G3002" t="s">
        <v>12</v>
      </c>
      <c r="H3002" t="s">
        <v>121</v>
      </c>
      <c r="I3002" t="s">
        <v>1723</v>
      </c>
      <c r="J3002" t="s">
        <v>1647</v>
      </c>
      <c r="K3002" t="s">
        <v>1724</v>
      </c>
      <c r="L3002" t="s">
        <v>1725</v>
      </c>
      <c r="M3002">
        <v>5</v>
      </c>
    </row>
    <row r="3003" spans="1:13" x14ac:dyDescent="0.3">
      <c r="A3003" t="s">
        <v>1398</v>
      </c>
      <c r="B3003">
        <v>2018</v>
      </c>
      <c r="C3003" s="1">
        <v>1100000</v>
      </c>
      <c r="D3003">
        <v>50000</v>
      </c>
      <c r="E3003" t="s">
        <v>14</v>
      </c>
      <c r="F3003" t="s">
        <v>25</v>
      </c>
      <c r="G3003" t="s">
        <v>12</v>
      </c>
      <c r="H3003" t="s">
        <v>121</v>
      </c>
      <c r="I3003" t="s">
        <v>1892</v>
      </c>
      <c r="J3003" t="s">
        <v>1742</v>
      </c>
      <c r="K3003" t="s">
        <v>2714</v>
      </c>
      <c r="L3003" t="s">
        <v>1894</v>
      </c>
      <c r="M3003">
        <v>7</v>
      </c>
    </row>
    <row r="3004" spans="1:13" x14ac:dyDescent="0.3">
      <c r="A3004" t="s">
        <v>3199</v>
      </c>
      <c r="B3004">
        <v>2015</v>
      </c>
      <c r="C3004" s="1">
        <v>360000</v>
      </c>
      <c r="D3004">
        <v>30000</v>
      </c>
      <c r="E3004" t="s">
        <v>10</v>
      </c>
      <c r="F3004" t="s">
        <v>25</v>
      </c>
      <c r="G3004" t="s">
        <v>12</v>
      </c>
      <c r="H3004" t="s">
        <v>126</v>
      </c>
      <c r="I3004" t="s">
        <v>1677</v>
      </c>
      <c r="J3004" t="s">
        <v>1647</v>
      </c>
      <c r="K3004" t="s">
        <v>1648</v>
      </c>
      <c r="L3004" t="s">
        <v>2264</v>
      </c>
      <c r="M3004">
        <v>5</v>
      </c>
    </row>
    <row r="3005" spans="1:13" x14ac:dyDescent="0.3">
      <c r="A3005" t="s">
        <v>644</v>
      </c>
      <c r="B3005">
        <v>2012</v>
      </c>
      <c r="C3005" s="1">
        <v>285000</v>
      </c>
      <c r="D3005">
        <v>69000</v>
      </c>
      <c r="E3005" t="s">
        <v>10</v>
      </c>
      <c r="F3005" t="s">
        <v>25</v>
      </c>
      <c r="G3005" t="s">
        <v>12</v>
      </c>
      <c r="H3005" t="s">
        <v>121</v>
      </c>
      <c r="I3005" t="s">
        <v>2023</v>
      </c>
      <c r="J3005" t="s">
        <v>1643</v>
      </c>
      <c r="K3005" t="s">
        <v>2037</v>
      </c>
      <c r="L3005" t="s">
        <v>1865</v>
      </c>
      <c r="M3005">
        <v>5</v>
      </c>
    </row>
    <row r="3006" spans="1:13" x14ac:dyDescent="0.3">
      <c r="A3006" t="s">
        <v>584</v>
      </c>
      <c r="B3006">
        <v>2016</v>
      </c>
      <c r="C3006" s="1">
        <v>350000</v>
      </c>
      <c r="D3006">
        <v>49600</v>
      </c>
      <c r="E3006" t="s">
        <v>14</v>
      </c>
      <c r="F3006" t="s">
        <v>25</v>
      </c>
      <c r="G3006" t="s">
        <v>12</v>
      </c>
      <c r="H3006" t="s">
        <v>126</v>
      </c>
      <c r="I3006" t="s">
        <v>2283</v>
      </c>
      <c r="J3006" t="s">
        <v>1681</v>
      </c>
      <c r="K3006" t="s">
        <v>2284</v>
      </c>
      <c r="L3006" t="s">
        <v>2285</v>
      </c>
      <c r="M3006">
        <v>6</v>
      </c>
    </row>
    <row r="3007" spans="1:13" x14ac:dyDescent="0.3">
      <c r="A3007" t="s">
        <v>317</v>
      </c>
      <c r="B3007">
        <v>2008</v>
      </c>
      <c r="C3007" s="1">
        <v>130000</v>
      </c>
      <c r="D3007">
        <v>30000</v>
      </c>
      <c r="E3007" t="s">
        <v>10</v>
      </c>
      <c r="F3007" t="s">
        <v>25</v>
      </c>
      <c r="G3007" t="s">
        <v>12</v>
      </c>
      <c r="H3007" t="s">
        <v>126</v>
      </c>
      <c r="I3007" t="s">
        <v>1849</v>
      </c>
      <c r="J3007" t="s">
        <v>1850</v>
      </c>
      <c r="K3007" t="s">
        <v>1851</v>
      </c>
      <c r="L3007" t="s">
        <v>1852</v>
      </c>
      <c r="M3007">
        <v>5</v>
      </c>
    </row>
    <row r="3008" spans="1:13" x14ac:dyDescent="0.3">
      <c r="A3008" t="s">
        <v>3200</v>
      </c>
      <c r="B3008">
        <v>2016</v>
      </c>
      <c r="C3008" s="1">
        <v>500000</v>
      </c>
      <c r="D3008">
        <v>198000</v>
      </c>
      <c r="E3008" t="s">
        <v>14</v>
      </c>
      <c r="F3008" t="s">
        <v>25</v>
      </c>
      <c r="G3008" t="s">
        <v>12</v>
      </c>
      <c r="H3008" t="s">
        <v>121</v>
      </c>
      <c r="I3008" t="s">
        <v>1713</v>
      </c>
      <c r="J3008" t="s">
        <v>1625</v>
      </c>
      <c r="K3008" t="s">
        <v>2273</v>
      </c>
      <c r="L3008" t="s">
        <v>1715</v>
      </c>
      <c r="M3008">
        <v>8</v>
      </c>
    </row>
    <row r="3009" spans="1:13" x14ac:dyDescent="0.3">
      <c r="A3009" t="s">
        <v>347</v>
      </c>
      <c r="B3009">
        <v>2010</v>
      </c>
      <c r="C3009" s="1">
        <v>350000</v>
      </c>
      <c r="D3009">
        <v>80000</v>
      </c>
      <c r="E3009" t="s">
        <v>10</v>
      </c>
      <c r="F3009" t="s">
        <v>25</v>
      </c>
      <c r="G3009" t="s">
        <v>12</v>
      </c>
      <c r="H3009" t="s">
        <v>121</v>
      </c>
      <c r="I3009" t="s">
        <v>1733</v>
      </c>
      <c r="J3009" t="s">
        <v>1647</v>
      </c>
      <c r="K3009" t="s">
        <v>2086</v>
      </c>
      <c r="L3009" t="s">
        <v>2087</v>
      </c>
      <c r="M3009">
        <v>5</v>
      </c>
    </row>
    <row r="3010" spans="1:13" x14ac:dyDescent="0.3">
      <c r="A3010" t="s">
        <v>802</v>
      </c>
      <c r="B3010">
        <v>2019</v>
      </c>
      <c r="C3010" s="1">
        <v>685000</v>
      </c>
      <c r="D3010">
        <v>19000</v>
      </c>
      <c r="E3010" t="s">
        <v>10</v>
      </c>
      <c r="F3010" t="s">
        <v>25</v>
      </c>
      <c r="G3010" t="s">
        <v>19</v>
      </c>
      <c r="H3010" t="s">
        <v>121</v>
      </c>
      <c r="I3010" t="s">
        <v>1707</v>
      </c>
      <c r="J3010" t="s">
        <v>1647</v>
      </c>
      <c r="K3010" t="s">
        <v>1708</v>
      </c>
      <c r="L3010" t="s">
        <v>1709</v>
      </c>
      <c r="M3010">
        <v>5</v>
      </c>
    </row>
    <row r="3011" spans="1:13" x14ac:dyDescent="0.3">
      <c r="A3011" t="s">
        <v>1358</v>
      </c>
      <c r="B3011">
        <v>2020</v>
      </c>
      <c r="C3011" s="1">
        <v>399000</v>
      </c>
      <c r="D3011">
        <v>5000</v>
      </c>
      <c r="E3011" t="s">
        <v>22</v>
      </c>
      <c r="F3011" t="s">
        <v>25</v>
      </c>
      <c r="G3011" t="s">
        <v>12</v>
      </c>
      <c r="H3011" t="s">
        <v>121</v>
      </c>
      <c r="I3011" t="s">
        <v>2621</v>
      </c>
      <c r="J3011" t="s">
        <v>1814</v>
      </c>
      <c r="K3011" t="s">
        <v>2247</v>
      </c>
      <c r="L3011" t="s">
        <v>2248</v>
      </c>
      <c r="M3011">
        <v>5</v>
      </c>
    </row>
    <row r="3012" spans="1:13" x14ac:dyDescent="0.3">
      <c r="A3012" t="s">
        <v>858</v>
      </c>
      <c r="B3012">
        <v>2017</v>
      </c>
      <c r="C3012" s="1">
        <v>525000</v>
      </c>
      <c r="D3012">
        <v>10000</v>
      </c>
      <c r="E3012" t="s">
        <v>10</v>
      </c>
      <c r="F3012" t="s">
        <v>25</v>
      </c>
      <c r="G3012" t="s">
        <v>12</v>
      </c>
      <c r="H3012" t="s">
        <v>121</v>
      </c>
      <c r="I3012" t="s">
        <v>1677</v>
      </c>
      <c r="J3012" t="s">
        <v>1647</v>
      </c>
      <c r="K3012" t="s">
        <v>1648</v>
      </c>
      <c r="L3012" t="s">
        <v>1649</v>
      </c>
      <c r="M3012">
        <v>5</v>
      </c>
    </row>
    <row r="3013" spans="1:13" x14ac:dyDescent="0.3">
      <c r="A3013" t="s">
        <v>2308</v>
      </c>
      <c r="B3013">
        <v>2017</v>
      </c>
      <c r="C3013" s="1">
        <v>765000</v>
      </c>
      <c r="D3013">
        <v>40000</v>
      </c>
      <c r="E3013" t="s">
        <v>10</v>
      </c>
      <c r="F3013" t="s">
        <v>25</v>
      </c>
      <c r="G3013" t="s">
        <v>12</v>
      </c>
      <c r="H3013" t="s">
        <v>121</v>
      </c>
      <c r="I3013" t="s">
        <v>2023</v>
      </c>
      <c r="J3013" t="s">
        <v>1828</v>
      </c>
      <c r="K3013" t="s">
        <v>2024</v>
      </c>
      <c r="L3013" t="s">
        <v>1830</v>
      </c>
      <c r="M3013">
        <v>7</v>
      </c>
    </row>
    <row r="3014" spans="1:13" x14ac:dyDescent="0.3">
      <c r="A3014" t="s">
        <v>459</v>
      </c>
      <c r="B3014">
        <v>2012</v>
      </c>
      <c r="C3014" s="1">
        <v>450000</v>
      </c>
      <c r="D3014">
        <v>97000</v>
      </c>
      <c r="E3014" t="s">
        <v>14</v>
      </c>
      <c r="F3014" t="s">
        <v>25</v>
      </c>
      <c r="G3014" t="s">
        <v>12</v>
      </c>
      <c r="H3014" t="s">
        <v>154</v>
      </c>
      <c r="I3014" t="s">
        <v>1826</v>
      </c>
      <c r="J3014" t="s">
        <v>1625</v>
      </c>
      <c r="K3014" t="s">
        <v>1626</v>
      </c>
      <c r="L3014" t="s">
        <v>1627</v>
      </c>
      <c r="M3014">
        <v>5</v>
      </c>
    </row>
    <row r="3015" spans="1:13" x14ac:dyDescent="0.3">
      <c r="A3015" t="s">
        <v>3201</v>
      </c>
      <c r="B3015">
        <v>1999</v>
      </c>
      <c r="C3015" s="1">
        <v>78000</v>
      </c>
      <c r="D3015">
        <v>80000</v>
      </c>
      <c r="E3015" t="s">
        <v>14</v>
      </c>
      <c r="F3015" t="s">
        <v>25</v>
      </c>
      <c r="G3015" t="s">
        <v>12</v>
      </c>
      <c r="H3015" t="s">
        <v>154</v>
      </c>
      <c r="I3015" t="s">
        <v>1676</v>
      </c>
      <c r="J3015" t="s">
        <v>1676</v>
      </c>
      <c r="K3015" t="s">
        <v>1676</v>
      </c>
      <c r="L3015" t="s">
        <v>1676</v>
      </c>
    </row>
    <row r="3016" spans="1:13" x14ac:dyDescent="0.3">
      <c r="A3016" t="s">
        <v>1490</v>
      </c>
      <c r="B3016">
        <v>2014</v>
      </c>
      <c r="C3016" s="1">
        <v>390000</v>
      </c>
      <c r="D3016">
        <v>30000</v>
      </c>
      <c r="E3016" t="s">
        <v>10</v>
      </c>
      <c r="F3016" t="s">
        <v>25</v>
      </c>
      <c r="G3016" t="s">
        <v>12</v>
      </c>
      <c r="H3016" t="s">
        <v>121</v>
      </c>
      <c r="I3016" t="s">
        <v>3202</v>
      </c>
      <c r="J3016" t="s">
        <v>1681</v>
      </c>
      <c r="K3016" t="s">
        <v>1843</v>
      </c>
      <c r="L3016" t="s">
        <v>1739</v>
      </c>
      <c r="M3016">
        <v>5</v>
      </c>
    </row>
    <row r="3017" spans="1:13" x14ac:dyDescent="0.3">
      <c r="A3017" t="s">
        <v>339</v>
      </c>
      <c r="B3017">
        <v>2017</v>
      </c>
      <c r="C3017" s="1">
        <v>940000</v>
      </c>
      <c r="D3017">
        <v>120000</v>
      </c>
      <c r="E3017" t="s">
        <v>14</v>
      </c>
      <c r="F3017" t="s">
        <v>25</v>
      </c>
      <c r="G3017" t="s">
        <v>12</v>
      </c>
      <c r="H3017" t="s">
        <v>121</v>
      </c>
      <c r="I3017" t="s">
        <v>1684</v>
      </c>
      <c r="J3017" t="s">
        <v>1625</v>
      </c>
      <c r="K3017" t="s">
        <v>1685</v>
      </c>
      <c r="L3017" t="s">
        <v>1686</v>
      </c>
      <c r="M3017">
        <v>7</v>
      </c>
    </row>
    <row r="3018" spans="1:13" x14ac:dyDescent="0.3">
      <c r="A3018" t="s">
        <v>268</v>
      </c>
      <c r="B3018">
        <v>2013</v>
      </c>
      <c r="C3018" s="1">
        <v>650000</v>
      </c>
      <c r="D3018">
        <v>120000</v>
      </c>
      <c r="E3018" t="s">
        <v>14</v>
      </c>
      <c r="F3018" t="s">
        <v>25</v>
      </c>
      <c r="G3018" t="s">
        <v>12</v>
      </c>
      <c r="H3018" t="s">
        <v>126</v>
      </c>
      <c r="I3018" t="s">
        <v>1666</v>
      </c>
      <c r="J3018" t="s">
        <v>1667</v>
      </c>
      <c r="K3018" t="s">
        <v>1668</v>
      </c>
      <c r="L3018" t="s">
        <v>1669</v>
      </c>
      <c r="M3018">
        <v>5</v>
      </c>
    </row>
    <row r="3019" spans="1:13" x14ac:dyDescent="0.3">
      <c r="A3019" t="s">
        <v>285</v>
      </c>
      <c r="B3019">
        <v>2012</v>
      </c>
      <c r="C3019" s="1">
        <v>320000</v>
      </c>
      <c r="D3019">
        <v>103994</v>
      </c>
      <c r="E3019" t="s">
        <v>14</v>
      </c>
      <c r="F3019" t="s">
        <v>25</v>
      </c>
      <c r="G3019" t="s">
        <v>12</v>
      </c>
      <c r="H3019" t="s">
        <v>151</v>
      </c>
      <c r="I3019" t="s">
        <v>1662</v>
      </c>
      <c r="J3019" t="s">
        <v>1663</v>
      </c>
      <c r="K3019" t="s">
        <v>2029</v>
      </c>
      <c r="L3019" t="s">
        <v>1665</v>
      </c>
      <c r="M3019">
        <v>5</v>
      </c>
    </row>
    <row r="3020" spans="1:13" x14ac:dyDescent="0.3">
      <c r="A3020" t="s">
        <v>906</v>
      </c>
      <c r="B3020">
        <v>2003</v>
      </c>
      <c r="C3020" s="1">
        <v>145000</v>
      </c>
      <c r="D3020">
        <v>70000</v>
      </c>
      <c r="E3020" t="s">
        <v>10</v>
      </c>
      <c r="F3020" t="s">
        <v>25</v>
      </c>
      <c r="G3020" t="s">
        <v>12</v>
      </c>
      <c r="H3020" t="s">
        <v>126</v>
      </c>
      <c r="I3020" t="s">
        <v>3029</v>
      </c>
      <c r="J3020" t="s">
        <v>2077</v>
      </c>
      <c r="K3020" t="s">
        <v>3030</v>
      </c>
      <c r="L3020" t="s">
        <v>3031</v>
      </c>
      <c r="M3020">
        <v>5</v>
      </c>
    </row>
    <row r="3021" spans="1:13" x14ac:dyDescent="0.3">
      <c r="A3021" t="s">
        <v>386</v>
      </c>
      <c r="B3021">
        <v>2017</v>
      </c>
      <c r="C3021" s="1">
        <v>670000</v>
      </c>
      <c r="D3021">
        <v>70000</v>
      </c>
      <c r="E3021" t="s">
        <v>14</v>
      </c>
      <c r="F3021" t="s">
        <v>25</v>
      </c>
      <c r="G3021" t="s">
        <v>12</v>
      </c>
      <c r="H3021" t="s">
        <v>121</v>
      </c>
      <c r="I3021" t="s">
        <v>2574</v>
      </c>
      <c r="J3021" t="s">
        <v>1629</v>
      </c>
      <c r="K3021" t="s">
        <v>2575</v>
      </c>
      <c r="L3021" t="s">
        <v>2559</v>
      </c>
      <c r="M3021">
        <v>5</v>
      </c>
    </row>
    <row r="3022" spans="1:13" x14ac:dyDescent="0.3">
      <c r="A3022" t="s">
        <v>661</v>
      </c>
      <c r="B3022">
        <v>2011</v>
      </c>
      <c r="C3022" s="1">
        <v>350000</v>
      </c>
      <c r="D3022">
        <v>115000</v>
      </c>
      <c r="E3022" t="s">
        <v>14</v>
      </c>
      <c r="F3022" t="s">
        <v>25</v>
      </c>
      <c r="G3022" t="s">
        <v>12</v>
      </c>
      <c r="H3022" t="s">
        <v>151</v>
      </c>
      <c r="I3022" t="s">
        <v>1700</v>
      </c>
      <c r="J3022" t="s">
        <v>1625</v>
      </c>
      <c r="K3022" t="s">
        <v>1701</v>
      </c>
      <c r="L3022" t="s">
        <v>1686</v>
      </c>
      <c r="M3022">
        <v>5</v>
      </c>
    </row>
    <row r="3023" spans="1:13" x14ac:dyDescent="0.3">
      <c r="A3023" t="s">
        <v>543</v>
      </c>
      <c r="B3023">
        <v>2012</v>
      </c>
      <c r="C3023" s="1">
        <v>285000</v>
      </c>
      <c r="D3023">
        <v>178000</v>
      </c>
      <c r="E3023" t="s">
        <v>14</v>
      </c>
      <c r="F3023" t="s">
        <v>25</v>
      </c>
      <c r="G3023" t="s">
        <v>12</v>
      </c>
      <c r="H3023" t="s">
        <v>126</v>
      </c>
      <c r="I3023" t="s">
        <v>2449</v>
      </c>
      <c r="J3023" t="s">
        <v>1625</v>
      </c>
      <c r="K3023" t="s">
        <v>1626</v>
      </c>
      <c r="L3023" t="s">
        <v>2049</v>
      </c>
      <c r="M3023">
        <v>5</v>
      </c>
    </row>
    <row r="3024" spans="1:13" x14ac:dyDescent="0.3">
      <c r="A3024" t="s">
        <v>890</v>
      </c>
      <c r="B3024">
        <v>2011</v>
      </c>
      <c r="C3024" s="1">
        <v>300000</v>
      </c>
      <c r="D3024">
        <v>40000</v>
      </c>
      <c r="E3024" t="s">
        <v>10</v>
      </c>
      <c r="F3024" t="s">
        <v>25</v>
      </c>
      <c r="G3024" t="s">
        <v>12</v>
      </c>
      <c r="H3024" t="s">
        <v>154</v>
      </c>
      <c r="I3024" t="s">
        <v>1880</v>
      </c>
      <c r="J3024" t="s">
        <v>1730</v>
      </c>
      <c r="K3024" t="s">
        <v>1660</v>
      </c>
      <c r="L3024" t="s">
        <v>1731</v>
      </c>
      <c r="M3024">
        <v>5</v>
      </c>
    </row>
    <row r="3025" spans="1:13" x14ac:dyDescent="0.3">
      <c r="A3025" t="s">
        <v>830</v>
      </c>
      <c r="B3025">
        <v>2011</v>
      </c>
      <c r="C3025" s="1">
        <v>300000</v>
      </c>
      <c r="D3025">
        <v>80000</v>
      </c>
      <c r="E3025" t="s">
        <v>14</v>
      </c>
      <c r="F3025" t="s">
        <v>25</v>
      </c>
      <c r="G3025" t="s">
        <v>12</v>
      </c>
      <c r="H3025" t="s">
        <v>121</v>
      </c>
      <c r="I3025" t="s">
        <v>1662</v>
      </c>
      <c r="J3025" t="s">
        <v>1663</v>
      </c>
      <c r="K3025" t="s">
        <v>2029</v>
      </c>
      <c r="L3025" t="s">
        <v>1665</v>
      </c>
      <c r="M3025">
        <v>5</v>
      </c>
    </row>
    <row r="3026" spans="1:13" x14ac:dyDescent="0.3">
      <c r="A3026" t="s">
        <v>2935</v>
      </c>
      <c r="B3026">
        <v>2009</v>
      </c>
      <c r="C3026" s="1">
        <v>810000</v>
      </c>
      <c r="D3026">
        <v>98000</v>
      </c>
      <c r="E3026" t="s">
        <v>14</v>
      </c>
      <c r="F3026" t="s">
        <v>25</v>
      </c>
      <c r="G3026" t="s">
        <v>19</v>
      </c>
      <c r="H3026" t="s">
        <v>151</v>
      </c>
      <c r="I3026" t="s">
        <v>1976</v>
      </c>
      <c r="J3026" t="s">
        <v>1977</v>
      </c>
      <c r="K3026" t="s">
        <v>1978</v>
      </c>
      <c r="L3026" t="s">
        <v>1979</v>
      </c>
      <c r="M3026">
        <v>7</v>
      </c>
    </row>
    <row r="3027" spans="1:13" x14ac:dyDescent="0.3">
      <c r="A3027" t="s">
        <v>2550</v>
      </c>
      <c r="B3027">
        <v>2009</v>
      </c>
      <c r="C3027" s="1">
        <v>90000</v>
      </c>
      <c r="D3027">
        <v>118000</v>
      </c>
      <c r="E3027" t="s">
        <v>14</v>
      </c>
      <c r="F3027" t="s">
        <v>25</v>
      </c>
      <c r="G3027" t="s">
        <v>12</v>
      </c>
      <c r="H3027" t="s">
        <v>126</v>
      </c>
      <c r="I3027" t="s">
        <v>1716</v>
      </c>
      <c r="J3027" t="s">
        <v>1896</v>
      </c>
      <c r="K3027" t="s">
        <v>2458</v>
      </c>
      <c r="L3027" t="s">
        <v>2551</v>
      </c>
      <c r="M3027">
        <v>5</v>
      </c>
    </row>
    <row r="3028" spans="1:13" x14ac:dyDescent="0.3">
      <c r="A3028" t="s">
        <v>277</v>
      </c>
      <c r="B3028">
        <v>2004</v>
      </c>
      <c r="C3028" s="1">
        <v>100000</v>
      </c>
      <c r="D3028">
        <v>100000</v>
      </c>
      <c r="E3028" t="s">
        <v>10</v>
      </c>
      <c r="F3028" t="s">
        <v>25</v>
      </c>
      <c r="G3028" t="s">
        <v>12</v>
      </c>
      <c r="H3028" t="s">
        <v>126</v>
      </c>
      <c r="I3028" t="s">
        <v>1687</v>
      </c>
      <c r="J3028" t="s">
        <v>1655</v>
      </c>
      <c r="K3028" t="s">
        <v>1688</v>
      </c>
      <c r="L3028" t="s">
        <v>1689</v>
      </c>
      <c r="M3028">
        <v>5</v>
      </c>
    </row>
    <row r="3029" spans="1:13" x14ac:dyDescent="0.3">
      <c r="A3029" t="s">
        <v>321</v>
      </c>
      <c r="B3029">
        <v>2009</v>
      </c>
      <c r="C3029" s="1">
        <v>90000</v>
      </c>
      <c r="D3029">
        <v>120000</v>
      </c>
      <c r="E3029" t="s">
        <v>14</v>
      </c>
      <c r="F3029" t="s">
        <v>25</v>
      </c>
      <c r="G3029" t="s">
        <v>12</v>
      </c>
      <c r="H3029" t="s">
        <v>126</v>
      </c>
      <c r="I3029" t="s">
        <v>2315</v>
      </c>
      <c r="J3029" t="s">
        <v>1639</v>
      </c>
      <c r="K3029" t="s">
        <v>2316</v>
      </c>
      <c r="L3029" t="s">
        <v>2317</v>
      </c>
      <c r="M3029">
        <v>5</v>
      </c>
    </row>
    <row r="3030" spans="1:13" x14ac:dyDescent="0.3">
      <c r="A3030" t="s">
        <v>3203</v>
      </c>
      <c r="B3030">
        <v>2013</v>
      </c>
      <c r="C3030" s="1">
        <v>459999</v>
      </c>
      <c r="D3030">
        <v>120000</v>
      </c>
      <c r="E3030" t="s">
        <v>14</v>
      </c>
      <c r="F3030" t="s">
        <v>25</v>
      </c>
      <c r="G3030" t="s">
        <v>12</v>
      </c>
      <c r="H3030" t="s">
        <v>126</v>
      </c>
      <c r="I3030" t="s">
        <v>1773</v>
      </c>
      <c r="J3030" t="s">
        <v>2439</v>
      </c>
      <c r="K3030" t="s">
        <v>2412</v>
      </c>
      <c r="L3030" t="s">
        <v>2413</v>
      </c>
      <c r="M3030">
        <v>5</v>
      </c>
    </row>
    <row r="3031" spans="1:13" x14ac:dyDescent="0.3">
      <c r="A3031" t="s">
        <v>419</v>
      </c>
      <c r="B3031">
        <v>2009</v>
      </c>
      <c r="C3031" s="1">
        <v>525000</v>
      </c>
      <c r="D3031">
        <v>217000</v>
      </c>
      <c r="E3031" t="s">
        <v>14</v>
      </c>
      <c r="F3031" t="s">
        <v>25</v>
      </c>
      <c r="G3031" t="s">
        <v>12</v>
      </c>
      <c r="H3031" t="s">
        <v>151</v>
      </c>
      <c r="I3031" t="s">
        <v>2148</v>
      </c>
      <c r="J3031" t="s">
        <v>1764</v>
      </c>
      <c r="K3031" t="s">
        <v>2149</v>
      </c>
      <c r="L3031" t="s">
        <v>2150</v>
      </c>
      <c r="M3031">
        <v>8</v>
      </c>
    </row>
    <row r="3032" spans="1:13" x14ac:dyDescent="0.3">
      <c r="A3032" t="s">
        <v>3204</v>
      </c>
      <c r="B3032">
        <v>2011</v>
      </c>
      <c r="C3032" s="1">
        <v>250000</v>
      </c>
      <c r="D3032">
        <v>65000</v>
      </c>
      <c r="E3032" t="s">
        <v>10</v>
      </c>
      <c r="F3032" t="s">
        <v>25</v>
      </c>
      <c r="G3032" t="s">
        <v>12</v>
      </c>
      <c r="H3032" t="s">
        <v>126</v>
      </c>
      <c r="I3032" t="s">
        <v>1677</v>
      </c>
      <c r="J3032" t="s">
        <v>1730</v>
      </c>
      <c r="K3032" t="s">
        <v>1660</v>
      </c>
      <c r="L3032" t="s">
        <v>1731</v>
      </c>
      <c r="M3032">
        <v>5</v>
      </c>
    </row>
    <row r="3033" spans="1:13" x14ac:dyDescent="0.3">
      <c r="A3033" t="s">
        <v>2386</v>
      </c>
      <c r="B3033">
        <v>2012</v>
      </c>
      <c r="C3033" s="1">
        <v>300000</v>
      </c>
      <c r="D3033">
        <v>41000</v>
      </c>
      <c r="E3033" t="s">
        <v>10</v>
      </c>
      <c r="F3033" t="s">
        <v>25</v>
      </c>
      <c r="G3033" t="s">
        <v>12</v>
      </c>
      <c r="H3033" t="s">
        <v>126</v>
      </c>
      <c r="I3033" t="s">
        <v>1807</v>
      </c>
      <c r="J3033" t="s">
        <v>1647</v>
      </c>
      <c r="K3033" t="s">
        <v>1808</v>
      </c>
      <c r="L3033" t="s">
        <v>2118</v>
      </c>
      <c r="M3033">
        <v>5</v>
      </c>
    </row>
    <row r="3034" spans="1:13" x14ac:dyDescent="0.3">
      <c r="A3034" t="s">
        <v>967</v>
      </c>
      <c r="B3034">
        <v>2005</v>
      </c>
      <c r="C3034" s="1">
        <v>130000</v>
      </c>
      <c r="D3034">
        <v>120000</v>
      </c>
      <c r="E3034" t="s">
        <v>10</v>
      </c>
      <c r="F3034" t="s">
        <v>25</v>
      </c>
      <c r="G3034" t="s">
        <v>12</v>
      </c>
      <c r="H3034" t="s">
        <v>126</v>
      </c>
      <c r="I3034" t="s">
        <v>1642</v>
      </c>
      <c r="J3034" t="s">
        <v>1643</v>
      </c>
      <c r="K3034" t="s">
        <v>1644</v>
      </c>
      <c r="L3034" t="s">
        <v>1645</v>
      </c>
      <c r="M3034">
        <v>5</v>
      </c>
    </row>
    <row r="3035" spans="1:13" x14ac:dyDescent="0.3">
      <c r="A3035" t="s">
        <v>559</v>
      </c>
      <c r="B3035">
        <v>2011</v>
      </c>
      <c r="C3035" s="1">
        <v>199000</v>
      </c>
      <c r="D3035">
        <v>70000</v>
      </c>
      <c r="E3035" t="s">
        <v>10</v>
      </c>
      <c r="F3035" t="s">
        <v>25</v>
      </c>
      <c r="G3035" t="s">
        <v>12</v>
      </c>
      <c r="H3035" t="s">
        <v>154</v>
      </c>
      <c r="I3035" t="s">
        <v>2249</v>
      </c>
      <c r="J3035" t="s">
        <v>1730</v>
      </c>
      <c r="K3035" t="s">
        <v>1660</v>
      </c>
      <c r="L3035" t="s">
        <v>1731</v>
      </c>
      <c r="M3035">
        <v>5</v>
      </c>
    </row>
    <row r="3036" spans="1:13" x14ac:dyDescent="0.3">
      <c r="A3036" t="s">
        <v>196</v>
      </c>
      <c r="B3036">
        <v>2012</v>
      </c>
      <c r="C3036" s="1">
        <v>545000</v>
      </c>
      <c r="D3036">
        <v>90000</v>
      </c>
      <c r="E3036" t="s">
        <v>14</v>
      </c>
      <c r="F3036" t="s">
        <v>25</v>
      </c>
      <c r="G3036" t="s">
        <v>12</v>
      </c>
      <c r="H3036" t="s">
        <v>126</v>
      </c>
      <c r="I3036" t="s">
        <v>2854</v>
      </c>
      <c r="J3036" t="s">
        <v>1667</v>
      </c>
      <c r="K3036" t="s">
        <v>1909</v>
      </c>
      <c r="L3036" t="s">
        <v>1910</v>
      </c>
      <c r="M3036">
        <v>5</v>
      </c>
    </row>
    <row r="3037" spans="1:13" x14ac:dyDescent="0.3">
      <c r="A3037" t="s">
        <v>588</v>
      </c>
      <c r="B3037">
        <v>2014</v>
      </c>
      <c r="C3037" s="1">
        <v>570000</v>
      </c>
      <c r="D3037">
        <v>80000</v>
      </c>
      <c r="E3037" t="s">
        <v>14</v>
      </c>
      <c r="F3037" t="s">
        <v>25</v>
      </c>
      <c r="G3037" t="s">
        <v>12</v>
      </c>
      <c r="H3037" t="s">
        <v>126</v>
      </c>
      <c r="I3037" t="s">
        <v>1918</v>
      </c>
      <c r="J3037" t="s">
        <v>1625</v>
      </c>
      <c r="K3037" t="s">
        <v>1701</v>
      </c>
      <c r="L3037" t="s">
        <v>1686</v>
      </c>
      <c r="M3037">
        <v>7</v>
      </c>
    </row>
    <row r="3038" spans="1:13" x14ac:dyDescent="0.3">
      <c r="A3038" t="s">
        <v>3205</v>
      </c>
      <c r="B3038">
        <v>2006</v>
      </c>
      <c r="C3038" s="1">
        <v>150000</v>
      </c>
      <c r="D3038">
        <v>120000</v>
      </c>
      <c r="E3038" t="s">
        <v>10</v>
      </c>
      <c r="F3038" t="s">
        <v>25</v>
      </c>
      <c r="G3038" t="s">
        <v>12</v>
      </c>
      <c r="H3038" t="s">
        <v>126</v>
      </c>
      <c r="I3038" t="s">
        <v>2772</v>
      </c>
      <c r="J3038" t="s">
        <v>1634</v>
      </c>
      <c r="K3038" t="s">
        <v>1765</v>
      </c>
      <c r="L3038" t="s">
        <v>3206</v>
      </c>
      <c r="M3038">
        <v>5</v>
      </c>
    </row>
    <row r="3039" spans="1:13" x14ac:dyDescent="0.3">
      <c r="A3039" t="s">
        <v>1262</v>
      </c>
      <c r="B3039">
        <v>2009</v>
      </c>
      <c r="C3039" s="1">
        <v>114999</v>
      </c>
      <c r="D3039">
        <v>100000</v>
      </c>
      <c r="E3039" t="s">
        <v>10</v>
      </c>
      <c r="F3039" t="s">
        <v>25</v>
      </c>
      <c r="G3039" t="s">
        <v>12</v>
      </c>
      <c r="H3039" t="s">
        <v>121</v>
      </c>
      <c r="I3039" t="s">
        <v>1687</v>
      </c>
      <c r="J3039" t="s">
        <v>1655</v>
      </c>
      <c r="K3039" t="s">
        <v>1688</v>
      </c>
      <c r="L3039" t="s">
        <v>1689</v>
      </c>
      <c r="M3039">
        <v>5</v>
      </c>
    </row>
    <row r="3040" spans="1:13" x14ac:dyDescent="0.3">
      <c r="A3040" t="s">
        <v>142</v>
      </c>
      <c r="B3040">
        <v>2018</v>
      </c>
      <c r="C3040" s="1">
        <v>450000</v>
      </c>
      <c r="D3040">
        <v>35000</v>
      </c>
      <c r="E3040" t="s">
        <v>10</v>
      </c>
      <c r="F3040" t="s">
        <v>25</v>
      </c>
      <c r="G3040" t="s">
        <v>12</v>
      </c>
      <c r="H3040" t="s">
        <v>121</v>
      </c>
      <c r="I3040" t="s">
        <v>1703</v>
      </c>
      <c r="J3040" t="s">
        <v>1704</v>
      </c>
      <c r="K3040" t="s">
        <v>2064</v>
      </c>
      <c r="L3040" t="s">
        <v>1706</v>
      </c>
      <c r="M3040">
        <v>5</v>
      </c>
    </row>
    <row r="3041" spans="1:13" x14ac:dyDescent="0.3">
      <c r="A3041" t="s">
        <v>1219</v>
      </c>
      <c r="B3041">
        <v>2019</v>
      </c>
      <c r="C3041" s="1">
        <v>600000</v>
      </c>
      <c r="D3041">
        <v>5000</v>
      </c>
      <c r="E3041" t="s">
        <v>10</v>
      </c>
      <c r="F3041" t="s">
        <v>25</v>
      </c>
      <c r="G3041" t="s">
        <v>12</v>
      </c>
      <c r="H3041" t="s">
        <v>121</v>
      </c>
      <c r="I3041" t="s">
        <v>1662</v>
      </c>
      <c r="J3041" t="s">
        <v>1916</v>
      </c>
      <c r="K3041" t="s">
        <v>2497</v>
      </c>
      <c r="L3041" t="s">
        <v>2498</v>
      </c>
      <c r="M3041">
        <v>7</v>
      </c>
    </row>
    <row r="3042" spans="1:13" x14ac:dyDescent="0.3">
      <c r="A3042" t="s">
        <v>711</v>
      </c>
      <c r="B3042">
        <v>2016</v>
      </c>
      <c r="C3042" s="1">
        <v>610000</v>
      </c>
      <c r="D3042">
        <v>110000</v>
      </c>
      <c r="E3042" t="s">
        <v>14</v>
      </c>
      <c r="F3042" t="s">
        <v>25</v>
      </c>
      <c r="G3042" t="s">
        <v>12</v>
      </c>
      <c r="H3042" t="s">
        <v>121</v>
      </c>
      <c r="I3042" t="s">
        <v>1718</v>
      </c>
      <c r="J3042" t="s">
        <v>1625</v>
      </c>
      <c r="K3042" t="s">
        <v>1685</v>
      </c>
      <c r="L3042" t="s">
        <v>1686</v>
      </c>
      <c r="M3042">
        <v>5</v>
      </c>
    </row>
    <row r="3043" spans="1:13" x14ac:dyDescent="0.3">
      <c r="A3043" t="s">
        <v>1523</v>
      </c>
      <c r="B3043">
        <v>2017</v>
      </c>
      <c r="C3043" s="1">
        <v>690000</v>
      </c>
      <c r="D3043">
        <v>20000</v>
      </c>
      <c r="E3043" t="s">
        <v>10</v>
      </c>
      <c r="F3043" t="s">
        <v>25</v>
      </c>
      <c r="G3043" t="s">
        <v>12</v>
      </c>
      <c r="H3043" t="s">
        <v>121</v>
      </c>
      <c r="I3043" t="s">
        <v>1723</v>
      </c>
      <c r="J3043" t="s">
        <v>1647</v>
      </c>
      <c r="K3043" t="s">
        <v>1724</v>
      </c>
      <c r="L3043" t="s">
        <v>1725</v>
      </c>
      <c r="M3043">
        <v>5</v>
      </c>
    </row>
    <row r="3044" spans="1:13" x14ac:dyDescent="0.3">
      <c r="A3044" t="s">
        <v>1247</v>
      </c>
      <c r="B3044">
        <v>2018</v>
      </c>
      <c r="C3044" s="1">
        <v>790000</v>
      </c>
      <c r="D3044">
        <v>15000</v>
      </c>
      <c r="E3044" t="s">
        <v>10</v>
      </c>
      <c r="F3044" t="s">
        <v>25</v>
      </c>
      <c r="G3044" t="s">
        <v>12</v>
      </c>
      <c r="H3044" t="s">
        <v>121</v>
      </c>
      <c r="I3044" t="s">
        <v>1733</v>
      </c>
      <c r="J3044" t="s">
        <v>1681</v>
      </c>
      <c r="K3044" t="s">
        <v>1995</v>
      </c>
      <c r="L3044" t="s">
        <v>1996</v>
      </c>
      <c r="M3044">
        <v>5</v>
      </c>
    </row>
    <row r="3045" spans="1:13" x14ac:dyDescent="0.3">
      <c r="A3045" t="s">
        <v>558</v>
      </c>
      <c r="B3045">
        <v>2014</v>
      </c>
      <c r="C3045" s="1">
        <v>254999</v>
      </c>
      <c r="D3045">
        <v>40000</v>
      </c>
      <c r="E3045" t="s">
        <v>10</v>
      </c>
      <c r="F3045" t="s">
        <v>25</v>
      </c>
      <c r="G3045" t="s">
        <v>12</v>
      </c>
      <c r="H3045" t="s">
        <v>126</v>
      </c>
      <c r="I3045" t="s">
        <v>2249</v>
      </c>
      <c r="J3045" t="s">
        <v>1730</v>
      </c>
      <c r="K3045" t="s">
        <v>1660</v>
      </c>
      <c r="L3045" t="s">
        <v>1731</v>
      </c>
      <c r="M3045">
        <v>5</v>
      </c>
    </row>
    <row r="3046" spans="1:13" x14ac:dyDescent="0.3">
      <c r="A3046" t="s">
        <v>1372</v>
      </c>
      <c r="B3046">
        <v>2016</v>
      </c>
      <c r="C3046" s="1">
        <v>500000</v>
      </c>
      <c r="D3046">
        <v>41000</v>
      </c>
      <c r="E3046" t="s">
        <v>10</v>
      </c>
      <c r="F3046" t="s">
        <v>25</v>
      </c>
      <c r="G3046" t="s">
        <v>12</v>
      </c>
      <c r="H3046" t="s">
        <v>121</v>
      </c>
      <c r="I3046" t="s">
        <v>2339</v>
      </c>
      <c r="J3046" t="s">
        <v>1704</v>
      </c>
      <c r="K3046" t="s">
        <v>2090</v>
      </c>
      <c r="L3046" t="s">
        <v>2117</v>
      </c>
      <c r="M3046">
        <v>5</v>
      </c>
    </row>
    <row r="3047" spans="1:13" x14ac:dyDescent="0.3">
      <c r="A3047" t="s">
        <v>357</v>
      </c>
      <c r="B3047">
        <v>2011</v>
      </c>
      <c r="C3047" s="1">
        <v>340000</v>
      </c>
      <c r="D3047">
        <v>100000</v>
      </c>
      <c r="E3047" t="s">
        <v>14</v>
      </c>
      <c r="F3047" t="s">
        <v>25</v>
      </c>
      <c r="G3047" t="s">
        <v>12</v>
      </c>
      <c r="H3047" t="s">
        <v>126</v>
      </c>
      <c r="I3047" t="s">
        <v>1994</v>
      </c>
      <c r="J3047" t="s">
        <v>2164</v>
      </c>
      <c r="K3047" t="s">
        <v>2165</v>
      </c>
      <c r="L3047" t="s">
        <v>2166</v>
      </c>
      <c r="M3047">
        <v>7</v>
      </c>
    </row>
    <row r="3048" spans="1:13" x14ac:dyDescent="0.3">
      <c r="A3048" t="s">
        <v>357</v>
      </c>
      <c r="B3048">
        <v>2007</v>
      </c>
      <c r="C3048" s="1">
        <v>245000</v>
      </c>
      <c r="D3048">
        <v>110000</v>
      </c>
      <c r="E3048" t="s">
        <v>14</v>
      </c>
      <c r="F3048" t="s">
        <v>25</v>
      </c>
      <c r="G3048" t="s">
        <v>12</v>
      </c>
      <c r="H3048" t="s">
        <v>154</v>
      </c>
      <c r="I3048" t="s">
        <v>1994</v>
      </c>
      <c r="J3048" t="s">
        <v>2164</v>
      </c>
      <c r="K3048" t="s">
        <v>2165</v>
      </c>
      <c r="L3048" t="s">
        <v>2166</v>
      </c>
      <c r="M3048">
        <v>7</v>
      </c>
    </row>
    <row r="3049" spans="1:13" x14ac:dyDescent="0.3">
      <c r="A3049" t="s">
        <v>488</v>
      </c>
      <c r="B3049">
        <v>2012</v>
      </c>
      <c r="C3049" s="1">
        <v>340000</v>
      </c>
      <c r="D3049">
        <v>120000</v>
      </c>
      <c r="E3049" t="s">
        <v>14</v>
      </c>
      <c r="F3049" t="s">
        <v>25</v>
      </c>
      <c r="G3049" t="s">
        <v>12</v>
      </c>
      <c r="H3049" t="s">
        <v>154</v>
      </c>
      <c r="I3049" t="s">
        <v>1750</v>
      </c>
      <c r="J3049" t="s">
        <v>1663</v>
      </c>
      <c r="K3049" t="s">
        <v>1678</v>
      </c>
      <c r="L3049" t="s">
        <v>1665</v>
      </c>
      <c r="M3049">
        <v>5</v>
      </c>
    </row>
    <row r="3050" spans="1:13" x14ac:dyDescent="0.3">
      <c r="A3050" t="s">
        <v>258</v>
      </c>
      <c r="B3050">
        <v>2008</v>
      </c>
      <c r="C3050" s="1">
        <v>221000</v>
      </c>
      <c r="D3050">
        <v>35008</v>
      </c>
      <c r="E3050" t="s">
        <v>10</v>
      </c>
      <c r="F3050" t="s">
        <v>11</v>
      </c>
      <c r="G3050" t="s">
        <v>12</v>
      </c>
      <c r="H3050" t="s">
        <v>121</v>
      </c>
      <c r="I3050" t="s">
        <v>1866</v>
      </c>
      <c r="J3050" t="s">
        <v>1730</v>
      </c>
      <c r="K3050" t="s">
        <v>1758</v>
      </c>
      <c r="L3050" t="s">
        <v>1731</v>
      </c>
      <c r="M3050">
        <v>5</v>
      </c>
    </row>
    <row r="3051" spans="1:13" x14ac:dyDescent="0.3">
      <c r="A3051" t="s">
        <v>2869</v>
      </c>
      <c r="B3051">
        <v>2017</v>
      </c>
      <c r="C3051" s="1">
        <v>270000</v>
      </c>
      <c r="D3051">
        <v>31100</v>
      </c>
      <c r="E3051" t="s">
        <v>10</v>
      </c>
      <c r="F3051" t="s">
        <v>11</v>
      </c>
      <c r="G3051" t="s">
        <v>12</v>
      </c>
      <c r="H3051" t="s">
        <v>121</v>
      </c>
      <c r="I3051" t="s">
        <v>2318</v>
      </c>
      <c r="J3051" t="s">
        <v>2081</v>
      </c>
      <c r="K3051" t="s">
        <v>2319</v>
      </c>
      <c r="L3051" t="s">
        <v>2083</v>
      </c>
      <c r="M3051">
        <v>5</v>
      </c>
    </row>
    <row r="3052" spans="1:13" x14ac:dyDescent="0.3">
      <c r="A3052" t="s">
        <v>397</v>
      </c>
      <c r="B3052">
        <v>2014</v>
      </c>
      <c r="C3052" s="1">
        <v>455000</v>
      </c>
      <c r="D3052">
        <v>42312</v>
      </c>
      <c r="E3052" t="s">
        <v>14</v>
      </c>
      <c r="F3052" t="s">
        <v>11</v>
      </c>
      <c r="G3052" t="s">
        <v>12</v>
      </c>
      <c r="H3052" t="s">
        <v>121</v>
      </c>
      <c r="I3052" t="s">
        <v>2257</v>
      </c>
      <c r="J3052" t="s">
        <v>2179</v>
      </c>
      <c r="K3052" t="s">
        <v>2279</v>
      </c>
      <c r="L3052" t="s">
        <v>2259</v>
      </c>
      <c r="M3052">
        <v>5</v>
      </c>
    </row>
    <row r="3053" spans="1:13" x14ac:dyDescent="0.3">
      <c r="A3053" t="s">
        <v>3207</v>
      </c>
      <c r="B3053">
        <v>2011</v>
      </c>
      <c r="C3053" s="1">
        <v>300000</v>
      </c>
      <c r="D3053">
        <v>72000</v>
      </c>
      <c r="E3053" t="s">
        <v>10</v>
      </c>
      <c r="F3053" t="s">
        <v>11</v>
      </c>
      <c r="G3053" t="s">
        <v>12</v>
      </c>
      <c r="H3053" t="s">
        <v>121</v>
      </c>
      <c r="I3053" t="s">
        <v>2072</v>
      </c>
      <c r="J3053" t="s">
        <v>2226</v>
      </c>
      <c r="K3053" t="s">
        <v>2090</v>
      </c>
      <c r="L3053" t="s">
        <v>2227</v>
      </c>
      <c r="M3053">
        <v>5</v>
      </c>
    </row>
    <row r="3054" spans="1:13" x14ac:dyDescent="0.3">
      <c r="A3054" t="s">
        <v>2693</v>
      </c>
      <c r="B3054">
        <v>2014</v>
      </c>
      <c r="C3054" s="1">
        <v>480000</v>
      </c>
      <c r="D3054">
        <v>54891</v>
      </c>
      <c r="E3054" t="s">
        <v>14</v>
      </c>
      <c r="F3054" t="s">
        <v>11</v>
      </c>
      <c r="G3054" t="s">
        <v>12</v>
      </c>
      <c r="H3054" t="s">
        <v>121</v>
      </c>
      <c r="I3054" t="s">
        <v>1658</v>
      </c>
      <c r="J3054" t="s">
        <v>1659</v>
      </c>
      <c r="K3054" t="s">
        <v>1843</v>
      </c>
      <c r="L3054" t="s">
        <v>1661</v>
      </c>
      <c r="M3054">
        <v>5</v>
      </c>
    </row>
    <row r="3055" spans="1:13" x14ac:dyDescent="0.3">
      <c r="A3055" t="s">
        <v>3208</v>
      </c>
      <c r="B3055">
        <v>2018</v>
      </c>
      <c r="C3055" s="1">
        <v>1000000</v>
      </c>
      <c r="D3055">
        <v>30000</v>
      </c>
      <c r="E3055" t="s">
        <v>14</v>
      </c>
      <c r="F3055" t="s">
        <v>25</v>
      </c>
      <c r="G3055" t="s">
        <v>19</v>
      </c>
      <c r="H3055" t="s">
        <v>121</v>
      </c>
      <c r="I3055" t="s">
        <v>1817</v>
      </c>
      <c r="J3055" t="s">
        <v>1900</v>
      </c>
      <c r="K3055" t="s">
        <v>1912</v>
      </c>
      <c r="L3055" t="s">
        <v>3107</v>
      </c>
      <c r="M3055">
        <v>5</v>
      </c>
    </row>
    <row r="3056" spans="1:13" x14ac:dyDescent="0.3">
      <c r="A3056" t="s">
        <v>3209</v>
      </c>
      <c r="B3056">
        <v>2017</v>
      </c>
      <c r="C3056" s="1">
        <v>2600000</v>
      </c>
      <c r="D3056">
        <v>44000</v>
      </c>
      <c r="E3056" t="s">
        <v>14</v>
      </c>
      <c r="F3056" t="s">
        <v>11</v>
      </c>
      <c r="G3056" t="s">
        <v>19</v>
      </c>
      <c r="H3056" t="s">
        <v>121</v>
      </c>
      <c r="I3056" t="s">
        <v>2012</v>
      </c>
      <c r="J3056" t="s">
        <v>1953</v>
      </c>
      <c r="K3056" t="s">
        <v>1958</v>
      </c>
      <c r="L3056" t="s">
        <v>3210</v>
      </c>
      <c r="M3056">
        <v>5</v>
      </c>
    </row>
    <row r="3057" spans="1:13" x14ac:dyDescent="0.3">
      <c r="A3057" t="s">
        <v>607</v>
      </c>
      <c r="B3057">
        <v>2017</v>
      </c>
      <c r="C3057" s="1">
        <v>1850000</v>
      </c>
      <c r="D3057">
        <v>18890</v>
      </c>
      <c r="E3057" t="s">
        <v>14</v>
      </c>
      <c r="F3057" t="s">
        <v>11</v>
      </c>
      <c r="G3057" t="s">
        <v>19</v>
      </c>
      <c r="H3057" t="s">
        <v>121</v>
      </c>
      <c r="I3057" t="s">
        <v>1785</v>
      </c>
      <c r="J3057" t="s">
        <v>1786</v>
      </c>
      <c r="K3057" t="s">
        <v>1787</v>
      </c>
      <c r="L3057" t="s">
        <v>1788</v>
      </c>
      <c r="M3057">
        <v>7</v>
      </c>
    </row>
    <row r="3058" spans="1:13" x14ac:dyDescent="0.3">
      <c r="A3058" t="s">
        <v>1054</v>
      </c>
      <c r="B3058">
        <v>2013</v>
      </c>
      <c r="C3058" s="1">
        <v>1000000</v>
      </c>
      <c r="D3058">
        <v>75010</v>
      </c>
      <c r="E3058" t="s">
        <v>14</v>
      </c>
      <c r="F3058" t="s">
        <v>11</v>
      </c>
      <c r="G3058" t="s">
        <v>19</v>
      </c>
      <c r="H3058" t="s">
        <v>121</v>
      </c>
      <c r="I3058" t="s">
        <v>3211</v>
      </c>
      <c r="J3058" t="s">
        <v>1953</v>
      </c>
      <c r="K3058" t="s">
        <v>3212</v>
      </c>
      <c r="L3058" t="s">
        <v>2278</v>
      </c>
      <c r="M3058">
        <v>5</v>
      </c>
    </row>
    <row r="3059" spans="1:13" x14ac:dyDescent="0.3">
      <c r="A3059" t="s">
        <v>1185</v>
      </c>
      <c r="B3059">
        <v>2012</v>
      </c>
      <c r="C3059" s="1">
        <v>245000</v>
      </c>
      <c r="D3059">
        <v>100000</v>
      </c>
      <c r="E3059" t="s">
        <v>14</v>
      </c>
      <c r="F3059" t="s">
        <v>11</v>
      </c>
      <c r="G3059" t="s">
        <v>12</v>
      </c>
      <c r="H3059" t="s">
        <v>121</v>
      </c>
      <c r="I3059" t="s">
        <v>2192</v>
      </c>
      <c r="J3059" t="s">
        <v>1667</v>
      </c>
      <c r="K3059" t="s">
        <v>2193</v>
      </c>
      <c r="L3059" t="s">
        <v>1665</v>
      </c>
      <c r="M3059">
        <v>5</v>
      </c>
    </row>
    <row r="3060" spans="1:13" x14ac:dyDescent="0.3">
      <c r="A3060" t="s">
        <v>528</v>
      </c>
      <c r="B3060">
        <v>2019</v>
      </c>
      <c r="C3060" s="1">
        <v>625000</v>
      </c>
      <c r="D3060">
        <v>4337</v>
      </c>
      <c r="E3060" t="s">
        <v>10</v>
      </c>
      <c r="F3060" t="s">
        <v>11</v>
      </c>
      <c r="G3060" t="s">
        <v>19</v>
      </c>
      <c r="H3060" t="s">
        <v>121</v>
      </c>
      <c r="I3060" t="s">
        <v>1677</v>
      </c>
      <c r="J3060" t="s">
        <v>1647</v>
      </c>
      <c r="K3060" t="s">
        <v>1682</v>
      </c>
      <c r="L3060" t="s">
        <v>1865</v>
      </c>
      <c r="M3060">
        <v>5</v>
      </c>
    </row>
    <row r="3061" spans="1:13" x14ac:dyDescent="0.3">
      <c r="A3061" t="s">
        <v>3070</v>
      </c>
      <c r="B3061">
        <v>2018</v>
      </c>
      <c r="C3061" s="1">
        <v>560000</v>
      </c>
      <c r="D3061">
        <v>14495</v>
      </c>
      <c r="E3061" t="s">
        <v>10</v>
      </c>
      <c r="F3061" t="s">
        <v>11</v>
      </c>
      <c r="G3061" t="s">
        <v>12</v>
      </c>
      <c r="H3061" t="s">
        <v>121</v>
      </c>
      <c r="I3061" t="s">
        <v>2788</v>
      </c>
      <c r="J3061" t="s">
        <v>1916</v>
      </c>
      <c r="K3061" t="s">
        <v>2035</v>
      </c>
      <c r="L3061" t="s">
        <v>2036</v>
      </c>
      <c r="M3061">
        <v>5</v>
      </c>
    </row>
    <row r="3062" spans="1:13" x14ac:dyDescent="0.3">
      <c r="A3062" t="s">
        <v>3041</v>
      </c>
      <c r="B3062">
        <v>2018</v>
      </c>
      <c r="C3062" s="1">
        <v>1475000</v>
      </c>
      <c r="D3062">
        <v>24000</v>
      </c>
      <c r="E3062" t="s">
        <v>14</v>
      </c>
      <c r="F3062" t="s">
        <v>11</v>
      </c>
      <c r="G3062" t="s">
        <v>12</v>
      </c>
      <c r="H3062" t="s">
        <v>121</v>
      </c>
      <c r="I3062" t="s">
        <v>1892</v>
      </c>
      <c r="J3062" t="s">
        <v>1742</v>
      </c>
      <c r="K3062" t="s">
        <v>2714</v>
      </c>
      <c r="L3062" t="s">
        <v>1894</v>
      </c>
      <c r="M3062">
        <v>7</v>
      </c>
    </row>
    <row r="3063" spans="1:13" x14ac:dyDescent="0.3">
      <c r="A3063" t="s">
        <v>176</v>
      </c>
      <c r="B3063">
        <v>2010</v>
      </c>
      <c r="C3063" s="1">
        <v>425000</v>
      </c>
      <c r="D3063">
        <v>83585</v>
      </c>
      <c r="E3063" t="s">
        <v>14</v>
      </c>
      <c r="F3063" t="s">
        <v>11</v>
      </c>
      <c r="G3063" t="s">
        <v>12</v>
      </c>
      <c r="H3063" t="s">
        <v>121</v>
      </c>
      <c r="I3063" t="s">
        <v>2041</v>
      </c>
      <c r="J3063" t="s">
        <v>1659</v>
      </c>
      <c r="K3063" t="s">
        <v>2042</v>
      </c>
      <c r="L3063" t="s">
        <v>2043</v>
      </c>
      <c r="M3063">
        <v>5</v>
      </c>
    </row>
    <row r="3064" spans="1:13" x14ac:dyDescent="0.3">
      <c r="A3064" t="s">
        <v>3213</v>
      </c>
      <c r="B3064">
        <v>2014</v>
      </c>
      <c r="C3064" s="1">
        <v>550000</v>
      </c>
      <c r="D3064">
        <v>31000</v>
      </c>
      <c r="E3064" t="s">
        <v>10</v>
      </c>
      <c r="F3064" t="s">
        <v>11</v>
      </c>
      <c r="G3064" t="s">
        <v>19</v>
      </c>
      <c r="H3064" t="s">
        <v>126</v>
      </c>
      <c r="I3064" t="s">
        <v>2104</v>
      </c>
      <c r="J3064" t="s">
        <v>1647</v>
      </c>
      <c r="K3064" t="s">
        <v>1833</v>
      </c>
      <c r="L3064" t="s">
        <v>3214</v>
      </c>
      <c r="M3064">
        <v>5</v>
      </c>
    </row>
    <row r="3065" spans="1:13" x14ac:dyDescent="0.3">
      <c r="A3065" t="s">
        <v>3215</v>
      </c>
      <c r="B3065">
        <v>2016</v>
      </c>
      <c r="C3065" s="1">
        <v>1475000</v>
      </c>
      <c r="D3065">
        <v>100000</v>
      </c>
      <c r="E3065" t="s">
        <v>14</v>
      </c>
      <c r="F3065" t="s">
        <v>11</v>
      </c>
      <c r="G3065" t="s">
        <v>12</v>
      </c>
      <c r="H3065" t="s">
        <v>121</v>
      </c>
      <c r="I3065" t="s">
        <v>2669</v>
      </c>
      <c r="J3065" t="s">
        <v>2670</v>
      </c>
      <c r="K3065" t="s">
        <v>2671</v>
      </c>
      <c r="L3065" t="s">
        <v>2672</v>
      </c>
      <c r="M3065">
        <v>7</v>
      </c>
    </row>
    <row r="3066" spans="1:13" x14ac:dyDescent="0.3">
      <c r="A3066" t="s">
        <v>469</v>
      </c>
      <c r="B3066">
        <v>2017</v>
      </c>
      <c r="C3066" s="1">
        <v>750000</v>
      </c>
      <c r="D3066">
        <v>48406</v>
      </c>
      <c r="E3066" t="s">
        <v>14</v>
      </c>
      <c r="F3066" t="s">
        <v>11</v>
      </c>
      <c r="G3066" t="s">
        <v>12</v>
      </c>
      <c r="H3066" t="s">
        <v>121</v>
      </c>
      <c r="I3066" t="s">
        <v>2531</v>
      </c>
      <c r="J3066" t="s">
        <v>1667</v>
      </c>
      <c r="K3066" t="s">
        <v>1909</v>
      </c>
      <c r="L3066" t="s">
        <v>1686</v>
      </c>
      <c r="M3066">
        <v>5</v>
      </c>
    </row>
    <row r="3067" spans="1:13" x14ac:dyDescent="0.3">
      <c r="A3067" t="s">
        <v>3216</v>
      </c>
      <c r="B3067">
        <v>2016</v>
      </c>
      <c r="C3067" s="1">
        <v>570000</v>
      </c>
      <c r="D3067">
        <v>56239</v>
      </c>
      <c r="E3067" t="s">
        <v>14</v>
      </c>
      <c r="F3067" t="s">
        <v>11</v>
      </c>
      <c r="G3067" t="s">
        <v>12</v>
      </c>
      <c r="H3067" t="s">
        <v>121</v>
      </c>
      <c r="I3067" t="s">
        <v>1691</v>
      </c>
      <c r="J3067" t="s">
        <v>1639</v>
      </c>
      <c r="K3067" t="s">
        <v>1692</v>
      </c>
      <c r="L3067" t="s">
        <v>1693</v>
      </c>
      <c r="M3067">
        <v>5</v>
      </c>
    </row>
    <row r="3068" spans="1:13" x14ac:dyDescent="0.3">
      <c r="A3068" t="s">
        <v>226</v>
      </c>
      <c r="B3068">
        <v>2015</v>
      </c>
      <c r="C3068" s="1">
        <v>585000</v>
      </c>
      <c r="D3068">
        <v>33243</v>
      </c>
      <c r="E3068" t="s">
        <v>10</v>
      </c>
      <c r="F3068" t="s">
        <v>11</v>
      </c>
      <c r="G3068" t="s">
        <v>12</v>
      </c>
      <c r="H3068" t="s">
        <v>121</v>
      </c>
      <c r="I3068" t="s">
        <v>1707</v>
      </c>
      <c r="J3068" t="s">
        <v>1647</v>
      </c>
      <c r="K3068" t="s">
        <v>1708</v>
      </c>
      <c r="L3068" t="s">
        <v>1709</v>
      </c>
      <c r="M3068">
        <v>5</v>
      </c>
    </row>
    <row r="3069" spans="1:13" x14ac:dyDescent="0.3">
      <c r="A3069" t="s">
        <v>3217</v>
      </c>
      <c r="B3069">
        <v>2016</v>
      </c>
      <c r="C3069" s="1">
        <v>600000</v>
      </c>
      <c r="D3069">
        <v>26000</v>
      </c>
      <c r="E3069" t="s">
        <v>10</v>
      </c>
      <c r="F3069" t="s">
        <v>11</v>
      </c>
      <c r="G3069" t="s">
        <v>19</v>
      </c>
      <c r="H3069" t="s">
        <v>121</v>
      </c>
      <c r="I3069" t="s">
        <v>1880</v>
      </c>
      <c r="J3069" t="s">
        <v>1704</v>
      </c>
      <c r="K3069" t="s">
        <v>2090</v>
      </c>
      <c r="L3069" t="s">
        <v>2117</v>
      </c>
      <c r="M3069">
        <v>5</v>
      </c>
    </row>
    <row r="3070" spans="1:13" x14ac:dyDescent="0.3">
      <c r="A3070" t="s">
        <v>174</v>
      </c>
      <c r="B3070">
        <v>2012</v>
      </c>
      <c r="C3070" s="1">
        <v>415000</v>
      </c>
      <c r="D3070">
        <v>90000</v>
      </c>
      <c r="E3070" t="s">
        <v>14</v>
      </c>
      <c r="F3070" t="s">
        <v>25</v>
      </c>
      <c r="G3070" t="s">
        <v>12</v>
      </c>
      <c r="H3070" t="s">
        <v>121</v>
      </c>
      <c r="I3070" t="s">
        <v>1676</v>
      </c>
      <c r="J3070" t="s">
        <v>1676</v>
      </c>
      <c r="K3070" t="s">
        <v>1676</v>
      </c>
      <c r="L3070" t="s">
        <v>1676</v>
      </c>
    </row>
    <row r="3071" spans="1:13" x14ac:dyDescent="0.3">
      <c r="A3071" t="s">
        <v>3218</v>
      </c>
      <c r="B3071">
        <v>2016</v>
      </c>
      <c r="C3071" s="1">
        <v>530000</v>
      </c>
      <c r="D3071">
        <v>120000</v>
      </c>
      <c r="E3071" t="s">
        <v>10</v>
      </c>
      <c r="F3071" t="s">
        <v>25</v>
      </c>
      <c r="G3071" t="s">
        <v>12</v>
      </c>
      <c r="H3071" t="s">
        <v>126</v>
      </c>
      <c r="I3071" t="s">
        <v>2175</v>
      </c>
      <c r="J3071" t="s">
        <v>1647</v>
      </c>
      <c r="K3071" t="s">
        <v>1648</v>
      </c>
      <c r="L3071" t="s">
        <v>2176</v>
      </c>
      <c r="M3071">
        <v>5</v>
      </c>
    </row>
    <row r="3072" spans="1:13" x14ac:dyDescent="0.3">
      <c r="A3072" t="s">
        <v>1271</v>
      </c>
      <c r="B3072">
        <v>2005</v>
      </c>
      <c r="C3072" s="1">
        <v>150000</v>
      </c>
      <c r="D3072">
        <v>15858</v>
      </c>
      <c r="E3072" t="s">
        <v>10</v>
      </c>
      <c r="F3072" t="s">
        <v>25</v>
      </c>
      <c r="G3072" t="s">
        <v>12</v>
      </c>
      <c r="H3072" t="s">
        <v>121</v>
      </c>
      <c r="I3072" t="s">
        <v>2967</v>
      </c>
      <c r="J3072" t="s">
        <v>2968</v>
      </c>
      <c r="K3072" t="s">
        <v>2124</v>
      </c>
      <c r="L3072" t="s">
        <v>2969</v>
      </c>
      <c r="M3072">
        <v>5</v>
      </c>
    </row>
    <row r="3073" spans="1:13" x14ac:dyDescent="0.3">
      <c r="A3073" t="s">
        <v>354</v>
      </c>
      <c r="B3073">
        <v>2017</v>
      </c>
      <c r="C3073" s="1">
        <v>310000</v>
      </c>
      <c r="D3073">
        <v>15000</v>
      </c>
      <c r="E3073" t="s">
        <v>10</v>
      </c>
      <c r="F3073" t="s">
        <v>25</v>
      </c>
      <c r="G3073" t="s">
        <v>12</v>
      </c>
      <c r="H3073" t="s">
        <v>121</v>
      </c>
      <c r="I3073" t="s">
        <v>1710</v>
      </c>
      <c r="J3073" t="s">
        <v>1655</v>
      </c>
      <c r="K3073" t="s">
        <v>1711</v>
      </c>
      <c r="L3073" t="s">
        <v>1712</v>
      </c>
      <c r="M3073">
        <v>5</v>
      </c>
    </row>
    <row r="3074" spans="1:13" x14ac:dyDescent="0.3">
      <c r="A3074" t="s">
        <v>908</v>
      </c>
      <c r="B3074">
        <v>2014</v>
      </c>
      <c r="C3074" s="1">
        <v>500000</v>
      </c>
      <c r="D3074">
        <v>50000</v>
      </c>
      <c r="E3074" t="s">
        <v>14</v>
      </c>
      <c r="F3074" t="s">
        <v>25</v>
      </c>
      <c r="G3074" t="s">
        <v>12</v>
      </c>
      <c r="H3074" t="s">
        <v>121</v>
      </c>
      <c r="I3074" t="s">
        <v>2408</v>
      </c>
      <c r="J3074" t="s">
        <v>2409</v>
      </c>
      <c r="K3074" t="s">
        <v>2410</v>
      </c>
      <c r="L3074" t="s">
        <v>2411</v>
      </c>
      <c r="M3074">
        <v>9</v>
      </c>
    </row>
    <row r="3075" spans="1:13" x14ac:dyDescent="0.3">
      <c r="A3075" t="s">
        <v>224</v>
      </c>
      <c r="B3075">
        <v>2013</v>
      </c>
      <c r="C3075" s="1">
        <v>200000</v>
      </c>
      <c r="D3075">
        <v>60000</v>
      </c>
      <c r="E3075" t="s">
        <v>14</v>
      </c>
      <c r="F3075" t="s">
        <v>25</v>
      </c>
      <c r="G3075" t="s">
        <v>12</v>
      </c>
      <c r="H3075" t="s">
        <v>126</v>
      </c>
      <c r="I3075" t="s">
        <v>2309</v>
      </c>
      <c r="J3075" t="s">
        <v>2310</v>
      </c>
      <c r="K3075" t="s">
        <v>2311</v>
      </c>
      <c r="L3075" t="s">
        <v>2312</v>
      </c>
      <c r="M3075">
        <v>5</v>
      </c>
    </row>
    <row r="3076" spans="1:13" x14ac:dyDescent="0.3">
      <c r="A3076" t="s">
        <v>3219</v>
      </c>
      <c r="B3076">
        <v>2018</v>
      </c>
      <c r="C3076" s="1">
        <v>900000</v>
      </c>
      <c r="D3076">
        <v>35000</v>
      </c>
      <c r="E3076" t="s">
        <v>14</v>
      </c>
      <c r="F3076" t="s">
        <v>25</v>
      </c>
      <c r="G3076" t="s">
        <v>12</v>
      </c>
      <c r="H3076" t="s">
        <v>121</v>
      </c>
      <c r="I3076" t="s">
        <v>3220</v>
      </c>
      <c r="J3076" t="s">
        <v>1667</v>
      </c>
      <c r="K3076" t="s">
        <v>1909</v>
      </c>
      <c r="L3076" t="s">
        <v>1910</v>
      </c>
      <c r="M3076">
        <v>7</v>
      </c>
    </row>
    <row r="3077" spans="1:13" x14ac:dyDescent="0.3">
      <c r="A3077" t="s">
        <v>1547</v>
      </c>
      <c r="B3077">
        <v>2000</v>
      </c>
      <c r="C3077" s="1">
        <v>75000</v>
      </c>
      <c r="D3077">
        <v>90000</v>
      </c>
      <c r="E3077" t="s">
        <v>14</v>
      </c>
      <c r="F3077" t="s">
        <v>25</v>
      </c>
      <c r="G3077" t="s">
        <v>12</v>
      </c>
      <c r="H3077" t="s">
        <v>126</v>
      </c>
      <c r="I3077" t="s">
        <v>2148</v>
      </c>
      <c r="J3077" t="s">
        <v>3221</v>
      </c>
      <c r="K3077" t="s">
        <v>3222</v>
      </c>
      <c r="L3077" t="s">
        <v>3223</v>
      </c>
      <c r="M3077">
        <v>5</v>
      </c>
    </row>
    <row r="3078" spans="1:13" x14ac:dyDescent="0.3">
      <c r="A3078" t="s">
        <v>2122</v>
      </c>
      <c r="B3078">
        <v>2015</v>
      </c>
      <c r="C3078" s="1">
        <v>400000</v>
      </c>
      <c r="D3078">
        <v>50000</v>
      </c>
      <c r="E3078" t="s">
        <v>10</v>
      </c>
      <c r="F3078" t="s">
        <v>25</v>
      </c>
      <c r="G3078" t="s">
        <v>12</v>
      </c>
      <c r="H3078" t="s">
        <v>121</v>
      </c>
      <c r="I3078" t="s">
        <v>2030</v>
      </c>
      <c r="J3078" t="s">
        <v>1647</v>
      </c>
      <c r="K3078" t="s">
        <v>2123</v>
      </c>
      <c r="L3078" t="s">
        <v>1871</v>
      </c>
      <c r="M3078">
        <v>5</v>
      </c>
    </row>
    <row r="3079" spans="1:13" x14ac:dyDescent="0.3">
      <c r="A3079" t="s">
        <v>3054</v>
      </c>
      <c r="B3079">
        <v>2015</v>
      </c>
      <c r="C3079" s="1">
        <v>650000</v>
      </c>
      <c r="D3079">
        <v>110000</v>
      </c>
      <c r="E3079" t="s">
        <v>14</v>
      </c>
      <c r="F3079" t="s">
        <v>25</v>
      </c>
      <c r="G3079" t="s">
        <v>12</v>
      </c>
      <c r="H3079" t="s">
        <v>121</v>
      </c>
      <c r="I3079" t="s">
        <v>3055</v>
      </c>
      <c r="J3079" t="s">
        <v>1629</v>
      </c>
      <c r="K3079" t="s">
        <v>1698</v>
      </c>
      <c r="L3079" t="s">
        <v>1686</v>
      </c>
      <c r="M3079">
        <v>7</v>
      </c>
    </row>
    <row r="3080" spans="1:13" x14ac:dyDescent="0.3">
      <c r="A3080" t="s">
        <v>459</v>
      </c>
      <c r="B3080">
        <v>2015</v>
      </c>
      <c r="C3080" s="1">
        <v>480000</v>
      </c>
      <c r="D3080">
        <v>87847</v>
      </c>
      <c r="E3080" t="s">
        <v>14</v>
      </c>
      <c r="F3080" t="s">
        <v>11</v>
      </c>
      <c r="G3080" t="s">
        <v>12</v>
      </c>
      <c r="H3080" t="s">
        <v>121</v>
      </c>
      <c r="I3080" t="s">
        <v>2075</v>
      </c>
      <c r="J3080" t="s">
        <v>1625</v>
      </c>
      <c r="K3080" t="s">
        <v>1626</v>
      </c>
      <c r="L3080" t="s">
        <v>1627</v>
      </c>
      <c r="M3080">
        <v>5</v>
      </c>
    </row>
    <row r="3081" spans="1:13" x14ac:dyDescent="0.3">
      <c r="A3081" t="s">
        <v>163</v>
      </c>
      <c r="B3081">
        <v>2009</v>
      </c>
      <c r="C3081" s="1">
        <v>140000</v>
      </c>
      <c r="D3081">
        <v>35000</v>
      </c>
      <c r="E3081" t="s">
        <v>10</v>
      </c>
      <c r="F3081" t="s">
        <v>25</v>
      </c>
      <c r="G3081" t="s">
        <v>12</v>
      </c>
      <c r="H3081" t="s">
        <v>121</v>
      </c>
      <c r="I3081" t="s">
        <v>1687</v>
      </c>
      <c r="J3081" t="s">
        <v>1655</v>
      </c>
      <c r="K3081" t="s">
        <v>1688</v>
      </c>
      <c r="L3081" t="s">
        <v>1689</v>
      </c>
      <c r="M3081">
        <v>5</v>
      </c>
    </row>
    <row r="3082" spans="1:13" x14ac:dyDescent="0.3">
      <c r="A3082" t="s">
        <v>2942</v>
      </c>
      <c r="B3082">
        <v>2018</v>
      </c>
      <c r="C3082" s="1">
        <v>550000</v>
      </c>
      <c r="D3082">
        <v>5000</v>
      </c>
      <c r="E3082" t="s">
        <v>10</v>
      </c>
      <c r="F3082" t="s">
        <v>25</v>
      </c>
      <c r="G3082" t="s">
        <v>12</v>
      </c>
      <c r="H3082" t="s">
        <v>121</v>
      </c>
      <c r="I3082" t="s">
        <v>1817</v>
      </c>
      <c r="J3082" t="s">
        <v>1647</v>
      </c>
      <c r="K3082" t="s">
        <v>1870</v>
      </c>
      <c r="L3082" t="s">
        <v>1871</v>
      </c>
      <c r="M3082">
        <v>5</v>
      </c>
    </row>
    <row r="3083" spans="1:13" x14ac:dyDescent="0.3">
      <c r="A3083" t="s">
        <v>460</v>
      </c>
      <c r="B3083">
        <v>2017</v>
      </c>
      <c r="C3083" s="1">
        <v>380000</v>
      </c>
      <c r="D3083">
        <v>29000</v>
      </c>
      <c r="E3083" t="s">
        <v>10</v>
      </c>
      <c r="F3083" t="s">
        <v>25</v>
      </c>
      <c r="G3083" t="s">
        <v>19</v>
      </c>
      <c r="H3083" t="s">
        <v>121</v>
      </c>
      <c r="I3083" t="s">
        <v>1821</v>
      </c>
      <c r="J3083" t="s">
        <v>1730</v>
      </c>
      <c r="K3083" t="s">
        <v>1678</v>
      </c>
      <c r="L3083" t="s">
        <v>1731</v>
      </c>
      <c r="M3083">
        <v>5</v>
      </c>
    </row>
    <row r="3084" spans="1:13" x14ac:dyDescent="0.3">
      <c r="A3084" t="s">
        <v>1608</v>
      </c>
      <c r="B3084">
        <v>2016</v>
      </c>
      <c r="C3084" s="1">
        <v>440000</v>
      </c>
      <c r="D3084">
        <v>20000</v>
      </c>
      <c r="E3084" t="s">
        <v>14</v>
      </c>
      <c r="F3084" t="s">
        <v>25</v>
      </c>
      <c r="G3084" t="s">
        <v>12</v>
      </c>
      <c r="H3084" t="s">
        <v>121</v>
      </c>
      <c r="I3084" t="s">
        <v>1895</v>
      </c>
      <c r="J3084" t="s">
        <v>1896</v>
      </c>
      <c r="K3084" t="s">
        <v>1897</v>
      </c>
      <c r="L3084" t="s">
        <v>1898</v>
      </c>
      <c r="M3084">
        <v>5</v>
      </c>
    </row>
    <row r="3085" spans="1:13" x14ac:dyDescent="0.3">
      <c r="A3085" t="s">
        <v>2069</v>
      </c>
      <c r="B3085">
        <v>2018</v>
      </c>
      <c r="C3085" s="1">
        <v>630000</v>
      </c>
      <c r="D3085">
        <v>15000</v>
      </c>
      <c r="E3085" t="s">
        <v>10</v>
      </c>
      <c r="F3085" t="s">
        <v>25</v>
      </c>
      <c r="G3085" t="s">
        <v>12</v>
      </c>
      <c r="H3085" t="s">
        <v>121</v>
      </c>
      <c r="I3085" t="s">
        <v>1869</v>
      </c>
      <c r="J3085" t="s">
        <v>1647</v>
      </c>
      <c r="K3085" t="s">
        <v>1870</v>
      </c>
      <c r="L3085" t="s">
        <v>1871</v>
      </c>
      <c r="M3085">
        <v>5</v>
      </c>
    </row>
    <row r="3086" spans="1:13" x14ac:dyDescent="0.3">
      <c r="A3086" t="s">
        <v>639</v>
      </c>
      <c r="B3086">
        <v>2017</v>
      </c>
      <c r="C3086" s="1">
        <v>250000</v>
      </c>
      <c r="D3086">
        <v>40000</v>
      </c>
      <c r="E3086" t="s">
        <v>10</v>
      </c>
      <c r="F3086" t="s">
        <v>25</v>
      </c>
      <c r="G3086" t="s">
        <v>12</v>
      </c>
      <c r="H3086" t="s">
        <v>121</v>
      </c>
      <c r="I3086" t="s">
        <v>2080</v>
      </c>
      <c r="J3086" t="s">
        <v>2081</v>
      </c>
      <c r="K3086" t="s">
        <v>2082</v>
      </c>
      <c r="L3086" t="s">
        <v>2083</v>
      </c>
      <c r="M3086">
        <v>5</v>
      </c>
    </row>
    <row r="3087" spans="1:13" x14ac:dyDescent="0.3">
      <c r="A3087" t="s">
        <v>277</v>
      </c>
      <c r="B3087">
        <v>2009</v>
      </c>
      <c r="C3087" s="1">
        <v>120000</v>
      </c>
      <c r="D3087">
        <v>17000</v>
      </c>
      <c r="E3087" t="s">
        <v>10</v>
      </c>
      <c r="F3087" t="s">
        <v>25</v>
      </c>
      <c r="G3087" t="s">
        <v>12</v>
      </c>
      <c r="H3087" t="s">
        <v>121</v>
      </c>
      <c r="I3087" t="s">
        <v>1687</v>
      </c>
      <c r="J3087" t="s">
        <v>1655</v>
      </c>
      <c r="K3087" t="s">
        <v>1688</v>
      </c>
      <c r="L3087" t="s">
        <v>1689</v>
      </c>
      <c r="M3087">
        <v>5</v>
      </c>
    </row>
    <row r="3088" spans="1:13" x14ac:dyDescent="0.3">
      <c r="A3088" t="s">
        <v>415</v>
      </c>
      <c r="B3088">
        <v>2012</v>
      </c>
      <c r="C3088" s="1">
        <v>287000</v>
      </c>
      <c r="D3088">
        <v>120000</v>
      </c>
      <c r="E3088" t="s">
        <v>14</v>
      </c>
      <c r="F3088" t="s">
        <v>25</v>
      </c>
      <c r="G3088" t="s">
        <v>12</v>
      </c>
      <c r="H3088" t="s">
        <v>121</v>
      </c>
      <c r="I3088" t="s">
        <v>1805</v>
      </c>
      <c r="J3088" t="s">
        <v>1625</v>
      </c>
      <c r="K3088" t="s">
        <v>1701</v>
      </c>
      <c r="L3088" t="s">
        <v>1806</v>
      </c>
      <c r="M3088">
        <v>5</v>
      </c>
    </row>
    <row r="3089" spans="1:13" x14ac:dyDescent="0.3">
      <c r="A3089" t="s">
        <v>226</v>
      </c>
      <c r="B3089">
        <v>2016</v>
      </c>
      <c r="C3089" s="1">
        <v>550000</v>
      </c>
      <c r="D3089">
        <v>45000</v>
      </c>
      <c r="E3089" t="s">
        <v>10</v>
      </c>
      <c r="F3089" t="s">
        <v>25</v>
      </c>
      <c r="G3089" t="s">
        <v>12</v>
      </c>
      <c r="H3089" t="s">
        <v>121</v>
      </c>
      <c r="I3089" t="s">
        <v>1707</v>
      </c>
      <c r="J3089" t="s">
        <v>1647</v>
      </c>
      <c r="K3089" t="s">
        <v>1708</v>
      </c>
      <c r="L3089" t="s">
        <v>1709</v>
      </c>
      <c r="M3089">
        <v>5</v>
      </c>
    </row>
    <row r="3090" spans="1:13" x14ac:dyDescent="0.3">
      <c r="A3090" t="s">
        <v>3168</v>
      </c>
      <c r="B3090">
        <v>2016</v>
      </c>
      <c r="C3090" s="1">
        <v>950000</v>
      </c>
      <c r="D3090">
        <v>60000</v>
      </c>
      <c r="E3090" t="s">
        <v>14</v>
      </c>
      <c r="F3090" t="s">
        <v>25</v>
      </c>
      <c r="G3090" t="s">
        <v>12</v>
      </c>
      <c r="H3090" t="s">
        <v>154</v>
      </c>
      <c r="I3090" t="s">
        <v>2340</v>
      </c>
      <c r="J3090" t="s">
        <v>2356</v>
      </c>
      <c r="K3090" t="s">
        <v>1877</v>
      </c>
      <c r="L3090" t="s">
        <v>2357</v>
      </c>
      <c r="M3090">
        <v>7</v>
      </c>
    </row>
    <row r="3091" spans="1:13" x14ac:dyDescent="0.3">
      <c r="A3091" t="s">
        <v>3224</v>
      </c>
      <c r="B3091">
        <v>2019</v>
      </c>
      <c r="C3091" s="1">
        <v>1630000</v>
      </c>
      <c r="D3091">
        <v>25000</v>
      </c>
      <c r="E3091" t="s">
        <v>14</v>
      </c>
      <c r="F3091" t="s">
        <v>25</v>
      </c>
      <c r="G3091" t="s">
        <v>12</v>
      </c>
      <c r="H3091" t="s">
        <v>121</v>
      </c>
      <c r="I3091" t="s">
        <v>1733</v>
      </c>
      <c r="J3091" t="s">
        <v>2331</v>
      </c>
      <c r="K3091" t="s">
        <v>1905</v>
      </c>
      <c r="L3091" t="s">
        <v>2332</v>
      </c>
      <c r="M3091">
        <v>5</v>
      </c>
    </row>
    <row r="3092" spans="1:13" x14ac:dyDescent="0.3">
      <c r="A3092" t="s">
        <v>3225</v>
      </c>
      <c r="B3092">
        <v>2015</v>
      </c>
      <c r="C3092" s="1">
        <v>501000</v>
      </c>
      <c r="D3092">
        <v>80000</v>
      </c>
      <c r="E3092" t="s">
        <v>14</v>
      </c>
      <c r="F3092" t="s">
        <v>25</v>
      </c>
      <c r="G3092" t="s">
        <v>12</v>
      </c>
      <c r="H3092" t="s">
        <v>126</v>
      </c>
      <c r="I3092" t="s">
        <v>3226</v>
      </c>
      <c r="J3092" t="s">
        <v>1629</v>
      </c>
      <c r="K3092" t="s">
        <v>3227</v>
      </c>
      <c r="L3092" t="s">
        <v>2287</v>
      </c>
      <c r="M3092">
        <v>5</v>
      </c>
    </row>
    <row r="3093" spans="1:13" x14ac:dyDescent="0.3">
      <c r="A3093" t="s">
        <v>2751</v>
      </c>
      <c r="B3093">
        <v>2014</v>
      </c>
      <c r="C3093" s="1">
        <v>550000</v>
      </c>
      <c r="D3093">
        <v>70000</v>
      </c>
      <c r="E3093" t="s">
        <v>14</v>
      </c>
      <c r="F3093" t="s">
        <v>25</v>
      </c>
      <c r="G3093" t="s">
        <v>12</v>
      </c>
      <c r="H3093" t="s">
        <v>121</v>
      </c>
      <c r="I3093" t="s">
        <v>2170</v>
      </c>
      <c r="J3093" t="s">
        <v>2164</v>
      </c>
      <c r="K3093" t="s">
        <v>1920</v>
      </c>
      <c r="L3093" t="s">
        <v>2171</v>
      </c>
      <c r="M3093">
        <v>7</v>
      </c>
    </row>
    <row r="3094" spans="1:13" x14ac:dyDescent="0.3">
      <c r="A3094" t="s">
        <v>354</v>
      </c>
      <c r="B3094">
        <v>2016</v>
      </c>
      <c r="C3094" s="1">
        <v>300000</v>
      </c>
      <c r="D3094">
        <v>25000</v>
      </c>
      <c r="E3094" t="s">
        <v>10</v>
      </c>
      <c r="F3094" t="s">
        <v>25</v>
      </c>
      <c r="G3094" t="s">
        <v>12</v>
      </c>
      <c r="H3094" t="s">
        <v>121</v>
      </c>
      <c r="I3094" t="s">
        <v>2085</v>
      </c>
      <c r="J3094" t="s">
        <v>1655</v>
      </c>
      <c r="K3094" t="s">
        <v>1711</v>
      </c>
      <c r="L3094" t="s">
        <v>1712</v>
      </c>
      <c r="M3094">
        <v>5</v>
      </c>
    </row>
    <row r="3095" spans="1:13" x14ac:dyDescent="0.3">
      <c r="A3095" t="s">
        <v>159</v>
      </c>
      <c r="B3095">
        <v>2015</v>
      </c>
      <c r="C3095" s="1">
        <v>300000</v>
      </c>
      <c r="D3095">
        <v>50000</v>
      </c>
      <c r="E3095" t="s">
        <v>10</v>
      </c>
      <c r="F3095" t="s">
        <v>25</v>
      </c>
      <c r="G3095" t="s">
        <v>12</v>
      </c>
      <c r="H3095" t="s">
        <v>154</v>
      </c>
      <c r="I3095" t="s">
        <v>1821</v>
      </c>
      <c r="J3095" t="s">
        <v>1730</v>
      </c>
      <c r="K3095" t="s">
        <v>1843</v>
      </c>
      <c r="L3095" t="s">
        <v>1731</v>
      </c>
      <c r="M3095">
        <v>5</v>
      </c>
    </row>
    <row r="3096" spans="1:13" x14ac:dyDescent="0.3">
      <c r="A3096" t="s">
        <v>392</v>
      </c>
      <c r="B3096">
        <v>2012</v>
      </c>
      <c r="C3096" s="1">
        <v>280000</v>
      </c>
      <c r="D3096">
        <v>100000</v>
      </c>
      <c r="E3096" t="s">
        <v>14</v>
      </c>
      <c r="F3096" t="s">
        <v>25</v>
      </c>
      <c r="G3096" t="s">
        <v>12</v>
      </c>
      <c r="H3096" t="s">
        <v>126</v>
      </c>
      <c r="I3096" t="s">
        <v>1676</v>
      </c>
      <c r="J3096" t="s">
        <v>1676</v>
      </c>
      <c r="K3096" t="s">
        <v>1676</v>
      </c>
      <c r="L3096" t="s">
        <v>1676</v>
      </c>
    </row>
    <row r="3097" spans="1:13" x14ac:dyDescent="0.3">
      <c r="A3097" t="s">
        <v>2328</v>
      </c>
      <c r="B3097">
        <v>2016</v>
      </c>
      <c r="C3097" s="1">
        <v>550000</v>
      </c>
      <c r="D3097">
        <v>15000</v>
      </c>
      <c r="E3097" t="s">
        <v>10</v>
      </c>
      <c r="F3097" t="s">
        <v>25</v>
      </c>
      <c r="G3097" t="s">
        <v>12</v>
      </c>
      <c r="H3097" t="s">
        <v>121</v>
      </c>
      <c r="I3097" t="s">
        <v>1713</v>
      </c>
      <c r="J3097" t="s">
        <v>1704</v>
      </c>
      <c r="K3097" t="s">
        <v>2329</v>
      </c>
      <c r="L3097" t="s">
        <v>2330</v>
      </c>
      <c r="M3097">
        <v>5</v>
      </c>
    </row>
    <row r="3098" spans="1:13" x14ac:dyDescent="0.3">
      <c r="A3098" t="s">
        <v>195</v>
      </c>
      <c r="B3098">
        <v>2012</v>
      </c>
      <c r="C3098" s="1">
        <v>700000</v>
      </c>
      <c r="D3098">
        <v>100000</v>
      </c>
      <c r="E3098" t="s">
        <v>14</v>
      </c>
      <c r="F3098" t="s">
        <v>25</v>
      </c>
      <c r="G3098" t="s">
        <v>12</v>
      </c>
      <c r="H3098" t="s">
        <v>126</v>
      </c>
      <c r="I3098" t="s">
        <v>1892</v>
      </c>
      <c r="J3098" t="s">
        <v>1742</v>
      </c>
      <c r="K3098" t="s">
        <v>2108</v>
      </c>
      <c r="L3098" t="s">
        <v>2109</v>
      </c>
      <c r="M3098">
        <v>7</v>
      </c>
    </row>
    <row r="3099" spans="1:13" x14ac:dyDescent="0.3">
      <c r="A3099" t="s">
        <v>2209</v>
      </c>
      <c r="B3099">
        <v>2011</v>
      </c>
      <c r="C3099" s="1">
        <v>181000</v>
      </c>
      <c r="D3099">
        <v>70000</v>
      </c>
      <c r="E3099" t="s">
        <v>10</v>
      </c>
      <c r="F3099" t="s">
        <v>25</v>
      </c>
      <c r="G3099" t="s">
        <v>12</v>
      </c>
      <c r="H3099" t="s">
        <v>121</v>
      </c>
      <c r="I3099" t="s">
        <v>2210</v>
      </c>
      <c r="J3099" t="s">
        <v>2089</v>
      </c>
      <c r="K3099" t="s">
        <v>1696</v>
      </c>
      <c r="L3099" t="s">
        <v>2212</v>
      </c>
      <c r="M3099">
        <v>5</v>
      </c>
    </row>
    <row r="3100" spans="1:13" x14ac:dyDescent="0.3">
      <c r="A3100" t="s">
        <v>356</v>
      </c>
      <c r="B3100">
        <v>2009</v>
      </c>
      <c r="C3100" s="1">
        <v>365000</v>
      </c>
      <c r="D3100">
        <v>110000</v>
      </c>
      <c r="E3100" t="s">
        <v>14</v>
      </c>
      <c r="F3100" t="s">
        <v>25</v>
      </c>
      <c r="G3100" t="s">
        <v>19</v>
      </c>
      <c r="H3100" t="s">
        <v>126</v>
      </c>
      <c r="I3100" t="s">
        <v>1876</v>
      </c>
      <c r="J3100" t="s">
        <v>1742</v>
      </c>
      <c r="K3100" t="s">
        <v>1877</v>
      </c>
      <c r="L3100" t="s">
        <v>1878</v>
      </c>
      <c r="M3100">
        <v>8</v>
      </c>
    </row>
    <row r="3101" spans="1:13" x14ac:dyDescent="0.3">
      <c r="A3101" t="s">
        <v>3228</v>
      </c>
      <c r="B3101">
        <v>2006</v>
      </c>
      <c r="C3101" s="1">
        <v>150000</v>
      </c>
      <c r="D3101">
        <v>9558</v>
      </c>
      <c r="E3101" t="s">
        <v>10</v>
      </c>
      <c r="F3101" t="s">
        <v>25</v>
      </c>
      <c r="G3101" t="s">
        <v>12</v>
      </c>
      <c r="H3101" t="s">
        <v>121</v>
      </c>
      <c r="I3101" t="s">
        <v>1676</v>
      </c>
      <c r="J3101" t="s">
        <v>1676</v>
      </c>
      <c r="K3101" t="s">
        <v>1676</v>
      </c>
      <c r="L3101" t="s">
        <v>1676</v>
      </c>
    </row>
    <row r="3102" spans="1:13" x14ac:dyDescent="0.3">
      <c r="A3102" t="s">
        <v>406</v>
      </c>
      <c r="B3102">
        <v>2017</v>
      </c>
      <c r="C3102" s="1">
        <v>400000</v>
      </c>
      <c r="D3102">
        <v>10000</v>
      </c>
      <c r="E3102" t="s">
        <v>10</v>
      </c>
      <c r="F3102" t="s">
        <v>25</v>
      </c>
      <c r="G3102" t="s">
        <v>19</v>
      </c>
      <c r="H3102" t="s">
        <v>121</v>
      </c>
      <c r="I3102" t="s">
        <v>1729</v>
      </c>
      <c r="J3102" t="s">
        <v>1730</v>
      </c>
      <c r="K3102" t="s">
        <v>1660</v>
      </c>
      <c r="L3102" t="s">
        <v>1731</v>
      </c>
      <c r="M3102">
        <v>5</v>
      </c>
    </row>
    <row r="3103" spans="1:13" x14ac:dyDescent="0.3">
      <c r="A3103" t="s">
        <v>1097</v>
      </c>
      <c r="B3103">
        <v>2010</v>
      </c>
      <c r="C3103" s="1">
        <v>210000</v>
      </c>
      <c r="D3103">
        <v>110000</v>
      </c>
      <c r="E3103" t="s">
        <v>10</v>
      </c>
      <c r="F3103" t="s">
        <v>25</v>
      </c>
      <c r="G3103" t="s">
        <v>12</v>
      </c>
      <c r="H3103" t="s">
        <v>121</v>
      </c>
      <c r="I3103" t="s">
        <v>1807</v>
      </c>
      <c r="J3103" t="s">
        <v>1647</v>
      </c>
      <c r="K3103" t="s">
        <v>1808</v>
      </c>
      <c r="L3103" t="s">
        <v>2118</v>
      </c>
      <c r="M3103">
        <v>5</v>
      </c>
    </row>
    <row r="3104" spans="1:13" x14ac:dyDescent="0.3">
      <c r="A3104" t="s">
        <v>123</v>
      </c>
      <c r="B3104">
        <v>2013</v>
      </c>
      <c r="C3104" s="1">
        <v>500000</v>
      </c>
      <c r="D3104">
        <v>87000</v>
      </c>
      <c r="E3104" t="s">
        <v>14</v>
      </c>
      <c r="F3104" t="s">
        <v>25</v>
      </c>
      <c r="G3104" t="s">
        <v>12</v>
      </c>
      <c r="H3104" t="s">
        <v>126</v>
      </c>
      <c r="I3104" t="s">
        <v>1899</v>
      </c>
      <c r="J3104" t="s">
        <v>1900</v>
      </c>
      <c r="K3104" t="s">
        <v>1901</v>
      </c>
      <c r="L3104" t="s">
        <v>1902</v>
      </c>
      <c r="M3104">
        <v>5</v>
      </c>
    </row>
    <row r="3105" spans="1:13" x14ac:dyDescent="0.3">
      <c r="A3105" t="s">
        <v>1993</v>
      </c>
      <c r="B3105">
        <v>2017</v>
      </c>
      <c r="C3105" s="1">
        <v>2711000</v>
      </c>
      <c r="D3105">
        <v>9000</v>
      </c>
      <c r="E3105" t="s">
        <v>14</v>
      </c>
      <c r="F3105" t="s">
        <v>11</v>
      </c>
      <c r="G3105" t="s">
        <v>19</v>
      </c>
      <c r="H3105" t="s">
        <v>121</v>
      </c>
      <c r="I3105" t="s">
        <v>1994</v>
      </c>
      <c r="J3105" t="s">
        <v>1935</v>
      </c>
      <c r="K3105" t="s">
        <v>1936</v>
      </c>
      <c r="L3105" t="s">
        <v>1937</v>
      </c>
      <c r="M3105">
        <v>5</v>
      </c>
    </row>
    <row r="3106" spans="1:13" x14ac:dyDescent="0.3">
      <c r="A3106" t="s">
        <v>464</v>
      </c>
      <c r="B3106">
        <v>2017</v>
      </c>
      <c r="C3106" s="1">
        <v>550000</v>
      </c>
      <c r="D3106">
        <v>120000</v>
      </c>
      <c r="E3106" t="s">
        <v>10</v>
      </c>
      <c r="F3106" t="s">
        <v>25</v>
      </c>
      <c r="G3106" t="s">
        <v>12</v>
      </c>
      <c r="H3106" t="s">
        <v>121</v>
      </c>
      <c r="I3106" t="s">
        <v>2088</v>
      </c>
      <c r="J3106" t="s">
        <v>2089</v>
      </c>
      <c r="K3106" t="s">
        <v>2090</v>
      </c>
      <c r="L3106" t="s">
        <v>2091</v>
      </c>
      <c r="M3106">
        <v>5</v>
      </c>
    </row>
    <row r="3107" spans="1:13" x14ac:dyDescent="0.3">
      <c r="A3107" t="s">
        <v>588</v>
      </c>
      <c r="B3107">
        <v>2013</v>
      </c>
      <c r="C3107" s="1">
        <v>509999</v>
      </c>
      <c r="D3107">
        <v>148000</v>
      </c>
      <c r="E3107" t="s">
        <v>14</v>
      </c>
      <c r="F3107" t="s">
        <v>25</v>
      </c>
      <c r="G3107" t="s">
        <v>12</v>
      </c>
      <c r="H3107" t="s">
        <v>121</v>
      </c>
      <c r="I3107" t="s">
        <v>1918</v>
      </c>
      <c r="J3107" t="s">
        <v>1625</v>
      </c>
      <c r="K3107" t="s">
        <v>1701</v>
      </c>
      <c r="L3107" t="s">
        <v>1686</v>
      </c>
      <c r="M3107">
        <v>7</v>
      </c>
    </row>
    <row r="3108" spans="1:13" x14ac:dyDescent="0.3">
      <c r="A3108" t="s">
        <v>249</v>
      </c>
      <c r="B3108">
        <v>2013</v>
      </c>
      <c r="C3108" s="1">
        <v>459999</v>
      </c>
      <c r="D3108">
        <v>60000</v>
      </c>
      <c r="E3108" t="s">
        <v>14</v>
      </c>
      <c r="F3108" t="s">
        <v>25</v>
      </c>
      <c r="G3108" t="s">
        <v>12</v>
      </c>
      <c r="H3108" t="s">
        <v>126</v>
      </c>
      <c r="I3108" t="s">
        <v>1810</v>
      </c>
      <c r="J3108" t="s">
        <v>1639</v>
      </c>
      <c r="K3108" t="s">
        <v>1811</v>
      </c>
      <c r="L3108" t="s">
        <v>1812</v>
      </c>
      <c r="M3108">
        <v>5</v>
      </c>
    </row>
    <row r="3109" spans="1:13" x14ac:dyDescent="0.3">
      <c r="A3109" t="s">
        <v>354</v>
      </c>
      <c r="B3109">
        <v>2015</v>
      </c>
      <c r="C3109" s="1">
        <v>310000</v>
      </c>
      <c r="D3109">
        <v>18000</v>
      </c>
      <c r="E3109" t="s">
        <v>10</v>
      </c>
      <c r="F3109" t="s">
        <v>25</v>
      </c>
      <c r="G3109" t="s">
        <v>12</v>
      </c>
      <c r="H3109" t="s">
        <v>121</v>
      </c>
      <c r="I3109" t="s">
        <v>2085</v>
      </c>
      <c r="J3109" t="s">
        <v>1655</v>
      </c>
      <c r="K3109" t="s">
        <v>1711</v>
      </c>
      <c r="L3109" t="s">
        <v>1712</v>
      </c>
      <c r="M3109">
        <v>5</v>
      </c>
    </row>
    <row r="3110" spans="1:13" x14ac:dyDescent="0.3">
      <c r="A3110" t="s">
        <v>3229</v>
      </c>
      <c r="B3110">
        <v>2018</v>
      </c>
      <c r="C3110" s="1">
        <v>775000</v>
      </c>
      <c r="D3110">
        <v>80000</v>
      </c>
      <c r="E3110" t="s">
        <v>14</v>
      </c>
      <c r="F3110" t="s">
        <v>25</v>
      </c>
      <c r="G3110" t="s">
        <v>12</v>
      </c>
      <c r="H3110" t="s">
        <v>121</v>
      </c>
      <c r="I3110" t="s">
        <v>2048</v>
      </c>
      <c r="J3110" t="s">
        <v>1625</v>
      </c>
      <c r="K3110" t="s">
        <v>1626</v>
      </c>
      <c r="L3110" t="s">
        <v>2049</v>
      </c>
      <c r="M3110">
        <v>5</v>
      </c>
    </row>
    <row r="3111" spans="1:13" x14ac:dyDescent="0.3">
      <c r="A3111" t="s">
        <v>1032</v>
      </c>
      <c r="B3111">
        <v>2004</v>
      </c>
      <c r="C3111" s="1">
        <v>105000</v>
      </c>
      <c r="D3111">
        <v>96000</v>
      </c>
      <c r="E3111" t="s">
        <v>10</v>
      </c>
      <c r="F3111" t="s">
        <v>25</v>
      </c>
      <c r="G3111" t="s">
        <v>12</v>
      </c>
      <c r="H3111" t="s">
        <v>154</v>
      </c>
      <c r="I3111" t="s">
        <v>1687</v>
      </c>
      <c r="J3111" t="s">
        <v>1655</v>
      </c>
      <c r="K3111" t="s">
        <v>1688</v>
      </c>
      <c r="L3111" t="s">
        <v>1689</v>
      </c>
      <c r="M3111">
        <v>5</v>
      </c>
    </row>
    <row r="3112" spans="1:13" x14ac:dyDescent="0.3">
      <c r="A3112" t="s">
        <v>770</v>
      </c>
      <c r="B3112">
        <v>2015</v>
      </c>
      <c r="C3112" s="1">
        <v>430000</v>
      </c>
      <c r="D3112">
        <v>97000</v>
      </c>
      <c r="E3112" t="s">
        <v>14</v>
      </c>
      <c r="F3112" t="s">
        <v>25</v>
      </c>
      <c r="G3112" t="s">
        <v>12</v>
      </c>
      <c r="H3112" t="s">
        <v>126</v>
      </c>
      <c r="I3112" t="s">
        <v>2360</v>
      </c>
      <c r="J3112" t="s">
        <v>1629</v>
      </c>
      <c r="K3112" t="s">
        <v>1698</v>
      </c>
      <c r="L3112" t="s">
        <v>1686</v>
      </c>
      <c r="M3112">
        <v>5</v>
      </c>
    </row>
    <row r="3113" spans="1:13" x14ac:dyDescent="0.3">
      <c r="A3113" t="s">
        <v>166</v>
      </c>
      <c r="B3113">
        <v>2013</v>
      </c>
      <c r="C3113" s="1">
        <v>360000</v>
      </c>
      <c r="D3113">
        <v>210000</v>
      </c>
      <c r="E3113" t="s">
        <v>14</v>
      </c>
      <c r="F3113" t="s">
        <v>25</v>
      </c>
      <c r="G3113" t="s">
        <v>12</v>
      </c>
      <c r="H3113" t="s">
        <v>154</v>
      </c>
      <c r="I3113" t="s">
        <v>1903</v>
      </c>
      <c r="J3113" t="s">
        <v>1639</v>
      </c>
      <c r="K3113" t="s">
        <v>1811</v>
      </c>
      <c r="L3113" t="s">
        <v>2419</v>
      </c>
      <c r="M3113">
        <v>5</v>
      </c>
    </row>
    <row r="3114" spans="1:13" x14ac:dyDescent="0.3">
      <c r="A3114" t="s">
        <v>3230</v>
      </c>
      <c r="B3114">
        <v>2012</v>
      </c>
      <c r="C3114" s="1">
        <v>400000</v>
      </c>
      <c r="D3114">
        <v>60000</v>
      </c>
      <c r="E3114" t="s">
        <v>14</v>
      </c>
      <c r="F3114" t="s">
        <v>25</v>
      </c>
      <c r="G3114" t="s">
        <v>12</v>
      </c>
      <c r="H3114" t="s">
        <v>154</v>
      </c>
      <c r="I3114" t="s">
        <v>2428</v>
      </c>
      <c r="J3114" t="s">
        <v>1832</v>
      </c>
      <c r="K3114" t="s">
        <v>2153</v>
      </c>
      <c r="L3114" t="s">
        <v>1631</v>
      </c>
      <c r="M3114">
        <v>5</v>
      </c>
    </row>
    <row r="3115" spans="1:13" x14ac:dyDescent="0.3">
      <c r="A3115" t="s">
        <v>471</v>
      </c>
      <c r="B3115">
        <v>2014</v>
      </c>
      <c r="C3115" s="1">
        <v>600000</v>
      </c>
      <c r="D3115">
        <v>90000</v>
      </c>
      <c r="E3115" t="s">
        <v>14</v>
      </c>
      <c r="F3115" t="s">
        <v>25</v>
      </c>
      <c r="G3115" t="s">
        <v>12</v>
      </c>
      <c r="H3115" t="s">
        <v>121</v>
      </c>
      <c r="I3115" t="s">
        <v>1624</v>
      </c>
      <c r="J3115" t="s">
        <v>1625</v>
      </c>
      <c r="K3115" t="s">
        <v>1626</v>
      </c>
      <c r="L3115" t="s">
        <v>1627</v>
      </c>
      <c r="M3115">
        <v>5</v>
      </c>
    </row>
    <row r="3116" spans="1:13" x14ac:dyDescent="0.3">
      <c r="A3116" t="s">
        <v>613</v>
      </c>
      <c r="B3116">
        <v>2019</v>
      </c>
      <c r="C3116" s="1">
        <v>580000</v>
      </c>
      <c r="D3116">
        <v>35000</v>
      </c>
      <c r="E3116" t="s">
        <v>10</v>
      </c>
      <c r="F3116" t="s">
        <v>25</v>
      </c>
      <c r="G3116" t="s">
        <v>12</v>
      </c>
      <c r="H3116" t="s">
        <v>121</v>
      </c>
      <c r="I3116" t="s">
        <v>2023</v>
      </c>
      <c r="J3116" t="s">
        <v>1704</v>
      </c>
      <c r="K3116" t="s">
        <v>2090</v>
      </c>
      <c r="L3116" t="s">
        <v>2117</v>
      </c>
      <c r="M3116">
        <v>5</v>
      </c>
    </row>
    <row r="3117" spans="1:13" x14ac:dyDescent="0.3">
      <c r="A3117" t="s">
        <v>672</v>
      </c>
      <c r="B3117">
        <v>2012</v>
      </c>
      <c r="C3117" s="1">
        <v>140000</v>
      </c>
      <c r="D3117">
        <v>120000</v>
      </c>
      <c r="E3117" t="s">
        <v>14</v>
      </c>
      <c r="F3117" t="s">
        <v>25</v>
      </c>
      <c r="G3117" t="s">
        <v>12</v>
      </c>
      <c r="H3117" t="s">
        <v>126</v>
      </c>
      <c r="I3117" t="s">
        <v>2602</v>
      </c>
      <c r="J3117" t="s">
        <v>1667</v>
      </c>
      <c r="K3117" t="s">
        <v>1890</v>
      </c>
      <c r="L3117" t="s">
        <v>1665</v>
      </c>
      <c r="M3117">
        <v>5</v>
      </c>
    </row>
    <row r="3118" spans="1:13" x14ac:dyDescent="0.3">
      <c r="A3118" t="s">
        <v>1145</v>
      </c>
      <c r="B3118">
        <v>2008</v>
      </c>
      <c r="C3118" s="1">
        <v>210000</v>
      </c>
      <c r="D3118">
        <v>100000</v>
      </c>
      <c r="E3118" t="s">
        <v>14</v>
      </c>
      <c r="F3118" t="s">
        <v>25</v>
      </c>
      <c r="G3118" t="s">
        <v>12</v>
      </c>
      <c r="H3118" t="s">
        <v>121</v>
      </c>
      <c r="I3118" t="s">
        <v>2790</v>
      </c>
      <c r="J3118" t="s">
        <v>1896</v>
      </c>
      <c r="K3118" t="s">
        <v>2124</v>
      </c>
      <c r="L3118" t="s">
        <v>3231</v>
      </c>
      <c r="M3118">
        <v>5</v>
      </c>
    </row>
    <row r="3119" spans="1:13" x14ac:dyDescent="0.3">
      <c r="A3119" t="s">
        <v>688</v>
      </c>
      <c r="B3119">
        <v>2017</v>
      </c>
      <c r="C3119" s="1">
        <v>550000</v>
      </c>
      <c r="D3119">
        <v>20000</v>
      </c>
      <c r="E3119" t="s">
        <v>10</v>
      </c>
      <c r="F3119" t="s">
        <v>25</v>
      </c>
      <c r="G3119" t="s">
        <v>12</v>
      </c>
      <c r="H3119" t="s">
        <v>121</v>
      </c>
      <c r="I3119" t="s">
        <v>1677</v>
      </c>
      <c r="J3119" t="s">
        <v>1647</v>
      </c>
      <c r="K3119" t="s">
        <v>1682</v>
      </c>
      <c r="L3119" t="s">
        <v>1865</v>
      </c>
      <c r="M3119">
        <v>5</v>
      </c>
    </row>
    <row r="3120" spans="1:13" x14ac:dyDescent="0.3">
      <c r="A3120" t="s">
        <v>3001</v>
      </c>
      <c r="B3120">
        <v>2013</v>
      </c>
      <c r="C3120" s="1">
        <v>120000</v>
      </c>
      <c r="D3120">
        <v>110000</v>
      </c>
      <c r="E3120" t="s">
        <v>10</v>
      </c>
      <c r="F3120" t="s">
        <v>25</v>
      </c>
      <c r="G3120" t="s">
        <v>12</v>
      </c>
      <c r="H3120" t="s">
        <v>126</v>
      </c>
      <c r="I3120" t="s">
        <v>1713</v>
      </c>
      <c r="J3120" t="s">
        <v>1704</v>
      </c>
      <c r="K3120" t="s">
        <v>2351</v>
      </c>
      <c r="L3120" t="s">
        <v>2488</v>
      </c>
      <c r="M3120">
        <v>5</v>
      </c>
    </row>
    <row r="3121" spans="1:13" x14ac:dyDescent="0.3">
      <c r="A3121" t="s">
        <v>674</v>
      </c>
      <c r="B3121">
        <v>2013</v>
      </c>
      <c r="C3121" s="1">
        <v>400000</v>
      </c>
      <c r="D3121">
        <v>35000</v>
      </c>
      <c r="E3121" t="s">
        <v>14</v>
      </c>
      <c r="F3121" t="s">
        <v>25</v>
      </c>
      <c r="G3121" t="s">
        <v>12</v>
      </c>
      <c r="H3121" t="s">
        <v>121</v>
      </c>
      <c r="I3121" t="s">
        <v>1763</v>
      </c>
      <c r="J3121" t="s">
        <v>1764</v>
      </c>
      <c r="K3121" t="s">
        <v>1789</v>
      </c>
      <c r="L3121" t="s">
        <v>1766</v>
      </c>
      <c r="M3121">
        <v>7</v>
      </c>
    </row>
    <row r="3122" spans="1:13" x14ac:dyDescent="0.3">
      <c r="A3122" t="s">
        <v>876</v>
      </c>
      <c r="B3122">
        <v>2018</v>
      </c>
      <c r="C3122" s="1">
        <v>1035000</v>
      </c>
      <c r="D3122">
        <v>15000</v>
      </c>
      <c r="E3122" t="s">
        <v>14</v>
      </c>
      <c r="F3122" t="s">
        <v>25</v>
      </c>
      <c r="G3122" t="s">
        <v>12</v>
      </c>
      <c r="H3122" t="s">
        <v>121</v>
      </c>
      <c r="I3122" t="s">
        <v>1697</v>
      </c>
      <c r="J3122" t="s">
        <v>1629</v>
      </c>
      <c r="K3122" t="s">
        <v>1698</v>
      </c>
      <c r="L3122" t="s">
        <v>1686</v>
      </c>
      <c r="M3122">
        <v>5</v>
      </c>
    </row>
    <row r="3123" spans="1:13" x14ac:dyDescent="0.3">
      <c r="A3123" t="s">
        <v>248</v>
      </c>
      <c r="B3123">
        <v>2015</v>
      </c>
      <c r="C3123" s="1">
        <v>625000</v>
      </c>
      <c r="D3123">
        <v>90000</v>
      </c>
      <c r="E3123" t="s">
        <v>14</v>
      </c>
      <c r="F3123" t="s">
        <v>25</v>
      </c>
      <c r="G3123" t="s">
        <v>12</v>
      </c>
      <c r="H3123" t="s">
        <v>121</v>
      </c>
      <c r="I3123" t="s">
        <v>1980</v>
      </c>
      <c r="J3123" t="s">
        <v>1625</v>
      </c>
      <c r="K3123" t="s">
        <v>1685</v>
      </c>
      <c r="L3123" t="s">
        <v>1686</v>
      </c>
      <c r="M3123">
        <v>5</v>
      </c>
    </row>
    <row r="3124" spans="1:13" x14ac:dyDescent="0.3">
      <c r="A3124" t="s">
        <v>531</v>
      </c>
      <c r="B3124">
        <v>2008</v>
      </c>
      <c r="C3124" s="1">
        <v>200000</v>
      </c>
      <c r="D3124">
        <v>40000</v>
      </c>
      <c r="E3124" t="s">
        <v>10</v>
      </c>
      <c r="F3124" t="s">
        <v>25</v>
      </c>
      <c r="G3124" t="s">
        <v>12</v>
      </c>
      <c r="H3124" t="s">
        <v>121</v>
      </c>
      <c r="I3124" t="s">
        <v>1807</v>
      </c>
      <c r="J3124" t="s">
        <v>1647</v>
      </c>
      <c r="K3124" t="s">
        <v>1808</v>
      </c>
      <c r="L3124" t="s">
        <v>1809</v>
      </c>
      <c r="M3124">
        <v>5</v>
      </c>
    </row>
    <row r="3125" spans="1:13" x14ac:dyDescent="0.3">
      <c r="A3125" t="s">
        <v>1439</v>
      </c>
      <c r="B3125">
        <v>2013</v>
      </c>
      <c r="C3125" s="1">
        <v>316000</v>
      </c>
      <c r="D3125">
        <v>140000</v>
      </c>
      <c r="E3125" t="s">
        <v>14</v>
      </c>
      <c r="F3125" t="s">
        <v>25</v>
      </c>
      <c r="G3125" t="s">
        <v>12</v>
      </c>
      <c r="H3125" t="s">
        <v>121</v>
      </c>
      <c r="I3125" t="s">
        <v>2162</v>
      </c>
      <c r="J3125" t="s">
        <v>1625</v>
      </c>
      <c r="K3125" t="s">
        <v>1811</v>
      </c>
      <c r="L3125" t="s">
        <v>1806</v>
      </c>
      <c r="M3125">
        <v>5</v>
      </c>
    </row>
    <row r="3126" spans="1:13" x14ac:dyDescent="0.3">
      <c r="A3126" t="s">
        <v>421</v>
      </c>
      <c r="B3126">
        <v>2017</v>
      </c>
      <c r="C3126" s="1">
        <v>813000</v>
      </c>
      <c r="D3126">
        <v>110000</v>
      </c>
      <c r="E3126" t="s">
        <v>14</v>
      </c>
      <c r="F3126" t="s">
        <v>25</v>
      </c>
      <c r="G3126" t="s">
        <v>12</v>
      </c>
      <c r="H3126" t="s">
        <v>121</v>
      </c>
      <c r="I3126" t="s">
        <v>1718</v>
      </c>
      <c r="J3126" t="s">
        <v>1625</v>
      </c>
      <c r="K3126" t="s">
        <v>1685</v>
      </c>
      <c r="L3126" t="s">
        <v>1686</v>
      </c>
      <c r="M3126">
        <v>5</v>
      </c>
    </row>
    <row r="3127" spans="1:13" x14ac:dyDescent="0.3">
      <c r="A3127" t="s">
        <v>1289</v>
      </c>
      <c r="B3127">
        <v>2016</v>
      </c>
      <c r="C3127" s="1">
        <v>1575000</v>
      </c>
      <c r="D3127">
        <v>55000</v>
      </c>
      <c r="E3127" t="s">
        <v>14</v>
      </c>
      <c r="F3127" t="s">
        <v>25</v>
      </c>
      <c r="G3127" t="s">
        <v>19</v>
      </c>
      <c r="H3127" t="s">
        <v>121</v>
      </c>
      <c r="I3127" t="s">
        <v>1785</v>
      </c>
      <c r="J3127" t="s">
        <v>1786</v>
      </c>
      <c r="K3127" t="s">
        <v>1787</v>
      </c>
      <c r="L3127" t="s">
        <v>1788</v>
      </c>
      <c r="M3127">
        <v>7</v>
      </c>
    </row>
    <row r="3128" spans="1:13" x14ac:dyDescent="0.3">
      <c r="A3128" t="s">
        <v>326</v>
      </c>
      <c r="B3128">
        <v>2013</v>
      </c>
      <c r="C3128" s="1">
        <v>900000</v>
      </c>
      <c r="D3128">
        <v>73000</v>
      </c>
      <c r="E3128" t="s">
        <v>14</v>
      </c>
      <c r="F3128" t="s">
        <v>25</v>
      </c>
      <c r="G3128" t="s">
        <v>12</v>
      </c>
      <c r="H3128" t="s">
        <v>121</v>
      </c>
      <c r="I3128" t="s">
        <v>1763</v>
      </c>
      <c r="J3128" t="s">
        <v>1764</v>
      </c>
      <c r="K3128" t="s">
        <v>1765</v>
      </c>
      <c r="L3128" t="s">
        <v>1766</v>
      </c>
      <c r="M3128">
        <v>8</v>
      </c>
    </row>
    <row r="3129" spans="1:13" x14ac:dyDescent="0.3">
      <c r="A3129" t="s">
        <v>223</v>
      </c>
      <c r="B3129">
        <v>2015</v>
      </c>
      <c r="C3129" s="1">
        <v>650000</v>
      </c>
      <c r="D3129">
        <v>100000</v>
      </c>
      <c r="E3129" t="s">
        <v>14</v>
      </c>
      <c r="F3129" t="s">
        <v>25</v>
      </c>
      <c r="G3129" t="s">
        <v>12</v>
      </c>
      <c r="H3129" t="s">
        <v>121</v>
      </c>
      <c r="I3129" t="s">
        <v>1918</v>
      </c>
      <c r="J3129" t="s">
        <v>1625</v>
      </c>
      <c r="K3129" t="s">
        <v>1811</v>
      </c>
      <c r="L3129" t="s">
        <v>1686</v>
      </c>
      <c r="M3129">
        <v>7</v>
      </c>
    </row>
    <row r="3130" spans="1:13" x14ac:dyDescent="0.3">
      <c r="A3130" t="s">
        <v>937</v>
      </c>
      <c r="B3130">
        <v>2015</v>
      </c>
      <c r="C3130" s="1">
        <v>459999</v>
      </c>
      <c r="D3130">
        <v>32000</v>
      </c>
      <c r="E3130" t="s">
        <v>14</v>
      </c>
      <c r="F3130" t="s">
        <v>25</v>
      </c>
      <c r="G3130" t="s">
        <v>12</v>
      </c>
      <c r="H3130" t="s">
        <v>126</v>
      </c>
      <c r="I3130" t="s">
        <v>2574</v>
      </c>
      <c r="J3130" t="s">
        <v>1629</v>
      </c>
      <c r="K3130" t="s">
        <v>2575</v>
      </c>
      <c r="L3130" t="s">
        <v>2559</v>
      </c>
      <c r="M3130">
        <v>5</v>
      </c>
    </row>
    <row r="3131" spans="1:13" x14ac:dyDescent="0.3">
      <c r="A3131" t="s">
        <v>669</v>
      </c>
      <c r="B3131">
        <v>2012</v>
      </c>
      <c r="C3131" s="1">
        <v>290000</v>
      </c>
      <c r="D3131">
        <v>112072</v>
      </c>
      <c r="E3131" t="s">
        <v>14</v>
      </c>
      <c r="F3131" t="s">
        <v>25</v>
      </c>
      <c r="G3131" t="s">
        <v>12</v>
      </c>
      <c r="H3131" t="s">
        <v>121</v>
      </c>
      <c r="I3131" t="s">
        <v>2613</v>
      </c>
      <c r="J3131" t="s">
        <v>1667</v>
      </c>
      <c r="K3131" t="s">
        <v>2351</v>
      </c>
      <c r="L3131" t="s">
        <v>2352</v>
      </c>
      <c r="M3131">
        <v>5</v>
      </c>
    </row>
    <row r="3132" spans="1:13" x14ac:dyDescent="0.3">
      <c r="A3132" t="s">
        <v>830</v>
      </c>
      <c r="B3132">
        <v>2014</v>
      </c>
      <c r="C3132" s="1">
        <v>400000</v>
      </c>
      <c r="D3132">
        <v>30000</v>
      </c>
      <c r="E3132" t="s">
        <v>14</v>
      </c>
      <c r="F3132" t="s">
        <v>25</v>
      </c>
      <c r="G3132" t="s">
        <v>12</v>
      </c>
      <c r="H3132" t="s">
        <v>121</v>
      </c>
      <c r="I3132" t="s">
        <v>1662</v>
      </c>
      <c r="J3132" t="s">
        <v>1663</v>
      </c>
      <c r="K3132" t="s">
        <v>1851</v>
      </c>
      <c r="L3132" t="s">
        <v>1665</v>
      </c>
      <c r="M3132">
        <v>5</v>
      </c>
    </row>
    <row r="3133" spans="1:13" x14ac:dyDescent="0.3">
      <c r="A3133" t="s">
        <v>267</v>
      </c>
      <c r="B3133">
        <v>2016</v>
      </c>
      <c r="C3133" s="1">
        <v>565000</v>
      </c>
      <c r="D3133">
        <v>70000</v>
      </c>
      <c r="E3133" t="s">
        <v>14</v>
      </c>
      <c r="F3133" t="s">
        <v>25</v>
      </c>
      <c r="G3133" t="s">
        <v>12</v>
      </c>
      <c r="H3133" t="s">
        <v>126</v>
      </c>
      <c r="I3133" t="s">
        <v>1825</v>
      </c>
      <c r="J3133" t="s">
        <v>1625</v>
      </c>
      <c r="K3133" t="s">
        <v>1626</v>
      </c>
      <c r="L3133" t="s">
        <v>1627</v>
      </c>
      <c r="M3133">
        <v>5</v>
      </c>
    </row>
    <row r="3134" spans="1:13" x14ac:dyDescent="0.3">
      <c r="A3134" t="s">
        <v>3232</v>
      </c>
      <c r="B3134">
        <v>2011</v>
      </c>
      <c r="C3134" s="1">
        <v>2150000</v>
      </c>
      <c r="D3134">
        <v>50000</v>
      </c>
      <c r="E3134" t="s">
        <v>14</v>
      </c>
      <c r="F3134" t="s">
        <v>25</v>
      </c>
      <c r="G3134" t="s">
        <v>12</v>
      </c>
      <c r="H3134" t="s">
        <v>126</v>
      </c>
      <c r="I3134" t="s">
        <v>1676</v>
      </c>
      <c r="J3134" t="s">
        <v>1676</v>
      </c>
      <c r="K3134" t="s">
        <v>1676</v>
      </c>
      <c r="L3134" t="s">
        <v>1676</v>
      </c>
    </row>
    <row r="3135" spans="1:13" x14ac:dyDescent="0.3">
      <c r="A3135" t="s">
        <v>240</v>
      </c>
      <c r="B3135">
        <v>2009</v>
      </c>
      <c r="C3135" s="1">
        <v>150000</v>
      </c>
      <c r="D3135">
        <v>80000</v>
      </c>
      <c r="E3135" t="s">
        <v>10</v>
      </c>
      <c r="F3135" t="s">
        <v>25</v>
      </c>
      <c r="G3135" t="s">
        <v>12</v>
      </c>
      <c r="H3135" t="s">
        <v>126</v>
      </c>
      <c r="I3135" t="s">
        <v>1970</v>
      </c>
      <c r="J3135" t="s">
        <v>2546</v>
      </c>
      <c r="K3135" t="s">
        <v>2458</v>
      </c>
      <c r="L3135" t="s">
        <v>2547</v>
      </c>
      <c r="M3135">
        <v>5</v>
      </c>
    </row>
    <row r="3136" spans="1:13" x14ac:dyDescent="0.3">
      <c r="A3136" t="s">
        <v>3233</v>
      </c>
      <c r="B3136">
        <v>2007</v>
      </c>
      <c r="C3136" s="1">
        <v>480000</v>
      </c>
      <c r="D3136">
        <v>110000</v>
      </c>
      <c r="E3136" t="s">
        <v>14</v>
      </c>
      <c r="F3136" t="s">
        <v>25</v>
      </c>
      <c r="G3136" t="s">
        <v>19</v>
      </c>
      <c r="H3136" t="s">
        <v>151</v>
      </c>
      <c r="I3136" t="s">
        <v>3064</v>
      </c>
      <c r="J3136" t="s">
        <v>1953</v>
      </c>
      <c r="K3136" t="s">
        <v>3065</v>
      </c>
      <c r="L3136" t="s">
        <v>3066</v>
      </c>
      <c r="M3136">
        <v>5</v>
      </c>
    </row>
    <row r="3137" spans="1:13" x14ac:dyDescent="0.3">
      <c r="A3137" t="s">
        <v>3138</v>
      </c>
      <c r="B3137">
        <v>2007</v>
      </c>
      <c r="C3137" s="1">
        <v>70000</v>
      </c>
      <c r="D3137">
        <v>80000</v>
      </c>
      <c r="E3137" t="s">
        <v>10</v>
      </c>
      <c r="F3137" t="s">
        <v>25</v>
      </c>
      <c r="G3137" t="s">
        <v>12</v>
      </c>
      <c r="H3137" t="s">
        <v>126</v>
      </c>
      <c r="I3137" t="s">
        <v>1713</v>
      </c>
      <c r="J3137" t="s">
        <v>1651</v>
      </c>
      <c r="K3137" t="s">
        <v>2533</v>
      </c>
      <c r="L3137" t="s">
        <v>1679</v>
      </c>
      <c r="M3137">
        <v>5</v>
      </c>
    </row>
    <row r="3138" spans="1:13" x14ac:dyDescent="0.3">
      <c r="A3138" t="s">
        <v>3234</v>
      </c>
      <c r="B3138">
        <v>2011</v>
      </c>
      <c r="C3138" s="1">
        <v>1190000</v>
      </c>
      <c r="D3138">
        <v>80000</v>
      </c>
      <c r="E3138" t="s">
        <v>10</v>
      </c>
      <c r="F3138" t="s">
        <v>25</v>
      </c>
      <c r="G3138" t="s">
        <v>19</v>
      </c>
      <c r="H3138" t="s">
        <v>126</v>
      </c>
      <c r="I3138" t="s">
        <v>3235</v>
      </c>
      <c r="J3138" t="s">
        <v>1985</v>
      </c>
      <c r="K3138" t="s">
        <v>1963</v>
      </c>
      <c r="L3138" t="s">
        <v>3236</v>
      </c>
      <c r="M3138">
        <v>5</v>
      </c>
    </row>
    <row r="3139" spans="1:13" x14ac:dyDescent="0.3">
      <c r="A3139" t="s">
        <v>1198</v>
      </c>
      <c r="B3139">
        <v>2006</v>
      </c>
      <c r="C3139" s="1">
        <v>140000</v>
      </c>
      <c r="D3139">
        <v>100000</v>
      </c>
      <c r="E3139" t="s">
        <v>10</v>
      </c>
      <c r="F3139" t="s">
        <v>25</v>
      </c>
      <c r="G3139" t="s">
        <v>12</v>
      </c>
      <c r="H3139" t="s">
        <v>126</v>
      </c>
      <c r="I3139" t="s">
        <v>1676</v>
      </c>
      <c r="J3139" t="s">
        <v>1676</v>
      </c>
      <c r="K3139" t="s">
        <v>1676</v>
      </c>
      <c r="L3139" t="s">
        <v>1676</v>
      </c>
    </row>
    <row r="3140" spans="1:13" x14ac:dyDescent="0.3">
      <c r="A3140" t="s">
        <v>237</v>
      </c>
      <c r="B3140">
        <v>2018</v>
      </c>
      <c r="C3140" s="1">
        <v>900000</v>
      </c>
      <c r="D3140">
        <v>19000</v>
      </c>
      <c r="E3140" t="s">
        <v>14</v>
      </c>
      <c r="F3140" t="s">
        <v>25</v>
      </c>
      <c r="G3140" t="s">
        <v>12</v>
      </c>
      <c r="H3140" t="s">
        <v>121</v>
      </c>
      <c r="I3140" t="s">
        <v>1638</v>
      </c>
      <c r="J3140" t="s">
        <v>1629</v>
      </c>
      <c r="K3140" t="s">
        <v>1914</v>
      </c>
      <c r="L3140" t="s">
        <v>1836</v>
      </c>
      <c r="M3140">
        <v>5</v>
      </c>
    </row>
    <row r="3141" spans="1:13" x14ac:dyDescent="0.3">
      <c r="A3141" t="s">
        <v>2948</v>
      </c>
      <c r="B3141">
        <v>2015</v>
      </c>
      <c r="C3141" s="1">
        <v>600000</v>
      </c>
      <c r="D3141">
        <v>40000</v>
      </c>
      <c r="E3141" t="s">
        <v>14</v>
      </c>
      <c r="F3141" t="s">
        <v>25</v>
      </c>
      <c r="G3141" t="s">
        <v>12</v>
      </c>
      <c r="H3141" t="s">
        <v>121</v>
      </c>
      <c r="I3141" t="s">
        <v>1691</v>
      </c>
      <c r="J3141" t="s">
        <v>1639</v>
      </c>
      <c r="K3141" t="s">
        <v>1692</v>
      </c>
      <c r="L3141" t="s">
        <v>1693</v>
      </c>
      <c r="M3141">
        <v>5</v>
      </c>
    </row>
    <row r="3142" spans="1:13" x14ac:dyDescent="0.3">
      <c r="A3142" t="s">
        <v>1063</v>
      </c>
      <c r="B3142">
        <v>2015</v>
      </c>
      <c r="C3142" s="1">
        <v>1100000</v>
      </c>
      <c r="D3142">
        <v>52269</v>
      </c>
      <c r="E3142" t="s">
        <v>14</v>
      </c>
      <c r="F3142" t="s">
        <v>25</v>
      </c>
      <c r="G3142" t="s">
        <v>12</v>
      </c>
      <c r="H3142" t="s">
        <v>121</v>
      </c>
      <c r="I3142" t="s">
        <v>2340</v>
      </c>
      <c r="J3142" t="s">
        <v>1742</v>
      </c>
      <c r="K3142" t="s">
        <v>1877</v>
      </c>
      <c r="L3142" t="s">
        <v>2357</v>
      </c>
      <c r="M3142">
        <v>7</v>
      </c>
    </row>
    <row r="3143" spans="1:13" x14ac:dyDescent="0.3">
      <c r="A3143" t="s">
        <v>308</v>
      </c>
      <c r="B3143">
        <v>2010</v>
      </c>
      <c r="C3143" s="1">
        <v>120000</v>
      </c>
      <c r="D3143">
        <v>170000</v>
      </c>
      <c r="E3143" t="s">
        <v>257</v>
      </c>
      <c r="F3143" t="s">
        <v>25</v>
      </c>
      <c r="G3143" t="s">
        <v>12</v>
      </c>
      <c r="H3143" t="s">
        <v>126</v>
      </c>
      <c r="I3143" t="s">
        <v>3237</v>
      </c>
      <c r="J3143" t="s">
        <v>1655</v>
      </c>
      <c r="K3143" t="s">
        <v>3238</v>
      </c>
      <c r="L3143" t="s">
        <v>3239</v>
      </c>
      <c r="M3143">
        <v>5</v>
      </c>
    </row>
    <row r="3144" spans="1:13" x14ac:dyDescent="0.3">
      <c r="A3144" t="s">
        <v>843</v>
      </c>
      <c r="B3144">
        <v>2009</v>
      </c>
      <c r="C3144" s="1">
        <v>120000</v>
      </c>
      <c r="D3144">
        <v>140000</v>
      </c>
      <c r="E3144" t="s">
        <v>10</v>
      </c>
      <c r="F3144" t="s">
        <v>25</v>
      </c>
      <c r="G3144" t="s">
        <v>12</v>
      </c>
      <c r="H3144" t="s">
        <v>121</v>
      </c>
      <c r="I3144" t="s">
        <v>1676</v>
      </c>
      <c r="J3144" t="s">
        <v>1676</v>
      </c>
      <c r="K3144" t="s">
        <v>1676</v>
      </c>
      <c r="L3144" t="s">
        <v>1676</v>
      </c>
    </row>
    <row r="3145" spans="1:13" x14ac:dyDescent="0.3">
      <c r="A3145" t="s">
        <v>843</v>
      </c>
      <c r="B3145">
        <v>2010</v>
      </c>
      <c r="C3145" s="1">
        <v>120000</v>
      </c>
      <c r="D3145">
        <v>170000</v>
      </c>
      <c r="E3145" t="s">
        <v>10</v>
      </c>
      <c r="F3145" t="s">
        <v>25</v>
      </c>
      <c r="G3145" t="s">
        <v>12</v>
      </c>
      <c r="H3145" t="s">
        <v>126</v>
      </c>
      <c r="I3145" t="s">
        <v>1676</v>
      </c>
      <c r="J3145" t="s">
        <v>1676</v>
      </c>
      <c r="K3145" t="s">
        <v>1676</v>
      </c>
      <c r="L3145" t="s">
        <v>1676</v>
      </c>
    </row>
    <row r="3146" spans="1:13" x14ac:dyDescent="0.3">
      <c r="A3146" t="s">
        <v>594</v>
      </c>
      <c r="B3146">
        <v>2009</v>
      </c>
      <c r="C3146" s="1">
        <v>229999</v>
      </c>
      <c r="D3146">
        <v>60000</v>
      </c>
      <c r="E3146" t="s">
        <v>10</v>
      </c>
      <c r="F3146" t="s">
        <v>25</v>
      </c>
      <c r="G3146" t="s">
        <v>12</v>
      </c>
      <c r="H3146" t="s">
        <v>154</v>
      </c>
      <c r="I3146" t="s">
        <v>1756</v>
      </c>
      <c r="J3146" t="s">
        <v>1647</v>
      </c>
      <c r="K3146" t="s">
        <v>2086</v>
      </c>
      <c r="L3146" t="s">
        <v>2087</v>
      </c>
      <c r="M3146">
        <v>5</v>
      </c>
    </row>
    <row r="3147" spans="1:13" x14ac:dyDescent="0.3">
      <c r="A3147" t="s">
        <v>2446</v>
      </c>
      <c r="B3147">
        <v>2017</v>
      </c>
      <c r="C3147" s="1">
        <v>570000</v>
      </c>
      <c r="D3147">
        <v>15780</v>
      </c>
      <c r="E3147" t="s">
        <v>10</v>
      </c>
      <c r="F3147" t="s">
        <v>25</v>
      </c>
      <c r="G3147" t="s">
        <v>12</v>
      </c>
      <c r="H3147" t="s">
        <v>121</v>
      </c>
      <c r="I3147" t="s">
        <v>1750</v>
      </c>
      <c r="J3147" t="s">
        <v>1681</v>
      </c>
      <c r="K3147" t="s">
        <v>1922</v>
      </c>
      <c r="L3147" t="s">
        <v>1923</v>
      </c>
      <c r="M3147">
        <v>5</v>
      </c>
    </row>
    <row r="3148" spans="1:13" x14ac:dyDescent="0.3">
      <c r="A3148" t="s">
        <v>123</v>
      </c>
      <c r="B3148">
        <v>2014</v>
      </c>
      <c r="C3148" s="1">
        <v>575000</v>
      </c>
      <c r="D3148">
        <v>106000</v>
      </c>
      <c r="E3148" t="s">
        <v>14</v>
      </c>
      <c r="F3148" t="s">
        <v>25</v>
      </c>
      <c r="G3148" t="s">
        <v>12</v>
      </c>
      <c r="H3148" t="s">
        <v>121</v>
      </c>
      <c r="I3148" t="s">
        <v>1899</v>
      </c>
      <c r="J3148" t="s">
        <v>1900</v>
      </c>
      <c r="K3148" t="s">
        <v>1901</v>
      </c>
      <c r="L3148" t="s">
        <v>1902</v>
      </c>
      <c r="M3148">
        <v>5</v>
      </c>
    </row>
    <row r="3149" spans="1:13" x14ac:dyDescent="0.3">
      <c r="A3149" t="s">
        <v>475</v>
      </c>
      <c r="B3149">
        <v>2012</v>
      </c>
      <c r="C3149" s="1">
        <v>280000</v>
      </c>
      <c r="D3149">
        <v>80000</v>
      </c>
      <c r="E3149" t="s">
        <v>14</v>
      </c>
      <c r="F3149" t="s">
        <v>25</v>
      </c>
      <c r="G3149" t="s">
        <v>12</v>
      </c>
      <c r="H3149" t="s">
        <v>154</v>
      </c>
      <c r="I3149" t="s">
        <v>1831</v>
      </c>
      <c r="J3149" t="s">
        <v>1832</v>
      </c>
      <c r="K3149" t="s">
        <v>1833</v>
      </c>
      <c r="L3149" t="s">
        <v>1631</v>
      </c>
      <c r="M3149">
        <v>5</v>
      </c>
    </row>
    <row r="3150" spans="1:13" x14ac:dyDescent="0.3">
      <c r="A3150" t="s">
        <v>3240</v>
      </c>
      <c r="B3150">
        <v>2015</v>
      </c>
      <c r="C3150" s="1">
        <v>580000</v>
      </c>
      <c r="D3150">
        <v>74000</v>
      </c>
      <c r="E3150" t="s">
        <v>14</v>
      </c>
      <c r="F3150" t="s">
        <v>25</v>
      </c>
      <c r="G3150" t="s">
        <v>12</v>
      </c>
      <c r="H3150" t="s">
        <v>126</v>
      </c>
      <c r="I3150" t="s">
        <v>2266</v>
      </c>
      <c r="J3150" t="s">
        <v>1639</v>
      </c>
      <c r="K3150" t="s">
        <v>1692</v>
      </c>
      <c r="L3150" t="s">
        <v>2267</v>
      </c>
      <c r="M3150">
        <v>5</v>
      </c>
    </row>
    <row r="3151" spans="1:13" x14ac:dyDescent="0.3">
      <c r="A3151" t="s">
        <v>223</v>
      </c>
      <c r="B3151">
        <v>2018</v>
      </c>
      <c r="C3151" s="1">
        <v>875000</v>
      </c>
      <c r="D3151">
        <v>35000</v>
      </c>
      <c r="E3151" t="s">
        <v>14</v>
      </c>
      <c r="F3151" t="s">
        <v>25</v>
      </c>
      <c r="G3151" t="s">
        <v>12</v>
      </c>
      <c r="H3151" t="s">
        <v>126</v>
      </c>
      <c r="I3151" t="s">
        <v>3098</v>
      </c>
      <c r="J3151" t="s">
        <v>1625</v>
      </c>
      <c r="K3151" t="s">
        <v>2630</v>
      </c>
      <c r="L3151" t="s">
        <v>1686</v>
      </c>
      <c r="M3151">
        <v>7</v>
      </c>
    </row>
    <row r="3152" spans="1:13" x14ac:dyDescent="0.3">
      <c r="A3152" t="s">
        <v>348</v>
      </c>
      <c r="B3152">
        <v>2013</v>
      </c>
      <c r="C3152" s="1">
        <v>500000</v>
      </c>
      <c r="D3152">
        <v>70000</v>
      </c>
      <c r="E3152" t="s">
        <v>14</v>
      </c>
      <c r="F3152" t="s">
        <v>25</v>
      </c>
      <c r="G3152" t="s">
        <v>12</v>
      </c>
      <c r="H3152" t="s">
        <v>154</v>
      </c>
      <c r="I3152" t="s">
        <v>1899</v>
      </c>
      <c r="J3152" t="s">
        <v>1900</v>
      </c>
      <c r="K3152" t="s">
        <v>1901</v>
      </c>
      <c r="L3152" t="s">
        <v>1902</v>
      </c>
      <c r="M3152">
        <v>5</v>
      </c>
    </row>
    <row r="3153" spans="1:13" x14ac:dyDescent="0.3">
      <c r="A3153" t="s">
        <v>839</v>
      </c>
      <c r="B3153">
        <v>2015</v>
      </c>
      <c r="C3153" s="1">
        <v>700000</v>
      </c>
      <c r="D3153">
        <v>60000</v>
      </c>
      <c r="E3153" t="s">
        <v>14</v>
      </c>
      <c r="F3153" t="s">
        <v>25</v>
      </c>
      <c r="G3153" t="s">
        <v>12</v>
      </c>
      <c r="H3153" t="s">
        <v>121</v>
      </c>
      <c r="I3153" t="s">
        <v>1980</v>
      </c>
      <c r="J3153" t="s">
        <v>1625</v>
      </c>
      <c r="K3153" t="s">
        <v>1685</v>
      </c>
      <c r="L3153" t="s">
        <v>1686</v>
      </c>
      <c r="M3153">
        <v>5</v>
      </c>
    </row>
    <row r="3154" spans="1:13" x14ac:dyDescent="0.3">
      <c r="A3154" t="s">
        <v>484</v>
      </c>
      <c r="B3154">
        <v>2016</v>
      </c>
      <c r="C3154" s="1">
        <v>388000</v>
      </c>
      <c r="D3154">
        <v>50000</v>
      </c>
      <c r="E3154" t="s">
        <v>10</v>
      </c>
      <c r="F3154" t="s">
        <v>25</v>
      </c>
      <c r="G3154" t="s">
        <v>12</v>
      </c>
      <c r="H3154" t="s">
        <v>126</v>
      </c>
      <c r="I3154" t="s">
        <v>1813</v>
      </c>
      <c r="J3154" t="s">
        <v>1814</v>
      </c>
      <c r="K3154" t="s">
        <v>1815</v>
      </c>
      <c r="L3154" t="s">
        <v>1816</v>
      </c>
      <c r="M3154">
        <v>5</v>
      </c>
    </row>
    <row r="3155" spans="1:13" x14ac:dyDescent="0.3">
      <c r="A3155" t="s">
        <v>1097</v>
      </c>
      <c r="B3155">
        <v>2011</v>
      </c>
      <c r="C3155" s="1">
        <v>225000</v>
      </c>
      <c r="D3155">
        <v>80000</v>
      </c>
      <c r="E3155" t="s">
        <v>10</v>
      </c>
      <c r="F3155" t="s">
        <v>25</v>
      </c>
      <c r="G3155" t="s">
        <v>12</v>
      </c>
      <c r="H3155" t="s">
        <v>126</v>
      </c>
      <c r="I3155" t="s">
        <v>1807</v>
      </c>
      <c r="J3155" t="s">
        <v>1647</v>
      </c>
      <c r="K3155" t="s">
        <v>1808</v>
      </c>
      <c r="L3155" t="s">
        <v>2118</v>
      </c>
      <c r="M3155">
        <v>5</v>
      </c>
    </row>
    <row r="3156" spans="1:13" x14ac:dyDescent="0.3">
      <c r="A3156" t="s">
        <v>2209</v>
      </c>
      <c r="B3156">
        <v>2011</v>
      </c>
      <c r="C3156" s="1">
        <v>90000</v>
      </c>
      <c r="D3156">
        <v>90000</v>
      </c>
      <c r="E3156" t="s">
        <v>10</v>
      </c>
      <c r="F3156" t="s">
        <v>25</v>
      </c>
      <c r="G3156" t="s">
        <v>12</v>
      </c>
      <c r="H3156" t="s">
        <v>126</v>
      </c>
      <c r="I3156" t="s">
        <v>2210</v>
      </c>
      <c r="J3156" t="s">
        <v>2089</v>
      </c>
      <c r="K3156" t="s">
        <v>2211</v>
      </c>
      <c r="L3156" t="s">
        <v>2212</v>
      </c>
      <c r="M3156">
        <v>5</v>
      </c>
    </row>
    <row r="3157" spans="1:13" x14ac:dyDescent="0.3">
      <c r="A3157" t="s">
        <v>268</v>
      </c>
      <c r="B3157">
        <v>2014</v>
      </c>
      <c r="C3157" s="1">
        <v>600000</v>
      </c>
      <c r="D3157">
        <v>114000</v>
      </c>
      <c r="E3157" t="s">
        <v>14</v>
      </c>
      <c r="F3157" t="s">
        <v>25</v>
      </c>
      <c r="G3157" t="s">
        <v>12</v>
      </c>
      <c r="H3157" t="s">
        <v>121</v>
      </c>
      <c r="I3157" t="s">
        <v>1666</v>
      </c>
      <c r="J3157" t="s">
        <v>1667</v>
      </c>
      <c r="K3157" t="s">
        <v>1668</v>
      </c>
      <c r="L3157" t="s">
        <v>1669</v>
      </c>
      <c r="M3157">
        <v>5</v>
      </c>
    </row>
    <row r="3158" spans="1:13" x14ac:dyDescent="0.3">
      <c r="A3158" t="s">
        <v>594</v>
      </c>
      <c r="B3158">
        <v>2009</v>
      </c>
      <c r="C3158" s="1">
        <v>235000</v>
      </c>
      <c r="D3158">
        <v>100000</v>
      </c>
      <c r="E3158" t="s">
        <v>10</v>
      </c>
      <c r="F3158" t="s">
        <v>25</v>
      </c>
      <c r="G3158" t="s">
        <v>12</v>
      </c>
      <c r="H3158" t="s">
        <v>121</v>
      </c>
      <c r="I3158" t="s">
        <v>1756</v>
      </c>
      <c r="J3158" t="s">
        <v>1647</v>
      </c>
      <c r="K3158" t="s">
        <v>2086</v>
      </c>
      <c r="L3158" t="s">
        <v>2087</v>
      </c>
      <c r="M3158">
        <v>5</v>
      </c>
    </row>
    <row r="3159" spans="1:13" x14ac:dyDescent="0.3">
      <c r="A3159" t="s">
        <v>903</v>
      </c>
      <c r="B3159">
        <v>2011</v>
      </c>
      <c r="C3159" s="1">
        <v>350000</v>
      </c>
      <c r="D3159">
        <v>100000</v>
      </c>
      <c r="E3159" t="s">
        <v>14</v>
      </c>
      <c r="F3159" t="s">
        <v>25</v>
      </c>
      <c r="G3159" t="s">
        <v>12</v>
      </c>
      <c r="H3159" t="s">
        <v>126</v>
      </c>
      <c r="I3159" t="s">
        <v>1638</v>
      </c>
      <c r="J3159" t="s">
        <v>1639</v>
      </c>
      <c r="K3159" t="s">
        <v>1640</v>
      </c>
      <c r="L3159" t="s">
        <v>1641</v>
      </c>
      <c r="M3159">
        <v>5</v>
      </c>
    </row>
    <row r="3160" spans="1:13" x14ac:dyDescent="0.3">
      <c r="A3160" t="s">
        <v>1097</v>
      </c>
      <c r="B3160">
        <v>2011</v>
      </c>
      <c r="C3160" s="1">
        <v>235000</v>
      </c>
      <c r="D3160">
        <v>80000</v>
      </c>
      <c r="E3160" t="s">
        <v>10</v>
      </c>
      <c r="F3160" t="s">
        <v>25</v>
      </c>
      <c r="G3160" t="s">
        <v>12</v>
      </c>
      <c r="H3160" t="s">
        <v>126</v>
      </c>
      <c r="I3160" t="s">
        <v>1807</v>
      </c>
      <c r="J3160" t="s">
        <v>1647</v>
      </c>
      <c r="K3160" t="s">
        <v>1808</v>
      </c>
      <c r="L3160" t="s">
        <v>2118</v>
      </c>
      <c r="M3160">
        <v>5</v>
      </c>
    </row>
    <row r="3161" spans="1:13" x14ac:dyDescent="0.3">
      <c r="A3161" t="s">
        <v>163</v>
      </c>
      <c r="B3161">
        <v>2010</v>
      </c>
      <c r="C3161" s="1">
        <v>190000</v>
      </c>
      <c r="D3161">
        <v>35000</v>
      </c>
      <c r="E3161" t="s">
        <v>10</v>
      </c>
      <c r="F3161" t="s">
        <v>25</v>
      </c>
      <c r="G3161" t="s">
        <v>12</v>
      </c>
      <c r="H3161" t="s">
        <v>121</v>
      </c>
      <c r="I3161" t="s">
        <v>1687</v>
      </c>
      <c r="J3161" t="s">
        <v>1655</v>
      </c>
      <c r="K3161" t="s">
        <v>1688</v>
      </c>
      <c r="L3161" t="s">
        <v>1689</v>
      </c>
      <c r="M3161">
        <v>5</v>
      </c>
    </row>
    <row r="3162" spans="1:13" x14ac:dyDescent="0.3">
      <c r="A3162" t="s">
        <v>1059</v>
      </c>
      <c r="B3162">
        <v>2011</v>
      </c>
      <c r="C3162" s="1">
        <v>325000</v>
      </c>
      <c r="D3162">
        <v>79000</v>
      </c>
      <c r="E3162" t="s">
        <v>14</v>
      </c>
      <c r="F3162" t="s">
        <v>25</v>
      </c>
      <c r="G3162" t="s">
        <v>12</v>
      </c>
      <c r="H3162" t="s">
        <v>121</v>
      </c>
      <c r="I3162" t="s">
        <v>1805</v>
      </c>
      <c r="J3162" t="s">
        <v>1625</v>
      </c>
      <c r="K3162" t="s">
        <v>1701</v>
      </c>
      <c r="L3162" t="s">
        <v>1806</v>
      </c>
      <c r="M3162">
        <v>5</v>
      </c>
    </row>
    <row r="3163" spans="1:13" x14ac:dyDescent="0.3">
      <c r="A3163" t="s">
        <v>448</v>
      </c>
      <c r="B3163">
        <v>2007</v>
      </c>
      <c r="C3163" s="1">
        <v>550000</v>
      </c>
      <c r="D3163">
        <v>2360457</v>
      </c>
      <c r="E3163" t="s">
        <v>10</v>
      </c>
      <c r="F3163" t="s">
        <v>25</v>
      </c>
      <c r="G3163" t="s">
        <v>12</v>
      </c>
      <c r="H3163" t="s">
        <v>126</v>
      </c>
      <c r="I3163" t="s">
        <v>1723</v>
      </c>
      <c r="J3163" t="s">
        <v>1647</v>
      </c>
      <c r="K3163" t="s">
        <v>1724</v>
      </c>
      <c r="L3163" t="s">
        <v>1725</v>
      </c>
      <c r="M3163">
        <v>5</v>
      </c>
    </row>
    <row r="3164" spans="1:13" x14ac:dyDescent="0.3">
      <c r="A3164" t="s">
        <v>475</v>
      </c>
      <c r="B3164">
        <v>2011</v>
      </c>
      <c r="C3164" s="1">
        <v>300000</v>
      </c>
      <c r="D3164">
        <v>120000</v>
      </c>
      <c r="E3164" t="s">
        <v>14</v>
      </c>
      <c r="F3164" t="s">
        <v>25</v>
      </c>
      <c r="G3164" t="s">
        <v>12</v>
      </c>
      <c r="H3164" t="s">
        <v>154</v>
      </c>
      <c r="I3164" t="s">
        <v>1831</v>
      </c>
      <c r="J3164" t="s">
        <v>1832</v>
      </c>
      <c r="K3164" t="s">
        <v>1833</v>
      </c>
      <c r="L3164" t="s">
        <v>1631</v>
      </c>
      <c r="M3164">
        <v>5</v>
      </c>
    </row>
    <row r="3165" spans="1:13" x14ac:dyDescent="0.3">
      <c r="A3165" t="s">
        <v>142</v>
      </c>
      <c r="B3165">
        <v>2017</v>
      </c>
      <c r="C3165" s="1">
        <v>550000</v>
      </c>
      <c r="D3165">
        <v>10000</v>
      </c>
      <c r="E3165" t="s">
        <v>10</v>
      </c>
      <c r="F3165" t="s">
        <v>25</v>
      </c>
      <c r="G3165" t="s">
        <v>12</v>
      </c>
      <c r="H3165" t="s">
        <v>121</v>
      </c>
      <c r="I3165" t="s">
        <v>1703</v>
      </c>
      <c r="J3165" t="s">
        <v>1704</v>
      </c>
      <c r="K3165" t="s">
        <v>2064</v>
      </c>
      <c r="L3165" t="s">
        <v>1706</v>
      </c>
      <c r="M3165">
        <v>5</v>
      </c>
    </row>
    <row r="3166" spans="1:13" x14ac:dyDescent="0.3">
      <c r="A3166" t="s">
        <v>2866</v>
      </c>
      <c r="B3166">
        <v>2013</v>
      </c>
      <c r="C3166" s="1">
        <v>720000</v>
      </c>
      <c r="D3166">
        <v>150000</v>
      </c>
      <c r="E3166" t="s">
        <v>14</v>
      </c>
      <c r="F3166" t="s">
        <v>25</v>
      </c>
      <c r="G3166" t="s">
        <v>12</v>
      </c>
      <c r="H3166" t="s">
        <v>126</v>
      </c>
      <c r="I3166" t="s">
        <v>1892</v>
      </c>
      <c r="J3166" t="s">
        <v>1742</v>
      </c>
      <c r="K3166" t="s">
        <v>2108</v>
      </c>
      <c r="L3166" t="s">
        <v>2109</v>
      </c>
      <c r="M3166">
        <v>7</v>
      </c>
    </row>
    <row r="3167" spans="1:13" x14ac:dyDescent="0.3">
      <c r="A3167" t="s">
        <v>3241</v>
      </c>
      <c r="B3167">
        <v>2011</v>
      </c>
      <c r="C3167" s="1">
        <v>110000</v>
      </c>
      <c r="D3167">
        <v>110000</v>
      </c>
      <c r="E3167" t="s">
        <v>10</v>
      </c>
      <c r="F3167" t="s">
        <v>25</v>
      </c>
      <c r="G3167" t="s">
        <v>12</v>
      </c>
      <c r="H3167" t="s">
        <v>121</v>
      </c>
      <c r="I3167" t="s">
        <v>2544</v>
      </c>
      <c r="J3167" t="s">
        <v>1681</v>
      </c>
      <c r="K3167" t="s">
        <v>2035</v>
      </c>
      <c r="L3167" t="s">
        <v>1739</v>
      </c>
      <c r="M3167">
        <v>5</v>
      </c>
    </row>
    <row r="3168" spans="1:13" x14ac:dyDescent="0.3">
      <c r="A3168" t="s">
        <v>346</v>
      </c>
      <c r="B3168">
        <v>2018</v>
      </c>
      <c r="C3168" s="1">
        <v>310000</v>
      </c>
      <c r="D3168">
        <v>10000</v>
      </c>
      <c r="E3168" t="s">
        <v>10</v>
      </c>
      <c r="F3168" t="s">
        <v>25</v>
      </c>
      <c r="G3168" t="s">
        <v>12</v>
      </c>
      <c r="H3168" t="s">
        <v>121</v>
      </c>
      <c r="I3168" t="s">
        <v>1710</v>
      </c>
      <c r="J3168" t="s">
        <v>1655</v>
      </c>
      <c r="K3168" t="s">
        <v>1711</v>
      </c>
      <c r="L3168" t="s">
        <v>1712</v>
      </c>
      <c r="M3168">
        <v>5</v>
      </c>
    </row>
    <row r="3169" spans="1:13" x14ac:dyDescent="0.3">
      <c r="A3169" t="s">
        <v>866</v>
      </c>
      <c r="B3169">
        <v>2010</v>
      </c>
      <c r="C3169" s="1">
        <v>150000</v>
      </c>
      <c r="D3169">
        <v>70000</v>
      </c>
      <c r="E3169" t="s">
        <v>257</v>
      </c>
      <c r="F3169" t="s">
        <v>25</v>
      </c>
      <c r="G3169" t="s">
        <v>12</v>
      </c>
      <c r="H3169" t="s">
        <v>126</v>
      </c>
      <c r="I3169" t="s">
        <v>1853</v>
      </c>
      <c r="J3169" t="s">
        <v>1730</v>
      </c>
      <c r="K3169" t="s">
        <v>1854</v>
      </c>
      <c r="L3169" t="s">
        <v>1855</v>
      </c>
      <c r="M3169">
        <v>5</v>
      </c>
    </row>
    <row r="3170" spans="1:13" x14ac:dyDescent="0.3">
      <c r="A3170" t="s">
        <v>1065</v>
      </c>
      <c r="B3170">
        <v>2012</v>
      </c>
      <c r="C3170" s="1">
        <v>260000</v>
      </c>
      <c r="D3170">
        <v>46000</v>
      </c>
      <c r="E3170" t="s">
        <v>14</v>
      </c>
      <c r="F3170" t="s">
        <v>25</v>
      </c>
      <c r="G3170" t="s">
        <v>12</v>
      </c>
      <c r="H3170" t="s">
        <v>121</v>
      </c>
      <c r="I3170" t="s">
        <v>2066</v>
      </c>
      <c r="J3170" t="s">
        <v>1896</v>
      </c>
      <c r="K3170" t="s">
        <v>2124</v>
      </c>
      <c r="L3170" t="s">
        <v>2125</v>
      </c>
      <c r="M3170">
        <v>5</v>
      </c>
    </row>
    <row r="3171" spans="1:13" x14ac:dyDescent="0.3">
      <c r="A3171" t="s">
        <v>1021</v>
      </c>
      <c r="B3171">
        <v>2002</v>
      </c>
      <c r="C3171" s="1">
        <v>55000</v>
      </c>
      <c r="D3171">
        <v>120000</v>
      </c>
      <c r="E3171" t="s">
        <v>10</v>
      </c>
      <c r="F3171" t="s">
        <v>25</v>
      </c>
      <c r="G3171" t="s">
        <v>12</v>
      </c>
      <c r="H3171" t="s">
        <v>151</v>
      </c>
      <c r="I3171" t="s">
        <v>2110</v>
      </c>
      <c r="J3171" t="s">
        <v>2111</v>
      </c>
      <c r="K3171" t="s">
        <v>2112</v>
      </c>
      <c r="L3171" t="s">
        <v>2113</v>
      </c>
      <c r="M3171">
        <v>5</v>
      </c>
    </row>
    <row r="3172" spans="1:13" x14ac:dyDescent="0.3">
      <c r="A3172" t="s">
        <v>459</v>
      </c>
      <c r="B3172">
        <v>2013</v>
      </c>
      <c r="C3172" s="1">
        <v>450000</v>
      </c>
      <c r="D3172">
        <v>108800</v>
      </c>
      <c r="E3172" t="s">
        <v>14</v>
      </c>
      <c r="F3172" t="s">
        <v>25</v>
      </c>
      <c r="G3172" t="s">
        <v>12</v>
      </c>
      <c r="H3172" t="s">
        <v>154</v>
      </c>
      <c r="I3172" t="s">
        <v>1826</v>
      </c>
      <c r="J3172" t="s">
        <v>1625</v>
      </c>
      <c r="K3172" t="s">
        <v>1626</v>
      </c>
      <c r="L3172" t="s">
        <v>1627</v>
      </c>
      <c r="M3172">
        <v>5</v>
      </c>
    </row>
    <row r="3173" spans="1:13" x14ac:dyDescent="0.3">
      <c r="A3173" t="s">
        <v>2774</v>
      </c>
      <c r="B3173">
        <v>2009</v>
      </c>
      <c r="C3173" s="1">
        <v>199000</v>
      </c>
      <c r="D3173">
        <v>70000</v>
      </c>
      <c r="E3173" t="s">
        <v>10</v>
      </c>
      <c r="F3173" t="s">
        <v>25</v>
      </c>
      <c r="G3173" t="s">
        <v>12</v>
      </c>
      <c r="H3173" t="s">
        <v>126</v>
      </c>
      <c r="I3173" t="s">
        <v>1807</v>
      </c>
      <c r="J3173" t="s">
        <v>1647</v>
      </c>
      <c r="K3173" t="s">
        <v>1808</v>
      </c>
      <c r="L3173" t="s">
        <v>2118</v>
      </c>
      <c r="M3173">
        <v>5</v>
      </c>
    </row>
    <row r="3174" spans="1:13" x14ac:dyDescent="0.3">
      <c r="A3174" t="s">
        <v>2936</v>
      </c>
      <c r="B3174">
        <v>2018</v>
      </c>
      <c r="C3174" s="1">
        <v>1000000</v>
      </c>
      <c r="D3174">
        <v>35000</v>
      </c>
      <c r="E3174" t="s">
        <v>14</v>
      </c>
      <c r="F3174" t="s">
        <v>25</v>
      </c>
      <c r="G3174" t="s">
        <v>12</v>
      </c>
      <c r="H3174" t="s">
        <v>121</v>
      </c>
      <c r="I3174" t="s">
        <v>2340</v>
      </c>
      <c r="J3174" t="s">
        <v>2164</v>
      </c>
      <c r="K3174" t="s">
        <v>2035</v>
      </c>
      <c r="L3174" t="s">
        <v>2447</v>
      </c>
      <c r="M3174">
        <v>7</v>
      </c>
    </row>
    <row r="3175" spans="1:13" x14ac:dyDescent="0.3">
      <c r="A3175" t="s">
        <v>830</v>
      </c>
      <c r="B3175">
        <v>2011</v>
      </c>
      <c r="C3175" s="1">
        <v>240000</v>
      </c>
      <c r="D3175">
        <v>72000</v>
      </c>
      <c r="E3175" t="s">
        <v>14</v>
      </c>
      <c r="F3175" t="s">
        <v>25</v>
      </c>
      <c r="G3175" t="s">
        <v>12</v>
      </c>
      <c r="H3175" t="s">
        <v>121</v>
      </c>
      <c r="I3175" t="s">
        <v>1662</v>
      </c>
      <c r="J3175" t="s">
        <v>1663</v>
      </c>
      <c r="K3175" t="s">
        <v>2029</v>
      </c>
      <c r="L3175" t="s">
        <v>1665</v>
      </c>
      <c r="M3175">
        <v>5</v>
      </c>
    </row>
    <row r="3176" spans="1:13" x14ac:dyDescent="0.3">
      <c r="A3176" t="s">
        <v>639</v>
      </c>
      <c r="B3176">
        <v>2018</v>
      </c>
      <c r="C3176" s="1">
        <v>350000</v>
      </c>
      <c r="D3176">
        <v>40000</v>
      </c>
      <c r="E3176" t="s">
        <v>10</v>
      </c>
      <c r="F3176" t="s">
        <v>25</v>
      </c>
      <c r="G3176" t="s">
        <v>12</v>
      </c>
      <c r="H3176" t="s">
        <v>121</v>
      </c>
      <c r="I3176" t="s">
        <v>2080</v>
      </c>
      <c r="J3176" t="s">
        <v>2081</v>
      </c>
      <c r="K3176" t="s">
        <v>2082</v>
      </c>
      <c r="L3176" t="s">
        <v>2083</v>
      </c>
      <c r="M3176">
        <v>5</v>
      </c>
    </row>
    <row r="3177" spans="1:13" x14ac:dyDescent="0.3">
      <c r="A3177" t="s">
        <v>2751</v>
      </c>
      <c r="B3177">
        <v>2014</v>
      </c>
      <c r="C3177" s="1">
        <v>530000</v>
      </c>
      <c r="D3177">
        <v>120000</v>
      </c>
      <c r="E3177" t="s">
        <v>14</v>
      </c>
      <c r="F3177" t="s">
        <v>25</v>
      </c>
      <c r="G3177" t="s">
        <v>12</v>
      </c>
      <c r="H3177" t="s">
        <v>154</v>
      </c>
      <c r="I3177" t="s">
        <v>2170</v>
      </c>
      <c r="J3177" t="s">
        <v>2164</v>
      </c>
      <c r="K3177" t="s">
        <v>1920</v>
      </c>
      <c r="L3177" t="s">
        <v>2171</v>
      </c>
      <c r="M3177">
        <v>7</v>
      </c>
    </row>
    <row r="3178" spans="1:13" x14ac:dyDescent="0.3">
      <c r="A3178" t="s">
        <v>240</v>
      </c>
      <c r="B3178">
        <v>2011</v>
      </c>
      <c r="C3178" s="1">
        <v>150000</v>
      </c>
      <c r="D3178">
        <v>35000</v>
      </c>
      <c r="E3178" t="s">
        <v>10</v>
      </c>
      <c r="F3178" t="s">
        <v>25</v>
      </c>
      <c r="G3178" t="s">
        <v>12</v>
      </c>
      <c r="H3178" t="s">
        <v>121</v>
      </c>
      <c r="I3178" t="s">
        <v>1970</v>
      </c>
      <c r="J3178" t="s">
        <v>2546</v>
      </c>
      <c r="K3178" t="s">
        <v>2458</v>
      </c>
      <c r="L3178" t="s">
        <v>2547</v>
      </c>
      <c r="M3178">
        <v>5</v>
      </c>
    </row>
    <row r="3179" spans="1:13" x14ac:dyDescent="0.3">
      <c r="A3179" t="s">
        <v>1005</v>
      </c>
      <c r="B3179">
        <v>2019</v>
      </c>
      <c r="C3179" s="1">
        <v>625000</v>
      </c>
      <c r="D3179">
        <v>12500</v>
      </c>
      <c r="E3179" t="s">
        <v>10</v>
      </c>
      <c r="F3179" t="s">
        <v>25</v>
      </c>
      <c r="G3179" t="s">
        <v>12</v>
      </c>
      <c r="H3179" t="s">
        <v>121</v>
      </c>
      <c r="I3179" t="s">
        <v>1723</v>
      </c>
      <c r="J3179" t="s">
        <v>1647</v>
      </c>
      <c r="K3179" t="s">
        <v>1648</v>
      </c>
      <c r="L3179" t="s">
        <v>2060</v>
      </c>
      <c r="M3179">
        <v>5</v>
      </c>
    </row>
    <row r="3180" spans="1:13" x14ac:dyDescent="0.3">
      <c r="A3180" t="s">
        <v>315</v>
      </c>
      <c r="B3180">
        <v>2014</v>
      </c>
      <c r="C3180" s="1">
        <v>378000</v>
      </c>
      <c r="D3180">
        <v>80000</v>
      </c>
      <c r="E3180" t="s">
        <v>10</v>
      </c>
      <c r="F3180" t="s">
        <v>25</v>
      </c>
      <c r="G3180" t="s">
        <v>12</v>
      </c>
      <c r="H3180" t="s">
        <v>121</v>
      </c>
      <c r="I3180" t="s">
        <v>1677</v>
      </c>
      <c r="J3180" t="s">
        <v>1647</v>
      </c>
      <c r="K3180" t="s">
        <v>1682</v>
      </c>
      <c r="L3180" t="s">
        <v>1865</v>
      </c>
      <c r="M3180">
        <v>5</v>
      </c>
    </row>
    <row r="3181" spans="1:13" x14ac:dyDescent="0.3">
      <c r="A3181" t="s">
        <v>215</v>
      </c>
      <c r="B3181">
        <v>2015</v>
      </c>
      <c r="C3181" s="1">
        <v>210000</v>
      </c>
      <c r="D3181">
        <v>210000</v>
      </c>
      <c r="E3181" t="s">
        <v>10</v>
      </c>
      <c r="F3181" t="s">
        <v>25</v>
      </c>
      <c r="G3181" t="s">
        <v>12</v>
      </c>
      <c r="H3181" t="s">
        <v>126</v>
      </c>
      <c r="I3181" t="s">
        <v>2080</v>
      </c>
      <c r="J3181" t="s">
        <v>2081</v>
      </c>
      <c r="K3181" t="s">
        <v>2082</v>
      </c>
      <c r="L3181" t="s">
        <v>2083</v>
      </c>
      <c r="M3181">
        <v>5</v>
      </c>
    </row>
    <row r="3182" spans="1:13" x14ac:dyDescent="0.3">
      <c r="A3182" t="s">
        <v>219</v>
      </c>
      <c r="B3182">
        <v>2018</v>
      </c>
      <c r="C3182" s="1">
        <v>700000</v>
      </c>
      <c r="D3182">
        <v>100000</v>
      </c>
      <c r="E3182" t="s">
        <v>14</v>
      </c>
      <c r="F3182" t="s">
        <v>25</v>
      </c>
      <c r="G3182" t="s">
        <v>12</v>
      </c>
      <c r="H3182" t="s">
        <v>126</v>
      </c>
      <c r="I3182" t="s">
        <v>2075</v>
      </c>
      <c r="J3182" t="s">
        <v>1625</v>
      </c>
      <c r="K3182" t="s">
        <v>2076</v>
      </c>
      <c r="L3182" t="s">
        <v>1627</v>
      </c>
      <c r="M3182">
        <v>5</v>
      </c>
    </row>
    <row r="3183" spans="1:13" x14ac:dyDescent="0.3">
      <c r="A3183" t="s">
        <v>334</v>
      </c>
      <c r="B3183">
        <v>2011</v>
      </c>
      <c r="C3183" s="1">
        <v>156000</v>
      </c>
      <c r="D3183">
        <v>110000</v>
      </c>
      <c r="E3183" t="s">
        <v>10</v>
      </c>
      <c r="F3183" t="s">
        <v>25</v>
      </c>
      <c r="G3183" t="s">
        <v>12</v>
      </c>
      <c r="H3183" t="s">
        <v>126</v>
      </c>
      <c r="I3183" t="s">
        <v>1919</v>
      </c>
      <c r="J3183" t="s">
        <v>1850</v>
      </c>
      <c r="K3183" t="s">
        <v>1920</v>
      </c>
      <c r="L3183" t="s">
        <v>1921</v>
      </c>
      <c r="M3183">
        <v>5</v>
      </c>
    </row>
    <row r="3184" spans="1:13" x14ac:dyDescent="0.3">
      <c r="A3184" t="s">
        <v>995</v>
      </c>
      <c r="B3184">
        <v>2016</v>
      </c>
      <c r="C3184" s="1">
        <v>700000</v>
      </c>
      <c r="D3184">
        <v>103000</v>
      </c>
      <c r="E3184" t="s">
        <v>14</v>
      </c>
      <c r="F3184" t="s">
        <v>25</v>
      </c>
      <c r="G3184" t="s">
        <v>12</v>
      </c>
      <c r="H3184" t="s">
        <v>121</v>
      </c>
      <c r="I3184" t="s">
        <v>2749</v>
      </c>
      <c r="J3184" t="s">
        <v>2039</v>
      </c>
      <c r="K3184" t="s">
        <v>2124</v>
      </c>
      <c r="L3184" t="s">
        <v>2171</v>
      </c>
      <c r="M3184">
        <v>7</v>
      </c>
    </row>
    <row r="3185" spans="1:13" x14ac:dyDescent="0.3">
      <c r="A3185" t="s">
        <v>122</v>
      </c>
      <c r="B3185">
        <v>2010</v>
      </c>
      <c r="C3185" s="1">
        <v>194000</v>
      </c>
      <c r="D3185">
        <v>577414</v>
      </c>
      <c r="E3185" t="s">
        <v>10</v>
      </c>
      <c r="F3185" t="s">
        <v>25</v>
      </c>
      <c r="G3185" t="s">
        <v>12</v>
      </c>
      <c r="H3185" t="s">
        <v>126</v>
      </c>
      <c r="I3185" t="s">
        <v>1677</v>
      </c>
      <c r="J3185" t="s">
        <v>1651</v>
      </c>
      <c r="K3185" t="s">
        <v>1678</v>
      </c>
      <c r="L3185" t="s">
        <v>1679</v>
      </c>
      <c r="M3185">
        <v>5</v>
      </c>
    </row>
    <row r="3186" spans="1:13" x14ac:dyDescent="0.3">
      <c r="A3186" t="s">
        <v>277</v>
      </c>
      <c r="B3186">
        <v>2006</v>
      </c>
      <c r="C3186" s="1">
        <v>120000</v>
      </c>
      <c r="D3186">
        <v>100000</v>
      </c>
      <c r="E3186" t="s">
        <v>10</v>
      </c>
      <c r="F3186" t="s">
        <v>25</v>
      </c>
      <c r="G3186" t="s">
        <v>12</v>
      </c>
      <c r="H3186" t="s">
        <v>126</v>
      </c>
      <c r="I3186" t="s">
        <v>1687</v>
      </c>
      <c r="J3186" t="s">
        <v>1655</v>
      </c>
      <c r="K3186" t="s">
        <v>1688</v>
      </c>
      <c r="L3186" t="s">
        <v>1689</v>
      </c>
      <c r="M3186">
        <v>5</v>
      </c>
    </row>
    <row r="3187" spans="1:13" x14ac:dyDescent="0.3">
      <c r="A3187" t="s">
        <v>547</v>
      </c>
      <c r="B3187">
        <v>2015</v>
      </c>
      <c r="C3187" s="1">
        <v>415000</v>
      </c>
      <c r="D3187">
        <v>45000</v>
      </c>
      <c r="E3187" t="s">
        <v>10</v>
      </c>
      <c r="F3187" t="s">
        <v>25</v>
      </c>
      <c r="G3187" t="s">
        <v>19</v>
      </c>
      <c r="H3187" t="s">
        <v>121</v>
      </c>
      <c r="I3187" t="s">
        <v>3034</v>
      </c>
      <c r="J3187" t="s">
        <v>1681</v>
      </c>
      <c r="K3187" t="s">
        <v>1922</v>
      </c>
      <c r="L3187" t="s">
        <v>1923</v>
      </c>
      <c r="M3187">
        <v>5</v>
      </c>
    </row>
    <row r="3188" spans="1:13" x14ac:dyDescent="0.3">
      <c r="A3188" t="s">
        <v>547</v>
      </c>
      <c r="B3188">
        <v>2015</v>
      </c>
      <c r="C3188" s="1">
        <v>450000</v>
      </c>
      <c r="D3188">
        <v>45000</v>
      </c>
      <c r="E3188" t="s">
        <v>10</v>
      </c>
      <c r="F3188" t="s">
        <v>25</v>
      </c>
      <c r="G3188" t="s">
        <v>19</v>
      </c>
      <c r="H3188" t="s">
        <v>121</v>
      </c>
      <c r="I3188" t="s">
        <v>3034</v>
      </c>
      <c r="J3188" t="s">
        <v>1681</v>
      </c>
      <c r="K3188" t="s">
        <v>1922</v>
      </c>
      <c r="L3188" t="s">
        <v>1923</v>
      </c>
      <c r="M3188">
        <v>5</v>
      </c>
    </row>
    <row r="3189" spans="1:13" x14ac:dyDescent="0.3">
      <c r="A3189" t="s">
        <v>192</v>
      </c>
      <c r="B3189">
        <v>2014</v>
      </c>
      <c r="C3189" s="1">
        <v>325000</v>
      </c>
      <c r="D3189">
        <v>40000</v>
      </c>
      <c r="E3189" t="s">
        <v>10</v>
      </c>
      <c r="F3189" t="s">
        <v>25</v>
      </c>
      <c r="G3189" t="s">
        <v>12</v>
      </c>
      <c r="H3189" t="s">
        <v>154</v>
      </c>
      <c r="I3189" t="s">
        <v>2066</v>
      </c>
      <c r="J3189" t="s">
        <v>1681</v>
      </c>
      <c r="K3189" t="s">
        <v>1815</v>
      </c>
      <c r="L3189" t="s">
        <v>1923</v>
      </c>
      <c r="M3189">
        <v>5</v>
      </c>
    </row>
    <row r="3190" spans="1:13" x14ac:dyDescent="0.3">
      <c r="A3190" t="s">
        <v>2421</v>
      </c>
      <c r="B3190">
        <v>2014</v>
      </c>
      <c r="C3190" s="1">
        <v>525000</v>
      </c>
      <c r="D3190">
        <v>200000</v>
      </c>
      <c r="E3190" t="s">
        <v>14</v>
      </c>
      <c r="F3190" t="s">
        <v>25</v>
      </c>
      <c r="G3190" t="s">
        <v>12</v>
      </c>
      <c r="H3190" t="s">
        <v>121</v>
      </c>
      <c r="I3190" t="s">
        <v>2170</v>
      </c>
      <c r="J3190" t="s">
        <v>2164</v>
      </c>
      <c r="K3190" t="s">
        <v>1920</v>
      </c>
      <c r="L3190" t="s">
        <v>2422</v>
      </c>
      <c r="M3190">
        <v>9</v>
      </c>
    </row>
    <row r="3191" spans="1:13" x14ac:dyDescent="0.3">
      <c r="A3191" t="s">
        <v>173</v>
      </c>
      <c r="B3191">
        <v>2017</v>
      </c>
      <c r="C3191" s="1">
        <v>265000</v>
      </c>
      <c r="D3191">
        <v>100000</v>
      </c>
      <c r="E3191" t="s">
        <v>10</v>
      </c>
      <c r="F3191" t="s">
        <v>25</v>
      </c>
      <c r="G3191" t="s">
        <v>12</v>
      </c>
      <c r="H3191" t="s">
        <v>121</v>
      </c>
      <c r="I3191" t="s">
        <v>2031</v>
      </c>
      <c r="J3191" t="s">
        <v>2250</v>
      </c>
      <c r="K3191" t="s">
        <v>2251</v>
      </c>
      <c r="L3191" t="s">
        <v>2252</v>
      </c>
      <c r="M3191">
        <v>5</v>
      </c>
    </row>
    <row r="3192" spans="1:13" x14ac:dyDescent="0.3">
      <c r="A3192" t="s">
        <v>1178</v>
      </c>
      <c r="B3192">
        <v>2008</v>
      </c>
      <c r="C3192" s="1">
        <v>100000</v>
      </c>
      <c r="D3192">
        <v>120000</v>
      </c>
      <c r="E3192" t="s">
        <v>10</v>
      </c>
      <c r="F3192" t="s">
        <v>25</v>
      </c>
      <c r="G3192" t="s">
        <v>12</v>
      </c>
      <c r="H3192" t="s">
        <v>126</v>
      </c>
      <c r="I3192" t="s">
        <v>1687</v>
      </c>
      <c r="J3192" t="s">
        <v>1655</v>
      </c>
      <c r="K3192" t="s">
        <v>1721</v>
      </c>
      <c r="L3192" t="s">
        <v>1722</v>
      </c>
      <c r="M3192">
        <v>8</v>
      </c>
    </row>
    <row r="3193" spans="1:13" x14ac:dyDescent="0.3">
      <c r="A3193" t="s">
        <v>405</v>
      </c>
      <c r="B3193">
        <v>2015</v>
      </c>
      <c r="C3193" s="1">
        <v>400000</v>
      </c>
      <c r="D3193">
        <v>100000</v>
      </c>
      <c r="E3193" t="s">
        <v>14</v>
      </c>
      <c r="F3193" t="s">
        <v>25</v>
      </c>
      <c r="G3193" t="s">
        <v>12</v>
      </c>
      <c r="H3193" t="s">
        <v>121</v>
      </c>
      <c r="I3193" t="s">
        <v>1638</v>
      </c>
      <c r="J3193" t="s">
        <v>1625</v>
      </c>
      <c r="K3193" t="s">
        <v>2090</v>
      </c>
      <c r="L3193" t="s">
        <v>1806</v>
      </c>
      <c r="M3193">
        <v>5</v>
      </c>
    </row>
    <row r="3194" spans="1:13" x14ac:dyDescent="0.3">
      <c r="A3194" t="s">
        <v>1234</v>
      </c>
      <c r="B3194">
        <v>2013</v>
      </c>
      <c r="C3194" s="1">
        <v>345000</v>
      </c>
      <c r="D3194">
        <v>40000</v>
      </c>
      <c r="E3194" t="s">
        <v>14</v>
      </c>
      <c r="F3194" t="s">
        <v>25</v>
      </c>
      <c r="G3194" t="s">
        <v>12</v>
      </c>
      <c r="H3194" t="s">
        <v>121</v>
      </c>
      <c r="I3194" t="s">
        <v>1903</v>
      </c>
      <c r="J3194" t="s">
        <v>1639</v>
      </c>
      <c r="K3194" t="s">
        <v>1701</v>
      </c>
      <c r="L3194" t="s">
        <v>1693</v>
      </c>
      <c r="M3194">
        <v>5</v>
      </c>
    </row>
    <row r="3195" spans="1:13" x14ac:dyDescent="0.3">
      <c r="A3195" t="s">
        <v>704</v>
      </c>
      <c r="B3195">
        <v>2018</v>
      </c>
      <c r="C3195" s="1">
        <v>850000</v>
      </c>
      <c r="D3195">
        <v>15000</v>
      </c>
      <c r="E3195" t="s">
        <v>14</v>
      </c>
      <c r="F3195" t="s">
        <v>25</v>
      </c>
      <c r="G3195" t="s">
        <v>12</v>
      </c>
      <c r="H3195" t="s">
        <v>126</v>
      </c>
      <c r="I3195" t="s">
        <v>2151</v>
      </c>
      <c r="J3195" t="s">
        <v>2152</v>
      </c>
      <c r="K3195" t="s">
        <v>2153</v>
      </c>
      <c r="L3195" t="s">
        <v>2154</v>
      </c>
      <c r="M3195">
        <v>6</v>
      </c>
    </row>
    <row r="3196" spans="1:13" x14ac:dyDescent="0.3">
      <c r="A3196" t="s">
        <v>3242</v>
      </c>
      <c r="B3196">
        <v>2018</v>
      </c>
      <c r="C3196" s="1">
        <v>620000</v>
      </c>
      <c r="D3196">
        <v>15000</v>
      </c>
      <c r="E3196" t="s">
        <v>10</v>
      </c>
      <c r="F3196" t="s">
        <v>25</v>
      </c>
      <c r="G3196" t="s">
        <v>19</v>
      </c>
      <c r="H3196" t="s">
        <v>121</v>
      </c>
      <c r="I3196" t="s">
        <v>2697</v>
      </c>
      <c r="J3196" t="s">
        <v>1647</v>
      </c>
      <c r="K3196" t="s">
        <v>1870</v>
      </c>
      <c r="L3196" t="s">
        <v>1871</v>
      </c>
      <c r="M3196">
        <v>5</v>
      </c>
    </row>
    <row r="3197" spans="1:13" x14ac:dyDescent="0.3">
      <c r="A3197" t="s">
        <v>330</v>
      </c>
      <c r="B3197">
        <v>2018</v>
      </c>
      <c r="C3197" s="1">
        <v>700000</v>
      </c>
      <c r="D3197">
        <v>10000</v>
      </c>
      <c r="E3197" t="s">
        <v>10</v>
      </c>
      <c r="F3197" t="s">
        <v>25</v>
      </c>
      <c r="G3197" t="s">
        <v>12</v>
      </c>
      <c r="H3197" t="s">
        <v>126</v>
      </c>
      <c r="I3197" t="s">
        <v>1707</v>
      </c>
      <c r="J3197" t="s">
        <v>1647</v>
      </c>
      <c r="K3197" t="s">
        <v>1708</v>
      </c>
      <c r="L3197" t="s">
        <v>1709</v>
      </c>
      <c r="M3197">
        <v>5</v>
      </c>
    </row>
    <row r="3198" spans="1:13" x14ac:dyDescent="0.3">
      <c r="A3198" t="s">
        <v>543</v>
      </c>
      <c r="B3198">
        <v>2012</v>
      </c>
      <c r="C3198" s="1">
        <v>200000</v>
      </c>
      <c r="D3198">
        <v>90000</v>
      </c>
      <c r="E3198" t="s">
        <v>14</v>
      </c>
      <c r="F3198" t="s">
        <v>25</v>
      </c>
      <c r="G3198" t="s">
        <v>12</v>
      </c>
      <c r="H3198" t="s">
        <v>121</v>
      </c>
      <c r="I3198" t="s">
        <v>2449</v>
      </c>
      <c r="J3198" t="s">
        <v>1625</v>
      </c>
      <c r="K3198" t="s">
        <v>1626</v>
      </c>
      <c r="L3198" t="s">
        <v>2049</v>
      </c>
      <c r="M3198">
        <v>5</v>
      </c>
    </row>
    <row r="3199" spans="1:13" x14ac:dyDescent="0.3">
      <c r="A3199" t="s">
        <v>796</v>
      </c>
      <c r="B3199">
        <v>2017</v>
      </c>
      <c r="C3199" s="1">
        <v>660000</v>
      </c>
      <c r="D3199">
        <v>80000</v>
      </c>
      <c r="E3199" t="s">
        <v>14</v>
      </c>
      <c r="F3199" t="s">
        <v>25</v>
      </c>
      <c r="G3199" t="s">
        <v>12</v>
      </c>
      <c r="H3199" t="s">
        <v>121</v>
      </c>
      <c r="I3199" t="s">
        <v>2749</v>
      </c>
      <c r="J3199" t="s">
        <v>2039</v>
      </c>
      <c r="K3199" t="s">
        <v>2124</v>
      </c>
      <c r="L3199" t="s">
        <v>2171</v>
      </c>
      <c r="M3199">
        <v>7</v>
      </c>
    </row>
    <row r="3200" spans="1:13" x14ac:dyDescent="0.3">
      <c r="A3200" t="s">
        <v>718</v>
      </c>
      <c r="B3200">
        <v>2015</v>
      </c>
      <c r="C3200" s="1">
        <v>1700000</v>
      </c>
      <c r="D3200">
        <v>39000</v>
      </c>
      <c r="E3200" t="s">
        <v>14</v>
      </c>
      <c r="F3200" t="s">
        <v>25</v>
      </c>
      <c r="G3200" t="s">
        <v>12</v>
      </c>
      <c r="H3200" t="s">
        <v>121</v>
      </c>
      <c r="I3200" t="s">
        <v>1773</v>
      </c>
      <c r="J3200" t="s">
        <v>1774</v>
      </c>
      <c r="K3200" t="s">
        <v>1775</v>
      </c>
      <c r="L3200" t="s">
        <v>1776</v>
      </c>
      <c r="M3200">
        <v>7</v>
      </c>
    </row>
    <row r="3201" spans="1:13" x14ac:dyDescent="0.3">
      <c r="A3201" t="s">
        <v>2829</v>
      </c>
      <c r="B3201">
        <v>2009</v>
      </c>
      <c r="C3201" s="1">
        <v>90000</v>
      </c>
      <c r="D3201">
        <v>60000</v>
      </c>
      <c r="E3201" t="s">
        <v>14</v>
      </c>
      <c r="F3201" t="s">
        <v>25</v>
      </c>
      <c r="G3201" t="s">
        <v>12</v>
      </c>
      <c r="H3201" t="s">
        <v>126</v>
      </c>
      <c r="I3201" t="s">
        <v>2315</v>
      </c>
      <c r="J3201" t="s">
        <v>1639</v>
      </c>
      <c r="K3201" t="s">
        <v>2316</v>
      </c>
      <c r="L3201" t="s">
        <v>2317</v>
      </c>
      <c r="M3201">
        <v>5</v>
      </c>
    </row>
    <row r="3202" spans="1:13" x14ac:dyDescent="0.3">
      <c r="A3202" t="s">
        <v>300</v>
      </c>
      <c r="B3202">
        <v>2015</v>
      </c>
      <c r="C3202" s="1">
        <v>1050000</v>
      </c>
      <c r="D3202">
        <v>28000</v>
      </c>
      <c r="E3202" t="s">
        <v>14</v>
      </c>
      <c r="F3202" t="s">
        <v>25</v>
      </c>
      <c r="G3202" t="s">
        <v>12</v>
      </c>
      <c r="H3202" t="s">
        <v>126</v>
      </c>
      <c r="I3202" t="s">
        <v>1892</v>
      </c>
      <c r="J3202" t="s">
        <v>1742</v>
      </c>
      <c r="K3202" t="s">
        <v>2108</v>
      </c>
      <c r="L3202" t="s">
        <v>2109</v>
      </c>
      <c r="M3202">
        <v>7</v>
      </c>
    </row>
    <row r="3203" spans="1:13" x14ac:dyDescent="0.3">
      <c r="A3203" t="s">
        <v>1404</v>
      </c>
      <c r="B3203">
        <v>2010</v>
      </c>
      <c r="C3203" s="1">
        <v>160000</v>
      </c>
      <c r="D3203">
        <v>90000</v>
      </c>
      <c r="E3203" t="s">
        <v>10</v>
      </c>
      <c r="F3203" t="s">
        <v>25</v>
      </c>
      <c r="G3203" t="s">
        <v>12</v>
      </c>
      <c r="H3203" t="s">
        <v>126</v>
      </c>
      <c r="I3203" t="s">
        <v>2007</v>
      </c>
      <c r="J3203" t="s">
        <v>1814</v>
      </c>
      <c r="K3203" t="s">
        <v>2124</v>
      </c>
      <c r="L3203" t="s">
        <v>2314</v>
      </c>
      <c r="M3203">
        <v>5</v>
      </c>
    </row>
    <row r="3204" spans="1:13" x14ac:dyDescent="0.3">
      <c r="A3204" t="s">
        <v>871</v>
      </c>
      <c r="B3204">
        <v>2006</v>
      </c>
      <c r="C3204" s="1">
        <v>150000</v>
      </c>
      <c r="D3204">
        <v>80000</v>
      </c>
      <c r="E3204" t="s">
        <v>10</v>
      </c>
      <c r="F3204" t="s">
        <v>25</v>
      </c>
      <c r="G3204" t="s">
        <v>12</v>
      </c>
      <c r="H3204" t="s">
        <v>154</v>
      </c>
      <c r="I3204" t="s">
        <v>1773</v>
      </c>
      <c r="J3204" t="s">
        <v>2305</v>
      </c>
      <c r="K3204" t="s">
        <v>2306</v>
      </c>
      <c r="L3204" t="s">
        <v>2307</v>
      </c>
      <c r="M3204">
        <v>5</v>
      </c>
    </row>
    <row r="3205" spans="1:13" x14ac:dyDescent="0.3">
      <c r="A3205" t="s">
        <v>890</v>
      </c>
      <c r="B3205">
        <v>2010</v>
      </c>
      <c r="C3205" s="1">
        <v>200000</v>
      </c>
      <c r="D3205">
        <v>35000</v>
      </c>
      <c r="E3205" t="s">
        <v>10</v>
      </c>
      <c r="F3205" t="s">
        <v>25</v>
      </c>
      <c r="G3205" t="s">
        <v>12</v>
      </c>
      <c r="H3205" t="s">
        <v>121</v>
      </c>
      <c r="I3205" t="s">
        <v>1880</v>
      </c>
      <c r="J3205" t="s">
        <v>1730</v>
      </c>
      <c r="K3205" t="s">
        <v>1660</v>
      </c>
      <c r="L3205" t="s">
        <v>1731</v>
      </c>
      <c r="M3205">
        <v>5</v>
      </c>
    </row>
    <row r="3206" spans="1:13" x14ac:dyDescent="0.3">
      <c r="A3206" t="s">
        <v>176</v>
      </c>
      <c r="B3206">
        <v>2011</v>
      </c>
      <c r="C3206" s="1">
        <v>365000</v>
      </c>
      <c r="D3206">
        <v>185000</v>
      </c>
      <c r="E3206" t="s">
        <v>14</v>
      </c>
      <c r="F3206" t="s">
        <v>25</v>
      </c>
      <c r="G3206" t="s">
        <v>12</v>
      </c>
      <c r="H3206" t="s">
        <v>126</v>
      </c>
      <c r="I3206" t="s">
        <v>2041</v>
      </c>
      <c r="J3206" t="s">
        <v>1659</v>
      </c>
      <c r="K3206" t="s">
        <v>2042</v>
      </c>
      <c r="L3206" t="s">
        <v>2043</v>
      </c>
      <c r="M3206">
        <v>5</v>
      </c>
    </row>
    <row r="3207" spans="1:13" x14ac:dyDescent="0.3">
      <c r="A3207" t="s">
        <v>1084</v>
      </c>
      <c r="B3207">
        <v>2009</v>
      </c>
      <c r="C3207" s="1">
        <v>140000</v>
      </c>
      <c r="D3207">
        <v>110000</v>
      </c>
      <c r="E3207" t="s">
        <v>10</v>
      </c>
      <c r="F3207" t="s">
        <v>25</v>
      </c>
      <c r="G3207" t="s">
        <v>12</v>
      </c>
      <c r="H3207" t="s">
        <v>126</v>
      </c>
      <c r="I3207" t="s">
        <v>2733</v>
      </c>
      <c r="J3207" t="s">
        <v>1889</v>
      </c>
      <c r="K3207" t="s">
        <v>1678</v>
      </c>
      <c r="L3207" t="s">
        <v>3243</v>
      </c>
      <c r="M3207">
        <v>5</v>
      </c>
    </row>
    <row r="3208" spans="1:13" x14ac:dyDescent="0.3">
      <c r="A3208" t="s">
        <v>3244</v>
      </c>
      <c r="B3208">
        <v>2016</v>
      </c>
      <c r="C3208" s="1">
        <v>360000</v>
      </c>
      <c r="D3208">
        <v>100000</v>
      </c>
      <c r="E3208" t="s">
        <v>14</v>
      </c>
      <c r="F3208" t="s">
        <v>25</v>
      </c>
      <c r="G3208" t="s">
        <v>12</v>
      </c>
      <c r="H3208" t="s">
        <v>121</v>
      </c>
      <c r="I3208" t="s">
        <v>2428</v>
      </c>
      <c r="J3208" t="s">
        <v>1625</v>
      </c>
      <c r="K3208" t="s">
        <v>3245</v>
      </c>
      <c r="L3208" t="s">
        <v>2389</v>
      </c>
      <c r="M3208">
        <v>5</v>
      </c>
    </row>
    <row r="3209" spans="1:13" x14ac:dyDescent="0.3">
      <c r="A3209" t="s">
        <v>2468</v>
      </c>
      <c r="B3209">
        <v>2008</v>
      </c>
      <c r="C3209" s="1">
        <v>200000</v>
      </c>
      <c r="D3209">
        <v>110000</v>
      </c>
      <c r="E3209" t="s">
        <v>10</v>
      </c>
      <c r="F3209" t="s">
        <v>25</v>
      </c>
      <c r="G3209" t="s">
        <v>12</v>
      </c>
      <c r="H3209" t="s">
        <v>126</v>
      </c>
      <c r="I3209" t="s">
        <v>1633</v>
      </c>
      <c r="J3209" t="s">
        <v>1634</v>
      </c>
      <c r="K3209" t="s">
        <v>1635</v>
      </c>
      <c r="L3209" t="s">
        <v>1636</v>
      </c>
      <c r="M3209">
        <v>5</v>
      </c>
    </row>
    <row r="3210" spans="1:13" x14ac:dyDescent="0.3">
      <c r="A3210" t="s">
        <v>1385</v>
      </c>
      <c r="B3210">
        <v>2010</v>
      </c>
      <c r="C3210" s="1">
        <v>250000</v>
      </c>
      <c r="D3210">
        <v>100000</v>
      </c>
      <c r="E3210" t="s">
        <v>14</v>
      </c>
      <c r="F3210" t="s">
        <v>25</v>
      </c>
      <c r="G3210" t="s">
        <v>12</v>
      </c>
      <c r="H3210" t="s">
        <v>126</v>
      </c>
      <c r="I3210" t="s">
        <v>2023</v>
      </c>
      <c r="J3210" t="s">
        <v>3145</v>
      </c>
      <c r="K3210" t="s">
        <v>3246</v>
      </c>
      <c r="L3210" t="s">
        <v>3146</v>
      </c>
      <c r="M3210">
        <v>5</v>
      </c>
    </row>
    <row r="3211" spans="1:13" x14ac:dyDescent="0.3">
      <c r="A3211" t="s">
        <v>932</v>
      </c>
      <c r="B3211">
        <v>2008</v>
      </c>
      <c r="C3211" s="1">
        <v>229999</v>
      </c>
      <c r="D3211">
        <v>110000</v>
      </c>
      <c r="E3211" t="s">
        <v>14</v>
      </c>
      <c r="F3211" t="s">
        <v>25</v>
      </c>
      <c r="G3211" t="s">
        <v>12</v>
      </c>
      <c r="H3211" t="s">
        <v>126</v>
      </c>
      <c r="I3211" t="s">
        <v>2023</v>
      </c>
      <c r="J3211" t="s">
        <v>3145</v>
      </c>
      <c r="K3211" t="s">
        <v>3246</v>
      </c>
      <c r="L3211" t="s">
        <v>3146</v>
      </c>
      <c r="M3211">
        <v>5</v>
      </c>
    </row>
    <row r="3212" spans="1:13" x14ac:dyDescent="0.3">
      <c r="A3212" t="s">
        <v>1119</v>
      </c>
      <c r="B3212">
        <v>2011</v>
      </c>
      <c r="C3212" s="1">
        <v>320000</v>
      </c>
      <c r="D3212">
        <v>130000</v>
      </c>
      <c r="E3212" t="s">
        <v>14</v>
      </c>
      <c r="F3212" t="s">
        <v>25</v>
      </c>
      <c r="G3212" t="s">
        <v>12</v>
      </c>
      <c r="H3212" t="s">
        <v>126</v>
      </c>
      <c r="I3212" t="s">
        <v>1750</v>
      </c>
      <c r="J3212" t="s">
        <v>1663</v>
      </c>
      <c r="K3212" t="s">
        <v>2029</v>
      </c>
      <c r="L3212" t="s">
        <v>2481</v>
      </c>
      <c r="M3212">
        <v>5</v>
      </c>
    </row>
    <row r="3213" spans="1:13" x14ac:dyDescent="0.3">
      <c r="A3213" t="s">
        <v>3247</v>
      </c>
      <c r="B3213">
        <v>2003</v>
      </c>
      <c r="C3213" s="1">
        <v>85000</v>
      </c>
      <c r="D3213">
        <v>68300</v>
      </c>
      <c r="E3213" t="s">
        <v>10</v>
      </c>
      <c r="F3213" t="s">
        <v>25</v>
      </c>
      <c r="G3213" t="s">
        <v>12</v>
      </c>
      <c r="H3213" t="s">
        <v>154</v>
      </c>
      <c r="I3213" t="s">
        <v>1676</v>
      </c>
      <c r="J3213" t="s">
        <v>1676</v>
      </c>
      <c r="K3213" t="s">
        <v>1676</v>
      </c>
      <c r="L3213" t="s">
        <v>1676</v>
      </c>
    </row>
    <row r="3214" spans="1:13" x14ac:dyDescent="0.3">
      <c r="A3214" t="s">
        <v>1477</v>
      </c>
      <c r="B3214">
        <v>2018</v>
      </c>
      <c r="C3214" s="1">
        <v>1200000</v>
      </c>
      <c r="D3214">
        <v>27000</v>
      </c>
      <c r="E3214" t="s">
        <v>10</v>
      </c>
      <c r="F3214" t="s">
        <v>25</v>
      </c>
      <c r="G3214" t="s">
        <v>12</v>
      </c>
      <c r="H3214" t="s">
        <v>121</v>
      </c>
      <c r="I3214" t="s">
        <v>1888</v>
      </c>
      <c r="J3214" t="s">
        <v>1734</v>
      </c>
      <c r="K3214" t="s">
        <v>1735</v>
      </c>
      <c r="L3214" t="s">
        <v>1736</v>
      </c>
      <c r="M3214">
        <v>5</v>
      </c>
    </row>
    <row r="3215" spans="1:13" x14ac:dyDescent="0.3">
      <c r="A3215" t="s">
        <v>1498</v>
      </c>
      <c r="B3215">
        <v>2018</v>
      </c>
      <c r="C3215" s="1">
        <v>740000</v>
      </c>
      <c r="D3215">
        <v>9000</v>
      </c>
      <c r="E3215" t="s">
        <v>10</v>
      </c>
      <c r="F3215" t="s">
        <v>25</v>
      </c>
      <c r="G3215" t="s">
        <v>19</v>
      </c>
      <c r="H3215" t="s">
        <v>121</v>
      </c>
      <c r="I3215" t="s">
        <v>1707</v>
      </c>
      <c r="J3215" t="s">
        <v>1647</v>
      </c>
      <c r="K3215" t="s">
        <v>1708</v>
      </c>
      <c r="L3215" t="s">
        <v>1709</v>
      </c>
      <c r="M3215">
        <v>5</v>
      </c>
    </row>
    <row r="3216" spans="1:13" x14ac:dyDescent="0.3">
      <c r="A3216" t="s">
        <v>3242</v>
      </c>
      <c r="B3216">
        <v>2019</v>
      </c>
      <c r="C3216" s="1">
        <v>570000</v>
      </c>
      <c r="D3216">
        <v>19000</v>
      </c>
      <c r="E3216" t="s">
        <v>10</v>
      </c>
      <c r="F3216" t="s">
        <v>25</v>
      </c>
      <c r="G3216" t="s">
        <v>19</v>
      </c>
      <c r="H3216" t="s">
        <v>126</v>
      </c>
      <c r="I3216" t="s">
        <v>2697</v>
      </c>
      <c r="J3216" t="s">
        <v>1647</v>
      </c>
      <c r="K3216" t="s">
        <v>1870</v>
      </c>
      <c r="L3216" t="s">
        <v>1871</v>
      </c>
      <c r="M3216">
        <v>5</v>
      </c>
    </row>
    <row r="3217" spans="1:13" x14ac:dyDescent="0.3">
      <c r="A3217" t="s">
        <v>264</v>
      </c>
      <c r="B3217">
        <v>2013</v>
      </c>
      <c r="C3217" s="1">
        <v>250000</v>
      </c>
      <c r="D3217">
        <v>100000</v>
      </c>
      <c r="E3217" t="s">
        <v>14</v>
      </c>
      <c r="F3217" t="s">
        <v>25</v>
      </c>
      <c r="G3217" t="s">
        <v>12</v>
      </c>
      <c r="H3217" t="s">
        <v>121</v>
      </c>
      <c r="I3217" t="s">
        <v>2643</v>
      </c>
      <c r="J3217" t="s">
        <v>1639</v>
      </c>
      <c r="K3217" t="s">
        <v>2124</v>
      </c>
      <c r="L3217" t="s">
        <v>2144</v>
      </c>
      <c r="M3217">
        <v>5</v>
      </c>
    </row>
    <row r="3218" spans="1:13" x14ac:dyDescent="0.3">
      <c r="A3218" t="s">
        <v>460</v>
      </c>
      <c r="B3218">
        <v>2017</v>
      </c>
      <c r="C3218" s="1">
        <v>430000</v>
      </c>
      <c r="D3218">
        <v>20000</v>
      </c>
      <c r="E3218" t="s">
        <v>10</v>
      </c>
      <c r="F3218" t="s">
        <v>25</v>
      </c>
      <c r="G3218" t="s">
        <v>19</v>
      </c>
      <c r="H3218" t="s">
        <v>121</v>
      </c>
      <c r="I3218" t="s">
        <v>1821</v>
      </c>
      <c r="J3218" t="s">
        <v>1730</v>
      </c>
      <c r="K3218" t="s">
        <v>1678</v>
      </c>
      <c r="L3218" t="s">
        <v>1731</v>
      </c>
      <c r="M3218">
        <v>5</v>
      </c>
    </row>
    <row r="3219" spans="1:13" x14ac:dyDescent="0.3">
      <c r="A3219" t="s">
        <v>1030</v>
      </c>
      <c r="B3219">
        <v>2014</v>
      </c>
      <c r="C3219" s="1">
        <v>225000</v>
      </c>
      <c r="D3219">
        <v>35000</v>
      </c>
      <c r="E3219" t="s">
        <v>10</v>
      </c>
      <c r="F3219" t="s">
        <v>25</v>
      </c>
      <c r="G3219" t="s">
        <v>12</v>
      </c>
      <c r="H3219" t="s">
        <v>121</v>
      </c>
      <c r="I3219" t="s">
        <v>2031</v>
      </c>
      <c r="J3219" t="s">
        <v>2250</v>
      </c>
      <c r="K3219" t="s">
        <v>2251</v>
      </c>
      <c r="L3219" t="s">
        <v>2252</v>
      </c>
      <c r="M3219">
        <v>5</v>
      </c>
    </row>
    <row r="3220" spans="1:13" x14ac:dyDescent="0.3">
      <c r="A3220" t="s">
        <v>166</v>
      </c>
      <c r="B3220">
        <v>2014</v>
      </c>
      <c r="C3220" s="1">
        <v>440000</v>
      </c>
      <c r="D3220">
        <v>70000</v>
      </c>
      <c r="E3220" t="s">
        <v>14</v>
      </c>
      <c r="F3220" t="s">
        <v>25</v>
      </c>
      <c r="G3220" t="s">
        <v>12</v>
      </c>
      <c r="H3220" t="s">
        <v>126</v>
      </c>
      <c r="I3220" t="s">
        <v>1691</v>
      </c>
      <c r="J3220" t="s">
        <v>1639</v>
      </c>
      <c r="K3220" t="s">
        <v>1692</v>
      </c>
      <c r="L3220" t="s">
        <v>1693</v>
      </c>
      <c r="M3220">
        <v>5</v>
      </c>
    </row>
    <row r="3221" spans="1:13" x14ac:dyDescent="0.3">
      <c r="A3221" t="s">
        <v>1375</v>
      </c>
      <c r="B3221">
        <v>2016</v>
      </c>
      <c r="C3221" s="1">
        <v>800000</v>
      </c>
      <c r="D3221">
        <v>70000</v>
      </c>
      <c r="E3221" t="s">
        <v>14</v>
      </c>
      <c r="F3221" t="s">
        <v>25</v>
      </c>
      <c r="G3221" t="s">
        <v>12</v>
      </c>
      <c r="H3221" t="s">
        <v>121</v>
      </c>
      <c r="I3221" t="s">
        <v>1718</v>
      </c>
      <c r="J3221" t="s">
        <v>1625</v>
      </c>
      <c r="K3221" t="s">
        <v>1685</v>
      </c>
      <c r="L3221" t="s">
        <v>1686</v>
      </c>
      <c r="M3221">
        <v>5</v>
      </c>
    </row>
    <row r="3222" spans="1:13" x14ac:dyDescent="0.3">
      <c r="A3222" t="s">
        <v>189</v>
      </c>
      <c r="B3222">
        <v>2015</v>
      </c>
      <c r="C3222" s="1">
        <v>450000</v>
      </c>
      <c r="D3222">
        <v>53000</v>
      </c>
      <c r="E3222" t="s">
        <v>14</v>
      </c>
      <c r="F3222" t="s">
        <v>25</v>
      </c>
      <c r="G3222" t="s">
        <v>12</v>
      </c>
      <c r="H3222" t="s">
        <v>121</v>
      </c>
      <c r="I3222" t="s">
        <v>2178</v>
      </c>
      <c r="J3222" t="s">
        <v>2179</v>
      </c>
      <c r="K3222" t="s">
        <v>2124</v>
      </c>
      <c r="L3222" t="s">
        <v>2180</v>
      </c>
      <c r="M3222">
        <v>5</v>
      </c>
    </row>
    <row r="3223" spans="1:13" x14ac:dyDescent="0.3">
      <c r="A3223" t="s">
        <v>219</v>
      </c>
      <c r="B3223">
        <v>2013</v>
      </c>
      <c r="C3223" s="1">
        <v>420000</v>
      </c>
      <c r="D3223">
        <v>105000</v>
      </c>
      <c r="E3223" t="s">
        <v>14</v>
      </c>
      <c r="F3223" t="s">
        <v>25</v>
      </c>
      <c r="G3223" t="s">
        <v>12</v>
      </c>
      <c r="H3223" t="s">
        <v>126</v>
      </c>
      <c r="I3223" t="s">
        <v>1624</v>
      </c>
      <c r="J3223" t="s">
        <v>1625</v>
      </c>
      <c r="K3223" t="s">
        <v>1626</v>
      </c>
      <c r="L3223" t="s">
        <v>1627</v>
      </c>
      <c r="M3223">
        <v>5</v>
      </c>
    </row>
    <row r="3224" spans="1:13" x14ac:dyDescent="0.3">
      <c r="A3224" t="s">
        <v>3248</v>
      </c>
      <c r="B3224">
        <v>2011</v>
      </c>
      <c r="C3224" s="1">
        <v>500000</v>
      </c>
      <c r="D3224">
        <v>121941</v>
      </c>
      <c r="E3224" t="s">
        <v>14</v>
      </c>
      <c r="F3224" t="s">
        <v>11</v>
      </c>
      <c r="G3224" t="s">
        <v>12</v>
      </c>
      <c r="H3224" t="s">
        <v>121</v>
      </c>
      <c r="I3224" t="s">
        <v>2148</v>
      </c>
      <c r="J3224" t="s">
        <v>1764</v>
      </c>
      <c r="K3224" t="s">
        <v>2149</v>
      </c>
      <c r="L3224" t="s">
        <v>2150</v>
      </c>
      <c r="M3224">
        <v>8</v>
      </c>
    </row>
    <row r="3225" spans="1:13" x14ac:dyDescent="0.3">
      <c r="A3225" t="s">
        <v>359</v>
      </c>
      <c r="B3225">
        <v>2016</v>
      </c>
      <c r="C3225" s="1">
        <v>350000</v>
      </c>
      <c r="D3225">
        <v>15000</v>
      </c>
      <c r="E3225" t="s">
        <v>10</v>
      </c>
      <c r="F3225" t="s">
        <v>25</v>
      </c>
      <c r="G3225" t="s">
        <v>12</v>
      </c>
      <c r="H3225" t="s">
        <v>121</v>
      </c>
      <c r="I3225" t="s">
        <v>2188</v>
      </c>
      <c r="J3225" t="s">
        <v>1704</v>
      </c>
      <c r="K3225" t="s">
        <v>2064</v>
      </c>
      <c r="L3225" t="s">
        <v>1706</v>
      </c>
      <c r="M3225">
        <v>5</v>
      </c>
    </row>
    <row r="3226" spans="1:13" x14ac:dyDescent="0.3">
      <c r="A3226" t="s">
        <v>349</v>
      </c>
      <c r="B3226">
        <v>2014</v>
      </c>
      <c r="C3226" s="1">
        <v>280000</v>
      </c>
      <c r="D3226">
        <v>100000</v>
      </c>
      <c r="E3226" t="s">
        <v>14</v>
      </c>
      <c r="F3226" t="s">
        <v>25</v>
      </c>
      <c r="G3226" t="s">
        <v>12</v>
      </c>
      <c r="H3226" t="s">
        <v>121</v>
      </c>
      <c r="I3226" t="s">
        <v>1720</v>
      </c>
      <c r="J3226" t="s">
        <v>2402</v>
      </c>
      <c r="K3226" t="s">
        <v>2403</v>
      </c>
      <c r="L3226" t="s">
        <v>2404</v>
      </c>
      <c r="M3226">
        <v>8</v>
      </c>
    </row>
    <row r="3227" spans="1:13" x14ac:dyDescent="0.3">
      <c r="A3227" t="s">
        <v>3249</v>
      </c>
      <c r="B3227">
        <v>2013</v>
      </c>
      <c r="C3227" s="1">
        <v>425000</v>
      </c>
      <c r="D3227">
        <v>152186</v>
      </c>
      <c r="E3227" t="s">
        <v>14</v>
      </c>
      <c r="F3227" t="s">
        <v>11</v>
      </c>
      <c r="G3227" t="s">
        <v>12</v>
      </c>
      <c r="H3227" t="s">
        <v>126</v>
      </c>
      <c r="I3227" t="s">
        <v>1908</v>
      </c>
      <c r="J3227" t="s">
        <v>1667</v>
      </c>
      <c r="K3227" t="s">
        <v>1909</v>
      </c>
      <c r="L3227" t="s">
        <v>1910</v>
      </c>
      <c r="M3227">
        <v>5</v>
      </c>
    </row>
    <row r="3228" spans="1:13" x14ac:dyDescent="0.3">
      <c r="A3228" t="s">
        <v>531</v>
      </c>
      <c r="B3228">
        <v>2013</v>
      </c>
      <c r="C3228" s="1">
        <v>295000</v>
      </c>
      <c r="D3228">
        <v>82246</v>
      </c>
      <c r="E3228" t="s">
        <v>10</v>
      </c>
      <c r="F3228" t="s">
        <v>11</v>
      </c>
      <c r="G3228" t="s">
        <v>12</v>
      </c>
      <c r="H3228" t="s">
        <v>121</v>
      </c>
      <c r="I3228" t="s">
        <v>1807</v>
      </c>
      <c r="J3228" t="s">
        <v>1647</v>
      </c>
      <c r="K3228" t="s">
        <v>1808</v>
      </c>
      <c r="L3228" t="s">
        <v>1809</v>
      </c>
      <c r="M3228">
        <v>5</v>
      </c>
    </row>
    <row r="3229" spans="1:13" x14ac:dyDescent="0.3">
      <c r="A3229" t="s">
        <v>1069</v>
      </c>
      <c r="B3229">
        <v>2016</v>
      </c>
      <c r="C3229" s="1">
        <v>540000</v>
      </c>
      <c r="D3229">
        <v>20000</v>
      </c>
      <c r="E3229" t="s">
        <v>10</v>
      </c>
      <c r="F3229" t="s">
        <v>25</v>
      </c>
      <c r="G3229" t="s">
        <v>12</v>
      </c>
      <c r="H3229" t="s">
        <v>121</v>
      </c>
      <c r="I3229" t="s">
        <v>2030</v>
      </c>
      <c r="J3229" t="s">
        <v>1647</v>
      </c>
      <c r="K3229" t="s">
        <v>1870</v>
      </c>
      <c r="L3229" t="s">
        <v>1871</v>
      </c>
      <c r="M3229">
        <v>5</v>
      </c>
    </row>
    <row r="3230" spans="1:13" x14ac:dyDescent="0.3">
      <c r="A3230" t="s">
        <v>471</v>
      </c>
      <c r="B3230">
        <v>2017</v>
      </c>
      <c r="C3230" s="1">
        <v>754000</v>
      </c>
      <c r="D3230">
        <v>40000</v>
      </c>
      <c r="E3230" t="s">
        <v>14</v>
      </c>
      <c r="F3230" t="s">
        <v>25</v>
      </c>
      <c r="G3230" t="s">
        <v>12</v>
      </c>
      <c r="H3230" t="s">
        <v>121</v>
      </c>
      <c r="I3230" t="s">
        <v>2075</v>
      </c>
      <c r="J3230" t="s">
        <v>1625</v>
      </c>
      <c r="K3230" t="s">
        <v>2076</v>
      </c>
      <c r="L3230" t="s">
        <v>1627</v>
      </c>
      <c r="M3230">
        <v>5</v>
      </c>
    </row>
    <row r="3231" spans="1:13" x14ac:dyDescent="0.3">
      <c r="A3231" t="s">
        <v>1507</v>
      </c>
      <c r="B3231">
        <v>2011</v>
      </c>
      <c r="C3231" s="1">
        <v>650000</v>
      </c>
      <c r="D3231">
        <v>89580</v>
      </c>
      <c r="E3231" t="s">
        <v>14</v>
      </c>
      <c r="F3231" t="s">
        <v>11</v>
      </c>
      <c r="G3231" t="s">
        <v>12</v>
      </c>
      <c r="H3231" t="s">
        <v>126</v>
      </c>
      <c r="I3231" t="s">
        <v>2148</v>
      </c>
      <c r="J3231" t="s">
        <v>1764</v>
      </c>
      <c r="K3231" t="s">
        <v>2149</v>
      </c>
      <c r="L3231" t="s">
        <v>2150</v>
      </c>
      <c r="M3231">
        <v>8</v>
      </c>
    </row>
    <row r="3232" spans="1:13" x14ac:dyDescent="0.3">
      <c r="A3232" t="s">
        <v>2928</v>
      </c>
      <c r="B3232">
        <v>2011</v>
      </c>
      <c r="C3232" s="1">
        <v>550000</v>
      </c>
      <c r="D3232">
        <v>250000</v>
      </c>
      <c r="E3232" t="s">
        <v>14</v>
      </c>
      <c r="F3232" t="s">
        <v>25</v>
      </c>
      <c r="G3232" t="s">
        <v>12</v>
      </c>
      <c r="H3232" t="s">
        <v>126</v>
      </c>
      <c r="I3232" t="s">
        <v>2148</v>
      </c>
      <c r="J3232" t="s">
        <v>1764</v>
      </c>
      <c r="K3232" t="s">
        <v>2149</v>
      </c>
      <c r="L3232" t="s">
        <v>2150</v>
      </c>
      <c r="M3232">
        <v>7</v>
      </c>
    </row>
    <row r="3233" spans="1:13" x14ac:dyDescent="0.3">
      <c r="A3233" t="s">
        <v>318</v>
      </c>
      <c r="B3233">
        <v>2011</v>
      </c>
      <c r="C3233" s="1">
        <v>550000</v>
      </c>
      <c r="D3233">
        <v>250000</v>
      </c>
      <c r="E3233" t="s">
        <v>14</v>
      </c>
      <c r="F3233" t="s">
        <v>25</v>
      </c>
      <c r="G3233" t="s">
        <v>12</v>
      </c>
      <c r="H3233" t="s">
        <v>126</v>
      </c>
      <c r="I3233" t="s">
        <v>2148</v>
      </c>
      <c r="J3233" t="s">
        <v>1764</v>
      </c>
      <c r="K3233" t="s">
        <v>2149</v>
      </c>
      <c r="L3233" t="s">
        <v>2150</v>
      </c>
      <c r="M3233">
        <v>7</v>
      </c>
    </row>
    <row r="3234" spans="1:13" x14ac:dyDescent="0.3">
      <c r="A3234" t="s">
        <v>484</v>
      </c>
      <c r="B3234">
        <v>2019</v>
      </c>
      <c r="C3234" s="1">
        <v>675000</v>
      </c>
      <c r="D3234">
        <v>2789</v>
      </c>
      <c r="E3234" t="s">
        <v>10</v>
      </c>
      <c r="F3234" t="s">
        <v>11</v>
      </c>
      <c r="G3234" t="s">
        <v>12</v>
      </c>
      <c r="H3234" t="s">
        <v>121</v>
      </c>
      <c r="I3234" t="s">
        <v>1813</v>
      </c>
      <c r="J3234" t="s">
        <v>1814</v>
      </c>
      <c r="K3234" t="s">
        <v>1815</v>
      </c>
      <c r="L3234" t="s">
        <v>1816</v>
      </c>
      <c r="M3234">
        <v>5</v>
      </c>
    </row>
    <row r="3235" spans="1:13" x14ac:dyDescent="0.3">
      <c r="A3235" t="s">
        <v>1076</v>
      </c>
      <c r="B3235">
        <v>2018</v>
      </c>
      <c r="C3235" s="1">
        <v>700000</v>
      </c>
      <c r="D3235">
        <v>35278</v>
      </c>
      <c r="E3235" t="s">
        <v>14</v>
      </c>
      <c r="F3235" t="s">
        <v>11</v>
      </c>
      <c r="G3235" t="s">
        <v>12</v>
      </c>
      <c r="H3235" t="s">
        <v>121</v>
      </c>
      <c r="I3235" t="s">
        <v>2254</v>
      </c>
      <c r="J3235" t="s">
        <v>2363</v>
      </c>
      <c r="K3235" t="s">
        <v>3250</v>
      </c>
      <c r="L3235" t="s">
        <v>3251</v>
      </c>
      <c r="M3235">
        <v>5</v>
      </c>
    </row>
    <row r="3236" spans="1:13" x14ac:dyDescent="0.3">
      <c r="A3236" t="s">
        <v>1015</v>
      </c>
      <c r="B3236">
        <v>2018</v>
      </c>
      <c r="C3236" s="1">
        <v>795000</v>
      </c>
      <c r="D3236">
        <v>2860</v>
      </c>
      <c r="E3236" t="s">
        <v>14</v>
      </c>
      <c r="F3236" t="s">
        <v>11</v>
      </c>
      <c r="G3236" t="s">
        <v>12</v>
      </c>
      <c r="H3236" t="s">
        <v>121</v>
      </c>
      <c r="I3236" t="s">
        <v>2254</v>
      </c>
      <c r="J3236" t="s">
        <v>2363</v>
      </c>
      <c r="K3236" t="s">
        <v>3250</v>
      </c>
      <c r="L3236" t="s">
        <v>3251</v>
      </c>
      <c r="M3236">
        <v>5</v>
      </c>
    </row>
    <row r="3237" spans="1:13" x14ac:dyDescent="0.3">
      <c r="A3237" t="s">
        <v>2928</v>
      </c>
      <c r="B3237">
        <v>2010</v>
      </c>
      <c r="C3237" s="1">
        <v>515000</v>
      </c>
      <c r="D3237">
        <v>200000</v>
      </c>
      <c r="E3237" t="s">
        <v>14</v>
      </c>
      <c r="F3237" t="s">
        <v>25</v>
      </c>
      <c r="G3237" t="s">
        <v>12</v>
      </c>
      <c r="H3237" t="s">
        <v>121</v>
      </c>
      <c r="I3237" t="s">
        <v>2148</v>
      </c>
      <c r="J3237" t="s">
        <v>1764</v>
      </c>
      <c r="K3237" t="s">
        <v>2149</v>
      </c>
      <c r="L3237" t="s">
        <v>2150</v>
      </c>
      <c r="M3237">
        <v>7</v>
      </c>
    </row>
    <row r="3238" spans="1:13" x14ac:dyDescent="0.3">
      <c r="A3238" t="s">
        <v>1606</v>
      </c>
      <c r="B3238">
        <v>2018</v>
      </c>
      <c r="C3238" s="1">
        <v>450000</v>
      </c>
      <c r="D3238">
        <v>20000</v>
      </c>
      <c r="E3238" t="s">
        <v>10</v>
      </c>
      <c r="F3238" t="s">
        <v>25</v>
      </c>
      <c r="G3238" t="s">
        <v>12</v>
      </c>
      <c r="H3238" t="s">
        <v>121</v>
      </c>
      <c r="I3238" t="s">
        <v>1680</v>
      </c>
      <c r="J3238" t="s">
        <v>1681</v>
      </c>
      <c r="K3238" t="s">
        <v>1682</v>
      </c>
      <c r="L3238" t="s">
        <v>1683</v>
      </c>
      <c r="M3238">
        <v>6</v>
      </c>
    </row>
    <row r="3239" spans="1:13" x14ac:dyDescent="0.3">
      <c r="A3239" t="s">
        <v>3252</v>
      </c>
      <c r="B3239">
        <v>2008</v>
      </c>
      <c r="C3239" s="1">
        <v>155000</v>
      </c>
      <c r="D3239">
        <v>60000</v>
      </c>
      <c r="E3239" t="s">
        <v>10</v>
      </c>
      <c r="F3239" t="s">
        <v>25</v>
      </c>
      <c r="G3239" t="s">
        <v>12</v>
      </c>
      <c r="H3239" t="s">
        <v>154</v>
      </c>
      <c r="I3239" t="s">
        <v>1962</v>
      </c>
      <c r="J3239" t="s">
        <v>1850</v>
      </c>
      <c r="K3239" t="s">
        <v>3253</v>
      </c>
      <c r="L3239" t="s">
        <v>3254</v>
      </c>
      <c r="M3239">
        <v>5</v>
      </c>
    </row>
    <row r="3240" spans="1:13" x14ac:dyDescent="0.3">
      <c r="A3240" t="s">
        <v>1500</v>
      </c>
      <c r="B3240">
        <v>2011</v>
      </c>
      <c r="C3240" s="1">
        <v>350000</v>
      </c>
      <c r="D3240">
        <v>100000</v>
      </c>
      <c r="E3240" t="s">
        <v>14</v>
      </c>
      <c r="F3240" t="s">
        <v>25</v>
      </c>
      <c r="G3240" t="s">
        <v>12</v>
      </c>
      <c r="H3240" t="s">
        <v>126</v>
      </c>
      <c r="I3240" t="s">
        <v>1658</v>
      </c>
      <c r="J3240" t="s">
        <v>1659</v>
      </c>
      <c r="K3240" t="s">
        <v>1660</v>
      </c>
      <c r="L3240" t="s">
        <v>1661</v>
      </c>
      <c r="M3240">
        <v>5</v>
      </c>
    </row>
    <row r="3241" spans="1:13" x14ac:dyDescent="0.3">
      <c r="A3241" t="s">
        <v>285</v>
      </c>
      <c r="B3241">
        <v>2011</v>
      </c>
      <c r="C3241" s="1">
        <v>250000</v>
      </c>
      <c r="D3241">
        <v>78562</v>
      </c>
      <c r="E3241" t="s">
        <v>14</v>
      </c>
      <c r="F3241" t="s">
        <v>11</v>
      </c>
      <c r="G3241" t="s">
        <v>12</v>
      </c>
      <c r="H3241" t="s">
        <v>121</v>
      </c>
      <c r="I3241" t="s">
        <v>1662</v>
      </c>
      <c r="J3241" t="s">
        <v>1663</v>
      </c>
      <c r="K3241" t="s">
        <v>2029</v>
      </c>
      <c r="L3241" t="s">
        <v>1665</v>
      </c>
      <c r="M3241">
        <v>5</v>
      </c>
    </row>
    <row r="3242" spans="1:13" x14ac:dyDescent="0.3">
      <c r="A3242" t="s">
        <v>123</v>
      </c>
      <c r="B3242">
        <v>2011</v>
      </c>
      <c r="C3242" s="1">
        <v>450000</v>
      </c>
      <c r="D3242">
        <v>96000</v>
      </c>
      <c r="E3242" t="s">
        <v>14</v>
      </c>
      <c r="F3242" t="s">
        <v>25</v>
      </c>
      <c r="G3242" t="s">
        <v>12</v>
      </c>
      <c r="H3242" t="s">
        <v>151</v>
      </c>
      <c r="I3242" t="s">
        <v>1899</v>
      </c>
      <c r="J3242" t="s">
        <v>1900</v>
      </c>
      <c r="K3242" t="s">
        <v>1901</v>
      </c>
      <c r="L3242" t="s">
        <v>1902</v>
      </c>
      <c r="M3242">
        <v>5</v>
      </c>
    </row>
    <row r="3243" spans="1:13" x14ac:dyDescent="0.3">
      <c r="A3243" t="s">
        <v>3255</v>
      </c>
      <c r="B3243">
        <v>2003</v>
      </c>
      <c r="C3243" s="1">
        <v>55599</v>
      </c>
      <c r="D3243">
        <v>36088</v>
      </c>
      <c r="E3243" t="s">
        <v>10</v>
      </c>
      <c r="F3243" t="s">
        <v>25</v>
      </c>
      <c r="G3243" t="s">
        <v>12</v>
      </c>
      <c r="H3243" t="s">
        <v>121</v>
      </c>
      <c r="I3243" t="s">
        <v>1642</v>
      </c>
      <c r="J3243" t="s">
        <v>1655</v>
      </c>
      <c r="K3243" t="s">
        <v>1656</v>
      </c>
      <c r="L3243" t="s">
        <v>1657</v>
      </c>
      <c r="M3243">
        <v>4</v>
      </c>
    </row>
    <row r="3244" spans="1:13" x14ac:dyDescent="0.3">
      <c r="A3244" t="s">
        <v>166</v>
      </c>
      <c r="B3244">
        <v>2014</v>
      </c>
      <c r="C3244" s="1">
        <v>420000</v>
      </c>
      <c r="D3244">
        <v>50000</v>
      </c>
      <c r="E3244" t="s">
        <v>14</v>
      </c>
      <c r="F3244" t="s">
        <v>25</v>
      </c>
      <c r="G3244" t="s">
        <v>12</v>
      </c>
      <c r="H3244" t="s">
        <v>121</v>
      </c>
      <c r="I3244" t="s">
        <v>1691</v>
      </c>
      <c r="J3244" t="s">
        <v>1639</v>
      </c>
      <c r="K3244" t="s">
        <v>1692</v>
      </c>
      <c r="L3244" t="s">
        <v>1693</v>
      </c>
      <c r="M3244">
        <v>5</v>
      </c>
    </row>
    <row r="3245" spans="1:13" x14ac:dyDescent="0.3">
      <c r="A3245" t="s">
        <v>1578</v>
      </c>
      <c r="B3245">
        <v>2012</v>
      </c>
      <c r="C3245" s="1">
        <v>315000</v>
      </c>
      <c r="D3245">
        <v>100000</v>
      </c>
      <c r="E3245" t="s">
        <v>14</v>
      </c>
      <c r="F3245" t="s">
        <v>25</v>
      </c>
      <c r="G3245" t="s">
        <v>12</v>
      </c>
      <c r="H3245" t="s">
        <v>121</v>
      </c>
      <c r="I3245" t="s">
        <v>1676</v>
      </c>
      <c r="J3245" t="s">
        <v>1676</v>
      </c>
      <c r="K3245" t="s">
        <v>1676</v>
      </c>
      <c r="L3245" t="s">
        <v>1676</v>
      </c>
    </row>
    <row r="3246" spans="1:13" x14ac:dyDescent="0.3">
      <c r="A3246" t="s">
        <v>2644</v>
      </c>
      <c r="B3246">
        <v>2018</v>
      </c>
      <c r="C3246" s="1">
        <v>750000</v>
      </c>
      <c r="D3246">
        <v>40000</v>
      </c>
      <c r="E3246" t="s">
        <v>14</v>
      </c>
      <c r="F3246" t="s">
        <v>25</v>
      </c>
      <c r="G3246" t="s">
        <v>12</v>
      </c>
      <c r="H3246" t="s">
        <v>121</v>
      </c>
      <c r="I3246" t="s">
        <v>1820</v>
      </c>
      <c r="J3246" t="s">
        <v>1625</v>
      </c>
      <c r="K3246" t="s">
        <v>1685</v>
      </c>
      <c r="L3246" t="s">
        <v>1686</v>
      </c>
      <c r="M3246">
        <v>5</v>
      </c>
    </row>
    <row r="3247" spans="1:13" x14ac:dyDescent="0.3">
      <c r="A3247" t="s">
        <v>3256</v>
      </c>
      <c r="B3247">
        <v>2020</v>
      </c>
      <c r="C3247" s="1">
        <v>450000</v>
      </c>
      <c r="D3247">
        <v>10000</v>
      </c>
      <c r="E3247" t="s">
        <v>10</v>
      </c>
      <c r="F3247" t="s">
        <v>25</v>
      </c>
      <c r="G3247" t="s">
        <v>12</v>
      </c>
      <c r="H3247" t="s">
        <v>121</v>
      </c>
      <c r="I3247" t="s">
        <v>1845</v>
      </c>
      <c r="J3247" t="s">
        <v>1681</v>
      </c>
      <c r="K3247" t="s">
        <v>1758</v>
      </c>
      <c r="L3247" t="s">
        <v>1739</v>
      </c>
      <c r="M3247">
        <v>5</v>
      </c>
    </row>
    <row r="3248" spans="1:13" x14ac:dyDescent="0.3">
      <c r="A3248" t="s">
        <v>227</v>
      </c>
      <c r="B3248">
        <v>2008</v>
      </c>
      <c r="C3248" s="1">
        <v>175000</v>
      </c>
      <c r="D3248">
        <v>60000</v>
      </c>
      <c r="E3248" t="s">
        <v>14</v>
      </c>
      <c r="F3248" t="s">
        <v>25</v>
      </c>
      <c r="G3248" t="s">
        <v>12</v>
      </c>
      <c r="H3248" t="s">
        <v>126</v>
      </c>
      <c r="I3248" t="s">
        <v>1750</v>
      </c>
      <c r="J3248" t="s">
        <v>1625</v>
      </c>
      <c r="K3248" t="s">
        <v>2035</v>
      </c>
      <c r="L3248" t="s">
        <v>1627</v>
      </c>
      <c r="M3248">
        <v>5</v>
      </c>
    </row>
    <row r="3249" spans="1:13" x14ac:dyDescent="0.3">
      <c r="A3249" t="s">
        <v>779</v>
      </c>
      <c r="B3249">
        <v>2019</v>
      </c>
      <c r="C3249" s="1">
        <v>650000</v>
      </c>
      <c r="D3249">
        <v>10000</v>
      </c>
      <c r="E3249" t="s">
        <v>10</v>
      </c>
      <c r="F3249" t="s">
        <v>25</v>
      </c>
      <c r="G3249" t="s">
        <v>12</v>
      </c>
      <c r="H3249" t="s">
        <v>121</v>
      </c>
      <c r="I3249" t="s">
        <v>2175</v>
      </c>
      <c r="J3249" t="s">
        <v>1647</v>
      </c>
      <c r="K3249" t="s">
        <v>1648</v>
      </c>
      <c r="L3249" t="s">
        <v>2176</v>
      </c>
      <c r="M3249">
        <v>5</v>
      </c>
    </row>
    <row r="3250" spans="1:13" x14ac:dyDescent="0.3">
      <c r="A3250" t="s">
        <v>747</v>
      </c>
      <c r="B3250">
        <v>2018</v>
      </c>
      <c r="C3250" s="1">
        <v>1050000</v>
      </c>
      <c r="D3250">
        <v>10000</v>
      </c>
      <c r="E3250" t="s">
        <v>14</v>
      </c>
      <c r="F3250" t="s">
        <v>25</v>
      </c>
      <c r="G3250" t="s">
        <v>12</v>
      </c>
      <c r="H3250" t="s">
        <v>121</v>
      </c>
      <c r="I3250" t="s">
        <v>3098</v>
      </c>
      <c r="J3250" t="s">
        <v>1625</v>
      </c>
      <c r="K3250" t="s">
        <v>2630</v>
      </c>
      <c r="L3250" t="s">
        <v>1686</v>
      </c>
      <c r="M3250">
        <v>7</v>
      </c>
    </row>
    <row r="3251" spans="1:13" x14ac:dyDescent="0.3">
      <c r="A3251" t="s">
        <v>348</v>
      </c>
      <c r="B3251">
        <v>2011</v>
      </c>
      <c r="C3251" s="1">
        <v>375000</v>
      </c>
      <c r="D3251">
        <v>35000</v>
      </c>
      <c r="E3251" t="s">
        <v>14</v>
      </c>
      <c r="F3251" t="s">
        <v>25</v>
      </c>
      <c r="G3251" t="s">
        <v>12</v>
      </c>
      <c r="H3251" t="s">
        <v>126</v>
      </c>
      <c r="I3251" t="s">
        <v>1899</v>
      </c>
      <c r="J3251" t="s">
        <v>1900</v>
      </c>
      <c r="K3251" t="s">
        <v>1901</v>
      </c>
      <c r="L3251" t="s">
        <v>1902</v>
      </c>
      <c r="M3251">
        <v>5</v>
      </c>
    </row>
    <row r="3252" spans="1:13" x14ac:dyDescent="0.3">
      <c r="A3252" t="s">
        <v>3257</v>
      </c>
      <c r="B3252">
        <v>2014</v>
      </c>
      <c r="C3252" s="1">
        <v>1100000</v>
      </c>
      <c r="D3252">
        <v>80000</v>
      </c>
      <c r="E3252" t="s">
        <v>14</v>
      </c>
      <c r="F3252" t="s">
        <v>25</v>
      </c>
      <c r="G3252" t="s">
        <v>12</v>
      </c>
      <c r="H3252" t="s">
        <v>121</v>
      </c>
      <c r="I3252" t="s">
        <v>2004</v>
      </c>
      <c r="J3252" t="s">
        <v>2540</v>
      </c>
      <c r="K3252" t="s">
        <v>2541</v>
      </c>
      <c r="L3252" t="s">
        <v>2998</v>
      </c>
      <c r="M3252">
        <v>7</v>
      </c>
    </row>
    <row r="3253" spans="1:13" x14ac:dyDescent="0.3">
      <c r="A3253" t="s">
        <v>3258</v>
      </c>
      <c r="B3253">
        <v>2019</v>
      </c>
      <c r="C3253" s="1">
        <v>1550000</v>
      </c>
      <c r="D3253">
        <v>28000</v>
      </c>
      <c r="E3253" t="s">
        <v>14</v>
      </c>
      <c r="F3253" t="s">
        <v>25</v>
      </c>
      <c r="G3253" t="s">
        <v>12</v>
      </c>
      <c r="H3253" t="s">
        <v>121</v>
      </c>
      <c r="I3253" t="s">
        <v>1892</v>
      </c>
      <c r="J3253" t="s">
        <v>1742</v>
      </c>
      <c r="K3253" t="s">
        <v>2714</v>
      </c>
      <c r="L3253" t="s">
        <v>1894</v>
      </c>
      <c r="M3253">
        <v>7</v>
      </c>
    </row>
    <row r="3254" spans="1:13" x14ac:dyDescent="0.3">
      <c r="A3254" t="s">
        <v>3259</v>
      </c>
      <c r="B3254">
        <v>2017</v>
      </c>
      <c r="C3254" s="1">
        <v>620000</v>
      </c>
      <c r="D3254">
        <v>35000</v>
      </c>
      <c r="E3254" t="s">
        <v>14</v>
      </c>
      <c r="F3254" t="s">
        <v>25</v>
      </c>
      <c r="G3254" t="s">
        <v>12</v>
      </c>
      <c r="H3254" t="s">
        <v>121</v>
      </c>
      <c r="I3254" t="s">
        <v>3260</v>
      </c>
      <c r="J3254" t="s">
        <v>1629</v>
      </c>
      <c r="K3254" t="s">
        <v>2575</v>
      </c>
      <c r="L3254" t="s">
        <v>2559</v>
      </c>
      <c r="M3254">
        <v>5</v>
      </c>
    </row>
    <row r="3255" spans="1:13" x14ac:dyDescent="0.3">
      <c r="A3255" t="s">
        <v>2700</v>
      </c>
      <c r="B3255">
        <v>2017</v>
      </c>
      <c r="C3255" s="1">
        <v>1511000</v>
      </c>
      <c r="D3255">
        <v>32000</v>
      </c>
      <c r="E3255" t="s">
        <v>14</v>
      </c>
      <c r="F3255" t="s">
        <v>25</v>
      </c>
      <c r="G3255" t="s">
        <v>12</v>
      </c>
      <c r="H3255" t="s">
        <v>121</v>
      </c>
      <c r="I3255" t="s">
        <v>1989</v>
      </c>
      <c r="J3255" t="s">
        <v>2331</v>
      </c>
      <c r="K3255" t="s">
        <v>1803</v>
      </c>
      <c r="L3255" t="s">
        <v>2332</v>
      </c>
      <c r="M3255">
        <v>5</v>
      </c>
    </row>
    <row r="3256" spans="1:13" x14ac:dyDescent="0.3">
      <c r="A3256" t="s">
        <v>258</v>
      </c>
      <c r="B3256">
        <v>2003</v>
      </c>
      <c r="C3256" s="1">
        <v>135000</v>
      </c>
      <c r="D3256">
        <v>40000</v>
      </c>
      <c r="E3256" t="s">
        <v>10</v>
      </c>
      <c r="F3256" t="s">
        <v>25</v>
      </c>
      <c r="G3256" t="s">
        <v>12</v>
      </c>
      <c r="H3256" t="s">
        <v>121</v>
      </c>
      <c r="I3256" t="s">
        <v>1677</v>
      </c>
      <c r="J3256" t="s">
        <v>1730</v>
      </c>
      <c r="K3256" t="s">
        <v>1660</v>
      </c>
      <c r="L3256" t="s">
        <v>1731</v>
      </c>
      <c r="M3256">
        <v>5</v>
      </c>
    </row>
    <row r="3257" spans="1:13" x14ac:dyDescent="0.3">
      <c r="A3257" t="s">
        <v>639</v>
      </c>
      <c r="B3257">
        <v>2019</v>
      </c>
      <c r="C3257" s="1">
        <v>320000</v>
      </c>
      <c r="D3257">
        <v>10000</v>
      </c>
      <c r="E3257" t="s">
        <v>10</v>
      </c>
      <c r="F3257" t="s">
        <v>25</v>
      </c>
      <c r="G3257" t="s">
        <v>12</v>
      </c>
      <c r="H3257" t="s">
        <v>121</v>
      </c>
      <c r="I3257" t="s">
        <v>2080</v>
      </c>
      <c r="J3257" t="s">
        <v>2081</v>
      </c>
      <c r="K3257" t="s">
        <v>2082</v>
      </c>
      <c r="L3257" t="s">
        <v>2083</v>
      </c>
      <c r="M3257">
        <v>5</v>
      </c>
    </row>
    <row r="3258" spans="1:13" x14ac:dyDescent="0.3">
      <c r="A3258" t="s">
        <v>431</v>
      </c>
      <c r="B3258">
        <v>2019</v>
      </c>
      <c r="C3258" s="1">
        <v>1650000</v>
      </c>
      <c r="D3258">
        <v>25000</v>
      </c>
      <c r="E3258" t="s">
        <v>14</v>
      </c>
      <c r="F3258" t="s">
        <v>25</v>
      </c>
      <c r="G3258" t="s">
        <v>19</v>
      </c>
      <c r="H3258" t="s">
        <v>126</v>
      </c>
      <c r="I3258" t="s">
        <v>1892</v>
      </c>
      <c r="J3258" t="s">
        <v>1742</v>
      </c>
      <c r="K3258" t="s">
        <v>2714</v>
      </c>
      <c r="L3258" t="s">
        <v>1894</v>
      </c>
      <c r="M3258">
        <v>7</v>
      </c>
    </row>
    <row r="3259" spans="1:13" x14ac:dyDescent="0.3">
      <c r="A3259" t="s">
        <v>275</v>
      </c>
      <c r="B3259">
        <v>2016</v>
      </c>
      <c r="C3259" s="1">
        <v>320000</v>
      </c>
      <c r="D3259">
        <v>50000</v>
      </c>
      <c r="E3259" t="s">
        <v>10</v>
      </c>
      <c r="F3259" t="s">
        <v>25</v>
      </c>
      <c r="G3259" t="s">
        <v>12</v>
      </c>
      <c r="H3259" t="s">
        <v>121</v>
      </c>
      <c r="I3259" t="s">
        <v>1729</v>
      </c>
      <c r="J3259" t="s">
        <v>1730</v>
      </c>
      <c r="K3259" t="s">
        <v>1758</v>
      </c>
      <c r="L3259" t="s">
        <v>1731</v>
      </c>
      <c r="M3259">
        <v>5</v>
      </c>
    </row>
    <row r="3260" spans="1:13" x14ac:dyDescent="0.3">
      <c r="A3260" t="s">
        <v>3261</v>
      </c>
      <c r="B3260">
        <v>2012</v>
      </c>
      <c r="C3260" s="1">
        <v>400000</v>
      </c>
      <c r="D3260">
        <v>129000</v>
      </c>
      <c r="E3260" t="s">
        <v>14</v>
      </c>
      <c r="F3260" t="s">
        <v>25</v>
      </c>
      <c r="G3260" t="s">
        <v>12</v>
      </c>
      <c r="H3260" t="s">
        <v>121</v>
      </c>
      <c r="I3260" t="s">
        <v>1674</v>
      </c>
      <c r="J3260" t="s">
        <v>1625</v>
      </c>
      <c r="K3260" t="s">
        <v>1675</v>
      </c>
      <c r="L3260" t="s">
        <v>1627</v>
      </c>
      <c r="M3260">
        <v>5</v>
      </c>
    </row>
    <row r="3261" spans="1:13" x14ac:dyDescent="0.3">
      <c r="A3261" t="s">
        <v>1113</v>
      </c>
      <c r="B3261">
        <v>2015</v>
      </c>
      <c r="C3261" s="1">
        <v>900000</v>
      </c>
      <c r="D3261">
        <v>100000</v>
      </c>
      <c r="E3261" t="s">
        <v>14</v>
      </c>
      <c r="F3261" t="s">
        <v>25</v>
      </c>
      <c r="G3261" t="s">
        <v>19</v>
      </c>
      <c r="H3261" t="s">
        <v>126</v>
      </c>
      <c r="I3261" t="s">
        <v>1746</v>
      </c>
      <c r="J3261" t="s">
        <v>1742</v>
      </c>
      <c r="K3261" t="s">
        <v>2108</v>
      </c>
      <c r="L3261" t="s">
        <v>2109</v>
      </c>
      <c r="M3261">
        <v>7</v>
      </c>
    </row>
    <row r="3262" spans="1:13" x14ac:dyDescent="0.3">
      <c r="A3262" t="s">
        <v>354</v>
      </c>
      <c r="B3262">
        <v>2018</v>
      </c>
      <c r="C3262" s="1">
        <v>310000</v>
      </c>
      <c r="D3262">
        <v>30000</v>
      </c>
      <c r="E3262" t="s">
        <v>10</v>
      </c>
      <c r="F3262" t="s">
        <v>25</v>
      </c>
      <c r="G3262" t="s">
        <v>12</v>
      </c>
      <c r="H3262" t="s">
        <v>121</v>
      </c>
      <c r="I3262" t="s">
        <v>1710</v>
      </c>
      <c r="J3262" t="s">
        <v>1655</v>
      </c>
      <c r="K3262" t="s">
        <v>1711</v>
      </c>
      <c r="L3262" t="s">
        <v>1712</v>
      </c>
      <c r="M3262">
        <v>5</v>
      </c>
    </row>
    <row r="3263" spans="1:13" x14ac:dyDescent="0.3">
      <c r="A3263" t="s">
        <v>279</v>
      </c>
      <c r="B3263">
        <v>2018</v>
      </c>
      <c r="C3263" s="1">
        <v>595000</v>
      </c>
      <c r="D3263">
        <v>28000</v>
      </c>
      <c r="E3263" t="s">
        <v>10</v>
      </c>
      <c r="F3263" t="s">
        <v>25</v>
      </c>
      <c r="G3263" t="s">
        <v>12</v>
      </c>
      <c r="H3263" t="s">
        <v>126</v>
      </c>
      <c r="I3263" t="s">
        <v>1733</v>
      </c>
      <c r="J3263" t="s">
        <v>1681</v>
      </c>
      <c r="K3263" t="s">
        <v>1995</v>
      </c>
      <c r="L3263" t="s">
        <v>1996</v>
      </c>
      <c r="M3263">
        <v>5</v>
      </c>
    </row>
    <row r="3264" spans="1:13" x14ac:dyDescent="0.3">
      <c r="A3264" t="s">
        <v>3262</v>
      </c>
      <c r="B3264">
        <v>2013</v>
      </c>
      <c r="C3264" s="1">
        <v>350000</v>
      </c>
      <c r="D3264">
        <v>70000</v>
      </c>
      <c r="E3264" t="s">
        <v>10</v>
      </c>
      <c r="F3264" t="s">
        <v>25</v>
      </c>
      <c r="G3264" t="s">
        <v>12</v>
      </c>
      <c r="H3264" t="s">
        <v>121</v>
      </c>
      <c r="I3264" t="s">
        <v>2623</v>
      </c>
      <c r="J3264" t="s">
        <v>1832</v>
      </c>
      <c r="K3264" t="s">
        <v>3263</v>
      </c>
      <c r="L3264" t="s">
        <v>3264</v>
      </c>
      <c r="M3264">
        <v>5</v>
      </c>
    </row>
    <row r="3265" spans="1:13" x14ac:dyDescent="0.3">
      <c r="A3265" t="s">
        <v>1065</v>
      </c>
      <c r="B3265">
        <v>2013</v>
      </c>
      <c r="C3265" s="1">
        <v>275000</v>
      </c>
      <c r="D3265">
        <v>110000</v>
      </c>
      <c r="E3265" t="s">
        <v>14</v>
      </c>
      <c r="F3265" t="s">
        <v>25</v>
      </c>
      <c r="G3265" t="s">
        <v>12</v>
      </c>
      <c r="H3265" t="s">
        <v>121</v>
      </c>
      <c r="I3265" t="s">
        <v>1864</v>
      </c>
      <c r="J3265" t="s">
        <v>1896</v>
      </c>
      <c r="K3265" t="s">
        <v>2124</v>
      </c>
      <c r="L3265" t="s">
        <v>2125</v>
      </c>
      <c r="M3265">
        <v>5</v>
      </c>
    </row>
    <row r="3266" spans="1:13" x14ac:dyDescent="0.3">
      <c r="A3266" t="s">
        <v>165</v>
      </c>
      <c r="B3266">
        <v>2019</v>
      </c>
      <c r="C3266" s="1">
        <v>420000</v>
      </c>
      <c r="D3266">
        <v>10000</v>
      </c>
      <c r="E3266" t="s">
        <v>10</v>
      </c>
      <c r="F3266" t="s">
        <v>25</v>
      </c>
      <c r="G3266" t="s">
        <v>12</v>
      </c>
      <c r="H3266" t="s">
        <v>121</v>
      </c>
      <c r="I3266" t="s">
        <v>1872</v>
      </c>
      <c r="J3266" t="s">
        <v>1814</v>
      </c>
      <c r="K3266" t="s">
        <v>1873</v>
      </c>
      <c r="L3266" t="s">
        <v>1874</v>
      </c>
      <c r="M3266">
        <v>5</v>
      </c>
    </row>
    <row r="3267" spans="1:13" x14ac:dyDescent="0.3">
      <c r="A3267" t="s">
        <v>952</v>
      </c>
      <c r="B3267">
        <v>2008</v>
      </c>
      <c r="C3267" s="1">
        <v>250000</v>
      </c>
      <c r="D3267">
        <v>110000</v>
      </c>
      <c r="E3267" t="s">
        <v>14</v>
      </c>
      <c r="F3267" t="s">
        <v>25</v>
      </c>
      <c r="G3267" t="s">
        <v>12</v>
      </c>
      <c r="H3267" t="s">
        <v>126</v>
      </c>
      <c r="I3267" t="s">
        <v>2524</v>
      </c>
      <c r="J3267" t="s">
        <v>2039</v>
      </c>
      <c r="K3267" t="s">
        <v>2197</v>
      </c>
      <c r="L3267" t="s">
        <v>2242</v>
      </c>
      <c r="M3267">
        <v>5</v>
      </c>
    </row>
    <row r="3268" spans="1:13" x14ac:dyDescent="0.3">
      <c r="A3268" t="s">
        <v>474</v>
      </c>
      <c r="B3268">
        <v>2007</v>
      </c>
      <c r="C3268" s="1">
        <v>250000</v>
      </c>
      <c r="D3268">
        <v>100000</v>
      </c>
      <c r="E3268" t="s">
        <v>14</v>
      </c>
      <c r="F3268" t="s">
        <v>25</v>
      </c>
      <c r="G3268" t="s">
        <v>12</v>
      </c>
      <c r="H3268" t="s">
        <v>126</v>
      </c>
      <c r="I3268" t="s">
        <v>1750</v>
      </c>
      <c r="J3268" t="s">
        <v>1625</v>
      </c>
      <c r="K3268" t="s">
        <v>2035</v>
      </c>
      <c r="L3268" t="s">
        <v>1627</v>
      </c>
      <c r="M3268">
        <v>5</v>
      </c>
    </row>
    <row r="3269" spans="1:13" x14ac:dyDescent="0.3">
      <c r="A3269" t="s">
        <v>2953</v>
      </c>
      <c r="B3269">
        <v>2016</v>
      </c>
      <c r="C3269" s="1">
        <v>525000</v>
      </c>
      <c r="D3269">
        <v>60000</v>
      </c>
      <c r="E3269" t="s">
        <v>10</v>
      </c>
      <c r="F3269" t="s">
        <v>25</v>
      </c>
      <c r="G3269" t="s">
        <v>19</v>
      </c>
      <c r="H3269" t="s">
        <v>121</v>
      </c>
      <c r="I3269" t="s">
        <v>2772</v>
      </c>
      <c r="J3269" t="s">
        <v>1647</v>
      </c>
      <c r="K3269" t="s">
        <v>1682</v>
      </c>
      <c r="L3269" t="s">
        <v>1865</v>
      </c>
      <c r="M3269">
        <v>5</v>
      </c>
    </row>
    <row r="3270" spans="1:13" x14ac:dyDescent="0.3">
      <c r="A3270" t="s">
        <v>2646</v>
      </c>
      <c r="B3270">
        <v>2008</v>
      </c>
      <c r="C3270" s="1">
        <v>250000</v>
      </c>
      <c r="D3270">
        <v>110000</v>
      </c>
      <c r="E3270" t="s">
        <v>14</v>
      </c>
      <c r="F3270" t="s">
        <v>25</v>
      </c>
      <c r="G3270" t="s">
        <v>12</v>
      </c>
      <c r="H3270" t="s">
        <v>154</v>
      </c>
      <c r="I3270" t="s">
        <v>2438</v>
      </c>
      <c r="J3270" t="s">
        <v>2439</v>
      </c>
      <c r="K3270" t="s">
        <v>1877</v>
      </c>
      <c r="L3270" t="s">
        <v>1878</v>
      </c>
      <c r="M3270">
        <v>7</v>
      </c>
    </row>
    <row r="3271" spans="1:13" x14ac:dyDescent="0.3">
      <c r="A3271" t="s">
        <v>2194</v>
      </c>
      <c r="B3271">
        <v>2007</v>
      </c>
      <c r="C3271" s="1">
        <v>90000</v>
      </c>
      <c r="D3271">
        <v>64000</v>
      </c>
      <c r="E3271" t="s">
        <v>10</v>
      </c>
      <c r="F3271" t="s">
        <v>25</v>
      </c>
      <c r="G3271" t="s">
        <v>12</v>
      </c>
      <c r="H3271" t="s">
        <v>121</v>
      </c>
      <c r="I3271" t="s">
        <v>1676</v>
      </c>
      <c r="J3271" t="s">
        <v>1676</v>
      </c>
      <c r="K3271" t="s">
        <v>1676</v>
      </c>
      <c r="L3271" t="s">
        <v>1676</v>
      </c>
    </row>
    <row r="3272" spans="1:13" x14ac:dyDescent="0.3">
      <c r="A3272" t="s">
        <v>1195</v>
      </c>
      <c r="B3272">
        <v>2017</v>
      </c>
      <c r="C3272" s="1">
        <v>430000</v>
      </c>
      <c r="D3272">
        <v>10000</v>
      </c>
      <c r="E3272" t="s">
        <v>10</v>
      </c>
      <c r="F3272" t="s">
        <v>25</v>
      </c>
      <c r="G3272" t="s">
        <v>12</v>
      </c>
      <c r="H3272" t="s">
        <v>121</v>
      </c>
      <c r="I3272" t="s">
        <v>1842</v>
      </c>
      <c r="J3272" t="s">
        <v>1730</v>
      </c>
      <c r="K3272" t="s">
        <v>1843</v>
      </c>
      <c r="L3272" t="s">
        <v>1731</v>
      </c>
      <c r="M3272">
        <v>5</v>
      </c>
    </row>
    <row r="3273" spans="1:13" x14ac:dyDescent="0.3">
      <c r="A3273" t="s">
        <v>1014</v>
      </c>
      <c r="B3273">
        <v>2017</v>
      </c>
      <c r="C3273" s="1">
        <v>630000</v>
      </c>
      <c r="D3273">
        <v>35000</v>
      </c>
      <c r="E3273" t="s">
        <v>10</v>
      </c>
      <c r="F3273" t="s">
        <v>25</v>
      </c>
      <c r="G3273" t="s">
        <v>12</v>
      </c>
      <c r="H3273" t="s">
        <v>121</v>
      </c>
      <c r="I3273" t="s">
        <v>1707</v>
      </c>
      <c r="J3273" t="s">
        <v>1647</v>
      </c>
      <c r="K3273" t="s">
        <v>1708</v>
      </c>
      <c r="L3273" t="s">
        <v>1709</v>
      </c>
      <c r="M3273">
        <v>5</v>
      </c>
    </row>
    <row r="3274" spans="1:13" x14ac:dyDescent="0.3">
      <c r="A3274" t="s">
        <v>1249</v>
      </c>
      <c r="B3274">
        <v>2018</v>
      </c>
      <c r="C3274" s="1">
        <v>550000</v>
      </c>
      <c r="D3274">
        <v>23000</v>
      </c>
      <c r="E3274" t="s">
        <v>10</v>
      </c>
      <c r="F3274" t="s">
        <v>25</v>
      </c>
      <c r="G3274" t="s">
        <v>12</v>
      </c>
      <c r="H3274" t="s">
        <v>121</v>
      </c>
      <c r="I3274" t="s">
        <v>1703</v>
      </c>
      <c r="J3274" t="s">
        <v>1704</v>
      </c>
      <c r="K3274" t="s">
        <v>2064</v>
      </c>
      <c r="L3274" t="s">
        <v>1706</v>
      </c>
      <c r="M3274">
        <v>5</v>
      </c>
    </row>
    <row r="3275" spans="1:13" x14ac:dyDescent="0.3">
      <c r="A3275" t="s">
        <v>459</v>
      </c>
      <c r="B3275">
        <v>2019</v>
      </c>
      <c r="C3275" s="1">
        <v>630000</v>
      </c>
      <c r="D3275">
        <v>15000</v>
      </c>
      <c r="E3275" t="s">
        <v>14</v>
      </c>
      <c r="F3275" t="s">
        <v>25</v>
      </c>
      <c r="G3275" t="s">
        <v>12</v>
      </c>
      <c r="H3275" t="s">
        <v>126</v>
      </c>
      <c r="I3275" t="s">
        <v>2075</v>
      </c>
      <c r="J3275" t="s">
        <v>1625</v>
      </c>
      <c r="K3275" t="s">
        <v>1626</v>
      </c>
      <c r="L3275" t="s">
        <v>1627</v>
      </c>
      <c r="M3275">
        <v>5</v>
      </c>
    </row>
    <row r="3276" spans="1:13" x14ac:dyDescent="0.3">
      <c r="A3276" t="s">
        <v>2518</v>
      </c>
      <c r="B3276">
        <v>2018</v>
      </c>
      <c r="C3276" s="1">
        <v>850000</v>
      </c>
      <c r="D3276">
        <v>20000</v>
      </c>
      <c r="E3276" t="s">
        <v>14</v>
      </c>
      <c r="F3276" t="s">
        <v>25</v>
      </c>
      <c r="G3276" t="s">
        <v>12</v>
      </c>
      <c r="H3276" t="s">
        <v>121</v>
      </c>
      <c r="I3276" t="s">
        <v>2372</v>
      </c>
      <c r="J3276" t="s">
        <v>1742</v>
      </c>
      <c r="K3276" t="s">
        <v>1877</v>
      </c>
      <c r="L3276" t="s">
        <v>2357</v>
      </c>
      <c r="M3276">
        <v>9</v>
      </c>
    </row>
    <row r="3277" spans="1:13" x14ac:dyDescent="0.3">
      <c r="A3277" t="s">
        <v>732</v>
      </c>
      <c r="B3277">
        <v>2011</v>
      </c>
      <c r="C3277" s="1">
        <v>455000</v>
      </c>
      <c r="D3277">
        <v>90000</v>
      </c>
      <c r="E3277" t="s">
        <v>14</v>
      </c>
      <c r="F3277" t="s">
        <v>25</v>
      </c>
      <c r="G3277" t="s">
        <v>12</v>
      </c>
      <c r="H3277" t="s">
        <v>121</v>
      </c>
      <c r="I3277" t="s">
        <v>1994</v>
      </c>
      <c r="J3277" t="s">
        <v>2164</v>
      </c>
      <c r="K3277" t="s">
        <v>2165</v>
      </c>
      <c r="L3277" t="s">
        <v>2166</v>
      </c>
      <c r="M3277">
        <v>7</v>
      </c>
    </row>
    <row r="3278" spans="1:13" x14ac:dyDescent="0.3">
      <c r="A3278" t="s">
        <v>732</v>
      </c>
      <c r="B3278">
        <v>2011</v>
      </c>
      <c r="C3278" s="1">
        <v>445000</v>
      </c>
      <c r="D3278">
        <v>90000</v>
      </c>
      <c r="E3278" t="s">
        <v>14</v>
      </c>
      <c r="F3278" t="s">
        <v>25</v>
      </c>
      <c r="G3278" t="s">
        <v>12</v>
      </c>
      <c r="H3278" t="s">
        <v>121</v>
      </c>
      <c r="I3278" t="s">
        <v>1994</v>
      </c>
      <c r="J3278" t="s">
        <v>2164</v>
      </c>
      <c r="K3278" t="s">
        <v>2165</v>
      </c>
      <c r="L3278" t="s">
        <v>2166</v>
      </c>
      <c r="M3278">
        <v>7</v>
      </c>
    </row>
    <row r="3279" spans="1:13" x14ac:dyDescent="0.3">
      <c r="A3279" t="s">
        <v>166</v>
      </c>
      <c r="B3279">
        <v>2013</v>
      </c>
      <c r="C3279" s="1">
        <v>370000</v>
      </c>
      <c r="D3279">
        <v>80000</v>
      </c>
      <c r="E3279" t="s">
        <v>14</v>
      </c>
      <c r="F3279" t="s">
        <v>25</v>
      </c>
      <c r="G3279" t="s">
        <v>12</v>
      </c>
      <c r="H3279" t="s">
        <v>121</v>
      </c>
      <c r="I3279" t="s">
        <v>1903</v>
      </c>
      <c r="J3279" t="s">
        <v>1639</v>
      </c>
      <c r="K3279" t="s">
        <v>1811</v>
      </c>
      <c r="L3279" t="s">
        <v>2419</v>
      </c>
      <c r="M3279">
        <v>5</v>
      </c>
    </row>
    <row r="3280" spans="1:13" x14ac:dyDescent="0.3">
      <c r="A3280" t="s">
        <v>394</v>
      </c>
      <c r="B3280">
        <v>2016</v>
      </c>
      <c r="C3280" s="1">
        <v>500000</v>
      </c>
      <c r="D3280">
        <v>50000</v>
      </c>
      <c r="E3280" t="s">
        <v>10</v>
      </c>
      <c r="F3280" t="s">
        <v>25</v>
      </c>
      <c r="G3280" t="s">
        <v>12</v>
      </c>
      <c r="H3280" t="s">
        <v>121</v>
      </c>
      <c r="I3280" t="s">
        <v>1677</v>
      </c>
      <c r="J3280" t="s">
        <v>1647</v>
      </c>
      <c r="K3280" t="s">
        <v>1682</v>
      </c>
      <c r="L3280" t="s">
        <v>1865</v>
      </c>
      <c r="M3280">
        <v>5</v>
      </c>
    </row>
    <row r="3281" spans="1:13" x14ac:dyDescent="0.3">
      <c r="A3281" t="s">
        <v>172</v>
      </c>
      <c r="B3281">
        <v>2005</v>
      </c>
      <c r="C3281" s="1">
        <v>95000</v>
      </c>
      <c r="D3281">
        <v>50000</v>
      </c>
      <c r="E3281" t="s">
        <v>14</v>
      </c>
      <c r="F3281" t="s">
        <v>25</v>
      </c>
      <c r="G3281" t="s">
        <v>12</v>
      </c>
      <c r="H3281" t="s">
        <v>126</v>
      </c>
      <c r="I3281" t="s">
        <v>1676</v>
      </c>
      <c r="J3281" t="s">
        <v>1676</v>
      </c>
      <c r="K3281" t="s">
        <v>1676</v>
      </c>
      <c r="L3281" t="s">
        <v>1676</v>
      </c>
    </row>
    <row r="3282" spans="1:13" x14ac:dyDescent="0.3">
      <c r="A3282" t="s">
        <v>1065</v>
      </c>
      <c r="B3282">
        <v>2012</v>
      </c>
      <c r="C3282" s="1">
        <v>140000</v>
      </c>
      <c r="D3282">
        <v>185000</v>
      </c>
      <c r="E3282" t="s">
        <v>14</v>
      </c>
      <c r="F3282" t="s">
        <v>25</v>
      </c>
      <c r="G3282" t="s">
        <v>12</v>
      </c>
      <c r="H3282" t="s">
        <v>126</v>
      </c>
      <c r="I3282" t="s">
        <v>2066</v>
      </c>
      <c r="J3282" t="s">
        <v>1896</v>
      </c>
      <c r="K3282" t="s">
        <v>2124</v>
      </c>
      <c r="L3282" t="s">
        <v>2125</v>
      </c>
      <c r="M3282">
        <v>5</v>
      </c>
    </row>
    <row r="3283" spans="1:13" x14ac:dyDescent="0.3">
      <c r="A3283" t="s">
        <v>548</v>
      </c>
      <c r="B3283">
        <v>2019</v>
      </c>
      <c r="C3283" s="1">
        <v>550000</v>
      </c>
      <c r="D3283">
        <v>40000</v>
      </c>
      <c r="E3283" t="s">
        <v>10</v>
      </c>
      <c r="F3283" t="s">
        <v>25</v>
      </c>
      <c r="G3283" t="s">
        <v>12</v>
      </c>
      <c r="H3283" t="s">
        <v>121</v>
      </c>
      <c r="I3283" t="s">
        <v>1869</v>
      </c>
      <c r="J3283" t="s">
        <v>1647</v>
      </c>
      <c r="K3283" t="s">
        <v>1870</v>
      </c>
      <c r="L3283" t="s">
        <v>1871</v>
      </c>
      <c r="M3283">
        <v>5</v>
      </c>
    </row>
    <row r="3284" spans="1:13" x14ac:dyDescent="0.3">
      <c r="A3284" t="s">
        <v>411</v>
      </c>
      <c r="B3284">
        <v>2017</v>
      </c>
      <c r="C3284" s="1">
        <v>300000</v>
      </c>
      <c r="D3284">
        <v>30000</v>
      </c>
      <c r="E3284" t="s">
        <v>10</v>
      </c>
      <c r="F3284" t="s">
        <v>25</v>
      </c>
      <c r="G3284" t="s">
        <v>12</v>
      </c>
      <c r="H3284" t="s">
        <v>121</v>
      </c>
      <c r="I3284" t="s">
        <v>1915</v>
      </c>
      <c r="J3284" t="s">
        <v>1916</v>
      </c>
      <c r="K3284" t="s">
        <v>1678</v>
      </c>
      <c r="L3284" t="s">
        <v>1917</v>
      </c>
      <c r="M3284">
        <v>5</v>
      </c>
    </row>
    <row r="3285" spans="1:13" x14ac:dyDescent="0.3">
      <c r="A3285" t="s">
        <v>1136</v>
      </c>
      <c r="B3285">
        <v>2011</v>
      </c>
      <c r="C3285" s="1">
        <v>150000</v>
      </c>
      <c r="D3285">
        <v>120000</v>
      </c>
      <c r="E3285" t="s">
        <v>14</v>
      </c>
      <c r="F3285" t="s">
        <v>25</v>
      </c>
      <c r="G3285" t="s">
        <v>12</v>
      </c>
      <c r="H3285" t="s">
        <v>121</v>
      </c>
      <c r="I3285" t="s">
        <v>2838</v>
      </c>
      <c r="J3285" t="s">
        <v>1639</v>
      </c>
      <c r="K3285" t="s">
        <v>2143</v>
      </c>
      <c r="L3285" t="s">
        <v>2144</v>
      </c>
      <c r="M3285">
        <v>5</v>
      </c>
    </row>
    <row r="3286" spans="1:13" x14ac:dyDescent="0.3">
      <c r="A3286" t="s">
        <v>159</v>
      </c>
      <c r="B3286">
        <v>2011</v>
      </c>
      <c r="C3286" s="1">
        <v>229999</v>
      </c>
      <c r="D3286">
        <v>500000</v>
      </c>
      <c r="E3286" t="s">
        <v>10</v>
      </c>
      <c r="F3286" t="s">
        <v>25</v>
      </c>
      <c r="G3286" t="s">
        <v>12</v>
      </c>
      <c r="H3286" t="s">
        <v>126</v>
      </c>
      <c r="I3286" t="s">
        <v>1677</v>
      </c>
      <c r="J3286" t="s">
        <v>1730</v>
      </c>
      <c r="K3286" t="s">
        <v>1660</v>
      </c>
      <c r="L3286" t="s">
        <v>1731</v>
      </c>
      <c r="M3286">
        <v>5</v>
      </c>
    </row>
    <row r="3287" spans="1:13" x14ac:dyDescent="0.3">
      <c r="A3287" t="s">
        <v>2867</v>
      </c>
      <c r="B3287">
        <v>2017</v>
      </c>
      <c r="C3287" s="1">
        <v>880000</v>
      </c>
      <c r="D3287">
        <v>46000</v>
      </c>
      <c r="E3287" t="s">
        <v>14</v>
      </c>
      <c r="F3287" t="s">
        <v>25</v>
      </c>
      <c r="G3287" t="s">
        <v>12</v>
      </c>
      <c r="H3287" t="s">
        <v>121</v>
      </c>
      <c r="I3287" t="s">
        <v>2340</v>
      </c>
      <c r="J3287" t="s">
        <v>1742</v>
      </c>
      <c r="K3287" t="s">
        <v>1877</v>
      </c>
      <c r="L3287" t="s">
        <v>2357</v>
      </c>
      <c r="M3287">
        <v>7</v>
      </c>
    </row>
    <row r="3288" spans="1:13" x14ac:dyDescent="0.3">
      <c r="A3288" t="s">
        <v>1419</v>
      </c>
      <c r="B3288">
        <v>2011</v>
      </c>
      <c r="C3288" s="1">
        <v>900000</v>
      </c>
      <c r="D3288">
        <v>120000</v>
      </c>
      <c r="E3288" t="s">
        <v>14</v>
      </c>
      <c r="F3288" t="s">
        <v>25</v>
      </c>
      <c r="G3288" t="s">
        <v>12</v>
      </c>
      <c r="H3288" t="s">
        <v>121</v>
      </c>
      <c r="I3288" t="s">
        <v>2138</v>
      </c>
      <c r="J3288" t="s">
        <v>1760</v>
      </c>
      <c r="K3288" t="s">
        <v>2139</v>
      </c>
      <c r="L3288" t="s">
        <v>1762</v>
      </c>
      <c r="M3288">
        <v>7</v>
      </c>
    </row>
    <row r="3289" spans="1:13" x14ac:dyDescent="0.3">
      <c r="A3289" t="s">
        <v>1043</v>
      </c>
      <c r="B3289">
        <v>2015</v>
      </c>
      <c r="C3289" s="1">
        <v>720000</v>
      </c>
      <c r="D3289">
        <v>80000</v>
      </c>
      <c r="E3289" t="s">
        <v>14</v>
      </c>
      <c r="F3289" t="s">
        <v>25</v>
      </c>
      <c r="G3289" t="s">
        <v>12</v>
      </c>
      <c r="H3289" t="s">
        <v>121</v>
      </c>
      <c r="I3289" t="s">
        <v>2340</v>
      </c>
      <c r="J3289" t="s">
        <v>2164</v>
      </c>
      <c r="K3289" t="s">
        <v>2035</v>
      </c>
      <c r="L3289" t="s">
        <v>2447</v>
      </c>
      <c r="M3289">
        <v>9</v>
      </c>
    </row>
    <row r="3290" spans="1:13" x14ac:dyDescent="0.3">
      <c r="A3290" t="s">
        <v>1618</v>
      </c>
      <c r="B3290">
        <v>2016</v>
      </c>
      <c r="C3290" s="1">
        <v>550000</v>
      </c>
      <c r="D3290">
        <v>90000</v>
      </c>
      <c r="E3290" t="s">
        <v>14</v>
      </c>
      <c r="F3290" t="s">
        <v>25</v>
      </c>
      <c r="G3290" t="s">
        <v>12</v>
      </c>
      <c r="H3290" t="s">
        <v>126</v>
      </c>
      <c r="I3290" t="s">
        <v>1691</v>
      </c>
      <c r="J3290" t="s">
        <v>1639</v>
      </c>
      <c r="K3290" t="s">
        <v>1692</v>
      </c>
      <c r="L3290" t="s">
        <v>1693</v>
      </c>
      <c r="M3290">
        <v>5</v>
      </c>
    </row>
    <row r="3291" spans="1:13" x14ac:dyDescent="0.3">
      <c r="A3291" t="s">
        <v>1043</v>
      </c>
      <c r="B3291">
        <v>2015</v>
      </c>
      <c r="C3291" s="1">
        <v>720000</v>
      </c>
      <c r="D3291">
        <v>90000</v>
      </c>
      <c r="E3291" t="s">
        <v>14</v>
      </c>
      <c r="F3291" t="s">
        <v>25</v>
      </c>
      <c r="G3291" t="s">
        <v>12</v>
      </c>
      <c r="H3291" t="s">
        <v>121</v>
      </c>
      <c r="I3291" t="s">
        <v>2340</v>
      </c>
      <c r="J3291" t="s">
        <v>2164</v>
      </c>
      <c r="K3291" t="s">
        <v>2035</v>
      </c>
      <c r="L3291" t="s">
        <v>2447</v>
      </c>
      <c r="M3291">
        <v>9</v>
      </c>
    </row>
    <row r="3292" spans="1:13" x14ac:dyDescent="0.3">
      <c r="A3292" t="s">
        <v>2194</v>
      </c>
      <c r="B3292">
        <v>2006</v>
      </c>
      <c r="C3292" s="1">
        <v>70000</v>
      </c>
      <c r="D3292">
        <v>80000</v>
      </c>
      <c r="E3292" t="s">
        <v>10</v>
      </c>
      <c r="F3292" t="s">
        <v>25</v>
      </c>
      <c r="G3292" t="s">
        <v>12</v>
      </c>
      <c r="H3292" t="s">
        <v>126</v>
      </c>
      <c r="I3292" t="s">
        <v>1676</v>
      </c>
      <c r="J3292" t="s">
        <v>1676</v>
      </c>
      <c r="K3292" t="s">
        <v>1676</v>
      </c>
      <c r="L3292" t="s">
        <v>1676</v>
      </c>
    </row>
    <row r="3293" spans="1:13" x14ac:dyDescent="0.3">
      <c r="A3293" t="s">
        <v>267</v>
      </c>
      <c r="B3293">
        <v>2016</v>
      </c>
      <c r="C3293" s="1">
        <v>535000</v>
      </c>
      <c r="D3293">
        <v>70000</v>
      </c>
      <c r="E3293" t="s">
        <v>14</v>
      </c>
      <c r="F3293" t="s">
        <v>25</v>
      </c>
      <c r="G3293" t="s">
        <v>12</v>
      </c>
      <c r="H3293" t="s">
        <v>121</v>
      </c>
      <c r="I3293" t="s">
        <v>1825</v>
      </c>
      <c r="J3293" t="s">
        <v>1625</v>
      </c>
      <c r="K3293" t="s">
        <v>1626</v>
      </c>
      <c r="L3293" t="s">
        <v>1627</v>
      </c>
      <c r="M3293">
        <v>5</v>
      </c>
    </row>
    <row r="3294" spans="1:13" x14ac:dyDescent="0.3">
      <c r="A3294" t="s">
        <v>397</v>
      </c>
      <c r="B3294">
        <v>2015</v>
      </c>
      <c r="C3294" s="1">
        <v>320000</v>
      </c>
      <c r="D3294">
        <v>91000</v>
      </c>
      <c r="E3294" t="s">
        <v>14</v>
      </c>
      <c r="F3294" t="s">
        <v>25</v>
      </c>
      <c r="G3294" t="s">
        <v>12</v>
      </c>
      <c r="H3294" t="s">
        <v>154</v>
      </c>
      <c r="I3294" t="s">
        <v>2257</v>
      </c>
      <c r="J3294" t="s">
        <v>2179</v>
      </c>
      <c r="K3294" t="s">
        <v>2279</v>
      </c>
      <c r="L3294" t="s">
        <v>2259</v>
      </c>
      <c r="M3294">
        <v>5</v>
      </c>
    </row>
    <row r="3295" spans="1:13" x14ac:dyDescent="0.3">
      <c r="A3295" t="s">
        <v>2948</v>
      </c>
      <c r="B3295">
        <v>2015</v>
      </c>
      <c r="C3295" s="1">
        <v>500000</v>
      </c>
      <c r="D3295">
        <v>90000</v>
      </c>
      <c r="E3295" t="s">
        <v>14</v>
      </c>
      <c r="F3295" t="s">
        <v>25</v>
      </c>
      <c r="G3295" t="s">
        <v>12</v>
      </c>
      <c r="H3295" t="s">
        <v>121</v>
      </c>
      <c r="I3295" t="s">
        <v>1691</v>
      </c>
      <c r="J3295" t="s">
        <v>1639</v>
      </c>
      <c r="K3295" t="s">
        <v>1692</v>
      </c>
      <c r="L3295" t="s">
        <v>1693</v>
      </c>
      <c r="M3295">
        <v>5</v>
      </c>
    </row>
    <row r="3296" spans="1:13" x14ac:dyDescent="0.3">
      <c r="A3296" t="s">
        <v>223</v>
      </c>
      <c r="B3296">
        <v>2014</v>
      </c>
      <c r="C3296" s="1">
        <v>525000</v>
      </c>
      <c r="D3296">
        <v>110000</v>
      </c>
      <c r="E3296" t="s">
        <v>14</v>
      </c>
      <c r="F3296" t="s">
        <v>25</v>
      </c>
      <c r="G3296" t="s">
        <v>12</v>
      </c>
      <c r="H3296" t="s">
        <v>126</v>
      </c>
      <c r="I3296" t="s">
        <v>1918</v>
      </c>
      <c r="J3296" t="s">
        <v>1625</v>
      </c>
      <c r="K3296" t="s">
        <v>1811</v>
      </c>
      <c r="L3296" t="s">
        <v>1686</v>
      </c>
      <c r="M3296">
        <v>7</v>
      </c>
    </row>
    <row r="3297" spans="1:13" x14ac:dyDescent="0.3">
      <c r="A3297" t="s">
        <v>3265</v>
      </c>
      <c r="B3297">
        <v>2019</v>
      </c>
      <c r="C3297" s="1">
        <v>220000</v>
      </c>
      <c r="D3297">
        <v>90000</v>
      </c>
      <c r="E3297" t="s">
        <v>10</v>
      </c>
      <c r="F3297" t="s">
        <v>25</v>
      </c>
      <c r="G3297" t="s">
        <v>12</v>
      </c>
      <c r="H3297" t="s">
        <v>121</v>
      </c>
      <c r="I3297" t="s">
        <v>1915</v>
      </c>
      <c r="J3297" t="s">
        <v>1916</v>
      </c>
      <c r="K3297" t="s">
        <v>1678</v>
      </c>
      <c r="L3297" t="s">
        <v>1917</v>
      </c>
      <c r="M3297">
        <v>5</v>
      </c>
    </row>
    <row r="3298" spans="1:13" x14ac:dyDescent="0.3">
      <c r="A3298" t="s">
        <v>1467</v>
      </c>
      <c r="B3298">
        <v>2018</v>
      </c>
      <c r="C3298" s="1">
        <v>350000</v>
      </c>
      <c r="D3298">
        <v>50000</v>
      </c>
      <c r="E3298" t="s">
        <v>10</v>
      </c>
      <c r="F3298" t="s">
        <v>25</v>
      </c>
      <c r="G3298" t="s">
        <v>12</v>
      </c>
      <c r="H3298" t="s">
        <v>121</v>
      </c>
      <c r="I3298" t="s">
        <v>2188</v>
      </c>
      <c r="J3298" t="s">
        <v>1704</v>
      </c>
      <c r="K3298" t="s">
        <v>2064</v>
      </c>
      <c r="L3298" t="s">
        <v>1706</v>
      </c>
      <c r="M3298">
        <v>5</v>
      </c>
    </row>
    <row r="3299" spans="1:13" x14ac:dyDescent="0.3">
      <c r="A3299" t="s">
        <v>1221</v>
      </c>
      <c r="B3299">
        <v>2016</v>
      </c>
      <c r="C3299" s="1">
        <v>530000</v>
      </c>
      <c r="D3299">
        <v>60000</v>
      </c>
      <c r="E3299" t="s">
        <v>14</v>
      </c>
      <c r="F3299" t="s">
        <v>25</v>
      </c>
      <c r="G3299" t="s">
        <v>12</v>
      </c>
      <c r="H3299" t="s">
        <v>121</v>
      </c>
      <c r="I3299" t="s">
        <v>2372</v>
      </c>
      <c r="J3299" t="s">
        <v>2039</v>
      </c>
      <c r="K3299" t="s">
        <v>1765</v>
      </c>
      <c r="L3299" t="s">
        <v>2105</v>
      </c>
      <c r="M3299">
        <v>7</v>
      </c>
    </row>
    <row r="3300" spans="1:13" x14ac:dyDescent="0.3">
      <c r="A3300" t="s">
        <v>354</v>
      </c>
      <c r="B3300">
        <v>2013</v>
      </c>
      <c r="C3300" s="1">
        <v>215000</v>
      </c>
      <c r="D3300">
        <v>35000</v>
      </c>
      <c r="E3300" t="s">
        <v>10</v>
      </c>
      <c r="F3300" t="s">
        <v>25</v>
      </c>
      <c r="G3300" t="s">
        <v>12</v>
      </c>
      <c r="H3300" t="s">
        <v>121</v>
      </c>
      <c r="I3300" t="s">
        <v>2085</v>
      </c>
      <c r="J3300" t="s">
        <v>1655</v>
      </c>
      <c r="K3300" t="s">
        <v>1711</v>
      </c>
      <c r="L3300" t="s">
        <v>1712</v>
      </c>
      <c r="M3300">
        <v>5</v>
      </c>
    </row>
    <row r="3301" spans="1:13" x14ac:dyDescent="0.3">
      <c r="A3301" t="s">
        <v>475</v>
      </c>
      <c r="B3301">
        <v>2012</v>
      </c>
      <c r="C3301" s="1">
        <v>335000</v>
      </c>
      <c r="D3301">
        <v>100000</v>
      </c>
      <c r="E3301" t="s">
        <v>14</v>
      </c>
      <c r="F3301" t="s">
        <v>25</v>
      </c>
      <c r="G3301" t="s">
        <v>12</v>
      </c>
      <c r="H3301" t="s">
        <v>121</v>
      </c>
      <c r="I3301" t="s">
        <v>1831</v>
      </c>
      <c r="J3301" t="s">
        <v>1832</v>
      </c>
      <c r="K3301" t="s">
        <v>1833</v>
      </c>
      <c r="L3301" t="s">
        <v>1631</v>
      </c>
      <c r="M3301">
        <v>5</v>
      </c>
    </row>
    <row r="3302" spans="1:13" x14ac:dyDescent="0.3">
      <c r="A3302" t="s">
        <v>397</v>
      </c>
      <c r="B3302">
        <v>2015</v>
      </c>
      <c r="C3302" s="1">
        <v>320000</v>
      </c>
      <c r="D3302">
        <v>90000</v>
      </c>
      <c r="E3302" t="s">
        <v>14</v>
      </c>
      <c r="F3302" t="s">
        <v>25</v>
      </c>
      <c r="G3302" t="s">
        <v>12</v>
      </c>
      <c r="H3302" t="s">
        <v>126</v>
      </c>
      <c r="I3302" t="s">
        <v>2257</v>
      </c>
      <c r="J3302" t="s">
        <v>2179</v>
      </c>
      <c r="K3302" t="s">
        <v>2279</v>
      </c>
      <c r="L3302" t="s">
        <v>2259</v>
      </c>
      <c r="M3302">
        <v>5</v>
      </c>
    </row>
    <row r="3303" spans="1:13" x14ac:dyDescent="0.3">
      <c r="A3303" t="s">
        <v>821</v>
      </c>
      <c r="B3303">
        <v>2011</v>
      </c>
      <c r="C3303" s="1">
        <v>135000</v>
      </c>
      <c r="D3303">
        <v>120000</v>
      </c>
      <c r="E3303" t="s">
        <v>14</v>
      </c>
      <c r="F3303" t="s">
        <v>25</v>
      </c>
      <c r="G3303" t="s">
        <v>12</v>
      </c>
      <c r="H3303" t="s">
        <v>126</v>
      </c>
      <c r="I3303" t="s">
        <v>1662</v>
      </c>
      <c r="J3303" t="s">
        <v>1663</v>
      </c>
      <c r="K3303" t="s">
        <v>2029</v>
      </c>
      <c r="L3303" t="s">
        <v>1665</v>
      </c>
      <c r="M3303">
        <v>5</v>
      </c>
    </row>
    <row r="3304" spans="1:13" x14ac:dyDescent="0.3">
      <c r="A3304" t="s">
        <v>374</v>
      </c>
      <c r="B3304">
        <v>2009</v>
      </c>
      <c r="C3304" s="1">
        <v>175000</v>
      </c>
      <c r="D3304">
        <v>95000</v>
      </c>
      <c r="E3304" t="s">
        <v>10</v>
      </c>
      <c r="F3304" t="s">
        <v>25</v>
      </c>
      <c r="G3304" t="s">
        <v>12</v>
      </c>
      <c r="H3304" t="s">
        <v>126</v>
      </c>
      <c r="I3304" t="s">
        <v>1880</v>
      </c>
      <c r="J3304" t="s">
        <v>1730</v>
      </c>
      <c r="K3304" t="s">
        <v>2195</v>
      </c>
      <c r="L3304" t="s">
        <v>1731</v>
      </c>
      <c r="M3304">
        <v>5</v>
      </c>
    </row>
    <row r="3305" spans="1:13" x14ac:dyDescent="0.3">
      <c r="A3305" t="s">
        <v>2169</v>
      </c>
      <c r="B3305">
        <v>2017</v>
      </c>
      <c r="C3305" s="1">
        <v>800000</v>
      </c>
      <c r="D3305">
        <v>35000</v>
      </c>
      <c r="E3305" t="s">
        <v>14</v>
      </c>
      <c r="F3305" t="s">
        <v>25</v>
      </c>
      <c r="G3305" t="s">
        <v>12</v>
      </c>
      <c r="H3305" t="s">
        <v>121</v>
      </c>
      <c r="I3305" t="s">
        <v>2170</v>
      </c>
      <c r="J3305" t="s">
        <v>2164</v>
      </c>
      <c r="K3305" t="s">
        <v>1920</v>
      </c>
      <c r="L3305" t="s">
        <v>2171</v>
      </c>
      <c r="M3305">
        <v>7</v>
      </c>
    </row>
    <row r="3306" spans="1:13" x14ac:dyDescent="0.3">
      <c r="A3306" t="s">
        <v>609</v>
      </c>
      <c r="B3306">
        <v>2007</v>
      </c>
      <c r="C3306" s="1">
        <v>78000</v>
      </c>
      <c r="D3306">
        <v>38000</v>
      </c>
      <c r="E3306" t="s">
        <v>10</v>
      </c>
      <c r="F3306" t="s">
        <v>25</v>
      </c>
      <c r="G3306" t="s">
        <v>12</v>
      </c>
      <c r="H3306" t="s">
        <v>126</v>
      </c>
      <c r="I3306" t="s">
        <v>2056</v>
      </c>
      <c r="J3306" t="s">
        <v>2089</v>
      </c>
      <c r="K3306" t="s">
        <v>3266</v>
      </c>
      <c r="L3306" t="s">
        <v>3267</v>
      </c>
      <c r="M3306">
        <v>5</v>
      </c>
    </row>
    <row r="3307" spans="1:13" x14ac:dyDescent="0.3">
      <c r="A3307" t="s">
        <v>1553</v>
      </c>
      <c r="B3307">
        <v>2014</v>
      </c>
      <c r="C3307" s="1">
        <v>565000</v>
      </c>
      <c r="D3307">
        <v>56000</v>
      </c>
      <c r="E3307" t="s">
        <v>10</v>
      </c>
      <c r="F3307" t="s">
        <v>25</v>
      </c>
      <c r="G3307" t="s">
        <v>12</v>
      </c>
      <c r="H3307" t="s">
        <v>126</v>
      </c>
      <c r="I3307" t="s">
        <v>2065</v>
      </c>
      <c r="J3307" t="s">
        <v>1634</v>
      </c>
      <c r="K3307" t="s">
        <v>1751</v>
      </c>
      <c r="L3307" t="s">
        <v>1752</v>
      </c>
      <c r="M3307">
        <v>5</v>
      </c>
    </row>
    <row r="3308" spans="1:13" x14ac:dyDescent="0.3">
      <c r="A3308" t="s">
        <v>3268</v>
      </c>
      <c r="B3308">
        <v>2017</v>
      </c>
      <c r="C3308" s="1">
        <v>575000</v>
      </c>
      <c r="D3308">
        <v>50000</v>
      </c>
      <c r="E3308" t="s">
        <v>14</v>
      </c>
      <c r="F3308" t="s">
        <v>25</v>
      </c>
      <c r="G3308" t="s">
        <v>12</v>
      </c>
      <c r="H3308" t="s">
        <v>121</v>
      </c>
      <c r="I3308" t="s">
        <v>1691</v>
      </c>
      <c r="J3308" t="s">
        <v>1639</v>
      </c>
      <c r="K3308" t="s">
        <v>1692</v>
      </c>
      <c r="L3308" t="s">
        <v>1693</v>
      </c>
      <c r="M3308">
        <v>5</v>
      </c>
    </row>
    <row r="3309" spans="1:13" x14ac:dyDescent="0.3">
      <c r="A3309" t="s">
        <v>241</v>
      </c>
      <c r="B3309">
        <v>2014</v>
      </c>
      <c r="C3309" s="1">
        <v>170000</v>
      </c>
      <c r="D3309">
        <v>70000</v>
      </c>
      <c r="E3309" t="s">
        <v>10</v>
      </c>
      <c r="F3309" t="s">
        <v>25</v>
      </c>
      <c r="G3309" t="s">
        <v>12</v>
      </c>
      <c r="H3309" t="s">
        <v>126</v>
      </c>
      <c r="I3309" t="s">
        <v>2031</v>
      </c>
      <c r="J3309" t="s">
        <v>2250</v>
      </c>
      <c r="K3309" t="s">
        <v>2251</v>
      </c>
      <c r="L3309" t="s">
        <v>2252</v>
      </c>
      <c r="M3309">
        <v>5</v>
      </c>
    </row>
    <row r="3310" spans="1:13" x14ac:dyDescent="0.3">
      <c r="A3310" t="s">
        <v>346</v>
      </c>
      <c r="B3310">
        <v>2014</v>
      </c>
      <c r="C3310" s="1">
        <v>250999</v>
      </c>
      <c r="D3310">
        <v>30000</v>
      </c>
      <c r="E3310" t="s">
        <v>10</v>
      </c>
      <c r="F3310" t="s">
        <v>25</v>
      </c>
      <c r="G3310" t="s">
        <v>12</v>
      </c>
      <c r="H3310" t="s">
        <v>121</v>
      </c>
      <c r="I3310" t="s">
        <v>2085</v>
      </c>
      <c r="J3310" t="s">
        <v>1655</v>
      </c>
      <c r="K3310" t="s">
        <v>1711</v>
      </c>
      <c r="L3310" t="s">
        <v>1712</v>
      </c>
      <c r="M3310">
        <v>5</v>
      </c>
    </row>
    <row r="3311" spans="1:13" x14ac:dyDescent="0.3">
      <c r="A3311" t="s">
        <v>1050</v>
      </c>
      <c r="B3311">
        <v>2015</v>
      </c>
      <c r="C3311" s="1">
        <v>950000</v>
      </c>
      <c r="D3311">
        <v>188000</v>
      </c>
      <c r="E3311" t="s">
        <v>14</v>
      </c>
      <c r="F3311" t="s">
        <v>25</v>
      </c>
      <c r="G3311" t="s">
        <v>12</v>
      </c>
      <c r="H3311" t="s">
        <v>121</v>
      </c>
      <c r="I3311" t="s">
        <v>1746</v>
      </c>
      <c r="J3311" t="s">
        <v>1742</v>
      </c>
      <c r="K3311" t="s">
        <v>2108</v>
      </c>
      <c r="L3311" t="s">
        <v>2109</v>
      </c>
      <c r="M3311">
        <v>7</v>
      </c>
    </row>
    <row r="3312" spans="1:13" x14ac:dyDescent="0.3">
      <c r="A3312" t="s">
        <v>3269</v>
      </c>
      <c r="B3312">
        <v>2014</v>
      </c>
      <c r="C3312" s="1">
        <v>650000</v>
      </c>
      <c r="D3312">
        <v>60000</v>
      </c>
      <c r="E3312" t="s">
        <v>10</v>
      </c>
      <c r="F3312" t="s">
        <v>25</v>
      </c>
      <c r="G3312" t="s">
        <v>12</v>
      </c>
      <c r="H3312" t="s">
        <v>121</v>
      </c>
      <c r="I3312" t="s">
        <v>1750</v>
      </c>
      <c r="J3312" t="s">
        <v>1634</v>
      </c>
      <c r="K3312" t="s">
        <v>1751</v>
      </c>
      <c r="L3312" t="s">
        <v>1752</v>
      </c>
      <c r="M3312">
        <v>5</v>
      </c>
    </row>
    <row r="3313" spans="1:13" x14ac:dyDescent="0.3">
      <c r="A3313" t="s">
        <v>1088</v>
      </c>
      <c r="B3313">
        <v>2013</v>
      </c>
      <c r="C3313" s="1">
        <v>550000</v>
      </c>
      <c r="D3313">
        <v>133000</v>
      </c>
      <c r="E3313" t="s">
        <v>14</v>
      </c>
      <c r="F3313" t="s">
        <v>25</v>
      </c>
      <c r="G3313" t="s">
        <v>12</v>
      </c>
      <c r="H3313" t="s">
        <v>121</v>
      </c>
      <c r="I3313" t="s">
        <v>1720</v>
      </c>
      <c r="J3313" t="s">
        <v>1742</v>
      </c>
      <c r="K3313" t="s">
        <v>1905</v>
      </c>
      <c r="L3313" t="s">
        <v>1744</v>
      </c>
      <c r="M3313">
        <v>7</v>
      </c>
    </row>
    <row r="3314" spans="1:13" x14ac:dyDescent="0.3">
      <c r="A3314" t="s">
        <v>3270</v>
      </c>
      <c r="B3314">
        <v>2010</v>
      </c>
      <c r="C3314" s="1">
        <v>650000</v>
      </c>
      <c r="D3314">
        <v>160000</v>
      </c>
      <c r="E3314" t="s">
        <v>14</v>
      </c>
      <c r="F3314" t="s">
        <v>25</v>
      </c>
      <c r="G3314" t="s">
        <v>12</v>
      </c>
      <c r="H3314" t="s">
        <v>121</v>
      </c>
      <c r="I3314" t="s">
        <v>2148</v>
      </c>
      <c r="J3314" t="s">
        <v>1764</v>
      </c>
      <c r="K3314" t="s">
        <v>2149</v>
      </c>
      <c r="L3314" t="s">
        <v>2150</v>
      </c>
      <c r="M3314">
        <v>7</v>
      </c>
    </row>
    <row r="3315" spans="1:13" x14ac:dyDescent="0.3">
      <c r="A3315" t="s">
        <v>600</v>
      </c>
      <c r="B3315">
        <v>2013</v>
      </c>
      <c r="C3315" s="1">
        <v>800000</v>
      </c>
      <c r="D3315">
        <v>150000</v>
      </c>
      <c r="E3315" t="s">
        <v>14</v>
      </c>
      <c r="F3315" t="s">
        <v>25</v>
      </c>
      <c r="G3315" t="s">
        <v>12</v>
      </c>
      <c r="H3315" t="s">
        <v>126</v>
      </c>
      <c r="I3315" t="s">
        <v>1892</v>
      </c>
      <c r="J3315" t="s">
        <v>1742</v>
      </c>
      <c r="K3315" t="s">
        <v>2108</v>
      </c>
      <c r="L3315" t="s">
        <v>2109</v>
      </c>
      <c r="M3315">
        <v>7</v>
      </c>
    </row>
    <row r="3316" spans="1:13" x14ac:dyDescent="0.3">
      <c r="A3316" t="s">
        <v>346</v>
      </c>
      <c r="B3316">
        <v>2020</v>
      </c>
      <c r="C3316" s="1">
        <v>250999</v>
      </c>
      <c r="D3316">
        <v>30000</v>
      </c>
      <c r="E3316" t="s">
        <v>10</v>
      </c>
      <c r="F3316" t="s">
        <v>25</v>
      </c>
      <c r="G3316" t="s">
        <v>12</v>
      </c>
      <c r="H3316" t="s">
        <v>121</v>
      </c>
      <c r="I3316" t="s">
        <v>2514</v>
      </c>
      <c r="J3316" t="s">
        <v>1655</v>
      </c>
      <c r="K3316" t="s">
        <v>1711</v>
      </c>
      <c r="L3316" t="s">
        <v>1712</v>
      </c>
      <c r="M3316">
        <v>5</v>
      </c>
    </row>
    <row r="3317" spans="1:13" x14ac:dyDescent="0.3">
      <c r="A3317" t="s">
        <v>354</v>
      </c>
      <c r="B3317">
        <v>2013</v>
      </c>
      <c r="C3317" s="1">
        <v>170000</v>
      </c>
      <c r="D3317">
        <v>60000</v>
      </c>
      <c r="E3317" t="s">
        <v>10</v>
      </c>
      <c r="F3317" t="s">
        <v>25</v>
      </c>
      <c r="G3317" t="s">
        <v>12</v>
      </c>
      <c r="H3317" t="s">
        <v>126</v>
      </c>
      <c r="I3317" t="s">
        <v>2085</v>
      </c>
      <c r="J3317" t="s">
        <v>1655</v>
      </c>
      <c r="K3317" t="s">
        <v>1711</v>
      </c>
      <c r="L3317" t="s">
        <v>1712</v>
      </c>
      <c r="M3317">
        <v>5</v>
      </c>
    </row>
    <row r="3318" spans="1:13" x14ac:dyDescent="0.3">
      <c r="A3318" t="s">
        <v>1046</v>
      </c>
      <c r="B3318">
        <v>2013</v>
      </c>
      <c r="C3318" s="1">
        <v>250000</v>
      </c>
      <c r="D3318">
        <v>30000</v>
      </c>
      <c r="E3318" t="s">
        <v>14</v>
      </c>
      <c r="F3318" t="s">
        <v>25</v>
      </c>
      <c r="G3318" t="s">
        <v>12</v>
      </c>
      <c r="H3318" t="s">
        <v>121</v>
      </c>
      <c r="I3318" t="s">
        <v>1895</v>
      </c>
      <c r="J3318" t="s">
        <v>1639</v>
      </c>
      <c r="K3318" t="s">
        <v>2143</v>
      </c>
      <c r="L3318" t="s">
        <v>1898</v>
      </c>
      <c r="M3318">
        <v>5</v>
      </c>
    </row>
    <row r="3319" spans="1:13" x14ac:dyDescent="0.3">
      <c r="A3319" t="s">
        <v>3271</v>
      </c>
      <c r="B3319">
        <v>2014</v>
      </c>
      <c r="C3319" s="1">
        <v>312000</v>
      </c>
      <c r="D3319">
        <v>80000</v>
      </c>
      <c r="E3319" t="s">
        <v>10</v>
      </c>
      <c r="F3319" t="s">
        <v>25</v>
      </c>
      <c r="G3319" t="s">
        <v>12</v>
      </c>
      <c r="H3319" t="s">
        <v>121</v>
      </c>
      <c r="I3319" t="s">
        <v>2366</v>
      </c>
      <c r="J3319" t="s">
        <v>1663</v>
      </c>
      <c r="K3319" t="s">
        <v>3272</v>
      </c>
      <c r="L3319" t="s">
        <v>3273</v>
      </c>
      <c r="M3319">
        <v>7</v>
      </c>
    </row>
    <row r="3320" spans="1:13" x14ac:dyDescent="0.3">
      <c r="A3320" t="s">
        <v>354</v>
      </c>
      <c r="B3320">
        <v>2014</v>
      </c>
      <c r="C3320" s="1">
        <v>250000</v>
      </c>
      <c r="D3320">
        <v>20000</v>
      </c>
      <c r="E3320" t="s">
        <v>10</v>
      </c>
      <c r="F3320" t="s">
        <v>25</v>
      </c>
      <c r="G3320" t="s">
        <v>12</v>
      </c>
      <c r="H3320" t="s">
        <v>121</v>
      </c>
      <c r="I3320" t="s">
        <v>2085</v>
      </c>
      <c r="J3320" t="s">
        <v>1655</v>
      </c>
      <c r="K3320" t="s">
        <v>1711</v>
      </c>
      <c r="L3320" t="s">
        <v>1712</v>
      </c>
      <c r="M3320">
        <v>5</v>
      </c>
    </row>
    <row r="3321" spans="1:13" x14ac:dyDescent="0.3">
      <c r="A3321" t="s">
        <v>173</v>
      </c>
      <c r="B3321">
        <v>2013</v>
      </c>
      <c r="C3321" s="1">
        <v>200000</v>
      </c>
      <c r="D3321">
        <v>80000</v>
      </c>
      <c r="E3321" t="s">
        <v>10</v>
      </c>
      <c r="F3321" t="s">
        <v>25</v>
      </c>
      <c r="G3321" t="s">
        <v>12</v>
      </c>
      <c r="H3321" t="s">
        <v>121</v>
      </c>
      <c r="I3321" t="s">
        <v>2031</v>
      </c>
      <c r="J3321" t="s">
        <v>2250</v>
      </c>
      <c r="K3321" t="s">
        <v>2251</v>
      </c>
      <c r="L3321" t="s">
        <v>2252</v>
      </c>
      <c r="M3321">
        <v>5</v>
      </c>
    </row>
    <row r="3322" spans="1:13" x14ac:dyDescent="0.3">
      <c r="A3322" t="s">
        <v>765</v>
      </c>
      <c r="B3322">
        <v>2016</v>
      </c>
      <c r="C3322" s="1">
        <v>670000</v>
      </c>
      <c r="D3322">
        <v>73000</v>
      </c>
      <c r="E3322" t="s">
        <v>14</v>
      </c>
      <c r="F3322" t="s">
        <v>25</v>
      </c>
      <c r="G3322" t="s">
        <v>12</v>
      </c>
      <c r="H3322" t="s">
        <v>121</v>
      </c>
      <c r="I3322" t="s">
        <v>2340</v>
      </c>
      <c r="J3322" t="s">
        <v>2164</v>
      </c>
      <c r="K3322" t="s">
        <v>2035</v>
      </c>
      <c r="L3322" t="s">
        <v>2447</v>
      </c>
      <c r="M3322">
        <v>7</v>
      </c>
    </row>
    <row r="3323" spans="1:13" x14ac:dyDescent="0.3">
      <c r="A3323" t="s">
        <v>444</v>
      </c>
      <c r="B3323">
        <v>2017</v>
      </c>
      <c r="C3323" s="1">
        <v>270000</v>
      </c>
      <c r="D3323">
        <v>50000</v>
      </c>
      <c r="E3323" t="s">
        <v>10</v>
      </c>
      <c r="F3323" t="s">
        <v>25</v>
      </c>
      <c r="G3323" t="s">
        <v>12</v>
      </c>
      <c r="H3323" t="s">
        <v>121</v>
      </c>
      <c r="I3323" t="s">
        <v>2031</v>
      </c>
      <c r="J3323" t="s">
        <v>2250</v>
      </c>
      <c r="K3323" t="s">
        <v>2251</v>
      </c>
      <c r="L3323" t="s">
        <v>2252</v>
      </c>
      <c r="M3323">
        <v>5</v>
      </c>
    </row>
    <row r="3324" spans="1:13" x14ac:dyDescent="0.3">
      <c r="A3324" t="s">
        <v>677</v>
      </c>
      <c r="B3324">
        <v>2012</v>
      </c>
      <c r="C3324" s="1">
        <v>360000</v>
      </c>
      <c r="D3324">
        <v>200000</v>
      </c>
      <c r="E3324" t="s">
        <v>14</v>
      </c>
      <c r="F3324" t="s">
        <v>25</v>
      </c>
      <c r="G3324" t="s">
        <v>12</v>
      </c>
      <c r="H3324" t="s">
        <v>121</v>
      </c>
      <c r="I3324" t="s">
        <v>2170</v>
      </c>
      <c r="J3324" t="s">
        <v>2164</v>
      </c>
      <c r="K3324" t="s">
        <v>1920</v>
      </c>
      <c r="L3324" t="s">
        <v>2171</v>
      </c>
      <c r="M3324">
        <v>7</v>
      </c>
    </row>
    <row r="3325" spans="1:13" x14ac:dyDescent="0.3">
      <c r="A3325" t="s">
        <v>459</v>
      </c>
      <c r="B3325">
        <v>2018</v>
      </c>
      <c r="C3325" s="1">
        <v>630000</v>
      </c>
      <c r="D3325">
        <v>46000</v>
      </c>
      <c r="E3325" t="s">
        <v>14</v>
      </c>
      <c r="F3325" t="s">
        <v>25</v>
      </c>
      <c r="G3325" t="s">
        <v>12</v>
      </c>
      <c r="H3325" t="s">
        <v>121</v>
      </c>
      <c r="I3325" t="s">
        <v>2075</v>
      </c>
      <c r="J3325" t="s">
        <v>1625</v>
      </c>
      <c r="K3325" t="s">
        <v>1626</v>
      </c>
      <c r="L3325" t="s">
        <v>1627</v>
      </c>
      <c r="M3325">
        <v>5</v>
      </c>
    </row>
    <row r="3326" spans="1:13" x14ac:dyDescent="0.3">
      <c r="A3326" t="s">
        <v>2660</v>
      </c>
      <c r="B3326">
        <v>2018</v>
      </c>
      <c r="C3326" s="1">
        <v>400000</v>
      </c>
      <c r="D3326">
        <v>50000</v>
      </c>
      <c r="E3326" t="s">
        <v>14</v>
      </c>
      <c r="F3326" t="s">
        <v>25</v>
      </c>
      <c r="G3326" t="s">
        <v>12</v>
      </c>
      <c r="H3326" t="s">
        <v>121</v>
      </c>
      <c r="I3326" t="s">
        <v>2286</v>
      </c>
      <c r="J3326" t="s">
        <v>2661</v>
      </c>
      <c r="K3326" t="s">
        <v>2662</v>
      </c>
      <c r="L3326" t="s">
        <v>2663</v>
      </c>
      <c r="M3326">
        <v>8</v>
      </c>
    </row>
    <row r="3327" spans="1:13" x14ac:dyDescent="0.3">
      <c r="A3327" t="s">
        <v>2515</v>
      </c>
      <c r="B3327">
        <v>2019</v>
      </c>
      <c r="C3327" s="1">
        <v>1000000</v>
      </c>
      <c r="D3327">
        <v>15000</v>
      </c>
      <c r="E3327" t="s">
        <v>10</v>
      </c>
      <c r="F3327" t="s">
        <v>25</v>
      </c>
      <c r="G3327" t="s">
        <v>12</v>
      </c>
      <c r="H3327" t="s">
        <v>121</v>
      </c>
      <c r="I3327" t="s">
        <v>1666</v>
      </c>
      <c r="J3327" t="s">
        <v>1780</v>
      </c>
      <c r="K3327" t="s">
        <v>2054</v>
      </c>
      <c r="L3327" t="s">
        <v>2516</v>
      </c>
      <c r="M3327">
        <v>6</v>
      </c>
    </row>
    <row r="3328" spans="1:13" x14ac:dyDescent="0.3">
      <c r="A3328" t="s">
        <v>3274</v>
      </c>
      <c r="B3328">
        <v>2017</v>
      </c>
      <c r="C3328" s="1">
        <v>650000</v>
      </c>
      <c r="D3328">
        <v>44000</v>
      </c>
      <c r="E3328" t="s">
        <v>14</v>
      </c>
      <c r="F3328" t="s">
        <v>11</v>
      </c>
      <c r="G3328" t="s">
        <v>12</v>
      </c>
      <c r="H3328" t="s">
        <v>121</v>
      </c>
      <c r="I3328" t="s">
        <v>2275</v>
      </c>
      <c r="J3328" t="s">
        <v>1625</v>
      </c>
      <c r="K3328" t="s">
        <v>1685</v>
      </c>
      <c r="L3328" t="s">
        <v>1686</v>
      </c>
      <c r="M3328">
        <v>5</v>
      </c>
    </row>
    <row r="3329" spans="1:13" x14ac:dyDescent="0.3">
      <c r="A3329" t="s">
        <v>400</v>
      </c>
      <c r="B3329">
        <v>2010</v>
      </c>
      <c r="C3329" s="1">
        <v>217000</v>
      </c>
      <c r="D3329">
        <v>120000</v>
      </c>
      <c r="E3329" t="s">
        <v>14</v>
      </c>
      <c r="F3329" t="s">
        <v>25</v>
      </c>
      <c r="G3329" t="s">
        <v>12</v>
      </c>
      <c r="H3329" t="s">
        <v>121</v>
      </c>
      <c r="I3329" t="s">
        <v>2031</v>
      </c>
      <c r="J3329" t="s">
        <v>1625</v>
      </c>
      <c r="K3329" t="s">
        <v>1675</v>
      </c>
      <c r="L3329" t="s">
        <v>2032</v>
      </c>
      <c r="M3329">
        <v>5</v>
      </c>
    </row>
    <row r="3330" spans="1:13" x14ac:dyDescent="0.3">
      <c r="A3330" t="s">
        <v>1256</v>
      </c>
      <c r="B3330">
        <v>2012</v>
      </c>
      <c r="C3330" s="1">
        <v>280000</v>
      </c>
      <c r="D3330">
        <v>70000</v>
      </c>
      <c r="E3330" t="s">
        <v>10</v>
      </c>
      <c r="F3330" t="s">
        <v>25</v>
      </c>
      <c r="G3330" t="s">
        <v>12</v>
      </c>
      <c r="H3330" t="s">
        <v>126</v>
      </c>
      <c r="I3330" t="s">
        <v>1723</v>
      </c>
      <c r="J3330" t="s">
        <v>1647</v>
      </c>
      <c r="K3330" t="s">
        <v>2037</v>
      </c>
      <c r="L3330" t="s">
        <v>1865</v>
      </c>
      <c r="M3330">
        <v>5</v>
      </c>
    </row>
    <row r="3331" spans="1:13" x14ac:dyDescent="0.3">
      <c r="A3331" t="s">
        <v>1331</v>
      </c>
      <c r="B3331">
        <v>2013</v>
      </c>
      <c r="C3331" s="1">
        <v>350000</v>
      </c>
      <c r="D3331">
        <v>90000</v>
      </c>
      <c r="E3331" t="s">
        <v>10</v>
      </c>
      <c r="F3331" t="s">
        <v>25</v>
      </c>
      <c r="G3331" t="s">
        <v>12</v>
      </c>
      <c r="H3331" t="s">
        <v>121</v>
      </c>
      <c r="I3331" t="s">
        <v>3020</v>
      </c>
      <c r="J3331" t="s">
        <v>2859</v>
      </c>
      <c r="K3331" t="s">
        <v>2147</v>
      </c>
      <c r="L3331" t="s">
        <v>2860</v>
      </c>
      <c r="M3331">
        <v>5</v>
      </c>
    </row>
    <row r="3332" spans="1:13" x14ac:dyDescent="0.3">
      <c r="A3332" t="s">
        <v>1050</v>
      </c>
      <c r="B3332">
        <v>2017</v>
      </c>
      <c r="C3332" s="1">
        <v>1150000</v>
      </c>
      <c r="D3332">
        <v>42000</v>
      </c>
      <c r="E3332" t="s">
        <v>14</v>
      </c>
      <c r="F3332" t="s">
        <v>25</v>
      </c>
      <c r="G3332" t="s">
        <v>12</v>
      </c>
      <c r="H3332" t="s">
        <v>126</v>
      </c>
      <c r="I3332" t="s">
        <v>1746</v>
      </c>
      <c r="J3332" t="s">
        <v>1742</v>
      </c>
      <c r="K3332" t="s">
        <v>2108</v>
      </c>
      <c r="L3332" t="s">
        <v>2109</v>
      </c>
      <c r="M3332">
        <v>7</v>
      </c>
    </row>
    <row r="3333" spans="1:13" x14ac:dyDescent="0.3">
      <c r="A3333" t="s">
        <v>315</v>
      </c>
      <c r="B3333">
        <v>2016</v>
      </c>
      <c r="C3333" s="1">
        <v>420000</v>
      </c>
      <c r="D3333">
        <v>30000</v>
      </c>
      <c r="E3333" t="s">
        <v>10</v>
      </c>
      <c r="F3333" t="s">
        <v>25</v>
      </c>
      <c r="G3333" t="s">
        <v>12</v>
      </c>
      <c r="H3333" t="s">
        <v>126</v>
      </c>
      <c r="I3333" t="s">
        <v>1677</v>
      </c>
      <c r="J3333" t="s">
        <v>1647</v>
      </c>
      <c r="K3333" t="s">
        <v>1682</v>
      </c>
      <c r="L3333" t="s">
        <v>1865</v>
      </c>
      <c r="M3333">
        <v>5</v>
      </c>
    </row>
    <row r="3334" spans="1:13" x14ac:dyDescent="0.3">
      <c r="A3334" t="s">
        <v>982</v>
      </c>
      <c r="B3334">
        <v>2017</v>
      </c>
      <c r="C3334" s="1">
        <v>810000</v>
      </c>
      <c r="D3334">
        <v>80000</v>
      </c>
      <c r="E3334" t="s">
        <v>10</v>
      </c>
      <c r="F3334" t="s">
        <v>25</v>
      </c>
      <c r="G3334" t="s">
        <v>12</v>
      </c>
      <c r="H3334" t="s">
        <v>121</v>
      </c>
      <c r="I3334" t="s">
        <v>2735</v>
      </c>
      <c r="J3334" t="s">
        <v>1828</v>
      </c>
      <c r="K3334" t="s">
        <v>2024</v>
      </c>
      <c r="L3334" t="s">
        <v>1830</v>
      </c>
      <c r="M3334">
        <v>5</v>
      </c>
    </row>
    <row r="3335" spans="1:13" x14ac:dyDescent="0.3">
      <c r="A3335" t="s">
        <v>289</v>
      </c>
      <c r="B3335">
        <v>2011</v>
      </c>
      <c r="C3335" s="1">
        <v>290000</v>
      </c>
      <c r="D3335">
        <v>90000</v>
      </c>
      <c r="E3335" t="s">
        <v>10</v>
      </c>
      <c r="F3335" t="s">
        <v>25</v>
      </c>
      <c r="G3335" t="s">
        <v>12</v>
      </c>
      <c r="H3335" t="s">
        <v>154</v>
      </c>
      <c r="I3335" t="s">
        <v>1733</v>
      </c>
      <c r="J3335" t="s">
        <v>1647</v>
      </c>
      <c r="K3335" t="s">
        <v>2086</v>
      </c>
      <c r="L3335" t="s">
        <v>2087</v>
      </c>
      <c r="M3335">
        <v>5</v>
      </c>
    </row>
    <row r="3336" spans="1:13" x14ac:dyDescent="0.3">
      <c r="A3336" t="s">
        <v>266</v>
      </c>
      <c r="B3336">
        <v>2012</v>
      </c>
      <c r="C3336" s="1">
        <v>180000</v>
      </c>
      <c r="D3336">
        <v>60000</v>
      </c>
      <c r="E3336" t="s">
        <v>10</v>
      </c>
      <c r="F3336" t="s">
        <v>25</v>
      </c>
      <c r="G3336" t="s">
        <v>12</v>
      </c>
      <c r="H3336" t="s">
        <v>121</v>
      </c>
      <c r="I3336" t="s">
        <v>1723</v>
      </c>
      <c r="J3336" t="s">
        <v>1704</v>
      </c>
      <c r="K3336" t="s">
        <v>2181</v>
      </c>
      <c r="L3336" t="s">
        <v>2182</v>
      </c>
      <c r="M3336">
        <v>5</v>
      </c>
    </row>
    <row r="3337" spans="1:13" x14ac:dyDescent="0.3">
      <c r="A3337" t="s">
        <v>165</v>
      </c>
      <c r="B3337">
        <v>2010</v>
      </c>
      <c r="C3337" s="1">
        <v>160000</v>
      </c>
      <c r="D3337">
        <v>162000</v>
      </c>
      <c r="E3337" t="s">
        <v>10</v>
      </c>
      <c r="F3337" t="s">
        <v>25</v>
      </c>
      <c r="G3337" t="s">
        <v>12</v>
      </c>
      <c r="H3337" t="s">
        <v>121</v>
      </c>
      <c r="I3337" t="s">
        <v>1872</v>
      </c>
      <c r="J3337" t="s">
        <v>1814</v>
      </c>
      <c r="K3337" t="s">
        <v>1873</v>
      </c>
      <c r="L3337" t="s">
        <v>1874</v>
      </c>
      <c r="M3337">
        <v>5</v>
      </c>
    </row>
    <row r="3338" spans="1:13" x14ac:dyDescent="0.3">
      <c r="A3338" t="s">
        <v>3275</v>
      </c>
      <c r="B3338">
        <v>2017</v>
      </c>
      <c r="C3338" s="1">
        <v>66000</v>
      </c>
      <c r="D3338">
        <v>70000</v>
      </c>
      <c r="E3338" t="s">
        <v>10</v>
      </c>
      <c r="F3338" t="s">
        <v>25</v>
      </c>
      <c r="G3338" t="s">
        <v>12</v>
      </c>
      <c r="H3338" t="s">
        <v>154</v>
      </c>
      <c r="I3338" t="s">
        <v>2292</v>
      </c>
      <c r="J3338" t="s">
        <v>2215</v>
      </c>
      <c r="K3338" t="s">
        <v>2619</v>
      </c>
      <c r="L3338" t="s">
        <v>2217</v>
      </c>
      <c r="M3338">
        <v>4</v>
      </c>
    </row>
    <row r="3339" spans="1:13" x14ac:dyDescent="0.3">
      <c r="A3339" t="s">
        <v>624</v>
      </c>
      <c r="B3339">
        <v>2015</v>
      </c>
      <c r="C3339" s="1">
        <v>369000</v>
      </c>
      <c r="D3339">
        <v>20000</v>
      </c>
      <c r="E3339" t="s">
        <v>10</v>
      </c>
      <c r="F3339" t="s">
        <v>25</v>
      </c>
      <c r="G3339" t="s">
        <v>12</v>
      </c>
      <c r="H3339" t="s">
        <v>126</v>
      </c>
      <c r="I3339" t="s">
        <v>1821</v>
      </c>
      <c r="J3339" t="s">
        <v>1730</v>
      </c>
      <c r="K3339" t="s">
        <v>1843</v>
      </c>
      <c r="L3339" t="s">
        <v>1731</v>
      </c>
      <c r="M3339">
        <v>5</v>
      </c>
    </row>
    <row r="3340" spans="1:13" x14ac:dyDescent="0.3">
      <c r="A3340" t="s">
        <v>2806</v>
      </c>
      <c r="B3340">
        <v>2012</v>
      </c>
      <c r="C3340" s="1">
        <v>300000</v>
      </c>
      <c r="D3340">
        <v>80000</v>
      </c>
      <c r="E3340" t="s">
        <v>14</v>
      </c>
      <c r="F3340" t="s">
        <v>25</v>
      </c>
      <c r="G3340" t="s">
        <v>12</v>
      </c>
      <c r="H3340" t="s">
        <v>126</v>
      </c>
      <c r="I3340" t="s">
        <v>1741</v>
      </c>
      <c r="J3340" t="s">
        <v>1742</v>
      </c>
      <c r="K3340" t="s">
        <v>1905</v>
      </c>
      <c r="L3340" t="s">
        <v>1744</v>
      </c>
      <c r="M3340">
        <v>7</v>
      </c>
    </row>
    <row r="3341" spans="1:13" x14ac:dyDescent="0.3">
      <c r="A3341" t="s">
        <v>3276</v>
      </c>
      <c r="B3341">
        <v>2008</v>
      </c>
      <c r="C3341" s="1">
        <v>350000</v>
      </c>
      <c r="D3341">
        <v>90000</v>
      </c>
      <c r="E3341" t="s">
        <v>14</v>
      </c>
      <c r="F3341" t="s">
        <v>25</v>
      </c>
      <c r="G3341" t="s">
        <v>12</v>
      </c>
      <c r="H3341" t="s">
        <v>121</v>
      </c>
      <c r="I3341" t="s">
        <v>1994</v>
      </c>
      <c r="J3341" t="s">
        <v>2164</v>
      </c>
      <c r="K3341" t="s">
        <v>2165</v>
      </c>
      <c r="L3341" t="s">
        <v>2166</v>
      </c>
      <c r="M3341">
        <v>7</v>
      </c>
    </row>
    <row r="3342" spans="1:13" x14ac:dyDescent="0.3">
      <c r="A3342" t="s">
        <v>3277</v>
      </c>
      <c r="B3342">
        <v>2008</v>
      </c>
      <c r="C3342" s="1">
        <v>220000</v>
      </c>
      <c r="D3342">
        <v>120000</v>
      </c>
      <c r="E3342" t="s">
        <v>10</v>
      </c>
      <c r="F3342" t="s">
        <v>25</v>
      </c>
      <c r="G3342" t="s">
        <v>19</v>
      </c>
      <c r="H3342" t="s">
        <v>126</v>
      </c>
      <c r="I3342" t="s">
        <v>2779</v>
      </c>
      <c r="J3342" t="s">
        <v>1647</v>
      </c>
      <c r="K3342" t="s">
        <v>2086</v>
      </c>
      <c r="L3342" t="s">
        <v>3278</v>
      </c>
      <c r="M3342">
        <v>5</v>
      </c>
    </row>
    <row r="3343" spans="1:13" x14ac:dyDescent="0.3">
      <c r="A3343" t="s">
        <v>3279</v>
      </c>
      <c r="B3343">
        <v>2005</v>
      </c>
      <c r="C3343" s="1">
        <v>160000</v>
      </c>
      <c r="D3343">
        <v>220000</v>
      </c>
      <c r="E3343" t="s">
        <v>14</v>
      </c>
      <c r="F3343" t="s">
        <v>25</v>
      </c>
      <c r="G3343" t="s">
        <v>12</v>
      </c>
      <c r="H3343" t="s">
        <v>121</v>
      </c>
      <c r="I3343" t="s">
        <v>1768</v>
      </c>
      <c r="J3343" t="s">
        <v>2409</v>
      </c>
      <c r="K3343" t="s">
        <v>2086</v>
      </c>
      <c r="L3343" t="s">
        <v>2599</v>
      </c>
      <c r="M3343">
        <v>10</v>
      </c>
    </row>
    <row r="3344" spans="1:13" x14ac:dyDescent="0.3">
      <c r="A3344" t="s">
        <v>474</v>
      </c>
      <c r="B3344">
        <v>2009</v>
      </c>
      <c r="C3344" s="1">
        <v>221000</v>
      </c>
      <c r="D3344">
        <v>100000</v>
      </c>
      <c r="E3344" t="s">
        <v>14</v>
      </c>
      <c r="F3344" t="s">
        <v>25</v>
      </c>
      <c r="G3344" t="s">
        <v>12</v>
      </c>
      <c r="H3344" t="s">
        <v>126</v>
      </c>
      <c r="I3344" t="s">
        <v>1750</v>
      </c>
      <c r="J3344" t="s">
        <v>1625</v>
      </c>
      <c r="K3344" t="s">
        <v>2035</v>
      </c>
      <c r="L3344" t="s">
        <v>1627</v>
      </c>
      <c r="M3344">
        <v>5</v>
      </c>
    </row>
    <row r="3345" spans="1:13" x14ac:dyDescent="0.3">
      <c r="A3345" t="s">
        <v>464</v>
      </c>
      <c r="B3345">
        <v>2017</v>
      </c>
      <c r="C3345" s="1">
        <v>400000</v>
      </c>
      <c r="D3345">
        <v>35000</v>
      </c>
      <c r="E3345" t="s">
        <v>10</v>
      </c>
      <c r="F3345" t="s">
        <v>25</v>
      </c>
      <c r="G3345" t="s">
        <v>12</v>
      </c>
      <c r="H3345" t="s">
        <v>121</v>
      </c>
      <c r="I3345" t="s">
        <v>2088</v>
      </c>
      <c r="J3345" t="s">
        <v>2089</v>
      </c>
      <c r="K3345" t="s">
        <v>2090</v>
      </c>
      <c r="L3345" t="s">
        <v>2091</v>
      </c>
      <c r="M3345">
        <v>5</v>
      </c>
    </row>
    <row r="3346" spans="1:13" x14ac:dyDescent="0.3">
      <c r="A3346" t="s">
        <v>3280</v>
      </c>
      <c r="B3346">
        <v>2004</v>
      </c>
      <c r="C3346" s="1">
        <v>250000</v>
      </c>
      <c r="D3346">
        <v>120000</v>
      </c>
      <c r="E3346" t="s">
        <v>10</v>
      </c>
      <c r="F3346" t="s">
        <v>25</v>
      </c>
      <c r="G3346" t="s">
        <v>12</v>
      </c>
      <c r="H3346" t="s">
        <v>126</v>
      </c>
      <c r="I3346" t="s">
        <v>3029</v>
      </c>
      <c r="J3346" t="s">
        <v>2019</v>
      </c>
      <c r="K3346" t="s">
        <v>2020</v>
      </c>
      <c r="L3346" t="s">
        <v>2021</v>
      </c>
      <c r="M3346">
        <v>5</v>
      </c>
    </row>
    <row r="3347" spans="1:13" x14ac:dyDescent="0.3">
      <c r="A3347" t="s">
        <v>3281</v>
      </c>
      <c r="B3347">
        <v>2011</v>
      </c>
      <c r="C3347" s="1">
        <v>390000</v>
      </c>
      <c r="D3347">
        <v>120000</v>
      </c>
      <c r="E3347" t="s">
        <v>14</v>
      </c>
      <c r="F3347" t="s">
        <v>25</v>
      </c>
      <c r="G3347" t="s">
        <v>12</v>
      </c>
      <c r="H3347" t="s">
        <v>151</v>
      </c>
      <c r="I3347" t="s">
        <v>1994</v>
      </c>
      <c r="J3347" t="s">
        <v>2164</v>
      </c>
      <c r="K3347" t="s">
        <v>2165</v>
      </c>
      <c r="L3347" t="s">
        <v>2166</v>
      </c>
      <c r="M3347">
        <v>7</v>
      </c>
    </row>
    <row r="3348" spans="1:13" x14ac:dyDescent="0.3">
      <c r="A3348" t="s">
        <v>165</v>
      </c>
      <c r="B3348">
        <v>2012</v>
      </c>
      <c r="C3348" s="1">
        <v>190000</v>
      </c>
      <c r="D3348">
        <v>110000</v>
      </c>
      <c r="E3348" t="s">
        <v>10</v>
      </c>
      <c r="F3348" t="s">
        <v>25</v>
      </c>
      <c r="G3348" t="s">
        <v>12</v>
      </c>
      <c r="H3348" t="s">
        <v>121</v>
      </c>
      <c r="I3348" t="s">
        <v>1872</v>
      </c>
      <c r="J3348" t="s">
        <v>1814</v>
      </c>
      <c r="K3348" t="s">
        <v>1873</v>
      </c>
      <c r="L3348" t="s">
        <v>1874</v>
      </c>
      <c r="M3348">
        <v>5</v>
      </c>
    </row>
    <row r="3349" spans="1:13" x14ac:dyDescent="0.3">
      <c r="A3349" t="s">
        <v>215</v>
      </c>
      <c r="B3349">
        <v>2017</v>
      </c>
      <c r="C3349" s="1">
        <v>300000</v>
      </c>
      <c r="D3349">
        <v>60000</v>
      </c>
      <c r="E3349" t="s">
        <v>10</v>
      </c>
      <c r="F3349" t="s">
        <v>25</v>
      </c>
      <c r="G3349" t="s">
        <v>12</v>
      </c>
      <c r="H3349" t="s">
        <v>121</v>
      </c>
      <c r="I3349" t="s">
        <v>2080</v>
      </c>
      <c r="J3349" t="s">
        <v>2081</v>
      </c>
      <c r="K3349" t="s">
        <v>2082</v>
      </c>
      <c r="L3349" t="s">
        <v>2083</v>
      </c>
      <c r="M3349">
        <v>5</v>
      </c>
    </row>
    <row r="3350" spans="1:13" x14ac:dyDescent="0.3">
      <c r="A3350" t="s">
        <v>3282</v>
      </c>
      <c r="B3350">
        <v>2017</v>
      </c>
      <c r="C3350" s="1">
        <v>750000</v>
      </c>
      <c r="D3350">
        <v>27000</v>
      </c>
      <c r="E3350" t="s">
        <v>14</v>
      </c>
      <c r="F3350" t="s">
        <v>25</v>
      </c>
      <c r="G3350" t="s">
        <v>12</v>
      </c>
      <c r="H3350" t="s">
        <v>121</v>
      </c>
      <c r="I3350" t="s">
        <v>1691</v>
      </c>
      <c r="J3350" t="s">
        <v>1639</v>
      </c>
      <c r="K3350" t="s">
        <v>1692</v>
      </c>
      <c r="L3350" t="s">
        <v>1693</v>
      </c>
      <c r="M3350">
        <v>5</v>
      </c>
    </row>
    <row r="3351" spans="1:13" x14ac:dyDescent="0.3">
      <c r="A3351" t="s">
        <v>219</v>
      </c>
      <c r="B3351">
        <v>2016</v>
      </c>
      <c r="C3351" s="1">
        <v>650000</v>
      </c>
      <c r="D3351">
        <v>50000</v>
      </c>
      <c r="E3351" t="s">
        <v>14</v>
      </c>
      <c r="F3351" t="s">
        <v>25</v>
      </c>
      <c r="G3351" t="s">
        <v>12</v>
      </c>
      <c r="H3351" t="s">
        <v>121</v>
      </c>
      <c r="I3351" t="s">
        <v>1699</v>
      </c>
      <c r="J3351" t="s">
        <v>1625</v>
      </c>
      <c r="K3351" t="s">
        <v>1626</v>
      </c>
      <c r="L3351" t="s">
        <v>1627</v>
      </c>
      <c r="M3351">
        <v>5</v>
      </c>
    </row>
    <row r="3352" spans="1:13" x14ac:dyDescent="0.3">
      <c r="A3352" t="s">
        <v>2446</v>
      </c>
      <c r="B3352">
        <v>2018</v>
      </c>
      <c r="C3352" s="1">
        <v>635000</v>
      </c>
      <c r="D3352">
        <v>40000</v>
      </c>
      <c r="E3352" t="s">
        <v>10</v>
      </c>
      <c r="F3352" t="s">
        <v>25</v>
      </c>
      <c r="G3352" t="s">
        <v>12</v>
      </c>
      <c r="H3352" t="s">
        <v>121</v>
      </c>
      <c r="I3352" t="s">
        <v>1750</v>
      </c>
      <c r="J3352" t="s">
        <v>1681</v>
      </c>
      <c r="K3352" t="s">
        <v>1922</v>
      </c>
      <c r="L3352" t="s">
        <v>1923</v>
      </c>
      <c r="M3352">
        <v>5</v>
      </c>
    </row>
    <row r="3353" spans="1:13" x14ac:dyDescent="0.3">
      <c r="A3353" t="s">
        <v>123</v>
      </c>
      <c r="B3353">
        <v>2013</v>
      </c>
      <c r="C3353" s="1">
        <v>520000</v>
      </c>
      <c r="D3353">
        <v>88000</v>
      </c>
      <c r="E3353" t="s">
        <v>14</v>
      </c>
      <c r="F3353" t="s">
        <v>25</v>
      </c>
      <c r="G3353" t="s">
        <v>12</v>
      </c>
      <c r="H3353" t="s">
        <v>126</v>
      </c>
      <c r="I3353" t="s">
        <v>1899</v>
      </c>
      <c r="J3353" t="s">
        <v>1900</v>
      </c>
      <c r="K3353" t="s">
        <v>1901</v>
      </c>
      <c r="L3353" t="s">
        <v>1902</v>
      </c>
      <c r="M3353">
        <v>5</v>
      </c>
    </row>
    <row r="3354" spans="1:13" x14ac:dyDescent="0.3">
      <c r="A3354" t="s">
        <v>3283</v>
      </c>
      <c r="B3354">
        <v>2020</v>
      </c>
      <c r="C3354" s="1">
        <v>1500000</v>
      </c>
      <c r="D3354">
        <v>50000</v>
      </c>
      <c r="E3354" t="s">
        <v>14</v>
      </c>
      <c r="F3354" t="s">
        <v>25</v>
      </c>
      <c r="G3354" t="s">
        <v>12</v>
      </c>
      <c r="H3354" t="s">
        <v>121</v>
      </c>
      <c r="I3354" t="s">
        <v>2763</v>
      </c>
      <c r="J3354" t="s">
        <v>1742</v>
      </c>
      <c r="K3354" t="s">
        <v>2108</v>
      </c>
      <c r="L3354" t="s">
        <v>2764</v>
      </c>
      <c r="M3354">
        <v>7</v>
      </c>
    </row>
    <row r="3355" spans="1:13" x14ac:dyDescent="0.3">
      <c r="A3355" t="s">
        <v>348</v>
      </c>
      <c r="B3355">
        <v>2012</v>
      </c>
      <c r="C3355" s="1">
        <v>415000</v>
      </c>
      <c r="D3355">
        <v>80000</v>
      </c>
      <c r="E3355" t="s">
        <v>14</v>
      </c>
      <c r="F3355" t="s">
        <v>25</v>
      </c>
      <c r="G3355" t="s">
        <v>12</v>
      </c>
      <c r="H3355" t="s">
        <v>126</v>
      </c>
      <c r="I3355" t="s">
        <v>1899</v>
      </c>
      <c r="J3355" t="s">
        <v>1900</v>
      </c>
      <c r="K3355" t="s">
        <v>1901</v>
      </c>
      <c r="L3355" t="s">
        <v>1902</v>
      </c>
      <c r="M3355">
        <v>5</v>
      </c>
    </row>
    <row r="3356" spans="1:13" x14ac:dyDescent="0.3">
      <c r="A3356" t="s">
        <v>3284</v>
      </c>
      <c r="B3356">
        <v>2019</v>
      </c>
      <c r="C3356" s="1">
        <v>700000</v>
      </c>
      <c r="D3356">
        <v>60000</v>
      </c>
      <c r="E3356" t="s">
        <v>14</v>
      </c>
      <c r="F3356" t="s">
        <v>25</v>
      </c>
      <c r="G3356" t="s">
        <v>12</v>
      </c>
      <c r="H3356" t="s">
        <v>121</v>
      </c>
      <c r="I3356" t="s">
        <v>1691</v>
      </c>
      <c r="J3356" t="s">
        <v>1639</v>
      </c>
      <c r="K3356" t="s">
        <v>1811</v>
      </c>
      <c r="L3356" t="s">
        <v>2267</v>
      </c>
      <c r="M3356">
        <v>5</v>
      </c>
    </row>
    <row r="3357" spans="1:13" x14ac:dyDescent="0.3">
      <c r="A3357" t="s">
        <v>611</v>
      </c>
      <c r="B3357">
        <v>2017</v>
      </c>
      <c r="C3357" s="1">
        <v>484999</v>
      </c>
      <c r="D3357">
        <v>26000</v>
      </c>
      <c r="E3357" t="s">
        <v>10</v>
      </c>
      <c r="F3357" t="s">
        <v>25</v>
      </c>
      <c r="G3357" t="s">
        <v>12</v>
      </c>
      <c r="H3357" t="s">
        <v>126</v>
      </c>
      <c r="I3357" t="s">
        <v>1869</v>
      </c>
      <c r="J3357" t="s">
        <v>1647</v>
      </c>
      <c r="K3357" t="s">
        <v>1870</v>
      </c>
      <c r="L3357" t="s">
        <v>1871</v>
      </c>
      <c r="M3357">
        <v>5</v>
      </c>
    </row>
    <row r="3358" spans="1:13" x14ac:dyDescent="0.3">
      <c r="A3358" t="s">
        <v>3285</v>
      </c>
      <c r="B3358">
        <v>2007</v>
      </c>
      <c r="C3358" s="1">
        <v>120000</v>
      </c>
      <c r="D3358">
        <v>80000</v>
      </c>
      <c r="E3358" t="s">
        <v>10</v>
      </c>
      <c r="F3358" t="s">
        <v>25</v>
      </c>
      <c r="G3358" t="s">
        <v>12</v>
      </c>
      <c r="H3358" t="s">
        <v>126</v>
      </c>
      <c r="I3358" t="s">
        <v>2289</v>
      </c>
      <c r="J3358" t="s">
        <v>2480</v>
      </c>
      <c r="K3358" t="s">
        <v>2029</v>
      </c>
      <c r="L3358" t="s">
        <v>2481</v>
      </c>
      <c r="M3358">
        <v>5</v>
      </c>
    </row>
    <row r="3359" spans="1:13" x14ac:dyDescent="0.3">
      <c r="A3359" t="s">
        <v>241</v>
      </c>
      <c r="B3359">
        <v>2014</v>
      </c>
      <c r="C3359" s="1">
        <v>220000</v>
      </c>
      <c r="D3359">
        <v>60000</v>
      </c>
      <c r="E3359" t="s">
        <v>10</v>
      </c>
      <c r="F3359" t="s">
        <v>25</v>
      </c>
      <c r="G3359" t="s">
        <v>12</v>
      </c>
      <c r="H3359" t="s">
        <v>126</v>
      </c>
      <c r="I3359" t="s">
        <v>2031</v>
      </c>
      <c r="J3359" t="s">
        <v>2250</v>
      </c>
      <c r="K3359" t="s">
        <v>2251</v>
      </c>
      <c r="L3359" t="s">
        <v>2252</v>
      </c>
      <c r="M3359">
        <v>5</v>
      </c>
    </row>
    <row r="3360" spans="1:13" x14ac:dyDescent="0.3">
      <c r="A3360" t="s">
        <v>531</v>
      </c>
      <c r="B3360">
        <v>2014</v>
      </c>
      <c r="C3360" s="1">
        <v>320000</v>
      </c>
      <c r="D3360">
        <v>80000</v>
      </c>
      <c r="E3360" t="s">
        <v>10</v>
      </c>
      <c r="F3360" t="s">
        <v>25</v>
      </c>
      <c r="G3360" t="s">
        <v>12</v>
      </c>
      <c r="H3360" t="s">
        <v>126</v>
      </c>
      <c r="I3360" t="s">
        <v>1807</v>
      </c>
      <c r="J3360" t="s">
        <v>1647</v>
      </c>
      <c r="K3360" t="s">
        <v>1808</v>
      </c>
      <c r="L3360" t="s">
        <v>1809</v>
      </c>
      <c r="M3360">
        <v>5</v>
      </c>
    </row>
    <row r="3361" spans="1:13" x14ac:dyDescent="0.3">
      <c r="A3361" t="s">
        <v>459</v>
      </c>
      <c r="B3361">
        <v>2011</v>
      </c>
      <c r="C3361" s="1">
        <v>375000</v>
      </c>
      <c r="D3361">
        <v>90000</v>
      </c>
      <c r="E3361" t="s">
        <v>14</v>
      </c>
      <c r="F3361" t="s">
        <v>25</v>
      </c>
      <c r="G3361" t="s">
        <v>12</v>
      </c>
      <c r="H3361" t="s">
        <v>126</v>
      </c>
      <c r="I3361" t="s">
        <v>1826</v>
      </c>
      <c r="J3361" t="s">
        <v>1625</v>
      </c>
      <c r="K3361" t="s">
        <v>1626</v>
      </c>
      <c r="L3361" t="s">
        <v>1627</v>
      </c>
      <c r="M3361">
        <v>5</v>
      </c>
    </row>
    <row r="3362" spans="1:13" x14ac:dyDescent="0.3">
      <c r="A3362" t="s">
        <v>348</v>
      </c>
      <c r="B3362">
        <v>2012</v>
      </c>
      <c r="C3362" s="1">
        <v>440000</v>
      </c>
      <c r="D3362">
        <v>80000</v>
      </c>
      <c r="E3362" t="s">
        <v>14</v>
      </c>
      <c r="F3362" t="s">
        <v>25</v>
      </c>
      <c r="G3362" t="s">
        <v>12</v>
      </c>
      <c r="H3362" t="s">
        <v>126</v>
      </c>
      <c r="I3362" t="s">
        <v>1899</v>
      </c>
      <c r="J3362" t="s">
        <v>1900</v>
      </c>
      <c r="K3362" t="s">
        <v>1901</v>
      </c>
      <c r="L3362" t="s">
        <v>1902</v>
      </c>
      <c r="M3362">
        <v>5</v>
      </c>
    </row>
    <row r="3363" spans="1:13" x14ac:dyDescent="0.3">
      <c r="A3363" t="s">
        <v>527</v>
      </c>
      <c r="B3363">
        <v>2019</v>
      </c>
      <c r="C3363" s="1">
        <v>550000</v>
      </c>
      <c r="D3363">
        <v>15000</v>
      </c>
      <c r="E3363" t="s">
        <v>10</v>
      </c>
      <c r="F3363" t="s">
        <v>25</v>
      </c>
      <c r="G3363" t="s">
        <v>19</v>
      </c>
      <c r="H3363" t="s">
        <v>121</v>
      </c>
      <c r="I3363" t="s">
        <v>1677</v>
      </c>
      <c r="J3363" t="s">
        <v>1647</v>
      </c>
      <c r="K3363" t="s">
        <v>1648</v>
      </c>
      <c r="L3363" t="s">
        <v>1649</v>
      </c>
      <c r="M3363">
        <v>5</v>
      </c>
    </row>
    <row r="3364" spans="1:13" x14ac:dyDescent="0.3">
      <c r="A3364" t="s">
        <v>3286</v>
      </c>
      <c r="B3364">
        <v>2017</v>
      </c>
      <c r="C3364" s="1">
        <v>640000</v>
      </c>
      <c r="D3364">
        <v>35000</v>
      </c>
      <c r="E3364" t="s">
        <v>14</v>
      </c>
      <c r="F3364" t="s">
        <v>25</v>
      </c>
      <c r="G3364" t="s">
        <v>12</v>
      </c>
      <c r="H3364" t="s">
        <v>126</v>
      </c>
      <c r="I3364" t="s">
        <v>1825</v>
      </c>
      <c r="J3364" t="s">
        <v>1625</v>
      </c>
      <c r="K3364" t="s">
        <v>1626</v>
      </c>
      <c r="L3364" t="s">
        <v>1627</v>
      </c>
      <c r="M3364">
        <v>5</v>
      </c>
    </row>
    <row r="3365" spans="1:13" x14ac:dyDescent="0.3">
      <c r="A3365" t="s">
        <v>174</v>
      </c>
      <c r="B3365">
        <v>2014</v>
      </c>
      <c r="C3365" s="1">
        <v>420000</v>
      </c>
      <c r="D3365">
        <v>120000</v>
      </c>
      <c r="E3365" t="s">
        <v>14</v>
      </c>
      <c r="F3365" t="s">
        <v>25</v>
      </c>
      <c r="G3365" t="s">
        <v>12</v>
      </c>
      <c r="H3365" t="s">
        <v>121</v>
      </c>
      <c r="I3365" t="s">
        <v>1658</v>
      </c>
      <c r="J3365" t="s">
        <v>1659</v>
      </c>
      <c r="K3365" t="s">
        <v>1843</v>
      </c>
      <c r="L3365" t="s">
        <v>1661</v>
      </c>
      <c r="M3365">
        <v>5</v>
      </c>
    </row>
    <row r="3366" spans="1:13" x14ac:dyDescent="0.3">
      <c r="A3366" t="s">
        <v>189</v>
      </c>
      <c r="B3366">
        <v>2016</v>
      </c>
      <c r="C3366" s="1">
        <v>330000</v>
      </c>
      <c r="D3366">
        <v>63000</v>
      </c>
      <c r="E3366" t="s">
        <v>14</v>
      </c>
      <c r="F3366" t="s">
        <v>25</v>
      </c>
      <c r="G3366" t="s">
        <v>12</v>
      </c>
      <c r="H3366" t="s">
        <v>154</v>
      </c>
      <c r="I3366" t="s">
        <v>2178</v>
      </c>
      <c r="J3366" t="s">
        <v>2179</v>
      </c>
      <c r="K3366" t="s">
        <v>2124</v>
      </c>
      <c r="L3366" t="s">
        <v>2180</v>
      </c>
      <c r="M3366">
        <v>5</v>
      </c>
    </row>
    <row r="3367" spans="1:13" x14ac:dyDescent="0.3">
      <c r="A3367" t="s">
        <v>3287</v>
      </c>
      <c r="B3367">
        <v>2019</v>
      </c>
      <c r="C3367" s="1">
        <v>800000</v>
      </c>
      <c r="D3367">
        <v>25000</v>
      </c>
      <c r="E3367" t="s">
        <v>14</v>
      </c>
      <c r="F3367" t="s">
        <v>25</v>
      </c>
      <c r="G3367" t="s">
        <v>12</v>
      </c>
      <c r="H3367" t="s">
        <v>121</v>
      </c>
      <c r="I3367" t="s">
        <v>1822</v>
      </c>
      <c r="J3367" t="s">
        <v>1629</v>
      </c>
      <c r="K3367" t="s">
        <v>1823</v>
      </c>
      <c r="L3367" t="s">
        <v>1819</v>
      </c>
      <c r="M3367">
        <v>5</v>
      </c>
    </row>
    <row r="3368" spans="1:13" x14ac:dyDescent="0.3">
      <c r="A3368" t="s">
        <v>605</v>
      </c>
      <c r="B3368">
        <v>2011</v>
      </c>
      <c r="C3368" s="1">
        <v>240000</v>
      </c>
      <c r="D3368">
        <v>64500</v>
      </c>
      <c r="E3368" t="s">
        <v>10</v>
      </c>
      <c r="F3368" t="s">
        <v>25</v>
      </c>
      <c r="G3368" t="s">
        <v>12</v>
      </c>
      <c r="H3368" t="s">
        <v>121</v>
      </c>
      <c r="I3368" t="s">
        <v>1677</v>
      </c>
      <c r="J3368" t="s">
        <v>1730</v>
      </c>
      <c r="K3368" t="s">
        <v>1660</v>
      </c>
      <c r="L3368" t="s">
        <v>1731</v>
      </c>
      <c r="M3368">
        <v>5</v>
      </c>
    </row>
    <row r="3369" spans="1:13" x14ac:dyDescent="0.3">
      <c r="A3369" t="s">
        <v>3288</v>
      </c>
      <c r="B3369">
        <v>2016</v>
      </c>
      <c r="C3369" s="1">
        <v>360000</v>
      </c>
      <c r="D3369">
        <v>100000</v>
      </c>
      <c r="E3369" t="s">
        <v>14</v>
      </c>
      <c r="F3369" t="s">
        <v>25</v>
      </c>
      <c r="G3369" t="s">
        <v>12</v>
      </c>
      <c r="H3369" t="s">
        <v>126</v>
      </c>
      <c r="I3369" t="s">
        <v>2283</v>
      </c>
      <c r="J3369" t="s">
        <v>1681</v>
      </c>
      <c r="K3369" t="s">
        <v>2284</v>
      </c>
      <c r="L3369" t="s">
        <v>2285</v>
      </c>
      <c r="M3369">
        <v>6</v>
      </c>
    </row>
    <row r="3370" spans="1:13" x14ac:dyDescent="0.3">
      <c r="A3370" t="s">
        <v>1332</v>
      </c>
      <c r="B3370">
        <v>2017</v>
      </c>
      <c r="C3370" s="1">
        <v>750000</v>
      </c>
      <c r="D3370">
        <v>40000</v>
      </c>
      <c r="E3370" t="s">
        <v>14</v>
      </c>
      <c r="F3370" t="s">
        <v>25</v>
      </c>
      <c r="G3370" t="s">
        <v>12</v>
      </c>
      <c r="H3370" t="s">
        <v>121</v>
      </c>
      <c r="I3370" t="s">
        <v>2292</v>
      </c>
      <c r="J3370" t="s">
        <v>1900</v>
      </c>
      <c r="K3370" t="s">
        <v>1912</v>
      </c>
      <c r="L3370" t="s">
        <v>1913</v>
      </c>
      <c r="M3370">
        <v>5</v>
      </c>
    </row>
    <row r="3371" spans="1:13" x14ac:dyDescent="0.3">
      <c r="A3371" t="s">
        <v>1460</v>
      </c>
      <c r="B3371">
        <v>2017</v>
      </c>
      <c r="C3371" s="1">
        <v>570000</v>
      </c>
      <c r="D3371">
        <v>15000</v>
      </c>
      <c r="E3371" t="s">
        <v>10</v>
      </c>
      <c r="F3371" t="s">
        <v>25</v>
      </c>
      <c r="G3371" t="s">
        <v>12</v>
      </c>
      <c r="H3371" t="s">
        <v>126</v>
      </c>
      <c r="I3371" t="s">
        <v>1723</v>
      </c>
      <c r="J3371" t="s">
        <v>1647</v>
      </c>
      <c r="K3371" t="s">
        <v>1724</v>
      </c>
      <c r="L3371" t="s">
        <v>1725</v>
      </c>
      <c r="M3371">
        <v>5</v>
      </c>
    </row>
    <row r="3372" spans="1:13" x14ac:dyDescent="0.3">
      <c r="A3372" t="s">
        <v>392</v>
      </c>
      <c r="B3372">
        <v>2015</v>
      </c>
      <c r="C3372" s="1">
        <v>450000</v>
      </c>
      <c r="D3372">
        <v>25000</v>
      </c>
      <c r="E3372" t="s">
        <v>14</v>
      </c>
      <c r="F3372" t="s">
        <v>25</v>
      </c>
      <c r="G3372" t="s">
        <v>12</v>
      </c>
      <c r="H3372" t="s">
        <v>121</v>
      </c>
      <c r="I3372" t="s">
        <v>1658</v>
      </c>
      <c r="J3372" t="s">
        <v>1659</v>
      </c>
      <c r="K3372" t="s">
        <v>1843</v>
      </c>
      <c r="L3372" t="s">
        <v>1661</v>
      </c>
      <c r="M3372">
        <v>5</v>
      </c>
    </row>
    <row r="3373" spans="1:13" x14ac:dyDescent="0.3">
      <c r="A3373" t="s">
        <v>1105</v>
      </c>
      <c r="B3373">
        <v>2016</v>
      </c>
      <c r="C3373" s="1">
        <v>270000</v>
      </c>
      <c r="D3373">
        <v>82000</v>
      </c>
      <c r="E3373" t="s">
        <v>10</v>
      </c>
      <c r="F3373" t="s">
        <v>25</v>
      </c>
      <c r="G3373" t="s">
        <v>12</v>
      </c>
      <c r="H3373" t="s">
        <v>154</v>
      </c>
      <c r="I3373" t="s">
        <v>1756</v>
      </c>
      <c r="J3373" t="s">
        <v>1647</v>
      </c>
      <c r="K3373" t="s">
        <v>2479</v>
      </c>
      <c r="L3373" t="s">
        <v>1865</v>
      </c>
      <c r="M3373">
        <v>5</v>
      </c>
    </row>
    <row r="3374" spans="1:13" x14ac:dyDescent="0.3">
      <c r="A3374" t="s">
        <v>223</v>
      </c>
      <c r="B3374">
        <v>2012</v>
      </c>
      <c r="C3374" s="1">
        <v>459999</v>
      </c>
      <c r="D3374">
        <v>87000</v>
      </c>
      <c r="E3374" t="s">
        <v>14</v>
      </c>
      <c r="F3374" t="s">
        <v>25</v>
      </c>
      <c r="G3374" t="s">
        <v>12</v>
      </c>
      <c r="H3374" t="s">
        <v>121</v>
      </c>
      <c r="I3374" t="s">
        <v>1918</v>
      </c>
      <c r="J3374" t="s">
        <v>1625</v>
      </c>
      <c r="K3374" t="s">
        <v>1811</v>
      </c>
      <c r="L3374" t="s">
        <v>1686</v>
      </c>
      <c r="M3374">
        <v>7</v>
      </c>
    </row>
    <row r="3375" spans="1:13" x14ac:dyDescent="0.3">
      <c r="A3375" t="s">
        <v>275</v>
      </c>
      <c r="B3375">
        <v>2015</v>
      </c>
      <c r="C3375" s="1">
        <v>240000</v>
      </c>
      <c r="D3375">
        <v>80000</v>
      </c>
      <c r="E3375" t="s">
        <v>10</v>
      </c>
      <c r="F3375" t="s">
        <v>25</v>
      </c>
      <c r="G3375" t="s">
        <v>12</v>
      </c>
      <c r="H3375" t="s">
        <v>126</v>
      </c>
      <c r="I3375" t="s">
        <v>1729</v>
      </c>
      <c r="J3375" t="s">
        <v>1730</v>
      </c>
      <c r="K3375" t="s">
        <v>1758</v>
      </c>
      <c r="L3375" t="s">
        <v>1731</v>
      </c>
      <c r="M3375">
        <v>5</v>
      </c>
    </row>
    <row r="3376" spans="1:13" x14ac:dyDescent="0.3">
      <c r="A3376" t="s">
        <v>268</v>
      </c>
      <c r="B3376">
        <v>2012</v>
      </c>
      <c r="C3376" s="1">
        <v>320000</v>
      </c>
      <c r="D3376">
        <v>110000</v>
      </c>
      <c r="E3376" t="s">
        <v>14</v>
      </c>
      <c r="F3376" t="s">
        <v>25</v>
      </c>
      <c r="G3376" t="s">
        <v>12</v>
      </c>
      <c r="H3376" t="s">
        <v>154</v>
      </c>
      <c r="I3376" t="s">
        <v>1666</v>
      </c>
      <c r="J3376" t="s">
        <v>1667</v>
      </c>
      <c r="K3376" t="s">
        <v>1668</v>
      </c>
      <c r="L3376" t="s">
        <v>1669</v>
      </c>
      <c r="M3376">
        <v>5</v>
      </c>
    </row>
    <row r="3377" spans="1:13" x14ac:dyDescent="0.3">
      <c r="A3377" t="s">
        <v>1059</v>
      </c>
      <c r="B3377">
        <v>2011</v>
      </c>
      <c r="C3377" s="1">
        <v>149000</v>
      </c>
      <c r="D3377">
        <v>148000</v>
      </c>
      <c r="E3377" t="s">
        <v>14</v>
      </c>
      <c r="F3377" t="s">
        <v>25</v>
      </c>
      <c r="G3377" t="s">
        <v>12</v>
      </c>
      <c r="H3377" t="s">
        <v>126</v>
      </c>
      <c r="I3377" t="s">
        <v>1805</v>
      </c>
      <c r="J3377" t="s">
        <v>1625</v>
      </c>
      <c r="K3377" t="s">
        <v>1701</v>
      </c>
      <c r="L3377" t="s">
        <v>1806</v>
      </c>
      <c r="M3377">
        <v>5</v>
      </c>
    </row>
    <row r="3378" spans="1:13" x14ac:dyDescent="0.3">
      <c r="A3378" t="s">
        <v>312</v>
      </c>
      <c r="B3378">
        <v>2018</v>
      </c>
      <c r="C3378" s="1">
        <v>1500000</v>
      </c>
      <c r="D3378">
        <v>40000</v>
      </c>
      <c r="E3378" t="s">
        <v>14</v>
      </c>
      <c r="F3378" t="s">
        <v>25</v>
      </c>
      <c r="G3378" t="s">
        <v>12</v>
      </c>
      <c r="H3378" t="s">
        <v>121</v>
      </c>
      <c r="I3378" t="s">
        <v>2763</v>
      </c>
      <c r="J3378" t="s">
        <v>1742</v>
      </c>
      <c r="K3378" t="s">
        <v>2108</v>
      </c>
      <c r="L3378" t="s">
        <v>2764</v>
      </c>
      <c r="M3378">
        <v>7</v>
      </c>
    </row>
    <row r="3379" spans="1:13" x14ac:dyDescent="0.3">
      <c r="A3379" t="s">
        <v>575</v>
      </c>
      <c r="B3379">
        <v>2011</v>
      </c>
      <c r="C3379" s="1">
        <v>180000</v>
      </c>
      <c r="D3379">
        <v>70000</v>
      </c>
      <c r="E3379" t="s">
        <v>10</v>
      </c>
      <c r="F3379" t="s">
        <v>25</v>
      </c>
      <c r="G3379" t="s">
        <v>12</v>
      </c>
      <c r="H3379" t="s">
        <v>121</v>
      </c>
      <c r="I3379" t="s">
        <v>2763</v>
      </c>
      <c r="J3379" t="s">
        <v>2111</v>
      </c>
      <c r="K3379" t="s">
        <v>1829</v>
      </c>
      <c r="L3379" t="s">
        <v>2976</v>
      </c>
      <c r="M3379">
        <v>5</v>
      </c>
    </row>
    <row r="3380" spans="1:13" x14ac:dyDescent="0.3">
      <c r="A3380" t="s">
        <v>2861</v>
      </c>
      <c r="B3380">
        <v>2012</v>
      </c>
      <c r="C3380" s="1">
        <v>185000</v>
      </c>
      <c r="D3380">
        <v>70000</v>
      </c>
      <c r="E3380" t="s">
        <v>257</v>
      </c>
      <c r="F3380" t="s">
        <v>25</v>
      </c>
      <c r="G3380" t="s">
        <v>12</v>
      </c>
      <c r="H3380" t="s">
        <v>126</v>
      </c>
      <c r="I3380" t="s">
        <v>2862</v>
      </c>
      <c r="J3380" t="s">
        <v>1850</v>
      </c>
      <c r="K3380" t="s">
        <v>1920</v>
      </c>
      <c r="L3380" t="s">
        <v>1921</v>
      </c>
      <c r="M3380">
        <v>5</v>
      </c>
    </row>
    <row r="3381" spans="1:13" x14ac:dyDescent="0.3">
      <c r="A3381" t="s">
        <v>120</v>
      </c>
      <c r="B3381">
        <v>2008</v>
      </c>
      <c r="C3381" s="1">
        <v>65000</v>
      </c>
      <c r="D3381">
        <v>40000</v>
      </c>
      <c r="E3381" t="s">
        <v>10</v>
      </c>
      <c r="F3381" t="s">
        <v>25</v>
      </c>
      <c r="G3381" t="s">
        <v>12</v>
      </c>
      <c r="H3381" t="s">
        <v>126</v>
      </c>
      <c r="I3381" t="s">
        <v>1642</v>
      </c>
      <c r="J3381" t="s">
        <v>1655</v>
      </c>
      <c r="K3381" t="s">
        <v>1656</v>
      </c>
      <c r="L3381" t="s">
        <v>1657</v>
      </c>
      <c r="M3381">
        <v>4</v>
      </c>
    </row>
    <row r="3382" spans="1:13" x14ac:dyDescent="0.3">
      <c r="A3382" t="s">
        <v>717</v>
      </c>
      <c r="B3382">
        <v>2010</v>
      </c>
      <c r="C3382" s="1">
        <v>130000</v>
      </c>
      <c r="D3382">
        <v>120000</v>
      </c>
      <c r="E3382" t="s">
        <v>14</v>
      </c>
      <c r="F3382" t="s">
        <v>25</v>
      </c>
      <c r="G3382" t="s">
        <v>12</v>
      </c>
      <c r="H3382" t="s">
        <v>121</v>
      </c>
      <c r="I3382" t="s">
        <v>1733</v>
      </c>
      <c r="J3382" t="s">
        <v>1896</v>
      </c>
      <c r="K3382" t="s">
        <v>2124</v>
      </c>
      <c r="L3382" t="s">
        <v>2244</v>
      </c>
      <c r="M3382">
        <v>5</v>
      </c>
    </row>
    <row r="3383" spans="1:13" x14ac:dyDescent="0.3">
      <c r="A3383" t="s">
        <v>488</v>
      </c>
      <c r="B3383">
        <v>2012</v>
      </c>
      <c r="C3383" s="1">
        <v>330000</v>
      </c>
      <c r="D3383">
        <v>60000</v>
      </c>
      <c r="E3383" t="s">
        <v>14</v>
      </c>
      <c r="F3383" t="s">
        <v>25</v>
      </c>
      <c r="G3383" t="s">
        <v>12</v>
      </c>
      <c r="H3383" t="s">
        <v>121</v>
      </c>
      <c r="I3383" t="s">
        <v>1750</v>
      </c>
      <c r="J3383" t="s">
        <v>1663</v>
      </c>
      <c r="K3383" t="s">
        <v>1678</v>
      </c>
      <c r="L3383" t="s">
        <v>1665</v>
      </c>
      <c r="M3383">
        <v>5</v>
      </c>
    </row>
    <row r="3384" spans="1:13" x14ac:dyDescent="0.3">
      <c r="A3384" t="s">
        <v>1867</v>
      </c>
      <c r="B3384">
        <v>2011</v>
      </c>
      <c r="C3384" s="1">
        <v>190000</v>
      </c>
      <c r="D3384">
        <v>90000</v>
      </c>
      <c r="E3384" t="s">
        <v>14</v>
      </c>
      <c r="F3384" t="s">
        <v>11</v>
      </c>
      <c r="G3384" t="s">
        <v>12</v>
      </c>
      <c r="H3384" t="s">
        <v>121</v>
      </c>
      <c r="I3384" t="s">
        <v>1868</v>
      </c>
      <c r="J3384" t="s">
        <v>1625</v>
      </c>
      <c r="K3384" t="s">
        <v>1640</v>
      </c>
      <c r="L3384" t="s">
        <v>1806</v>
      </c>
      <c r="M3384">
        <v>5</v>
      </c>
    </row>
    <row r="3385" spans="1:13" x14ac:dyDescent="0.3">
      <c r="A3385" t="s">
        <v>459</v>
      </c>
      <c r="B3385">
        <v>2014</v>
      </c>
      <c r="C3385" s="1">
        <v>501000</v>
      </c>
      <c r="D3385">
        <v>68000</v>
      </c>
      <c r="E3385" t="s">
        <v>14</v>
      </c>
      <c r="F3385" t="s">
        <v>11</v>
      </c>
      <c r="G3385" t="s">
        <v>12</v>
      </c>
      <c r="H3385" t="s">
        <v>121</v>
      </c>
      <c r="I3385" t="s">
        <v>1826</v>
      </c>
      <c r="J3385" t="s">
        <v>1625</v>
      </c>
      <c r="K3385" t="s">
        <v>1626</v>
      </c>
      <c r="L3385" t="s">
        <v>1627</v>
      </c>
      <c r="M3385">
        <v>5</v>
      </c>
    </row>
    <row r="3386" spans="1:13" x14ac:dyDescent="0.3">
      <c r="A3386" t="s">
        <v>1405</v>
      </c>
      <c r="B3386">
        <v>2017</v>
      </c>
      <c r="C3386" s="1">
        <v>600000</v>
      </c>
      <c r="D3386">
        <v>24500</v>
      </c>
      <c r="E3386" t="s">
        <v>14</v>
      </c>
      <c r="F3386" t="s">
        <v>11</v>
      </c>
      <c r="G3386" t="s">
        <v>12</v>
      </c>
      <c r="H3386" t="s">
        <v>121</v>
      </c>
      <c r="I3386" t="s">
        <v>2360</v>
      </c>
      <c r="J3386" t="s">
        <v>1629</v>
      </c>
      <c r="K3386" t="s">
        <v>1698</v>
      </c>
      <c r="L3386" t="s">
        <v>1686</v>
      </c>
      <c r="M3386">
        <v>5</v>
      </c>
    </row>
    <row r="3387" spans="1:13" x14ac:dyDescent="0.3">
      <c r="A3387" t="s">
        <v>600</v>
      </c>
      <c r="B3387">
        <v>2012</v>
      </c>
      <c r="C3387" s="1">
        <v>570000</v>
      </c>
      <c r="D3387">
        <v>77000</v>
      </c>
      <c r="E3387" t="s">
        <v>14</v>
      </c>
      <c r="F3387" t="s">
        <v>11</v>
      </c>
      <c r="G3387" t="s">
        <v>12</v>
      </c>
      <c r="H3387" t="s">
        <v>126</v>
      </c>
      <c r="I3387" t="s">
        <v>1892</v>
      </c>
      <c r="J3387" t="s">
        <v>1742</v>
      </c>
      <c r="K3387" t="s">
        <v>2108</v>
      </c>
      <c r="L3387" t="s">
        <v>2109</v>
      </c>
      <c r="M3387">
        <v>7</v>
      </c>
    </row>
    <row r="3388" spans="1:13" x14ac:dyDescent="0.3">
      <c r="A3388" t="s">
        <v>627</v>
      </c>
      <c r="B3388">
        <v>2015</v>
      </c>
      <c r="C3388" s="1">
        <v>450000</v>
      </c>
      <c r="D3388">
        <v>85000</v>
      </c>
      <c r="E3388" t="s">
        <v>14</v>
      </c>
      <c r="F3388" t="s">
        <v>11</v>
      </c>
      <c r="G3388" t="s">
        <v>12</v>
      </c>
      <c r="H3388" t="s">
        <v>121</v>
      </c>
      <c r="I3388" t="s">
        <v>2360</v>
      </c>
      <c r="J3388" t="s">
        <v>1629</v>
      </c>
      <c r="K3388" t="s">
        <v>1698</v>
      </c>
      <c r="L3388" t="s">
        <v>1686</v>
      </c>
      <c r="M3388">
        <v>5</v>
      </c>
    </row>
    <row r="3389" spans="1:13" x14ac:dyDescent="0.3">
      <c r="A3389" t="s">
        <v>1160</v>
      </c>
      <c r="B3389">
        <v>2011</v>
      </c>
      <c r="C3389" s="1">
        <v>285000</v>
      </c>
      <c r="D3389">
        <v>45500</v>
      </c>
      <c r="E3389" t="s">
        <v>10</v>
      </c>
      <c r="F3389" t="s">
        <v>11</v>
      </c>
      <c r="G3389" t="s">
        <v>12</v>
      </c>
      <c r="H3389" t="s">
        <v>121</v>
      </c>
      <c r="I3389" t="s">
        <v>1957</v>
      </c>
      <c r="J3389" t="s">
        <v>2226</v>
      </c>
      <c r="K3389" t="s">
        <v>1692</v>
      </c>
      <c r="L3389" t="s">
        <v>2227</v>
      </c>
      <c r="M3389">
        <v>5</v>
      </c>
    </row>
    <row r="3390" spans="1:13" x14ac:dyDescent="0.3">
      <c r="A3390" t="s">
        <v>459</v>
      </c>
      <c r="B3390">
        <v>2014</v>
      </c>
      <c r="C3390" s="1">
        <v>490000</v>
      </c>
      <c r="D3390">
        <v>67000</v>
      </c>
      <c r="E3390" t="s">
        <v>14</v>
      </c>
      <c r="F3390" t="s">
        <v>11</v>
      </c>
      <c r="G3390" t="s">
        <v>12</v>
      </c>
      <c r="H3390" t="s">
        <v>121</v>
      </c>
      <c r="I3390" t="s">
        <v>2075</v>
      </c>
      <c r="J3390" t="s">
        <v>1625</v>
      </c>
      <c r="K3390" t="s">
        <v>1626</v>
      </c>
      <c r="L3390" t="s">
        <v>1627</v>
      </c>
      <c r="M3390">
        <v>5</v>
      </c>
    </row>
    <row r="3391" spans="1:13" x14ac:dyDescent="0.3">
      <c r="A3391" t="s">
        <v>459</v>
      </c>
      <c r="B3391">
        <v>2014</v>
      </c>
      <c r="C3391" s="1">
        <v>500000</v>
      </c>
      <c r="D3391">
        <v>77000</v>
      </c>
      <c r="E3391" t="s">
        <v>14</v>
      </c>
      <c r="F3391" t="s">
        <v>11</v>
      </c>
      <c r="G3391" t="s">
        <v>12</v>
      </c>
      <c r="H3391" t="s">
        <v>121</v>
      </c>
      <c r="I3391" t="s">
        <v>2075</v>
      </c>
      <c r="J3391" t="s">
        <v>1625</v>
      </c>
      <c r="K3391" t="s">
        <v>1626</v>
      </c>
      <c r="L3391" t="s">
        <v>1627</v>
      </c>
      <c r="M3391">
        <v>5</v>
      </c>
    </row>
    <row r="3392" spans="1:13" x14ac:dyDescent="0.3">
      <c r="A3392" t="s">
        <v>173</v>
      </c>
      <c r="B3392">
        <v>2016</v>
      </c>
      <c r="C3392" s="1">
        <v>275000</v>
      </c>
      <c r="D3392">
        <v>47000</v>
      </c>
      <c r="E3392" t="s">
        <v>10</v>
      </c>
      <c r="F3392" t="s">
        <v>11</v>
      </c>
      <c r="G3392" t="s">
        <v>12</v>
      </c>
      <c r="H3392" t="s">
        <v>121</v>
      </c>
      <c r="I3392" t="s">
        <v>2031</v>
      </c>
      <c r="J3392" t="s">
        <v>2250</v>
      </c>
      <c r="K3392" t="s">
        <v>2251</v>
      </c>
      <c r="L3392" t="s">
        <v>2252</v>
      </c>
      <c r="M3392">
        <v>5</v>
      </c>
    </row>
    <row r="3393" spans="1:13" x14ac:dyDescent="0.3">
      <c r="A3393" t="s">
        <v>1362</v>
      </c>
      <c r="B3393">
        <v>2017</v>
      </c>
      <c r="C3393" s="1">
        <v>440000</v>
      </c>
      <c r="D3393">
        <v>57000</v>
      </c>
      <c r="E3393" t="s">
        <v>10</v>
      </c>
      <c r="F3393" t="s">
        <v>11</v>
      </c>
      <c r="G3393" t="s">
        <v>12</v>
      </c>
      <c r="H3393" t="s">
        <v>121</v>
      </c>
      <c r="I3393" t="s">
        <v>2188</v>
      </c>
      <c r="J3393" t="s">
        <v>1704</v>
      </c>
      <c r="K3393" t="s">
        <v>2680</v>
      </c>
      <c r="L3393" t="s">
        <v>2681</v>
      </c>
      <c r="M3393">
        <v>5</v>
      </c>
    </row>
    <row r="3394" spans="1:13" x14ac:dyDescent="0.3">
      <c r="A3394" t="s">
        <v>638</v>
      </c>
      <c r="B3394">
        <v>2018</v>
      </c>
      <c r="C3394" s="1">
        <v>825000</v>
      </c>
      <c r="D3394">
        <v>71500</v>
      </c>
      <c r="E3394" t="s">
        <v>14</v>
      </c>
      <c r="F3394" t="s">
        <v>11</v>
      </c>
      <c r="G3394" t="s">
        <v>12</v>
      </c>
      <c r="H3394" t="s">
        <v>121</v>
      </c>
      <c r="I3394" t="s">
        <v>1691</v>
      </c>
      <c r="J3394" t="s">
        <v>1639</v>
      </c>
      <c r="K3394" t="s">
        <v>1692</v>
      </c>
      <c r="L3394" t="s">
        <v>1693</v>
      </c>
      <c r="M3394">
        <v>5</v>
      </c>
    </row>
    <row r="3395" spans="1:13" x14ac:dyDescent="0.3">
      <c r="A3395" t="s">
        <v>2693</v>
      </c>
      <c r="B3395">
        <v>2012</v>
      </c>
      <c r="C3395" s="1">
        <v>411000</v>
      </c>
      <c r="D3395">
        <v>110000</v>
      </c>
      <c r="E3395" t="s">
        <v>14</v>
      </c>
      <c r="F3395" t="s">
        <v>11</v>
      </c>
      <c r="G3395" t="s">
        <v>12</v>
      </c>
      <c r="H3395" t="s">
        <v>121</v>
      </c>
      <c r="I3395" t="s">
        <v>1658</v>
      </c>
      <c r="J3395" t="s">
        <v>1659</v>
      </c>
      <c r="K3395" t="s">
        <v>1843</v>
      </c>
      <c r="L3395" t="s">
        <v>1661</v>
      </c>
      <c r="M3395">
        <v>5</v>
      </c>
    </row>
    <row r="3396" spans="1:13" x14ac:dyDescent="0.3">
      <c r="A3396" t="s">
        <v>219</v>
      </c>
      <c r="B3396">
        <v>2013</v>
      </c>
      <c r="C3396" s="1">
        <v>470000</v>
      </c>
      <c r="D3396">
        <v>82000</v>
      </c>
      <c r="E3396" t="s">
        <v>14</v>
      </c>
      <c r="F3396" t="s">
        <v>11</v>
      </c>
      <c r="G3396" t="s">
        <v>12</v>
      </c>
      <c r="H3396" t="s">
        <v>126</v>
      </c>
      <c r="I3396" t="s">
        <v>1699</v>
      </c>
      <c r="J3396" t="s">
        <v>1625</v>
      </c>
      <c r="K3396" t="s">
        <v>1626</v>
      </c>
      <c r="L3396" t="s">
        <v>1627</v>
      </c>
      <c r="M3396">
        <v>5</v>
      </c>
    </row>
    <row r="3397" spans="1:13" x14ac:dyDescent="0.3">
      <c r="A3397" t="s">
        <v>459</v>
      </c>
      <c r="B3397">
        <v>2013</v>
      </c>
      <c r="C3397" s="1">
        <v>445000</v>
      </c>
      <c r="D3397">
        <v>70000</v>
      </c>
      <c r="E3397" t="s">
        <v>14</v>
      </c>
      <c r="F3397" t="s">
        <v>11</v>
      </c>
      <c r="G3397" t="s">
        <v>12</v>
      </c>
      <c r="H3397" t="s">
        <v>126</v>
      </c>
      <c r="I3397" t="s">
        <v>2075</v>
      </c>
      <c r="J3397" t="s">
        <v>1625</v>
      </c>
      <c r="K3397" t="s">
        <v>1626</v>
      </c>
      <c r="L3397" t="s">
        <v>1627</v>
      </c>
      <c r="M3397">
        <v>5</v>
      </c>
    </row>
    <row r="3398" spans="1:13" x14ac:dyDescent="0.3">
      <c r="A3398" t="s">
        <v>3289</v>
      </c>
      <c r="B3398">
        <v>2017</v>
      </c>
      <c r="C3398" s="1">
        <v>752000</v>
      </c>
      <c r="D3398">
        <v>28000</v>
      </c>
      <c r="E3398" t="s">
        <v>14</v>
      </c>
      <c r="F3398" t="s">
        <v>11</v>
      </c>
      <c r="G3398" t="s">
        <v>12</v>
      </c>
      <c r="H3398" t="s">
        <v>121</v>
      </c>
      <c r="I3398" t="s">
        <v>2224</v>
      </c>
      <c r="J3398" t="s">
        <v>1625</v>
      </c>
      <c r="K3398" t="s">
        <v>1626</v>
      </c>
      <c r="L3398" t="s">
        <v>1627</v>
      </c>
      <c r="M3398">
        <v>5</v>
      </c>
    </row>
    <row r="3399" spans="1:13" x14ac:dyDescent="0.3">
      <c r="A3399" t="s">
        <v>3290</v>
      </c>
      <c r="B3399">
        <v>2016</v>
      </c>
      <c r="C3399" s="1">
        <v>650000</v>
      </c>
      <c r="D3399">
        <v>125000</v>
      </c>
      <c r="E3399" t="s">
        <v>14</v>
      </c>
      <c r="F3399" t="s">
        <v>11</v>
      </c>
      <c r="G3399" t="s">
        <v>12</v>
      </c>
      <c r="H3399" t="s">
        <v>126</v>
      </c>
      <c r="I3399" t="s">
        <v>1628</v>
      </c>
      <c r="J3399" t="s">
        <v>1629</v>
      </c>
      <c r="K3399" t="s">
        <v>1630</v>
      </c>
      <c r="L3399" t="s">
        <v>1631</v>
      </c>
      <c r="M3399">
        <v>5</v>
      </c>
    </row>
    <row r="3400" spans="1:13" x14ac:dyDescent="0.3">
      <c r="A3400" t="s">
        <v>459</v>
      </c>
      <c r="B3400">
        <v>2013</v>
      </c>
      <c r="C3400" s="1">
        <v>450000</v>
      </c>
      <c r="D3400">
        <v>67000</v>
      </c>
      <c r="E3400" t="s">
        <v>14</v>
      </c>
      <c r="F3400" t="s">
        <v>11</v>
      </c>
      <c r="G3400" t="s">
        <v>12</v>
      </c>
      <c r="H3400" t="s">
        <v>126</v>
      </c>
      <c r="I3400" t="s">
        <v>2075</v>
      </c>
      <c r="J3400" t="s">
        <v>1625</v>
      </c>
      <c r="K3400" t="s">
        <v>1626</v>
      </c>
      <c r="L3400" t="s">
        <v>1627</v>
      </c>
      <c r="M3400">
        <v>5</v>
      </c>
    </row>
    <row r="3401" spans="1:13" x14ac:dyDescent="0.3">
      <c r="A3401" t="s">
        <v>873</v>
      </c>
      <c r="B3401">
        <v>2011</v>
      </c>
      <c r="C3401" s="1">
        <v>350000</v>
      </c>
      <c r="D3401">
        <v>93500</v>
      </c>
      <c r="E3401" t="s">
        <v>10</v>
      </c>
      <c r="F3401" t="s">
        <v>11</v>
      </c>
      <c r="G3401" t="s">
        <v>12</v>
      </c>
      <c r="H3401" t="s">
        <v>154</v>
      </c>
      <c r="I3401" t="s">
        <v>1733</v>
      </c>
      <c r="J3401" t="s">
        <v>1634</v>
      </c>
      <c r="K3401" t="s">
        <v>2050</v>
      </c>
      <c r="L3401" t="s">
        <v>2051</v>
      </c>
      <c r="M3401">
        <v>5</v>
      </c>
    </row>
    <row r="3402" spans="1:13" x14ac:dyDescent="0.3">
      <c r="A3402" t="s">
        <v>416</v>
      </c>
      <c r="B3402">
        <v>2012</v>
      </c>
      <c r="C3402" s="1">
        <v>511000</v>
      </c>
      <c r="D3402">
        <v>8500</v>
      </c>
      <c r="E3402" t="s">
        <v>10</v>
      </c>
      <c r="F3402" t="s">
        <v>11</v>
      </c>
      <c r="G3402" t="s">
        <v>12</v>
      </c>
      <c r="H3402" t="s">
        <v>121</v>
      </c>
      <c r="I3402" t="s">
        <v>1817</v>
      </c>
      <c r="J3402" t="s">
        <v>1647</v>
      </c>
      <c r="K3402" t="s">
        <v>1870</v>
      </c>
      <c r="L3402" t="s">
        <v>1871</v>
      </c>
      <c r="M3402">
        <v>5</v>
      </c>
    </row>
    <row r="3403" spans="1:13" x14ac:dyDescent="0.3">
      <c r="A3403" t="s">
        <v>1260</v>
      </c>
      <c r="B3403">
        <v>2016</v>
      </c>
      <c r="C3403" s="1">
        <v>700000</v>
      </c>
      <c r="D3403">
        <v>80000</v>
      </c>
      <c r="E3403" t="s">
        <v>14</v>
      </c>
      <c r="F3403" t="s">
        <v>11</v>
      </c>
      <c r="G3403" t="s">
        <v>12</v>
      </c>
      <c r="H3403" t="s">
        <v>121</v>
      </c>
      <c r="I3403" t="s">
        <v>2224</v>
      </c>
      <c r="J3403" t="s">
        <v>1625</v>
      </c>
      <c r="K3403" t="s">
        <v>1626</v>
      </c>
      <c r="L3403" t="s">
        <v>1627</v>
      </c>
      <c r="M3403">
        <v>5</v>
      </c>
    </row>
    <row r="3404" spans="1:13" x14ac:dyDescent="0.3">
      <c r="A3404" t="s">
        <v>3291</v>
      </c>
      <c r="B3404">
        <v>2007</v>
      </c>
      <c r="C3404" s="1">
        <v>142000</v>
      </c>
      <c r="D3404">
        <v>97000</v>
      </c>
      <c r="E3404" t="s">
        <v>10</v>
      </c>
      <c r="F3404" t="s">
        <v>25</v>
      </c>
      <c r="G3404" t="s">
        <v>12</v>
      </c>
      <c r="H3404" t="s">
        <v>121</v>
      </c>
      <c r="I3404" t="s">
        <v>2289</v>
      </c>
      <c r="J3404" t="s">
        <v>2480</v>
      </c>
      <c r="K3404" t="s">
        <v>2029</v>
      </c>
      <c r="L3404" t="s">
        <v>2481</v>
      </c>
      <c r="M3404">
        <v>5</v>
      </c>
    </row>
    <row r="3405" spans="1:13" x14ac:dyDescent="0.3">
      <c r="A3405" t="s">
        <v>1508</v>
      </c>
      <c r="B3405">
        <v>2012</v>
      </c>
      <c r="C3405" s="1">
        <v>725000</v>
      </c>
      <c r="D3405">
        <v>90000</v>
      </c>
      <c r="E3405" t="s">
        <v>14</v>
      </c>
      <c r="F3405" t="s">
        <v>25</v>
      </c>
      <c r="G3405" t="s">
        <v>12</v>
      </c>
      <c r="H3405" t="s">
        <v>121</v>
      </c>
      <c r="I3405" t="s">
        <v>1741</v>
      </c>
      <c r="J3405" t="s">
        <v>1742</v>
      </c>
      <c r="K3405" t="s">
        <v>2313</v>
      </c>
      <c r="L3405" t="s">
        <v>1744</v>
      </c>
      <c r="M3405">
        <v>7</v>
      </c>
    </row>
    <row r="3406" spans="1:13" x14ac:dyDescent="0.3">
      <c r="A3406" t="s">
        <v>1523</v>
      </c>
      <c r="B3406">
        <v>2017</v>
      </c>
      <c r="C3406" s="1">
        <v>630000</v>
      </c>
      <c r="D3406">
        <v>30000</v>
      </c>
      <c r="E3406" t="s">
        <v>10</v>
      </c>
      <c r="F3406" t="s">
        <v>25</v>
      </c>
      <c r="G3406" t="s">
        <v>12</v>
      </c>
      <c r="H3406" t="s">
        <v>121</v>
      </c>
      <c r="I3406" t="s">
        <v>1723</v>
      </c>
      <c r="J3406" t="s">
        <v>1647</v>
      </c>
      <c r="K3406" t="s">
        <v>1724</v>
      </c>
      <c r="L3406" t="s">
        <v>1725</v>
      </c>
      <c r="M3406">
        <v>5</v>
      </c>
    </row>
    <row r="3407" spans="1:13" x14ac:dyDescent="0.3">
      <c r="A3407" t="s">
        <v>534</v>
      </c>
      <c r="B3407">
        <v>2015</v>
      </c>
      <c r="C3407" s="1">
        <v>480000</v>
      </c>
      <c r="D3407">
        <v>50000</v>
      </c>
      <c r="E3407" t="s">
        <v>10</v>
      </c>
      <c r="F3407" t="s">
        <v>25</v>
      </c>
      <c r="G3407" t="s">
        <v>12</v>
      </c>
      <c r="H3407" t="s">
        <v>121</v>
      </c>
      <c r="I3407" t="s">
        <v>1723</v>
      </c>
      <c r="J3407" t="s">
        <v>1647</v>
      </c>
      <c r="K3407" t="s">
        <v>1724</v>
      </c>
      <c r="L3407" t="s">
        <v>1725</v>
      </c>
      <c r="M3407">
        <v>5</v>
      </c>
    </row>
    <row r="3408" spans="1:13" x14ac:dyDescent="0.3">
      <c r="A3408" t="s">
        <v>275</v>
      </c>
      <c r="B3408">
        <v>2016</v>
      </c>
      <c r="C3408" s="1">
        <v>330000</v>
      </c>
      <c r="D3408">
        <v>30000</v>
      </c>
      <c r="E3408" t="s">
        <v>10</v>
      </c>
      <c r="F3408" t="s">
        <v>25</v>
      </c>
      <c r="G3408" t="s">
        <v>12</v>
      </c>
      <c r="H3408" t="s">
        <v>121</v>
      </c>
      <c r="I3408" t="s">
        <v>1729</v>
      </c>
      <c r="J3408" t="s">
        <v>1730</v>
      </c>
      <c r="K3408" t="s">
        <v>1758</v>
      </c>
      <c r="L3408" t="s">
        <v>1731</v>
      </c>
      <c r="M3408">
        <v>5</v>
      </c>
    </row>
    <row r="3409" spans="1:13" x14ac:dyDescent="0.3">
      <c r="A3409" t="s">
        <v>3192</v>
      </c>
      <c r="B3409">
        <v>2017</v>
      </c>
      <c r="C3409" s="1">
        <v>500000</v>
      </c>
      <c r="D3409">
        <v>20000</v>
      </c>
      <c r="E3409" t="s">
        <v>10</v>
      </c>
      <c r="F3409" t="s">
        <v>25</v>
      </c>
      <c r="G3409" t="s">
        <v>12</v>
      </c>
      <c r="H3409" t="s">
        <v>121</v>
      </c>
      <c r="I3409" t="s">
        <v>3193</v>
      </c>
      <c r="J3409" t="s">
        <v>1643</v>
      </c>
      <c r="K3409" t="s">
        <v>2086</v>
      </c>
      <c r="L3409" t="s">
        <v>3194</v>
      </c>
      <c r="M3409">
        <v>8</v>
      </c>
    </row>
    <row r="3410" spans="1:13" x14ac:dyDescent="0.3">
      <c r="A3410" t="s">
        <v>583</v>
      </c>
      <c r="B3410">
        <v>2012</v>
      </c>
      <c r="C3410" s="1">
        <v>300000</v>
      </c>
      <c r="D3410">
        <v>60300</v>
      </c>
      <c r="E3410" t="s">
        <v>14</v>
      </c>
      <c r="F3410" t="s">
        <v>25</v>
      </c>
      <c r="G3410" t="s">
        <v>12</v>
      </c>
      <c r="H3410" t="s">
        <v>121</v>
      </c>
      <c r="I3410" t="s">
        <v>2442</v>
      </c>
      <c r="J3410" t="s">
        <v>1704</v>
      </c>
      <c r="K3410" t="s">
        <v>1675</v>
      </c>
      <c r="L3410" t="s">
        <v>2443</v>
      </c>
      <c r="M3410">
        <v>5</v>
      </c>
    </row>
    <row r="3411" spans="1:13" x14ac:dyDescent="0.3">
      <c r="A3411" t="s">
        <v>405</v>
      </c>
      <c r="B3411">
        <v>2015</v>
      </c>
      <c r="C3411" s="1">
        <v>400000</v>
      </c>
      <c r="D3411">
        <v>35000</v>
      </c>
      <c r="E3411" t="s">
        <v>14</v>
      </c>
      <c r="F3411" t="s">
        <v>25</v>
      </c>
      <c r="G3411" t="s">
        <v>12</v>
      </c>
      <c r="H3411" t="s">
        <v>121</v>
      </c>
      <c r="I3411" t="s">
        <v>1638</v>
      </c>
      <c r="J3411" t="s">
        <v>1625</v>
      </c>
      <c r="K3411" t="s">
        <v>2090</v>
      </c>
      <c r="L3411" t="s">
        <v>1806</v>
      </c>
      <c r="M3411">
        <v>5</v>
      </c>
    </row>
    <row r="3412" spans="1:13" x14ac:dyDescent="0.3">
      <c r="A3412" t="s">
        <v>1192</v>
      </c>
      <c r="B3412">
        <v>2011</v>
      </c>
      <c r="C3412" s="1">
        <v>320000</v>
      </c>
      <c r="D3412">
        <v>80000</v>
      </c>
      <c r="E3412" t="s">
        <v>14</v>
      </c>
      <c r="F3412" t="s">
        <v>25</v>
      </c>
      <c r="G3412" t="s">
        <v>12</v>
      </c>
      <c r="H3412" t="s">
        <v>121</v>
      </c>
      <c r="I3412" t="s">
        <v>1741</v>
      </c>
      <c r="J3412" t="s">
        <v>1742</v>
      </c>
      <c r="K3412" t="s">
        <v>1743</v>
      </c>
      <c r="L3412" t="s">
        <v>1744</v>
      </c>
      <c r="M3412">
        <v>7</v>
      </c>
    </row>
    <row r="3413" spans="1:13" x14ac:dyDescent="0.3">
      <c r="A3413" t="s">
        <v>150</v>
      </c>
      <c r="B3413">
        <v>2008</v>
      </c>
      <c r="C3413" s="1">
        <v>180000</v>
      </c>
      <c r="D3413">
        <v>44391</v>
      </c>
      <c r="E3413" t="s">
        <v>10</v>
      </c>
      <c r="F3413" t="s">
        <v>25</v>
      </c>
      <c r="G3413" t="s">
        <v>12</v>
      </c>
      <c r="H3413" t="s">
        <v>126</v>
      </c>
      <c r="I3413" t="s">
        <v>1849</v>
      </c>
      <c r="J3413" t="s">
        <v>1850</v>
      </c>
      <c r="K3413" t="s">
        <v>1851</v>
      </c>
      <c r="L3413" t="s">
        <v>1852</v>
      </c>
      <c r="M3413">
        <v>5</v>
      </c>
    </row>
    <row r="3414" spans="1:13" x14ac:dyDescent="0.3">
      <c r="A3414" t="s">
        <v>3292</v>
      </c>
      <c r="B3414">
        <v>2016</v>
      </c>
      <c r="C3414" s="1">
        <v>530000</v>
      </c>
      <c r="D3414">
        <v>58000</v>
      </c>
      <c r="E3414" t="s">
        <v>14</v>
      </c>
      <c r="F3414" t="s">
        <v>25</v>
      </c>
      <c r="G3414" t="s">
        <v>12</v>
      </c>
      <c r="H3414" t="s">
        <v>121</v>
      </c>
      <c r="I3414" t="s">
        <v>2224</v>
      </c>
      <c r="J3414" t="s">
        <v>1625</v>
      </c>
      <c r="K3414" t="s">
        <v>1626</v>
      </c>
      <c r="L3414" t="s">
        <v>1627</v>
      </c>
      <c r="M3414">
        <v>5</v>
      </c>
    </row>
    <row r="3415" spans="1:13" x14ac:dyDescent="0.3">
      <c r="A3415" t="s">
        <v>3293</v>
      </c>
      <c r="B3415">
        <v>2015</v>
      </c>
      <c r="C3415" s="1">
        <v>600000</v>
      </c>
      <c r="D3415">
        <v>40000</v>
      </c>
      <c r="E3415" t="s">
        <v>14</v>
      </c>
      <c r="F3415" t="s">
        <v>25</v>
      </c>
      <c r="G3415" t="s">
        <v>12</v>
      </c>
      <c r="H3415" t="s">
        <v>121</v>
      </c>
      <c r="I3415" t="s">
        <v>2170</v>
      </c>
      <c r="J3415" t="s">
        <v>2164</v>
      </c>
      <c r="K3415" t="s">
        <v>1920</v>
      </c>
      <c r="L3415" t="s">
        <v>2171</v>
      </c>
      <c r="M3415">
        <v>7</v>
      </c>
    </row>
    <row r="3416" spans="1:13" x14ac:dyDescent="0.3">
      <c r="A3416" t="s">
        <v>302</v>
      </c>
      <c r="B3416">
        <v>2017</v>
      </c>
      <c r="C3416" s="1">
        <v>780000</v>
      </c>
      <c r="D3416">
        <v>66000</v>
      </c>
      <c r="E3416" t="s">
        <v>14</v>
      </c>
      <c r="F3416" t="s">
        <v>25</v>
      </c>
      <c r="G3416" t="s">
        <v>12</v>
      </c>
      <c r="H3416" t="s">
        <v>126</v>
      </c>
      <c r="I3416" t="s">
        <v>1684</v>
      </c>
      <c r="J3416" t="s">
        <v>1625</v>
      </c>
      <c r="K3416" t="s">
        <v>1685</v>
      </c>
      <c r="L3416" t="s">
        <v>1686</v>
      </c>
      <c r="M3416">
        <v>7</v>
      </c>
    </row>
    <row r="3417" spans="1:13" x14ac:dyDescent="0.3">
      <c r="A3417" t="s">
        <v>610</v>
      </c>
      <c r="B3417">
        <v>2016</v>
      </c>
      <c r="C3417" s="1">
        <v>700000</v>
      </c>
      <c r="D3417">
        <v>110000</v>
      </c>
      <c r="E3417" t="s">
        <v>14</v>
      </c>
      <c r="F3417" t="s">
        <v>25</v>
      </c>
      <c r="G3417" t="s">
        <v>12</v>
      </c>
      <c r="H3417" t="s">
        <v>121</v>
      </c>
      <c r="I3417" t="s">
        <v>1777</v>
      </c>
      <c r="J3417" t="s">
        <v>1629</v>
      </c>
      <c r="K3417" t="s">
        <v>1698</v>
      </c>
      <c r="L3417" t="s">
        <v>1686</v>
      </c>
      <c r="M3417">
        <v>5</v>
      </c>
    </row>
    <row r="3418" spans="1:13" x14ac:dyDescent="0.3">
      <c r="A3418" t="s">
        <v>224</v>
      </c>
      <c r="B3418">
        <v>2013</v>
      </c>
      <c r="C3418" s="1">
        <v>175000</v>
      </c>
      <c r="D3418">
        <v>56315</v>
      </c>
      <c r="E3418" t="s">
        <v>14</v>
      </c>
      <c r="F3418" t="s">
        <v>25</v>
      </c>
      <c r="G3418" t="s">
        <v>12</v>
      </c>
      <c r="H3418" t="s">
        <v>121</v>
      </c>
      <c r="I3418" t="s">
        <v>2309</v>
      </c>
      <c r="J3418" t="s">
        <v>2310</v>
      </c>
      <c r="K3418" t="s">
        <v>2311</v>
      </c>
      <c r="L3418" t="s">
        <v>2312</v>
      </c>
      <c r="M3418">
        <v>5</v>
      </c>
    </row>
    <row r="3419" spans="1:13" x14ac:dyDescent="0.3">
      <c r="A3419" t="s">
        <v>864</v>
      </c>
      <c r="B3419">
        <v>2017</v>
      </c>
      <c r="C3419" s="1">
        <v>735000</v>
      </c>
      <c r="D3419">
        <v>70000</v>
      </c>
      <c r="E3419" t="s">
        <v>14</v>
      </c>
      <c r="F3419" t="s">
        <v>25</v>
      </c>
      <c r="G3419" t="s">
        <v>12</v>
      </c>
      <c r="H3419" t="s">
        <v>121</v>
      </c>
      <c r="I3419" t="s">
        <v>2749</v>
      </c>
      <c r="J3419" t="s">
        <v>2039</v>
      </c>
      <c r="K3419" t="s">
        <v>2124</v>
      </c>
      <c r="L3419" t="s">
        <v>2171</v>
      </c>
      <c r="M3419">
        <v>7</v>
      </c>
    </row>
    <row r="3420" spans="1:13" x14ac:dyDescent="0.3">
      <c r="A3420" t="s">
        <v>392</v>
      </c>
      <c r="B3420">
        <v>2013</v>
      </c>
      <c r="C3420" s="1">
        <v>325000</v>
      </c>
      <c r="D3420">
        <v>120000</v>
      </c>
      <c r="E3420" t="s">
        <v>14</v>
      </c>
      <c r="F3420" t="s">
        <v>25</v>
      </c>
      <c r="G3420" t="s">
        <v>12</v>
      </c>
      <c r="H3420" t="s">
        <v>121</v>
      </c>
      <c r="I3420" t="s">
        <v>1658</v>
      </c>
      <c r="J3420" t="s">
        <v>1659</v>
      </c>
      <c r="K3420" t="s">
        <v>2208</v>
      </c>
      <c r="L3420" t="s">
        <v>1661</v>
      </c>
      <c r="M3420">
        <v>5</v>
      </c>
    </row>
    <row r="3421" spans="1:13" x14ac:dyDescent="0.3">
      <c r="A3421" t="s">
        <v>3294</v>
      </c>
      <c r="B3421">
        <v>2006</v>
      </c>
      <c r="C3421" s="1">
        <v>225000</v>
      </c>
      <c r="D3421">
        <v>100000</v>
      </c>
      <c r="E3421" t="s">
        <v>14</v>
      </c>
      <c r="F3421" t="s">
        <v>25</v>
      </c>
      <c r="G3421" t="s">
        <v>12</v>
      </c>
      <c r="H3421" t="s">
        <v>121</v>
      </c>
      <c r="I3421" t="s">
        <v>1768</v>
      </c>
      <c r="J3421" t="s">
        <v>2409</v>
      </c>
      <c r="K3421" t="s">
        <v>2086</v>
      </c>
      <c r="L3421" t="s">
        <v>2599</v>
      </c>
      <c r="M3421">
        <v>10</v>
      </c>
    </row>
    <row r="3422" spans="1:13" x14ac:dyDescent="0.3">
      <c r="A3422" t="s">
        <v>405</v>
      </c>
      <c r="B3422">
        <v>2015</v>
      </c>
      <c r="C3422" s="1">
        <v>350000</v>
      </c>
      <c r="D3422">
        <v>90000</v>
      </c>
      <c r="E3422" t="s">
        <v>14</v>
      </c>
      <c r="F3422" t="s">
        <v>25</v>
      </c>
      <c r="G3422" t="s">
        <v>12</v>
      </c>
      <c r="H3422" t="s">
        <v>126</v>
      </c>
      <c r="I3422" t="s">
        <v>1638</v>
      </c>
      <c r="J3422" t="s">
        <v>1625</v>
      </c>
      <c r="K3422" t="s">
        <v>2090</v>
      </c>
      <c r="L3422" t="s">
        <v>1806</v>
      </c>
      <c r="M3422">
        <v>5</v>
      </c>
    </row>
    <row r="3423" spans="1:13" x14ac:dyDescent="0.3">
      <c r="A3423" t="s">
        <v>1055</v>
      </c>
      <c r="B3423">
        <v>2006</v>
      </c>
      <c r="C3423" s="1">
        <v>110000</v>
      </c>
      <c r="D3423">
        <v>120000</v>
      </c>
      <c r="E3423" t="s">
        <v>257</v>
      </c>
      <c r="F3423" t="s">
        <v>25</v>
      </c>
      <c r="G3423" t="s">
        <v>12</v>
      </c>
      <c r="H3423" t="s">
        <v>154</v>
      </c>
      <c r="I3423" t="s">
        <v>1650</v>
      </c>
      <c r="J3423" t="s">
        <v>1651</v>
      </c>
      <c r="K3423" t="s">
        <v>1652</v>
      </c>
      <c r="L3423" t="s">
        <v>1653</v>
      </c>
      <c r="M3423">
        <v>5</v>
      </c>
    </row>
    <row r="3424" spans="1:13" x14ac:dyDescent="0.3">
      <c r="A3424" t="s">
        <v>545</v>
      </c>
      <c r="B3424">
        <v>2007</v>
      </c>
      <c r="C3424" s="1">
        <v>85000</v>
      </c>
      <c r="D3424">
        <v>160000</v>
      </c>
      <c r="E3424" t="s">
        <v>10</v>
      </c>
      <c r="F3424" t="s">
        <v>25</v>
      </c>
      <c r="G3424" t="s">
        <v>12</v>
      </c>
      <c r="H3424" t="s">
        <v>151</v>
      </c>
      <c r="I3424" t="s">
        <v>1713</v>
      </c>
      <c r="J3424" t="s">
        <v>1730</v>
      </c>
      <c r="K3424" t="s">
        <v>1660</v>
      </c>
      <c r="L3424" t="s">
        <v>1731</v>
      </c>
      <c r="M3424">
        <v>5</v>
      </c>
    </row>
    <row r="3425" spans="1:13" x14ac:dyDescent="0.3">
      <c r="A3425" t="s">
        <v>906</v>
      </c>
      <c r="B3425">
        <v>2006</v>
      </c>
      <c r="C3425" s="1">
        <v>150000</v>
      </c>
      <c r="D3425">
        <v>100000</v>
      </c>
      <c r="E3425" t="s">
        <v>10</v>
      </c>
      <c r="F3425" t="s">
        <v>25</v>
      </c>
      <c r="G3425" t="s">
        <v>12</v>
      </c>
      <c r="H3425" t="s">
        <v>151</v>
      </c>
      <c r="I3425" t="s">
        <v>3029</v>
      </c>
      <c r="J3425" t="s">
        <v>2077</v>
      </c>
      <c r="K3425" t="s">
        <v>3030</v>
      </c>
      <c r="L3425" t="s">
        <v>3031</v>
      </c>
      <c r="M3425">
        <v>5</v>
      </c>
    </row>
    <row r="3426" spans="1:13" x14ac:dyDescent="0.3">
      <c r="A3426" t="s">
        <v>286</v>
      </c>
      <c r="B3426">
        <v>2009</v>
      </c>
      <c r="C3426" s="1">
        <v>225000</v>
      </c>
      <c r="D3426">
        <v>120000</v>
      </c>
      <c r="E3426" t="s">
        <v>14</v>
      </c>
      <c r="F3426" t="s">
        <v>25</v>
      </c>
      <c r="G3426" t="s">
        <v>12</v>
      </c>
      <c r="H3426" t="s">
        <v>154</v>
      </c>
      <c r="I3426" t="s">
        <v>1674</v>
      </c>
      <c r="J3426" t="s">
        <v>1625</v>
      </c>
      <c r="K3426" t="s">
        <v>1675</v>
      </c>
      <c r="L3426" t="s">
        <v>1627</v>
      </c>
      <c r="M3426">
        <v>5</v>
      </c>
    </row>
    <row r="3427" spans="1:13" x14ac:dyDescent="0.3">
      <c r="A3427" t="s">
        <v>804</v>
      </c>
      <c r="B3427">
        <v>2010</v>
      </c>
      <c r="C3427" s="1">
        <v>111000</v>
      </c>
      <c r="D3427">
        <v>100000</v>
      </c>
      <c r="E3427" t="s">
        <v>14</v>
      </c>
      <c r="F3427" t="s">
        <v>25</v>
      </c>
      <c r="G3427" t="s">
        <v>12</v>
      </c>
      <c r="H3427" t="s">
        <v>126</v>
      </c>
      <c r="I3427" t="s">
        <v>1970</v>
      </c>
      <c r="J3427" t="s">
        <v>1625</v>
      </c>
      <c r="K3427" t="s">
        <v>2035</v>
      </c>
      <c r="L3427" t="s">
        <v>2527</v>
      </c>
      <c r="M3427">
        <v>5</v>
      </c>
    </row>
    <row r="3428" spans="1:13" x14ac:dyDescent="0.3">
      <c r="A3428" t="s">
        <v>1101</v>
      </c>
      <c r="B3428">
        <v>2007</v>
      </c>
      <c r="C3428" s="1">
        <v>150000</v>
      </c>
      <c r="D3428">
        <v>70000</v>
      </c>
      <c r="E3428" t="s">
        <v>10</v>
      </c>
      <c r="F3428" t="s">
        <v>25</v>
      </c>
      <c r="G3428" t="s">
        <v>12</v>
      </c>
      <c r="H3428" t="s">
        <v>154</v>
      </c>
      <c r="I3428" t="s">
        <v>1677</v>
      </c>
      <c r="J3428" t="s">
        <v>1651</v>
      </c>
      <c r="K3428" t="s">
        <v>1678</v>
      </c>
      <c r="L3428" t="s">
        <v>1679</v>
      </c>
      <c r="M3428">
        <v>5</v>
      </c>
    </row>
    <row r="3429" spans="1:13" x14ac:dyDescent="0.3">
      <c r="A3429" t="s">
        <v>241</v>
      </c>
      <c r="B3429">
        <v>2017</v>
      </c>
      <c r="C3429" s="1">
        <v>300000</v>
      </c>
      <c r="D3429">
        <v>15151</v>
      </c>
      <c r="E3429" t="s">
        <v>10</v>
      </c>
      <c r="F3429" t="s">
        <v>25</v>
      </c>
      <c r="G3429" t="s">
        <v>12</v>
      </c>
      <c r="H3429" t="s">
        <v>126</v>
      </c>
      <c r="I3429" t="s">
        <v>2031</v>
      </c>
      <c r="J3429" t="s">
        <v>2250</v>
      </c>
      <c r="K3429" t="s">
        <v>2251</v>
      </c>
      <c r="L3429" t="s">
        <v>2252</v>
      </c>
      <c r="M3429">
        <v>5</v>
      </c>
    </row>
    <row r="3430" spans="1:13" x14ac:dyDescent="0.3">
      <c r="A3430" t="s">
        <v>177</v>
      </c>
      <c r="B3430">
        <v>2015</v>
      </c>
      <c r="C3430" s="1">
        <v>630000</v>
      </c>
      <c r="D3430">
        <v>60000</v>
      </c>
      <c r="E3430" t="s">
        <v>14</v>
      </c>
      <c r="F3430" t="s">
        <v>25</v>
      </c>
      <c r="G3430" t="s">
        <v>12</v>
      </c>
      <c r="H3430" t="s">
        <v>121</v>
      </c>
      <c r="I3430" t="s">
        <v>2340</v>
      </c>
      <c r="J3430" t="s">
        <v>2356</v>
      </c>
      <c r="K3430" t="s">
        <v>1877</v>
      </c>
      <c r="L3430" t="s">
        <v>2357</v>
      </c>
      <c r="M3430">
        <v>7</v>
      </c>
    </row>
    <row r="3431" spans="1:13" x14ac:dyDescent="0.3">
      <c r="A3431" t="s">
        <v>317</v>
      </c>
      <c r="B3431">
        <v>2011</v>
      </c>
      <c r="C3431" s="1">
        <v>206000</v>
      </c>
      <c r="D3431">
        <v>100000</v>
      </c>
      <c r="E3431" t="s">
        <v>10</v>
      </c>
      <c r="F3431" t="s">
        <v>25</v>
      </c>
      <c r="G3431" t="s">
        <v>12</v>
      </c>
      <c r="H3431" t="s">
        <v>121</v>
      </c>
      <c r="I3431" t="s">
        <v>1849</v>
      </c>
      <c r="J3431" t="s">
        <v>1850</v>
      </c>
      <c r="K3431" t="s">
        <v>1851</v>
      </c>
      <c r="L3431" t="s">
        <v>1852</v>
      </c>
      <c r="M3431">
        <v>5</v>
      </c>
    </row>
    <row r="3432" spans="1:13" x14ac:dyDescent="0.3">
      <c r="A3432" t="s">
        <v>258</v>
      </c>
      <c r="B3432">
        <v>2006</v>
      </c>
      <c r="C3432" s="1">
        <v>70000</v>
      </c>
      <c r="D3432">
        <v>110000</v>
      </c>
      <c r="E3432" t="s">
        <v>10</v>
      </c>
      <c r="F3432" t="s">
        <v>25</v>
      </c>
      <c r="G3432" t="s">
        <v>12</v>
      </c>
      <c r="H3432" t="s">
        <v>151</v>
      </c>
      <c r="I3432" t="s">
        <v>1677</v>
      </c>
      <c r="J3432" t="s">
        <v>1730</v>
      </c>
      <c r="K3432" t="s">
        <v>1660</v>
      </c>
      <c r="L3432" t="s">
        <v>1731</v>
      </c>
      <c r="M3432">
        <v>5</v>
      </c>
    </row>
    <row r="3433" spans="1:13" x14ac:dyDescent="0.3">
      <c r="A3433" t="s">
        <v>527</v>
      </c>
      <c r="B3433">
        <v>2019</v>
      </c>
      <c r="C3433" s="1">
        <v>567000</v>
      </c>
      <c r="D3433">
        <v>7000</v>
      </c>
      <c r="E3433" t="s">
        <v>10</v>
      </c>
      <c r="F3433" t="s">
        <v>25</v>
      </c>
      <c r="G3433" t="s">
        <v>19</v>
      </c>
      <c r="H3433" t="s">
        <v>121</v>
      </c>
      <c r="I3433" t="s">
        <v>1677</v>
      </c>
      <c r="J3433" t="s">
        <v>1647</v>
      </c>
      <c r="K3433" t="s">
        <v>1648</v>
      </c>
      <c r="L3433" t="s">
        <v>1649</v>
      </c>
      <c r="M3433">
        <v>5</v>
      </c>
    </row>
    <row r="3434" spans="1:13" x14ac:dyDescent="0.3">
      <c r="A3434" t="s">
        <v>1555</v>
      </c>
      <c r="B3434">
        <v>2013</v>
      </c>
      <c r="C3434" s="1">
        <v>500000</v>
      </c>
      <c r="D3434">
        <v>70000</v>
      </c>
      <c r="E3434" t="s">
        <v>10</v>
      </c>
      <c r="F3434" t="s">
        <v>25</v>
      </c>
      <c r="G3434" t="s">
        <v>12</v>
      </c>
      <c r="H3434" t="s">
        <v>126</v>
      </c>
      <c r="I3434" t="s">
        <v>2738</v>
      </c>
      <c r="J3434" t="s">
        <v>2363</v>
      </c>
      <c r="K3434" t="s">
        <v>2739</v>
      </c>
      <c r="L3434" t="s">
        <v>2364</v>
      </c>
      <c r="M3434">
        <v>5</v>
      </c>
    </row>
    <row r="3435" spans="1:13" x14ac:dyDescent="0.3">
      <c r="A3435" t="s">
        <v>394</v>
      </c>
      <c r="B3435">
        <v>2015</v>
      </c>
      <c r="C3435" s="1">
        <v>400000</v>
      </c>
      <c r="D3435">
        <v>128000</v>
      </c>
      <c r="E3435" t="s">
        <v>10</v>
      </c>
      <c r="F3435" t="s">
        <v>25</v>
      </c>
      <c r="G3435" t="s">
        <v>12</v>
      </c>
      <c r="H3435" t="s">
        <v>121</v>
      </c>
      <c r="I3435" t="s">
        <v>1677</v>
      </c>
      <c r="J3435" t="s">
        <v>1647</v>
      </c>
      <c r="K3435" t="s">
        <v>1682</v>
      </c>
      <c r="L3435" t="s">
        <v>1865</v>
      </c>
      <c r="M3435">
        <v>5</v>
      </c>
    </row>
    <row r="3436" spans="1:13" x14ac:dyDescent="0.3">
      <c r="A3436" t="s">
        <v>267</v>
      </c>
      <c r="B3436">
        <v>2011</v>
      </c>
      <c r="C3436" s="1">
        <v>340000</v>
      </c>
      <c r="D3436">
        <v>160000</v>
      </c>
      <c r="E3436" t="s">
        <v>14</v>
      </c>
      <c r="F3436" t="s">
        <v>25</v>
      </c>
      <c r="G3436" t="s">
        <v>12</v>
      </c>
      <c r="H3436" t="s">
        <v>126</v>
      </c>
      <c r="I3436" t="s">
        <v>1676</v>
      </c>
      <c r="J3436" t="s">
        <v>1676</v>
      </c>
      <c r="K3436" t="s">
        <v>1676</v>
      </c>
      <c r="L3436" t="s">
        <v>1676</v>
      </c>
    </row>
    <row r="3437" spans="1:13" x14ac:dyDescent="0.3">
      <c r="A3437" t="s">
        <v>2637</v>
      </c>
      <c r="B3437">
        <v>2012</v>
      </c>
      <c r="C3437" s="1">
        <v>850000</v>
      </c>
      <c r="D3437">
        <v>120000</v>
      </c>
      <c r="E3437" t="s">
        <v>14</v>
      </c>
      <c r="F3437" t="s">
        <v>25</v>
      </c>
      <c r="G3437" t="s">
        <v>12</v>
      </c>
      <c r="H3437" t="s">
        <v>126</v>
      </c>
      <c r="I3437" t="s">
        <v>2148</v>
      </c>
      <c r="J3437" t="s">
        <v>1764</v>
      </c>
      <c r="K3437" t="s">
        <v>2149</v>
      </c>
      <c r="L3437" t="s">
        <v>2150</v>
      </c>
      <c r="M3437">
        <v>8</v>
      </c>
    </row>
    <row r="3438" spans="1:13" x14ac:dyDescent="0.3">
      <c r="A3438" t="s">
        <v>267</v>
      </c>
      <c r="B3438">
        <v>2014</v>
      </c>
      <c r="C3438" s="1">
        <v>570000</v>
      </c>
      <c r="D3438">
        <v>15000</v>
      </c>
      <c r="E3438" t="s">
        <v>14</v>
      </c>
      <c r="F3438" t="s">
        <v>25</v>
      </c>
      <c r="G3438" t="s">
        <v>12</v>
      </c>
      <c r="H3438" t="s">
        <v>121</v>
      </c>
      <c r="I3438" t="s">
        <v>1825</v>
      </c>
      <c r="J3438" t="s">
        <v>1625</v>
      </c>
      <c r="K3438" t="s">
        <v>1626</v>
      </c>
      <c r="L3438" t="s">
        <v>1627</v>
      </c>
      <c r="M3438">
        <v>5</v>
      </c>
    </row>
    <row r="3439" spans="1:13" x14ac:dyDescent="0.3">
      <c r="A3439" t="s">
        <v>219</v>
      </c>
      <c r="B3439">
        <v>2017</v>
      </c>
      <c r="C3439" s="1">
        <v>699000</v>
      </c>
      <c r="D3439">
        <v>60000</v>
      </c>
      <c r="E3439" t="s">
        <v>14</v>
      </c>
      <c r="F3439" t="s">
        <v>25</v>
      </c>
      <c r="G3439" t="s">
        <v>12</v>
      </c>
      <c r="H3439" t="s">
        <v>121</v>
      </c>
      <c r="I3439" t="s">
        <v>2075</v>
      </c>
      <c r="J3439" t="s">
        <v>1625</v>
      </c>
      <c r="K3439" t="s">
        <v>2076</v>
      </c>
      <c r="L3439" t="s">
        <v>1627</v>
      </c>
      <c r="M3439">
        <v>5</v>
      </c>
    </row>
    <row r="3440" spans="1:13" x14ac:dyDescent="0.3">
      <c r="A3440" t="s">
        <v>1128</v>
      </c>
      <c r="B3440">
        <v>2013</v>
      </c>
      <c r="C3440" s="1">
        <v>355000</v>
      </c>
      <c r="D3440">
        <v>80000</v>
      </c>
      <c r="E3440" t="s">
        <v>10</v>
      </c>
      <c r="F3440" t="s">
        <v>25</v>
      </c>
      <c r="G3440" t="s">
        <v>12</v>
      </c>
      <c r="H3440" t="s">
        <v>121</v>
      </c>
      <c r="I3440" t="s">
        <v>2066</v>
      </c>
      <c r="J3440" t="s">
        <v>1681</v>
      </c>
      <c r="K3440" t="s">
        <v>1815</v>
      </c>
      <c r="L3440" t="s">
        <v>1923</v>
      </c>
      <c r="M3440">
        <v>5</v>
      </c>
    </row>
    <row r="3441" spans="1:13" x14ac:dyDescent="0.3">
      <c r="A3441" t="s">
        <v>164</v>
      </c>
      <c r="B3441">
        <v>2016</v>
      </c>
      <c r="C3441" s="1">
        <v>690000</v>
      </c>
      <c r="D3441">
        <v>80000</v>
      </c>
      <c r="E3441" t="s">
        <v>14</v>
      </c>
      <c r="F3441" t="s">
        <v>25</v>
      </c>
      <c r="G3441" t="s">
        <v>12</v>
      </c>
      <c r="H3441" t="s">
        <v>121</v>
      </c>
      <c r="I3441" t="s">
        <v>1699</v>
      </c>
      <c r="J3441" t="s">
        <v>1625</v>
      </c>
      <c r="K3441" t="s">
        <v>1626</v>
      </c>
      <c r="L3441" t="s">
        <v>1627</v>
      </c>
      <c r="M3441">
        <v>5</v>
      </c>
    </row>
    <row r="3442" spans="1:13" x14ac:dyDescent="0.3">
      <c r="A3442" t="s">
        <v>3295</v>
      </c>
      <c r="B3442">
        <v>2006</v>
      </c>
      <c r="C3442" s="1">
        <v>180000</v>
      </c>
      <c r="D3442">
        <v>114321</v>
      </c>
      <c r="E3442" t="s">
        <v>14</v>
      </c>
      <c r="F3442" t="s">
        <v>25</v>
      </c>
      <c r="G3442" t="s">
        <v>12</v>
      </c>
      <c r="H3442" t="s">
        <v>126</v>
      </c>
      <c r="I3442" t="s">
        <v>1750</v>
      </c>
      <c r="J3442" t="s">
        <v>1663</v>
      </c>
      <c r="K3442" t="s">
        <v>2029</v>
      </c>
      <c r="L3442" t="s">
        <v>2481</v>
      </c>
      <c r="M3442">
        <v>5</v>
      </c>
    </row>
    <row r="3443" spans="1:13" x14ac:dyDescent="0.3">
      <c r="A3443" t="s">
        <v>1065</v>
      </c>
      <c r="B3443">
        <v>2013</v>
      </c>
      <c r="C3443" s="1">
        <v>200000</v>
      </c>
      <c r="D3443">
        <v>120000</v>
      </c>
      <c r="E3443" t="s">
        <v>14</v>
      </c>
      <c r="F3443" t="s">
        <v>25</v>
      </c>
      <c r="G3443" t="s">
        <v>12</v>
      </c>
      <c r="H3443" t="s">
        <v>121</v>
      </c>
      <c r="I3443" t="s">
        <v>2066</v>
      </c>
      <c r="J3443" t="s">
        <v>1896</v>
      </c>
      <c r="K3443" t="s">
        <v>2124</v>
      </c>
      <c r="L3443" t="s">
        <v>2125</v>
      </c>
      <c r="M3443">
        <v>5</v>
      </c>
    </row>
    <row r="3444" spans="1:13" x14ac:dyDescent="0.3">
      <c r="A3444" t="s">
        <v>3296</v>
      </c>
      <c r="B3444">
        <v>2012</v>
      </c>
      <c r="C3444" s="1">
        <v>575000</v>
      </c>
      <c r="D3444">
        <v>120000</v>
      </c>
      <c r="E3444" t="s">
        <v>14</v>
      </c>
      <c r="F3444" t="s">
        <v>25</v>
      </c>
      <c r="G3444" t="s">
        <v>12</v>
      </c>
      <c r="H3444" t="s">
        <v>126</v>
      </c>
      <c r="I3444" t="s">
        <v>2157</v>
      </c>
      <c r="J3444" t="s">
        <v>1742</v>
      </c>
      <c r="K3444" t="s">
        <v>1877</v>
      </c>
      <c r="L3444" t="s">
        <v>1878</v>
      </c>
      <c r="M3444">
        <v>8</v>
      </c>
    </row>
    <row r="3445" spans="1:13" x14ac:dyDescent="0.3">
      <c r="A3445" t="s">
        <v>392</v>
      </c>
      <c r="B3445">
        <v>2014</v>
      </c>
      <c r="C3445" s="1">
        <v>415000</v>
      </c>
      <c r="D3445">
        <v>146000</v>
      </c>
      <c r="E3445" t="s">
        <v>14</v>
      </c>
      <c r="F3445" t="s">
        <v>25</v>
      </c>
      <c r="G3445" t="s">
        <v>12</v>
      </c>
      <c r="H3445" t="s">
        <v>121</v>
      </c>
      <c r="I3445" t="s">
        <v>1658</v>
      </c>
      <c r="J3445" t="s">
        <v>1659</v>
      </c>
      <c r="K3445" t="s">
        <v>2208</v>
      </c>
      <c r="L3445" t="s">
        <v>1661</v>
      </c>
      <c r="M3445">
        <v>5</v>
      </c>
    </row>
    <row r="3446" spans="1:13" x14ac:dyDescent="0.3">
      <c r="A3446" t="s">
        <v>550</v>
      </c>
      <c r="B3446">
        <v>2012</v>
      </c>
      <c r="C3446" s="1">
        <v>350000</v>
      </c>
      <c r="D3446">
        <v>30000</v>
      </c>
      <c r="E3446" t="s">
        <v>257</v>
      </c>
      <c r="F3446" t="s">
        <v>25</v>
      </c>
      <c r="G3446" t="s">
        <v>12</v>
      </c>
      <c r="H3446" t="s">
        <v>121</v>
      </c>
      <c r="I3446" t="s">
        <v>3143</v>
      </c>
      <c r="J3446" t="s">
        <v>1850</v>
      </c>
      <c r="K3446" t="s">
        <v>1851</v>
      </c>
      <c r="L3446" t="s">
        <v>1852</v>
      </c>
      <c r="M3446">
        <v>5</v>
      </c>
    </row>
    <row r="3447" spans="1:13" x14ac:dyDescent="0.3">
      <c r="A3447" t="s">
        <v>444</v>
      </c>
      <c r="B3447">
        <v>2017</v>
      </c>
      <c r="C3447" s="1">
        <v>350000</v>
      </c>
      <c r="D3447">
        <v>20000</v>
      </c>
      <c r="E3447" t="s">
        <v>10</v>
      </c>
      <c r="F3447" t="s">
        <v>25</v>
      </c>
      <c r="G3447" t="s">
        <v>12</v>
      </c>
      <c r="H3447" t="s">
        <v>121</v>
      </c>
      <c r="I3447" t="s">
        <v>2031</v>
      </c>
      <c r="J3447" t="s">
        <v>2250</v>
      </c>
      <c r="K3447" t="s">
        <v>2251</v>
      </c>
      <c r="L3447" t="s">
        <v>2252</v>
      </c>
      <c r="M3447">
        <v>5</v>
      </c>
    </row>
    <row r="3448" spans="1:13" x14ac:dyDescent="0.3">
      <c r="A3448" t="s">
        <v>3297</v>
      </c>
      <c r="B3448">
        <v>2017</v>
      </c>
      <c r="C3448" s="1">
        <v>632000</v>
      </c>
      <c r="D3448">
        <v>150000</v>
      </c>
      <c r="E3448" t="s">
        <v>14</v>
      </c>
      <c r="F3448" t="s">
        <v>25</v>
      </c>
      <c r="G3448" t="s">
        <v>12</v>
      </c>
      <c r="H3448" t="s">
        <v>121</v>
      </c>
      <c r="I3448" t="s">
        <v>1658</v>
      </c>
      <c r="J3448" t="s">
        <v>1659</v>
      </c>
      <c r="K3448" t="s">
        <v>1758</v>
      </c>
      <c r="L3448" t="s">
        <v>1661</v>
      </c>
      <c r="M3448">
        <v>5</v>
      </c>
    </row>
    <row r="3449" spans="1:13" x14ac:dyDescent="0.3">
      <c r="A3449" t="s">
        <v>1358</v>
      </c>
      <c r="B3449">
        <v>2014</v>
      </c>
      <c r="C3449" s="1">
        <v>325000</v>
      </c>
      <c r="D3449">
        <v>70000</v>
      </c>
      <c r="E3449" t="s">
        <v>22</v>
      </c>
      <c r="F3449" t="s">
        <v>25</v>
      </c>
      <c r="G3449" t="s">
        <v>12</v>
      </c>
      <c r="H3449" t="s">
        <v>126</v>
      </c>
      <c r="I3449" t="s">
        <v>2621</v>
      </c>
      <c r="J3449" t="s">
        <v>1814</v>
      </c>
      <c r="K3449" t="s">
        <v>2247</v>
      </c>
      <c r="L3449" t="s">
        <v>2248</v>
      </c>
      <c r="M3449">
        <v>5</v>
      </c>
    </row>
    <row r="3450" spans="1:13" x14ac:dyDescent="0.3">
      <c r="A3450" t="s">
        <v>920</v>
      </c>
      <c r="B3450">
        <v>2013</v>
      </c>
      <c r="C3450" s="1">
        <v>511000</v>
      </c>
      <c r="D3450">
        <v>90000</v>
      </c>
      <c r="E3450" t="s">
        <v>10</v>
      </c>
      <c r="F3450" t="s">
        <v>25</v>
      </c>
      <c r="G3450" t="s">
        <v>12</v>
      </c>
      <c r="H3450" t="s">
        <v>126</v>
      </c>
      <c r="I3450" t="s">
        <v>1989</v>
      </c>
      <c r="J3450" t="s">
        <v>1990</v>
      </c>
      <c r="K3450" t="s">
        <v>1991</v>
      </c>
      <c r="L3450" t="s">
        <v>1992</v>
      </c>
      <c r="M3450">
        <v>5</v>
      </c>
    </row>
    <row r="3451" spans="1:13" x14ac:dyDescent="0.3">
      <c r="A3451" t="s">
        <v>873</v>
      </c>
      <c r="B3451">
        <v>2010</v>
      </c>
      <c r="C3451" s="1">
        <v>300000</v>
      </c>
      <c r="D3451">
        <v>100000</v>
      </c>
      <c r="E3451" t="s">
        <v>10</v>
      </c>
      <c r="F3451" t="s">
        <v>25</v>
      </c>
      <c r="G3451" t="s">
        <v>12</v>
      </c>
      <c r="H3451" t="s">
        <v>154</v>
      </c>
      <c r="I3451" t="s">
        <v>1733</v>
      </c>
      <c r="J3451" t="s">
        <v>1634</v>
      </c>
      <c r="K3451" t="s">
        <v>2050</v>
      </c>
      <c r="L3451" t="s">
        <v>2051</v>
      </c>
      <c r="M3451">
        <v>5</v>
      </c>
    </row>
    <row r="3452" spans="1:13" x14ac:dyDescent="0.3">
      <c r="A3452" t="s">
        <v>258</v>
      </c>
      <c r="B3452">
        <v>2005</v>
      </c>
      <c r="C3452" s="1">
        <v>70000</v>
      </c>
      <c r="D3452">
        <v>188000</v>
      </c>
      <c r="E3452" t="s">
        <v>10</v>
      </c>
      <c r="F3452" t="s">
        <v>25</v>
      </c>
      <c r="G3452" t="s">
        <v>12</v>
      </c>
      <c r="H3452" t="s">
        <v>151</v>
      </c>
      <c r="I3452" t="s">
        <v>1677</v>
      </c>
      <c r="J3452" t="s">
        <v>1730</v>
      </c>
      <c r="K3452" t="s">
        <v>1660</v>
      </c>
      <c r="L3452" t="s">
        <v>1731</v>
      </c>
      <c r="M3452">
        <v>5</v>
      </c>
    </row>
    <row r="3453" spans="1:13" x14ac:dyDescent="0.3">
      <c r="A3453" t="s">
        <v>238</v>
      </c>
      <c r="B3453">
        <v>2008</v>
      </c>
      <c r="C3453" s="1">
        <v>180000</v>
      </c>
      <c r="D3453">
        <v>100000</v>
      </c>
      <c r="E3453" t="s">
        <v>10</v>
      </c>
      <c r="F3453" t="s">
        <v>25</v>
      </c>
      <c r="G3453" t="s">
        <v>12</v>
      </c>
      <c r="H3453" t="s">
        <v>154</v>
      </c>
      <c r="I3453" t="s">
        <v>1849</v>
      </c>
      <c r="J3453" t="s">
        <v>1850</v>
      </c>
      <c r="K3453" t="s">
        <v>1851</v>
      </c>
      <c r="L3453" t="s">
        <v>1852</v>
      </c>
      <c r="M3453">
        <v>5</v>
      </c>
    </row>
    <row r="3454" spans="1:13" x14ac:dyDescent="0.3">
      <c r="A3454" t="s">
        <v>247</v>
      </c>
      <c r="B3454">
        <v>2017</v>
      </c>
      <c r="C3454" s="1">
        <v>730000</v>
      </c>
      <c r="D3454">
        <v>37333</v>
      </c>
      <c r="E3454" t="s">
        <v>10</v>
      </c>
      <c r="F3454" t="s">
        <v>25</v>
      </c>
      <c r="G3454" t="s">
        <v>12</v>
      </c>
      <c r="H3454" t="s">
        <v>121</v>
      </c>
      <c r="I3454" t="s">
        <v>1723</v>
      </c>
      <c r="J3454" t="s">
        <v>1647</v>
      </c>
      <c r="K3454" t="s">
        <v>1724</v>
      </c>
      <c r="L3454" t="s">
        <v>1725</v>
      </c>
      <c r="M3454">
        <v>5</v>
      </c>
    </row>
    <row r="3455" spans="1:13" x14ac:dyDescent="0.3">
      <c r="A3455" t="s">
        <v>223</v>
      </c>
      <c r="B3455">
        <v>2014</v>
      </c>
      <c r="C3455" s="1">
        <v>450000</v>
      </c>
      <c r="D3455">
        <v>15000</v>
      </c>
      <c r="E3455" t="s">
        <v>14</v>
      </c>
      <c r="F3455" t="s">
        <v>25</v>
      </c>
      <c r="G3455" t="s">
        <v>12</v>
      </c>
      <c r="H3455" t="s">
        <v>126</v>
      </c>
      <c r="I3455" t="s">
        <v>1918</v>
      </c>
      <c r="J3455" t="s">
        <v>1625</v>
      </c>
      <c r="K3455" t="s">
        <v>1811</v>
      </c>
      <c r="L3455" t="s">
        <v>1686</v>
      </c>
      <c r="M3455">
        <v>7</v>
      </c>
    </row>
    <row r="3456" spans="1:13" x14ac:dyDescent="0.3">
      <c r="A3456" t="s">
        <v>3298</v>
      </c>
      <c r="B3456">
        <v>2012</v>
      </c>
      <c r="C3456" s="1">
        <v>550000</v>
      </c>
      <c r="D3456">
        <v>330000</v>
      </c>
      <c r="E3456" t="s">
        <v>10</v>
      </c>
      <c r="F3456" t="s">
        <v>25</v>
      </c>
      <c r="G3456" t="s">
        <v>12</v>
      </c>
      <c r="H3456" t="s">
        <v>126</v>
      </c>
      <c r="I3456" t="s">
        <v>3299</v>
      </c>
      <c r="J3456" t="s">
        <v>3300</v>
      </c>
      <c r="K3456" t="s">
        <v>3301</v>
      </c>
      <c r="L3456" t="s">
        <v>3302</v>
      </c>
      <c r="M3456">
        <v>5</v>
      </c>
    </row>
    <row r="3457" spans="1:13" x14ac:dyDescent="0.3">
      <c r="A3457" t="s">
        <v>773</v>
      </c>
      <c r="B3457">
        <v>2017</v>
      </c>
      <c r="C3457" s="1">
        <v>420000</v>
      </c>
      <c r="D3457">
        <v>60000</v>
      </c>
      <c r="E3457" t="s">
        <v>22</v>
      </c>
      <c r="F3457" t="s">
        <v>25</v>
      </c>
      <c r="G3457" t="s">
        <v>12</v>
      </c>
      <c r="H3457" t="s">
        <v>121</v>
      </c>
      <c r="I3457" t="s">
        <v>2067</v>
      </c>
      <c r="J3457" t="s">
        <v>1730</v>
      </c>
      <c r="K3457" t="s">
        <v>2068</v>
      </c>
      <c r="L3457" t="s">
        <v>1855</v>
      </c>
      <c r="M3457">
        <v>5</v>
      </c>
    </row>
    <row r="3458" spans="1:13" x14ac:dyDescent="0.3">
      <c r="A3458" t="s">
        <v>174</v>
      </c>
      <c r="B3458">
        <v>2016</v>
      </c>
      <c r="C3458" s="1">
        <v>509999</v>
      </c>
      <c r="D3458">
        <v>80000</v>
      </c>
      <c r="E3458" t="s">
        <v>14</v>
      </c>
      <c r="F3458" t="s">
        <v>25</v>
      </c>
      <c r="G3458" t="s">
        <v>12</v>
      </c>
      <c r="H3458" t="s">
        <v>126</v>
      </c>
      <c r="I3458" t="s">
        <v>1658</v>
      </c>
      <c r="J3458" t="s">
        <v>1659</v>
      </c>
      <c r="K3458" t="s">
        <v>1758</v>
      </c>
      <c r="L3458" t="s">
        <v>1661</v>
      </c>
      <c r="M3458">
        <v>5</v>
      </c>
    </row>
    <row r="3459" spans="1:13" x14ac:dyDescent="0.3">
      <c r="A3459" t="s">
        <v>147</v>
      </c>
      <c r="B3459">
        <v>2015</v>
      </c>
      <c r="C3459" s="1">
        <v>905000</v>
      </c>
      <c r="D3459">
        <v>110000</v>
      </c>
      <c r="E3459" t="s">
        <v>14</v>
      </c>
      <c r="F3459" t="s">
        <v>25</v>
      </c>
      <c r="G3459" t="s">
        <v>12</v>
      </c>
      <c r="H3459" t="s">
        <v>121</v>
      </c>
      <c r="I3459" t="s">
        <v>1763</v>
      </c>
      <c r="J3459" t="s">
        <v>1764</v>
      </c>
      <c r="K3459" t="s">
        <v>1789</v>
      </c>
      <c r="L3459" t="s">
        <v>1766</v>
      </c>
      <c r="M3459">
        <v>7</v>
      </c>
    </row>
    <row r="3460" spans="1:13" x14ac:dyDescent="0.3">
      <c r="A3460" t="s">
        <v>267</v>
      </c>
      <c r="B3460">
        <v>2010</v>
      </c>
      <c r="C3460" s="1">
        <v>240000</v>
      </c>
      <c r="D3460">
        <v>134000</v>
      </c>
      <c r="E3460" t="s">
        <v>14</v>
      </c>
      <c r="F3460" t="s">
        <v>25</v>
      </c>
      <c r="G3460" t="s">
        <v>12</v>
      </c>
      <c r="H3460" t="s">
        <v>126</v>
      </c>
      <c r="I3460" t="s">
        <v>1676</v>
      </c>
      <c r="J3460" t="s">
        <v>1676</v>
      </c>
      <c r="K3460" t="s">
        <v>1676</v>
      </c>
      <c r="L3460" t="s">
        <v>1676</v>
      </c>
    </row>
    <row r="3461" spans="1:13" x14ac:dyDescent="0.3">
      <c r="A3461" t="s">
        <v>277</v>
      </c>
      <c r="B3461">
        <v>2011</v>
      </c>
      <c r="C3461" s="1">
        <v>140000</v>
      </c>
      <c r="D3461">
        <v>72000</v>
      </c>
      <c r="E3461" t="s">
        <v>10</v>
      </c>
      <c r="F3461" t="s">
        <v>25</v>
      </c>
      <c r="G3461" t="s">
        <v>12</v>
      </c>
      <c r="H3461" t="s">
        <v>126</v>
      </c>
      <c r="I3461" t="s">
        <v>1687</v>
      </c>
      <c r="J3461" t="s">
        <v>1655</v>
      </c>
      <c r="K3461" t="s">
        <v>1688</v>
      </c>
      <c r="L3461" t="s">
        <v>1689</v>
      </c>
      <c r="M3461">
        <v>5</v>
      </c>
    </row>
    <row r="3462" spans="1:13" x14ac:dyDescent="0.3">
      <c r="A3462" t="s">
        <v>320</v>
      </c>
      <c r="B3462">
        <v>2006</v>
      </c>
      <c r="C3462" s="1">
        <v>300000</v>
      </c>
      <c r="D3462">
        <v>140000</v>
      </c>
      <c r="E3462" t="s">
        <v>14</v>
      </c>
      <c r="F3462" t="s">
        <v>25</v>
      </c>
      <c r="G3462" t="s">
        <v>12</v>
      </c>
      <c r="H3462" t="s">
        <v>126</v>
      </c>
      <c r="I3462" t="s">
        <v>2148</v>
      </c>
      <c r="J3462" t="s">
        <v>1764</v>
      </c>
      <c r="K3462" t="s">
        <v>2149</v>
      </c>
      <c r="L3462" t="s">
        <v>2150</v>
      </c>
      <c r="M3462">
        <v>8</v>
      </c>
    </row>
    <row r="3463" spans="1:13" x14ac:dyDescent="0.3">
      <c r="A3463" t="s">
        <v>1105</v>
      </c>
      <c r="B3463">
        <v>2015</v>
      </c>
      <c r="C3463" s="1">
        <v>300000</v>
      </c>
      <c r="D3463">
        <v>80000</v>
      </c>
      <c r="E3463" t="s">
        <v>10</v>
      </c>
      <c r="F3463" t="s">
        <v>25</v>
      </c>
      <c r="G3463" t="s">
        <v>12</v>
      </c>
      <c r="H3463" t="s">
        <v>126</v>
      </c>
      <c r="I3463" t="s">
        <v>1756</v>
      </c>
      <c r="J3463" t="s">
        <v>1647</v>
      </c>
      <c r="K3463" t="s">
        <v>2479</v>
      </c>
      <c r="L3463" t="s">
        <v>1865</v>
      </c>
      <c r="M3463">
        <v>5</v>
      </c>
    </row>
    <row r="3464" spans="1:13" x14ac:dyDescent="0.3">
      <c r="A3464" t="s">
        <v>286</v>
      </c>
      <c r="B3464">
        <v>2010</v>
      </c>
      <c r="C3464" s="1">
        <v>225000</v>
      </c>
      <c r="D3464">
        <v>120000</v>
      </c>
      <c r="E3464" t="s">
        <v>14</v>
      </c>
      <c r="F3464" t="s">
        <v>25</v>
      </c>
      <c r="G3464" t="s">
        <v>12</v>
      </c>
      <c r="H3464" t="s">
        <v>126</v>
      </c>
      <c r="I3464" t="s">
        <v>1674</v>
      </c>
      <c r="J3464" t="s">
        <v>1625</v>
      </c>
      <c r="K3464" t="s">
        <v>1675</v>
      </c>
      <c r="L3464" t="s">
        <v>1627</v>
      </c>
      <c r="M3464">
        <v>5</v>
      </c>
    </row>
    <row r="3465" spans="1:13" x14ac:dyDescent="0.3">
      <c r="A3465" t="s">
        <v>635</v>
      </c>
      <c r="B3465">
        <v>2015</v>
      </c>
      <c r="C3465" s="1">
        <v>860000</v>
      </c>
      <c r="D3465">
        <v>90000</v>
      </c>
      <c r="E3465" t="s">
        <v>14</v>
      </c>
      <c r="F3465" t="s">
        <v>25</v>
      </c>
      <c r="G3465" t="s">
        <v>12</v>
      </c>
      <c r="H3465" t="s">
        <v>126</v>
      </c>
      <c r="I3465" t="s">
        <v>1763</v>
      </c>
      <c r="J3465" t="s">
        <v>1764</v>
      </c>
      <c r="K3465" t="s">
        <v>1789</v>
      </c>
      <c r="L3465" t="s">
        <v>1766</v>
      </c>
      <c r="M3465">
        <v>8</v>
      </c>
    </row>
    <row r="3466" spans="1:13" x14ac:dyDescent="0.3">
      <c r="A3466" t="s">
        <v>196</v>
      </c>
      <c r="B3466">
        <v>2012</v>
      </c>
      <c r="C3466" s="1">
        <v>400000</v>
      </c>
      <c r="D3466">
        <v>100000</v>
      </c>
      <c r="E3466" t="s">
        <v>14</v>
      </c>
      <c r="F3466" t="s">
        <v>25</v>
      </c>
      <c r="G3466" t="s">
        <v>12</v>
      </c>
      <c r="H3466" t="s">
        <v>126</v>
      </c>
      <c r="I3466" t="s">
        <v>2854</v>
      </c>
      <c r="J3466" t="s">
        <v>1667</v>
      </c>
      <c r="K3466" t="s">
        <v>1909</v>
      </c>
      <c r="L3466" t="s">
        <v>1910</v>
      </c>
      <c r="M3466">
        <v>5</v>
      </c>
    </row>
    <row r="3467" spans="1:13" x14ac:dyDescent="0.3">
      <c r="A3467" t="s">
        <v>1211</v>
      </c>
      <c r="B3467">
        <v>2009</v>
      </c>
      <c r="C3467" s="1">
        <v>190000</v>
      </c>
      <c r="D3467">
        <v>90000</v>
      </c>
      <c r="E3467" t="s">
        <v>10</v>
      </c>
      <c r="F3467" t="s">
        <v>25</v>
      </c>
      <c r="G3467" t="s">
        <v>12</v>
      </c>
      <c r="H3467" t="s">
        <v>154</v>
      </c>
      <c r="I3467" t="s">
        <v>2023</v>
      </c>
      <c r="J3467" t="s">
        <v>1643</v>
      </c>
      <c r="K3467" t="s">
        <v>2037</v>
      </c>
      <c r="L3467" t="s">
        <v>1865</v>
      </c>
      <c r="M3467">
        <v>5</v>
      </c>
    </row>
    <row r="3468" spans="1:13" x14ac:dyDescent="0.3">
      <c r="A3468" t="s">
        <v>125</v>
      </c>
      <c r="B3468">
        <v>2013</v>
      </c>
      <c r="C3468" s="1">
        <v>350000</v>
      </c>
      <c r="D3468">
        <v>140000</v>
      </c>
      <c r="E3468" t="s">
        <v>14</v>
      </c>
      <c r="F3468" t="s">
        <v>25</v>
      </c>
      <c r="G3468" t="s">
        <v>12</v>
      </c>
      <c r="H3468" t="s">
        <v>154</v>
      </c>
      <c r="I3468" t="s">
        <v>2360</v>
      </c>
      <c r="J3468" t="s">
        <v>1629</v>
      </c>
      <c r="K3468" t="s">
        <v>1698</v>
      </c>
      <c r="L3468" t="s">
        <v>1686</v>
      </c>
      <c r="M3468">
        <v>5</v>
      </c>
    </row>
    <row r="3469" spans="1:13" x14ac:dyDescent="0.3">
      <c r="A3469" t="s">
        <v>240</v>
      </c>
      <c r="B3469">
        <v>2010</v>
      </c>
      <c r="C3469" s="1">
        <v>75000</v>
      </c>
      <c r="D3469">
        <v>120000</v>
      </c>
      <c r="E3469" t="s">
        <v>10</v>
      </c>
      <c r="F3469" t="s">
        <v>25</v>
      </c>
      <c r="G3469" t="s">
        <v>12</v>
      </c>
      <c r="H3469" t="s">
        <v>121</v>
      </c>
      <c r="I3469" t="s">
        <v>1970</v>
      </c>
      <c r="J3469" t="s">
        <v>2546</v>
      </c>
      <c r="K3469" t="s">
        <v>2458</v>
      </c>
      <c r="L3469" t="s">
        <v>2547</v>
      </c>
      <c r="M3469">
        <v>5</v>
      </c>
    </row>
    <row r="3470" spans="1:13" x14ac:dyDescent="0.3">
      <c r="A3470" t="s">
        <v>3082</v>
      </c>
      <c r="B3470">
        <v>2019</v>
      </c>
      <c r="C3470" s="1">
        <v>860000</v>
      </c>
      <c r="D3470">
        <v>35000</v>
      </c>
      <c r="E3470" t="s">
        <v>14</v>
      </c>
      <c r="F3470" t="s">
        <v>25</v>
      </c>
      <c r="G3470" t="s">
        <v>19</v>
      </c>
      <c r="H3470" t="s">
        <v>121</v>
      </c>
      <c r="I3470" t="s">
        <v>1718</v>
      </c>
      <c r="J3470" t="s">
        <v>1625</v>
      </c>
      <c r="K3470" t="s">
        <v>1685</v>
      </c>
      <c r="L3470" t="s">
        <v>1686</v>
      </c>
      <c r="M3470">
        <v>5</v>
      </c>
    </row>
    <row r="3471" spans="1:13" x14ac:dyDescent="0.3">
      <c r="A3471" t="s">
        <v>275</v>
      </c>
      <c r="B3471">
        <v>2014</v>
      </c>
      <c r="C3471" s="1">
        <v>250000</v>
      </c>
      <c r="D3471">
        <v>50000</v>
      </c>
      <c r="E3471" t="s">
        <v>10</v>
      </c>
      <c r="F3471" t="s">
        <v>25</v>
      </c>
      <c r="G3471" t="s">
        <v>12</v>
      </c>
      <c r="H3471" t="s">
        <v>126</v>
      </c>
      <c r="I3471" t="s">
        <v>1729</v>
      </c>
      <c r="J3471" t="s">
        <v>1730</v>
      </c>
      <c r="K3471" t="s">
        <v>1758</v>
      </c>
      <c r="L3471" t="s">
        <v>1731</v>
      </c>
      <c r="M3471">
        <v>5</v>
      </c>
    </row>
    <row r="3472" spans="1:13" x14ac:dyDescent="0.3">
      <c r="A3472" t="s">
        <v>1487</v>
      </c>
      <c r="B3472">
        <v>2017</v>
      </c>
      <c r="C3472" s="1">
        <v>700000</v>
      </c>
      <c r="D3472">
        <v>82000</v>
      </c>
      <c r="E3472" t="s">
        <v>14</v>
      </c>
      <c r="F3472" t="s">
        <v>25</v>
      </c>
      <c r="G3472" t="s">
        <v>12</v>
      </c>
      <c r="H3472" t="s">
        <v>121</v>
      </c>
      <c r="I3472" t="s">
        <v>2870</v>
      </c>
      <c r="J3472" t="s">
        <v>1639</v>
      </c>
      <c r="K3472" t="s">
        <v>2090</v>
      </c>
      <c r="L3472" t="s">
        <v>2871</v>
      </c>
      <c r="M3472">
        <v>5</v>
      </c>
    </row>
    <row r="3473" spans="1:13" x14ac:dyDescent="0.3">
      <c r="A3473" t="s">
        <v>267</v>
      </c>
      <c r="B3473">
        <v>2014</v>
      </c>
      <c r="C3473" s="1">
        <v>399000</v>
      </c>
      <c r="D3473">
        <v>70000</v>
      </c>
      <c r="E3473" t="s">
        <v>14</v>
      </c>
      <c r="F3473" t="s">
        <v>25</v>
      </c>
      <c r="G3473" t="s">
        <v>12</v>
      </c>
      <c r="H3473" t="s">
        <v>154</v>
      </c>
      <c r="I3473" t="s">
        <v>1825</v>
      </c>
      <c r="J3473" t="s">
        <v>1625</v>
      </c>
      <c r="K3473" t="s">
        <v>1626</v>
      </c>
      <c r="L3473" t="s">
        <v>1627</v>
      </c>
      <c r="M3473">
        <v>5</v>
      </c>
    </row>
    <row r="3474" spans="1:13" x14ac:dyDescent="0.3">
      <c r="A3474" t="s">
        <v>1105</v>
      </c>
      <c r="B3474">
        <v>2016</v>
      </c>
      <c r="C3474" s="1">
        <v>320000</v>
      </c>
      <c r="D3474">
        <v>90000</v>
      </c>
      <c r="E3474" t="s">
        <v>10</v>
      </c>
      <c r="F3474" t="s">
        <v>25</v>
      </c>
      <c r="G3474" t="s">
        <v>12</v>
      </c>
      <c r="H3474" t="s">
        <v>121</v>
      </c>
      <c r="I3474" t="s">
        <v>1756</v>
      </c>
      <c r="J3474" t="s">
        <v>1647</v>
      </c>
      <c r="K3474" t="s">
        <v>2479</v>
      </c>
      <c r="L3474" t="s">
        <v>1865</v>
      </c>
      <c r="M3474">
        <v>5</v>
      </c>
    </row>
    <row r="3475" spans="1:13" x14ac:dyDescent="0.3">
      <c r="A3475" t="s">
        <v>2505</v>
      </c>
      <c r="B3475">
        <v>2014</v>
      </c>
      <c r="C3475" s="1">
        <v>1100000</v>
      </c>
      <c r="D3475">
        <v>79000</v>
      </c>
      <c r="E3475" t="s">
        <v>14</v>
      </c>
      <c r="F3475" t="s">
        <v>25</v>
      </c>
      <c r="G3475" t="s">
        <v>12</v>
      </c>
      <c r="H3475" t="s">
        <v>126</v>
      </c>
      <c r="I3475" t="s">
        <v>2506</v>
      </c>
      <c r="J3475" t="s">
        <v>1793</v>
      </c>
      <c r="K3475" t="s">
        <v>1968</v>
      </c>
      <c r="L3475" t="s">
        <v>2507</v>
      </c>
      <c r="M3475">
        <v>5</v>
      </c>
    </row>
    <row r="3476" spans="1:13" x14ac:dyDescent="0.3">
      <c r="A3476" t="s">
        <v>318</v>
      </c>
      <c r="B3476">
        <v>2011</v>
      </c>
      <c r="C3476" s="1">
        <v>750000</v>
      </c>
      <c r="D3476">
        <v>291000</v>
      </c>
      <c r="E3476" t="s">
        <v>14</v>
      </c>
      <c r="F3476" t="s">
        <v>25</v>
      </c>
      <c r="G3476" t="s">
        <v>12</v>
      </c>
      <c r="H3476" t="s">
        <v>126</v>
      </c>
      <c r="I3476" t="s">
        <v>2148</v>
      </c>
      <c r="J3476" t="s">
        <v>1764</v>
      </c>
      <c r="K3476" t="s">
        <v>2149</v>
      </c>
      <c r="L3476" t="s">
        <v>2150</v>
      </c>
      <c r="M3476">
        <v>7</v>
      </c>
    </row>
    <row r="3477" spans="1:13" x14ac:dyDescent="0.3">
      <c r="A3477" t="s">
        <v>318</v>
      </c>
      <c r="B3477">
        <v>2010</v>
      </c>
      <c r="C3477" s="1">
        <v>750000</v>
      </c>
      <c r="D3477">
        <v>250000</v>
      </c>
      <c r="E3477" t="s">
        <v>14</v>
      </c>
      <c r="F3477" t="s">
        <v>25</v>
      </c>
      <c r="G3477" t="s">
        <v>12</v>
      </c>
      <c r="H3477" t="s">
        <v>126</v>
      </c>
      <c r="I3477" t="s">
        <v>2148</v>
      </c>
      <c r="J3477" t="s">
        <v>1764</v>
      </c>
      <c r="K3477" t="s">
        <v>2149</v>
      </c>
      <c r="L3477" t="s">
        <v>2150</v>
      </c>
      <c r="M3477">
        <v>7</v>
      </c>
    </row>
    <row r="3478" spans="1:13" x14ac:dyDescent="0.3">
      <c r="A3478" t="s">
        <v>3303</v>
      </c>
      <c r="B3478">
        <v>2018</v>
      </c>
      <c r="C3478" s="1">
        <v>530000</v>
      </c>
      <c r="D3478">
        <v>20000</v>
      </c>
      <c r="E3478" t="s">
        <v>14</v>
      </c>
      <c r="F3478" t="s">
        <v>25</v>
      </c>
      <c r="G3478" t="s">
        <v>12</v>
      </c>
      <c r="H3478" t="s">
        <v>121</v>
      </c>
      <c r="I3478" t="s">
        <v>2170</v>
      </c>
      <c r="J3478" t="s">
        <v>2164</v>
      </c>
      <c r="K3478" t="s">
        <v>2165</v>
      </c>
      <c r="L3478" t="s">
        <v>2325</v>
      </c>
      <c r="M3478">
        <v>9</v>
      </c>
    </row>
    <row r="3479" spans="1:13" x14ac:dyDescent="0.3">
      <c r="A3479" t="s">
        <v>1359</v>
      </c>
      <c r="B3479">
        <v>2017</v>
      </c>
      <c r="C3479" s="1">
        <v>750000</v>
      </c>
      <c r="D3479">
        <v>53000</v>
      </c>
      <c r="E3479" t="s">
        <v>14</v>
      </c>
      <c r="F3479" t="s">
        <v>25</v>
      </c>
      <c r="G3479" t="s">
        <v>12</v>
      </c>
      <c r="H3479" t="s">
        <v>121</v>
      </c>
      <c r="I3479" t="s">
        <v>2062</v>
      </c>
      <c r="J3479" t="s">
        <v>1625</v>
      </c>
      <c r="K3479" t="s">
        <v>1685</v>
      </c>
      <c r="L3479" t="s">
        <v>1686</v>
      </c>
      <c r="M3479">
        <v>5</v>
      </c>
    </row>
    <row r="3480" spans="1:13" x14ac:dyDescent="0.3">
      <c r="A3480" t="s">
        <v>2344</v>
      </c>
      <c r="B3480">
        <v>2017</v>
      </c>
      <c r="C3480" s="1">
        <v>560000</v>
      </c>
      <c r="D3480">
        <v>21500</v>
      </c>
      <c r="E3480" t="s">
        <v>10</v>
      </c>
      <c r="F3480" t="s">
        <v>25</v>
      </c>
      <c r="G3480" t="s">
        <v>19</v>
      </c>
      <c r="H3480" t="s">
        <v>121</v>
      </c>
      <c r="I3480" t="s">
        <v>2345</v>
      </c>
      <c r="J3480" t="s">
        <v>1681</v>
      </c>
      <c r="K3480" t="s">
        <v>2346</v>
      </c>
      <c r="L3480" t="s">
        <v>2347</v>
      </c>
      <c r="M3480">
        <v>5</v>
      </c>
    </row>
    <row r="3481" spans="1:13" x14ac:dyDescent="0.3">
      <c r="A3481" t="s">
        <v>3304</v>
      </c>
      <c r="B3481">
        <v>2017</v>
      </c>
      <c r="C3481" s="1">
        <v>450000</v>
      </c>
      <c r="D3481">
        <v>89000</v>
      </c>
      <c r="E3481" t="s">
        <v>14</v>
      </c>
      <c r="F3481" t="s">
        <v>25</v>
      </c>
      <c r="G3481" t="s">
        <v>12</v>
      </c>
      <c r="H3481" t="s">
        <v>121</v>
      </c>
      <c r="I3481" t="s">
        <v>2141</v>
      </c>
      <c r="J3481" t="s">
        <v>2142</v>
      </c>
      <c r="K3481" t="s">
        <v>2143</v>
      </c>
      <c r="L3481" t="s">
        <v>2144</v>
      </c>
      <c r="M3481">
        <v>5</v>
      </c>
    </row>
    <row r="3482" spans="1:13" x14ac:dyDescent="0.3">
      <c r="A3482" t="s">
        <v>655</v>
      </c>
      <c r="B3482">
        <v>2013</v>
      </c>
      <c r="C3482" s="1">
        <v>459999</v>
      </c>
      <c r="D3482">
        <v>35000</v>
      </c>
      <c r="E3482" t="s">
        <v>10</v>
      </c>
      <c r="F3482" t="s">
        <v>25</v>
      </c>
      <c r="G3482" t="s">
        <v>12</v>
      </c>
      <c r="H3482" t="s">
        <v>126</v>
      </c>
      <c r="I3482" t="s">
        <v>1864</v>
      </c>
      <c r="J3482" t="s">
        <v>1647</v>
      </c>
      <c r="K3482" t="s">
        <v>2037</v>
      </c>
      <c r="L3482" t="s">
        <v>1865</v>
      </c>
      <c r="M3482">
        <v>5</v>
      </c>
    </row>
    <row r="3483" spans="1:13" x14ac:dyDescent="0.3">
      <c r="A3483" t="s">
        <v>1299</v>
      </c>
      <c r="B3483">
        <v>2013</v>
      </c>
      <c r="C3483" s="1">
        <v>235000</v>
      </c>
      <c r="D3483">
        <v>43000</v>
      </c>
      <c r="E3483" t="s">
        <v>10</v>
      </c>
      <c r="F3483" t="s">
        <v>25</v>
      </c>
      <c r="G3483" t="s">
        <v>12</v>
      </c>
      <c r="H3483" t="s">
        <v>126</v>
      </c>
      <c r="I3483" t="s">
        <v>1880</v>
      </c>
      <c r="J3483" t="s">
        <v>1730</v>
      </c>
      <c r="K3483" t="s">
        <v>1660</v>
      </c>
      <c r="L3483" t="s">
        <v>1731</v>
      </c>
      <c r="M3483">
        <v>5</v>
      </c>
    </row>
    <row r="3484" spans="1:13" x14ac:dyDescent="0.3">
      <c r="A3484" t="s">
        <v>161</v>
      </c>
      <c r="B3484">
        <v>2009</v>
      </c>
      <c r="C3484" s="1">
        <v>180000</v>
      </c>
      <c r="D3484">
        <v>80000</v>
      </c>
      <c r="E3484" t="s">
        <v>10</v>
      </c>
      <c r="F3484" t="s">
        <v>25</v>
      </c>
      <c r="G3484" t="s">
        <v>12</v>
      </c>
      <c r="H3484" t="s">
        <v>126</v>
      </c>
      <c r="I3484" t="s">
        <v>1919</v>
      </c>
      <c r="J3484" t="s">
        <v>1850</v>
      </c>
      <c r="K3484" t="s">
        <v>1920</v>
      </c>
      <c r="L3484" t="s">
        <v>1921</v>
      </c>
      <c r="M3484">
        <v>5</v>
      </c>
    </row>
    <row r="3485" spans="1:13" x14ac:dyDescent="0.3">
      <c r="A3485" t="s">
        <v>768</v>
      </c>
      <c r="B3485">
        <v>2007</v>
      </c>
      <c r="C3485" s="1">
        <v>140000</v>
      </c>
      <c r="D3485">
        <v>80000</v>
      </c>
      <c r="E3485" t="s">
        <v>10</v>
      </c>
      <c r="F3485" t="s">
        <v>25</v>
      </c>
      <c r="G3485" t="s">
        <v>12</v>
      </c>
      <c r="H3485" t="s">
        <v>126</v>
      </c>
      <c r="I3485" t="s">
        <v>1750</v>
      </c>
      <c r="J3485" t="s">
        <v>1850</v>
      </c>
      <c r="K3485" t="s">
        <v>2165</v>
      </c>
      <c r="L3485" t="s">
        <v>2384</v>
      </c>
      <c r="M3485">
        <v>5</v>
      </c>
    </row>
    <row r="3486" spans="1:13" x14ac:dyDescent="0.3">
      <c r="A3486" t="s">
        <v>249</v>
      </c>
      <c r="B3486">
        <v>2014</v>
      </c>
      <c r="C3486" s="1">
        <v>620000</v>
      </c>
      <c r="D3486">
        <v>110000</v>
      </c>
      <c r="E3486" t="s">
        <v>14</v>
      </c>
      <c r="F3486" t="s">
        <v>25</v>
      </c>
      <c r="G3486" t="s">
        <v>12</v>
      </c>
      <c r="H3486" t="s">
        <v>121</v>
      </c>
      <c r="I3486" t="s">
        <v>1691</v>
      </c>
      <c r="J3486" t="s">
        <v>1639</v>
      </c>
      <c r="K3486" t="s">
        <v>1692</v>
      </c>
      <c r="L3486" t="s">
        <v>1693</v>
      </c>
      <c r="M3486">
        <v>5</v>
      </c>
    </row>
    <row r="3487" spans="1:13" x14ac:dyDescent="0.3">
      <c r="A3487" t="s">
        <v>1030</v>
      </c>
      <c r="B3487">
        <v>2012</v>
      </c>
      <c r="C3487" s="1">
        <v>190000</v>
      </c>
      <c r="D3487">
        <v>100000</v>
      </c>
      <c r="E3487" t="s">
        <v>10</v>
      </c>
      <c r="F3487" t="s">
        <v>25</v>
      </c>
      <c r="G3487" t="s">
        <v>12</v>
      </c>
      <c r="H3487" t="s">
        <v>121</v>
      </c>
      <c r="I3487" t="s">
        <v>2031</v>
      </c>
      <c r="J3487" t="s">
        <v>2250</v>
      </c>
      <c r="K3487" t="s">
        <v>2251</v>
      </c>
      <c r="L3487" t="s">
        <v>2252</v>
      </c>
      <c r="M3487">
        <v>5</v>
      </c>
    </row>
    <row r="3488" spans="1:13" x14ac:dyDescent="0.3">
      <c r="A3488" t="s">
        <v>1236</v>
      </c>
      <c r="B3488">
        <v>2018</v>
      </c>
      <c r="C3488" s="1">
        <v>380000</v>
      </c>
      <c r="D3488">
        <v>25000</v>
      </c>
      <c r="E3488" t="s">
        <v>10</v>
      </c>
      <c r="F3488" t="s">
        <v>25</v>
      </c>
      <c r="G3488" t="s">
        <v>12</v>
      </c>
      <c r="H3488" t="s">
        <v>121</v>
      </c>
      <c r="I3488" t="s">
        <v>2031</v>
      </c>
      <c r="J3488" t="s">
        <v>2250</v>
      </c>
      <c r="K3488" t="s">
        <v>2251</v>
      </c>
      <c r="L3488" t="s">
        <v>2252</v>
      </c>
      <c r="M3488">
        <v>5</v>
      </c>
    </row>
    <row r="3489" spans="1:13" x14ac:dyDescent="0.3">
      <c r="A3489" t="s">
        <v>3305</v>
      </c>
      <c r="B3489">
        <v>2019</v>
      </c>
      <c r="C3489" s="1">
        <v>1145000</v>
      </c>
      <c r="D3489">
        <v>20000</v>
      </c>
      <c r="E3489" t="s">
        <v>14</v>
      </c>
      <c r="F3489" t="s">
        <v>25</v>
      </c>
      <c r="G3489" t="s">
        <v>12</v>
      </c>
      <c r="H3489" t="s">
        <v>121</v>
      </c>
      <c r="I3489" t="s">
        <v>1638</v>
      </c>
      <c r="J3489" t="s">
        <v>1629</v>
      </c>
      <c r="K3489" t="s">
        <v>1914</v>
      </c>
      <c r="L3489" t="s">
        <v>1836</v>
      </c>
      <c r="M3489">
        <v>5</v>
      </c>
    </row>
    <row r="3490" spans="1:13" x14ac:dyDescent="0.3">
      <c r="A3490" t="s">
        <v>324</v>
      </c>
      <c r="B3490">
        <v>2017</v>
      </c>
      <c r="C3490" s="1">
        <v>540000</v>
      </c>
      <c r="D3490">
        <v>70000</v>
      </c>
      <c r="E3490" t="s">
        <v>14</v>
      </c>
      <c r="F3490" t="s">
        <v>25</v>
      </c>
      <c r="G3490" t="s">
        <v>12</v>
      </c>
      <c r="H3490" t="s">
        <v>121</v>
      </c>
      <c r="I3490" t="s">
        <v>2048</v>
      </c>
      <c r="J3490" t="s">
        <v>1625</v>
      </c>
      <c r="K3490" t="s">
        <v>1626</v>
      </c>
      <c r="L3490" t="s">
        <v>2049</v>
      </c>
      <c r="M3490">
        <v>5</v>
      </c>
    </row>
    <row r="3491" spans="1:13" x14ac:dyDescent="0.3">
      <c r="A3491" t="s">
        <v>318</v>
      </c>
      <c r="B3491">
        <v>2011</v>
      </c>
      <c r="C3491" s="1">
        <v>800000</v>
      </c>
      <c r="D3491">
        <v>197000</v>
      </c>
      <c r="E3491" t="s">
        <v>14</v>
      </c>
      <c r="F3491" t="s">
        <v>25</v>
      </c>
      <c r="G3491" t="s">
        <v>12</v>
      </c>
      <c r="H3491" t="s">
        <v>121</v>
      </c>
      <c r="I3491" t="s">
        <v>2148</v>
      </c>
      <c r="J3491" t="s">
        <v>1764</v>
      </c>
      <c r="K3491" t="s">
        <v>2149</v>
      </c>
      <c r="L3491" t="s">
        <v>2150</v>
      </c>
      <c r="M3491">
        <v>7</v>
      </c>
    </row>
    <row r="3492" spans="1:13" x14ac:dyDescent="0.3">
      <c r="A3492" t="s">
        <v>473</v>
      </c>
      <c r="B3492">
        <v>2006</v>
      </c>
      <c r="C3492" s="1">
        <v>150000</v>
      </c>
      <c r="D3492">
        <v>100000</v>
      </c>
      <c r="E3492" t="s">
        <v>10</v>
      </c>
      <c r="F3492" t="s">
        <v>25</v>
      </c>
      <c r="G3492" t="s">
        <v>12</v>
      </c>
      <c r="H3492" t="s">
        <v>126</v>
      </c>
      <c r="I3492" t="s">
        <v>1720</v>
      </c>
      <c r="J3492" t="s">
        <v>1651</v>
      </c>
      <c r="K3492" t="s">
        <v>2533</v>
      </c>
      <c r="L3492" t="s">
        <v>2868</v>
      </c>
      <c r="M3492">
        <v>5</v>
      </c>
    </row>
    <row r="3493" spans="1:13" x14ac:dyDescent="0.3">
      <c r="A3493" t="s">
        <v>239</v>
      </c>
      <c r="B3493">
        <v>1995</v>
      </c>
      <c r="C3493" s="1">
        <v>55000</v>
      </c>
      <c r="D3493">
        <v>70000</v>
      </c>
      <c r="E3493" t="s">
        <v>10</v>
      </c>
      <c r="F3493" t="s">
        <v>25</v>
      </c>
      <c r="G3493" t="s">
        <v>12</v>
      </c>
      <c r="H3493" t="s">
        <v>121</v>
      </c>
      <c r="I3493" t="s">
        <v>1642</v>
      </c>
      <c r="J3493" t="s">
        <v>1655</v>
      </c>
      <c r="K3493" t="s">
        <v>1656</v>
      </c>
      <c r="L3493" t="s">
        <v>1657</v>
      </c>
      <c r="M3493">
        <v>4</v>
      </c>
    </row>
    <row r="3494" spans="1:13" x14ac:dyDescent="0.3">
      <c r="A3494" t="s">
        <v>1050</v>
      </c>
      <c r="B3494">
        <v>2015</v>
      </c>
      <c r="C3494" s="1">
        <v>919999</v>
      </c>
      <c r="D3494">
        <v>140000</v>
      </c>
      <c r="E3494" t="s">
        <v>14</v>
      </c>
      <c r="F3494" t="s">
        <v>25</v>
      </c>
      <c r="G3494" t="s">
        <v>12</v>
      </c>
      <c r="H3494" t="s">
        <v>121</v>
      </c>
      <c r="I3494" t="s">
        <v>1746</v>
      </c>
      <c r="J3494" t="s">
        <v>1742</v>
      </c>
      <c r="K3494" t="s">
        <v>2108</v>
      </c>
      <c r="L3494" t="s">
        <v>2109</v>
      </c>
      <c r="M3494">
        <v>7</v>
      </c>
    </row>
    <row r="3495" spans="1:13" x14ac:dyDescent="0.3">
      <c r="A3495" t="s">
        <v>3306</v>
      </c>
      <c r="B3495">
        <v>2008</v>
      </c>
      <c r="C3495" s="1">
        <v>75000</v>
      </c>
      <c r="D3495">
        <v>86000</v>
      </c>
      <c r="E3495" t="s">
        <v>10</v>
      </c>
      <c r="F3495" t="s">
        <v>25</v>
      </c>
      <c r="G3495" t="s">
        <v>12</v>
      </c>
      <c r="H3495" t="s">
        <v>126</v>
      </c>
      <c r="I3495" t="s">
        <v>1676</v>
      </c>
      <c r="J3495" t="s">
        <v>1676</v>
      </c>
      <c r="K3495" t="s">
        <v>1676</v>
      </c>
      <c r="L3495" t="s">
        <v>1676</v>
      </c>
    </row>
    <row r="3496" spans="1:13" x14ac:dyDescent="0.3">
      <c r="A3496" t="s">
        <v>316</v>
      </c>
      <c r="B3496">
        <v>2009</v>
      </c>
      <c r="C3496" s="1">
        <v>135000</v>
      </c>
      <c r="D3496">
        <v>50000</v>
      </c>
      <c r="E3496" t="s">
        <v>10</v>
      </c>
      <c r="F3496" t="s">
        <v>25</v>
      </c>
      <c r="G3496" t="s">
        <v>12</v>
      </c>
      <c r="H3496" t="s">
        <v>121</v>
      </c>
      <c r="I3496" t="s">
        <v>1687</v>
      </c>
      <c r="J3496" t="s">
        <v>1655</v>
      </c>
      <c r="K3496" t="s">
        <v>1688</v>
      </c>
      <c r="L3496" t="s">
        <v>1689</v>
      </c>
      <c r="M3496">
        <v>5</v>
      </c>
    </row>
    <row r="3497" spans="1:13" x14ac:dyDescent="0.3">
      <c r="A3497" t="s">
        <v>359</v>
      </c>
      <c r="B3497">
        <v>2017</v>
      </c>
      <c r="C3497" s="1">
        <v>340000</v>
      </c>
      <c r="D3497">
        <v>40300</v>
      </c>
      <c r="E3497" t="s">
        <v>10</v>
      </c>
      <c r="F3497" t="s">
        <v>25</v>
      </c>
      <c r="G3497" t="s">
        <v>12</v>
      </c>
      <c r="H3497" t="s">
        <v>121</v>
      </c>
      <c r="I3497" t="s">
        <v>2188</v>
      </c>
      <c r="J3497" t="s">
        <v>1704</v>
      </c>
      <c r="K3497" t="s">
        <v>2064</v>
      </c>
      <c r="L3497" t="s">
        <v>1706</v>
      </c>
      <c r="M3497">
        <v>5</v>
      </c>
    </row>
    <row r="3498" spans="1:13" x14ac:dyDescent="0.3">
      <c r="A3498" t="s">
        <v>320</v>
      </c>
      <c r="B3498">
        <v>2010</v>
      </c>
      <c r="C3498" s="1">
        <v>525000</v>
      </c>
      <c r="D3498">
        <v>120000</v>
      </c>
      <c r="E3498" t="s">
        <v>14</v>
      </c>
      <c r="F3498" t="s">
        <v>25</v>
      </c>
      <c r="G3498" t="s">
        <v>12</v>
      </c>
      <c r="H3498" t="s">
        <v>126</v>
      </c>
      <c r="I3498" t="s">
        <v>2148</v>
      </c>
      <c r="J3498" t="s">
        <v>1764</v>
      </c>
      <c r="K3498" t="s">
        <v>2149</v>
      </c>
      <c r="L3498" t="s">
        <v>2150</v>
      </c>
      <c r="M3498">
        <v>8</v>
      </c>
    </row>
    <row r="3499" spans="1:13" x14ac:dyDescent="0.3">
      <c r="A3499" t="s">
        <v>1195</v>
      </c>
      <c r="B3499">
        <v>2016</v>
      </c>
      <c r="C3499" s="1">
        <v>411000</v>
      </c>
      <c r="D3499">
        <v>25000</v>
      </c>
      <c r="E3499" t="s">
        <v>10</v>
      </c>
      <c r="F3499" t="s">
        <v>25</v>
      </c>
      <c r="G3499" t="s">
        <v>12</v>
      </c>
      <c r="H3499" t="s">
        <v>126</v>
      </c>
      <c r="I3499" t="s">
        <v>1842</v>
      </c>
      <c r="J3499" t="s">
        <v>1730</v>
      </c>
      <c r="K3499" t="s">
        <v>1843</v>
      </c>
      <c r="L3499" t="s">
        <v>1731</v>
      </c>
      <c r="M3499">
        <v>5</v>
      </c>
    </row>
    <row r="3500" spans="1:13" x14ac:dyDescent="0.3">
      <c r="A3500" t="s">
        <v>122</v>
      </c>
      <c r="B3500">
        <v>2010</v>
      </c>
      <c r="C3500" s="1">
        <v>150000</v>
      </c>
      <c r="D3500">
        <v>155000</v>
      </c>
      <c r="E3500" t="s">
        <v>10</v>
      </c>
      <c r="F3500" t="s">
        <v>25</v>
      </c>
      <c r="G3500" t="s">
        <v>12</v>
      </c>
      <c r="H3500" t="s">
        <v>154</v>
      </c>
      <c r="I3500" t="s">
        <v>1677</v>
      </c>
      <c r="J3500" t="s">
        <v>1730</v>
      </c>
      <c r="K3500" t="s">
        <v>1660</v>
      </c>
      <c r="L3500" t="s">
        <v>1731</v>
      </c>
      <c r="M3500">
        <v>5</v>
      </c>
    </row>
    <row r="3501" spans="1:13" x14ac:dyDescent="0.3">
      <c r="A3501" t="s">
        <v>2732</v>
      </c>
      <c r="B3501">
        <v>2015</v>
      </c>
      <c r="C3501" s="1">
        <v>575000</v>
      </c>
      <c r="D3501">
        <v>50000</v>
      </c>
      <c r="E3501" t="s">
        <v>10</v>
      </c>
      <c r="F3501" t="s">
        <v>25</v>
      </c>
      <c r="G3501" t="s">
        <v>19</v>
      </c>
      <c r="H3501" t="s">
        <v>121</v>
      </c>
      <c r="I3501" t="s">
        <v>1880</v>
      </c>
      <c r="J3501" t="s">
        <v>1704</v>
      </c>
      <c r="K3501" t="s">
        <v>2090</v>
      </c>
      <c r="L3501" t="s">
        <v>2117</v>
      </c>
      <c r="M3501">
        <v>5</v>
      </c>
    </row>
    <row r="3502" spans="1:13" x14ac:dyDescent="0.3">
      <c r="A3502" t="s">
        <v>1423</v>
      </c>
      <c r="B3502">
        <v>2017</v>
      </c>
      <c r="C3502" s="1">
        <v>595000</v>
      </c>
      <c r="D3502">
        <v>30030</v>
      </c>
      <c r="E3502" t="s">
        <v>10</v>
      </c>
      <c r="F3502" t="s">
        <v>11</v>
      </c>
      <c r="G3502" t="s">
        <v>12</v>
      </c>
      <c r="H3502" t="s">
        <v>121</v>
      </c>
      <c r="I3502" t="s">
        <v>1723</v>
      </c>
      <c r="J3502" t="s">
        <v>1647</v>
      </c>
      <c r="K3502" t="s">
        <v>1724</v>
      </c>
      <c r="L3502" t="s">
        <v>1725</v>
      </c>
      <c r="M3502">
        <v>5</v>
      </c>
    </row>
    <row r="3503" spans="1:13" x14ac:dyDescent="0.3">
      <c r="A3503" t="s">
        <v>2950</v>
      </c>
      <c r="B3503">
        <v>2017</v>
      </c>
      <c r="C3503" s="1">
        <v>525000</v>
      </c>
      <c r="D3503">
        <v>29029</v>
      </c>
      <c r="E3503" t="s">
        <v>10</v>
      </c>
      <c r="F3503" t="s">
        <v>11</v>
      </c>
      <c r="G3503" t="s">
        <v>12</v>
      </c>
      <c r="H3503" t="s">
        <v>121</v>
      </c>
      <c r="I3503" t="s">
        <v>1864</v>
      </c>
      <c r="J3503" t="s">
        <v>1647</v>
      </c>
      <c r="K3503" t="s">
        <v>1682</v>
      </c>
      <c r="L3503" t="s">
        <v>1865</v>
      </c>
      <c r="M3503">
        <v>5</v>
      </c>
    </row>
    <row r="3504" spans="1:13" x14ac:dyDescent="0.3">
      <c r="A3504" t="s">
        <v>400</v>
      </c>
      <c r="B3504">
        <v>2012</v>
      </c>
      <c r="C3504" s="1">
        <v>335000</v>
      </c>
      <c r="D3504">
        <v>72072</v>
      </c>
      <c r="E3504" t="s">
        <v>14</v>
      </c>
      <c r="F3504" t="s">
        <v>11</v>
      </c>
      <c r="G3504" t="s">
        <v>12</v>
      </c>
      <c r="H3504" t="s">
        <v>121</v>
      </c>
      <c r="I3504" t="s">
        <v>2031</v>
      </c>
      <c r="J3504" t="s">
        <v>1625</v>
      </c>
      <c r="K3504" t="s">
        <v>1675</v>
      </c>
      <c r="L3504" t="s">
        <v>2032</v>
      </c>
      <c r="M3504">
        <v>5</v>
      </c>
    </row>
    <row r="3505" spans="1:13" x14ac:dyDescent="0.3">
      <c r="A3505" t="s">
        <v>830</v>
      </c>
      <c r="B3505">
        <v>2012</v>
      </c>
      <c r="C3505" s="1">
        <v>300000</v>
      </c>
      <c r="D3505">
        <v>54000</v>
      </c>
      <c r="E3505" t="s">
        <v>14</v>
      </c>
      <c r="F3505" t="s">
        <v>25</v>
      </c>
      <c r="G3505" t="s">
        <v>12</v>
      </c>
      <c r="H3505" t="s">
        <v>121</v>
      </c>
      <c r="I3505" t="s">
        <v>1662</v>
      </c>
      <c r="J3505" t="s">
        <v>1663</v>
      </c>
      <c r="K3505" t="s">
        <v>2029</v>
      </c>
      <c r="L3505" t="s">
        <v>1665</v>
      </c>
      <c r="M3505">
        <v>5</v>
      </c>
    </row>
    <row r="3506" spans="1:13" x14ac:dyDescent="0.3">
      <c r="A3506" t="s">
        <v>169</v>
      </c>
      <c r="B3506">
        <v>2012</v>
      </c>
      <c r="C3506" s="1">
        <v>415000</v>
      </c>
      <c r="D3506">
        <v>82082</v>
      </c>
      <c r="E3506" t="s">
        <v>14</v>
      </c>
      <c r="F3506" t="s">
        <v>11</v>
      </c>
      <c r="G3506" t="s">
        <v>12</v>
      </c>
      <c r="H3506" t="s">
        <v>121</v>
      </c>
      <c r="I3506" t="s">
        <v>1691</v>
      </c>
      <c r="J3506" t="s">
        <v>1639</v>
      </c>
      <c r="K3506" t="s">
        <v>1692</v>
      </c>
      <c r="L3506" t="s">
        <v>1693</v>
      </c>
      <c r="M3506">
        <v>5</v>
      </c>
    </row>
    <row r="3507" spans="1:13" x14ac:dyDescent="0.3">
      <c r="A3507" t="s">
        <v>195</v>
      </c>
      <c r="B3507">
        <v>2016</v>
      </c>
      <c r="C3507" s="1">
        <v>925000</v>
      </c>
      <c r="D3507">
        <v>48000</v>
      </c>
      <c r="E3507" t="s">
        <v>14</v>
      </c>
      <c r="F3507" t="s">
        <v>25</v>
      </c>
      <c r="G3507" t="s">
        <v>12</v>
      </c>
      <c r="H3507" t="s">
        <v>126</v>
      </c>
      <c r="I3507" t="s">
        <v>1746</v>
      </c>
      <c r="J3507" t="s">
        <v>1742</v>
      </c>
      <c r="K3507" t="s">
        <v>2108</v>
      </c>
      <c r="L3507" t="s">
        <v>2109</v>
      </c>
      <c r="M3507">
        <v>7</v>
      </c>
    </row>
    <row r="3508" spans="1:13" x14ac:dyDescent="0.3">
      <c r="A3508" t="s">
        <v>2022</v>
      </c>
      <c r="B3508">
        <v>2016</v>
      </c>
      <c r="C3508" s="1">
        <v>750000</v>
      </c>
      <c r="D3508">
        <v>20000</v>
      </c>
      <c r="E3508" t="s">
        <v>10</v>
      </c>
      <c r="F3508" t="s">
        <v>25</v>
      </c>
      <c r="G3508" t="s">
        <v>12</v>
      </c>
      <c r="H3508" t="s">
        <v>121</v>
      </c>
      <c r="I3508" t="s">
        <v>2023</v>
      </c>
      <c r="J3508" t="s">
        <v>1828</v>
      </c>
      <c r="K3508" t="s">
        <v>2024</v>
      </c>
      <c r="L3508" t="s">
        <v>1830</v>
      </c>
      <c r="M3508">
        <v>7</v>
      </c>
    </row>
    <row r="3509" spans="1:13" x14ac:dyDescent="0.3">
      <c r="A3509" t="s">
        <v>764</v>
      </c>
      <c r="B3509">
        <v>2018</v>
      </c>
      <c r="C3509" s="1">
        <v>1150000</v>
      </c>
      <c r="D3509">
        <v>49000</v>
      </c>
      <c r="E3509" t="s">
        <v>14</v>
      </c>
      <c r="F3509" t="s">
        <v>25</v>
      </c>
      <c r="G3509" t="s">
        <v>19</v>
      </c>
      <c r="H3509" t="s">
        <v>121</v>
      </c>
      <c r="I3509" t="s">
        <v>1817</v>
      </c>
      <c r="J3509" t="s">
        <v>1900</v>
      </c>
      <c r="K3509" t="s">
        <v>1912</v>
      </c>
      <c r="L3509" t="s">
        <v>3107</v>
      </c>
      <c r="M3509">
        <v>5</v>
      </c>
    </row>
    <row r="3510" spans="1:13" x14ac:dyDescent="0.3">
      <c r="A3510" t="s">
        <v>1152</v>
      </c>
      <c r="B3510">
        <v>2015</v>
      </c>
      <c r="C3510" s="1">
        <v>260000</v>
      </c>
      <c r="D3510">
        <v>35000</v>
      </c>
      <c r="E3510" t="s">
        <v>10</v>
      </c>
      <c r="F3510" t="s">
        <v>25</v>
      </c>
      <c r="G3510" t="s">
        <v>12</v>
      </c>
      <c r="H3510" t="s">
        <v>154</v>
      </c>
      <c r="I3510" t="s">
        <v>2034</v>
      </c>
      <c r="J3510" t="s">
        <v>1681</v>
      </c>
      <c r="K3510" t="s">
        <v>1678</v>
      </c>
      <c r="L3510" t="s">
        <v>1739</v>
      </c>
      <c r="M3510">
        <v>7</v>
      </c>
    </row>
    <row r="3511" spans="1:13" x14ac:dyDescent="0.3">
      <c r="A3511" t="s">
        <v>643</v>
      </c>
      <c r="B3511">
        <v>2017</v>
      </c>
      <c r="C3511" s="1">
        <v>260000</v>
      </c>
      <c r="D3511">
        <v>67000</v>
      </c>
      <c r="E3511" t="s">
        <v>22</v>
      </c>
      <c r="F3511" t="s">
        <v>25</v>
      </c>
      <c r="G3511" t="s">
        <v>12</v>
      </c>
      <c r="H3511" t="s">
        <v>121</v>
      </c>
      <c r="I3511" t="s">
        <v>1726</v>
      </c>
      <c r="J3511" t="s">
        <v>1655</v>
      </c>
      <c r="K3511" t="s">
        <v>1727</v>
      </c>
      <c r="L3511" t="s">
        <v>1728</v>
      </c>
      <c r="M3511">
        <v>4</v>
      </c>
    </row>
    <row r="3512" spans="1:13" x14ac:dyDescent="0.3">
      <c r="A3512" t="s">
        <v>789</v>
      </c>
      <c r="B3512">
        <v>2011</v>
      </c>
      <c r="C3512" s="1">
        <v>347000</v>
      </c>
      <c r="D3512">
        <v>80600</v>
      </c>
      <c r="E3512" t="s">
        <v>14</v>
      </c>
      <c r="F3512" t="s">
        <v>25</v>
      </c>
      <c r="G3512" t="s">
        <v>12</v>
      </c>
      <c r="H3512" t="s">
        <v>121</v>
      </c>
      <c r="I3512" t="s">
        <v>1674</v>
      </c>
      <c r="J3512" t="s">
        <v>1625</v>
      </c>
      <c r="K3512" t="s">
        <v>1675</v>
      </c>
      <c r="L3512" t="s">
        <v>1627</v>
      </c>
      <c r="M3512">
        <v>5</v>
      </c>
    </row>
    <row r="3513" spans="1:13" x14ac:dyDescent="0.3">
      <c r="A3513" t="s">
        <v>1007</v>
      </c>
      <c r="B3513">
        <v>2013</v>
      </c>
      <c r="C3513" s="1">
        <v>195000</v>
      </c>
      <c r="D3513">
        <v>58609</v>
      </c>
      <c r="E3513" t="s">
        <v>10</v>
      </c>
      <c r="F3513" t="s">
        <v>25</v>
      </c>
      <c r="G3513" t="s">
        <v>12</v>
      </c>
      <c r="H3513" t="s">
        <v>126</v>
      </c>
      <c r="I3513" t="s">
        <v>2031</v>
      </c>
      <c r="J3513" t="s">
        <v>2250</v>
      </c>
      <c r="K3513" t="s">
        <v>2251</v>
      </c>
      <c r="L3513" t="s">
        <v>2252</v>
      </c>
      <c r="M3513">
        <v>5</v>
      </c>
    </row>
    <row r="3514" spans="1:13" x14ac:dyDescent="0.3">
      <c r="A3514" t="s">
        <v>3307</v>
      </c>
      <c r="B3514">
        <v>2016</v>
      </c>
      <c r="C3514" s="1">
        <v>265000</v>
      </c>
      <c r="D3514">
        <v>33003</v>
      </c>
      <c r="E3514" t="s">
        <v>10</v>
      </c>
      <c r="F3514" t="s">
        <v>25</v>
      </c>
      <c r="G3514" t="s">
        <v>12</v>
      </c>
      <c r="H3514" t="s">
        <v>121</v>
      </c>
      <c r="I3514" t="s">
        <v>2733</v>
      </c>
      <c r="J3514" t="s">
        <v>1889</v>
      </c>
      <c r="K3514" t="s">
        <v>1678</v>
      </c>
      <c r="L3514" t="s">
        <v>3243</v>
      </c>
      <c r="M3514">
        <v>5</v>
      </c>
    </row>
    <row r="3515" spans="1:13" x14ac:dyDescent="0.3">
      <c r="A3515" t="s">
        <v>773</v>
      </c>
      <c r="B3515">
        <v>2016</v>
      </c>
      <c r="C3515" s="1">
        <v>320000</v>
      </c>
      <c r="D3515">
        <v>43000</v>
      </c>
      <c r="E3515" t="s">
        <v>22</v>
      </c>
      <c r="F3515" t="s">
        <v>25</v>
      </c>
      <c r="G3515" t="s">
        <v>12</v>
      </c>
      <c r="H3515" t="s">
        <v>126</v>
      </c>
      <c r="I3515" t="s">
        <v>2067</v>
      </c>
      <c r="J3515" t="s">
        <v>1730</v>
      </c>
      <c r="K3515" t="s">
        <v>2068</v>
      </c>
      <c r="L3515" t="s">
        <v>1855</v>
      </c>
      <c r="M3515">
        <v>5</v>
      </c>
    </row>
    <row r="3516" spans="1:13" x14ac:dyDescent="0.3">
      <c r="A3516" t="s">
        <v>246</v>
      </c>
      <c r="B3516">
        <v>2016</v>
      </c>
      <c r="C3516" s="1">
        <v>590000</v>
      </c>
      <c r="D3516">
        <v>16500</v>
      </c>
      <c r="E3516" t="s">
        <v>10</v>
      </c>
      <c r="F3516" t="s">
        <v>25</v>
      </c>
      <c r="G3516" t="s">
        <v>12</v>
      </c>
      <c r="H3516" t="s">
        <v>121</v>
      </c>
      <c r="I3516" t="s">
        <v>1723</v>
      </c>
      <c r="J3516" t="s">
        <v>1647</v>
      </c>
      <c r="K3516" t="s">
        <v>1724</v>
      </c>
      <c r="L3516" t="s">
        <v>1725</v>
      </c>
      <c r="M3516">
        <v>5</v>
      </c>
    </row>
    <row r="3517" spans="1:13" x14ac:dyDescent="0.3">
      <c r="A3517" t="s">
        <v>1507</v>
      </c>
      <c r="B3517">
        <v>2012</v>
      </c>
      <c r="C3517" s="1">
        <v>650000</v>
      </c>
      <c r="D3517">
        <v>138000</v>
      </c>
      <c r="E3517" t="s">
        <v>14</v>
      </c>
      <c r="F3517" t="s">
        <v>25</v>
      </c>
      <c r="G3517" t="s">
        <v>12</v>
      </c>
      <c r="H3517" t="s">
        <v>126</v>
      </c>
      <c r="I3517" t="s">
        <v>2148</v>
      </c>
      <c r="J3517" t="s">
        <v>1764</v>
      </c>
      <c r="K3517" t="s">
        <v>2149</v>
      </c>
      <c r="L3517" t="s">
        <v>2150</v>
      </c>
      <c r="M3517">
        <v>8</v>
      </c>
    </row>
    <row r="3518" spans="1:13" x14ac:dyDescent="0.3">
      <c r="A3518" t="s">
        <v>3308</v>
      </c>
      <c r="B3518">
        <v>2013</v>
      </c>
      <c r="C3518" s="1">
        <v>509999</v>
      </c>
      <c r="D3518">
        <v>165500</v>
      </c>
      <c r="E3518" t="s">
        <v>14</v>
      </c>
      <c r="F3518" t="s">
        <v>25</v>
      </c>
      <c r="G3518" t="s">
        <v>12</v>
      </c>
      <c r="H3518" t="s">
        <v>126</v>
      </c>
      <c r="I3518" t="s">
        <v>1720</v>
      </c>
      <c r="J3518" t="s">
        <v>2164</v>
      </c>
      <c r="K3518" t="s">
        <v>2035</v>
      </c>
      <c r="L3518" t="s">
        <v>2447</v>
      </c>
      <c r="M3518">
        <v>9</v>
      </c>
    </row>
    <row r="3519" spans="1:13" x14ac:dyDescent="0.3">
      <c r="A3519" t="s">
        <v>2133</v>
      </c>
      <c r="B3519">
        <v>2011</v>
      </c>
      <c r="C3519" s="1">
        <v>350000</v>
      </c>
      <c r="D3519">
        <v>120000</v>
      </c>
      <c r="E3519" t="s">
        <v>14</v>
      </c>
      <c r="F3519" t="s">
        <v>25</v>
      </c>
      <c r="G3519" t="s">
        <v>12</v>
      </c>
      <c r="H3519" t="s">
        <v>126</v>
      </c>
      <c r="I3519" t="s">
        <v>1674</v>
      </c>
      <c r="J3519" t="s">
        <v>1625</v>
      </c>
      <c r="K3519" t="s">
        <v>1675</v>
      </c>
      <c r="L3519" t="s">
        <v>1627</v>
      </c>
      <c r="M3519">
        <v>5</v>
      </c>
    </row>
    <row r="3520" spans="1:13" x14ac:dyDescent="0.3">
      <c r="A3520" t="s">
        <v>1471</v>
      </c>
      <c r="B3520">
        <v>2018</v>
      </c>
      <c r="C3520" s="1">
        <v>749000</v>
      </c>
      <c r="D3520">
        <v>30000</v>
      </c>
      <c r="E3520" t="s">
        <v>14</v>
      </c>
      <c r="F3520" t="s">
        <v>25</v>
      </c>
      <c r="G3520" t="s">
        <v>12</v>
      </c>
      <c r="H3520" t="s">
        <v>121</v>
      </c>
      <c r="I3520" t="s">
        <v>1700</v>
      </c>
      <c r="J3520" t="s">
        <v>1634</v>
      </c>
      <c r="K3520" t="s">
        <v>1995</v>
      </c>
      <c r="L3520" t="s">
        <v>2011</v>
      </c>
      <c r="M3520">
        <v>5</v>
      </c>
    </row>
    <row r="3521" spans="1:13" x14ac:dyDescent="0.3">
      <c r="A3521" t="s">
        <v>2420</v>
      </c>
      <c r="B3521">
        <v>2010</v>
      </c>
      <c r="C3521" s="1">
        <v>150000</v>
      </c>
      <c r="D3521">
        <v>70000</v>
      </c>
      <c r="E3521" t="s">
        <v>14</v>
      </c>
      <c r="F3521" t="s">
        <v>25</v>
      </c>
      <c r="G3521" t="s">
        <v>12</v>
      </c>
      <c r="H3521" t="s">
        <v>126</v>
      </c>
      <c r="I3521" t="s">
        <v>1895</v>
      </c>
      <c r="J3521" t="s">
        <v>1639</v>
      </c>
      <c r="K3521" t="s">
        <v>2143</v>
      </c>
      <c r="L3521" t="s">
        <v>1898</v>
      </c>
      <c r="M3521">
        <v>5</v>
      </c>
    </row>
    <row r="3522" spans="1:13" x14ac:dyDescent="0.3">
      <c r="A3522" t="s">
        <v>250</v>
      </c>
      <c r="B3522">
        <v>2001</v>
      </c>
      <c r="C3522" s="1">
        <v>33983</v>
      </c>
      <c r="D3522">
        <v>80000</v>
      </c>
      <c r="E3522" t="s">
        <v>10</v>
      </c>
      <c r="F3522" t="s">
        <v>25</v>
      </c>
      <c r="G3522" t="s">
        <v>12</v>
      </c>
      <c r="H3522" t="s">
        <v>126</v>
      </c>
      <c r="I3522" t="s">
        <v>1676</v>
      </c>
      <c r="J3522" t="s">
        <v>1676</v>
      </c>
      <c r="K3522" t="s">
        <v>1676</v>
      </c>
      <c r="L3522" t="s">
        <v>1676</v>
      </c>
    </row>
    <row r="3523" spans="1:13" x14ac:dyDescent="0.3">
      <c r="A3523" t="s">
        <v>225</v>
      </c>
      <c r="B3523">
        <v>2003</v>
      </c>
      <c r="C3523" s="1">
        <v>58000</v>
      </c>
      <c r="D3523">
        <v>170000</v>
      </c>
      <c r="E3523" t="s">
        <v>10</v>
      </c>
      <c r="F3523" t="s">
        <v>25</v>
      </c>
      <c r="G3523" t="s">
        <v>12</v>
      </c>
      <c r="H3523" t="s">
        <v>154</v>
      </c>
      <c r="I3523" t="s">
        <v>1670</v>
      </c>
      <c r="J3523" t="s">
        <v>1671</v>
      </c>
      <c r="K3523" t="s">
        <v>1672</v>
      </c>
      <c r="L3523" t="s">
        <v>1673</v>
      </c>
      <c r="M3523">
        <v>5</v>
      </c>
    </row>
    <row r="3524" spans="1:13" x14ac:dyDescent="0.3">
      <c r="A3524" t="s">
        <v>672</v>
      </c>
      <c r="B3524">
        <v>2011</v>
      </c>
      <c r="C3524" s="1">
        <v>200000</v>
      </c>
      <c r="D3524">
        <v>120000</v>
      </c>
      <c r="E3524" t="s">
        <v>14</v>
      </c>
      <c r="F3524" t="s">
        <v>25</v>
      </c>
      <c r="G3524" t="s">
        <v>12</v>
      </c>
      <c r="H3524" t="s">
        <v>154</v>
      </c>
      <c r="I3524" t="s">
        <v>1695</v>
      </c>
      <c r="J3524" t="s">
        <v>1667</v>
      </c>
      <c r="K3524" t="s">
        <v>1696</v>
      </c>
      <c r="L3524" t="s">
        <v>1665</v>
      </c>
      <c r="M3524">
        <v>5</v>
      </c>
    </row>
    <row r="3525" spans="1:13" x14ac:dyDescent="0.3">
      <c r="A3525" t="s">
        <v>733</v>
      </c>
      <c r="B3525">
        <v>1998</v>
      </c>
      <c r="C3525" s="1">
        <v>210000</v>
      </c>
      <c r="D3525">
        <v>47990</v>
      </c>
      <c r="E3525" t="s">
        <v>14</v>
      </c>
      <c r="F3525" t="s">
        <v>25</v>
      </c>
      <c r="G3525" t="s">
        <v>12</v>
      </c>
      <c r="H3525" t="s">
        <v>126</v>
      </c>
      <c r="I3525" t="s">
        <v>1676</v>
      </c>
      <c r="J3525" t="s">
        <v>1676</v>
      </c>
      <c r="K3525" t="s">
        <v>1676</v>
      </c>
      <c r="L3525" t="s">
        <v>1676</v>
      </c>
    </row>
    <row r="3526" spans="1:13" x14ac:dyDescent="0.3">
      <c r="A3526" t="s">
        <v>180</v>
      </c>
      <c r="B3526">
        <v>2014</v>
      </c>
      <c r="C3526" s="1">
        <v>240000</v>
      </c>
      <c r="D3526">
        <v>168000</v>
      </c>
      <c r="E3526" t="s">
        <v>14</v>
      </c>
      <c r="F3526" t="s">
        <v>25</v>
      </c>
      <c r="G3526" t="s">
        <v>12</v>
      </c>
      <c r="H3526" t="s">
        <v>126</v>
      </c>
      <c r="I3526" t="s">
        <v>2449</v>
      </c>
      <c r="J3526" t="s">
        <v>1625</v>
      </c>
      <c r="K3526" t="s">
        <v>1626</v>
      </c>
      <c r="L3526" t="s">
        <v>2049</v>
      </c>
      <c r="M3526">
        <v>5</v>
      </c>
    </row>
    <row r="3527" spans="1:13" x14ac:dyDescent="0.3">
      <c r="A3527" t="s">
        <v>1302</v>
      </c>
      <c r="B3527">
        <v>2017</v>
      </c>
      <c r="C3527" s="1">
        <v>515000</v>
      </c>
      <c r="D3527">
        <v>60000</v>
      </c>
      <c r="E3527" t="s">
        <v>14</v>
      </c>
      <c r="F3527" t="s">
        <v>25</v>
      </c>
      <c r="G3527" t="s">
        <v>12</v>
      </c>
      <c r="H3527" t="s">
        <v>126</v>
      </c>
      <c r="I3527" t="s">
        <v>2360</v>
      </c>
      <c r="J3527" t="s">
        <v>1629</v>
      </c>
      <c r="K3527" t="s">
        <v>1698</v>
      </c>
      <c r="L3527" t="s">
        <v>1686</v>
      </c>
      <c r="M3527">
        <v>5</v>
      </c>
    </row>
    <row r="3528" spans="1:13" x14ac:dyDescent="0.3">
      <c r="A3528" t="s">
        <v>163</v>
      </c>
      <c r="B3528">
        <v>2008</v>
      </c>
      <c r="C3528" s="1">
        <v>145000</v>
      </c>
      <c r="D3528">
        <v>120000</v>
      </c>
      <c r="E3528" t="s">
        <v>10</v>
      </c>
      <c r="F3528" t="s">
        <v>25</v>
      </c>
      <c r="G3528" t="s">
        <v>12</v>
      </c>
      <c r="H3528" t="s">
        <v>126</v>
      </c>
      <c r="I3528" t="s">
        <v>1687</v>
      </c>
      <c r="J3528" t="s">
        <v>1655</v>
      </c>
      <c r="K3528" t="s">
        <v>1688</v>
      </c>
      <c r="L3528" t="s">
        <v>1689</v>
      </c>
      <c r="M3528">
        <v>5</v>
      </c>
    </row>
    <row r="3529" spans="1:13" x14ac:dyDescent="0.3">
      <c r="A3529" t="s">
        <v>849</v>
      </c>
      <c r="B3529">
        <v>2016</v>
      </c>
      <c r="C3529" s="1">
        <v>450000</v>
      </c>
      <c r="D3529">
        <v>5800</v>
      </c>
      <c r="E3529" t="s">
        <v>10</v>
      </c>
      <c r="F3529" t="s">
        <v>25</v>
      </c>
      <c r="G3529" t="s">
        <v>12</v>
      </c>
      <c r="H3529" t="s">
        <v>126</v>
      </c>
      <c r="I3529" t="s">
        <v>1821</v>
      </c>
      <c r="J3529" t="s">
        <v>1730</v>
      </c>
      <c r="K3529" t="s">
        <v>1843</v>
      </c>
      <c r="L3529" t="s">
        <v>1731</v>
      </c>
      <c r="M3529">
        <v>5</v>
      </c>
    </row>
    <row r="3530" spans="1:13" x14ac:dyDescent="0.3">
      <c r="A3530" t="s">
        <v>918</v>
      </c>
      <c r="B3530">
        <v>2010</v>
      </c>
      <c r="C3530" s="1">
        <v>179000</v>
      </c>
      <c r="D3530">
        <v>68700</v>
      </c>
      <c r="E3530" t="s">
        <v>10</v>
      </c>
      <c r="F3530" t="s">
        <v>25</v>
      </c>
      <c r="G3530" t="s">
        <v>12</v>
      </c>
      <c r="H3530" t="s">
        <v>154</v>
      </c>
      <c r="I3530" t="s">
        <v>1880</v>
      </c>
      <c r="J3530" t="s">
        <v>1730</v>
      </c>
      <c r="K3530" t="s">
        <v>2195</v>
      </c>
      <c r="L3530" t="s">
        <v>1731</v>
      </c>
      <c r="M3530">
        <v>5</v>
      </c>
    </row>
    <row r="3531" spans="1:13" x14ac:dyDescent="0.3">
      <c r="A3531" t="s">
        <v>2554</v>
      </c>
      <c r="B3531">
        <v>2007</v>
      </c>
      <c r="C3531" s="1">
        <v>220000</v>
      </c>
      <c r="D3531">
        <v>108000</v>
      </c>
      <c r="E3531" t="s">
        <v>10</v>
      </c>
      <c r="F3531" t="s">
        <v>25</v>
      </c>
      <c r="G3531" t="s">
        <v>12</v>
      </c>
      <c r="H3531" t="s">
        <v>154</v>
      </c>
      <c r="I3531" t="s">
        <v>2240</v>
      </c>
      <c r="J3531" t="s">
        <v>2053</v>
      </c>
      <c r="K3531" t="s">
        <v>2054</v>
      </c>
      <c r="L3531" t="s">
        <v>2241</v>
      </c>
      <c r="M3531">
        <v>5</v>
      </c>
    </row>
    <row r="3532" spans="1:13" x14ac:dyDescent="0.3">
      <c r="A3532" t="s">
        <v>2095</v>
      </c>
      <c r="B3532">
        <v>2018</v>
      </c>
      <c r="C3532" s="1">
        <v>850000</v>
      </c>
      <c r="D3532">
        <v>90000</v>
      </c>
      <c r="E3532" t="s">
        <v>10</v>
      </c>
      <c r="F3532" t="s">
        <v>25</v>
      </c>
      <c r="G3532" t="s">
        <v>12</v>
      </c>
      <c r="H3532" t="s">
        <v>121</v>
      </c>
      <c r="I3532" t="s">
        <v>1733</v>
      </c>
      <c r="J3532" t="s">
        <v>1634</v>
      </c>
      <c r="K3532" t="s">
        <v>2096</v>
      </c>
      <c r="L3532" t="s">
        <v>2097</v>
      </c>
      <c r="M3532">
        <v>5</v>
      </c>
    </row>
    <row r="3533" spans="1:13" x14ac:dyDescent="0.3">
      <c r="A3533" t="s">
        <v>586</v>
      </c>
      <c r="B3533">
        <v>2011</v>
      </c>
      <c r="C3533" s="1">
        <v>270000</v>
      </c>
      <c r="D3533">
        <v>60000</v>
      </c>
      <c r="E3533" t="s">
        <v>10</v>
      </c>
      <c r="F3533" t="s">
        <v>25</v>
      </c>
      <c r="G3533" t="s">
        <v>12</v>
      </c>
      <c r="H3533" t="s">
        <v>126</v>
      </c>
      <c r="I3533" t="s">
        <v>1856</v>
      </c>
      <c r="J3533" t="s">
        <v>1681</v>
      </c>
      <c r="K3533" t="s">
        <v>1675</v>
      </c>
      <c r="L3533" t="s">
        <v>1857</v>
      </c>
      <c r="M3533">
        <v>5</v>
      </c>
    </row>
    <row r="3534" spans="1:13" x14ac:dyDescent="0.3">
      <c r="A3534" t="s">
        <v>173</v>
      </c>
      <c r="B3534">
        <v>2016</v>
      </c>
      <c r="C3534" s="1">
        <v>335000</v>
      </c>
      <c r="D3534">
        <v>17000</v>
      </c>
      <c r="E3534" t="s">
        <v>10</v>
      </c>
      <c r="F3534" t="s">
        <v>25</v>
      </c>
      <c r="G3534" t="s">
        <v>12</v>
      </c>
      <c r="H3534" t="s">
        <v>121</v>
      </c>
      <c r="I3534" t="s">
        <v>2031</v>
      </c>
      <c r="J3534" t="s">
        <v>2250</v>
      </c>
      <c r="K3534" t="s">
        <v>2251</v>
      </c>
      <c r="L3534" t="s">
        <v>2252</v>
      </c>
      <c r="M3534">
        <v>5</v>
      </c>
    </row>
    <row r="3535" spans="1:13" x14ac:dyDescent="0.3">
      <c r="A3535" t="s">
        <v>849</v>
      </c>
      <c r="B3535">
        <v>2018</v>
      </c>
      <c r="C3535" s="1">
        <v>459999</v>
      </c>
      <c r="D3535">
        <v>5000</v>
      </c>
      <c r="E3535" t="s">
        <v>10</v>
      </c>
      <c r="F3535" t="s">
        <v>25</v>
      </c>
      <c r="G3535" t="s">
        <v>12</v>
      </c>
      <c r="H3535" t="s">
        <v>121</v>
      </c>
      <c r="I3535" t="s">
        <v>1821</v>
      </c>
      <c r="J3535" t="s">
        <v>1730</v>
      </c>
      <c r="K3535" t="s">
        <v>1843</v>
      </c>
      <c r="L3535" t="s">
        <v>1731</v>
      </c>
      <c r="M3535">
        <v>5</v>
      </c>
    </row>
    <row r="3536" spans="1:13" x14ac:dyDescent="0.3">
      <c r="A3536" t="s">
        <v>336</v>
      </c>
      <c r="B3536">
        <v>2017</v>
      </c>
      <c r="C3536" s="1">
        <v>710000</v>
      </c>
      <c r="D3536">
        <v>60000</v>
      </c>
      <c r="E3536" t="s">
        <v>14</v>
      </c>
      <c r="F3536" t="s">
        <v>25</v>
      </c>
      <c r="G3536" t="s">
        <v>12</v>
      </c>
      <c r="H3536" t="s">
        <v>121</v>
      </c>
      <c r="I3536" t="s">
        <v>1718</v>
      </c>
      <c r="J3536" t="s">
        <v>1625</v>
      </c>
      <c r="K3536" t="s">
        <v>1685</v>
      </c>
      <c r="L3536" t="s">
        <v>1686</v>
      </c>
      <c r="M3536">
        <v>5</v>
      </c>
    </row>
    <row r="3537" spans="1:13" x14ac:dyDescent="0.3">
      <c r="A3537" t="s">
        <v>619</v>
      </c>
      <c r="B3537">
        <v>2015</v>
      </c>
      <c r="C3537" s="1">
        <v>330000</v>
      </c>
      <c r="D3537">
        <v>140000</v>
      </c>
      <c r="E3537" t="s">
        <v>14</v>
      </c>
      <c r="F3537" t="s">
        <v>25</v>
      </c>
      <c r="G3537" t="s">
        <v>12</v>
      </c>
      <c r="H3537" t="s">
        <v>126</v>
      </c>
      <c r="I3537" t="s">
        <v>1699</v>
      </c>
      <c r="J3537" t="s">
        <v>1625</v>
      </c>
      <c r="K3537" t="s">
        <v>1626</v>
      </c>
      <c r="L3537" t="s">
        <v>1627</v>
      </c>
      <c r="M3537">
        <v>5</v>
      </c>
    </row>
    <row r="3538" spans="1:13" x14ac:dyDescent="0.3">
      <c r="A3538" t="s">
        <v>2353</v>
      </c>
      <c r="B3538">
        <v>2017</v>
      </c>
      <c r="C3538" s="1">
        <v>1515000</v>
      </c>
      <c r="D3538">
        <v>15000</v>
      </c>
      <c r="E3538" t="s">
        <v>14</v>
      </c>
      <c r="F3538" t="s">
        <v>25</v>
      </c>
      <c r="G3538" t="s">
        <v>12</v>
      </c>
      <c r="H3538" t="s">
        <v>121</v>
      </c>
      <c r="I3538" t="s">
        <v>2172</v>
      </c>
      <c r="J3538" t="s">
        <v>2331</v>
      </c>
      <c r="K3538" t="s">
        <v>1803</v>
      </c>
      <c r="L3538" t="s">
        <v>2332</v>
      </c>
      <c r="M3538">
        <v>5</v>
      </c>
    </row>
    <row r="3539" spans="1:13" x14ac:dyDescent="0.3">
      <c r="A3539" t="s">
        <v>1247</v>
      </c>
      <c r="B3539">
        <v>2018</v>
      </c>
      <c r="C3539" s="1">
        <v>750000</v>
      </c>
      <c r="D3539">
        <v>25000</v>
      </c>
      <c r="E3539" t="s">
        <v>10</v>
      </c>
      <c r="F3539" t="s">
        <v>25</v>
      </c>
      <c r="G3539" t="s">
        <v>12</v>
      </c>
      <c r="H3539" t="s">
        <v>121</v>
      </c>
      <c r="I3539" t="s">
        <v>1733</v>
      </c>
      <c r="J3539" t="s">
        <v>1681</v>
      </c>
      <c r="K3539" t="s">
        <v>1995</v>
      </c>
      <c r="L3539" t="s">
        <v>1996</v>
      </c>
      <c r="M3539">
        <v>5</v>
      </c>
    </row>
    <row r="3540" spans="1:13" x14ac:dyDescent="0.3">
      <c r="A3540" t="s">
        <v>363</v>
      </c>
      <c r="B3540">
        <v>2016</v>
      </c>
      <c r="C3540" s="1">
        <v>160000</v>
      </c>
      <c r="D3540">
        <v>50000</v>
      </c>
      <c r="E3540" t="s">
        <v>10</v>
      </c>
      <c r="F3540" t="s">
        <v>25</v>
      </c>
      <c r="G3540" t="s">
        <v>12</v>
      </c>
      <c r="H3540" t="s">
        <v>126</v>
      </c>
      <c r="I3540" t="s">
        <v>2052</v>
      </c>
      <c r="J3540" t="s">
        <v>2546</v>
      </c>
      <c r="K3540" t="s">
        <v>1920</v>
      </c>
      <c r="L3540" t="s">
        <v>2547</v>
      </c>
      <c r="M3540">
        <v>5</v>
      </c>
    </row>
    <row r="3541" spans="1:13" x14ac:dyDescent="0.3">
      <c r="A3541" t="s">
        <v>1196</v>
      </c>
      <c r="B3541">
        <v>2016</v>
      </c>
      <c r="C3541" s="1">
        <v>215000</v>
      </c>
      <c r="D3541">
        <v>60000</v>
      </c>
      <c r="E3541" t="s">
        <v>14</v>
      </c>
      <c r="F3541" t="s">
        <v>25</v>
      </c>
      <c r="G3541" t="s">
        <v>12</v>
      </c>
      <c r="H3541" t="s">
        <v>126</v>
      </c>
      <c r="I3541" t="s">
        <v>2309</v>
      </c>
      <c r="J3541" t="s">
        <v>2310</v>
      </c>
      <c r="K3541" t="s">
        <v>2358</v>
      </c>
      <c r="L3541" t="s">
        <v>2359</v>
      </c>
      <c r="M3541">
        <v>5</v>
      </c>
    </row>
    <row r="3542" spans="1:13" x14ac:dyDescent="0.3">
      <c r="A3542" t="s">
        <v>922</v>
      </c>
      <c r="B3542">
        <v>2012</v>
      </c>
      <c r="C3542" s="1">
        <v>60000</v>
      </c>
      <c r="D3542">
        <v>40000</v>
      </c>
      <c r="E3542" t="s">
        <v>10</v>
      </c>
      <c r="F3542" t="s">
        <v>25</v>
      </c>
      <c r="G3542" t="s">
        <v>12</v>
      </c>
      <c r="H3542" t="s">
        <v>126</v>
      </c>
      <c r="I3542" t="s">
        <v>2134</v>
      </c>
      <c r="J3542" t="s">
        <v>2215</v>
      </c>
      <c r="K3542" t="s">
        <v>3309</v>
      </c>
      <c r="L3542" t="s">
        <v>2620</v>
      </c>
      <c r="M3542">
        <v>4</v>
      </c>
    </row>
    <row r="3543" spans="1:13" x14ac:dyDescent="0.3">
      <c r="A3543" t="s">
        <v>655</v>
      </c>
      <c r="B3543">
        <v>2014</v>
      </c>
      <c r="C3543" s="1">
        <v>480000</v>
      </c>
      <c r="D3543">
        <v>72000</v>
      </c>
      <c r="E3543" t="s">
        <v>10</v>
      </c>
      <c r="F3543" t="s">
        <v>25</v>
      </c>
      <c r="G3543" t="s">
        <v>12</v>
      </c>
      <c r="H3543" t="s">
        <v>121</v>
      </c>
      <c r="I3543" t="s">
        <v>1864</v>
      </c>
      <c r="J3543" t="s">
        <v>1647</v>
      </c>
      <c r="K3543" t="s">
        <v>2037</v>
      </c>
      <c r="L3543" t="s">
        <v>1865</v>
      </c>
      <c r="M3543">
        <v>5</v>
      </c>
    </row>
    <row r="3544" spans="1:13" x14ac:dyDescent="0.3">
      <c r="A3544" t="s">
        <v>911</v>
      </c>
      <c r="B3544">
        <v>2012</v>
      </c>
      <c r="C3544" s="1">
        <v>140000</v>
      </c>
      <c r="D3544">
        <v>195000</v>
      </c>
      <c r="E3544" t="s">
        <v>14</v>
      </c>
      <c r="F3544" t="s">
        <v>25</v>
      </c>
      <c r="G3544" t="s">
        <v>12</v>
      </c>
      <c r="H3544" t="s">
        <v>126</v>
      </c>
      <c r="I3544" t="s">
        <v>1805</v>
      </c>
      <c r="J3544" t="s">
        <v>1625</v>
      </c>
      <c r="K3544" t="s">
        <v>1701</v>
      </c>
      <c r="L3544" t="s">
        <v>1806</v>
      </c>
      <c r="M3544">
        <v>5</v>
      </c>
    </row>
    <row r="3545" spans="1:13" x14ac:dyDescent="0.3">
      <c r="A3545" t="s">
        <v>673</v>
      </c>
      <c r="B3545">
        <v>2012</v>
      </c>
      <c r="C3545" s="1">
        <v>200000</v>
      </c>
      <c r="D3545">
        <v>70000</v>
      </c>
      <c r="E3545" t="s">
        <v>10</v>
      </c>
      <c r="F3545" t="s">
        <v>25</v>
      </c>
      <c r="G3545" t="s">
        <v>12</v>
      </c>
      <c r="H3545" t="s">
        <v>121</v>
      </c>
      <c r="I3545" t="s">
        <v>2031</v>
      </c>
      <c r="J3545" t="s">
        <v>2250</v>
      </c>
      <c r="K3545" t="s">
        <v>2251</v>
      </c>
      <c r="L3545" t="s">
        <v>2252</v>
      </c>
      <c r="M3545">
        <v>5</v>
      </c>
    </row>
    <row r="3546" spans="1:13" x14ac:dyDescent="0.3">
      <c r="A3546" t="s">
        <v>3310</v>
      </c>
      <c r="B3546">
        <v>2013</v>
      </c>
      <c r="C3546" s="1">
        <v>400000</v>
      </c>
      <c r="D3546">
        <v>83000</v>
      </c>
      <c r="E3546" t="s">
        <v>14</v>
      </c>
      <c r="F3546" t="s">
        <v>25</v>
      </c>
      <c r="G3546" t="s">
        <v>12</v>
      </c>
      <c r="H3546" t="s">
        <v>121</v>
      </c>
      <c r="I3546" t="s">
        <v>2192</v>
      </c>
      <c r="J3546" t="s">
        <v>1667</v>
      </c>
      <c r="K3546" t="s">
        <v>2193</v>
      </c>
      <c r="L3546" t="s">
        <v>1665</v>
      </c>
      <c r="M3546">
        <v>5</v>
      </c>
    </row>
    <row r="3547" spans="1:13" x14ac:dyDescent="0.3">
      <c r="A3547" t="s">
        <v>241</v>
      </c>
      <c r="B3547">
        <v>2012</v>
      </c>
      <c r="C3547" s="1">
        <v>180000</v>
      </c>
      <c r="D3547">
        <v>100000</v>
      </c>
      <c r="E3547" t="s">
        <v>10</v>
      </c>
      <c r="F3547" t="s">
        <v>25</v>
      </c>
      <c r="G3547" t="s">
        <v>12</v>
      </c>
      <c r="H3547" t="s">
        <v>126</v>
      </c>
      <c r="I3547" t="s">
        <v>2031</v>
      </c>
      <c r="J3547" t="s">
        <v>2250</v>
      </c>
      <c r="K3547" t="s">
        <v>2251</v>
      </c>
      <c r="L3547" t="s">
        <v>2252</v>
      </c>
      <c r="M3547">
        <v>5</v>
      </c>
    </row>
    <row r="3548" spans="1:13" x14ac:dyDescent="0.3">
      <c r="A3548" t="s">
        <v>1069</v>
      </c>
      <c r="B3548">
        <v>2015</v>
      </c>
      <c r="C3548" s="1">
        <v>550000</v>
      </c>
      <c r="D3548">
        <v>25000</v>
      </c>
      <c r="E3548" t="s">
        <v>10</v>
      </c>
      <c r="F3548" t="s">
        <v>25</v>
      </c>
      <c r="G3548" t="s">
        <v>12</v>
      </c>
      <c r="H3548" t="s">
        <v>121</v>
      </c>
      <c r="I3548" t="s">
        <v>2030</v>
      </c>
      <c r="J3548" t="s">
        <v>1647</v>
      </c>
      <c r="K3548" t="s">
        <v>1870</v>
      </c>
      <c r="L3548" t="s">
        <v>1871</v>
      </c>
      <c r="M3548">
        <v>5</v>
      </c>
    </row>
    <row r="3549" spans="1:13" x14ac:dyDescent="0.3">
      <c r="A3549" t="s">
        <v>1012</v>
      </c>
      <c r="B3549">
        <v>2016</v>
      </c>
      <c r="C3549" s="1">
        <v>550000</v>
      </c>
      <c r="D3549">
        <v>50000</v>
      </c>
      <c r="E3549" t="s">
        <v>14</v>
      </c>
      <c r="F3549" t="s">
        <v>25</v>
      </c>
      <c r="G3549" t="s">
        <v>12</v>
      </c>
      <c r="H3549" t="s">
        <v>121</v>
      </c>
      <c r="I3549" t="s">
        <v>1825</v>
      </c>
      <c r="J3549" t="s">
        <v>1625</v>
      </c>
      <c r="K3549" t="s">
        <v>1626</v>
      </c>
      <c r="L3549" t="s">
        <v>1627</v>
      </c>
      <c r="M3549">
        <v>5</v>
      </c>
    </row>
    <row r="3550" spans="1:13" x14ac:dyDescent="0.3">
      <c r="A3550" t="s">
        <v>223</v>
      </c>
      <c r="B3550">
        <v>2012</v>
      </c>
      <c r="C3550" s="1">
        <v>550000</v>
      </c>
      <c r="D3550">
        <v>67000</v>
      </c>
      <c r="E3550" t="s">
        <v>14</v>
      </c>
      <c r="F3550" t="s">
        <v>25</v>
      </c>
      <c r="G3550" t="s">
        <v>12</v>
      </c>
      <c r="H3550" t="s">
        <v>121</v>
      </c>
      <c r="I3550" t="s">
        <v>1918</v>
      </c>
      <c r="J3550" t="s">
        <v>1625</v>
      </c>
      <c r="K3550" t="s">
        <v>1811</v>
      </c>
      <c r="L3550" t="s">
        <v>1686</v>
      </c>
      <c r="M3550">
        <v>7</v>
      </c>
    </row>
    <row r="3551" spans="1:13" x14ac:dyDescent="0.3">
      <c r="A3551" t="s">
        <v>418</v>
      </c>
      <c r="B3551">
        <v>2011</v>
      </c>
      <c r="C3551" s="1">
        <v>270000</v>
      </c>
      <c r="D3551">
        <v>30000</v>
      </c>
      <c r="E3551" t="s">
        <v>10</v>
      </c>
      <c r="F3551" t="s">
        <v>25</v>
      </c>
      <c r="G3551" t="s">
        <v>12</v>
      </c>
      <c r="H3551" t="s">
        <v>121</v>
      </c>
      <c r="I3551" t="s">
        <v>1880</v>
      </c>
      <c r="J3551" t="s">
        <v>1730</v>
      </c>
      <c r="K3551" t="s">
        <v>1660</v>
      </c>
      <c r="L3551" t="s">
        <v>1731</v>
      </c>
      <c r="M3551">
        <v>5</v>
      </c>
    </row>
    <row r="3552" spans="1:13" x14ac:dyDescent="0.3">
      <c r="A3552" t="s">
        <v>516</v>
      </c>
      <c r="B3552">
        <v>2013</v>
      </c>
      <c r="C3552" s="1">
        <v>315000</v>
      </c>
      <c r="D3552">
        <v>85000</v>
      </c>
      <c r="E3552" t="s">
        <v>14</v>
      </c>
      <c r="F3552" t="s">
        <v>25</v>
      </c>
      <c r="G3552" t="s">
        <v>12</v>
      </c>
      <c r="H3552" t="s">
        <v>121</v>
      </c>
      <c r="I3552" t="s">
        <v>2192</v>
      </c>
      <c r="J3552" t="s">
        <v>1667</v>
      </c>
      <c r="K3552" t="s">
        <v>2647</v>
      </c>
      <c r="L3552" t="s">
        <v>1665</v>
      </c>
      <c r="M3552">
        <v>5</v>
      </c>
    </row>
    <row r="3553" spans="1:13" x14ac:dyDescent="0.3">
      <c r="A3553" t="s">
        <v>704</v>
      </c>
      <c r="B3553">
        <v>2018</v>
      </c>
      <c r="C3553" s="1">
        <v>875000</v>
      </c>
      <c r="D3553">
        <v>25000</v>
      </c>
      <c r="E3553" t="s">
        <v>14</v>
      </c>
      <c r="F3553" t="s">
        <v>25</v>
      </c>
      <c r="G3553" t="s">
        <v>12</v>
      </c>
      <c r="H3553" t="s">
        <v>121</v>
      </c>
      <c r="I3553" t="s">
        <v>2151</v>
      </c>
      <c r="J3553" t="s">
        <v>2152</v>
      </c>
      <c r="K3553" t="s">
        <v>2153</v>
      </c>
      <c r="L3553" t="s">
        <v>2154</v>
      </c>
      <c r="M3553">
        <v>6</v>
      </c>
    </row>
    <row r="3554" spans="1:13" x14ac:dyDescent="0.3">
      <c r="A3554" t="s">
        <v>419</v>
      </c>
      <c r="B3554">
        <v>2007</v>
      </c>
      <c r="C3554" s="1">
        <v>400000</v>
      </c>
      <c r="D3554">
        <v>170000</v>
      </c>
      <c r="E3554" t="s">
        <v>14</v>
      </c>
      <c r="F3554" t="s">
        <v>25</v>
      </c>
      <c r="G3554" t="s">
        <v>12</v>
      </c>
      <c r="H3554" t="s">
        <v>121</v>
      </c>
      <c r="I3554" t="s">
        <v>2148</v>
      </c>
      <c r="J3554" t="s">
        <v>1764</v>
      </c>
      <c r="K3554" t="s">
        <v>2149</v>
      </c>
      <c r="L3554" t="s">
        <v>2150</v>
      </c>
      <c r="M3554">
        <v>8</v>
      </c>
    </row>
    <row r="3555" spans="1:13" x14ac:dyDescent="0.3">
      <c r="A3555" t="s">
        <v>855</v>
      </c>
      <c r="B3555">
        <v>2014</v>
      </c>
      <c r="C3555" s="1">
        <v>540000</v>
      </c>
      <c r="D3555">
        <v>110000</v>
      </c>
      <c r="E3555" t="s">
        <v>14</v>
      </c>
      <c r="F3555" t="s">
        <v>25</v>
      </c>
      <c r="G3555" t="s">
        <v>12</v>
      </c>
      <c r="H3555" t="s">
        <v>121</v>
      </c>
      <c r="I3555" t="s">
        <v>1720</v>
      </c>
      <c r="J3555" t="s">
        <v>2164</v>
      </c>
      <c r="K3555" t="s">
        <v>2035</v>
      </c>
      <c r="L3555" t="s">
        <v>2447</v>
      </c>
      <c r="M3555">
        <v>8</v>
      </c>
    </row>
    <row r="3556" spans="1:13" x14ac:dyDescent="0.3">
      <c r="A3556" t="s">
        <v>773</v>
      </c>
      <c r="B3556">
        <v>2017</v>
      </c>
      <c r="C3556" s="1">
        <v>350000</v>
      </c>
      <c r="D3556">
        <v>60000</v>
      </c>
      <c r="E3556" t="s">
        <v>22</v>
      </c>
      <c r="F3556" t="s">
        <v>25</v>
      </c>
      <c r="G3556" t="s">
        <v>12</v>
      </c>
      <c r="H3556" t="s">
        <v>121</v>
      </c>
      <c r="I3556" t="s">
        <v>2067</v>
      </c>
      <c r="J3556" t="s">
        <v>1730</v>
      </c>
      <c r="K3556" t="s">
        <v>2068</v>
      </c>
      <c r="L3556" t="s">
        <v>1855</v>
      </c>
      <c r="M3556">
        <v>5</v>
      </c>
    </row>
    <row r="3557" spans="1:13" x14ac:dyDescent="0.3">
      <c r="A3557" t="s">
        <v>348</v>
      </c>
      <c r="B3557">
        <v>2011</v>
      </c>
      <c r="C3557" s="1">
        <v>360000</v>
      </c>
      <c r="D3557">
        <v>80000</v>
      </c>
      <c r="E3557" t="s">
        <v>14</v>
      </c>
      <c r="F3557" t="s">
        <v>25</v>
      </c>
      <c r="G3557" t="s">
        <v>12</v>
      </c>
      <c r="H3557" t="s">
        <v>126</v>
      </c>
      <c r="I3557" t="s">
        <v>1899</v>
      </c>
      <c r="J3557" t="s">
        <v>1900</v>
      </c>
      <c r="K3557" t="s">
        <v>1901</v>
      </c>
      <c r="L3557" t="s">
        <v>1902</v>
      </c>
      <c r="M3557">
        <v>5</v>
      </c>
    </row>
    <row r="3558" spans="1:13" x14ac:dyDescent="0.3">
      <c r="A3558" t="s">
        <v>159</v>
      </c>
      <c r="B3558">
        <v>2014</v>
      </c>
      <c r="C3558" s="1">
        <v>300000</v>
      </c>
      <c r="D3558">
        <v>31000</v>
      </c>
      <c r="E3558" t="s">
        <v>10</v>
      </c>
      <c r="F3558" t="s">
        <v>25</v>
      </c>
      <c r="G3558" t="s">
        <v>12</v>
      </c>
      <c r="H3558" t="s">
        <v>121</v>
      </c>
      <c r="I3558" t="s">
        <v>1821</v>
      </c>
      <c r="J3558" t="s">
        <v>1730</v>
      </c>
      <c r="K3558" t="s">
        <v>1843</v>
      </c>
      <c r="L3558" t="s">
        <v>1731</v>
      </c>
      <c r="M3558">
        <v>5</v>
      </c>
    </row>
    <row r="3559" spans="1:13" x14ac:dyDescent="0.3">
      <c r="A3559" t="s">
        <v>189</v>
      </c>
      <c r="B3559">
        <v>2014</v>
      </c>
      <c r="C3559" s="1">
        <v>350000</v>
      </c>
      <c r="D3559">
        <v>100000</v>
      </c>
      <c r="E3559" t="s">
        <v>14</v>
      </c>
      <c r="F3559" t="s">
        <v>25</v>
      </c>
      <c r="G3559" t="s">
        <v>12</v>
      </c>
      <c r="H3559" t="s">
        <v>121</v>
      </c>
      <c r="I3559" t="s">
        <v>2178</v>
      </c>
      <c r="J3559" t="s">
        <v>2179</v>
      </c>
      <c r="K3559" t="s">
        <v>2124</v>
      </c>
      <c r="L3559" t="s">
        <v>2180</v>
      </c>
      <c r="M3559">
        <v>5</v>
      </c>
    </row>
    <row r="3560" spans="1:13" x14ac:dyDescent="0.3">
      <c r="A3560" t="s">
        <v>973</v>
      </c>
      <c r="B3560">
        <v>2016</v>
      </c>
      <c r="C3560" s="1">
        <v>650000</v>
      </c>
      <c r="D3560">
        <v>130000</v>
      </c>
      <c r="E3560" t="s">
        <v>14</v>
      </c>
      <c r="F3560" t="s">
        <v>25</v>
      </c>
      <c r="G3560" t="s">
        <v>12</v>
      </c>
      <c r="H3560" t="s">
        <v>121</v>
      </c>
      <c r="I3560" t="s">
        <v>2610</v>
      </c>
      <c r="J3560" t="s">
        <v>2039</v>
      </c>
      <c r="K3560" t="s">
        <v>1765</v>
      </c>
      <c r="L3560" t="s">
        <v>2105</v>
      </c>
      <c r="M3560">
        <v>7</v>
      </c>
    </row>
    <row r="3561" spans="1:13" x14ac:dyDescent="0.3">
      <c r="A3561" t="s">
        <v>2099</v>
      </c>
      <c r="B3561">
        <v>2016</v>
      </c>
      <c r="C3561" s="1">
        <v>350000</v>
      </c>
      <c r="D3561">
        <v>20000</v>
      </c>
      <c r="E3561" t="s">
        <v>10</v>
      </c>
      <c r="F3561" t="s">
        <v>25</v>
      </c>
      <c r="G3561" t="s">
        <v>12</v>
      </c>
      <c r="H3561" t="s">
        <v>121</v>
      </c>
      <c r="I3561" t="s">
        <v>1821</v>
      </c>
      <c r="J3561" t="s">
        <v>1730</v>
      </c>
      <c r="K3561" t="s">
        <v>1843</v>
      </c>
      <c r="L3561" t="s">
        <v>1731</v>
      </c>
      <c r="M3561">
        <v>5</v>
      </c>
    </row>
    <row r="3562" spans="1:13" x14ac:dyDescent="0.3">
      <c r="A3562" t="s">
        <v>3311</v>
      </c>
      <c r="B3562">
        <v>2017</v>
      </c>
      <c r="C3562" s="1">
        <v>700000</v>
      </c>
      <c r="D3562">
        <v>60000</v>
      </c>
      <c r="E3562" t="s">
        <v>14</v>
      </c>
      <c r="F3562" t="s">
        <v>25</v>
      </c>
      <c r="G3562" t="s">
        <v>12</v>
      </c>
      <c r="H3562" t="s">
        <v>121</v>
      </c>
      <c r="I3562" t="s">
        <v>1834</v>
      </c>
      <c r="J3562" t="s">
        <v>1629</v>
      </c>
      <c r="K3562" t="s">
        <v>1835</v>
      </c>
      <c r="L3562" t="s">
        <v>1836</v>
      </c>
      <c r="M3562">
        <v>5</v>
      </c>
    </row>
    <row r="3563" spans="1:13" x14ac:dyDescent="0.3">
      <c r="A3563" t="s">
        <v>219</v>
      </c>
      <c r="B3563">
        <v>2013</v>
      </c>
      <c r="C3563" s="1">
        <v>415000</v>
      </c>
      <c r="D3563">
        <v>102996</v>
      </c>
      <c r="E3563" t="s">
        <v>14</v>
      </c>
      <c r="F3563" t="s">
        <v>25</v>
      </c>
      <c r="G3563" t="s">
        <v>12</v>
      </c>
      <c r="H3563" t="s">
        <v>126</v>
      </c>
      <c r="I3563" t="s">
        <v>1624</v>
      </c>
      <c r="J3563" t="s">
        <v>1625</v>
      </c>
      <c r="K3563" t="s">
        <v>1626</v>
      </c>
      <c r="L3563" t="s">
        <v>1627</v>
      </c>
      <c r="M3563">
        <v>5</v>
      </c>
    </row>
    <row r="3564" spans="1:13" x14ac:dyDescent="0.3">
      <c r="A3564" t="s">
        <v>166</v>
      </c>
      <c r="B3564">
        <v>2015</v>
      </c>
      <c r="C3564" s="1">
        <v>550000</v>
      </c>
      <c r="D3564">
        <v>60000</v>
      </c>
      <c r="E3564" t="s">
        <v>14</v>
      </c>
      <c r="F3564" t="s">
        <v>25</v>
      </c>
      <c r="G3564" t="s">
        <v>12</v>
      </c>
      <c r="H3564" t="s">
        <v>121</v>
      </c>
      <c r="I3564" t="s">
        <v>1691</v>
      </c>
      <c r="J3564" t="s">
        <v>1639</v>
      </c>
      <c r="K3564" t="s">
        <v>1692</v>
      </c>
      <c r="L3564" t="s">
        <v>1693</v>
      </c>
      <c r="M3564">
        <v>5</v>
      </c>
    </row>
    <row r="3565" spans="1:13" x14ac:dyDescent="0.3">
      <c r="A3565" t="s">
        <v>600</v>
      </c>
      <c r="B3565">
        <v>2012</v>
      </c>
      <c r="C3565" s="1">
        <v>595000</v>
      </c>
      <c r="D3565">
        <v>129000</v>
      </c>
      <c r="E3565" t="s">
        <v>14</v>
      </c>
      <c r="F3565" t="s">
        <v>25</v>
      </c>
      <c r="G3565" t="s">
        <v>12</v>
      </c>
      <c r="H3565" t="s">
        <v>154</v>
      </c>
      <c r="I3565" t="s">
        <v>1892</v>
      </c>
      <c r="J3565" t="s">
        <v>1742</v>
      </c>
      <c r="K3565" t="s">
        <v>2108</v>
      </c>
      <c r="L3565" t="s">
        <v>2109</v>
      </c>
      <c r="M3565">
        <v>7</v>
      </c>
    </row>
    <row r="3566" spans="1:13" x14ac:dyDescent="0.3">
      <c r="A3566" t="s">
        <v>707</v>
      </c>
      <c r="B3566">
        <v>2015</v>
      </c>
      <c r="C3566" s="1">
        <v>550000</v>
      </c>
      <c r="D3566">
        <v>67000</v>
      </c>
      <c r="E3566" t="s">
        <v>14</v>
      </c>
      <c r="F3566" t="s">
        <v>25</v>
      </c>
      <c r="G3566" t="s">
        <v>12</v>
      </c>
      <c r="H3566" t="s">
        <v>121</v>
      </c>
      <c r="I3566" t="s">
        <v>2919</v>
      </c>
      <c r="J3566" t="s">
        <v>1625</v>
      </c>
      <c r="K3566" t="s">
        <v>2035</v>
      </c>
      <c r="L3566" t="s">
        <v>2723</v>
      </c>
      <c r="M3566">
        <v>5</v>
      </c>
    </row>
    <row r="3567" spans="1:13" x14ac:dyDescent="0.3">
      <c r="A3567" t="s">
        <v>3312</v>
      </c>
      <c r="B3567">
        <v>2015</v>
      </c>
      <c r="C3567" s="1">
        <v>2000000</v>
      </c>
      <c r="D3567">
        <v>120000</v>
      </c>
      <c r="E3567" t="s">
        <v>14</v>
      </c>
      <c r="F3567" t="s">
        <v>25</v>
      </c>
      <c r="G3567" t="s">
        <v>12</v>
      </c>
      <c r="H3567" t="s">
        <v>121</v>
      </c>
      <c r="I3567" t="s">
        <v>2038</v>
      </c>
      <c r="J3567" t="s">
        <v>1764</v>
      </c>
      <c r="K3567" t="s">
        <v>3313</v>
      </c>
      <c r="L3567" t="s">
        <v>3314</v>
      </c>
      <c r="M3567">
        <v>7</v>
      </c>
    </row>
    <row r="3568" spans="1:13" x14ac:dyDescent="0.3">
      <c r="A3568" t="s">
        <v>1192</v>
      </c>
      <c r="B3568">
        <v>2010</v>
      </c>
      <c r="C3568" s="1">
        <v>400000</v>
      </c>
      <c r="D3568">
        <v>120000</v>
      </c>
      <c r="E3568" t="s">
        <v>14</v>
      </c>
      <c r="F3568" t="s">
        <v>25</v>
      </c>
      <c r="G3568" t="s">
        <v>12</v>
      </c>
      <c r="H3568" t="s">
        <v>151</v>
      </c>
      <c r="I3568" t="s">
        <v>1741</v>
      </c>
      <c r="J3568" t="s">
        <v>1742</v>
      </c>
      <c r="K3568" t="s">
        <v>1743</v>
      </c>
      <c r="L3568" t="s">
        <v>1744</v>
      </c>
      <c r="M3568">
        <v>7</v>
      </c>
    </row>
    <row r="3569" spans="1:13" x14ac:dyDescent="0.3">
      <c r="A3569" t="s">
        <v>3315</v>
      </c>
      <c r="B3569">
        <v>2015</v>
      </c>
      <c r="C3569" s="1">
        <v>500000</v>
      </c>
      <c r="D3569">
        <v>96500</v>
      </c>
      <c r="E3569" t="s">
        <v>14</v>
      </c>
      <c r="F3569" t="s">
        <v>25</v>
      </c>
      <c r="G3569" t="s">
        <v>12</v>
      </c>
      <c r="H3569" t="s">
        <v>121</v>
      </c>
      <c r="I3569" t="s">
        <v>2428</v>
      </c>
      <c r="J3569" t="s">
        <v>1625</v>
      </c>
      <c r="K3569" t="s">
        <v>3245</v>
      </c>
      <c r="L3569" t="s">
        <v>2389</v>
      </c>
      <c r="M3569">
        <v>5</v>
      </c>
    </row>
    <row r="3570" spans="1:13" x14ac:dyDescent="0.3">
      <c r="A3570" t="s">
        <v>473</v>
      </c>
      <c r="B3570">
        <v>2017</v>
      </c>
      <c r="C3570" s="1">
        <v>340000</v>
      </c>
      <c r="D3570">
        <v>52412</v>
      </c>
      <c r="E3570" t="s">
        <v>10</v>
      </c>
      <c r="F3570" t="s">
        <v>11</v>
      </c>
      <c r="G3570" t="s">
        <v>12</v>
      </c>
      <c r="H3570" t="s">
        <v>121</v>
      </c>
      <c r="I3570" t="s">
        <v>1677</v>
      </c>
      <c r="J3570" t="s">
        <v>1730</v>
      </c>
      <c r="K3570" t="s">
        <v>1660</v>
      </c>
      <c r="L3570" t="s">
        <v>1731</v>
      </c>
      <c r="M3570">
        <v>5</v>
      </c>
    </row>
    <row r="3571" spans="1:13" x14ac:dyDescent="0.3">
      <c r="A3571" t="s">
        <v>782</v>
      </c>
      <c r="B3571">
        <v>2012</v>
      </c>
      <c r="C3571" s="1">
        <v>480000</v>
      </c>
      <c r="D3571">
        <v>85472</v>
      </c>
      <c r="E3571" t="s">
        <v>14</v>
      </c>
      <c r="F3571" t="s">
        <v>11</v>
      </c>
      <c r="G3571" t="s">
        <v>12</v>
      </c>
      <c r="H3571" t="s">
        <v>121</v>
      </c>
      <c r="I3571" t="s">
        <v>2157</v>
      </c>
      <c r="J3571" t="s">
        <v>1742</v>
      </c>
      <c r="K3571" t="s">
        <v>1877</v>
      </c>
      <c r="L3571" t="s">
        <v>1878</v>
      </c>
      <c r="M3571">
        <v>8</v>
      </c>
    </row>
    <row r="3572" spans="1:13" x14ac:dyDescent="0.3">
      <c r="A3572" t="s">
        <v>1039</v>
      </c>
      <c r="B3572">
        <v>2013</v>
      </c>
      <c r="C3572" s="1">
        <v>480000</v>
      </c>
      <c r="D3572">
        <v>87452</v>
      </c>
      <c r="E3572" t="s">
        <v>14</v>
      </c>
      <c r="F3572" t="s">
        <v>11</v>
      </c>
      <c r="G3572" t="s">
        <v>12</v>
      </c>
      <c r="H3572" t="s">
        <v>126</v>
      </c>
      <c r="I3572" t="s">
        <v>1834</v>
      </c>
      <c r="J3572" t="s">
        <v>1629</v>
      </c>
      <c r="K3572" t="s">
        <v>1835</v>
      </c>
      <c r="L3572" t="s">
        <v>1836</v>
      </c>
      <c r="M3572">
        <v>5</v>
      </c>
    </row>
    <row r="3573" spans="1:13" x14ac:dyDescent="0.3">
      <c r="A3573" t="s">
        <v>940</v>
      </c>
      <c r="B3573">
        <v>2018</v>
      </c>
      <c r="C3573" s="1">
        <v>750000</v>
      </c>
      <c r="D3573">
        <v>17000</v>
      </c>
      <c r="E3573" t="s">
        <v>14</v>
      </c>
      <c r="F3573" t="s">
        <v>25</v>
      </c>
      <c r="G3573" t="s">
        <v>12</v>
      </c>
      <c r="H3573" t="s">
        <v>121</v>
      </c>
      <c r="I3573" t="s">
        <v>1638</v>
      </c>
      <c r="J3573" t="s">
        <v>1629</v>
      </c>
      <c r="K3573" t="s">
        <v>1914</v>
      </c>
      <c r="L3573" t="s">
        <v>1836</v>
      </c>
      <c r="M3573">
        <v>5</v>
      </c>
    </row>
    <row r="3574" spans="1:13" x14ac:dyDescent="0.3">
      <c r="A3574" t="s">
        <v>122</v>
      </c>
      <c r="B3574">
        <v>2008</v>
      </c>
      <c r="C3574" s="1">
        <v>100000</v>
      </c>
      <c r="D3574">
        <v>66530</v>
      </c>
      <c r="E3574" t="s">
        <v>10</v>
      </c>
      <c r="F3574" t="s">
        <v>25</v>
      </c>
      <c r="G3574" t="s">
        <v>12</v>
      </c>
      <c r="H3574" t="s">
        <v>126</v>
      </c>
      <c r="I3574" t="s">
        <v>1677</v>
      </c>
      <c r="J3574" t="s">
        <v>1651</v>
      </c>
      <c r="K3574" t="s">
        <v>1678</v>
      </c>
      <c r="L3574" t="s">
        <v>1679</v>
      </c>
      <c r="M3574">
        <v>5</v>
      </c>
    </row>
    <row r="3575" spans="1:13" x14ac:dyDescent="0.3">
      <c r="A3575" t="s">
        <v>594</v>
      </c>
      <c r="B3575">
        <v>2013</v>
      </c>
      <c r="C3575" s="1">
        <v>290000</v>
      </c>
      <c r="D3575">
        <v>40000</v>
      </c>
      <c r="E3575" t="s">
        <v>10</v>
      </c>
      <c r="F3575" t="s">
        <v>25</v>
      </c>
      <c r="G3575" t="s">
        <v>12</v>
      </c>
      <c r="H3575" t="s">
        <v>121</v>
      </c>
      <c r="I3575" t="s">
        <v>1756</v>
      </c>
      <c r="J3575" t="s">
        <v>1647</v>
      </c>
      <c r="K3575" t="s">
        <v>1861</v>
      </c>
      <c r="L3575" t="s">
        <v>1862</v>
      </c>
      <c r="M3575">
        <v>5</v>
      </c>
    </row>
    <row r="3576" spans="1:13" x14ac:dyDescent="0.3">
      <c r="A3576" t="s">
        <v>3315</v>
      </c>
      <c r="B3576">
        <v>2015</v>
      </c>
      <c r="C3576" s="1">
        <v>425000</v>
      </c>
      <c r="D3576">
        <v>96500</v>
      </c>
      <c r="E3576" t="s">
        <v>14</v>
      </c>
      <c r="F3576" t="s">
        <v>25</v>
      </c>
      <c r="G3576" t="s">
        <v>12</v>
      </c>
      <c r="H3576" t="s">
        <v>121</v>
      </c>
      <c r="I3576" t="s">
        <v>2428</v>
      </c>
      <c r="J3576" t="s">
        <v>1625</v>
      </c>
      <c r="K3576" t="s">
        <v>3245</v>
      </c>
      <c r="L3576" t="s">
        <v>2389</v>
      </c>
      <c r="M3576">
        <v>5</v>
      </c>
    </row>
    <row r="3577" spans="1:13" x14ac:dyDescent="0.3">
      <c r="A3577" t="s">
        <v>141</v>
      </c>
      <c r="B3577">
        <v>2010</v>
      </c>
      <c r="C3577" s="1">
        <v>285000</v>
      </c>
      <c r="D3577">
        <v>79000</v>
      </c>
      <c r="E3577" t="s">
        <v>10</v>
      </c>
      <c r="F3577" t="s">
        <v>25</v>
      </c>
      <c r="G3577" t="s">
        <v>12</v>
      </c>
      <c r="H3577" t="s">
        <v>121</v>
      </c>
      <c r="I3577" t="s">
        <v>1716</v>
      </c>
      <c r="J3577" t="s">
        <v>1634</v>
      </c>
      <c r="K3577" t="s">
        <v>1753</v>
      </c>
      <c r="L3577" t="s">
        <v>1754</v>
      </c>
      <c r="M3577">
        <v>5</v>
      </c>
    </row>
    <row r="3578" spans="1:13" x14ac:dyDescent="0.3">
      <c r="A3578" t="s">
        <v>1221</v>
      </c>
      <c r="B3578">
        <v>2016</v>
      </c>
      <c r="C3578" s="1">
        <v>625000</v>
      </c>
      <c r="D3578">
        <v>50000</v>
      </c>
      <c r="E3578" t="s">
        <v>14</v>
      </c>
      <c r="F3578" t="s">
        <v>25</v>
      </c>
      <c r="G3578" t="s">
        <v>12</v>
      </c>
      <c r="H3578" t="s">
        <v>121</v>
      </c>
      <c r="I3578" t="s">
        <v>2372</v>
      </c>
      <c r="J3578" t="s">
        <v>2039</v>
      </c>
      <c r="K3578" t="s">
        <v>1765</v>
      </c>
      <c r="L3578" t="s">
        <v>2105</v>
      </c>
      <c r="M3578">
        <v>7</v>
      </c>
    </row>
    <row r="3579" spans="1:13" x14ac:dyDescent="0.3">
      <c r="A3579" t="s">
        <v>1253</v>
      </c>
      <c r="B3579">
        <v>2012</v>
      </c>
      <c r="C3579" s="1">
        <v>170000</v>
      </c>
      <c r="D3579">
        <v>60000</v>
      </c>
      <c r="E3579" t="s">
        <v>14</v>
      </c>
      <c r="F3579" t="s">
        <v>25</v>
      </c>
      <c r="G3579" t="s">
        <v>12</v>
      </c>
      <c r="H3579" t="s">
        <v>126</v>
      </c>
      <c r="I3579" t="s">
        <v>1703</v>
      </c>
      <c r="J3579" t="s">
        <v>1625</v>
      </c>
      <c r="K3579" t="s">
        <v>2035</v>
      </c>
      <c r="L3579" t="s">
        <v>2723</v>
      </c>
      <c r="M3579">
        <v>5</v>
      </c>
    </row>
    <row r="3580" spans="1:13" x14ac:dyDescent="0.3">
      <c r="A3580" t="s">
        <v>749</v>
      </c>
      <c r="B3580">
        <v>2018</v>
      </c>
      <c r="C3580" s="1">
        <v>459999</v>
      </c>
      <c r="D3580">
        <v>35000</v>
      </c>
      <c r="E3580" t="s">
        <v>10</v>
      </c>
      <c r="F3580" t="s">
        <v>25</v>
      </c>
      <c r="G3580" t="s">
        <v>12</v>
      </c>
      <c r="H3580" t="s">
        <v>121</v>
      </c>
      <c r="I3580" t="s">
        <v>2088</v>
      </c>
      <c r="J3580" t="s">
        <v>2089</v>
      </c>
      <c r="K3580" t="s">
        <v>2090</v>
      </c>
      <c r="L3580" t="s">
        <v>2091</v>
      </c>
      <c r="M3580">
        <v>5</v>
      </c>
    </row>
    <row r="3581" spans="1:13" x14ac:dyDescent="0.3">
      <c r="A3581" t="s">
        <v>200</v>
      </c>
      <c r="B3581">
        <v>2015</v>
      </c>
      <c r="C3581" s="1">
        <v>450000</v>
      </c>
      <c r="D3581">
        <v>120000</v>
      </c>
      <c r="E3581" t="s">
        <v>14</v>
      </c>
      <c r="F3581" t="s">
        <v>25</v>
      </c>
      <c r="G3581" t="s">
        <v>12</v>
      </c>
      <c r="H3581" t="s">
        <v>121</v>
      </c>
      <c r="I3581" t="s">
        <v>2428</v>
      </c>
      <c r="J3581" t="s">
        <v>1625</v>
      </c>
      <c r="K3581" t="s">
        <v>3245</v>
      </c>
      <c r="L3581" t="s">
        <v>2389</v>
      </c>
      <c r="M3581">
        <v>5</v>
      </c>
    </row>
    <row r="3582" spans="1:13" x14ac:dyDescent="0.3">
      <c r="A3582" t="s">
        <v>1534</v>
      </c>
      <c r="B3582">
        <v>2019</v>
      </c>
      <c r="C3582" s="1">
        <v>650000</v>
      </c>
      <c r="D3582">
        <v>10000</v>
      </c>
      <c r="E3582" t="s">
        <v>10</v>
      </c>
      <c r="F3582" t="s">
        <v>25</v>
      </c>
      <c r="G3582" t="s">
        <v>19</v>
      </c>
      <c r="H3582" t="s">
        <v>121</v>
      </c>
      <c r="I3582" t="s">
        <v>1869</v>
      </c>
      <c r="J3582" t="s">
        <v>1647</v>
      </c>
      <c r="K3582" t="s">
        <v>1870</v>
      </c>
      <c r="L3582" t="s">
        <v>1871</v>
      </c>
      <c r="M3582">
        <v>5</v>
      </c>
    </row>
    <row r="3583" spans="1:13" x14ac:dyDescent="0.3">
      <c r="A3583" t="s">
        <v>424</v>
      </c>
      <c r="B3583">
        <v>2017</v>
      </c>
      <c r="C3583" s="1">
        <v>600000</v>
      </c>
      <c r="D3583">
        <v>15000</v>
      </c>
      <c r="E3583" t="s">
        <v>10</v>
      </c>
      <c r="F3583" t="s">
        <v>25</v>
      </c>
      <c r="G3583" t="s">
        <v>12</v>
      </c>
      <c r="H3583" t="s">
        <v>121</v>
      </c>
      <c r="I3583" t="s">
        <v>2175</v>
      </c>
      <c r="J3583" t="s">
        <v>1647</v>
      </c>
      <c r="K3583" t="s">
        <v>1648</v>
      </c>
      <c r="L3583" t="s">
        <v>2176</v>
      </c>
      <c r="M3583">
        <v>5</v>
      </c>
    </row>
    <row r="3584" spans="1:13" x14ac:dyDescent="0.3">
      <c r="A3584" t="s">
        <v>643</v>
      </c>
      <c r="B3584">
        <v>2013</v>
      </c>
      <c r="C3584" s="1">
        <v>178000</v>
      </c>
      <c r="D3584">
        <v>70000</v>
      </c>
      <c r="E3584" t="s">
        <v>22</v>
      </c>
      <c r="F3584" t="s">
        <v>25</v>
      </c>
      <c r="G3584" t="s">
        <v>12</v>
      </c>
      <c r="H3584" t="s">
        <v>126</v>
      </c>
      <c r="I3584" t="s">
        <v>2492</v>
      </c>
      <c r="J3584" t="s">
        <v>1655</v>
      </c>
      <c r="K3584" t="s">
        <v>1711</v>
      </c>
      <c r="L3584" t="s">
        <v>1712</v>
      </c>
      <c r="M3584">
        <v>5</v>
      </c>
    </row>
    <row r="3585" spans="1:13" x14ac:dyDescent="0.3">
      <c r="A3585" t="s">
        <v>354</v>
      </c>
      <c r="B3585">
        <v>2016</v>
      </c>
      <c r="C3585" s="1">
        <v>300000</v>
      </c>
      <c r="D3585">
        <v>5000</v>
      </c>
      <c r="E3585" t="s">
        <v>10</v>
      </c>
      <c r="F3585" t="s">
        <v>25</v>
      </c>
      <c r="G3585" t="s">
        <v>12</v>
      </c>
      <c r="H3585" t="s">
        <v>121</v>
      </c>
      <c r="I3585" t="s">
        <v>2085</v>
      </c>
      <c r="J3585" t="s">
        <v>1655</v>
      </c>
      <c r="K3585" t="s">
        <v>1711</v>
      </c>
      <c r="L3585" t="s">
        <v>1712</v>
      </c>
      <c r="M3585">
        <v>5</v>
      </c>
    </row>
    <row r="3586" spans="1:13" x14ac:dyDescent="0.3">
      <c r="A3586" t="s">
        <v>163</v>
      </c>
      <c r="B3586">
        <v>2009</v>
      </c>
      <c r="C3586" s="1">
        <v>150000</v>
      </c>
      <c r="D3586">
        <v>40000</v>
      </c>
      <c r="E3586" t="s">
        <v>10</v>
      </c>
      <c r="F3586" t="s">
        <v>25</v>
      </c>
      <c r="G3586" t="s">
        <v>12</v>
      </c>
      <c r="H3586" t="s">
        <v>121</v>
      </c>
      <c r="I3586" t="s">
        <v>1687</v>
      </c>
      <c r="J3586" t="s">
        <v>1655</v>
      </c>
      <c r="K3586" t="s">
        <v>1688</v>
      </c>
      <c r="L3586" t="s">
        <v>1689</v>
      </c>
      <c r="M3586">
        <v>5</v>
      </c>
    </row>
    <row r="3587" spans="1:13" x14ac:dyDescent="0.3">
      <c r="A3587" t="s">
        <v>1407</v>
      </c>
      <c r="B3587">
        <v>2019</v>
      </c>
      <c r="C3587" s="1">
        <v>590000</v>
      </c>
      <c r="D3587">
        <v>10000</v>
      </c>
      <c r="E3587" t="s">
        <v>10</v>
      </c>
      <c r="F3587" t="s">
        <v>25</v>
      </c>
      <c r="G3587" t="s">
        <v>12</v>
      </c>
      <c r="H3587" t="s">
        <v>121</v>
      </c>
      <c r="I3587" t="s">
        <v>1723</v>
      </c>
      <c r="J3587" t="s">
        <v>1647</v>
      </c>
      <c r="K3587" t="s">
        <v>1648</v>
      </c>
      <c r="L3587" t="s">
        <v>2508</v>
      </c>
      <c r="M3587">
        <v>5</v>
      </c>
    </row>
    <row r="3588" spans="1:13" x14ac:dyDescent="0.3">
      <c r="A3588" t="s">
        <v>241</v>
      </c>
      <c r="B3588">
        <v>2016</v>
      </c>
      <c r="C3588" s="1">
        <v>310000</v>
      </c>
      <c r="D3588">
        <v>25000</v>
      </c>
      <c r="E3588" t="s">
        <v>10</v>
      </c>
      <c r="F3588" t="s">
        <v>25</v>
      </c>
      <c r="G3588" t="s">
        <v>12</v>
      </c>
      <c r="H3588" t="s">
        <v>121</v>
      </c>
      <c r="I3588" t="s">
        <v>2031</v>
      </c>
      <c r="J3588" t="s">
        <v>2250</v>
      </c>
      <c r="K3588" t="s">
        <v>2251</v>
      </c>
      <c r="L3588" t="s">
        <v>2252</v>
      </c>
      <c r="M3588">
        <v>5</v>
      </c>
    </row>
    <row r="3589" spans="1:13" x14ac:dyDescent="0.3">
      <c r="A3589" t="s">
        <v>749</v>
      </c>
      <c r="B3589">
        <v>2017</v>
      </c>
      <c r="C3589" s="1">
        <v>400000</v>
      </c>
      <c r="D3589">
        <v>53000</v>
      </c>
      <c r="E3589" t="s">
        <v>10</v>
      </c>
      <c r="F3589" t="s">
        <v>25</v>
      </c>
      <c r="G3589" t="s">
        <v>12</v>
      </c>
      <c r="H3589" t="s">
        <v>121</v>
      </c>
      <c r="I3589" t="s">
        <v>2088</v>
      </c>
      <c r="J3589" t="s">
        <v>2089</v>
      </c>
      <c r="K3589" t="s">
        <v>2090</v>
      </c>
      <c r="L3589" t="s">
        <v>2091</v>
      </c>
      <c r="M3589">
        <v>5</v>
      </c>
    </row>
    <row r="3590" spans="1:13" x14ac:dyDescent="0.3">
      <c r="A3590" t="s">
        <v>160</v>
      </c>
      <c r="B3590">
        <v>2014</v>
      </c>
      <c r="C3590" s="1">
        <v>520000</v>
      </c>
      <c r="D3590">
        <v>110000</v>
      </c>
      <c r="E3590" t="s">
        <v>14</v>
      </c>
      <c r="F3590" t="s">
        <v>25</v>
      </c>
      <c r="G3590" t="s">
        <v>12</v>
      </c>
      <c r="H3590" t="s">
        <v>126</v>
      </c>
      <c r="I3590" t="s">
        <v>2157</v>
      </c>
      <c r="J3590" t="s">
        <v>1742</v>
      </c>
      <c r="K3590" t="s">
        <v>1877</v>
      </c>
      <c r="L3590" t="s">
        <v>1878</v>
      </c>
      <c r="M3590">
        <v>9</v>
      </c>
    </row>
    <row r="3591" spans="1:13" x14ac:dyDescent="0.3">
      <c r="A3591" t="s">
        <v>3316</v>
      </c>
      <c r="B3591">
        <v>2013</v>
      </c>
      <c r="C3591" s="1">
        <v>300000</v>
      </c>
      <c r="D3591">
        <v>200000</v>
      </c>
      <c r="E3591" t="s">
        <v>14</v>
      </c>
      <c r="F3591" t="s">
        <v>25</v>
      </c>
      <c r="G3591" t="s">
        <v>12</v>
      </c>
      <c r="H3591" t="s">
        <v>126</v>
      </c>
      <c r="I3591" t="s">
        <v>3317</v>
      </c>
      <c r="J3591" t="s">
        <v>1667</v>
      </c>
      <c r="K3591" t="s">
        <v>2035</v>
      </c>
      <c r="L3591" t="s">
        <v>3318</v>
      </c>
      <c r="M3591">
        <v>8</v>
      </c>
    </row>
    <row r="3592" spans="1:13" x14ac:dyDescent="0.3">
      <c r="A3592" t="s">
        <v>2196</v>
      </c>
      <c r="B3592">
        <v>2019</v>
      </c>
      <c r="C3592" s="1">
        <v>1000000</v>
      </c>
      <c r="D3592">
        <v>22000</v>
      </c>
      <c r="E3592" t="s">
        <v>10</v>
      </c>
      <c r="F3592" t="s">
        <v>25</v>
      </c>
      <c r="G3592" t="s">
        <v>12</v>
      </c>
      <c r="H3592" t="s">
        <v>121</v>
      </c>
      <c r="I3592" t="s">
        <v>1733</v>
      </c>
      <c r="J3592" t="s">
        <v>1647</v>
      </c>
      <c r="K3592" t="s">
        <v>2197</v>
      </c>
      <c r="L3592" t="s">
        <v>2198</v>
      </c>
      <c r="M3592">
        <v>5</v>
      </c>
    </row>
    <row r="3593" spans="1:13" x14ac:dyDescent="0.3">
      <c r="A3593" t="s">
        <v>362</v>
      </c>
      <c r="B3593">
        <v>2003</v>
      </c>
      <c r="C3593" s="1">
        <v>65000</v>
      </c>
      <c r="D3593">
        <v>70000</v>
      </c>
      <c r="E3593" t="s">
        <v>10</v>
      </c>
      <c r="F3593" t="s">
        <v>25</v>
      </c>
      <c r="G3593" t="s">
        <v>12</v>
      </c>
      <c r="H3593" t="s">
        <v>151</v>
      </c>
      <c r="I3593" t="s">
        <v>1677</v>
      </c>
      <c r="J3593" t="s">
        <v>1730</v>
      </c>
      <c r="K3593" t="s">
        <v>1660</v>
      </c>
      <c r="L3593" t="s">
        <v>1731</v>
      </c>
      <c r="M3593">
        <v>5</v>
      </c>
    </row>
    <row r="3594" spans="1:13" x14ac:dyDescent="0.3">
      <c r="A3594" t="s">
        <v>125</v>
      </c>
      <c r="B3594">
        <v>2015</v>
      </c>
      <c r="C3594" s="1">
        <v>509999</v>
      </c>
      <c r="D3594">
        <v>75000</v>
      </c>
      <c r="E3594" t="s">
        <v>14</v>
      </c>
      <c r="F3594" t="s">
        <v>25</v>
      </c>
      <c r="G3594" t="s">
        <v>12</v>
      </c>
      <c r="H3594" t="s">
        <v>126</v>
      </c>
      <c r="I3594" t="s">
        <v>2360</v>
      </c>
      <c r="J3594" t="s">
        <v>1629</v>
      </c>
      <c r="K3594" t="s">
        <v>1698</v>
      </c>
      <c r="L3594" t="s">
        <v>1686</v>
      </c>
      <c r="M3594">
        <v>5</v>
      </c>
    </row>
    <row r="3595" spans="1:13" x14ac:dyDescent="0.3">
      <c r="A3595" t="s">
        <v>785</v>
      </c>
      <c r="B3595">
        <v>2012</v>
      </c>
      <c r="C3595" s="1">
        <v>221000</v>
      </c>
      <c r="D3595">
        <v>70000</v>
      </c>
      <c r="E3595" t="s">
        <v>10</v>
      </c>
      <c r="F3595" t="s">
        <v>25</v>
      </c>
      <c r="G3595" t="s">
        <v>12</v>
      </c>
      <c r="H3595" t="s">
        <v>121</v>
      </c>
      <c r="I3595" t="s">
        <v>1677</v>
      </c>
      <c r="J3595" t="s">
        <v>1730</v>
      </c>
      <c r="K3595" t="s">
        <v>1660</v>
      </c>
      <c r="L3595" t="s">
        <v>1731</v>
      </c>
      <c r="M3595">
        <v>5</v>
      </c>
    </row>
    <row r="3596" spans="1:13" x14ac:dyDescent="0.3">
      <c r="A3596" t="s">
        <v>1394</v>
      </c>
      <c r="B3596">
        <v>2014</v>
      </c>
      <c r="C3596" s="1">
        <v>390000</v>
      </c>
      <c r="D3596">
        <v>64000</v>
      </c>
      <c r="E3596" t="s">
        <v>10</v>
      </c>
      <c r="F3596" t="s">
        <v>25</v>
      </c>
      <c r="G3596" t="s">
        <v>12</v>
      </c>
      <c r="H3596" t="s">
        <v>154</v>
      </c>
      <c r="I3596" t="s">
        <v>1858</v>
      </c>
      <c r="J3596" t="s">
        <v>1832</v>
      </c>
      <c r="K3596" t="s">
        <v>2054</v>
      </c>
      <c r="L3596" t="s">
        <v>1859</v>
      </c>
      <c r="M3596">
        <v>5</v>
      </c>
    </row>
    <row r="3597" spans="1:13" x14ac:dyDescent="0.3">
      <c r="A3597" t="s">
        <v>3192</v>
      </c>
      <c r="B3597">
        <v>2002</v>
      </c>
      <c r="C3597" s="1">
        <v>350000</v>
      </c>
      <c r="D3597">
        <v>60000</v>
      </c>
      <c r="E3597" t="s">
        <v>10</v>
      </c>
      <c r="F3597" t="s">
        <v>25</v>
      </c>
      <c r="G3597" t="s">
        <v>12</v>
      </c>
      <c r="H3597" t="s">
        <v>121</v>
      </c>
      <c r="I3597" t="s">
        <v>3193</v>
      </c>
      <c r="J3597" t="s">
        <v>1643</v>
      </c>
      <c r="K3597" t="s">
        <v>2086</v>
      </c>
      <c r="L3597" t="s">
        <v>3194</v>
      </c>
      <c r="M3597">
        <v>8</v>
      </c>
    </row>
    <row r="3598" spans="1:13" x14ac:dyDescent="0.3">
      <c r="A3598" t="s">
        <v>163</v>
      </c>
      <c r="B3598">
        <v>2009</v>
      </c>
      <c r="C3598" s="1">
        <v>195000</v>
      </c>
      <c r="D3598">
        <v>40000</v>
      </c>
      <c r="E3598" t="s">
        <v>10</v>
      </c>
      <c r="F3598" t="s">
        <v>25</v>
      </c>
      <c r="G3598" t="s">
        <v>12</v>
      </c>
      <c r="H3598" t="s">
        <v>121</v>
      </c>
      <c r="I3598" t="s">
        <v>1687</v>
      </c>
      <c r="J3598" t="s">
        <v>1655</v>
      </c>
      <c r="K3598" t="s">
        <v>1688</v>
      </c>
      <c r="L3598" t="s">
        <v>1689</v>
      </c>
      <c r="M3598">
        <v>5</v>
      </c>
    </row>
    <row r="3599" spans="1:13" x14ac:dyDescent="0.3">
      <c r="A3599" t="s">
        <v>2935</v>
      </c>
      <c r="B3599">
        <v>2010</v>
      </c>
      <c r="C3599" s="1">
        <v>1750000</v>
      </c>
      <c r="D3599">
        <v>110000</v>
      </c>
      <c r="E3599" t="s">
        <v>14</v>
      </c>
      <c r="F3599" t="s">
        <v>25</v>
      </c>
      <c r="G3599" t="s">
        <v>19</v>
      </c>
      <c r="H3599" t="s">
        <v>126</v>
      </c>
      <c r="I3599" t="s">
        <v>1976</v>
      </c>
      <c r="J3599" t="s">
        <v>1977</v>
      </c>
      <c r="K3599" t="s">
        <v>1978</v>
      </c>
      <c r="L3599" t="s">
        <v>1979</v>
      </c>
      <c r="M3599">
        <v>7</v>
      </c>
    </row>
    <row r="3600" spans="1:13" x14ac:dyDescent="0.3">
      <c r="A3600" t="s">
        <v>3095</v>
      </c>
      <c r="B3600">
        <v>2013</v>
      </c>
      <c r="C3600" s="1">
        <v>600000</v>
      </c>
      <c r="D3600">
        <v>60000</v>
      </c>
      <c r="E3600" t="s">
        <v>14</v>
      </c>
      <c r="F3600" t="s">
        <v>25</v>
      </c>
      <c r="G3600" t="s">
        <v>12</v>
      </c>
      <c r="H3600" t="s">
        <v>121</v>
      </c>
      <c r="I3600" t="s">
        <v>2157</v>
      </c>
      <c r="J3600" t="s">
        <v>1742</v>
      </c>
      <c r="K3600" t="s">
        <v>1877</v>
      </c>
      <c r="L3600" t="s">
        <v>1878</v>
      </c>
      <c r="M3600">
        <v>8</v>
      </c>
    </row>
    <row r="3601" spans="1:13" x14ac:dyDescent="0.3">
      <c r="A3601" t="s">
        <v>2948</v>
      </c>
      <c r="B3601">
        <v>2015</v>
      </c>
      <c r="C3601" s="1">
        <v>615000</v>
      </c>
      <c r="D3601">
        <v>72000</v>
      </c>
      <c r="E3601" t="s">
        <v>14</v>
      </c>
      <c r="F3601" t="s">
        <v>25</v>
      </c>
      <c r="G3601" t="s">
        <v>12</v>
      </c>
      <c r="H3601" t="s">
        <v>121</v>
      </c>
      <c r="I3601" t="s">
        <v>1691</v>
      </c>
      <c r="J3601" t="s">
        <v>1639</v>
      </c>
      <c r="K3601" t="s">
        <v>1692</v>
      </c>
      <c r="L3601" t="s">
        <v>1693</v>
      </c>
      <c r="M3601">
        <v>5</v>
      </c>
    </row>
    <row r="3602" spans="1:13" x14ac:dyDescent="0.3">
      <c r="A3602" t="s">
        <v>305</v>
      </c>
      <c r="B3602">
        <v>2013</v>
      </c>
      <c r="C3602" s="1">
        <v>350000</v>
      </c>
      <c r="D3602">
        <v>70000</v>
      </c>
      <c r="E3602" t="s">
        <v>14</v>
      </c>
      <c r="F3602" t="s">
        <v>25</v>
      </c>
      <c r="G3602" t="s">
        <v>12</v>
      </c>
      <c r="H3602" t="s">
        <v>126</v>
      </c>
      <c r="I3602" t="s">
        <v>1903</v>
      </c>
      <c r="J3602" t="s">
        <v>1639</v>
      </c>
      <c r="K3602" t="s">
        <v>1811</v>
      </c>
      <c r="L3602" t="s">
        <v>1812</v>
      </c>
      <c r="M3602">
        <v>5</v>
      </c>
    </row>
    <row r="3603" spans="1:13" x14ac:dyDescent="0.3">
      <c r="A3603" t="s">
        <v>323</v>
      </c>
      <c r="B3603">
        <v>2012</v>
      </c>
      <c r="C3603" s="1">
        <v>140000</v>
      </c>
      <c r="D3603">
        <v>75000</v>
      </c>
      <c r="E3603" t="s">
        <v>14</v>
      </c>
      <c r="F3603" t="s">
        <v>25</v>
      </c>
      <c r="G3603" t="s">
        <v>12</v>
      </c>
      <c r="H3603" t="s">
        <v>121</v>
      </c>
      <c r="I3603" t="s">
        <v>2309</v>
      </c>
      <c r="J3603" t="s">
        <v>2310</v>
      </c>
      <c r="K3603" t="s">
        <v>2311</v>
      </c>
      <c r="L3603" t="s">
        <v>2312</v>
      </c>
      <c r="M3603">
        <v>5</v>
      </c>
    </row>
    <row r="3604" spans="1:13" x14ac:dyDescent="0.3">
      <c r="A3604" t="s">
        <v>338</v>
      </c>
      <c r="B3604">
        <v>2017</v>
      </c>
      <c r="C3604" s="1">
        <v>650000</v>
      </c>
      <c r="D3604">
        <v>32331</v>
      </c>
      <c r="E3604" t="s">
        <v>14</v>
      </c>
      <c r="F3604" t="s">
        <v>25</v>
      </c>
      <c r="G3604" t="s">
        <v>12</v>
      </c>
      <c r="H3604" t="s">
        <v>126</v>
      </c>
      <c r="I3604" t="s">
        <v>1691</v>
      </c>
      <c r="J3604" t="s">
        <v>1639</v>
      </c>
      <c r="K3604" t="s">
        <v>1692</v>
      </c>
      <c r="L3604" t="s">
        <v>1693</v>
      </c>
      <c r="M3604">
        <v>5</v>
      </c>
    </row>
    <row r="3605" spans="1:13" x14ac:dyDescent="0.3">
      <c r="A3605" t="s">
        <v>500</v>
      </c>
      <c r="B3605">
        <v>2016</v>
      </c>
      <c r="C3605" s="1">
        <v>1100000</v>
      </c>
      <c r="D3605">
        <v>70000</v>
      </c>
      <c r="E3605" t="s">
        <v>14</v>
      </c>
      <c r="F3605" t="s">
        <v>25</v>
      </c>
      <c r="G3605" t="s">
        <v>12</v>
      </c>
      <c r="H3605" t="s">
        <v>121</v>
      </c>
      <c r="I3605" t="s">
        <v>1911</v>
      </c>
      <c r="J3605" t="s">
        <v>1900</v>
      </c>
      <c r="K3605" t="s">
        <v>1912</v>
      </c>
      <c r="L3605" t="s">
        <v>1913</v>
      </c>
      <c r="M3605">
        <v>5</v>
      </c>
    </row>
    <row r="3606" spans="1:13" x14ac:dyDescent="0.3">
      <c r="A3606" t="s">
        <v>942</v>
      </c>
      <c r="B3606">
        <v>2010</v>
      </c>
      <c r="C3606" s="1">
        <v>285000</v>
      </c>
      <c r="D3606">
        <v>80000</v>
      </c>
      <c r="E3606" t="s">
        <v>14</v>
      </c>
      <c r="F3606" t="s">
        <v>25</v>
      </c>
      <c r="G3606" t="s">
        <v>12</v>
      </c>
      <c r="H3606" t="s">
        <v>126</v>
      </c>
      <c r="I3606" t="s">
        <v>1638</v>
      </c>
      <c r="J3606" t="s">
        <v>1639</v>
      </c>
      <c r="K3606" t="s">
        <v>1640</v>
      </c>
      <c r="L3606" t="s">
        <v>1641</v>
      </c>
      <c r="M3606">
        <v>5</v>
      </c>
    </row>
    <row r="3607" spans="1:13" x14ac:dyDescent="0.3">
      <c r="A3607" t="s">
        <v>363</v>
      </c>
      <c r="B3607">
        <v>2011</v>
      </c>
      <c r="C3607" s="1">
        <v>190000</v>
      </c>
      <c r="D3607">
        <v>20000</v>
      </c>
      <c r="E3607" t="s">
        <v>10</v>
      </c>
      <c r="F3607" t="s">
        <v>25</v>
      </c>
      <c r="G3607" t="s">
        <v>12</v>
      </c>
      <c r="H3607" t="s">
        <v>126</v>
      </c>
      <c r="I3607" t="s">
        <v>1970</v>
      </c>
      <c r="J3607" t="s">
        <v>2546</v>
      </c>
      <c r="K3607" t="s">
        <v>2458</v>
      </c>
      <c r="L3607" t="s">
        <v>2547</v>
      </c>
      <c r="M3607">
        <v>5</v>
      </c>
    </row>
    <row r="3608" spans="1:13" x14ac:dyDescent="0.3">
      <c r="A3608" t="s">
        <v>805</v>
      </c>
      <c r="B3608">
        <v>2012</v>
      </c>
      <c r="C3608" s="1">
        <v>350000</v>
      </c>
      <c r="D3608">
        <v>110000</v>
      </c>
      <c r="E3608" t="s">
        <v>10</v>
      </c>
      <c r="F3608" t="s">
        <v>25</v>
      </c>
      <c r="G3608" t="s">
        <v>12</v>
      </c>
      <c r="H3608" t="s">
        <v>121</v>
      </c>
      <c r="I3608" t="s">
        <v>2092</v>
      </c>
      <c r="J3608" t="s">
        <v>1629</v>
      </c>
      <c r="K3608" t="s">
        <v>2093</v>
      </c>
      <c r="L3608" t="s">
        <v>2094</v>
      </c>
      <c r="M3608">
        <v>5</v>
      </c>
    </row>
    <row r="3609" spans="1:13" x14ac:dyDescent="0.3">
      <c r="A3609" t="s">
        <v>685</v>
      </c>
      <c r="B3609">
        <v>2014</v>
      </c>
      <c r="C3609" s="1">
        <v>400000</v>
      </c>
      <c r="D3609">
        <v>40000</v>
      </c>
      <c r="E3609" t="s">
        <v>10</v>
      </c>
      <c r="F3609" t="s">
        <v>25</v>
      </c>
      <c r="G3609" t="s">
        <v>12</v>
      </c>
      <c r="H3609" t="s">
        <v>126</v>
      </c>
      <c r="I3609" t="s">
        <v>1677</v>
      </c>
      <c r="J3609" t="s">
        <v>1647</v>
      </c>
      <c r="K3609" t="s">
        <v>1682</v>
      </c>
      <c r="L3609" t="s">
        <v>1865</v>
      </c>
      <c r="M3609">
        <v>5</v>
      </c>
    </row>
    <row r="3610" spans="1:13" x14ac:dyDescent="0.3">
      <c r="A3610" t="s">
        <v>3319</v>
      </c>
      <c r="B3610">
        <v>2016</v>
      </c>
      <c r="C3610" s="1">
        <v>2100000</v>
      </c>
      <c r="D3610">
        <v>40000</v>
      </c>
      <c r="E3610" t="s">
        <v>10</v>
      </c>
      <c r="F3610" t="s">
        <v>25</v>
      </c>
      <c r="G3610" t="s">
        <v>19</v>
      </c>
      <c r="H3610" t="s">
        <v>121</v>
      </c>
      <c r="I3610" t="s">
        <v>3046</v>
      </c>
      <c r="J3610" t="s">
        <v>3047</v>
      </c>
      <c r="K3610" t="s">
        <v>2795</v>
      </c>
      <c r="L3610" t="s">
        <v>3048</v>
      </c>
      <c r="M3610">
        <v>7</v>
      </c>
    </row>
    <row r="3611" spans="1:13" x14ac:dyDescent="0.3">
      <c r="A3611" t="s">
        <v>534</v>
      </c>
      <c r="B3611">
        <v>2015</v>
      </c>
      <c r="C3611" s="1">
        <v>434999</v>
      </c>
      <c r="D3611">
        <v>90000</v>
      </c>
      <c r="E3611" t="s">
        <v>10</v>
      </c>
      <c r="F3611" t="s">
        <v>25</v>
      </c>
      <c r="G3611" t="s">
        <v>12</v>
      </c>
      <c r="H3611" t="s">
        <v>126</v>
      </c>
      <c r="I3611" t="s">
        <v>1723</v>
      </c>
      <c r="J3611" t="s">
        <v>1647</v>
      </c>
      <c r="K3611" t="s">
        <v>1724</v>
      </c>
      <c r="L3611" t="s">
        <v>1725</v>
      </c>
      <c r="M3611">
        <v>5</v>
      </c>
    </row>
    <row r="3612" spans="1:13" x14ac:dyDescent="0.3">
      <c r="A3612" t="s">
        <v>655</v>
      </c>
      <c r="B3612">
        <v>2014</v>
      </c>
      <c r="C3612" s="1">
        <v>450000</v>
      </c>
      <c r="D3612">
        <v>50000</v>
      </c>
      <c r="E3612" t="s">
        <v>10</v>
      </c>
      <c r="F3612" t="s">
        <v>25</v>
      </c>
      <c r="G3612" t="s">
        <v>12</v>
      </c>
      <c r="H3612" t="s">
        <v>126</v>
      </c>
      <c r="I3612" t="s">
        <v>1864</v>
      </c>
      <c r="J3612" t="s">
        <v>1647</v>
      </c>
      <c r="K3612" t="s">
        <v>2037</v>
      </c>
      <c r="L3612" t="s">
        <v>1865</v>
      </c>
      <c r="M3612">
        <v>5</v>
      </c>
    </row>
    <row r="3613" spans="1:13" x14ac:dyDescent="0.3">
      <c r="A3613" t="s">
        <v>915</v>
      </c>
      <c r="B3613">
        <v>2001</v>
      </c>
      <c r="C3613" s="1">
        <v>45000</v>
      </c>
      <c r="D3613">
        <v>137000</v>
      </c>
      <c r="E3613" t="s">
        <v>10</v>
      </c>
      <c r="F3613" t="s">
        <v>25</v>
      </c>
      <c r="G3613" t="s">
        <v>12</v>
      </c>
      <c r="H3613" t="s">
        <v>121</v>
      </c>
      <c r="I3613" t="s">
        <v>1756</v>
      </c>
      <c r="J3613" t="s">
        <v>1655</v>
      </c>
      <c r="K3613" t="s">
        <v>2044</v>
      </c>
      <c r="L3613" t="s">
        <v>2045</v>
      </c>
      <c r="M3613">
        <v>5</v>
      </c>
    </row>
    <row r="3614" spans="1:13" x14ac:dyDescent="0.3">
      <c r="A3614" t="s">
        <v>448</v>
      </c>
      <c r="B3614">
        <v>2015</v>
      </c>
      <c r="C3614" s="1">
        <v>450000</v>
      </c>
      <c r="D3614">
        <v>60000</v>
      </c>
      <c r="E3614" t="s">
        <v>10</v>
      </c>
      <c r="F3614" t="s">
        <v>25</v>
      </c>
      <c r="G3614" t="s">
        <v>12</v>
      </c>
      <c r="H3614" t="s">
        <v>121</v>
      </c>
      <c r="I3614" t="s">
        <v>1723</v>
      </c>
      <c r="J3614" t="s">
        <v>1647</v>
      </c>
      <c r="K3614" t="s">
        <v>1724</v>
      </c>
      <c r="L3614" t="s">
        <v>1725</v>
      </c>
      <c r="M3614">
        <v>5</v>
      </c>
    </row>
    <row r="3615" spans="1:13" x14ac:dyDescent="0.3">
      <c r="A3615" t="s">
        <v>1012</v>
      </c>
      <c r="B3615">
        <v>2017</v>
      </c>
      <c r="C3615" s="1">
        <v>580000</v>
      </c>
      <c r="D3615">
        <v>30000</v>
      </c>
      <c r="E3615" t="s">
        <v>14</v>
      </c>
      <c r="F3615" t="s">
        <v>25</v>
      </c>
      <c r="G3615" t="s">
        <v>12</v>
      </c>
      <c r="H3615" t="s">
        <v>121</v>
      </c>
      <c r="I3615" t="s">
        <v>1825</v>
      </c>
      <c r="J3615" t="s">
        <v>1625</v>
      </c>
      <c r="K3615" t="s">
        <v>1626</v>
      </c>
      <c r="L3615" t="s">
        <v>1627</v>
      </c>
      <c r="M3615">
        <v>5</v>
      </c>
    </row>
    <row r="3616" spans="1:13" x14ac:dyDescent="0.3">
      <c r="A3616" t="s">
        <v>231</v>
      </c>
      <c r="B3616">
        <v>2016</v>
      </c>
      <c r="C3616" s="1">
        <v>900000</v>
      </c>
      <c r="D3616">
        <v>98000</v>
      </c>
      <c r="E3616" t="s">
        <v>14</v>
      </c>
      <c r="F3616" t="s">
        <v>25</v>
      </c>
      <c r="G3616" t="s">
        <v>12</v>
      </c>
      <c r="H3616" t="s">
        <v>121</v>
      </c>
      <c r="I3616" t="s">
        <v>1911</v>
      </c>
      <c r="J3616" t="s">
        <v>1900</v>
      </c>
      <c r="K3616" t="s">
        <v>1912</v>
      </c>
      <c r="L3616" t="s">
        <v>1913</v>
      </c>
      <c r="M3616">
        <v>5</v>
      </c>
    </row>
    <row r="3617" spans="1:13" x14ac:dyDescent="0.3">
      <c r="A3617" t="s">
        <v>302</v>
      </c>
      <c r="B3617">
        <v>2016</v>
      </c>
      <c r="C3617" s="1">
        <v>750000</v>
      </c>
      <c r="D3617">
        <v>50000</v>
      </c>
      <c r="E3617" t="s">
        <v>14</v>
      </c>
      <c r="F3617" t="s">
        <v>25</v>
      </c>
      <c r="G3617" t="s">
        <v>12</v>
      </c>
      <c r="H3617" t="s">
        <v>121</v>
      </c>
      <c r="I3617" t="s">
        <v>1684</v>
      </c>
      <c r="J3617" t="s">
        <v>1625</v>
      </c>
      <c r="K3617" t="s">
        <v>1685</v>
      </c>
      <c r="L3617" t="s">
        <v>1686</v>
      </c>
      <c r="M3617">
        <v>7</v>
      </c>
    </row>
    <row r="3618" spans="1:13" x14ac:dyDescent="0.3">
      <c r="A3618" t="s">
        <v>2420</v>
      </c>
      <c r="B3618">
        <v>2009</v>
      </c>
      <c r="C3618" s="1">
        <v>140000</v>
      </c>
      <c r="D3618">
        <v>120000</v>
      </c>
      <c r="E3618" t="s">
        <v>14</v>
      </c>
      <c r="F3618" t="s">
        <v>25</v>
      </c>
      <c r="G3618" t="s">
        <v>12</v>
      </c>
      <c r="H3618" t="s">
        <v>154</v>
      </c>
      <c r="I3618" t="s">
        <v>1895</v>
      </c>
      <c r="J3618" t="s">
        <v>1639</v>
      </c>
      <c r="K3618" t="s">
        <v>2143</v>
      </c>
      <c r="L3618" t="s">
        <v>1898</v>
      </c>
      <c r="M3618">
        <v>5</v>
      </c>
    </row>
    <row r="3619" spans="1:13" x14ac:dyDescent="0.3">
      <c r="A3619" t="s">
        <v>645</v>
      </c>
      <c r="B3619">
        <v>2017</v>
      </c>
      <c r="C3619" s="1">
        <v>525000</v>
      </c>
      <c r="D3619">
        <v>30000</v>
      </c>
      <c r="E3619" t="s">
        <v>10</v>
      </c>
      <c r="F3619" t="s">
        <v>25</v>
      </c>
      <c r="G3619" t="s">
        <v>12</v>
      </c>
      <c r="H3619" t="s">
        <v>121</v>
      </c>
      <c r="I3619" t="s">
        <v>1677</v>
      </c>
      <c r="J3619" t="s">
        <v>1647</v>
      </c>
      <c r="K3619" t="s">
        <v>1648</v>
      </c>
      <c r="L3619" t="s">
        <v>1649</v>
      </c>
      <c r="M3619">
        <v>5</v>
      </c>
    </row>
    <row r="3620" spans="1:13" x14ac:dyDescent="0.3">
      <c r="A3620" t="s">
        <v>2420</v>
      </c>
      <c r="B3620">
        <v>2009</v>
      </c>
      <c r="C3620" s="1">
        <v>114999</v>
      </c>
      <c r="D3620">
        <v>120000</v>
      </c>
      <c r="E3620" t="s">
        <v>14</v>
      </c>
      <c r="F3620" t="s">
        <v>25</v>
      </c>
      <c r="G3620" t="s">
        <v>12</v>
      </c>
      <c r="H3620" t="s">
        <v>154</v>
      </c>
      <c r="I3620" t="s">
        <v>1895</v>
      </c>
      <c r="J3620" t="s">
        <v>1639</v>
      </c>
      <c r="K3620" t="s">
        <v>2143</v>
      </c>
      <c r="L3620" t="s">
        <v>1898</v>
      </c>
      <c r="M3620">
        <v>5</v>
      </c>
    </row>
    <row r="3621" spans="1:13" x14ac:dyDescent="0.3">
      <c r="A3621" t="s">
        <v>359</v>
      </c>
      <c r="B3621">
        <v>2016</v>
      </c>
      <c r="C3621" s="1">
        <v>399000</v>
      </c>
      <c r="D3621">
        <v>40000</v>
      </c>
      <c r="E3621" t="s">
        <v>10</v>
      </c>
      <c r="F3621" t="s">
        <v>25</v>
      </c>
      <c r="G3621" t="s">
        <v>12</v>
      </c>
      <c r="H3621" t="s">
        <v>121</v>
      </c>
      <c r="I3621" t="s">
        <v>2188</v>
      </c>
      <c r="J3621" t="s">
        <v>1704</v>
      </c>
      <c r="K3621" t="s">
        <v>2064</v>
      </c>
      <c r="L3621" t="s">
        <v>1706</v>
      </c>
      <c r="M3621">
        <v>5</v>
      </c>
    </row>
    <row r="3622" spans="1:13" x14ac:dyDescent="0.3">
      <c r="A3622" t="s">
        <v>3320</v>
      </c>
      <c r="B3622">
        <v>2006</v>
      </c>
      <c r="C3622" s="1">
        <v>150000</v>
      </c>
      <c r="D3622">
        <v>100000</v>
      </c>
      <c r="E3622" t="s">
        <v>10</v>
      </c>
      <c r="F3622" t="s">
        <v>25</v>
      </c>
      <c r="G3622" t="s">
        <v>12</v>
      </c>
      <c r="H3622" t="s">
        <v>126</v>
      </c>
      <c r="I3622" t="s">
        <v>1676</v>
      </c>
      <c r="J3622" t="s">
        <v>1676</v>
      </c>
      <c r="K3622" t="s">
        <v>1676</v>
      </c>
      <c r="L3622" t="s">
        <v>1676</v>
      </c>
    </row>
    <row r="3623" spans="1:13" x14ac:dyDescent="0.3">
      <c r="A3623" t="s">
        <v>2391</v>
      </c>
      <c r="B3623">
        <v>2012</v>
      </c>
      <c r="C3623" s="1">
        <v>275000</v>
      </c>
      <c r="D3623">
        <v>90000</v>
      </c>
      <c r="E3623" t="s">
        <v>14</v>
      </c>
      <c r="F3623" t="s">
        <v>25</v>
      </c>
      <c r="G3623" t="s">
        <v>12</v>
      </c>
      <c r="H3623" t="s">
        <v>126</v>
      </c>
      <c r="I3623" t="s">
        <v>1880</v>
      </c>
      <c r="J3623" t="s">
        <v>1896</v>
      </c>
      <c r="K3623" t="s">
        <v>2279</v>
      </c>
      <c r="L3623" t="s">
        <v>2392</v>
      </c>
      <c r="M3623">
        <v>5</v>
      </c>
    </row>
    <row r="3624" spans="1:13" x14ac:dyDescent="0.3">
      <c r="A3624" t="s">
        <v>1265</v>
      </c>
      <c r="B3624">
        <v>2011</v>
      </c>
      <c r="C3624" s="1">
        <v>340000</v>
      </c>
      <c r="D3624">
        <v>80000</v>
      </c>
      <c r="E3624" t="s">
        <v>14</v>
      </c>
      <c r="F3624" t="s">
        <v>25</v>
      </c>
      <c r="G3624" t="s">
        <v>12</v>
      </c>
      <c r="H3624" t="s">
        <v>126</v>
      </c>
      <c r="I3624" t="s">
        <v>1903</v>
      </c>
      <c r="J3624" t="s">
        <v>1639</v>
      </c>
      <c r="K3624" t="s">
        <v>1640</v>
      </c>
      <c r="L3624" t="s">
        <v>1641</v>
      </c>
      <c r="M3624">
        <v>5</v>
      </c>
    </row>
    <row r="3625" spans="1:13" x14ac:dyDescent="0.3">
      <c r="A3625" t="s">
        <v>3321</v>
      </c>
      <c r="B3625">
        <v>2012</v>
      </c>
      <c r="C3625" s="1">
        <v>222000</v>
      </c>
      <c r="D3625">
        <v>120000</v>
      </c>
      <c r="E3625" t="s">
        <v>257</v>
      </c>
      <c r="F3625" t="s">
        <v>25</v>
      </c>
      <c r="G3625" t="s">
        <v>12</v>
      </c>
      <c r="H3625" t="s">
        <v>121</v>
      </c>
      <c r="I3625" t="s">
        <v>3322</v>
      </c>
      <c r="J3625" t="s">
        <v>2250</v>
      </c>
      <c r="K3625" t="s">
        <v>2251</v>
      </c>
      <c r="L3625" t="s">
        <v>2252</v>
      </c>
      <c r="M3625">
        <v>5</v>
      </c>
    </row>
    <row r="3626" spans="1:13" x14ac:dyDescent="0.3">
      <c r="A3626" t="s">
        <v>2673</v>
      </c>
      <c r="B3626">
        <v>2013</v>
      </c>
      <c r="C3626" s="1">
        <v>850000</v>
      </c>
      <c r="D3626">
        <v>200000</v>
      </c>
      <c r="E3626" t="s">
        <v>14</v>
      </c>
      <c r="F3626" t="s">
        <v>25</v>
      </c>
      <c r="G3626" t="s">
        <v>19</v>
      </c>
      <c r="H3626" t="s">
        <v>121</v>
      </c>
      <c r="I3626" t="s">
        <v>2674</v>
      </c>
      <c r="J3626" t="s">
        <v>2101</v>
      </c>
      <c r="K3626" t="s">
        <v>2675</v>
      </c>
      <c r="L3626" t="s">
        <v>2676</v>
      </c>
      <c r="M3626">
        <v>7</v>
      </c>
    </row>
    <row r="3627" spans="1:13" x14ac:dyDescent="0.3">
      <c r="A3627" t="s">
        <v>2604</v>
      </c>
      <c r="B3627">
        <v>2007</v>
      </c>
      <c r="C3627" s="1">
        <v>70000</v>
      </c>
      <c r="D3627">
        <v>110000</v>
      </c>
      <c r="E3627" t="s">
        <v>14</v>
      </c>
      <c r="F3627" t="s">
        <v>25</v>
      </c>
      <c r="G3627" t="s">
        <v>12</v>
      </c>
      <c r="H3627" t="s">
        <v>126</v>
      </c>
      <c r="I3627" t="s">
        <v>2321</v>
      </c>
      <c r="J3627" t="s">
        <v>1639</v>
      </c>
      <c r="K3627" t="s">
        <v>2322</v>
      </c>
      <c r="L3627" t="s">
        <v>2323</v>
      </c>
      <c r="M3627">
        <v>5</v>
      </c>
    </row>
    <row r="3628" spans="1:13" x14ac:dyDescent="0.3">
      <c r="A3628" t="s">
        <v>1467</v>
      </c>
      <c r="B3628">
        <v>2017</v>
      </c>
      <c r="C3628" s="1">
        <v>430000</v>
      </c>
      <c r="D3628">
        <v>38000</v>
      </c>
      <c r="E3628" t="s">
        <v>10</v>
      </c>
      <c r="F3628" t="s">
        <v>25</v>
      </c>
      <c r="G3628" t="s">
        <v>12</v>
      </c>
      <c r="H3628" t="s">
        <v>126</v>
      </c>
      <c r="I3628" t="s">
        <v>2188</v>
      </c>
      <c r="J3628" t="s">
        <v>1704</v>
      </c>
      <c r="K3628" t="s">
        <v>2064</v>
      </c>
      <c r="L3628" t="s">
        <v>1706</v>
      </c>
      <c r="M3628">
        <v>5</v>
      </c>
    </row>
    <row r="3629" spans="1:13" x14ac:dyDescent="0.3">
      <c r="A3629" t="s">
        <v>1467</v>
      </c>
      <c r="B3629">
        <v>2017</v>
      </c>
      <c r="C3629" s="1">
        <v>430000</v>
      </c>
      <c r="D3629">
        <v>35000</v>
      </c>
      <c r="E3629" t="s">
        <v>10</v>
      </c>
      <c r="F3629" t="s">
        <v>25</v>
      </c>
      <c r="G3629" t="s">
        <v>12</v>
      </c>
      <c r="H3629" t="s">
        <v>126</v>
      </c>
      <c r="I3629" t="s">
        <v>2188</v>
      </c>
      <c r="J3629" t="s">
        <v>1704</v>
      </c>
      <c r="K3629" t="s">
        <v>2064</v>
      </c>
      <c r="L3629" t="s">
        <v>1706</v>
      </c>
      <c r="M3629">
        <v>5</v>
      </c>
    </row>
    <row r="3630" spans="1:13" x14ac:dyDescent="0.3">
      <c r="A3630" t="s">
        <v>159</v>
      </c>
      <c r="B3630">
        <v>2014</v>
      </c>
      <c r="C3630" s="1">
        <v>320000</v>
      </c>
      <c r="D3630">
        <v>70000</v>
      </c>
      <c r="E3630" t="s">
        <v>10</v>
      </c>
      <c r="F3630" t="s">
        <v>25</v>
      </c>
      <c r="G3630" t="s">
        <v>12</v>
      </c>
      <c r="H3630" t="s">
        <v>121</v>
      </c>
      <c r="I3630" t="s">
        <v>1821</v>
      </c>
      <c r="J3630" t="s">
        <v>1730</v>
      </c>
      <c r="K3630" t="s">
        <v>1843</v>
      </c>
      <c r="L3630" t="s">
        <v>1731</v>
      </c>
      <c r="M3630">
        <v>5</v>
      </c>
    </row>
    <row r="3631" spans="1:13" x14ac:dyDescent="0.3">
      <c r="A3631" t="s">
        <v>269</v>
      </c>
      <c r="B3631">
        <v>2005</v>
      </c>
      <c r="C3631" s="1">
        <v>95000</v>
      </c>
      <c r="D3631">
        <v>125000</v>
      </c>
      <c r="E3631" t="s">
        <v>10</v>
      </c>
      <c r="F3631" t="s">
        <v>25</v>
      </c>
      <c r="G3631" t="s">
        <v>12</v>
      </c>
      <c r="H3631" t="s">
        <v>151</v>
      </c>
      <c r="I3631" t="s">
        <v>1676</v>
      </c>
      <c r="J3631" t="s">
        <v>1676</v>
      </c>
      <c r="K3631" t="s">
        <v>1676</v>
      </c>
      <c r="L3631" t="s">
        <v>1676</v>
      </c>
    </row>
    <row r="3632" spans="1:13" x14ac:dyDescent="0.3">
      <c r="A3632" t="s">
        <v>3189</v>
      </c>
      <c r="B3632">
        <v>2012</v>
      </c>
      <c r="C3632" s="1">
        <v>500000</v>
      </c>
      <c r="D3632">
        <v>120000</v>
      </c>
      <c r="E3632" t="s">
        <v>14</v>
      </c>
      <c r="F3632" t="s">
        <v>25</v>
      </c>
      <c r="G3632" t="s">
        <v>12</v>
      </c>
      <c r="H3632" t="s">
        <v>126</v>
      </c>
      <c r="I3632" t="s">
        <v>3190</v>
      </c>
      <c r="J3632" t="s">
        <v>1667</v>
      </c>
      <c r="K3632" t="s">
        <v>1635</v>
      </c>
      <c r="L3632" t="s">
        <v>3191</v>
      </c>
      <c r="M3632">
        <v>5</v>
      </c>
    </row>
    <row r="3633" spans="1:13" x14ac:dyDescent="0.3">
      <c r="A3633" t="s">
        <v>361</v>
      </c>
      <c r="B3633">
        <v>2012</v>
      </c>
      <c r="C3633" s="1">
        <v>500000</v>
      </c>
      <c r="D3633">
        <v>110000</v>
      </c>
      <c r="E3633" t="s">
        <v>14</v>
      </c>
      <c r="F3633" t="s">
        <v>25</v>
      </c>
      <c r="G3633" t="s">
        <v>12</v>
      </c>
      <c r="H3633" t="s">
        <v>126</v>
      </c>
      <c r="I3633" t="s">
        <v>1666</v>
      </c>
      <c r="J3633" t="s">
        <v>1667</v>
      </c>
      <c r="K3633" t="s">
        <v>1668</v>
      </c>
      <c r="L3633" t="s">
        <v>1669</v>
      </c>
      <c r="M3633">
        <v>5</v>
      </c>
    </row>
    <row r="3634" spans="1:13" x14ac:dyDescent="0.3">
      <c r="A3634" t="s">
        <v>3323</v>
      </c>
      <c r="B3634">
        <v>2010</v>
      </c>
      <c r="C3634" s="1">
        <v>229999</v>
      </c>
      <c r="D3634">
        <v>140000</v>
      </c>
      <c r="E3634" t="s">
        <v>14</v>
      </c>
      <c r="F3634" t="s">
        <v>25</v>
      </c>
      <c r="G3634" t="s">
        <v>12</v>
      </c>
      <c r="H3634" t="s">
        <v>121</v>
      </c>
      <c r="I3634" t="s">
        <v>2482</v>
      </c>
      <c r="J3634" t="s">
        <v>1625</v>
      </c>
      <c r="K3634" t="s">
        <v>2035</v>
      </c>
      <c r="L3634" t="s">
        <v>2527</v>
      </c>
      <c r="M3634">
        <v>5</v>
      </c>
    </row>
    <row r="3635" spans="1:13" x14ac:dyDescent="0.3">
      <c r="A3635" t="s">
        <v>356</v>
      </c>
      <c r="B3635">
        <v>2009</v>
      </c>
      <c r="C3635" s="1">
        <v>600000</v>
      </c>
      <c r="D3635">
        <v>155000</v>
      </c>
      <c r="E3635" t="s">
        <v>14</v>
      </c>
      <c r="F3635" t="s">
        <v>25</v>
      </c>
      <c r="G3635" t="s">
        <v>19</v>
      </c>
      <c r="H3635" t="s">
        <v>126</v>
      </c>
      <c r="I3635" t="s">
        <v>1876</v>
      </c>
      <c r="J3635" t="s">
        <v>1742</v>
      </c>
      <c r="K3635" t="s">
        <v>1877</v>
      </c>
      <c r="L3635" t="s">
        <v>1878</v>
      </c>
      <c r="M3635">
        <v>8</v>
      </c>
    </row>
    <row r="3636" spans="1:13" x14ac:dyDescent="0.3">
      <c r="A3636" t="s">
        <v>2194</v>
      </c>
      <c r="B3636">
        <v>2007</v>
      </c>
      <c r="C3636" s="1">
        <v>200000</v>
      </c>
      <c r="D3636">
        <v>120000</v>
      </c>
      <c r="E3636" t="s">
        <v>10</v>
      </c>
      <c r="F3636" t="s">
        <v>25</v>
      </c>
      <c r="G3636" t="s">
        <v>12</v>
      </c>
      <c r="H3636" t="s">
        <v>126</v>
      </c>
      <c r="I3636" t="s">
        <v>1676</v>
      </c>
      <c r="J3636" t="s">
        <v>1676</v>
      </c>
      <c r="K3636" t="s">
        <v>1676</v>
      </c>
      <c r="L3636" t="s">
        <v>1676</v>
      </c>
    </row>
    <row r="3637" spans="1:13" x14ac:dyDescent="0.3">
      <c r="A3637" t="s">
        <v>3324</v>
      </c>
      <c r="B3637">
        <v>2017</v>
      </c>
      <c r="C3637" s="1">
        <v>500000</v>
      </c>
      <c r="D3637">
        <v>80000</v>
      </c>
      <c r="E3637" t="s">
        <v>14</v>
      </c>
      <c r="F3637" t="s">
        <v>25</v>
      </c>
      <c r="G3637" t="s">
        <v>12</v>
      </c>
      <c r="H3637" t="s">
        <v>126</v>
      </c>
      <c r="I3637" t="s">
        <v>2192</v>
      </c>
      <c r="J3637" t="s">
        <v>1667</v>
      </c>
      <c r="K3637" t="s">
        <v>2193</v>
      </c>
      <c r="L3637" t="s">
        <v>1665</v>
      </c>
      <c r="M3637">
        <v>5</v>
      </c>
    </row>
    <row r="3638" spans="1:13" x14ac:dyDescent="0.3">
      <c r="A3638" t="s">
        <v>732</v>
      </c>
      <c r="B3638">
        <v>2010</v>
      </c>
      <c r="C3638" s="1">
        <v>315000</v>
      </c>
      <c r="D3638">
        <v>120000</v>
      </c>
      <c r="E3638" t="s">
        <v>14</v>
      </c>
      <c r="F3638" t="s">
        <v>25</v>
      </c>
      <c r="G3638" t="s">
        <v>12</v>
      </c>
      <c r="H3638" t="s">
        <v>126</v>
      </c>
      <c r="I3638" t="s">
        <v>1994</v>
      </c>
      <c r="J3638" t="s">
        <v>2164</v>
      </c>
      <c r="K3638" t="s">
        <v>2165</v>
      </c>
      <c r="L3638" t="s">
        <v>2166</v>
      </c>
      <c r="M3638">
        <v>7</v>
      </c>
    </row>
    <row r="3639" spans="1:13" x14ac:dyDescent="0.3">
      <c r="A3639" t="s">
        <v>1101</v>
      </c>
      <c r="B3639">
        <v>2011</v>
      </c>
      <c r="C3639" s="1">
        <v>265000</v>
      </c>
      <c r="D3639">
        <v>80000</v>
      </c>
      <c r="E3639" t="s">
        <v>10</v>
      </c>
      <c r="F3639" t="s">
        <v>25</v>
      </c>
      <c r="G3639" t="s">
        <v>12</v>
      </c>
      <c r="H3639" t="s">
        <v>121</v>
      </c>
      <c r="I3639" t="s">
        <v>1677</v>
      </c>
      <c r="J3639" t="s">
        <v>1730</v>
      </c>
      <c r="K3639" t="s">
        <v>1660</v>
      </c>
      <c r="L3639" t="s">
        <v>1731</v>
      </c>
      <c r="M3639">
        <v>5</v>
      </c>
    </row>
    <row r="3640" spans="1:13" x14ac:dyDescent="0.3">
      <c r="A3640" t="s">
        <v>2872</v>
      </c>
      <c r="B3640">
        <v>2015</v>
      </c>
      <c r="C3640" s="1">
        <v>350000</v>
      </c>
      <c r="D3640">
        <v>110000</v>
      </c>
      <c r="E3640" t="s">
        <v>14</v>
      </c>
      <c r="F3640" t="s">
        <v>25</v>
      </c>
      <c r="G3640" t="s">
        <v>12</v>
      </c>
      <c r="H3640" t="s">
        <v>126</v>
      </c>
      <c r="I3640" t="s">
        <v>2574</v>
      </c>
      <c r="J3640" t="s">
        <v>1629</v>
      </c>
      <c r="K3640" t="s">
        <v>2575</v>
      </c>
      <c r="L3640" t="s">
        <v>2559</v>
      </c>
      <c r="M3640">
        <v>5</v>
      </c>
    </row>
    <row r="3641" spans="1:13" x14ac:dyDescent="0.3">
      <c r="A3641" t="s">
        <v>264</v>
      </c>
      <c r="B3641">
        <v>2012</v>
      </c>
      <c r="C3641" s="1">
        <v>200000</v>
      </c>
      <c r="D3641">
        <v>230000</v>
      </c>
      <c r="E3641" t="s">
        <v>14</v>
      </c>
      <c r="F3641" t="s">
        <v>25</v>
      </c>
      <c r="G3641" t="s">
        <v>12</v>
      </c>
      <c r="H3641" t="s">
        <v>121</v>
      </c>
      <c r="I3641" t="s">
        <v>2643</v>
      </c>
      <c r="J3641" t="s">
        <v>1639</v>
      </c>
      <c r="K3641" t="s">
        <v>2124</v>
      </c>
      <c r="L3641" t="s">
        <v>2144</v>
      </c>
      <c r="M3641">
        <v>5</v>
      </c>
    </row>
    <row r="3642" spans="1:13" x14ac:dyDescent="0.3">
      <c r="A3642" t="s">
        <v>2829</v>
      </c>
      <c r="B3642">
        <v>2011</v>
      </c>
      <c r="C3642" s="1">
        <v>114999</v>
      </c>
      <c r="D3642">
        <v>172000</v>
      </c>
      <c r="E3642" t="s">
        <v>14</v>
      </c>
      <c r="F3642" t="s">
        <v>25</v>
      </c>
      <c r="G3642" t="s">
        <v>12</v>
      </c>
      <c r="H3642" t="s">
        <v>126</v>
      </c>
      <c r="I3642" t="s">
        <v>2315</v>
      </c>
      <c r="J3642" t="s">
        <v>1639</v>
      </c>
      <c r="K3642" t="s">
        <v>2316</v>
      </c>
      <c r="L3642" t="s">
        <v>2317</v>
      </c>
      <c r="M3642">
        <v>5</v>
      </c>
    </row>
    <row r="3643" spans="1:13" x14ac:dyDescent="0.3">
      <c r="A3643" t="s">
        <v>246</v>
      </c>
      <c r="B3643">
        <v>2014</v>
      </c>
      <c r="C3643" s="1">
        <v>425000</v>
      </c>
      <c r="D3643">
        <v>25000</v>
      </c>
      <c r="E3643" t="s">
        <v>10</v>
      </c>
      <c r="F3643" t="s">
        <v>25</v>
      </c>
      <c r="G3643" t="s">
        <v>12</v>
      </c>
      <c r="H3643" t="s">
        <v>121</v>
      </c>
      <c r="I3643" t="s">
        <v>1723</v>
      </c>
      <c r="J3643" t="s">
        <v>1647</v>
      </c>
      <c r="K3643" t="s">
        <v>1724</v>
      </c>
      <c r="L3643" t="s">
        <v>1725</v>
      </c>
      <c r="M3643">
        <v>5</v>
      </c>
    </row>
    <row r="3644" spans="1:13" x14ac:dyDescent="0.3">
      <c r="A3644" t="s">
        <v>1464</v>
      </c>
      <c r="B3644">
        <v>2019</v>
      </c>
      <c r="C3644" s="1">
        <v>900000</v>
      </c>
      <c r="D3644">
        <v>35000</v>
      </c>
      <c r="E3644" t="s">
        <v>14</v>
      </c>
      <c r="F3644" t="s">
        <v>25</v>
      </c>
      <c r="G3644" t="s">
        <v>12</v>
      </c>
      <c r="H3644" t="s">
        <v>121</v>
      </c>
      <c r="I3644" t="s">
        <v>1638</v>
      </c>
      <c r="J3644" t="s">
        <v>1629</v>
      </c>
      <c r="K3644" t="s">
        <v>1914</v>
      </c>
      <c r="L3644" t="s">
        <v>1836</v>
      </c>
      <c r="M3644">
        <v>5</v>
      </c>
    </row>
    <row r="3645" spans="1:13" x14ac:dyDescent="0.3">
      <c r="A3645" t="s">
        <v>3057</v>
      </c>
      <c r="B3645">
        <v>2014</v>
      </c>
      <c r="C3645" s="1">
        <v>550000</v>
      </c>
      <c r="D3645">
        <v>126000</v>
      </c>
      <c r="E3645" t="s">
        <v>14</v>
      </c>
      <c r="F3645" t="s">
        <v>25</v>
      </c>
      <c r="G3645" t="s">
        <v>12</v>
      </c>
      <c r="H3645" t="s">
        <v>121</v>
      </c>
      <c r="I3645" t="s">
        <v>2157</v>
      </c>
      <c r="J3645" t="s">
        <v>1742</v>
      </c>
      <c r="K3645" t="s">
        <v>1877</v>
      </c>
      <c r="L3645" t="s">
        <v>1878</v>
      </c>
      <c r="M3645">
        <v>7</v>
      </c>
    </row>
    <row r="3646" spans="1:13" x14ac:dyDescent="0.3">
      <c r="A3646" t="s">
        <v>876</v>
      </c>
      <c r="B3646">
        <v>2018</v>
      </c>
      <c r="C3646" s="1">
        <v>900000</v>
      </c>
      <c r="D3646">
        <v>30000</v>
      </c>
      <c r="E3646" t="s">
        <v>14</v>
      </c>
      <c r="F3646" t="s">
        <v>25</v>
      </c>
      <c r="G3646" t="s">
        <v>12</v>
      </c>
      <c r="H3646" t="s">
        <v>121</v>
      </c>
      <c r="I3646" t="s">
        <v>1697</v>
      </c>
      <c r="J3646" t="s">
        <v>1629</v>
      </c>
      <c r="K3646" t="s">
        <v>1698</v>
      </c>
      <c r="L3646" t="s">
        <v>1686</v>
      </c>
      <c r="M3646">
        <v>5</v>
      </c>
    </row>
    <row r="3647" spans="1:13" x14ac:dyDescent="0.3">
      <c r="A3647" t="s">
        <v>317</v>
      </c>
      <c r="B3647">
        <v>2011</v>
      </c>
      <c r="C3647" s="1">
        <v>165000</v>
      </c>
      <c r="D3647">
        <v>97000</v>
      </c>
      <c r="E3647" t="s">
        <v>10</v>
      </c>
      <c r="F3647" t="s">
        <v>25</v>
      </c>
      <c r="G3647" t="s">
        <v>12</v>
      </c>
      <c r="H3647" t="s">
        <v>154</v>
      </c>
      <c r="I3647" t="s">
        <v>1849</v>
      </c>
      <c r="J3647" t="s">
        <v>1850</v>
      </c>
      <c r="K3647" t="s">
        <v>1851</v>
      </c>
      <c r="L3647" t="s">
        <v>1852</v>
      </c>
      <c r="M3647">
        <v>5</v>
      </c>
    </row>
    <row r="3648" spans="1:13" x14ac:dyDescent="0.3">
      <c r="A3648" t="s">
        <v>3325</v>
      </c>
      <c r="B3648">
        <v>2016</v>
      </c>
      <c r="C3648" s="1">
        <v>850000</v>
      </c>
      <c r="D3648">
        <v>120000</v>
      </c>
      <c r="E3648" t="s">
        <v>14</v>
      </c>
      <c r="F3648" t="s">
        <v>25</v>
      </c>
      <c r="G3648" t="s">
        <v>19</v>
      </c>
      <c r="H3648" t="s">
        <v>121</v>
      </c>
      <c r="I3648" t="s">
        <v>3326</v>
      </c>
      <c r="J3648" t="s">
        <v>1900</v>
      </c>
      <c r="K3648" t="s">
        <v>1912</v>
      </c>
      <c r="L3648" t="s">
        <v>1913</v>
      </c>
      <c r="M3648">
        <v>5</v>
      </c>
    </row>
    <row r="3649" spans="1:13" x14ac:dyDescent="0.3">
      <c r="A3649" t="s">
        <v>3327</v>
      </c>
      <c r="B3649">
        <v>2016</v>
      </c>
      <c r="C3649" s="1">
        <v>850000</v>
      </c>
      <c r="D3649">
        <v>120000</v>
      </c>
      <c r="E3649" t="s">
        <v>14</v>
      </c>
      <c r="F3649" t="s">
        <v>25</v>
      </c>
      <c r="G3649" t="s">
        <v>12</v>
      </c>
      <c r="H3649" t="s">
        <v>121</v>
      </c>
      <c r="I3649" t="s">
        <v>2292</v>
      </c>
      <c r="J3649" t="s">
        <v>1900</v>
      </c>
      <c r="K3649" t="s">
        <v>1901</v>
      </c>
      <c r="L3649" t="s">
        <v>1902</v>
      </c>
      <c r="M3649">
        <v>5</v>
      </c>
    </row>
    <row r="3650" spans="1:13" x14ac:dyDescent="0.3">
      <c r="A3650" t="s">
        <v>1576</v>
      </c>
      <c r="B3650">
        <v>2014</v>
      </c>
      <c r="C3650" s="1">
        <v>550000</v>
      </c>
      <c r="D3650">
        <v>80000</v>
      </c>
      <c r="E3650" t="s">
        <v>14</v>
      </c>
      <c r="F3650" t="s">
        <v>25</v>
      </c>
      <c r="G3650" t="s">
        <v>12</v>
      </c>
      <c r="H3650" t="s">
        <v>126</v>
      </c>
      <c r="I3650" t="s">
        <v>2151</v>
      </c>
      <c r="J3650" t="s">
        <v>2152</v>
      </c>
      <c r="K3650" t="s">
        <v>2153</v>
      </c>
      <c r="L3650" t="s">
        <v>2154</v>
      </c>
      <c r="M3650">
        <v>6</v>
      </c>
    </row>
    <row r="3651" spans="1:13" x14ac:dyDescent="0.3">
      <c r="A3651" t="s">
        <v>789</v>
      </c>
      <c r="B3651">
        <v>2011</v>
      </c>
      <c r="C3651" s="1">
        <v>500000</v>
      </c>
      <c r="D3651">
        <v>60000</v>
      </c>
      <c r="E3651" t="s">
        <v>14</v>
      </c>
      <c r="F3651" t="s">
        <v>25</v>
      </c>
      <c r="G3651" t="s">
        <v>12</v>
      </c>
      <c r="H3651" t="s">
        <v>126</v>
      </c>
      <c r="I3651" t="s">
        <v>1674</v>
      </c>
      <c r="J3651" t="s">
        <v>1625</v>
      </c>
      <c r="K3651" t="s">
        <v>1675</v>
      </c>
      <c r="L3651" t="s">
        <v>1627</v>
      </c>
      <c r="M3651">
        <v>5</v>
      </c>
    </row>
    <row r="3652" spans="1:13" x14ac:dyDescent="0.3">
      <c r="A3652" t="s">
        <v>317</v>
      </c>
      <c r="B3652">
        <v>2011</v>
      </c>
      <c r="C3652" s="1">
        <v>160000</v>
      </c>
      <c r="D3652">
        <v>60000</v>
      </c>
      <c r="E3652" t="s">
        <v>10</v>
      </c>
      <c r="F3652" t="s">
        <v>25</v>
      </c>
      <c r="G3652" t="s">
        <v>12</v>
      </c>
      <c r="H3652" t="s">
        <v>121</v>
      </c>
      <c r="I3652" t="s">
        <v>1849</v>
      </c>
      <c r="J3652" t="s">
        <v>1850</v>
      </c>
      <c r="K3652" t="s">
        <v>1851</v>
      </c>
      <c r="L3652" t="s">
        <v>1852</v>
      </c>
      <c r="M3652">
        <v>5</v>
      </c>
    </row>
    <row r="3653" spans="1:13" x14ac:dyDescent="0.3">
      <c r="A3653" t="s">
        <v>171</v>
      </c>
      <c r="B3653">
        <v>2015</v>
      </c>
      <c r="C3653" s="1">
        <v>670000</v>
      </c>
      <c r="D3653">
        <v>60000</v>
      </c>
      <c r="E3653" t="s">
        <v>14</v>
      </c>
      <c r="F3653" t="s">
        <v>25</v>
      </c>
      <c r="G3653" t="s">
        <v>12</v>
      </c>
      <c r="H3653" t="s">
        <v>121</v>
      </c>
      <c r="I3653" t="s">
        <v>1820</v>
      </c>
      <c r="J3653" t="s">
        <v>1629</v>
      </c>
      <c r="K3653" t="s">
        <v>1698</v>
      </c>
      <c r="L3653" t="s">
        <v>1686</v>
      </c>
      <c r="M3653">
        <v>5</v>
      </c>
    </row>
    <row r="3654" spans="1:13" x14ac:dyDescent="0.3">
      <c r="A3654" t="s">
        <v>1200</v>
      </c>
      <c r="B3654">
        <v>2014</v>
      </c>
      <c r="C3654" s="1">
        <v>430000</v>
      </c>
      <c r="D3654">
        <v>90000</v>
      </c>
      <c r="E3654" t="s">
        <v>14</v>
      </c>
      <c r="F3654" t="s">
        <v>25</v>
      </c>
      <c r="G3654" t="s">
        <v>12</v>
      </c>
      <c r="H3654" t="s">
        <v>121</v>
      </c>
      <c r="I3654" t="s">
        <v>1826</v>
      </c>
      <c r="J3654" t="s">
        <v>1625</v>
      </c>
      <c r="K3654" t="s">
        <v>1626</v>
      </c>
      <c r="L3654" t="s">
        <v>1627</v>
      </c>
      <c r="M3654">
        <v>5</v>
      </c>
    </row>
    <row r="3655" spans="1:13" x14ac:dyDescent="0.3">
      <c r="A3655" t="s">
        <v>1268</v>
      </c>
      <c r="B3655">
        <v>2015</v>
      </c>
      <c r="C3655" s="1">
        <v>375000</v>
      </c>
      <c r="D3655">
        <v>30000</v>
      </c>
      <c r="E3655" t="s">
        <v>10</v>
      </c>
      <c r="F3655" t="s">
        <v>25</v>
      </c>
      <c r="G3655" t="s">
        <v>12</v>
      </c>
      <c r="H3655" t="s">
        <v>121</v>
      </c>
      <c r="I3655" t="s">
        <v>1864</v>
      </c>
      <c r="J3655" t="s">
        <v>1647</v>
      </c>
      <c r="K3655" t="s">
        <v>1682</v>
      </c>
      <c r="L3655" t="s">
        <v>1865</v>
      </c>
      <c r="M3655">
        <v>5</v>
      </c>
    </row>
    <row r="3656" spans="1:13" x14ac:dyDescent="0.3">
      <c r="A3656" t="s">
        <v>1423</v>
      </c>
      <c r="B3656">
        <v>2016</v>
      </c>
      <c r="C3656" s="1">
        <v>650000</v>
      </c>
      <c r="D3656">
        <v>35000</v>
      </c>
      <c r="E3656" t="s">
        <v>10</v>
      </c>
      <c r="F3656" t="s">
        <v>25</v>
      </c>
      <c r="G3656" t="s">
        <v>12</v>
      </c>
      <c r="H3656" t="s">
        <v>121</v>
      </c>
      <c r="I3656" t="s">
        <v>1723</v>
      </c>
      <c r="J3656" t="s">
        <v>1647</v>
      </c>
      <c r="K3656" t="s">
        <v>1724</v>
      </c>
      <c r="L3656" t="s">
        <v>1725</v>
      </c>
      <c r="M3656">
        <v>5</v>
      </c>
    </row>
    <row r="3657" spans="1:13" x14ac:dyDescent="0.3">
      <c r="A3657" t="s">
        <v>619</v>
      </c>
      <c r="B3657">
        <v>2016</v>
      </c>
      <c r="C3657" s="1">
        <v>500000</v>
      </c>
      <c r="D3657">
        <v>35000</v>
      </c>
      <c r="E3657" t="s">
        <v>14</v>
      </c>
      <c r="F3657" t="s">
        <v>25</v>
      </c>
      <c r="G3657" t="s">
        <v>12</v>
      </c>
      <c r="H3657" t="s">
        <v>121</v>
      </c>
      <c r="I3657" t="s">
        <v>1699</v>
      </c>
      <c r="J3657" t="s">
        <v>1625</v>
      </c>
      <c r="K3657" t="s">
        <v>1626</v>
      </c>
      <c r="L3657" t="s">
        <v>1627</v>
      </c>
      <c r="M3657">
        <v>5</v>
      </c>
    </row>
    <row r="3658" spans="1:13" x14ac:dyDescent="0.3">
      <c r="A3658" t="s">
        <v>1050</v>
      </c>
      <c r="B3658">
        <v>2017</v>
      </c>
      <c r="C3658" s="1">
        <v>1350000</v>
      </c>
      <c r="D3658">
        <v>25000</v>
      </c>
      <c r="E3658" t="s">
        <v>14</v>
      </c>
      <c r="F3658" t="s">
        <v>25</v>
      </c>
      <c r="G3658" t="s">
        <v>12</v>
      </c>
      <c r="H3658" t="s">
        <v>121</v>
      </c>
      <c r="I3658" t="s">
        <v>1746</v>
      </c>
      <c r="J3658" t="s">
        <v>1742</v>
      </c>
      <c r="K3658" t="s">
        <v>2108</v>
      </c>
      <c r="L3658" t="s">
        <v>2109</v>
      </c>
      <c r="M3658">
        <v>7</v>
      </c>
    </row>
    <row r="3659" spans="1:13" x14ac:dyDescent="0.3">
      <c r="A3659" t="s">
        <v>840</v>
      </c>
      <c r="B3659">
        <v>2018</v>
      </c>
      <c r="C3659" s="1">
        <v>600000</v>
      </c>
      <c r="D3659">
        <v>40000</v>
      </c>
      <c r="E3659" t="s">
        <v>14</v>
      </c>
      <c r="F3659" t="s">
        <v>25</v>
      </c>
      <c r="G3659" t="s">
        <v>12</v>
      </c>
      <c r="H3659" t="s">
        <v>121</v>
      </c>
      <c r="I3659" t="s">
        <v>1822</v>
      </c>
      <c r="J3659" t="s">
        <v>1629</v>
      </c>
      <c r="K3659" t="s">
        <v>1823</v>
      </c>
      <c r="L3659" t="s">
        <v>1819</v>
      </c>
      <c r="M3659">
        <v>5</v>
      </c>
    </row>
    <row r="3660" spans="1:13" x14ac:dyDescent="0.3">
      <c r="A3660" t="s">
        <v>500</v>
      </c>
      <c r="B3660">
        <v>2017</v>
      </c>
      <c r="C3660" s="1">
        <v>1200000</v>
      </c>
      <c r="D3660">
        <v>25000</v>
      </c>
      <c r="E3660" t="s">
        <v>14</v>
      </c>
      <c r="F3660" t="s">
        <v>25</v>
      </c>
      <c r="G3660" t="s">
        <v>12</v>
      </c>
      <c r="H3660" t="s">
        <v>121</v>
      </c>
      <c r="I3660" t="s">
        <v>1911</v>
      </c>
      <c r="J3660" t="s">
        <v>1900</v>
      </c>
      <c r="K3660" t="s">
        <v>1912</v>
      </c>
      <c r="L3660" t="s">
        <v>1913</v>
      </c>
      <c r="M3660">
        <v>5</v>
      </c>
    </row>
    <row r="3661" spans="1:13" x14ac:dyDescent="0.3">
      <c r="A3661" t="s">
        <v>394</v>
      </c>
      <c r="B3661">
        <v>2017</v>
      </c>
      <c r="C3661" s="1">
        <v>550000</v>
      </c>
      <c r="D3661">
        <v>23456</v>
      </c>
      <c r="E3661" t="s">
        <v>10</v>
      </c>
      <c r="F3661" t="s">
        <v>11</v>
      </c>
      <c r="G3661" t="s">
        <v>12</v>
      </c>
      <c r="H3661" t="s">
        <v>121</v>
      </c>
      <c r="I3661" t="s">
        <v>1677</v>
      </c>
      <c r="J3661" t="s">
        <v>1647</v>
      </c>
      <c r="K3661" t="s">
        <v>1682</v>
      </c>
      <c r="L3661" t="s">
        <v>1865</v>
      </c>
      <c r="M3661">
        <v>5</v>
      </c>
    </row>
    <row r="3662" spans="1:13" x14ac:dyDescent="0.3">
      <c r="A3662" t="s">
        <v>1050</v>
      </c>
      <c r="B3662">
        <v>2015</v>
      </c>
      <c r="C3662" s="1">
        <v>1225000</v>
      </c>
      <c r="D3662">
        <v>39000</v>
      </c>
      <c r="E3662" t="s">
        <v>14</v>
      </c>
      <c r="F3662" t="s">
        <v>11</v>
      </c>
      <c r="G3662" t="s">
        <v>12</v>
      </c>
      <c r="H3662" t="s">
        <v>121</v>
      </c>
      <c r="I3662" t="s">
        <v>1746</v>
      </c>
      <c r="J3662" t="s">
        <v>1742</v>
      </c>
      <c r="K3662" t="s">
        <v>2108</v>
      </c>
      <c r="L3662" t="s">
        <v>2109</v>
      </c>
      <c r="M3662">
        <v>7</v>
      </c>
    </row>
    <row r="3663" spans="1:13" x14ac:dyDescent="0.3">
      <c r="A3663" t="s">
        <v>3328</v>
      </c>
      <c r="B3663">
        <v>2017</v>
      </c>
      <c r="C3663" s="1">
        <v>700000</v>
      </c>
      <c r="D3663">
        <v>15000</v>
      </c>
      <c r="E3663" t="s">
        <v>10</v>
      </c>
      <c r="F3663" t="s">
        <v>25</v>
      </c>
      <c r="G3663" t="s">
        <v>12</v>
      </c>
      <c r="H3663" t="s">
        <v>121</v>
      </c>
      <c r="I3663" t="s">
        <v>2023</v>
      </c>
      <c r="J3663" t="s">
        <v>1704</v>
      </c>
      <c r="K3663" t="s">
        <v>2090</v>
      </c>
      <c r="L3663" t="s">
        <v>2117</v>
      </c>
      <c r="M3663">
        <v>5</v>
      </c>
    </row>
    <row r="3664" spans="1:13" x14ac:dyDescent="0.3">
      <c r="A3664" t="s">
        <v>219</v>
      </c>
      <c r="B3664">
        <v>2013</v>
      </c>
      <c r="C3664" s="1">
        <v>530000</v>
      </c>
      <c r="D3664">
        <v>40000</v>
      </c>
      <c r="E3664" t="s">
        <v>14</v>
      </c>
      <c r="F3664" t="s">
        <v>25</v>
      </c>
      <c r="G3664" t="s">
        <v>12</v>
      </c>
      <c r="H3664" t="s">
        <v>121</v>
      </c>
      <c r="I3664" t="s">
        <v>1624</v>
      </c>
      <c r="J3664" t="s">
        <v>1625</v>
      </c>
      <c r="K3664" t="s">
        <v>1626</v>
      </c>
      <c r="L3664" t="s">
        <v>1627</v>
      </c>
      <c r="M3664">
        <v>5</v>
      </c>
    </row>
    <row r="3665" spans="1:13" x14ac:dyDescent="0.3">
      <c r="A3665" t="s">
        <v>266</v>
      </c>
      <c r="B3665">
        <v>2010</v>
      </c>
      <c r="C3665" s="1">
        <v>150000</v>
      </c>
      <c r="D3665">
        <v>70000</v>
      </c>
      <c r="E3665" t="s">
        <v>10</v>
      </c>
      <c r="F3665" t="s">
        <v>25</v>
      </c>
      <c r="G3665" t="s">
        <v>12</v>
      </c>
      <c r="H3665" t="s">
        <v>121</v>
      </c>
      <c r="I3665" t="s">
        <v>1723</v>
      </c>
      <c r="J3665" t="s">
        <v>1704</v>
      </c>
      <c r="K3665" t="s">
        <v>2181</v>
      </c>
      <c r="L3665" t="s">
        <v>2182</v>
      </c>
      <c r="M3665">
        <v>5</v>
      </c>
    </row>
    <row r="3666" spans="1:13" x14ac:dyDescent="0.3">
      <c r="A3666" t="s">
        <v>655</v>
      </c>
      <c r="B3666">
        <v>2014</v>
      </c>
      <c r="C3666" s="1">
        <v>475000</v>
      </c>
      <c r="D3666">
        <v>40000</v>
      </c>
      <c r="E3666" t="s">
        <v>10</v>
      </c>
      <c r="F3666" t="s">
        <v>25</v>
      </c>
      <c r="G3666" t="s">
        <v>12</v>
      </c>
      <c r="H3666" t="s">
        <v>121</v>
      </c>
      <c r="I3666" t="s">
        <v>1864</v>
      </c>
      <c r="J3666" t="s">
        <v>1647</v>
      </c>
      <c r="K3666" t="s">
        <v>2037</v>
      </c>
      <c r="L3666" t="s">
        <v>1865</v>
      </c>
      <c r="M3666">
        <v>5</v>
      </c>
    </row>
    <row r="3667" spans="1:13" x14ac:dyDescent="0.3">
      <c r="A3667" t="s">
        <v>3329</v>
      </c>
      <c r="B3667">
        <v>2008</v>
      </c>
      <c r="C3667" s="1">
        <v>375000</v>
      </c>
      <c r="D3667">
        <v>136500</v>
      </c>
      <c r="E3667" t="s">
        <v>14</v>
      </c>
      <c r="F3667" t="s">
        <v>25</v>
      </c>
      <c r="G3667" t="s">
        <v>12</v>
      </c>
      <c r="H3667" t="s">
        <v>151</v>
      </c>
      <c r="I3667" t="s">
        <v>2914</v>
      </c>
      <c r="J3667" t="s">
        <v>2439</v>
      </c>
      <c r="K3667" t="s">
        <v>1877</v>
      </c>
      <c r="L3667" t="s">
        <v>1878</v>
      </c>
      <c r="M3667">
        <v>8</v>
      </c>
    </row>
    <row r="3668" spans="1:13" x14ac:dyDescent="0.3">
      <c r="A3668" t="s">
        <v>2801</v>
      </c>
      <c r="B3668">
        <v>2016</v>
      </c>
      <c r="C3668" s="1">
        <v>425000</v>
      </c>
      <c r="D3668">
        <v>70000</v>
      </c>
      <c r="E3668" t="s">
        <v>14</v>
      </c>
      <c r="F3668" t="s">
        <v>25</v>
      </c>
      <c r="G3668" t="s">
        <v>12</v>
      </c>
      <c r="H3668" t="s">
        <v>126</v>
      </c>
      <c r="I3668" t="s">
        <v>2283</v>
      </c>
      <c r="J3668" t="s">
        <v>1681</v>
      </c>
      <c r="K3668" t="s">
        <v>2284</v>
      </c>
      <c r="L3668" t="s">
        <v>2285</v>
      </c>
      <c r="M3668">
        <v>6</v>
      </c>
    </row>
    <row r="3669" spans="1:13" x14ac:dyDescent="0.3">
      <c r="A3669" t="s">
        <v>171</v>
      </c>
      <c r="B3669">
        <v>2015</v>
      </c>
      <c r="C3669" s="1">
        <v>800000</v>
      </c>
      <c r="D3669">
        <v>90000</v>
      </c>
      <c r="E3669" t="s">
        <v>14</v>
      </c>
      <c r="F3669" t="s">
        <v>25</v>
      </c>
      <c r="G3669" t="s">
        <v>12</v>
      </c>
      <c r="H3669" t="s">
        <v>126</v>
      </c>
      <c r="I3669" t="s">
        <v>1820</v>
      </c>
      <c r="J3669" t="s">
        <v>1629</v>
      </c>
      <c r="K3669" t="s">
        <v>1698</v>
      </c>
      <c r="L3669" t="s">
        <v>1686</v>
      </c>
      <c r="M3669">
        <v>5</v>
      </c>
    </row>
    <row r="3670" spans="1:13" x14ac:dyDescent="0.3">
      <c r="A3670" t="s">
        <v>891</v>
      </c>
      <c r="B3670">
        <v>1996</v>
      </c>
      <c r="C3670" s="1">
        <v>40000</v>
      </c>
      <c r="D3670">
        <v>32000</v>
      </c>
      <c r="E3670" t="s">
        <v>10</v>
      </c>
      <c r="F3670" t="s">
        <v>25</v>
      </c>
      <c r="G3670" t="s">
        <v>12</v>
      </c>
      <c r="H3670" t="s">
        <v>126</v>
      </c>
      <c r="I3670" t="s">
        <v>1642</v>
      </c>
      <c r="J3670" t="s">
        <v>1655</v>
      </c>
      <c r="K3670" t="s">
        <v>1656</v>
      </c>
      <c r="L3670" t="s">
        <v>1657</v>
      </c>
      <c r="M3670">
        <v>4</v>
      </c>
    </row>
    <row r="3671" spans="1:13" x14ac:dyDescent="0.3">
      <c r="A3671" t="s">
        <v>1323</v>
      </c>
      <c r="B3671">
        <v>2018</v>
      </c>
      <c r="C3671" s="1">
        <v>509999</v>
      </c>
      <c r="D3671">
        <v>8000</v>
      </c>
      <c r="E3671" t="s">
        <v>10</v>
      </c>
      <c r="F3671" t="s">
        <v>25</v>
      </c>
      <c r="G3671" t="s">
        <v>19</v>
      </c>
      <c r="H3671" t="s">
        <v>126</v>
      </c>
      <c r="I3671" t="s">
        <v>1821</v>
      </c>
      <c r="J3671" t="s">
        <v>1730</v>
      </c>
      <c r="K3671" t="s">
        <v>1678</v>
      </c>
      <c r="L3671" t="s">
        <v>1731</v>
      </c>
      <c r="M3671">
        <v>5</v>
      </c>
    </row>
    <row r="3672" spans="1:13" x14ac:dyDescent="0.3">
      <c r="A3672" t="s">
        <v>1180</v>
      </c>
      <c r="B3672">
        <v>2015</v>
      </c>
      <c r="C3672" s="1">
        <v>387000</v>
      </c>
      <c r="D3672">
        <v>170000</v>
      </c>
      <c r="E3672" t="s">
        <v>14</v>
      </c>
      <c r="F3672" t="s">
        <v>25</v>
      </c>
      <c r="G3672" t="s">
        <v>12</v>
      </c>
      <c r="H3672" t="s">
        <v>121</v>
      </c>
      <c r="I3672" t="s">
        <v>1658</v>
      </c>
      <c r="J3672" t="s">
        <v>1659</v>
      </c>
      <c r="K3672" t="s">
        <v>1843</v>
      </c>
      <c r="L3672" t="s">
        <v>1661</v>
      </c>
      <c r="M3672">
        <v>5</v>
      </c>
    </row>
    <row r="3673" spans="1:13" x14ac:dyDescent="0.3">
      <c r="A3673" t="s">
        <v>346</v>
      </c>
      <c r="B3673">
        <v>2014</v>
      </c>
      <c r="C3673" s="1">
        <v>235000</v>
      </c>
      <c r="D3673">
        <v>25000</v>
      </c>
      <c r="E3673" t="s">
        <v>10</v>
      </c>
      <c r="F3673" t="s">
        <v>25</v>
      </c>
      <c r="G3673" t="s">
        <v>12</v>
      </c>
      <c r="H3673" t="s">
        <v>121</v>
      </c>
      <c r="I3673" t="s">
        <v>2085</v>
      </c>
      <c r="J3673" t="s">
        <v>1655</v>
      </c>
      <c r="K3673" t="s">
        <v>1711</v>
      </c>
      <c r="L3673" t="s">
        <v>1712</v>
      </c>
      <c r="M3673">
        <v>5</v>
      </c>
    </row>
    <row r="3674" spans="1:13" x14ac:dyDescent="0.3">
      <c r="A3674" t="s">
        <v>3330</v>
      </c>
      <c r="B3674">
        <v>2000</v>
      </c>
      <c r="C3674" s="1">
        <v>95000</v>
      </c>
      <c r="D3674">
        <v>120000</v>
      </c>
      <c r="E3674" t="s">
        <v>14</v>
      </c>
      <c r="F3674" t="s">
        <v>25</v>
      </c>
      <c r="G3674" t="s">
        <v>12</v>
      </c>
      <c r="H3674" t="s">
        <v>151</v>
      </c>
      <c r="I3674" t="s">
        <v>2368</v>
      </c>
      <c r="J3674" t="s">
        <v>2369</v>
      </c>
      <c r="K3674" t="s">
        <v>2029</v>
      </c>
      <c r="L3674" t="s">
        <v>3331</v>
      </c>
      <c r="M3674">
        <v>10</v>
      </c>
    </row>
    <row r="3675" spans="1:13" x14ac:dyDescent="0.3">
      <c r="A3675" t="s">
        <v>227</v>
      </c>
      <c r="B3675">
        <v>2010</v>
      </c>
      <c r="C3675" s="1">
        <v>340000</v>
      </c>
      <c r="D3675">
        <v>110000</v>
      </c>
      <c r="E3675" t="s">
        <v>14</v>
      </c>
      <c r="F3675" t="s">
        <v>25</v>
      </c>
      <c r="G3675" t="s">
        <v>12</v>
      </c>
      <c r="H3675" t="s">
        <v>154</v>
      </c>
      <c r="I3675" t="s">
        <v>1750</v>
      </c>
      <c r="J3675" t="s">
        <v>1625</v>
      </c>
      <c r="K3675" t="s">
        <v>2035</v>
      </c>
      <c r="L3675" t="s">
        <v>1627</v>
      </c>
      <c r="M3675">
        <v>5</v>
      </c>
    </row>
    <row r="3676" spans="1:13" x14ac:dyDescent="0.3">
      <c r="A3676" t="s">
        <v>300</v>
      </c>
      <c r="B3676">
        <v>2016</v>
      </c>
      <c r="C3676" s="1">
        <v>1000000</v>
      </c>
      <c r="D3676">
        <v>100000</v>
      </c>
      <c r="E3676" t="s">
        <v>14</v>
      </c>
      <c r="F3676" t="s">
        <v>25</v>
      </c>
      <c r="G3676" t="s">
        <v>12</v>
      </c>
      <c r="H3676" t="s">
        <v>121</v>
      </c>
      <c r="I3676" t="s">
        <v>1746</v>
      </c>
      <c r="J3676" t="s">
        <v>1742</v>
      </c>
      <c r="K3676" t="s">
        <v>2108</v>
      </c>
      <c r="L3676" t="s">
        <v>2109</v>
      </c>
      <c r="M3676">
        <v>7</v>
      </c>
    </row>
    <row r="3677" spans="1:13" x14ac:dyDescent="0.3">
      <c r="A3677" t="s">
        <v>1361</v>
      </c>
      <c r="B3677">
        <v>2009</v>
      </c>
      <c r="C3677" s="1">
        <v>160000</v>
      </c>
      <c r="D3677">
        <v>115000</v>
      </c>
      <c r="E3677" t="s">
        <v>14</v>
      </c>
      <c r="F3677" t="s">
        <v>25</v>
      </c>
      <c r="G3677" t="s">
        <v>12</v>
      </c>
      <c r="H3677" t="s">
        <v>126</v>
      </c>
      <c r="I3677" t="s">
        <v>2967</v>
      </c>
      <c r="J3677" t="s">
        <v>1663</v>
      </c>
      <c r="K3677" t="s">
        <v>2029</v>
      </c>
      <c r="L3677" t="s">
        <v>1665</v>
      </c>
      <c r="M3677">
        <v>5</v>
      </c>
    </row>
    <row r="3678" spans="1:13" x14ac:dyDescent="0.3">
      <c r="A3678" t="s">
        <v>3332</v>
      </c>
      <c r="B3678">
        <v>2008</v>
      </c>
      <c r="C3678" s="1">
        <v>365000</v>
      </c>
      <c r="D3678">
        <v>120000</v>
      </c>
      <c r="E3678" t="s">
        <v>14</v>
      </c>
      <c r="F3678" t="s">
        <v>25</v>
      </c>
      <c r="G3678" t="s">
        <v>12</v>
      </c>
      <c r="H3678" t="s">
        <v>151</v>
      </c>
      <c r="I3678" t="s">
        <v>2914</v>
      </c>
      <c r="J3678" t="s">
        <v>2439</v>
      </c>
      <c r="K3678" t="s">
        <v>1877</v>
      </c>
      <c r="L3678" t="s">
        <v>1878</v>
      </c>
      <c r="M3678">
        <v>8</v>
      </c>
    </row>
    <row r="3679" spans="1:13" x14ac:dyDescent="0.3">
      <c r="A3679" t="s">
        <v>3333</v>
      </c>
      <c r="B3679">
        <v>2011</v>
      </c>
      <c r="C3679" s="1">
        <v>300000</v>
      </c>
      <c r="D3679">
        <v>265000</v>
      </c>
      <c r="E3679" t="s">
        <v>14</v>
      </c>
      <c r="F3679" t="s">
        <v>25</v>
      </c>
      <c r="G3679" t="s">
        <v>12</v>
      </c>
      <c r="H3679" t="s">
        <v>126</v>
      </c>
      <c r="I3679" t="s">
        <v>3134</v>
      </c>
      <c r="J3679" t="s">
        <v>1704</v>
      </c>
      <c r="K3679" t="s">
        <v>2035</v>
      </c>
      <c r="L3679" t="s">
        <v>2443</v>
      </c>
      <c r="M3679">
        <v>5</v>
      </c>
    </row>
    <row r="3680" spans="1:13" x14ac:dyDescent="0.3">
      <c r="A3680" t="s">
        <v>227</v>
      </c>
      <c r="B3680">
        <v>2008</v>
      </c>
      <c r="C3680" s="1">
        <v>260000</v>
      </c>
      <c r="D3680">
        <v>90000</v>
      </c>
      <c r="E3680" t="s">
        <v>14</v>
      </c>
      <c r="F3680" t="s">
        <v>25</v>
      </c>
      <c r="G3680" t="s">
        <v>12</v>
      </c>
      <c r="H3680" t="s">
        <v>126</v>
      </c>
      <c r="I3680" t="s">
        <v>1750</v>
      </c>
      <c r="J3680" t="s">
        <v>1625</v>
      </c>
      <c r="K3680" t="s">
        <v>2035</v>
      </c>
      <c r="L3680" t="s">
        <v>1627</v>
      </c>
      <c r="M3680">
        <v>5</v>
      </c>
    </row>
    <row r="3681" spans="1:13" x14ac:dyDescent="0.3">
      <c r="A3681" t="s">
        <v>2576</v>
      </c>
      <c r="B3681">
        <v>2018</v>
      </c>
      <c r="C3681" s="1">
        <v>860000</v>
      </c>
      <c r="D3681">
        <v>40000</v>
      </c>
      <c r="E3681" t="s">
        <v>10</v>
      </c>
      <c r="F3681" t="s">
        <v>25</v>
      </c>
      <c r="G3681" t="s">
        <v>19</v>
      </c>
      <c r="H3681" t="s">
        <v>121</v>
      </c>
      <c r="I3681" t="s">
        <v>1713</v>
      </c>
      <c r="J3681" t="s">
        <v>1704</v>
      </c>
      <c r="K3681" t="s">
        <v>2090</v>
      </c>
      <c r="L3681" t="s">
        <v>2117</v>
      </c>
      <c r="M3681">
        <v>5</v>
      </c>
    </row>
    <row r="3682" spans="1:13" x14ac:dyDescent="0.3">
      <c r="A3682" t="s">
        <v>1090</v>
      </c>
      <c r="B3682">
        <v>2008</v>
      </c>
      <c r="C3682" s="1">
        <v>114999</v>
      </c>
      <c r="D3682">
        <v>55000</v>
      </c>
      <c r="E3682" t="s">
        <v>10</v>
      </c>
      <c r="F3682" t="s">
        <v>25</v>
      </c>
      <c r="G3682" t="s">
        <v>12</v>
      </c>
      <c r="H3682" t="s">
        <v>126</v>
      </c>
      <c r="I3682" t="s">
        <v>2240</v>
      </c>
      <c r="J3682" t="s">
        <v>2053</v>
      </c>
      <c r="K3682" t="s">
        <v>2054</v>
      </c>
      <c r="L3682" t="s">
        <v>2241</v>
      </c>
      <c r="M3682">
        <v>5</v>
      </c>
    </row>
    <row r="3683" spans="1:13" x14ac:dyDescent="0.3">
      <c r="A3683" t="s">
        <v>163</v>
      </c>
      <c r="B3683">
        <v>2007</v>
      </c>
      <c r="C3683" s="1">
        <v>100000</v>
      </c>
      <c r="D3683">
        <v>90000</v>
      </c>
      <c r="E3683" t="s">
        <v>10</v>
      </c>
      <c r="F3683" t="s">
        <v>25</v>
      </c>
      <c r="G3683" t="s">
        <v>12</v>
      </c>
      <c r="H3683" t="s">
        <v>126</v>
      </c>
      <c r="I3683" t="s">
        <v>1687</v>
      </c>
      <c r="J3683" t="s">
        <v>1655</v>
      </c>
      <c r="K3683" t="s">
        <v>1688</v>
      </c>
      <c r="L3683" t="s">
        <v>1689</v>
      </c>
      <c r="M3683">
        <v>5</v>
      </c>
    </row>
    <row r="3684" spans="1:13" x14ac:dyDescent="0.3">
      <c r="A3684" t="s">
        <v>838</v>
      </c>
      <c r="B3684">
        <v>2014</v>
      </c>
      <c r="C3684" s="1">
        <v>565000</v>
      </c>
      <c r="D3684">
        <v>111000</v>
      </c>
      <c r="E3684" t="s">
        <v>14</v>
      </c>
      <c r="F3684" t="s">
        <v>25</v>
      </c>
      <c r="G3684" t="s">
        <v>12</v>
      </c>
      <c r="H3684" t="s">
        <v>121</v>
      </c>
      <c r="I3684" t="s">
        <v>3334</v>
      </c>
      <c r="J3684" t="s">
        <v>1629</v>
      </c>
      <c r="K3684" t="s">
        <v>2054</v>
      </c>
      <c r="L3684" t="s">
        <v>1631</v>
      </c>
      <c r="M3684">
        <v>5</v>
      </c>
    </row>
    <row r="3685" spans="1:13" x14ac:dyDescent="0.3">
      <c r="A3685" t="s">
        <v>216</v>
      </c>
      <c r="B3685">
        <v>2013</v>
      </c>
      <c r="C3685" s="1">
        <v>450000</v>
      </c>
      <c r="D3685">
        <v>120000</v>
      </c>
      <c r="E3685" t="s">
        <v>14</v>
      </c>
      <c r="F3685" t="s">
        <v>25</v>
      </c>
      <c r="G3685" t="s">
        <v>12</v>
      </c>
      <c r="H3685" t="s">
        <v>126</v>
      </c>
      <c r="I3685" t="s">
        <v>3335</v>
      </c>
      <c r="J3685" t="s">
        <v>2152</v>
      </c>
      <c r="K3685" t="s">
        <v>2380</v>
      </c>
      <c r="L3685" t="s">
        <v>3089</v>
      </c>
      <c r="M3685">
        <v>7</v>
      </c>
    </row>
    <row r="3686" spans="1:13" x14ac:dyDescent="0.3">
      <c r="A3686" t="s">
        <v>1014</v>
      </c>
      <c r="B3686">
        <v>2017</v>
      </c>
      <c r="C3686" s="1">
        <v>625000</v>
      </c>
      <c r="D3686">
        <v>15000</v>
      </c>
      <c r="E3686" t="s">
        <v>10</v>
      </c>
      <c r="F3686" t="s">
        <v>25</v>
      </c>
      <c r="G3686" t="s">
        <v>12</v>
      </c>
      <c r="H3686" t="s">
        <v>121</v>
      </c>
      <c r="I3686" t="s">
        <v>1707</v>
      </c>
      <c r="J3686" t="s">
        <v>1647</v>
      </c>
      <c r="K3686" t="s">
        <v>1708</v>
      </c>
      <c r="L3686" t="s">
        <v>1709</v>
      </c>
      <c r="M3686">
        <v>5</v>
      </c>
    </row>
    <row r="3687" spans="1:13" x14ac:dyDescent="0.3">
      <c r="A3687" t="s">
        <v>346</v>
      </c>
      <c r="B3687">
        <v>2016</v>
      </c>
      <c r="C3687" s="1">
        <v>280000</v>
      </c>
      <c r="D3687">
        <v>30000</v>
      </c>
      <c r="E3687" t="s">
        <v>10</v>
      </c>
      <c r="F3687" t="s">
        <v>25</v>
      </c>
      <c r="G3687" t="s">
        <v>12</v>
      </c>
      <c r="H3687" t="s">
        <v>126</v>
      </c>
      <c r="I3687" t="s">
        <v>2085</v>
      </c>
      <c r="J3687" t="s">
        <v>1655</v>
      </c>
      <c r="K3687" t="s">
        <v>1711</v>
      </c>
      <c r="L3687" t="s">
        <v>1712</v>
      </c>
      <c r="M3687">
        <v>5</v>
      </c>
    </row>
    <row r="3688" spans="1:13" x14ac:dyDescent="0.3">
      <c r="A3688" t="s">
        <v>275</v>
      </c>
      <c r="B3688">
        <v>2017</v>
      </c>
      <c r="C3688" s="1">
        <v>330000</v>
      </c>
      <c r="D3688">
        <v>50000</v>
      </c>
      <c r="E3688" t="s">
        <v>10</v>
      </c>
      <c r="F3688" t="s">
        <v>25</v>
      </c>
      <c r="G3688" t="s">
        <v>12</v>
      </c>
      <c r="H3688" t="s">
        <v>121</v>
      </c>
      <c r="I3688" t="s">
        <v>1729</v>
      </c>
      <c r="J3688" t="s">
        <v>1730</v>
      </c>
      <c r="K3688" t="s">
        <v>1758</v>
      </c>
      <c r="L3688" t="s">
        <v>1731</v>
      </c>
      <c r="M3688">
        <v>5</v>
      </c>
    </row>
    <row r="3689" spans="1:13" x14ac:dyDescent="0.3">
      <c r="A3689" t="s">
        <v>3169</v>
      </c>
      <c r="B3689">
        <v>2015</v>
      </c>
      <c r="C3689" s="1">
        <v>1300000</v>
      </c>
      <c r="D3689">
        <v>40000</v>
      </c>
      <c r="E3689" t="s">
        <v>14</v>
      </c>
      <c r="F3689" t="s">
        <v>25</v>
      </c>
      <c r="G3689" t="s">
        <v>12</v>
      </c>
      <c r="H3689" t="s">
        <v>121</v>
      </c>
      <c r="I3689" t="s">
        <v>1911</v>
      </c>
      <c r="J3689" t="s">
        <v>1900</v>
      </c>
      <c r="K3689" t="s">
        <v>1912</v>
      </c>
      <c r="L3689" t="s">
        <v>1913</v>
      </c>
      <c r="M3689">
        <v>5</v>
      </c>
    </row>
    <row r="3690" spans="1:13" x14ac:dyDescent="0.3">
      <c r="A3690" t="s">
        <v>3336</v>
      </c>
      <c r="B3690">
        <v>2008</v>
      </c>
      <c r="C3690" s="1">
        <v>65000</v>
      </c>
      <c r="D3690">
        <v>50000</v>
      </c>
      <c r="E3690" t="s">
        <v>10</v>
      </c>
      <c r="F3690" t="s">
        <v>25</v>
      </c>
      <c r="G3690" t="s">
        <v>12</v>
      </c>
      <c r="H3690" t="s">
        <v>126</v>
      </c>
      <c r="I3690" t="s">
        <v>2056</v>
      </c>
      <c r="J3690" t="s">
        <v>1639</v>
      </c>
      <c r="K3690" t="s">
        <v>2124</v>
      </c>
      <c r="L3690" t="s">
        <v>3337</v>
      </c>
      <c r="M3690">
        <v>5</v>
      </c>
    </row>
    <row r="3691" spans="1:13" x14ac:dyDescent="0.3">
      <c r="A3691" t="s">
        <v>359</v>
      </c>
      <c r="B3691">
        <v>2018</v>
      </c>
      <c r="C3691" s="1">
        <v>480000</v>
      </c>
      <c r="D3691">
        <v>45000</v>
      </c>
      <c r="E3691" t="s">
        <v>10</v>
      </c>
      <c r="F3691" t="s">
        <v>25</v>
      </c>
      <c r="G3691" t="s">
        <v>12</v>
      </c>
      <c r="H3691" t="s">
        <v>126</v>
      </c>
      <c r="I3691" t="s">
        <v>2188</v>
      </c>
      <c r="J3691" t="s">
        <v>1704</v>
      </c>
      <c r="K3691" t="s">
        <v>2064</v>
      </c>
      <c r="L3691" t="s">
        <v>1706</v>
      </c>
      <c r="M3691">
        <v>5</v>
      </c>
    </row>
    <row r="3692" spans="1:13" x14ac:dyDescent="0.3">
      <c r="A3692" t="s">
        <v>2140</v>
      </c>
      <c r="B3692">
        <v>2016</v>
      </c>
      <c r="C3692" s="1">
        <v>400000</v>
      </c>
      <c r="D3692">
        <v>35000</v>
      </c>
      <c r="E3692" t="s">
        <v>14</v>
      </c>
      <c r="F3692" t="s">
        <v>25</v>
      </c>
      <c r="G3692" t="s">
        <v>12</v>
      </c>
      <c r="H3692" t="s">
        <v>126</v>
      </c>
      <c r="I3692" t="s">
        <v>2141</v>
      </c>
      <c r="J3692" t="s">
        <v>2142</v>
      </c>
      <c r="K3692" t="s">
        <v>2143</v>
      </c>
      <c r="L3692" t="s">
        <v>2144</v>
      </c>
      <c r="M3692">
        <v>5</v>
      </c>
    </row>
    <row r="3693" spans="1:13" x14ac:dyDescent="0.3">
      <c r="A3693" t="s">
        <v>620</v>
      </c>
      <c r="B3693">
        <v>2009</v>
      </c>
      <c r="C3693" s="1">
        <v>500000</v>
      </c>
      <c r="D3693">
        <v>80000</v>
      </c>
      <c r="E3693" t="s">
        <v>14</v>
      </c>
      <c r="F3693" t="s">
        <v>25</v>
      </c>
      <c r="G3693" t="s">
        <v>12</v>
      </c>
      <c r="H3693" t="s">
        <v>121</v>
      </c>
      <c r="I3693" t="s">
        <v>1741</v>
      </c>
      <c r="J3693" t="s">
        <v>1742</v>
      </c>
      <c r="K3693" t="s">
        <v>2313</v>
      </c>
      <c r="L3693" t="s">
        <v>1744</v>
      </c>
      <c r="M3693">
        <v>7</v>
      </c>
    </row>
    <row r="3694" spans="1:13" x14ac:dyDescent="0.3">
      <c r="A3694" t="s">
        <v>875</v>
      </c>
      <c r="B3694">
        <v>2012</v>
      </c>
      <c r="C3694" s="1">
        <v>320000</v>
      </c>
      <c r="D3694">
        <v>120000</v>
      </c>
      <c r="E3694" t="s">
        <v>14</v>
      </c>
      <c r="F3694" t="s">
        <v>25</v>
      </c>
      <c r="G3694" t="s">
        <v>12</v>
      </c>
      <c r="H3694" t="s">
        <v>121</v>
      </c>
      <c r="I3694" t="s">
        <v>3335</v>
      </c>
      <c r="J3694" t="s">
        <v>2152</v>
      </c>
      <c r="K3694" t="s">
        <v>2380</v>
      </c>
      <c r="L3694" t="s">
        <v>3089</v>
      </c>
      <c r="M3694">
        <v>7</v>
      </c>
    </row>
    <row r="3695" spans="1:13" x14ac:dyDescent="0.3">
      <c r="A3695" t="s">
        <v>195</v>
      </c>
      <c r="B3695">
        <v>2014</v>
      </c>
      <c r="C3695" s="1">
        <v>750000</v>
      </c>
      <c r="D3695">
        <v>90000</v>
      </c>
      <c r="E3695" t="s">
        <v>14</v>
      </c>
      <c r="F3695" t="s">
        <v>25</v>
      </c>
      <c r="G3695" t="s">
        <v>12</v>
      </c>
      <c r="H3695" t="s">
        <v>126</v>
      </c>
      <c r="I3695" t="s">
        <v>1892</v>
      </c>
      <c r="J3695" t="s">
        <v>1742</v>
      </c>
      <c r="K3695" t="s">
        <v>2108</v>
      </c>
      <c r="L3695" t="s">
        <v>2109</v>
      </c>
      <c r="M3695">
        <v>7</v>
      </c>
    </row>
    <row r="3696" spans="1:13" x14ac:dyDescent="0.3">
      <c r="A3696" t="s">
        <v>864</v>
      </c>
      <c r="B3696">
        <v>2017</v>
      </c>
      <c r="C3696" s="1">
        <v>620000</v>
      </c>
      <c r="D3696">
        <v>100000</v>
      </c>
      <c r="E3696" t="s">
        <v>14</v>
      </c>
      <c r="F3696" t="s">
        <v>25</v>
      </c>
      <c r="G3696" t="s">
        <v>12</v>
      </c>
      <c r="H3696" t="s">
        <v>121</v>
      </c>
      <c r="I3696" t="s">
        <v>2749</v>
      </c>
      <c r="J3696" t="s">
        <v>2039</v>
      </c>
      <c r="K3696" t="s">
        <v>2124</v>
      </c>
      <c r="L3696" t="s">
        <v>2171</v>
      </c>
      <c r="M3696">
        <v>7</v>
      </c>
    </row>
    <row r="3697" spans="1:13" x14ac:dyDescent="0.3">
      <c r="A3697" t="s">
        <v>2133</v>
      </c>
      <c r="B3697">
        <v>2011</v>
      </c>
      <c r="C3697" s="1">
        <v>300000</v>
      </c>
      <c r="D3697">
        <v>120000</v>
      </c>
      <c r="E3697" t="s">
        <v>14</v>
      </c>
      <c r="F3697" t="s">
        <v>25</v>
      </c>
      <c r="G3697" t="s">
        <v>12</v>
      </c>
      <c r="H3697" t="s">
        <v>154</v>
      </c>
      <c r="I3697" t="s">
        <v>1674</v>
      </c>
      <c r="J3697" t="s">
        <v>1625</v>
      </c>
      <c r="K3697" t="s">
        <v>1675</v>
      </c>
      <c r="L3697" t="s">
        <v>1627</v>
      </c>
      <c r="M3697">
        <v>5</v>
      </c>
    </row>
    <row r="3698" spans="1:13" x14ac:dyDescent="0.3">
      <c r="A3698" t="s">
        <v>3338</v>
      </c>
      <c r="B3698">
        <v>2018</v>
      </c>
      <c r="C3698" s="1">
        <v>1405000</v>
      </c>
      <c r="D3698">
        <v>15000</v>
      </c>
      <c r="E3698" t="s">
        <v>10</v>
      </c>
      <c r="F3698" t="s">
        <v>25</v>
      </c>
      <c r="G3698" t="s">
        <v>12</v>
      </c>
      <c r="H3698" t="s">
        <v>121</v>
      </c>
      <c r="I3698" t="s">
        <v>1888</v>
      </c>
      <c r="J3698" t="s">
        <v>1734</v>
      </c>
      <c r="K3698" t="s">
        <v>1735</v>
      </c>
      <c r="L3698" t="s">
        <v>1736</v>
      </c>
      <c r="M3698">
        <v>5</v>
      </c>
    </row>
    <row r="3699" spans="1:13" x14ac:dyDescent="0.3">
      <c r="A3699" t="s">
        <v>961</v>
      </c>
      <c r="B3699">
        <v>2017</v>
      </c>
      <c r="C3699" s="1">
        <v>282000</v>
      </c>
      <c r="D3699">
        <v>15000</v>
      </c>
      <c r="E3699" t="s">
        <v>10</v>
      </c>
      <c r="F3699" t="s">
        <v>25</v>
      </c>
      <c r="G3699" t="s">
        <v>12</v>
      </c>
      <c r="H3699" t="s">
        <v>121</v>
      </c>
      <c r="I3699" t="s">
        <v>1710</v>
      </c>
      <c r="J3699" t="s">
        <v>1655</v>
      </c>
      <c r="K3699" t="s">
        <v>1711</v>
      </c>
      <c r="L3699" t="s">
        <v>1712</v>
      </c>
      <c r="M3699">
        <v>5</v>
      </c>
    </row>
    <row r="3700" spans="1:13" x14ac:dyDescent="0.3">
      <c r="A3700" t="s">
        <v>1534</v>
      </c>
      <c r="B3700">
        <v>2017</v>
      </c>
      <c r="C3700" s="1">
        <v>700000</v>
      </c>
      <c r="D3700">
        <v>15000</v>
      </c>
      <c r="E3700" t="s">
        <v>10</v>
      </c>
      <c r="F3700" t="s">
        <v>25</v>
      </c>
      <c r="G3700" t="s">
        <v>19</v>
      </c>
      <c r="H3700" t="s">
        <v>121</v>
      </c>
      <c r="I3700" t="s">
        <v>1869</v>
      </c>
      <c r="J3700" t="s">
        <v>1647</v>
      </c>
      <c r="K3700" t="s">
        <v>1870</v>
      </c>
      <c r="L3700" t="s">
        <v>1871</v>
      </c>
      <c r="M3700">
        <v>5</v>
      </c>
    </row>
    <row r="3701" spans="1:13" x14ac:dyDescent="0.3">
      <c r="A3701" t="s">
        <v>386</v>
      </c>
      <c r="B3701">
        <v>2017</v>
      </c>
      <c r="C3701" s="1">
        <v>700000</v>
      </c>
      <c r="D3701">
        <v>70000</v>
      </c>
      <c r="E3701" t="s">
        <v>14</v>
      </c>
      <c r="F3701" t="s">
        <v>25</v>
      </c>
      <c r="G3701" t="s">
        <v>12</v>
      </c>
      <c r="H3701" t="s">
        <v>121</v>
      </c>
      <c r="I3701" t="s">
        <v>2574</v>
      </c>
      <c r="J3701" t="s">
        <v>1629</v>
      </c>
      <c r="K3701" t="s">
        <v>2575</v>
      </c>
      <c r="L3701" t="s">
        <v>2559</v>
      </c>
      <c r="M3701">
        <v>5</v>
      </c>
    </row>
    <row r="3702" spans="1:13" x14ac:dyDescent="0.3">
      <c r="A3702" t="s">
        <v>486</v>
      </c>
      <c r="B3702">
        <v>2015</v>
      </c>
      <c r="C3702" s="1">
        <v>600000</v>
      </c>
      <c r="D3702">
        <v>135000</v>
      </c>
      <c r="E3702" t="s">
        <v>14</v>
      </c>
      <c r="F3702" t="s">
        <v>25</v>
      </c>
      <c r="G3702" t="s">
        <v>12</v>
      </c>
      <c r="H3702" t="s">
        <v>121</v>
      </c>
      <c r="I3702" t="s">
        <v>1834</v>
      </c>
      <c r="J3702" t="s">
        <v>1629</v>
      </c>
      <c r="K3702" t="s">
        <v>1835</v>
      </c>
      <c r="L3702" t="s">
        <v>1836</v>
      </c>
      <c r="M3702">
        <v>5</v>
      </c>
    </row>
    <row r="3703" spans="1:13" x14ac:dyDescent="0.3">
      <c r="A3703" t="s">
        <v>1306</v>
      </c>
      <c r="B3703">
        <v>2012</v>
      </c>
      <c r="C3703" s="1">
        <v>290000</v>
      </c>
      <c r="D3703">
        <v>80000</v>
      </c>
      <c r="E3703" t="s">
        <v>14</v>
      </c>
      <c r="F3703" t="s">
        <v>25</v>
      </c>
      <c r="G3703" t="s">
        <v>12</v>
      </c>
      <c r="H3703" t="s">
        <v>126</v>
      </c>
      <c r="I3703" t="s">
        <v>2428</v>
      </c>
      <c r="J3703" t="s">
        <v>1832</v>
      </c>
      <c r="K3703" t="s">
        <v>1998</v>
      </c>
      <c r="L3703" t="s">
        <v>1631</v>
      </c>
      <c r="M3703">
        <v>5</v>
      </c>
    </row>
    <row r="3704" spans="1:13" x14ac:dyDescent="0.3">
      <c r="A3704" t="s">
        <v>291</v>
      </c>
      <c r="B3704">
        <v>2011</v>
      </c>
      <c r="C3704" s="1">
        <v>430000</v>
      </c>
      <c r="D3704">
        <v>80000</v>
      </c>
      <c r="E3704" t="s">
        <v>14</v>
      </c>
      <c r="F3704" t="s">
        <v>25</v>
      </c>
      <c r="G3704" t="s">
        <v>19</v>
      </c>
      <c r="H3704" t="s">
        <v>126</v>
      </c>
      <c r="I3704" t="s">
        <v>2524</v>
      </c>
      <c r="J3704" t="s">
        <v>2000</v>
      </c>
      <c r="K3704" t="s">
        <v>2277</v>
      </c>
      <c r="L3704" t="s">
        <v>2583</v>
      </c>
      <c r="M3704">
        <v>4</v>
      </c>
    </row>
    <row r="3705" spans="1:13" x14ac:dyDescent="0.3">
      <c r="A3705" t="s">
        <v>1460</v>
      </c>
      <c r="B3705">
        <v>2017</v>
      </c>
      <c r="C3705" s="1">
        <v>575000</v>
      </c>
      <c r="D3705">
        <v>19000</v>
      </c>
      <c r="E3705" t="s">
        <v>10</v>
      </c>
      <c r="F3705" t="s">
        <v>25</v>
      </c>
      <c r="G3705" t="s">
        <v>12</v>
      </c>
      <c r="H3705" t="s">
        <v>121</v>
      </c>
      <c r="I3705" t="s">
        <v>1723</v>
      </c>
      <c r="J3705" t="s">
        <v>1647</v>
      </c>
      <c r="K3705" t="s">
        <v>1724</v>
      </c>
      <c r="L3705" t="s">
        <v>1725</v>
      </c>
      <c r="M3705">
        <v>5</v>
      </c>
    </row>
    <row r="3706" spans="1:13" x14ac:dyDescent="0.3">
      <c r="A3706" t="s">
        <v>3000</v>
      </c>
      <c r="B3706">
        <v>2017</v>
      </c>
      <c r="C3706" s="1">
        <v>875000</v>
      </c>
      <c r="D3706">
        <v>42000</v>
      </c>
      <c r="E3706" t="s">
        <v>10</v>
      </c>
      <c r="F3706" t="s">
        <v>25</v>
      </c>
      <c r="G3706" t="s">
        <v>12</v>
      </c>
      <c r="H3706" t="s">
        <v>121</v>
      </c>
      <c r="I3706" t="s">
        <v>2265</v>
      </c>
      <c r="J3706" t="s">
        <v>1734</v>
      </c>
      <c r="K3706" t="s">
        <v>1735</v>
      </c>
      <c r="L3706" t="s">
        <v>1736</v>
      </c>
      <c r="M3706">
        <v>5</v>
      </c>
    </row>
    <row r="3707" spans="1:13" x14ac:dyDescent="0.3">
      <c r="A3707" t="s">
        <v>473</v>
      </c>
      <c r="B3707">
        <v>2010</v>
      </c>
      <c r="C3707" s="1">
        <v>180000</v>
      </c>
      <c r="D3707">
        <v>77000</v>
      </c>
      <c r="E3707" t="s">
        <v>10</v>
      </c>
      <c r="F3707" t="s">
        <v>25</v>
      </c>
      <c r="G3707" t="s">
        <v>12</v>
      </c>
      <c r="H3707" t="s">
        <v>121</v>
      </c>
      <c r="I3707" t="s">
        <v>1677</v>
      </c>
      <c r="J3707" t="s">
        <v>1730</v>
      </c>
      <c r="K3707" t="s">
        <v>1660</v>
      </c>
      <c r="L3707" t="s">
        <v>1731</v>
      </c>
      <c r="M3707">
        <v>5</v>
      </c>
    </row>
    <row r="3708" spans="1:13" x14ac:dyDescent="0.3">
      <c r="A3708" t="s">
        <v>400</v>
      </c>
      <c r="B3708">
        <v>2012</v>
      </c>
      <c r="C3708" s="1">
        <v>229999</v>
      </c>
      <c r="D3708">
        <v>120000</v>
      </c>
      <c r="E3708" t="s">
        <v>14</v>
      </c>
      <c r="F3708" t="s">
        <v>25</v>
      </c>
      <c r="G3708" t="s">
        <v>12</v>
      </c>
      <c r="H3708" t="s">
        <v>121</v>
      </c>
      <c r="I3708" t="s">
        <v>2472</v>
      </c>
      <c r="J3708" t="s">
        <v>1625</v>
      </c>
      <c r="K3708" t="s">
        <v>2473</v>
      </c>
      <c r="L3708" t="s">
        <v>1627</v>
      </c>
      <c r="M3708">
        <v>5</v>
      </c>
    </row>
    <row r="3709" spans="1:13" x14ac:dyDescent="0.3">
      <c r="A3709" t="s">
        <v>3339</v>
      </c>
      <c r="B3709">
        <v>2019</v>
      </c>
      <c r="C3709" s="1">
        <v>800000</v>
      </c>
      <c r="D3709">
        <v>10000</v>
      </c>
      <c r="E3709" t="s">
        <v>10</v>
      </c>
      <c r="F3709" t="s">
        <v>25</v>
      </c>
      <c r="G3709" t="s">
        <v>19</v>
      </c>
      <c r="H3709" t="s">
        <v>121</v>
      </c>
      <c r="I3709" t="s">
        <v>2009</v>
      </c>
      <c r="J3709" t="s">
        <v>1647</v>
      </c>
      <c r="K3709" t="s">
        <v>1870</v>
      </c>
      <c r="L3709" t="s">
        <v>1871</v>
      </c>
      <c r="M3709">
        <v>5</v>
      </c>
    </row>
    <row r="3710" spans="1:13" x14ac:dyDescent="0.3">
      <c r="A3710" t="s">
        <v>1326</v>
      </c>
      <c r="B3710">
        <v>2009</v>
      </c>
      <c r="C3710" s="1">
        <v>60000</v>
      </c>
      <c r="D3710">
        <v>110000</v>
      </c>
      <c r="E3710" t="s">
        <v>10</v>
      </c>
      <c r="F3710" t="s">
        <v>25</v>
      </c>
      <c r="G3710" t="s">
        <v>12</v>
      </c>
      <c r="H3710" t="s">
        <v>154</v>
      </c>
      <c r="I3710" t="s">
        <v>2749</v>
      </c>
      <c r="J3710" t="s">
        <v>2546</v>
      </c>
      <c r="K3710" t="s">
        <v>2165</v>
      </c>
      <c r="L3710" t="s">
        <v>2547</v>
      </c>
      <c r="M3710">
        <v>5</v>
      </c>
    </row>
    <row r="3711" spans="1:13" x14ac:dyDescent="0.3">
      <c r="A3711" t="s">
        <v>222</v>
      </c>
      <c r="B3711">
        <v>2009</v>
      </c>
      <c r="C3711" s="1">
        <v>150000</v>
      </c>
      <c r="D3711">
        <v>110000</v>
      </c>
      <c r="E3711" t="s">
        <v>10</v>
      </c>
      <c r="F3711" t="s">
        <v>25</v>
      </c>
      <c r="G3711" t="s">
        <v>12</v>
      </c>
      <c r="H3711" t="s">
        <v>121</v>
      </c>
      <c r="I3711" t="s">
        <v>1962</v>
      </c>
      <c r="J3711" t="s">
        <v>2614</v>
      </c>
      <c r="K3711" t="s">
        <v>2615</v>
      </c>
      <c r="L3711" t="s">
        <v>2616</v>
      </c>
      <c r="M3711">
        <v>5</v>
      </c>
    </row>
    <row r="3712" spans="1:13" x14ac:dyDescent="0.3">
      <c r="A3712" t="s">
        <v>498</v>
      </c>
      <c r="B3712">
        <v>2007</v>
      </c>
      <c r="C3712" s="1">
        <v>100000</v>
      </c>
      <c r="D3712">
        <v>90000</v>
      </c>
      <c r="E3712" t="s">
        <v>14</v>
      </c>
      <c r="F3712" t="s">
        <v>25</v>
      </c>
      <c r="G3712" t="s">
        <v>12</v>
      </c>
      <c r="H3712" t="s">
        <v>154</v>
      </c>
      <c r="I3712" t="s">
        <v>2643</v>
      </c>
      <c r="J3712" t="s">
        <v>1639</v>
      </c>
      <c r="K3712" t="s">
        <v>2124</v>
      </c>
      <c r="L3712" t="s">
        <v>2144</v>
      </c>
      <c r="M3712">
        <v>5</v>
      </c>
    </row>
    <row r="3713" spans="1:13" x14ac:dyDescent="0.3">
      <c r="A3713" t="s">
        <v>1336</v>
      </c>
      <c r="B3713">
        <v>2015</v>
      </c>
      <c r="C3713" s="1">
        <v>900000</v>
      </c>
      <c r="D3713">
        <v>90000</v>
      </c>
      <c r="E3713" t="s">
        <v>10</v>
      </c>
      <c r="F3713" t="s">
        <v>25</v>
      </c>
      <c r="G3713" t="s">
        <v>12</v>
      </c>
      <c r="H3713" t="s">
        <v>121</v>
      </c>
      <c r="I3713" t="s">
        <v>2265</v>
      </c>
      <c r="J3713" t="s">
        <v>1734</v>
      </c>
      <c r="K3713" t="s">
        <v>1735</v>
      </c>
      <c r="L3713" t="s">
        <v>1736</v>
      </c>
      <c r="M3713">
        <v>5</v>
      </c>
    </row>
    <row r="3714" spans="1:13" x14ac:dyDescent="0.3">
      <c r="A3714" t="s">
        <v>638</v>
      </c>
      <c r="B3714">
        <v>2018</v>
      </c>
      <c r="C3714" s="1">
        <v>850000</v>
      </c>
      <c r="D3714">
        <v>50000</v>
      </c>
      <c r="E3714" t="s">
        <v>14</v>
      </c>
      <c r="F3714" t="s">
        <v>25</v>
      </c>
      <c r="G3714" t="s">
        <v>12</v>
      </c>
      <c r="H3714" t="s">
        <v>121</v>
      </c>
      <c r="I3714" t="s">
        <v>1691</v>
      </c>
      <c r="J3714" t="s">
        <v>1639</v>
      </c>
      <c r="K3714" t="s">
        <v>1692</v>
      </c>
      <c r="L3714" t="s">
        <v>1693</v>
      </c>
      <c r="M3714">
        <v>5</v>
      </c>
    </row>
    <row r="3715" spans="1:13" x14ac:dyDescent="0.3">
      <c r="A3715" t="s">
        <v>290</v>
      </c>
      <c r="B3715">
        <v>2014</v>
      </c>
      <c r="C3715" s="1">
        <v>220000</v>
      </c>
      <c r="D3715">
        <v>50000</v>
      </c>
      <c r="E3715" t="s">
        <v>14</v>
      </c>
      <c r="F3715" t="s">
        <v>25</v>
      </c>
      <c r="G3715" t="s">
        <v>12</v>
      </c>
      <c r="H3715" t="s">
        <v>121</v>
      </c>
      <c r="I3715" t="s">
        <v>2309</v>
      </c>
      <c r="J3715" t="s">
        <v>2310</v>
      </c>
      <c r="K3715" t="s">
        <v>2358</v>
      </c>
      <c r="L3715" t="s">
        <v>2359</v>
      </c>
      <c r="M3715">
        <v>5</v>
      </c>
    </row>
    <row r="3716" spans="1:13" x14ac:dyDescent="0.3">
      <c r="A3716" t="s">
        <v>354</v>
      </c>
      <c r="B3716">
        <v>2014</v>
      </c>
      <c r="C3716" s="1">
        <v>250000</v>
      </c>
      <c r="D3716">
        <v>40000</v>
      </c>
      <c r="E3716" t="s">
        <v>10</v>
      </c>
      <c r="F3716" t="s">
        <v>25</v>
      </c>
      <c r="G3716" t="s">
        <v>12</v>
      </c>
      <c r="H3716" t="s">
        <v>126</v>
      </c>
      <c r="I3716" t="s">
        <v>2085</v>
      </c>
      <c r="J3716" t="s">
        <v>1655</v>
      </c>
      <c r="K3716" t="s">
        <v>1711</v>
      </c>
      <c r="L3716" t="s">
        <v>1712</v>
      </c>
      <c r="M3716">
        <v>5</v>
      </c>
    </row>
    <row r="3717" spans="1:13" x14ac:dyDescent="0.3">
      <c r="A3717" t="s">
        <v>180</v>
      </c>
      <c r="B3717">
        <v>2012</v>
      </c>
      <c r="C3717" s="1">
        <v>125000</v>
      </c>
      <c r="D3717">
        <v>120000</v>
      </c>
      <c r="E3717" t="s">
        <v>14</v>
      </c>
      <c r="F3717" t="s">
        <v>25</v>
      </c>
      <c r="G3717" t="s">
        <v>12</v>
      </c>
      <c r="H3717" t="s">
        <v>121</v>
      </c>
      <c r="I3717" t="s">
        <v>2449</v>
      </c>
      <c r="J3717" t="s">
        <v>1625</v>
      </c>
      <c r="K3717" t="s">
        <v>1626</v>
      </c>
      <c r="L3717" t="s">
        <v>2049</v>
      </c>
      <c r="M3717">
        <v>5</v>
      </c>
    </row>
    <row r="3718" spans="1:13" x14ac:dyDescent="0.3">
      <c r="A3718" t="s">
        <v>1467</v>
      </c>
      <c r="B3718">
        <v>2017</v>
      </c>
      <c r="C3718" s="1">
        <v>400000</v>
      </c>
      <c r="D3718">
        <v>40000</v>
      </c>
      <c r="E3718" t="s">
        <v>10</v>
      </c>
      <c r="F3718" t="s">
        <v>25</v>
      </c>
      <c r="G3718" t="s">
        <v>12</v>
      </c>
      <c r="H3718" t="s">
        <v>121</v>
      </c>
      <c r="I3718" t="s">
        <v>2188</v>
      </c>
      <c r="J3718" t="s">
        <v>1704</v>
      </c>
      <c r="K3718" t="s">
        <v>2064</v>
      </c>
      <c r="L3718" t="s">
        <v>1706</v>
      </c>
      <c r="M3718">
        <v>5</v>
      </c>
    </row>
    <row r="3719" spans="1:13" x14ac:dyDescent="0.3">
      <c r="A3719" t="s">
        <v>239</v>
      </c>
      <c r="B3719">
        <v>2002</v>
      </c>
      <c r="C3719" s="1">
        <v>50000</v>
      </c>
      <c r="D3719">
        <v>62000</v>
      </c>
      <c r="E3719" t="s">
        <v>10</v>
      </c>
      <c r="F3719" t="s">
        <v>25</v>
      </c>
      <c r="G3719" t="s">
        <v>12</v>
      </c>
      <c r="H3719" t="s">
        <v>121</v>
      </c>
      <c r="I3719" t="s">
        <v>1642</v>
      </c>
      <c r="J3719" t="s">
        <v>1655</v>
      </c>
      <c r="K3719" t="s">
        <v>1656</v>
      </c>
      <c r="L3719" t="s">
        <v>1657</v>
      </c>
      <c r="M3719">
        <v>4</v>
      </c>
    </row>
    <row r="3720" spans="1:13" x14ac:dyDescent="0.3">
      <c r="A3720" t="s">
        <v>1732</v>
      </c>
      <c r="B3720">
        <v>2018</v>
      </c>
      <c r="C3720" s="1">
        <v>1000000</v>
      </c>
      <c r="D3720">
        <v>10000</v>
      </c>
      <c r="E3720" t="s">
        <v>10</v>
      </c>
      <c r="F3720" t="s">
        <v>25</v>
      </c>
      <c r="G3720" t="s">
        <v>12</v>
      </c>
      <c r="H3720" t="s">
        <v>121</v>
      </c>
      <c r="I3720" t="s">
        <v>1733</v>
      </c>
      <c r="J3720" t="s">
        <v>1734</v>
      </c>
      <c r="K3720" t="s">
        <v>1735</v>
      </c>
      <c r="L3720" t="s">
        <v>1736</v>
      </c>
      <c r="M3720">
        <v>5</v>
      </c>
    </row>
    <row r="3721" spans="1:13" x14ac:dyDescent="0.3">
      <c r="A3721" t="s">
        <v>171</v>
      </c>
      <c r="B3721">
        <v>2014</v>
      </c>
      <c r="C3721" s="1">
        <v>600000</v>
      </c>
      <c r="D3721">
        <v>160000</v>
      </c>
      <c r="E3721" t="s">
        <v>14</v>
      </c>
      <c r="F3721" t="s">
        <v>25</v>
      </c>
      <c r="G3721" t="s">
        <v>12</v>
      </c>
      <c r="H3721" t="s">
        <v>121</v>
      </c>
      <c r="I3721" t="s">
        <v>1820</v>
      </c>
      <c r="J3721" t="s">
        <v>1629</v>
      </c>
      <c r="K3721" t="s">
        <v>1698</v>
      </c>
      <c r="L3721" t="s">
        <v>1686</v>
      </c>
      <c r="M3721">
        <v>5</v>
      </c>
    </row>
    <row r="3722" spans="1:13" x14ac:dyDescent="0.3">
      <c r="A3722" t="s">
        <v>247</v>
      </c>
      <c r="B3722">
        <v>2010</v>
      </c>
      <c r="C3722" s="1">
        <v>250000</v>
      </c>
      <c r="D3722">
        <v>60000</v>
      </c>
      <c r="E3722" t="s">
        <v>10</v>
      </c>
      <c r="F3722" t="s">
        <v>25</v>
      </c>
      <c r="G3722" t="s">
        <v>12</v>
      </c>
      <c r="H3722" t="s">
        <v>121</v>
      </c>
      <c r="I3722" t="s">
        <v>1733</v>
      </c>
      <c r="J3722" t="s">
        <v>1647</v>
      </c>
      <c r="K3722" t="s">
        <v>2086</v>
      </c>
      <c r="L3722" t="s">
        <v>2087</v>
      </c>
      <c r="M3722">
        <v>5</v>
      </c>
    </row>
    <row r="3723" spans="1:13" x14ac:dyDescent="0.3">
      <c r="A3723" t="s">
        <v>882</v>
      </c>
      <c r="B3723">
        <v>2009</v>
      </c>
      <c r="C3723" s="1">
        <v>310000</v>
      </c>
      <c r="D3723">
        <v>110000</v>
      </c>
      <c r="E3723" t="s">
        <v>14</v>
      </c>
      <c r="F3723" t="s">
        <v>25</v>
      </c>
      <c r="G3723" t="s">
        <v>12</v>
      </c>
      <c r="H3723" t="s">
        <v>121</v>
      </c>
      <c r="I3723" t="s">
        <v>1994</v>
      </c>
      <c r="J3723" t="s">
        <v>2164</v>
      </c>
      <c r="K3723" t="s">
        <v>2165</v>
      </c>
      <c r="L3723" t="s">
        <v>2166</v>
      </c>
      <c r="M3723">
        <v>7</v>
      </c>
    </row>
    <row r="3724" spans="1:13" x14ac:dyDescent="0.3">
      <c r="A3724" t="s">
        <v>362</v>
      </c>
      <c r="B3724">
        <v>2005</v>
      </c>
      <c r="C3724" s="1">
        <v>120000</v>
      </c>
      <c r="D3724">
        <v>60000</v>
      </c>
      <c r="E3724" t="s">
        <v>10</v>
      </c>
      <c r="F3724" t="s">
        <v>25</v>
      </c>
      <c r="G3724" t="s">
        <v>12</v>
      </c>
      <c r="H3724" t="s">
        <v>151</v>
      </c>
      <c r="I3724" t="s">
        <v>1677</v>
      </c>
      <c r="J3724" t="s">
        <v>1730</v>
      </c>
      <c r="K3724" t="s">
        <v>1660</v>
      </c>
      <c r="L3724" t="s">
        <v>1731</v>
      </c>
      <c r="M3724">
        <v>5</v>
      </c>
    </row>
    <row r="3725" spans="1:13" x14ac:dyDescent="0.3">
      <c r="A3725" t="s">
        <v>216</v>
      </c>
      <c r="B3725">
        <v>2014</v>
      </c>
      <c r="C3725" s="1">
        <v>390000</v>
      </c>
      <c r="D3725">
        <v>78000</v>
      </c>
      <c r="E3725" t="s">
        <v>14</v>
      </c>
      <c r="F3725" t="s">
        <v>25</v>
      </c>
      <c r="G3725" t="s">
        <v>12</v>
      </c>
      <c r="H3725" t="s">
        <v>121</v>
      </c>
      <c r="I3725" t="s">
        <v>3335</v>
      </c>
      <c r="J3725" t="s">
        <v>2152</v>
      </c>
      <c r="K3725" t="s">
        <v>2380</v>
      </c>
      <c r="L3725" t="s">
        <v>3089</v>
      </c>
      <c r="M3725">
        <v>7</v>
      </c>
    </row>
    <row r="3726" spans="1:13" x14ac:dyDescent="0.3">
      <c r="A3726" t="s">
        <v>959</v>
      </c>
      <c r="B3726">
        <v>2019</v>
      </c>
      <c r="C3726" s="1">
        <v>458000</v>
      </c>
      <c r="D3726">
        <v>30000</v>
      </c>
      <c r="E3726" t="s">
        <v>10</v>
      </c>
      <c r="F3726" t="s">
        <v>25</v>
      </c>
      <c r="G3726" t="s">
        <v>12</v>
      </c>
      <c r="H3726" t="s">
        <v>121</v>
      </c>
      <c r="I3726" t="s">
        <v>1703</v>
      </c>
      <c r="J3726" t="s">
        <v>1850</v>
      </c>
      <c r="K3726" t="s">
        <v>2029</v>
      </c>
      <c r="L3726" t="s">
        <v>2349</v>
      </c>
      <c r="M3726">
        <v>5</v>
      </c>
    </row>
    <row r="3727" spans="1:13" x14ac:dyDescent="0.3">
      <c r="A3727" t="s">
        <v>182</v>
      </c>
      <c r="B3727">
        <v>2018</v>
      </c>
      <c r="C3727" s="1">
        <v>950000</v>
      </c>
      <c r="D3727">
        <v>20000</v>
      </c>
      <c r="E3727" t="s">
        <v>14</v>
      </c>
      <c r="F3727" t="s">
        <v>25</v>
      </c>
      <c r="G3727" t="s">
        <v>12</v>
      </c>
      <c r="H3727" t="s">
        <v>121</v>
      </c>
      <c r="I3727" t="s">
        <v>1638</v>
      </c>
      <c r="J3727" t="s">
        <v>1629</v>
      </c>
      <c r="K3727" t="s">
        <v>1914</v>
      </c>
      <c r="L3727" t="s">
        <v>1836</v>
      </c>
      <c r="M3727">
        <v>5</v>
      </c>
    </row>
    <row r="3728" spans="1:13" x14ac:dyDescent="0.3">
      <c r="A3728" t="s">
        <v>660</v>
      </c>
      <c r="B3728">
        <v>2017</v>
      </c>
      <c r="C3728" s="1">
        <v>650000</v>
      </c>
      <c r="D3728">
        <v>21000</v>
      </c>
      <c r="E3728" t="s">
        <v>10</v>
      </c>
      <c r="F3728" t="s">
        <v>25</v>
      </c>
      <c r="G3728" t="s">
        <v>12</v>
      </c>
      <c r="H3728" t="s">
        <v>121</v>
      </c>
      <c r="I3728" t="s">
        <v>1817</v>
      </c>
      <c r="J3728" t="s">
        <v>1647</v>
      </c>
      <c r="K3728" t="s">
        <v>1870</v>
      </c>
      <c r="L3728" t="s">
        <v>1871</v>
      </c>
      <c r="M3728">
        <v>5</v>
      </c>
    </row>
    <row r="3729" spans="1:13" x14ac:dyDescent="0.3">
      <c r="A3729" t="s">
        <v>1461</v>
      </c>
      <c r="B3729">
        <v>2013</v>
      </c>
      <c r="C3729" s="1">
        <v>400000</v>
      </c>
      <c r="D3729">
        <v>70000</v>
      </c>
      <c r="E3729" t="s">
        <v>14</v>
      </c>
      <c r="F3729" t="s">
        <v>25</v>
      </c>
      <c r="G3729" t="s">
        <v>12</v>
      </c>
      <c r="H3729" t="s">
        <v>121</v>
      </c>
      <c r="I3729" t="s">
        <v>1826</v>
      </c>
      <c r="J3729" t="s">
        <v>1625</v>
      </c>
      <c r="K3729" t="s">
        <v>1626</v>
      </c>
      <c r="L3729" t="s">
        <v>1627</v>
      </c>
      <c r="M3729">
        <v>5</v>
      </c>
    </row>
    <row r="3730" spans="1:13" x14ac:dyDescent="0.3">
      <c r="A3730" t="s">
        <v>598</v>
      </c>
      <c r="B3730">
        <v>2015</v>
      </c>
      <c r="C3730" s="1">
        <v>400000</v>
      </c>
      <c r="D3730">
        <v>70000</v>
      </c>
      <c r="E3730" t="s">
        <v>10</v>
      </c>
      <c r="F3730" t="s">
        <v>25</v>
      </c>
      <c r="G3730" t="s">
        <v>19</v>
      </c>
      <c r="H3730" t="s">
        <v>126</v>
      </c>
      <c r="I3730" t="s">
        <v>1677</v>
      </c>
      <c r="J3730" t="s">
        <v>1647</v>
      </c>
      <c r="K3730" t="s">
        <v>1682</v>
      </c>
      <c r="L3730" t="s">
        <v>1865</v>
      </c>
      <c r="M3730">
        <v>5</v>
      </c>
    </row>
    <row r="3731" spans="1:13" x14ac:dyDescent="0.3">
      <c r="A3731" t="s">
        <v>277</v>
      </c>
      <c r="B3731">
        <v>2006</v>
      </c>
      <c r="C3731" s="1">
        <v>100000</v>
      </c>
      <c r="D3731">
        <v>42500</v>
      </c>
      <c r="E3731" t="s">
        <v>10</v>
      </c>
      <c r="F3731" t="s">
        <v>25</v>
      </c>
      <c r="G3731" t="s">
        <v>12</v>
      </c>
      <c r="H3731" t="s">
        <v>121</v>
      </c>
      <c r="I3731" t="s">
        <v>1687</v>
      </c>
      <c r="J3731" t="s">
        <v>1655</v>
      </c>
      <c r="K3731" t="s">
        <v>1688</v>
      </c>
      <c r="L3731" t="s">
        <v>1689</v>
      </c>
      <c r="M3731">
        <v>5</v>
      </c>
    </row>
    <row r="3732" spans="1:13" x14ac:dyDescent="0.3">
      <c r="A3732" t="s">
        <v>2386</v>
      </c>
      <c r="B3732">
        <v>2012</v>
      </c>
      <c r="C3732" s="1">
        <v>350000</v>
      </c>
      <c r="D3732">
        <v>25000</v>
      </c>
      <c r="E3732" t="s">
        <v>10</v>
      </c>
      <c r="F3732" t="s">
        <v>25</v>
      </c>
      <c r="G3732" t="s">
        <v>12</v>
      </c>
      <c r="H3732" t="s">
        <v>121</v>
      </c>
      <c r="I3732" t="s">
        <v>1807</v>
      </c>
      <c r="J3732" t="s">
        <v>1647</v>
      </c>
      <c r="K3732" t="s">
        <v>1808</v>
      </c>
      <c r="L3732" t="s">
        <v>2118</v>
      </c>
      <c r="M3732">
        <v>5</v>
      </c>
    </row>
    <row r="3733" spans="1:13" x14ac:dyDescent="0.3">
      <c r="A3733" t="s">
        <v>3340</v>
      </c>
      <c r="B3733">
        <v>2013</v>
      </c>
      <c r="C3733" s="1">
        <v>450000</v>
      </c>
      <c r="D3733">
        <v>80000</v>
      </c>
      <c r="E3733" t="s">
        <v>14</v>
      </c>
      <c r="F3733" t="s">
        <v>25</v>
      </c>
      <c r="G3733" t="s">
        <v>12</v>
      </c>
      <c r="H3733" t="s">
        <v>126</v>
      </c>
      <c r="I3733" t="s">
        <v>2366</v>
      </c>
      <c r="J3733" t="s">
        <v>3341</v>
      </c>
      <c r="K3733" t="s">
        <v>1905</v>
      </c>
      <c r="L3733" t="s">
        <v>1744</v>
      </c>
      <c r="M3733">
        <v>7</v>
      </c>
    </row>
    <row r="3734" spans="1:13" x14ac:dyDescent="0.3">
      <c r="A3734" t="s">
        <v>3342</v>
      </c>
      <c r="B3734">
        <v>2006</v>
      </c>
      <c r="C3734" s="1">
        <v>350000</v>
      </c>
      <c r="D3734">
        <v>90000</v>
      </c>
      <c r="E3734" t="s">
        <v>14</v>
      </c>
      <c r="F3734" t="s">
        <v>25</v>
      </c>
      <c r="G3734" t="s">
        <v>12</v>
      </c>
      <c r="H3734" t="s">
        <v>121</v>
      </c>
      <c r="I3734" t="s">
        <v>2914</v>
      </c>
      <c r="J3734" t="s">
        <v>2439</v>
      </c>
      <c r="K3734" t="s">
        <v>2915</v>
      </c>
      <c r="L3734" t="s">
        <v>2916</v>
      </c>
      <c r="M3734">
        <v>8</v>
      </c>
    </row>
    <row r="3735" spans="1:13" x14ac:dyDescent="0.3">
      <c r="A3735" t="s">
        <v>466</v>
      </c>
      <c r="B3735">
        <v>2010</v>
      </c>
      <c r="C3735" s="1">
        <v>250000</v>
      </c>
      <c r="D3735">
        <v>80000</v>
      </c>
      <c r="E3735" t="s">
        <v>14</v>
      </c>
      <c r="F3735" t="s">
        <v>25</v>
      </c>
      <c r="G3735" t="s">
        <v>12</v>
      </c>
      <c r="H3735" t="s">
        <v>151</v>
      </c>
      <c r="I3735" t="s">
        <v>2442</v>
      </c>
      <c r="J3735" t="s">
        <v>1704</v>
      </c>
      <c r="K3735" t="s">
        <v>1675</v>
      </c>
      <c r="L3735" t="s">
        <v>2443</v>
      </c>
      <c r="M3735">
        <v>5</v>
      </c>
    </row>
    <row r="3736" spans="1:13" x14ac:dyDescent="0.3">
      <c r="A3736" t="s">
        <v>2169</v>
      </c>
      <c r="B3736">
        <v>2013</v>
      </c>
      <c r="C3736" s="1">
        <v>450000</v>
      </c>
      <c r="D3736">
        <v>146000</v>
      </c>
      <c r="E3736" t="s">
        <v>14</v>
      </c>
      <c r="F3736" t="s">
        <v>25</v>
      </c>
      <c r="G3736" t="s">
        <v>12</v>
      </c>
      <c r="H3736" t="s">
        <v>126</v>
      </c>
      <c r="I3736" t="s">
        <v>2170</v>
      </c>
      <c r="J3736" t="s">
        <v>2164</v>
      </c>
      <c r="K3736" t="s">
        <v>1920</v>
      </c>
      <c r="L3736" t="s">
        <v>2171</v>
      </c>
      <c r="M3736">
        <v>7</v>
      </c>
    </row>
    <row r="3737" spans="1:13" x14ac:dyDescent="0.3">
      <c r="A3737" t="s">
        <v>245</v>
      </c>
      <c r="B3737">
        <v>2013</v>
      </c>
      <c r="C3737" s="1">
        <v>157000</v>
      </c>
      <c r="D3737">
        <v>47200</v>
      </c>
      <c r="E3737" t="s">
        <v>10</v>
      </c>
      <c r="F3737" t="s">
        <v>25</v>
      </c>
      <c r="G3737" t="s">
        <v>12</v>
      </c>
      <c r="H3737" t="s">
        <v>154</v>
      </c>
      <c r="I3737" t="s">
        <v>1642</v>
      </c>
      <c r="J3737" t="s">
        <v>1655</v>
      </c>
      <c r="K3737" t="s">
        <v>1656</v>
      </c>
      <c r="L3737" t="s">
        <v>1657</v>
      </c>
      <c r="M3737">
        <v>4</v>
      </c>
    </row>
    <row r="3738" spans="1:13" x14ac:dyDescent="0.3">
      <c r="A3738" t="s">
        <v>3123</v>
      </c>
      <c r="B3738">
        <v>2018</v>
      </c>
      <c r="C3738" s="1">
        <v>1500000</v>
      </c>
      <c r="D3738">
        <v>60000</v>
      </c>
      <c r="E3738" t="s">
        <v>14</v>
      </c>
      <c r="F3738" t="s">
        <v>25</v>
      </c>
      <c r="G3738" t="s">
        <v>12</v>
      </c>
      <c r="H3738" t="s">
        <v>121</v>
      </c>
      <c r="I3738" t="s">
        <v>1892</v>
      </c>
      <c r="J3738" t="s">
        <v>1742</v>
      </c>
      <c r="K3738" t="s">
        <v>2714</v>
      </c>
      <c r="L3738" t="s">
        <v>1894</v>
      </c>
      <c r="M3738">
        <v>7</v>
      </c>
    </row>
    <row r="3739" spans="1:13" x14ac:dyDescent="0.3">
      <c r="A3739" t="s">
        <v>609</v>
      </c>
      <c r="B3739">
        <v>2007</v>
      </c>
      <c r="C3739" s="1">
        <v>75000</v>
      </c>
      <c r="D3739">
        <v>100000</v>
      </c>
      <c r="E3739" t="s">
        <v>10</v>
      </c>
      <c r="F3739" t="s">
        <v>25</v>
      </c>
      <c r="G3739" t="s">
        <v>12</v>
      </c>
      <c r="H3739" t="s">
        <v>126</v>
      </c>
      <c r="I3739" t="s">
        <v>2056</v>
      </c>
      <c r="J3739" t="s">
        <v>2089</v>
      </c>
      <c r="K3739" t="s">
        <v>3266</v>
      </c>
      <c r="L3739" t="s">
        <v>3267</v>
      </c>
      <c r="M3739">
        <v>5</v>
      </c>
    </row>
    <row r="3740" spans="1:13" x14ac:dyDescent="0.3">
      <c r="A3740" t="s">
        <v>3343</v>
      </c>
      <c r="B3740">
        <v>2010</v>
      </c>
      <c r="C3740" s="1">
        <v>280000</v>
      </c>
      <c r="D3740">
        <v>100000</v>
      </c>
      <c r="E3740" t="s">
        <v>14</v>
      </c>
      <c r="F3740" t="s">
        <v>25</v>
      </c>
      <c r="G3740" t="s">
        <v>12</v>
      </c>
      <c r="H3740" t="s">
        <v>126</v>
      </c>
      <c r="I3740" t="s">
        <v>1768</v>
      </c>
      <c r="J3740" t="s">
        <v>2409</v>
      </c>
      <c r="K3740" t="s">
        <v>2086</v>
      </c>
      <c r="L3740" t="s">
        <v>2599</v>
      </c>
      <c r="M3740">
        <v>10</v>
      </c>
    </row>
    <row r="3741" spans="1:13" x14ac:dyDescent="0.3">
      <c r="A3741" t="s">
        <v>3344</v>
      </c>
      <c r="B3741">
        <v>2012</v>
      </c>
      <c r="C3741" s="1">
        <v>250999</v>
      </c>
      <c r="D3741">
        <v>120000</v>
      </c>
      <c r="E3741" t="s">
        <v>14</v>
      </c>
      <c r="F3741" t="s">
        <v>25</v>
      </c>
      <c r="G3741" t="s">
        <v>12</v>
      </c>
      <c r="H3741" t="s">
        <v>151</v>
      </c>
      <c r="I3741" t="s">
        <v>2056</v>
      </c>
      <c r="J3741" t="s">
        <v>2159</v>
      </c>
      <c r="K3741" t="s">
        <v>1909</v>
      </c>
      <c r="L3741" t="s">
        <v>3167</v>
      </c>
      <c r="M3741">
        <v>7</v>
      </c>
    </row>
    <row r="3742" spans="1:13" x14ac:dyDescent="0.3">
      <c r="A3742" t="s">
        <v>3345</v>
      </c>
      <c r="B3742">
        <v>2010</v>
      </c>
      <c r="C3742" s="1">
        <v>350000</v>
      </c>
      <c r="D3742">
        <v>80000</v>
      </c>
      <c r="E3742" t="s">
        <v>10</v>
      </c>
      <c r="F3742" t="s">
        <v>25</v>
      </c>
      <c r="G3742" t="s">
        <v>12</v>
      </c>
      <c r="H3742" t="s">
        <v>126</v>
      </c>
      <c r="I3742" t="s">
        <v>3346</v>
      </c>
      <c r="J3742" t="s">
        <v>2077</v>
      </c>
      <c r="K3742" t="s">
        <v>3347</v>
      </c>
      <c r="L3742" t="s">
        <v>3348</v>
      </c>
      <c r="M3742">
        <v>5</v>
      </c>
    </row>
    <row r="3743" spans="1:13" x14ac:dyDescent="0.3">
      <c r="A3743" t="s">
        <v>411</v>
      </c>
      <c r="B3743">
        <v>2016</v>
      </c>
      <c r="C3743" s="1">
        <v>300000</v>
      </c>
      <c r="D3743">
        <v>34000</v>
      </c>
      <c r="E3743" t="s">
        <v>10</v>
      </c>
      <c r="F3743" t="s">
        <v>25</v>
      </c>
      <c r="G3743" t="s">
        <v>12</v>
      </c>
      <c r="H3743" t="s">
        <v>121</v>
      </c>
      <c r="I3743" t="s">
        <v>1915</v>
      </c>
      <c r="J3743" t="s">
        <v>1916</v>
      </c>
      <c r="K3743" t="s">
        <v>1678</v>
      </c>
      <c r="L3743" t="s">
        <v>1917</v>
      </c>
      <c r="M3743">
        <v>5</v>
      </c>
    </row>
    <row r="3744" spans="1:13" x14ac:dyDescent="0.3">
      <c r="A3744" t="s">
        <v>3349</v>
      </c>
      <c r="B3744">
        <v>2017</v>
      </c>
      <c r="C3744" s="1">
        <v>819999</v>
      </c>
      <c r="D3744">
        <v>50000</v>
      </c>
      <c r="E3744" t="s">
        <v>14</v>
      </c>
      <c r="F3744" t="s">
        <v>25</v>
      </c>
      <c r="G3744" t="s">
        <v>12</v>
      </c>
      <c r="H3744" t="s">
        <v>121</v>
      </c>
      <c r="I3744" t="s">
        <v>2531</v>
      </c>
      <c r="J3744" t="s">
        <v>1667</v>
      </c>
      <c r="K3744" t="s">
        <v>1909</v>
      </c>
      <c r="L3744" t="s">
        <v>1686</v>
      </c>
      <c r="M3744">
        <v>5</v>
      </c>
    </row>
    <row r="3745" spans="1:13" x14ac:dyDescent="0.3">
      <c r="A3745" t="s">
        <v>1145</v>
      </c>
      <c r="B3745">
        <v>2010</v>
      </c>
      <c r="C3745" s="1">
        <v>409999</v>
      </c>
      <c r="D3745">
        <v>100000</v>
      </c>
      <c r="E3745" t="s">
        <v>14</v>
      </c>
      <c r="F3745" t="s">
        <v>25</v>
      </c>
      <c r="G3745" t="s">
        <v>12</v>
      </c>
      <c r="H3745" t="s">
        <v>126</v>
      </c>
      <c r="I3745" t="s">
        <v>2790</v>
      </c>
      <c r="J3745" t="s">
        <v>1896</v>
      </c>
      <c r="K3745" t="s">
        <v>2124</v>
      </c>
      <c r="L3745" t="s">
        <v>3231</v>
      </c>
      <c r="M3745">
        <v>5</v>
      </c>
    </row>
    <row r="3746" spans="1:13" x14ac:dyDescent="0.3">
      <c r="A3746" t="s">
        <v>1090</v>
      </c>
      <c r="B3746">
        <v>2008</v>
      </c>
      <c r="C3746" s="1">
        <v>275000</v>
      </c>
      <c r="D3746">
        <v>52000</v>
      </c>
      <c r="E3746" t="s">
        <v>10</v>
      </c>
      <c r="F3746" t="s">
        <v>25</v>
      </c>
      <c r="G3746" t="s">
        <v>12</v>
      </c>
      <c r="H3746" t="s">
        <v>126</v>
      </c>
      <c r="I3746" t="s">
        <v>2240</v>
      </c>
      <c r="J3746" t="s">
        <v>2053</v>
      </c>
      <c r="K3746" t="s">
        <v>2054</v>
      </c>
      <c r="L3746" t="s">
        <v>2241</v>
      </c>
      <c r="M3746">
        <v>5</v>
      </c>
    </row>
    <row r="3747" spans="1:13" x14ac:dyDescent="0.3">
      <c r="A3747" t="s">
        <v>223</v>
      </c>
      <c r="B3747">
        <v>2013</v>
      </c>
      <c r="C3747" s="1">
        <v>497000</v>
      </c>
      <c r="D3747">
        <v>110000</v>
      </c>
      <c r="E3747" t="s">
        <v>14</v>
      </c>
      <c r="F3747" t="s">
        <v>25</v>
      </c>
      <c r="G3747" t="s">
        <v>12</v>
      </c>
      <c r="H3747" t="s">
        <v>121</v>
      </c>
      <c r="I3747" t="s">
        <v>1918</v>
      </c>
      <c r="J3747" t="s">
        <v>1625</v>
      </c>
      <c r="K3747" t="s">
        <v>1811</v>
      </c>
      <c r="L3747" t="s">
        <v>1686</v>
      </c>
      <c r="M3747">
        <v>7</v>
      </c>
    </row>
    <row r="3748" spans="1:13" x14ac:dyDescent="0.3">
      <c r="A3748" t="s">
        <v>448</v>
      </c>
      <c r="B3748">
        <v>2015</v>
      </c>
      <c r="C3748" s="1">
        <v>500000</v>
      </c>
      <c r="D3748">
        <v>70000</v>
      </c>
      <c r="E3748" t="s">
        <v>10</v>
      </c>
      <c r="F3748" t="s">
        <v>25</v>
      </c>
      <c r="G3748" t="s">
        <v>12</v>
      </c>
      <c r="H3748" t="s">
        <v>121</v>
      </c>
      <c r="I3748" t="s">
        <v>1723</v>
      </c>
      <c r="J3748" t="s">
        <v>1647</v>
      </c>
      <c r="K3748" t="s">
        <v>1724</v>
      </c>
      <c r="L3748" t="s">
        <v>1725</v>
      </c>
      <c r="M3748">
        <v>5</v>
      </c>
    </row>
    <row r="3749" spans="1:13" x14ac:dyDescent="0.3">
      <c r="A3749" t="s">
        <v>3350</v>
      </c>
      <c r="B3749">
        <v>2006</v>
      </c>
      <c r="C3749" s="1">
        <v>170000</v>
      </c>
      <c r="D3749">
        <v>120000</v>
      </c>
      <c r="E3749" t="s">
        <v>14</v>
      </c>
      <c r="F3749" t="s">
        <v>25</v>
      </c>
      <c r="G3749" t="s">
        <v>12</v>
      </c>
      <c r="H3749" t="s">
        <v>126</v>
      </c>
      <c r="I3749" t="s">
        <v>1720</v>
      </c>
      <c r="J3749" t="s">
        <v>2164</v>
      </c>
      <c r="K3749" t="s">
        <v>2058</v>
      </c>
      <c r="L3749" t="s">
        <v>3351</v>
      </c>
      <c r="M3749">
        <v>7</v>
      </c>
    </row>
    <row r="3750" spans="1:13" x14ac:dyDescent="0.3">
      <c r="A3750" t="s">
        <v>3352</v>
      </c>
      <c r="B3750">
        <v>2019</v>
      </c>
      <c r="C3750" s="1">
        <v>2700000</v>
      </c>
      <c r="D3750">
        <v>10000</v>
      </c>
      <c r="E3750" t="s">
        <v>14</v>
      </c>
      <c r="F3750" t="s">
        <v>25</v>
      </c>
      <c r="G3750" t="s">
        <v>19</v>
      </c>
      <c r="H3750" t="s">
        <v>121</v>
      </c>
      <c r="I3750" t="s">
        <v>2967</v>
      </c>
      <c r="J3750" t="s">
        <v>3353</v>
      </c>
      <c r="K3750" t="s">
        <v>3354</v>
      </c>
      <c r="L3750" t="s">
        <v>3355</v>
      </c>
      <c r="M3750">
        <v>7</v>
      </c>
    </row>
    <row r="3751" spans="1:13" x14ac:dyDescent="0.3">
      <c r="A3751" t="s">
        <v>182</v>
      </c>
      <c r="B3751">
        <v>2019</v>
      </c>
      <c r="C3751" s="1">
        <v>975000</v>
      </c>
      <c r="D3751">
        <v>30000</v>
      </c>
      <c r="E3751" t="s">
        <v>14</v>
      </c>
      <c r="F3751" t="s">
        <v>25</v>
      </c>
      <c r="G3751" t="s">
        <v>12</v>
      </c>
      <c r="H3751" t="s">
        <v>121</v>
      </c>
      <c r="I3751" t="s">
        <v>1638</v>
      </c>
      <c r="J3751" t="s">
        <v>1629</v>
      </c>
      <c r="K3751" t="s">
        <v>1914</v>
      </c>
      <c r="L3751" t="s">
        <v>1836</v>
      </c>
      <c r="M3751">
        <v>5</v>
      </c>
    </row>
    <row r="3752" spans="1:13" x14ac:dyDescent="0.3">
      <c r="A3752" t="s">
        <v>3356</v>
      </c>
      <c r="B3752">
        <v>2018</v>
      </c>
      <c r="C3752" s="1">
        <v>620000</v>
      </c>
      <c r="D3752">
        <v>15000</v>
      </c>
      <c r="E3752" t="s">
        <v>10</v>
      </c>
      <c r="F3752" t="s">
        <v>25</v>
      </c>
      <c r="G3752" t="s">
        <v>12</v>
      </c>
      <c r="H3752" t="s">
        <v>121</v>
      </c>
      <c r="I3752" t="s">
        <v>2030</v>
      </c>
      <c r="J3752" t="s">
        <v>1881</v>
      </c>
      <c r="K3752" t="s">
        <v>2809</v>
      </c>
      <c r="L3752" t="s">
        <v>1883</v>
      </c>
      <c r="M3752">
        <v>5</v>
      </c>
    </row>
    <row r="3753" spans="1:13" x14ac:dyDescent="0.3">
      <c r="A3753" t="s">
        <v>720</v>
      </c>
      <c r="B3753">
        <v>2019</v>
      </c>
      <c r="C3753" s="1">
        <v>1227000</v>
      </c>
      <c r="D3753">
        <v>5000</v>
      </c>
      <c r="E3753" t="s">
        <v>10</v>
      </c>
      <c r="F3753" t="s">
        <v>25</v>
      </c>
      <c r="G3753" t="s">
        <v>19</v>
      </c>
      <c r="H3753" t="s">
        <v>121</v>
      </c>
      <c r="I3753" t="s">
        <v>1970</v>
      </c>
      <c r="J3753" t="s">
        <v>1634</v>
      </c>
      <c r="K3753" t="s">
        <v>1971</v>
      </c>
      <c r="L3753" t="s">
        <v>1752</v>
      </c>
      <c r="M3753">
        <v>5</v>
      </c>
    </row>
    <row r="3754" spans="1:13" x14ac:dyDescent="0.3">
      <c r="A3754" t="s">
        <v>237</v>
      </c>
      <c r="B3754">
        <v>2018</v>
      </c>
      <c r="C3754" s="1">
        <v>950000</v>
      </c>
      <c r="D3754">
        <v>40000</v>
      </c>
      <c r="E3754" t="s">
        <v>14</v>
      </c>
      <c r="F3754" t="s">
        <v>25</v>
      </c>
      <c r="G3754" t="s">
        <v>12</v>
      </c>
      <c r="H3754" t="s">
        <v>121</v>
      </c>
      <c r="I3754" t="s">
        <v>1638</v>
      </c>
      <c r="J3754" t="s">
        <v>1629</v>
      </c>
      <c r="K3754" t="s">
        <v>1914</v>
      </c>
      <c r="L3754" t="s">
        <v>1836</v>
      </c>
      <c r="M3754">
        <v>5</v>
      </c>
    </row>
    <row r="3755" spans="1:13" x14ac:dyDescent="0.3">
      <c r="A3755" t="s">
        <v>3357</v>
      </c>
      <c r="B3755">
        <v>2019</v>
      </c>
      <c r="C3755" s="1">
        <v>1700000</v>
      </c>
      <c r="D3755">
        <v>16500</v>
      </c>
      <c r="E3755" t="s">
        <v>10</v>
      </c>
      <c r="F3755" t="s">
        <v>11</v>
      </c>
      <c r="G3755" t="s">
        <v>19</v>
      </c>
      <c r="H3755" t="s">
        <v>121</v>
      </c>
      <c r="I3755" t="s">
        <v>1966</v>
      </c>
      <c r="J3755" t="s">
        <v>1967</v>
      </c>
      <c r="K3755" t="s">
        <v>1968</v>
      </c>
      <c r="L3755" t="s">
        <v>1969</v>
      </c>
      <c r="M3755">
        <v>5</v>
      </c>
    </row>
    <row r="3756" spans="1:13" x14ac:dyDescent="0.3">
      <c r="A3756" t="s">
        <v>223</v>
      </c>
      <c r="B3756">
        <v>2014</v>
      </c>
      <c r="C3756" s="1">
        <v>545000</v>
      </c>
      <c r="D3756">
        <v>110000</v>
      </c>
      <c r="E3756" t="s">
        <v>14</v>
      </c>
      <c r="F3756" t="s">
        <v>25</v>
      </c>
      <c r="G3756" t="s">
        <v>12</v>
      </c>
      <c r="H3756" t="s">
        <v>121</v>
      </c>
      <c r="I3756" t="s">
        <v>1918</v>
      </c>
      <c r="J3756" t="s">
        <v>1625</v>
      </c>
      <c r="K3756" t="s">
        <v>1811</v>
      </c>
      <c r="L3756" t="s">
        <v>1686</v>
      </c>
      <c r="M3756">
        <v>7</v>
      </c>
    </row>
    <row r="3757" spans="1:13" x14ac:dyDescent="0.3">
      <c r="A3757" t="s">
        <v>459</v>
      </c>
      <c r="B3757">
        <v>2011</v>
      </c>
      <c r="C3757" s="1">
        <v>400000</v>
      </c>
      <c r="D3757">
        <v>72000</v>
      </c>
      <c r="E3757" t="s">
        <v>14</v>
      </c>
      <c r="F3757" t="s">
        <v>25</v>
      </c>
      <c r="G3757" t="s">
        <v>12</v>
      </c>
      <c r="H3757" t="s">
        <v>121</v>
      </c>
      <c r="I3757" t="s">
        <v>1826</v>
      </c>
      <c r="J3757" t="s">
        <v>1625</v>
      </c>
      <c r="K3757" t="s">
        <v>1626</v>
      </c>
      <c r="L3757" t="s">
        <v>1627</v>
      </c>
      <c r="M3757">
        <v>5</v>
      </c>
    </row>
    <row r="3758" spans="1:13" x14ac:dyDescent="0.3">
      <c r="A3758" t="s">
        <v>3292</v>
      </c>
      <c r="B3758">
        <v>2015</v>
      </c>
      <c r="C3758" s="1">
        <v>562000</v>
      </c>
      <c r="D3758">
        <v>60000</v>
      </c>
      <c r="E3758" t="s">
        <v>14</v>
      </c>
      <c r="F3758" t="s">
        <v>25</v>
      </c>
      <c r="G3758" t="s">
        <v>12</v>
      </c>
      <c r="H3758" t="s">
        <v>121</v>
      </c>
      <c r="I3758" t="s">
        <v>2224</v>
      </c>
      <c r="J3758" t="s">
        <v>1625</v>
      </c>
      <c r="K3758" t="s">
        <v>1626</v>
      </c>
      <c r="L3758" t="s">
        <v>1627</v>
      </c>
      <c r="M3758">
        <v>5</v>
      </c>
    </row>
    <row r="3759" spans="1:13" x14ac:dyDescent="0.3">
      <c r="A3759" t="s">
        <v>3358</v>
      </c>
      <c r="B3759">
        <v>2002</v>
      </c>
      <c r="C3759" s="1">
        <v>96000</v>
      </c>
      <c r="D3759">
        <v>120000</v>
      </c>
      <c r="E3759" t="s">
        <v>14</v>
      </c>
      <c r="F3759" t="s">
        <v>25</v>
      </c>
      <c r="G3759" t="s">
        <v>12</v>
      </c>
      <c r="H3759" t="s">
        <v>121</v>
      </c>
      <c r="I3759" t="s">
        <v>2158</v>
      </c>
      <c r="J3759" t="s">
        <v>2159</v>
      </c>
      <c r="K3759" t="s">
        <v>1708</v>
      </c>
      <c r="L3759" t="s">
        <v>3359</v>
      </c>
      <c r="M3759">
        <v>7</v>
      </c>
    </row>
    <row r="3760" spans="1:13" x14ac:dyDescent="0.3">
      <c r="A3760" t="s">
        <v>3360</v>
      </c>
      <c r="B3760">
        <v>1999</v>
      </c>
      <c r="C3760" s="1">
        <v>155000</v>
      </c>
      <c r="D3760">
        <v>100000</v>
      </c>
      <c r="E3760" t="s">
        <v>14</v>
      </c>
      <c r="F3760" t="s">
        <v>25</v>
      </c>
      <c r="G3760" t="s">
        <v>12</v>
      </c>
      <c r="H3760" t="s">
        <v>154</v>
      </c>
      <c r="I3760" t="s">
        <v>1768</v>
      </c>
      <c r="J3760" t="s">
        <v>1839</v>
      </c>
      <c r="K3760" t="s">
        <v>2029</v>
      </c>
      <c r="L3760" t="s">
        <v>3121</v>
      </c>
      <c r="M3760">
        <v>5</v>
      </c>
    </row>
    <row r="3761" spans="1:13" x14ac:dyDescent="0.3">
      <c r="A3761" t="s">
        <v>267</v>
      </c>
      <c r="B3761">
        <v>2009</v>
      </c>
      <c r="C3761" s="1">
        <v>210000</v>
      </c>
      <c r="D3761">
        <v>120000</v>
      </c>
      <c r="E3761" t="s">
        <v>14</v>
      </c>
      <c r="F3761" t="s">
        <v>25</v>
      </c>
      <c r="G3761" t="s">
        <v>12</v>
      </c>
      <c r="H3761" t="s">
        <v>151</v>
      </c>
      <c r="I3761" t="s">
        <v>1676</v>
      </c>
      <c r="J3761" t="s">
        <v>1676</v>
      </c>
      <c r="K3761" t="s">
        <v>1676</v>
      </c>
      <c r="L3761" t="s">
        <v>1676</v>
      </c>
    </row>
    <row r="3762" spans="1:13" x14ac:dyDescent="0.3">
      <c r="A3762" t="s">
        <v>719</v>
      </c>
      <c r="B3762">
        <v>2015</v>
      </c>
      <c r="C3762" s="1">
        <v>590000</v>
      </c>
      <c r="D3762">
        <v>80000</v>
      </c>
      <c r="E3762" t="s">
        <v>14</v>
      </c>
      <c r="F3762" t="s">
        <v>25</v>
      </c>
      <c r="G3762" t="s">
        <v>12</v>
      </c>
      <c r="H3762" t="s">
        <v>121</v>
      </c>
      <c r="I3762" t="s">
        <v>3226</v>
      </c>
      <c r="J3762" t="s">
        <v>1629</v>
      </c>
      <c r="K3762" t="s">
        <v>3227</v>
      </c>
      <c r="L3762" t="s">
        <v>2287</v>
      </c>
      <c r="M3762">
        <v>5</v>
      </c>
    </row>
    <row r="3763" spans="1:13" x14ac:dyDescent="0.3">
      <c r="A3763" t="s">
        <v>1459</v>
      </c>
      <c r="B3763">
        <v>2016</v>
      </c>
      <c r="C3763" s="1">
        <v>350000</v>
      </c>
      <c r="D3763">
        <v>120000</v>
      </c>
      <c r="E3763" t="s">
        <v>14</v>
      </c>
      <c r="F3763" t="s">
        <v>25</v>
      </c>
      <c r="G3763" t="s">
        <v>12</v>
      </c>
      <c r="H3763" t="s">
        <v>126</v>
      </c>
      <c r="I3763" t="s">
        <v>2257</v>
      </c>
      <c r="J3763" t="s">
        <v>2179</v>
      </c>
      <c r="K3763" t="s">
        <v>2279</v>
      </c>
      <c r="L3763" t="s">
        <v>2259</v>
      </c>
      <c r="M3763">
        <v>5</v>
      </c>
    </row>
    <row r="3764" spans="1:13" x14ac:dyDescent="0.3">
      <c r="A3764" t="s">
        <v>825</v>
      </c>
      <c r="B3764">
        <v>2017</v>
      </c>
      <c r="C3764" s="1">
        <v>484999</v>
      </c>
      <c r="D3764">
        <v>30000</v>
      </c>
      <c r="E3764" t="s">
        <v>10</v>
      </c>
      <c r="F3764" t="s">
        <v>25</v>
      </c>
      <c r="G3764" t="s">
        <v>12</v>
      </c>
      <c r="H3764" t="s">
        <v>121</v>
      </c>
      <c r="I3764" t="s">
        <v>2697</v>
      </c>
      <c r="J3764" t="s">
        <v>1647</v>
      </c>
      <c r="K3764" t="s">
        <v>1870</v>
      </c>
      <c r="L3764" t="s">
        <v>1871</v>
      </c>
      <c r="M3764">
        <v>5</v>
      </c>
    </row>
    <row r="3765" spans="1:13" x14ac:dyDescent="0.3">
      <c r="A3765" t="s">
        <v>322</v>
      </c>
      <c r="B3765">
        <v>2015</v>
      </c>
      <c r="C3765" s="1">
        <v>240000</v>
      </c>
      <c r="D3765">
        <v>110000</v>
      </c>
      <c r="E3765" t="s">
        <v>14</v>
      </c>
      <c r="F3765" t="s">
        <v>25</v>
      </c>
      <c r="G3765" t="s">
        <v>12</v>
      </c>
      <c r="H3765" t="s">
        <v>126</v>
      </c>
      <c r="I3765" t="s">
        <v>1864</v>
      </c>
      <c r="J3765" t="s">
        <v>1896</v>
      </c>
      <c r="K3765" t="s">
        <v>2124</v>
      </c>
      <c r="L3765" t="s">
        <v>2125</v>
      </c>
      <c r="M3765">
        <v>5</v>
      </c>
    </row>
    <row r="3766" spans="1:13" x14ac:dyDescent="0.3">
      <c r="A3766" t="s">
        <v>419</v>
      </c>
      <c r="B3766">
        <v>2008</v>
      </c>
      <c r="C3766" s="1">
        <v>500000</v>
      </c>
      <c r="D3766">
        <v>219000</v>
      </c>
      <c r="E3766" t="s">
        <v>14</v>
      </c>
      <c r="F3766" t="s">
        <v>25</v>
      </c>
      <c r="G3766" t="s">
        <v>12</v>
      </c>
      <c r="H3766" t="s">
        <v>126</v>
      </c>
      <c r="I3766" t="s">
        <v>2148</v>
      </c>
      <c r="J3766" t="s">
        <v>1764</v>
      </c>
      <c r="K3766" t="s">
        <v>2149</v>
      </c>
      <c r="L3766" t="s">
        <v>2150</v>
      </c>
      <c r="M3766">
        <v>8</v>
      </c>
    </row>
    <row r="3767" spans="1:13" x14ac:dyDescent="0.3">
      <c r="A3767" t="s">
        <v>354</v>
      </c>
      <c r="B3767">
        <v>2017</v>
      </c>
      <c r="C3767" s="1">
        <v>300000</v>
      </c>
      <c r="D3767">
        <v>80000</v>
      </c>
      <c r="E3767" t="s">
        <v>10</v>
      </c>
      <c r="F3767" t="s">
        <v>25</v>
      </c>
      <c r="G3767" t="s">
        <v>12</v>
      </c>
      <c r="H3767" t="s">
        <v>121</v>
      </c>
      <c r="I3767" t="s">
        <v>1710</v>
      </c>
      <c r="J3767" t="s">
        <v>1655</v>
      </c>
      <c r="K3767" t="s">
        <v>1711</v>
      </c>
      <c r="L3767" t="s">
        <v>1712</v>
      </c>
      <c r="M3767">
        <v>5</v>
      </c>
    </row>
    <row r="3768" spans="1:13" x14ac:dyDescent="0.3">
      <c r="A3768" t="s">
        <v>2590</v>
      </c>
      <c r="B3768">
        <v>2016</v>
      </c>
      <c r="C3768" s="1">
        <v>750000</v>
      </c>
      <c r="D3768">
        <v>80000</v>
      </c>
      <c r="E3768" t="s">
        <v>14</v>
      </c>
      <c r="F3768" t="s">
        <v>25</v>
      </c>
      <c r="G3768" t="s">
        <v>12</v>
      </c>
      <c r="H3768" t="s">
        <v>121</v>
      </c>
      <c r="I3768" t="s">
        <v>2062</v>
      </c>
      <c r="J3768" t="s">
        <v>1625</v>
      </c>
      <c r="K3768" t="s">
        <v>1685</v>
      </c>
      <c r="L3768" t="s">
        <v>1686</v>
      </c>
      <c r="M3768">
        <v>5</v>
      </c>
    </row>
    <row r="3769" spans="1:13" x14ac:dyDescent="0.3">
      <c r="A3769" t="s">
        <v>655</v>
      </c>
      <c r="B3769">
        <v>2016</v>
      </c>
      <c r="C3769" s="1">
        <v>574000</v>
      </c>
      <c r="D3769">
        <v>35000</v>
      </c>
      <c r="E3769" t="s">
        <v>10</v>
      </c>
      <c r="F3769" t="s">
        <v>25</v>
      </c>
      <c r="G3769" t="s">
        <v>12</v>
      </c>
      <c r="H3769" t="s">
        <v>126</v>
      </c>
      <c r="I3769" t="s">
        <v>1907</v>
      </c>
      <c r="J3769" t="s">
        <v>1647</v>
      </c>
      <c r="K3769" t="s">
        <v>1757</v>
      </c>
      <c r="L3769" t="s">
        <v>1709</v>
      </c>
      <c r="M3769">
        <v>5</v>
      </c>
    </row>
    <row r="3770" spans="1:13" x14ac:dyDescent="0.3">
      <c r="A3770" t="s">
        <v>680</v>
      </c>
      <c r="B3770">
        <v>2013</v>
      </c>
      <c r="C3770" s="1">
        <v>200000</v>
      </c>
      <c r="D3770">
        <v>167000</v>
      </c>
      <c r="E3770" t="s">
        <v>14</v>
      </c>
      <c r="F3770" t="s">
        <v>25</v>
      </c>
      <c r="G3770" t="s">
        <v>12</v>
      </c>
      <c r="H3770" t="s">
        <v>121</v>
      </c>
      <c r="I3770" t="s">
        <v>2449</v>
      </c>
      <c r="J3770" t="s">
        <v>1625</v>
      </c>
      <c r="K3770" t="s">
        <v>1701</v>
      </c>
      <c r="L3770" t="s">
        <v>1806</v>
      </c>
      <c r="M3770">
        <v>5</v>
      </c>
    </row>
    <row r="3771" spans="1:13" x14ac:dyDescent="0.3">
      <c r="A3771" t="s">
        <v>687</v>
      </c>
      <c r="B3771">
        <v>2016</v>
      </c>
      <c r="C3771" s="1">
        <v>1100000</v>
      </c>
      <c r="D3771">
        <v>94000</v>
      </c>
      <c r="E3771" t="s">
        <v>14</v>
      </c>
      <c r="F3771" t="s">
        <v>25</v>
      </c>
      <c r="G3771" t="s">
        <v>12</v>
      </c>
      <c r="H3771" t="s">
        <v>121</v>
      </c>
      <c r="I3771" t="s">
        <v>1911</v>
      </c>
      <c r="J3771" t="s">
        <v>1900</v>
      </c>
      <c r="K3771" t="s">
        <v>1912</v>
      </c>
      <c r="L3771" t="s">
        <v>1913</v>
      </c>
      <c r="M3771">
        <v>5</v>
      </c>
    </row>
    <row r="3772" spans="1:13" x14ac:dyDescent="0.3">
      <c r="A3772" t="s">
        <v>334</v>
      </c>
      <c r="B3772">
        <v>2012</v>
      </c>
      <c r="C3772" s="1">
        <v>350000</v>
      </c>
      <c r="D3772">
        <v>80000</v>
      </c>
      <c r="E3772" t="s">
        <v>10</v>
      </c>
      <c r="F3772" t="s">
        <v>25</v>
      </c>
      <c r="G3772" t="s">
        <v>12</v>
      </c>
      <c r="H3772" t="s">
        <v>121</v>
      </c>
      <c r="I3772" t="s">
        <v>1919</v>
      </c>
      <c r="J3772" t="s">
        <v>1850</v>
      </c>
      <c r="K3772" t="s">
        <v>1920</v>
      </c>
      <c r="L3772" t="s">
        <v>1921</v>
      </c>
      <c r="M3772">
        <v>5</v>
      </c>
    </row>
    <row r="3773" spans="1:13" x14ac:dyDescent="0.3">
      <c r="A3773" t="s">
        <v>891</v>
      </c>
      <c r="B3773">
        <v>1998</v>
      </c>
      <c r="C3773" s="1">
        <v>70000</v>
      </c>
      <c r="D3773">
        <v>100000</v>
      </c>
      <c r="E3773" t="s">
        <v>10</v>
      </c>
      <c r="F3773" t="s">
        <v>25</v>
      </c>
      <c r="G3773" t="s">
        <v>12</v>
      </c>
      <c r="H3773" t="s">
        <v>126</v>
      </c>
      <c r="I3773" t="s">
        <v>1642</v>
      </c>
      <c r="J3773" t="s">
        <v>1655</v>
      </c>
      <c r="K3773" t="s">
        <v>1656</v>
      </c>
      <c r="L3773" t="s">
        <v>1657</v>
      </c>
      <c r="M3773">
        <v>4</v>
      </c>
    </row>
    <row r="3774" spans="1:13" x14ac:dyDescent="0.3">
      <c r="A3774" t="s">
        <v>1271</v>
      </c>
      <c r="B3774">
        <v>2005</v>
      </c>
      <c r="C3774" s="1">
        <v>120000</v>
      </c>
      <c r="D3774">
        <v>90000</v>
      </c>
      <c r="E3774" t="s">
        <v>10</v>
      </c>
      <c r="F3774" t="s">
        <v>25</v>
      </c>
      <c r="G3774" t="s">
        <v>12</v>
      </c>
      <c r="H3774" t="s">
        <v>126</v>
      </c>
      <c r="I3774" t="s">
        <v>2967</v>
      </c>
      <c r="J3774" t="s">
        <v>2968</v>
      </c>
      <c r="K3774" t="s">
        <v>2124</v>
      </c>
      <c r="L3774" t="s">
        <v>2969</v>
      </c>
      <c r="M3774">
        <v>5</v>
      </c>
    </row>
    <row r="3775" spans="1:13" x14ac:dyDescent="0.3">
      <c r="A3775" t="s">
        <v>147</v>
      </c>
      <c r="B3775">
        <v>2012</v>
      </c>
      <c r="C3775" s="1">
        <v>700000</v>
      </c>
      <c r="D3775">
        <v>246000</v>
      </c>
      <c r="E3775" t="s">
        <v>14</v>
      </c>
      <c r="F3775" t="s">
        <v>25</v>
      </c>
      <c r="G3775" t="s">
        <v>12</v>
      </c>
      <c r="H3775" t="s">
        <v>126</v>
      </c>
      <c r="I3775" t="s">
        <v>1763</v>
      </c>
      <c r="J3775" t="s">
        <v>1764</v>
      </c>
      <c r="K3775" t="s">
        <v>1765</v>
      </c>
      <c r="L3775" t="s">
        <v>1766</v>
      </c>
      <c r="M3775">
        <v>7</v>
      </c>
    </row>
    <row r="3776" spans="1:13" x14ac:dyDescent="0.3">
      <c r="A3776" t="s">
        <v>373</v>
      </c>
      <c r="B3776">
        <v>2019</v>
      </c>
      <c r="C3776" s="1">
        <v>500000</v>
      </c>
      <c r="D3776">
        <v>10000</v>
      </c>
      <c r="E3776" t="s">
        <v>10</v>
      </c>
      <c r="F3776" t="s">
        <v>25</v>
      </c>
      <c r="G3776" t="s">
        <v>12</v>
      </c>
      <c r="H3776" t="s">
        <v>121</v>
      </c>
      <c r="I3776" t="s">
        <v>1707</v>
      </c>
      <c r="J3776" t="s">
        <v>1647</v>
      </c>
      <c r="K3776" t="s">
        <v>1708</v>
      </c>
      <c r="L3776" t="s">
        <v>1709</v>
      </c>
      <c r="M3776">
        <v>5</v>
      </c>
    </row>
    <row r="3777" spans="1:13" x14ac:dyDescent="0.3">
      <c r="A3777" t="s">
        <v>1608</v>
      </c>
      <c r="B3777">
        <v>2016</v>
      </c>
      <c r="C3777" s="1">
        <v>370000</v>
      </c>
      <c r="D3777">
        <v>90000</v>
      </c>
      <c r="E3777" t="s">
        <v>14</v>
      </c>
      <c r="F3777" t="s">
        <v>25</v>
      </c>
      <c r="G3777" t="s">
        <v>12</v>
      </c>
      <c r="H3777" t="s">
        <v>121</v>
      </c>
      <c r="I3777" t="s">
        <v>1895</v>
      </c>
      <c r="J3777" t="s">
        <v>1896</v>
      </c>
      <c r="K3777" t="s">
        <v>1897</v>
      </c>
      <c r="L3777" t="s">
        <v>1898</v>
      </c>
      <c r="M3777">
        <v>5</v>
      </c>
    </row>
    <row r="3778" spans="1:13" x14ac:dyDescent="0.3">
      <c r="A3778" t="s">
        <v>3361</v>
      </c>
      <c r="B3778">
        <v>2019</v>
      </c>
      <c r="C3778" s="1">
        <v>600000</v>
      </c>
      <c r="D3778">
        <v>5200</v>
      </c>
      <c r="E3778" t="s">
        <v>10</v>
      </c>
      <c r="F3778" t="s">
        <v>25</v>
      </c>
      <c r="G3778" t="s">
        <v>12</v>
      </c>
      <c r="H3778" t="s">
        <v>121</v>
      </c>
      <c r="I3778" t="s">
        <v>1703</v>
      </c>
      <c r="J3778" t="s">
        <v>1704</v>
      </c>
      <c r="K3778" t="s">
        <v>1705</v>
      </c>
      <c r="L3778" t="s">
        <v>1706</v>
      </c>
      <c r="M3778">
        <v>5</v>
      </c>
    </row>
    <row r="3779" spans="1:13" x14ac:dyDescent="0.3">
      <c r="A3779" t="s">
        <v>1566</v>
      </c>
      <c r="B3779">
        <v>2006</v>
      </c>
      <c r="C3779" s="1">
        <v>100000</v>
      </c>
      <c r="D3779">
        <v>120000</v>
      </c>
      <c r="E3779" t="s">
        <v>10</v>
      </c>
      <c r="F3779" t="s">
        <v>25</v>
      </c>
      <c r="G3779" t="s">
        <v>12</v>
      </c>
      <c r="H3779" t="s">
        <v>126</v>
      </c>
      <c r="I3779" t="s">
        <v>1670</v>
      </c>
      <c r="J3779" t="s">
        <v>1671</v>
      </c>
      <c r="K3779" t="s">
        <v>1672</v>
      </c>
      <c r="L3779" t="s">
        <v>1673</v>
      </c>
      <c r="M3779">
        <v>5</v>
      </c>
    </row>
    <row r="3780" spans="1:13" x14ac:dyDescent="0.3">
      <c r="A3780" t="s">
        <v>459</v>
      </c>
      <c r="B3780">
        <v>2013</v>
      </c>
      <c r="C3780" s="1">
        <v>409999</v>
      </c>
      <c r="D3780">
        <v>90000</v>
      </c>
      <c r="E3780" t="s">
        <v>14</v>
      </c>
      <c r="F3780" t="s">
        <v>25</v>
      </c>
      <c r="G3780" t="s">
        <v>12</v>
      </c>
      <c r="H3780" t="s">
        <v>126</v>
      </c>
      <c r="I3780" t="s">
        <v>1826</v>
      </c>
      <c r="J3780" t="s">
        <v>1625</v>
      </c>
      <c r="K3780" t="s">
        <v>1626</v>
      </c>
      <c r="L3780" t="s">
        <v>1627</v>
      </c>
      <c r="M3780">
        <v>5</v>
      </c>
    </row>
    <row r="3781" spans="1:13" x14ac:dyDescent="0.3">
      <c r="A3781" t="s">
        <v>3362</v>
      </c>
      <c r="B3781">
        <v>2016</v>
      </c>
      <c r="C3781" s="1">
        <v>750000</v>
      </c>
      <c r="D3781">
        <v>50000</v>
      </c>
      <c r="E3781" t="s">
        <v>10</v>
      </c>
      <c r="F3781" t="s">
        <v>25</v>
      </c>
      <c r="G3781" t="s">
        <v>19</v>
      </c>
      <c r="H3781" t="s">
        <v>121</v>
      </c>
      <c r="I3781" t="s">
        <v>1970</v>
      </c>
      <c r="J3781" t="s">
        <v>1634</v>
      </c>
      <c r="K3781" t="s">
        <v>1751</v>
      </c>
      <c r="L3781" t="s">
        <v>1752</v>
      </c>
      <c r="M3781">
        <v>5</v>
      </c>
    </row>
    <row r="3782" spans="1:13" x14ac:dyDescent="0.3">
      <c r="A3782" t="s">
        <v>162</v>
      </c>
      <c r="B3782">
        <v>2017</v>
      </c>
      <c r="C3782" s="1">
        <v>600000</v>
      </c>
      <c r="D3782">
        <v>5000</v>
      </c>
      <c r="E3782" t="s">
        <v>10</v>
      </c>
      <c r="F3782" t="s">
        <v>25</v>
      </c>
      <c r="G3782" t="s">
        <v>12</v>
      </c>
      <c r="H3782" t="s">
        <v>121</v>
      </c>
      <c r="I3782" t="s">
        <v>1677</v>
      </c>
      <c r="J3782" t="s">
        <v>1647</v>
      </c>
      <c r="K3782" t="s">
        <v>1648</v>
      </c>
      <c r="L3782" t="s">
        <v>1649</v>
      </c>
      <c r="M3782">
        <v>5</v>
      </c>
    </row>
    <row r="3783" spans="1:13" x14ac:dyDescent="0.3">
      <c r="A3783" t="s">
        <v>3363</v>
      </c>
      <c r="B3783">
        <v>2018</v>
      </c>
      <c r="C3783" s="1">
        <v>550000</v>
      </c>
      <c r="D3783">
        <v>10500</v>
      </c>
      <c r="E3783" t="s">
        <v>10</v>
      </c>
      <c r="F3783" t="s">
        <v>25</v>
      </c>
      <c r="G3783" t="s">
        <v>12</v>
      </c>
      <c r="H3783" t="s">
        <v>121</v>
      </c>
      <c r="I3783" t="s">
        <v>1680</v>
      </c>
      <c r="J3783" t="s">
        <v>1681</v>
      </c>
      <c r="K3783" t="s">
        <v>1682</v>
      </c>
      <c r="L3783" t="s">
        <v>1683</v>
      </c>
      <c r="M3783">
        <v>6</v>
      </c>
    </row>
    <row r="3784" spans="1:13" x14ac:dyDescent="0.3">
      <c r="A3784" t="s">
        <v>268</v>
      </c>
      <c r="B3784">
        <v>2018</v>
      </c>
      <c r="C3784" s="1">
        <v>950000</v>
      </c>
      <c r="D3784">
        <v>26000</v>
      </c>
      <c r="E3784" t="s">
        <v>14</v>
      </c>
      <c r="F3784" t="s">
        <v>25</v>
      </c>
      <c r="G3784" t="s">
        <v>12</v>
      </c>
      <c r="H3784" t="s">
        <v>121</v>
      </c>
      <c r="I3784" t="s">
        <v>2270</v>
      </c>
      <c r="J3784" t="s">
        <v>1667</v>
      </c>
      <c r="K3784" t="s">
        <v>1668</v>
      </c>
      <c r="L3784" t="s">
        <v>2271</v>
      </c>
      <c r="M3784">
        <v>5</v>
      </c>
    </row>
    <row r="3785" spans="1:13" x14ac:dyDescent="0.3">
      <c r="A3785" t="s">
        <v>1151</v>
      </c>
      <c r="B3785">
        <v>2014</v>
      </c>
      <c r="C3785" s="1">
        <v>645000</v>
      </c>
      <c r="D3785">
        <v>139000</v>
      </c>
      <c r="E3785" t="s">
        <v>14</v>
      </c>
      <c r="F3785" t="s">
        <v>25</v>
      </c>
      <c r="G3785" t="s">
        <v>19</v>
      </c>
      <c r="H3785" t="s">
        <v>121</v>
      </c>
      <c r="I3785" t="s">
        <v>1876</v>
      </c>
      <c r="J3785" t="s">
        <v>1742</v>
      </c>
      <c r="K3785" t="s">
        <v>1877</v>
      </c>
      <c r="L3785" t="s">
        <v>1878</v>
      </c>
      <c r="M3785">
        <v>8</v>
      </c>
    </row>
    <row r="3786" spans="1:13" x14ac:dyDescent="0.3">
      <c r="A3786" t="s">
        <v>195</v>
      </c>
      <c r="B3786">
        <v>2014</v>
      </c>
      <c r="C3786" s="1">
        <v>750000</v>
      </c>
      <c r="D3786">
        <v>60000</v>
      </c>
      <c r="E3786" t="s">
        <v>14</v>
      </c>
      <c r="F3786" t="s">
        <v>25</v>
      </c>
      <c r="G3786" t="s">
        <v>12</v>
      </c>
      <c r="H3786" t="s">
        <v>126</v>
      </c>
      <c r="I3786" t="s">
        <v>1892</v>
      </c>
      <c r="J3786" t="s">
        <v>1742</v>
      </c>
      <c r="K3786" t="s">
        <v>2108</v>
      </c>
      <c r="L3786" t="s">
        <v>2109</v>
      </c>
      <c r="M3786">
        <v>7</v>
      </c>
    </row>
    <row r="3787" spans="1:13" x14ac:dyDescent="0.3">
      <c r="A3787" t="s">
        <v>3364</v>
      </c>
      <c r="B3787">
        <v>2006</v>
      </c>
      <c r="C3787" s="1">
        <v>650000</v>
      </c>
      <c r="D3787">
        <v>40000</v>
      </c>
      <c r="E3787" t="s">
        <v>10</v>
      </c>
      <c r="F3787" t="s">
        <v>25</v>
      </c>
      <c r="G3787" t="s">
        <v>12</v>
      </c>
      <c r="H3787" t="s">
        <v>121</v>
      </c>
      <c r="I3787" t="s">
        <v>2654</v>
      </c>
      <c r="J3787" t="s">
        <v>3152</v>
      </c>
      <c r="K3787" t="s">
        <v>3365</v>
      </c>
      <c r="L3787" t="s">
        <v>3366</v>
      </c>
      <c r="M3787">
        <v>5</v>
      </c>
    </row>
    <row r="3788" spans="1:13" x14ac:dyDescent="0.3">
      <c r="A3788" t="s">
        <v>1555</v>
      </c>
      <c r="B3788">
        <v>2015</v>
      </c>
      <c r="C3788" s="1">
        <v>800000</v>
      </c>
      <c r="D3788">
        <v>25000</v>
      </c>
      <c r="E3788" t="s">
        <v>10</v>
      </c>
      <c r="F3788" t="s">
        <v>25</v>
      </c>
      <c r="G3788" t="s">
        <v>12</v>
      </c>
      <c r="H3788" t="s">
        <v>121</v>
      </c>
      <c r="I3788" t="s">
        <v>2738</v>
      </c>
      <c r="J3788" t="s">
        <v>2363</v>
      </c>
      <c r="K3788" t="s">
        <v>2739</v>
      </c>
      <c r="L3788" t="s">
        <v>2364</v>
      </c>
      <c r="M3788">
        <v>5</v>
      </c>
    </row>
    <row r="3789" spans="1:13" x14ac:dyDescent="0.3">
      <c r="A3789" t="s">
        <v>1099</v>
      </c>
      <c r="B3789">
        <v>2010</v>
      </c>
      <c r="C3789" s="1">
        <v>350000</v>
      </c>
      <c r="D3789">
        <v>60000</v>
      </c>
      <c r="E3789" t="s">
        <v>10</v>
      </c>
      <c r="F3789" t="s">
        <v>25</v>
      </c>
      <c r="G3789" t="s">
        <v>12</v>
      </c>
      <c r="H3789" t="s">
        <v>126</v>
      </c>
      <c r="I3789" t="s">
        <v>1904</v>
      </c>
      <c r="J3789" t="s">
        <v>1797</v>
      </c>
      <c r="K3789" t="s">
        <v>2313</v>
      </c>
      <c r="L3789" t="s">
        <v>1798</v>
      </c>
      <c r="M3789">
        <v>5</v>
      </c>
    </row>
    <row r="3790" spans="1:13" x14ac:dyDescent="0.3">
      <c r="A3790" t="s">
        <v>1555</v>
      </c>
      <c r="B3790">
        <v>2015</v>
      </c>
      <c r="C3790" s="1">
        <v>700000</v>
      </c>
      <c r="D3790">
        <v>25000</v>
      </c>
      <c r="E3790" t="s">
        <v>10</v>
      </c>
      <c r="F3790" t="s">
        <v>25</v>
      </c>
      <c r="G3790" t="s">
        <v>12</v>
      </c>
      <c r="H3790" t="s">
        <v>121</v>
      </c>
      <c r="I3790" t="s">
        <v>2738</v>
      </c>
      <c r="J3790" t="s">
        <v>2363</v>
      </c>
      <c r="K3790" t="s">
        <v>2739</v>
      </c>
      <c r="L3790" t="s">
        <v>2364</v>
      </c>
      <c r="M3790">
        <v>5</v>
      </c>
    </row>
    <row r="3791" spans="1:13" x14ac:dyDescent="0.3">
      <c r="A3791" t="s">
        <v>3367</v>
      </c>
      <c r="B3791">
        <v>2011</v>
      </c>
      <c r="C3791" s="1">
        <v>335000</v>
      </c>
      <c r="D3791">
        <v>15000</v>
      </c>
      <c r="E3791" t="s">
        <v>10</v>
      </c>
      <c r="F3791" t="s">
        <v>25</v>
      </c>
      <c r="G3791" t="s">
        <v>12</v>
      </c>
      <c r="H3791" t="s">
        <v>121</v>
      </c>
      <c r="I3791" t="s">
        <v>2023</v>
      </c>
      <c r="J3791" t="s">
        <v>1643</v>
      </c>
      <c r="K3791" t="s">
        <v>2037</v>
      </c>
      <c r="L3791" t="s">
        <v>1865</v>
      </c>
      <c r="M3791">
        <v>5</v>
      </c>
    </row>
    <row r="3792" spans="1:13" x14ac:dyDescent="0.3">
      <c r="A3792" t="s">
        <v>1384</v>
      </c>
      <c r="B3792">
        <v>2012</v>
      </c>
      <c r="C3792" s="1">
        <v>270000</v>
      </c>
      <c r="D3792">
        <v>110000</v>
      </c>
      <c r="E3792" t="s">
        <v>14</v>
      </c>
      <c r="F3792" t="s">
        <v>25</v>
      </c>
      <c r="G3792" t="s">
        <v>12</v>
      </c>
      <c r="H3792" t="s">
        <v>121</v>
      </c>
      <c r="I3792" t="s">
        <v>1674</v>
      </c>
      <c r="J3792" t="s">
        <v>1625</v>
      </c>
      <c r="K3792" t="s">
        <v>1675</v>
      </c>
      <c r="L3792" t="s">
        <v>1627</v>
      </c>
      <c r="M3792">
        <v>5</v>
      </c>
    </row>
    <row r="3793" spans="1:13" x14ac:dyDescent="0.3">
      <c r="A3793" t="s">
        <v>1198</v>
      </c>
      <c r="B3793">
        <v>2001</v>
      </c>
      <c r="C3793" s="1">
        <v>52000</v>
      </c>
      <c r="D3793">
        <v>70000</v>
      </c>
      <c r="E3793" t="s">
        <v>10</v>
      </c>
      <c r="F3793" t="s">
        <v>25</v>
      </c>
      <c r="G3793" t="s">
        <v>12</v>
      </c>
      <c r="H3793" t="s">
        <v>126</v>
      </c>
      <c r="I3793" t="s">
        <v>1676</v>
      </c>
      <c r="J3793" t="s">
        <v>1676</v>
      </c>
      <c r="K3793" t="s">
        <v>1676</v>
      </c>
      <c r="L3793" t="s">
        <v>1676</v>
      </c>
    </row>
    <row r="3794" spans="1:13" x14ac:dyDescent="0.3">
      <c r="A3794" t="s">
        <v>2133</v>
      </c>
      <c r="B3794">
        <v>2010</v>
      </c>
      <c r="C3794" s="1">
        <v>320000</v>
      </c>
      <c r="D3794">
        <v>100000</v>
      </c>
      <c r="E3794" t="s">
        <v>14</v>
      </c>
      <c r="F3794" t="s">
        <v>25</v>
      </c>
      <c r="G3794" t="s">
        <v>12</v>
      </c>
      <c r="H3794" t="s">
        <v>126</v>
      </c>
      <c r="I3794" t="s">
        <v>1674</v>
      </c>
      <c r="J3794" t="s">
        <v>1625</v>
      </c>
      <c r="K3794" t="s">
        <v>1675</v>
      </c>
      <c r="L3794" t="s">
        <v>1627</v>
      </c>
      <c r="M3794">
        <v>5</v>
      </c>
    </row>
    <row r="3795" spans="1:13" x14ac:dyDescent="0.3">
      <c r="A3795" t="s">
        <v>768</v>
      </c>
      <c r="B3795">
        <v>2007</v>
      </c>
      <c r="C3795" s="1">
        <v>120000</v>
      </c>
      <c r="D3795">
        <v>120000</v>
      </c>
      <c r="E3795" t="s">
        <v>10</v>
      </c>
      <c r="F3795" t="s">
        <v>25</v>
      </c>
      <c r="G3795" t="s">
        <v>12</v>
      </c>
      <c r="H3795" t="s">
        <v>121</v>
      </c>
      <c r="I3795" t="s">
        <v>1750</v>
      </c>
      <c r="J3795" t="s">
        <v>1850</v>
      </c>
      <c r="K3795" t="s">
        <v>2165</v>
      </c>
      <c r="L3795" t="s">
        <v>2384</v>
      </c>
      <c r="M3795">
        <v>5</v>
      </c>
    </row>
    <row r="3796" spans="1:13" x14ac:dyDescent="0.3">
      <c r="A3796" t="s">
        <v>1452</v>
      </c>
      <c r="B3796">
        <v>2010</v>
      </c>
      <c r="C3796" s="1">
        <v>730000</v>
      </c>
      <c r="D3796">
        <v>55000</v>
      </c>
      <c r="E3796" t="s">
        <v>10</v>
      </c>
      <c r="F3796" t="s">
        <v>25</v>
      </c>
      <c r="G3796" t="s">
        <v>19</v>
      </c>
      <c r="H3796" t="s">
        <v>126</v>
      </c>
      <c r="I3796" t="s">
        <v>3368</v>
      </c>
      <c r="J3796" t="s">
        <v>3369</v>
      </c>
      <c r="K3796" t="s">
        <v>3370</v>
      </c>
      <c r="L3796" t="s">
        <v>3371</v>
      </c>
      <c r="M3796">
        <v>5</v>
      </c>
    </row>
    <row r="3797" spans="1:13" x14ac:dyDescent="0.3">
      <c r="A3797" t="s">
        <v>222</v>
      </c>
      <c r="B3797">
        <v>2007</v>
      </c>
      <c r="C3797" s="1">
        <v>125000</v>
      </c>
      <c r="D3797">
        <v>120000</v>
      </c>
      <c r="E3797" t="s">
        <v>10</v>
      </c>
      <c r="F3797" t="s">
        <v>25</v>
      </c>
      <c r="G3797" t="s">
        <v>12</v>
      </c>
      <c r="H3797" t="s">
        <v>154</v>
      </c>
      <c r="I3797" t="s">
        <v>1962</v>
      </c>
      <c r="J3797" t="s">
        <v>2614</v>
      </c>
      <c r="K3797" t="s">
        <v>2615</v>
      </c>
      <c r="L3797" t="s">
        <v>2616</v>
      </c>
      <c r="M3797">
        <v>5</v>
      </c>
    </row>
    <row r="3798" spans="1:13" x14ac:dyDescent="0.3">
      <c r="A3798" t="s">
        <v>872</v>
      </c>
      <c r="B3798">
        <v>2007</v>
      </c>
      <c r="C3798" s="1">
        <v>150000</v>
      </c>
      <c r="D3798">
        <v>35000</v>
      </c>
      <c r="E3798" t="s">
        <v>10</v>
      </c>
      <c r="F3798" t="s">
        <v>25</v>
      </c>
      <c r="G3798" t="s">
        <v>12</v>
      </c>
      <c r="H3798" t="s">
        <v>121</v>
      </c>
      <c r="I3798" t="s">
        <v>1713</v>
      </c>
      <c r="J3798" t="s">
        <v>1651</v>
      </c>
      <c r="K3798" t="s">
        <v>2533</v>
      </c>
      <c r="L3798" t="s">
        <v>1679</v>
      </c>
      <c r="M3798">
        <v>5</v>
      </c>
    </row>
    <row r="3799" spans="1:13" x14ac:dyDescent="0.3">
      <c r="A3799" t="s">
        <v>354</v>
      </c>
      <c r="B3799">
        <v>2018</v>
      </c>
      <c r="C3799" s="1">
        <v>310000</v>
      </c>
      <c r="D3799">
        <v>13000</v>
      </c>
      <c r="E3799" t="s">
        <v>10</v>
      </c>
      <c r="F3799" t="s">
        <v>25</v>
      </c>
      <c r="G3799" t="s">
        <v>12</v>
      </c>
      <c r="H3799" t="s">
        <v>121</v>
      </c>
      <c r="I3799" t="s">
        <v>1710</v>
      </c>
      <c r="J3799" t="s">
        <v>1655</v>
      </c>
      <c r="K3799" t="s">
        <v>1711</v>
      </c>
      <c r="L3799" t="s">
        <v>1712</v>
      </c>
      <c r="M3799">
        <v>5</v>
      </c>
    </row>
    <row r="3800" spans="1:13" x14ac:dyDescent="0.3">
      <c r="A3800" t="s">
        <v>219</v>
      </c>
      <c r="B3800">
        <v>2015</v>
      </c>
      <c r="C3800" s="1">
        <v>625000</v>
      </c>
      <c r="D3800">
        <v>50000</v>
      </c>
      <c r="E3800" t="s">
        <v>14</v>
      </c>
      <c r="F3800" t="s">
        <v>25</v>
      </c>
      <c r="G3800" t="s">
        <v>12</v>
      </c>
      <c r="H3800" t="s">
        <v>121</v>
      </c>
      <c r="I3800" t="s">
        <v>1699</v>
      </c>
      <c r="J3800" t="s">
        <v>1625</v>
      </c>
      <c r="K3800" t="s">
        <v>1626</v>
      </c>
      <c r="L3800" t="s">
        <v>1627</v>
      </c>
      <c r="M3800">
        <v>5</v>
      </c>
    </row>
    <row r="3801" spans="1:13" x14ac:dyDescent="0.3">
      <c r="A3801" t="s">
        <v>531</v>
      </c>
      <c r="B3801">
        <v>2012</v>
      </c>
      <c r="C3801" s="1">
        <v>267000</v>
      </c>
      <c r="D3801">
        <v>40000</v>
      </c>
      <c r="E3801" t="s">
        <v>10</v>
      </c>
      <c r="F3801" t="s">
        <v>25</v>
      </c>
      <c r="G3801" t="s">
        <v>12</v>
      </c>
      <c r="H3801" t="s">
        <v>121</v>
      </c>
      <c r="I3801" t="s">
        <v>1807</v>
      </c>
      <c r="J3801" t="s">
        <v>1647</v>
      </c>
      <c r="K3801" t="s">
        <v>1808</v>
      </c>
      <c r="L3801" t="s">
        <v>1809</v>
      </c>
      <c r="M3801">
        <v>5</v>
      </c>
    </row>
    <row r="3802" spans="1:13" x14ac:dyDescent="0.3">
      <c r="A3802" t="s">
        <v>3372</v>
      </c>
      <c r="B3802">
        <v>2016</v>
      </c>
      <c r="C3802" s="1">
        <v>600000</v>
      </c>
      <c r="D3802">
        <v>25000</v>
      </c>
      <c r="E3802" t="s">
        <v>10</v>
      </c>
      <c r="F3802" t="s">
        <v>25</v>
      </c>
      <c r="G3802" t="s">
        <v>12</v>
      </c>
      <c r="H3802" t="s">
        <v>121</v>
      </c>
      <c r="I3802" t="s">
        <v>2175</v>
      </c>
      <c r="J3802" t="s">
        <v>1647</v>
      </c>
      <c r="K3802" t="s">
        <v>1648</v>
      </c>
      <c r="L3802" t="s">
        <v>2176</v>
      </c>
      <c r="M3802">
        <v>5</v>
      </c>
    </row>
    <row r="3803" spans="1:13" x14ac:dyDescent="0.3">
      <c r="A3803" t="s">
        <v>282</v>
      </c>
      <c r="B3803">
        <v>2011</v>
      </c>
      <c r="C3803" s="1">
        <v>180000</v>
      </c>
      <c r="D3803">
        <v>110000</v>
      </c>
      <c r="E3803" t="s">
        <v>10</v>
      </c>
      <c r="F3803" t="s">
        <v>25</v>
      </c>
      <c r="G3803" t="s">
        <v>12</v>
      </c>
      <c r="H3803" t="s">
        <v>126</v>
      </c>
      <c r="I3803" t="s">
        <v>1872</v>
      </c>
      <c r="J3803" t="s">
        <v>1814</v>
      </c>
      <c r="K3803" t="s">
        <v>1873</v>
      </c>
      <c r="L3803" t="s">
        <v>1874</v>
      </c>
      <c r="M3803">
        <v>7</v>
      </c>
    </row>
    <row r="3804" spans="1:13" x14ac:dyDescent="0.3">
      <c r="A3804" t="s">
        <v>3373</v>
      </c>
      <c r="B3804">
        <v>2019</v>
      </c>
      <c r="C3804" s="1">
        <v>700000</v>
      </c>
      <c r="D3804">
        <v>5000</v>
      </c>
      <c r="E3804" t="s">
        <v>10</v>
      </c>
      <c r="F3804" t="s">
        <v>25</v>
      </c>
      <c r="G3804" t="s">
        <v>12</v>
      </c>
      <c r="H3804" t="s">
        <v>121</v>
      </c>
      <c r="I3804" t="s">
        <v>3374</v>
      </c>
      <c r="J3804" t="s">
        <v>1647</v>
      </c>
      <c r="K3804" t="s">
        <v>2630</v>
      </c>
      <c r="L3804" t="s">
        <v>3375</v>
      </c>
      <c r="M3804">
        <v>5</v>
      </c>
    </row>
    <row r="3805" spans="1:13" x14ac:dyDescent="0.3">
      <c r="A3805" t="s">
        <v>120</v>
      </c>
      <c r="B3805">
        <v>2013</v>
      </c>
      <c r="C3805" s="1">
        <v>121000</v>
      </c>
      <c r="D3805">
        <v>50000</v>
      </c>
      <c r="E3805" t="s">
        <v>10</v>
      </c>
      <c r="F3805" t="s">
        <v>25</v>
      </c>
      <c r="G3805" t="s">
        <v>12</v>
      </c>
      <c r="H3805" t="s">
        <v>126</v>
      </c>
      <c r="I3805" t="s">
        <v>1642</v>
      </c>
      <c r="J3805" t="s">
        <v>1655</v>
      </c>
      <c r="K3805" t="s">
        <v>1656</v>
      </c>
      <c r="L3805" t="s">
        <v>1657</v>
      </c>
      <c r="M3805">
        <v>4</v>
      </c>
    </row>
    <row r="3806" spans="1:13" x14ac:dyDescent="0.3">
      <c r="A3806" t="s">
        <v>685</v>
      </c>
      <c r="B3806">
        <v>2014</v>
      </c>
      <c r="C3806" s="1">
        <v>350000</v>
      </c>
      <c r="D3806">
        <v>80000</v>
      </c>
      <c r="E3806" t="s">
        <v>10</v>
      </c>
      <c r="F3806" t="s">
        <v>25</v>
      </c>
      <c r="G3806" t="s">
        <v>12</v>
      </c>
      <c r="H3806" t="s">
        <v>154</v>
      </c>
      <c r="I3806" t="s">
        <v>1677</v>
      </c>
      <c r="J3806" t="s">
        <v>1647</v>
      </c>
      <c r="K3806" t="s">
        <v>1682</v>
      </c>
      <c r="L3806" t="s">
        <v>1865</v>
      </c>
      <c r="M3806">
        <v>5</v>
      </c>
    </row>
    <row r="3807" spans="1:13" x14ac:dyDescent="0.3">
      <c r="A3807" t="s">
        <v>635</v>
      </c>
      <c r="B3807">
        <v>2012</v>
      </c>
      <c r="C3807" s="1">
        <v>869999</v>
      </c>
      <c r="D3807">
        <v>225000</v>
      </c>
      <c r="E3807" t="s">
        <v>14</v>
      </c>
      <c r="F3807" t="s">
        <v>25</v>
      </c>
      <c r="G3807" t="s">
        <v>12</v>
      </c>
      <c r="H3807" t="s">
        <v>126</v>
      </c>
      <c r="I3807" t="s">
        <v>1763</v>
      </c>
      <c r="J3807" t="s">
        <v>1764</v>
      </c>
      <c r="K3807" t="s">
        <v>1765</v>
      </c>
      <c r="L3807" t="s">
        <v>1766</v>
      </c>
      <c r="M3807">
        <v>8</v>
      </c>
    </row>
    <row r="3808" spans="1:13" x14ac:dyDescent="0.3">
      <c r="A3808" t="s">
        <v>912</v>
      </c>
      <c r="B3808">
        <v>2008</v>
      </c>
      <c r="C3808" s="1">
        <v>80000</v>
      </c>
      <c r="D3808">
        <v>100000</v>
      </c>
      <c r="E3808" t="s">
        <v>10</v>
      </c>
      <c r="F3808" t="s">
        <v>25</v>
      </c>
      <c r="G3808" t="s">
        <v>12</v>
      </c>
      <c r="H3808" t="s">
        <v>154</v>
      </c>
      <c r="I3808" t="s">
        <v>1670</v>
      </c>
      <c r="J3808" t="s">
        <v>1651</v>
      </c>
      <c r="K3808" t="s">
        <v>2533</v>
      </c>
      <c r="L3808" t="s">
        <v>2868</v>
      </c>
      <c r="M3808">
        <v>5</v>
      </c>
    </row>
    <row r="3809" spans="1:13" x14ac:dyDescent="0.3">
      <c r="A3809" t="s">
        <v>470</v>
      </c>
      <c r="B3809">
        <v>2008</v>
      </c>
      <c r="C3809" s="1">
        <v>120000</v>
      </c>
      <c r="D3809">
        <v>93331</v>
      </c>
      <c r="E3809" t="s">
        <v>10</v>
      </c>
      <c r="F3809" t="s">
        <v>25</v>
      </c>
      <c r="G3809" t="s">
        <v>12</v>
      </c>
      <c r="H3809" t="s">
        <v>126</v>
      </c>
      <c r="I3809" t="s">
        <v>1849</v>
      </c>
      <c r="J3809" t="s">
        <v>1850</v>
      </c>
      <c r="K3809" t="s">
        <v>1851</v>
      </c>
      <c r="L3809" t="s">
        <v>1852</v>
      </c>
      <c r="M3809">
        <v>5</v>
      </c>
    </row>
    <row r="3810" spans="1:13" x14ac:dyDescent="0.3">
      <c r="A3810" t="s">
        <v>694</v>
      </c>
      <c r="B3810">
        <v>2012</v>
      </c>
      <c r="C3810" s="1">
        <v>370000</v>
      </c>
      <c r="D3810">
        <v>120000</v>
      </c>
      <c r="E3810" t="s">
        <v>14</v>
      </c>
      <c r="F3810" t="s">
        <v>25</v>
      </c>
      <c r="G3810" t="s">
        <v>12</v>
      </c>
      <c r="H3810" t="s">
        <v>126</v>
      </c>
      <c r="I3810" t="s">
        <v>1773</v>
      </c>
      <c r="J3810" t="s">
        <v>1742</v>
      </c>
      <c r="K3810" t="s">
        <v>2412</v>
      </c>
      <c r="L3810" t="s">
        <v>2413</v>
      </c>
      <c r="M3810">
        <v>5</v>
      </c>
    </row>
    <row r="3811" spans="1:13" x14ac:dyDescent="0.3">
      <c r="A3811" t="s">
        <v>877</v>
      </c>
      <c r="B3811">
        <v>2015</v>
      </c>
      <c r="C3811" s="1">
        <v>750000</v>
      </c>
      <c r="D3811">
        <v>70000</v>
      </c>
      <c r="E3811" t="s">
        <v>14</v>
      </c>
      <c r="F3811" t="s">
        <v>25</v>
      </c>
      <c r="G3811" t="s">
        <v>12</v>
      </c>
      <c r="H3811" t="s">
        <v>121</v>
      </c>
      <c r="I3811" t="s">
        <v>1666</v>
      </c>
      <c r="J3811" t="s">
        <v>1667</v>
      </c>
      <c r="K3811" t="s">
        <v>1995</v>
      </c>
      <c r="L3811" t="s">
        <v>1669</v>
      </c>
      <c r="M3811">
        <v>5</v>
      </c>
    </row>
    <row r="3812" spans="1:13" x14ac:dyDescent="0.3">
      <c r="A3812" t="s">
        <v>955</v>
      </c>
      <c r="B3812">
        <v>2015</v>
      </c>
      <c r="C3812" s="1">
        <v>484999</v>
      </c>
      <c r="D3812">
        <v>100000</v>
      </c>
      <c r="E3812" t="s">
        <v>14</v>
      </c>
      <c r="F3812" t="s">
        <v>25</v>
      </c>
      <c r="G3812" t="s">
        <v>12</v>
      </c>
      <c r="H3812" t="s">
        <v>121</v>
      </c>
      <c r="I3812" t="s">
        <v>2170</v>
      </c>
      <c r="J3812" t="s">
        <v>2164</v>
      </c>
      <c r="K3812" t="s">
        <v>2165</v>
      </c>
      <c r="L3812" t="s">
        <v>2325</v>
      </c>
      <c r="M3812">
        <v>9</v>
      </c>
    </row>
    <row r="3813" spans="1:13" x14ac:dyDescent="0.3">
      <c r="A3813" t="s">
        <v>699</v>
      </c>
      <c r="B3813">
        <v>2006</v>
      </c>
      <c r="C3813" s="1">
        <v>120000</v>
      </c>
      <c r="D3813">
        <v>90000</v>
      </c>
      <c r="E3813" t="s">
        <v>14</v>
      </c>
      <c r="F3813" t="s">
        <v>25</v>
      </c>
      <c r="G3813" t="s">
        <v>12</v>
      </c>
      <c r="H3813" t="s">
        <v>126</v>
      </c>
      <c r="I3813" t="s">
        <v>2856</v>
      </c>
      <c r="J3813" t="s">
        <v>2039</v>
      </c>
      <c r="K3813" t="s">
        <v>1682</v>
      </c>
      <c r="L3813" t="s">
        <v>2857</v>
      </c>
      <c r="M3813">
        <v>5</v>
      </c>
    </row>
    <row r="3814" spans="1:13" x14ac:dyDescent="0.3">
      <c r="A3814" t="s">
        <v>503</v>
      </c>
      <c r="B3814">
        <v>2016</v>
      </c>
      <c r="C3814" s="1">
        <v>3100000</v>
      </c>
      <c r="D3814">
        <v>90000</v>
      </c>
      <c r="E3814" t="s">
        <v>14</v>
      </c>
      <c r="F3814" t="s">
        <v>25</v>
      </c>
      <c r="G3814" t="s">
        <v>19</v>
      </c>
      <c r="H3814" t="s">
        <v>121</v>
      </c>
      <c r="I3814" t="s">
        <v>1858</v>
      </c>
      <c r="J3814" t="s">
        <v>1786</v>
      </c>
      <c r="K3814" t="s">
        <v>2201</v>
      </c>
      <c r="L3814" t="s">
        <v>2598</v>
      </c>
      <c r="M3814">
        <v>7</v>
      </c>
    </row>
    <row r="3815" spans="1:13" x14ac:dyDescent="0.3">
      <c r="A3815" t="s">
        <v>250</v>
      </c>
      <c r="B3815">
        <v>2002</v>
      </c>
      <c r="C3815" s="1">
        <v>35000</v>
      </c>
      <c r="D3815">
        <v>184000</v>
      </c>
      <c r="E3815" t="s">
        <v>10</v>
      </c>
      <c r="F3815" t="s">
        <v>25</v>
      </c>
      <c r="G3815" t="s">
        <v>12</v>
      </c>
      <c r="H3815" t="s">
        <v>126</v>
      </c>
      <c r="I3815" t="s">
        <v>1676</v>
      </c>
      <c r="J3815" t="s">
        <v>1676</v>
      </c>
      <c r="K3815" t="s">
        <v>1676</v>
      </c>
      <c r="L3815" t="s">
        <v>1676</v>
      </c>
    </row>
    <row r="3816" spans="1:13" x14ac:dyDescent="0.3">
      <c r="A3816" t="s">
        <v>3376</v>
      </c>
      <c r="B3816">
        <v>2019</v>
      </c>
      <c r="C3816" s="1">
        <v>750000</v>
      </c>
      <c r="D3816">
        <v>6500</v>
      </c>
      <c r="E3816" t="s">
        <v>10</v>
      </c>
      <c r="F3816" t="s">
        <v>25</v>
      </c>
      <c r="G3816" t="s">
        <v>19</v>
      </c>
      <c r="H3816" t="s">
        <v>121</v>
      </c>
      <c r="I3816" t="s">
        <v>1869</v>
      </c>
      <c r="J3816" t="s">
        <v>1647</v>
      </c>
      <c r="K3816" t="s">
        <v>1870</v>
      </c>
      <c r="L3816" t="s">
        <v>1871</v>
      </c>
      <c r="M3816">
        <v>5</v>
      </c>
    </row>
    <row r="3817" spans="1:13" x14ac:dyDescent="0.3">
      <c r="A3817" t="s">
        <v>3377</v>
      </c>
      <c r="B3817">
        <v>2010</v>
      </c>
      <c r="C3817" s="1">
        <v>350000</v>
      </c>
      <c r="D3817">
        <v>80000</v>
      </c>
      <c r="E3817" t="s">
        <v>10</v>
      </c>
      <c r="F3817" t="s">
        <v>25</v>
      </c>
      <c r="G3817" t="s">
        <v>12</v>
      </c>
      <c r="H3817" t="s">
        <v>121</v>
      </c>
      <c r="I3817" t="s">
        <v>3193</v>
      </c>
      <c r="J3817" t="s">
        <v>1643</v>
      </c>
      <c r="K3817" t="s">
        <v>2086</v>
      </c>
      <c r="L3817" t="s">
        <v>3194</v>
      </c>
      <c r="M3817">
        <v>8</v>
      </c>
    </row>
    <row r="3818" spans="1:13" x14ac:dyDescent="0.3">
      <c r="A3818" t="s">
        <v>1044</v>
      </c>
      <c r="B3818">
        <v>2008</v>
      </c>
      <c r="C3818" s="1">
        <v>400000</v>
      </c>
      <c r="D3818">
        <v>100000</v>
      </c>
      <c r="E3818" t="s">
        <v>14</v>
      </c>
      <c r="F3818" t="s">
        <v>25</v>
      </c>
      <c r="G3818" t="s">
        <v>12</v>
      </c>
      <c r="H3818" t="s">
        <v>154</v>
      </c>
      <c r="I3818" t="s">
        <v>2157</v>
      </c>
      <c r="J3818" t="s">
        <v>1742</v>
      </c>
      <c r="K3818" t="s">
        <v>1877</v>
      </c>
      <c r="L3818" t="s">
        <v>1878</v>
      </c>
      <c r="M3818">
        <v>7</v>
      </c>
    </row>
    <row r="3819" spans="1:13" x14ac:dyDescent="0.3">
      <c r="A3819" t="s">
        <v>482</v>
      </c>
      <c r="B3819">
        <v>2015</v>
      </c>
      <c r="C3819" s="1">
        <v>570000</v>
      </c>
      <c r="D3819">
        <v>120000</v>
      </c>
      <c r="E3819" t="s">
        <v>14</v>
      </c>
      <c r="F3819" t="s">
        <v>25</v>
      </c>
      <c r="G3819" t="s">
        <v>12</v>
      </c>
      <c r="H3819" t="s">
        <v>126</v>
      </c>
      <c r="I3819" t="s">
        <v>1658</v>
      </c>
      <c r="J3819" t="s">
        <v>1659</v>
      </c>
      <c r="K3819" t="s">
        <v>1758</v>
      </c>
      <c r="L3819" t="s">
        <v>1661</v>
      </c>
      <c r="M3819">
        <v>5</v>
      </c>
    </row>
    <row r="3820" spans="1:13" x14ac:dyDescent="0.3">
      <c r="A3820" t="s">
        <v>241</v>
      </c>
      <c r="B3820">
        <v>2012</v>
      </c>
      <c r="C3820" s="1">
        <v>180000</v>
      </c>
      <c r="D3820">
        <v>120000</v>
      </c>
      <c r="E3820" t="s">
        <v>10</v>
      </c>
      <c r="F3820" t="s">
        <v>25</v>
      </c>
      <c r="G3820" t="s">
        <v>12</v>
      </c>
      <c r="H3820" t="s">
        <v>126</v>
      </c>
      <c r="I3820" t="s">
        <v>2031</v>
      </c>
      <c r="J3820" t="s">
        <v>2250</v>
      </c>
      <c r="K3820" t="s">
        <v>2251</v>
      </c>
      <c r="L3820" t="s">
        <v>2252</v>
      </c>
      <c r="M3820">
        <v>5</v>
      </c>
    </row>
    <row r="3821" spans="1:13" x14ac:dyDescent="0.3">
      <c r="A3821" t="s">
        <v>3378</v>
      </c>
      <c r="B3821">
        <v>1998</v>
      </c>
      <c r="C3821" s="1">
        <v>68000</v>
      </c>
      <c r="D3821">
        <v>110000</v>
      </c>
      <c r="E3821" t="s">
        <v>10</v>
      </c>
      <c r="F3821" t="s">
        <v>25</v>
      </c>
      <c r="G3821" t="s">
        <v>12</v>
      </c>
      <c r="H3821" t="s">
        <v>154</v>
      </c>
      <c r="I3821" t="s">
        <v>2856</v>
      </c>
      <c r="J3821" t="s">
        <v>1832</v>
      </c>
      <c r="K3821" t="s">
        <v>2284</v>
      </c>
      <c r="L3821" t="s">
        <v>3379</v>
      </c>
      <c r="M3821">
        <v>5</v>
      </c>
    </row>
    <row r="3822" spans="1:13" x14ac:dyDescent="0.3">
      <c r="A3822" t="s">
        <v>568</v>
      </c>
      <c r="B3822">
        <v>2006</v>
      </c>
      <c r="C3822" s="1">
        <v>280000</v>
      </c>
      <c r="D3822">
        <v>150000</v>
      </c>
      <c r="E3822" t="s">
        <v>14</v>
      </c>
      <c r="F3822" t="s">
        <v>25</v>
      </c>
      <c r="G3822" t="s">
        <v>12</v>
      </c>
      <c r="H3822" t="s">
        <v>154</v>
      </c>
      <c r="I3822" t="s">
        <v>2339</v>
      </c>
      <c r="J3822" t="s">
        <v>3145</v>
      </c>
      <c r="K3822" t="s">
        <v>2778</v>
      </c>
      <c r="L3822" t="s">
        <v>3380</v>
      </c>
      <c r="M3822">
        <v>5</v>
      </c>
    </row>
    <row r="3823" spans="1:13" x14ac:dyDescent="0.3">
      <c r="A3823" t="s">
        <v>591</v>
      </c>
      <c r="B3823">
        <v>2005</v>
      </c>
      <c r="C3823" s="1">
        <v>90000</v>
      </c>
      <c r="D3823">
        <v>120000</v>
      </c>
      <c r="E3823" t="s">
        <v>14</v>
      </c>
      <c r="F3823" t="s">
        <v>25</v>
      </c>
      <c r="G3823" t="s">
        <v>12</v>
      </c>
      <c r="H3823" t="s">
        <v>151</v>
      </c>
      <c r="I3823" t="s">
        <v>1642</v>
      </c>
      <c r="J3823" t="s">
        <v>1896</v>
      </c>
      <c r="K3823" t="s">
        <v>2124</v>
      </c>
      <c r="L3823" t="s">
        <v>2244</v>
      </c>
      <c r="M3823">
        <v>5</v>
      </c>
    </row>
    <row r="3824" spans="1:13" x14ac:dyDescent="0.3">
      <c r="A3824" t="s">
        <v>3381</v>
      </c>
      <c r="B3824">
        <v>2015</v>
      </c>
      <c r="C3824" s="1">
        <v>2600000</v>
      </c>
      <c r="D3824">
        <v>100000</v>
      </c>
      <c r="E3824" t="s">
        <v>14</v>
      </c>
      <c r="F3824" t="s">
        <v>25</v>
      </c>
      <c r="G3824" t="s">
        <v>19</v>
      </c>
      <c r="H3824" t="s">
        <v>126</v>
      </c>
      <c r="I3824" t="s">
        <v>2453</v>
      </c>
      <c r="J3824" t="s">
        <v>1769</v>
      </c>
      <c r="K3824" t="s">
        <v>3382</v>
      </c>
      <c r="L3824" t="s">
        <v>1964</v>
      </c>
      <c r="M3824">
        <v>5</v>
      </c>
    </row>
    <row r="3825" spans="1:13" x14ac:dyDescent="0.3">
      <c r="A3825" t="s">
        <v>757</v>
      </c>
      <c r="B3825">
        <v>2018</v>
      </c>
      <c r="C3825" s="1">
        <v>700000</v>
      </c>
      <c r="D3825">
        <v>63000</v>
      </c>
      <c r="E3825" t="s">
        <v>14</v>
      </c>
      <c r="F3825" t="s">
        <v>25</v>
      </c>
      <c r="G3825" t="s">
        <v>12</v>
      </c>
      <c r="H3825" t="s">
        <v>121</v>
      </c>
      <c r="I3825" t="s">
        <v>2056</v>
      </c>
      <c r="J3825" t="s">
        <v>2159</v>
      </c>
      <c r="K3825" t="s">
        <v>2720</v>
      </c>
      <c r="L3825" t="s">
        <v>3167</v>
      </c>
      <c r="M3825">
        <v>7</v>
      </c>
    </row>
    <row r="3826" spans="1:13" x14ac:dyDescent="0.3">
      <c r="A3826" t="s">
        <v>3383</v>
      </c>
      <c r="B3826">
        <v>2016</v>
      </c>
      <c r="C3826" s="1">
        <v>1850000</v>
      </c>
      <c r="D3826">
        <v>40000</v>
      </c>
      <c r="E3826" t="s">
        <v>14</v>
      </c>
      <c r="F3826" t="s">
        <v>25</v>
      </c>
      <c r="G3826" t="s">
        <v>19</v>
      </c>
      <c r="H3826" t="s">
        <v>126</v>
      </c>
      <c r="I3826" t="s">
        <v>2168</v>
      </c>
      <c r="J3826" t="s">
        <v>1769</v>
      </c>
      <c r="K3826" t="s">
        <v>2586</v>
      </c>
      <c r="L3826" t="s">
        <v>2587</v>
      </c>
      <c r="M3826">
        <v>5</v>
      </c>
    </row>
    <row r="3827" spans="1:13" x14ac:dyDescent="0.3">
      <c r="A3827" t="s">
        <v>430</v>
      </c>
      <c r="B3827">
        <v>2015</v>
      </c>
      <c r="C3827" s="1">
        <v>685000</v>
      </c>
      <c r="D3827">
        <v>109000</v>
      </c>
      <c r="E3827" t="s">
        <v>14</v>
      </c>
      <c r="F3827" t="s">
        <v>11</v>
      </c>
      <c r="G3827" t="s">
        <v>12</v>
      </c>
      <c r="H3827" t="s">
        <v>121</v>
      </c>
      <c r="I3827" t="s">
        <v>2318</v>
      </c>
      <c r="J3827" t="s">
        <v>1629</v>
      </c>
      <c r="K3827" t="s">
        <v>2560</v>
      </c>
      <c r="L3827" t="s">
        <v>2287</v>
      </c>
      <c r="M3827">
        <v>5</v>
      </c>
    </row>
    <row r="3828" spans="1:13" x14ac:dyDescent="0.3">
      <c r="A3828" t="s">
        <v>3384</v>
      </c>
      <c r="B3828">
        <v>2015</v>
      </c>
      <c r="C3828" s="1">
        <v>565000</v>
      </c>
      <c r="D3828">
        <v>114000</v>
      </c>
      <c r="E3828" t="s">
        <v>14</v>
      </c>
      <c r="F3828" t="s">
        <v>11</v>
      </c>
      <c r="G3828" t="s">
        <v>12</v>
      </c>
      <c r="H3828" t="s">
        <v>121</v>
      </c>
      <c r="I3828" t="s">
        <v>1825</v>
      </c>
      <c r="J3828" t="s">
        <v>1625</v>
      </c>
      <c r="K3828" t="s">
        <v>2473</v>
      </c>
      <c r="L3828" t="s">
        <v>1627</v>
      </c>
      <c r="M3828">
        <v>5</v>
      </c>
    </row>
    <row r="3829" spans="1:13" x14ac:dyDescent="0.3">
      <c r="A3829" t="s">
        <v>3385</v>
      </c>
      <c r="B3829">
        <v>2017</v>
      </c>
      <c r="C3829" s="1">
        <v>1600000</v>
      </c>
      <c r="D3829">
        <v>33000</v>
      </c>
      <c r="E3829" t="s">
        <v>10</v>
      </c>
      <c r="F3829" t="s">
        <v>11</v>
      </c>
      <c r="G3829" t="s">
        <v>19</v>
      </c>
      <c r="H3829" t="s">
        <v>126</v>
      </c>
      <c r="I3829" t="s">
        <v>3022</v>
      </c>
      <c r="J3829" t="s">
        <v>1797</v>
      </c>
      <c r="K3829" t="s">
        <v>3386</v>
      </c>
      <c r="L3829" t="s">
        <v>3387</v>
      </c>
      <c r="M3829">
        <v>5</v>
      </c>
    </row>
    <row r="3830" spans="1:13" x14ac:dyDescent="0.3">
      <c r="A3830" t="s">
        <v>1313</v>
      </c>
      <c r="B3830">
        <v>2014</v>
      </c>
      <c r="C3830" s="1">
        <v>395000</v>
      </c>
      <c r="D3830">
        <v>160000</v>
      </c>
      <c r="E3830" t="s">
        <v>14</v>
      </c>
      <c r="F3830" t="s">
        <v>11</v>
      </c>
      <c r="G3830" t="s">
        <v>12</v>
      </c>
      <c r="H3830" t="s">
        <v>154</v>
      </c>
      <c r="I3830" t="s">
        <v>2178</v>
      </c>
      <c r="J3830" t="s">
        <v>2179</v>
      </c>
      <c r="K3830" t="s">
        <v>2124</v>
      </c>
      <c r="L3830" t="s">
        <v>2180</v>
      </c>
      <c r="M3830">
        <v>5</v>
      </c>
    </row>
    <row r="3831" spans="1:13" x14ac:dyDescent="0.3">
      <c r="A3831" t="s">
        <v>166</v>
      </c>
      <c r="B3831">
        <v>2013</v>
      </c>
      <c r="C3831" s="1">
        <v>425000</v>
      </c>
      <c r="D3831">
        <v>101000</v>
      </c>
      <c r="E3831" t="s">
        <v>14</v>
      </c>
      <c r="F3831" t="s">
        <v>11</v>
      </c>
      <c r="G3831" t="s">
        <v>12</v>
      </c>
      <c r="H3831" t="s">
        <v>121</v>
      </c>
      <c r="I3831" t="s">
        <v>1903</v>
      </c>
      <c r="J3831" t="s">
        <v>1639</v>
      </c>
      <c r="K3831" t="s">
        <v>1811</v>
      </c>
      <c r="L3831" t="s">
        <v>2419</v>
      </c>
      <c r="M3831">
        <v>5</v>
      </c>
    </row>
    <row r="3832" spans="1:13" x14ac:dyDescent="0.3">
      <c r="A3832" t="s">
        <v>1181</v>
      </c>
      <c r="B3832">
        <v>2019</v>
      </c>
      <c r="C3832" s="1">
        <v>1350000</v>
      </c>
      <c r="D3832">
        <v>5400</v>
      </c>
      <c r="E3832" t="s">
        <v>14</v>
      </c>
      <c r="F3832" t="s">
        <v>11</v>
      </c>
      <c r="G3832" t="s">
        <v>12</v>
      </c>
      <c r="H3832" t="s">
        <v>1016</v>
      </c>
      <c r="I3832" t="s">
        <v>2978</v>
      </c>
      <c r="J3832" t="s">
        <v>1629</v>
      </c>
      <c r="K3832" t="s">
        <v>2783</v>
      </c>
      <c r="L3832" t="s">
        <v>1819</v>
      </c>
      <c r="M3832">
        <v>5</v>
      </c>
    </row>
    <row r="3833" spans="1:13" x14ac:dyDescent="0.3">
      <c r="A3833" t="s">
        <v>3388</v>
      </c>
      <c r="B3833">
        <v>2016</v>
      </c>
      <c r="C3833" s="1">
        <v>1950000</v>
      </c>
      <c r="D3833">
        <v>45000</v>
      </c>
      <c r="E3833" t="s">
        <v>14</v>
      </c>
      <c r="F3833" t="s">
        <v>11</v>
      </c>
      <c r="G3833" t="s">
        <v>19</v>
      </c>
      <c r="H3833" t="s">
        <v>126</v>
      </c>
      <c r="I3833" t="s">
        <v>3389</v>
      </c>
      <c r="J3833" t="s">
        <v>1953</v>
      </c>
      <c r="K3833" t="s">
        <v>2001</v>
      </c>
      <c r="L3833" t="s">
        <v>3390</v>
      </c>
      <c r="M3833">
        <v>5</v>
      </c>
    </row>
    <row r="3834" spans="1:13" x14ac:dyDescent="0.3">
      <c r="A3834" t="s">
        <v>3391</v>
      </c>
      <c r="B3834">
        <v>2018</v>
      </c>
      <c r="C3834" s="1">
        <v>535000</v>
      </c>
      <c r="D3834">
        <v>31000</v>
      </c>
      <c r="E3834" t="s">
        <v>10</v>
      </c>
      <c r="F3834" t="s">
        <v>11</v>
      </c>
      <c r="G3834" t="s">
        <v>19</v>
      </c>
      <c r="H3834" t="s">
        <v>121</v>
      </c>
      <c r="I3834" t="s">
        <v>3197</v>
      </c>
      <c r="J3834" t="s">
        <v>1916</v>
      </c>
      <c r="K3834" t="s">
        <v>1678</v>
      </c>
      <c r="L3834" t="s">
        <v>1917</v>
      </c>
      <c r="M3834">
        <v>5</v>
      </c>
    </row>
    <row r="3835" spans="1:13" x14ac:dyDescent="0.3">
      <c r="A3835" t="s">
        <v>411</v>
      </c>
      <c r="B3835">
        <v>2018</v>
      </c>
      <c r="C3835" s="1">
        <v>500000</v>
      </c>
      <c r="D3835">
        <v>31000</v>
      </c>
      <c r="E3835" t="s">
        <v>10</v>
      </c>
      <c r="F3835" t="s">
        <v>11</v>
      </c>
      <c r="G3835" t="s">
        <v>12</v>
      </c>
      <c r="H3835" t="s">
        <v>121</v>
      </c>
      <c r="I3835" t="s">
        <v>1915</v>
      </c>
      <c r="J3835" t="s">
        <v>1916</v>
      </c>
      <c r="K3835" t="s">
        <v>1678</v>
      </c>
      <c r="L3835" t="s">
        <v>1917</v>
      </c>
      <c r="M3835">
        <v>5</v>
      </c>
    </row>
    <row r="3836" spans="1:13" x14ac:dyDescent="0.3">
      <c r="A3836" t="s">
        <v>3392</v>
      </c>
      <c r="B3836">
        <v>2016</v>
      </c>
      <c r="C3836" s="1">
        <v>434999</v>
      </c>
      <c r="D3836">
        <v>55000</v>
      </c>
      <c r="E3836" t="s">
        <v>10</v>
      </c>
      <c r="F3836" t="s">
        <v>11</v>
      </c>
      <c r="G3836" t="s">
        <v>12</v>
      </c>
      <c r="H3836" t="s">
        <v>121</v>
      </c>
      <c r="I3836" t="s">
        <v>2642</v>
      </c>
      <c r="J3836" t="s">
        <v>1647</v>
      </c>
      <c r="K3836" t="s">
        <v>1870</v>
      </c>
      <c r="L3836" t="s">
        <v>1871</v>
      </c>
      <c r="M3836">
        <v>5</v>
      </c>
    </row>
    <row r="3837" spans="1:13" x14ac:dyDescent="0.3">
      <c r="A3837" t="s">
        <v>2702</v>
      </c>
      <c r="B3837">
        <v>2018</v>
      </c>
      <c r="C3837" s="1">
        <v>250000</v>
      </c>
      <c r="D3837">
        <v>55000</v>
      </c>
      <c r="E3837" t="s">
        <v>10</v>
      </c>
      <c r="F3837" t="s">
        <v>11</v>
      </c>
      <c r="G3837" t="s">
        <v>19</v>
      </c>
      <c r="H3837" t="s">
        <v>121</v>
      </c>
      <c r="I3837" t="s">
        <v>1903</v>
      </c>
      <c r="J3837" t="s">
        <v>2215</v>
      </c>
      <c r="K3837" t="s">
        <v>2619</v>
      </c>
      <c r="L3837" t="s">
        <v>2217</v>
      </c>
      <c r="M3837">
        <v>4</v>
      </c>
    </row>
    <row r="3838" spans="1:13" x14ac:dyDescent="0.3">
      <c r="A3838" t="s">
        <v>123</v>
      </c>
      <c r="B3838">
        <v>2014</v>
      </c>
      <c r="C3838" s="1">
        <v>700000</v>
      </c>
      <c r="D3838">
        <v>117000</v>
      </c>
      <c r="E3838" t="s">
        <v>14</v>
      </c>
      <c r="F3838" t="s">
        <v>11</v>
      </c>
      <c r="G3838" t="s">
        <v>12</v>
      </c>
      <c r="H3838" t="s">
        <v>121</v>
      </c>
      <c r="I3838" t="s">
        <v>1899</v>
      </c>
      <c r="J3838" t="s">
        <v>1900</v>
      </c>
      <c r="K3838" t="s">
        <v>1901</v>
      </c>
      <c r="L3838" t="s">
        <v>1902</v>
      </c>
      <c r="M3838">
        <v>5</v>
      </c>
    </row>
    <row r="3839" spans="1:13" x14ac:dyDescent="0.3">
      <c r="A3839" t="s">
        <v>522</v>
      </c>
      <c r="B3839">
        <v>2010</v>
      </c>
      <c r="C3839" s="1">
        <v>1100000</v>
      </c>
      <c r="D3839">
        <v>102000</v>
      </c>
      <c r="E3839" t="s">
        <v>14</v>
      </c>
      <c r="F3839" t="s">
        <v>11</v>
      </c>
      <c r="G3839" t="s">
        <v>19</v>
      </c>
      <c r="H3839" t="s">
        <v>121</v>
      </c>
      <c r="I3839" t="s">
        <v>2707</v>
      </c>
      <c r="J3839" t="s">
        <v>1953</v>
      </c>
      <c r="K3839" t="s">
        <v>1800</v>
      </c>
      <c r="L3839" t="s">
        <v>1954</v>
      </c>
      <c r="M3839">
        <v>5</v>
      </c>
    </row>
    <row r="3840" spans="1:13" x14ac:dyDescent="0.3">
      <c r="A3840" t="s">
        <v>3393</v>
      </c>
      <c r="B3840">
        <v>2012</v>
      </c>
      <c r="C3840" s="1">
        <v>900000</v>
      </c>
      <c r="D3840">
        <v>108000</v>
      </c>
      <c r="E3840" t="s">
        <v>14</v>
      </c>
      <c r="F3840" t="s">
        <v>11</v>
      </c>
      <c r="G3840" t="s">
        <v>19</v>
      </c>
      <c r="H3840" t="s">
        <v>121</v>
      </c>
      <c r="I3840" t="s">
        <v>3394</v>
      </c>
      <c r="J3840" t="s">
        <v>1793</v>
      </c>
      <c r="K3840" t="s">
        <v>3395</v>
      </c>
      <c r="L3840" t="s">
        <v>3396</v>
      </c>
      <c r="M3840">
        <v>5</v>
      </c>
    </row>
    <row r="3841" spans="1:13" x14ac:dyDescent="0.3">
      <c r="A3841" t="s">
        <v>2641</v>
      </c>
      <c r="B3841">
        <v>2015</v>
      </c>
      <c r="C3841" s="1">
        <v>425000</v>
      </c>
      <c r="D3841">
        <v>75000</v>
      </c>
      <c r="E3841" t="s">
        <v>10</v>
      </c>
      <c r="F3841" t="s">
        <v>11</v>
      </c>
      <c r="G3841" t="s">
        <v>12</v>
      </c>
      <c r="H3841" t="s">
        <v>121</v>
      </c>
      <c r="I3841" t="s">
        <v>2642</v>
      </c>
      <c r="J3841" t="s">
        <v>1647</v>
      </c>
      <c r="K3841" t="s">
        <v>1870</v>
      </c>
      <c r="L3841" t="s">
        <v>1871</v>
      </c>
      <c r="M3841">
        <v>5</v>
      </c>
    </row>
    <row r="3842" spans="1:13" x14ac:dyDescent="0.3">
      <c r="A3842" t="s">
        <v>3397</v>
      </c>
      <c r="B3842">
        <v>2011</v>
      </c>
      <c r="C3842" s="1">
        <v>1600000</v>
      </c>
      <c r="D3842">
        <v>74000</v>
      </c>
      <c r="E3842" t="s">
        <v>14</v>
      </c>
      <c r="F3842" t="s">
        <v>11</v>
      </c>
      <c r="G3842" t="s">
        <v>19</v>
      </c>
      <c r="H3842" t="s">
        <v>121</v>
      </c>
      <c r="I3842" t="s">
        <v>3398</v>
      </c>
      <c r="J3842" t="s">
        <v>2892</v>
      </c>
      <c r="K3842" t="s">
        <v>1803</v>
      </c>
      <c r="L3842" t="s">
        <v>1804</v>
      </c>
      <c r="M3842">
        <v>5</v>
      </c>
    </row>
    <row r="3843" spans="1:13" x14ac:dyDescent="0.3">
      <c r="A3843" t="s">
        <v>3399</v>
      </c>
      <c r="B3843">
        <v>2013</v>
      </c>
      <c r="C3843" s="1">
        <v>325000</v>
      </c>
      <c r="D3843">
        <v>158000</v>
      </c>
      <c r="E3843" t="s">
        <v>14</v>
      </c>
      <c r="F3843" t="s">
        <v>11</v>
      </c>
      <c r="G3843" t="s">
        <v>12</v>
      </c>
      <c r="H3843" t="s">
        <v>121</v>
      </c>
      <c r="I3843" t="s">
        <v>2257</v>
      </c>
      <c r="J3843" t="s">
        <v>2363</v>
      </c>
      <c r="K3843" t="s">
        <v>1914</v>
      </c>
      <c r="L3843" t="s">
        <v>2712</v>
      </c>
      <c r="M3843">
        <v>5</v>
      </c>
    </row>
    <row r="3844" spans="1:13" x14ac:dyDescent="0.3">
      <c r="A3844" t="s">
        <v>3400</v>
      </c>
      <c r="B3844">
        <v>2019</v>
      </c>
      <c r="C3844" s="1">
        <v>1140000</v>
      </c>
      <c r="D3844">
        <v>10000</v>
      </c>
      <c r="E3844" t="s">
        <v>14</v>
      </c>
      <c r="F3844" t="s">
        <v>25</v>
      </c>
      <c r="G3844" t="s">
        <v>19</v>
      </c>
      <c r="H3844" t="s">
        <v>121</v>
      </c>
      <c r="I3844" t="s">
        <v>1700</v>
      </c>
      <c r="J3844" t="s">
        <v>1634</v>
      </c>
      <c r="K3844" t="s">
        <v>1995</v>
      </c>
      <c r="L3844" t="s">
        <v>2011</v>
      </c>
      <c r="M3844">
        <v>5</v>
      </c>
    </row>
    <row r="3845" spans="1:13" x14ac:dyDescent="0.3">
      <c r="A3845" t="s">
        <v>2071</v>
      </c>
      <c r="B3845">
        <v>2017</v>
      </c>
      <c r="C3845" s="1">
        <v>980000</v>
      </c>
      <c r="D3845">
        <v>53000</v>
      </c>
      <c r="E3845" t="s">
        <v>14</v>
      </c>
      <c r="F3845" t="s">
        <v>25</v>
      </c>
      <c r="G3845" t="s">
        <v>12</v>
      </c>
      <c r="H3845" t="s">
        <v>121</v>
      </c>
      <c r="I3845" t="s">
        <v>2072</v>
      </c>
      <c r="J3845" t="s">
        <v>1742</v>
      </c>
      <c r="K3845" t="s">
        <v>2073</v>
      </c>
      <c r="L3845" t="s">
        <v>2074</v>
      </c>
      <c r="M3845">
        <v>7</v>
      </c>
    </row>
    <row r="3846" spans="1:13" x14ac:dyDescent="0.3">
      <c r="A3846" t="s">
        <v>3401</v>
      </c>
      <c r="B3846">
        <v>2017</v>
      </c>
      <c r="C3846" s="1">
        <v>1920000</v>
      </c>
      <c r="D3846">
        <v>20000</v>
      </c>
      <c r="E3846" t="s">
        <v>14</v>
      </c>
      <c r="F3846" t="s">
        <v>25</v>
      </c>
      <c r="G3846" t="s">
        <v>12</v>
      </c>
      <c r="H3846" t="s">
        <v>126</v>
      </c>
      <c r="I3846" t="s">
        <v>1989</v>
      </c>
      <c r="J3846" t="s">
        <v>2331</v>
      </c>
      <c r="K3846" t="s">
        <v>1803</v>
      </c>
      <c r="L3846" t="s">
        <v>2332</v>
      </c>
      <c r="M3846">
        <v>5</v>
      </c>
    </row>
    <row r="3847" spans="1:13" x14ac:dyDescent="0.3">
      <c r="A3847" t="s">
        <v>895</v>
      </c>
      <c r="B3847">
        <v>2020</v>
      </c>
      <c r="C3847" s="1">
        <v>808000</v>
      </c>
      <c r="D3847">
        <v>5000</v>
      </c>
      <c r="E3847" t="s">
        <v>10</v>
      </c>
      <c r="F3847" t="s">
        <v>25</v>
      </c>
      <c r="G3847" t="s">
        <v>12</v>
      </c>
      <c r="H3847" t="s">
        <v>121</v>
      </c>
      <c r="I3847" t="s">
        <v>3402</v>
      </c>
      <c r="J3847" t="s">
        <v>1916</v>
      </c>
      <c r="K3847" t="s">
        <v>2783</v>
      </c>
      <c r="L3847" t="s">
        <v>3403</v>
      </c>
      <c r="M3847">
        <v>5</v>
      </c>
    </row>
    <row r="3848" spans="1:13" x14ac:dyDescent="0.3">
      <c r="A3848" t="s">
        <v>655</v>
      </c>
      <c r="B3848">
        <v>2014</v>
      </c>
      <c r="C3848" s="1">
        <v>550000</v>
      </c>
      <c r="D3848">
        <v>30000</v>
      </c>
      <c r="E3848" t="s">
        <v>10</v>
      </c>
      <c r="F3848" t="s">
        <v>25</v>
      </c>
      <c r="G3848" t="s">
        <v>12</v>
      </c>
      <c r="H3848" t="s">
        <v>121</v>
      </c>
      <c r="I3848" t="s">
        <v>1864</v>
      </c>
      <c r="J3848" t="s">
        <v>1647</v>
      </c>
      <c r="K3848" t="s">
        <v>2037</v>
      </c>
      <c r="L3848" t="s">
        <v>1865</v>
      </c>
      <c r="M3848">
        <v>5</v>
      </c>
    </row>
    <row r="3849" spans="1:13" x14ac:dyDescent="0.3">
      <c r="A3849" t="s">
        <v>163</v>
      </c>
      <c r="B3849">
        <v>2010</v>
      </c>
      <c r="C3849" s="1">
        <v>215000</v>
      </c>
      <c r="D3849">
        <v>64000</v>
      </c>
      <c r="E3849" t="s">
        <v>10</v>
      </c>
      <c r="F3849" t="s">
        <v>25</v>
      </c>
      <c r="G3849" t="s">
        <v>12</v>
      </c>
      <c r="H3849" t="s">
        <v>121</v>
      </c>
      <c r="I3849" t="s">
        <v>1687</v>
      </c>
      <c r="J3849" t="s">
        <v>1655</v>
      </c>
      <c r="K3849" t="s">
        <v>1688</v>
      </c>
      <c r="L3849" t="s">
        <v>1689</v>
      </c>
      <c r="M3849">
        <v>5</v>
      </c>
    </row>
    <row r="3850" spans="1:13" x14ac:dyDescent="0.3">
      <c r="A3850" t="s">
        <v>2401</v>
      </c>
      <c r="B3850">
        <v>2016</v>
      </c>
      <c r="C3850" s="1">
        <v>512000</v>
      </c>
      <c r="D3850">
        <v>10500</v>
      </c>
      <c r="E3850" t="s">
        <v>10</v>
      </c>
      <c r="F3850" t="s">
        <v>25</v>
      </c>
      <c r="G3850" t="s">
        <v>12</v>
      </c>
      <c r="H3850" t="s">
        <v>121</v>
      </c>
      <c r="I3850" t="s">
        <v>1813</v>
      </c>
      <c r="J3850" t="s">
        <v>1814</v>
      </c>
      <c r="K3850" t="s">
        <v>1815</v>
      </c>
      <c r="L3850" t="s">
        <v>1816</v>
      </c>
      <c r="M3850">
        <v>5</v>
      </c>
    </row>
    <row r="3851" spans="1:13" x14ac:dyDescent="0.3">
      <c r="A3851" t="s">
        <v>163</v>
      </c>
      <c r="B3851">
        <v>2011</v>
      </c>
      <c r="C3851" s="1">
        <v>215000</v>
      </c>
      <c r="D3851">
        <v>50000</v>
      </c>
      <c r="E3851" t="s">
        <v>10</v>
      </c>
      <c r="F3851" t="s">
        <v>25</v>
      </c>
      <c r="G3851" t="s">
        <v>12</v>
      </c>
      <c r="H3851" t="s">
        <v>126</v>
      </c>
      <c r="I3851" t="s">
        <v>1687</v>
      </c>
      <c r="J3851" t="s">
        <v>1655</v>
      </c>
      <c r="K3851" t="s">
        <v>1688</v>
      </c>
      <c r="L3851" t="s">
        <v>1689</v>
      </c>
      <c r="M3851">
        <v>5</v>
      </c>
    </row>
    <row r="3852" spans="1:13" x14ac:dyDescent="0.3">
      <c r="A3852" t="s">
        <v>941</v>
      </c>
      <c r="B3852">
        <v>2012</v>
      </c>
      <c r="C3852" s="1">
        <v>500000</v>
      </c>
      <c r="D3852">
        <v>60000</v>
      </c>
      <c r="E3852" t="s">
        <v>14</v>
      </c>
      <c r="F3852" t="s">
        <v>25</v>
      </c>
      <c r="G3852" t="s">
        <v>12</v>
      </c>
      <c r="H3852" t="s">
        <v>121</v>
      </c>
      <c r="I3852" t="s">
        <v>2428</v>
      </c>
      <c r="J3852" t="s">
        <v>1832</v>
      </c>
      <c r="K3852" t="s">
        <v>1998</v>
      </c>
      <c r="L3852" t="s">
        <v>1631</v>
      </c>
      <c r="M3852">
        <v>5</v>
      </c>
    </row>
    <row r="3853" spans="1:13" x14ac:dyDescent="0.3">
      <c r="A3853" t="s">
        <v>3404</v>
      </c>
      <c r="B3853">
        <v>2015</v>
      </c>
      <c r="C3853" s="1">
        <v>700000</v>
      </c>
      <c r="D3853">
        <v>35000</v>
      </c>
      <c r="E3853" t="s">
        <v>14</v>
      </c>
      <c r="F3853" t="s">
        <v>25</v>
      </c>
      <c r="G3853" t="s">
        <v>12</v>
      </c>
      <c r="H3853" t="s">
        <v>121</v>
      </c>
      <c r="I3853" t="s">
        <v>1628</v>
      </c>
      <c r="J3853" t="s">
        <v>1629</v>
      </c>
      <c r="K3853" t="s">
        <v>1630</v>
      </c>
      <c r="L3853" t="s">
        <v>1631</v>
      </c>
      <c r="M3853">
        <v>5</v>
      </c>
    </row>
    <row r="3854" spans="1:13" x14ac:dyDescent="0.3">
      <c r="A3854" t="s">
        <v>1740</v>
      </c>
      <c r="B3854">
        <v>2012</v>
      </c>
      <c r="C3854" s="1">
        <v>525000</v>
      </c>
      <c r="D3854">
        <v>135000</v>
      </c>
      <c r="E3854" t="s">
        <v>14</v>
      </c>
      <c r="F3854" t="s">
        <v>25</v>
      </c>
      <c r="G3854" t="s">
        <v>12</v>
      </c>
      <c r="H3854" t="s">
        <v>121</v>
      </c>
      <c r="I3854" t="s">
        <v>1741</v>
      </c>
      <c r="J3854" t="s">
        <v>1742</v>
      </c>
      <c r="K3854" t="s">
        <v>1743</v>
      </c>
      <c r="L3854" t="s">
        <v>1744</v>
      </c>
      <c r="M3854">
        <v>7</v>
      </c>
    </row>
    <row r="3855" spans="1:13" x14ac:dyDescent="0.3">
      <c r="A3855" t="s">
        <v>221</v>
      </c>
      <c r="B3855">
        <v>2011</v>
      </c>
      <c r="C3855" s="1">
        <v>550000</v>
      </c>
      <c r="D3855">
        <v>70000</v>
      </c>
      <c r="E3855" t="s">
        <v>14</v>
      </c>
      <c r="F3855" t="s">
        <v>25</v>
      </c>
      <c r="G3855" t="s">
        <v>12</v>
      </c>
      <c r="H3855" t="s">
        <v>126</v>
      </c>
      <c r="I3855" t="s">
        <v>2157</v>
      </c>
      <c r="J3855" t="s">
        <v>1742</v>
      </c>
      <c r="K3855" t="s">
        <v>1877</v>
      </c>
      <c r="L3855" t="s">
        <v>1878</v>
      </c>
      <c r="M3855">
        <v>9</v>
      </c>
    </row>
    <row r="3856" spans="1:13" x14ac:dyDescent="0.3">
      <c r="A3856" t="s">
        <v>421</v>
      </c>
      <c r="B3856">
        <v>2016</v>
      </c>
      <c r="C3856" s="1">
        <v>750000</v>
      </c>
      <c r="D3856">
        <v>80000</v>
      </c>
      <c r="E3856" t="s">
        <v>14</v>
      </c>
      <c r="F3856" t="s">
        <v>25</v>
      </c>
      <c r="G3856" t="s">
        <v>12</v>
      </c>
      <c r="H3856" t="s">
        <v>121</v>
      </c>
      <c r="I3856" t="s">
        <v>1718</v>
      </c>
      <c r="J3856" t="s">
        <v>1625</v>
      </c>
      <c r="K3856" t="s">
        <v>1685</v>
      </c>
      <c r="L3856" t="s">
        <v>1686</v>
      </c>
      <c r="M3856">
        <v>5</v>
      </c>
    </row>
    <row r="3857" spans="1:13" x14ac:dyDescent="0.3">
      <c r="A3857" t="s">
        <v>3405</v>
      </c>
      <c r="B3857">
        <v>2017</v>
      </c>
      <c r="C3857" s="1">
        <v>395000</v>
      </c>
      <c r="D3857">
        <v>25000</v>
      </c>
      <c r="E3857" t="s">
        <v>10</v>
      </c>
      <c r="F3857" t="s">
        <v>25</v>
      </c>
      <c r="G3857" t="s">
        <v>12</v>
      </c>
      <c r="H3857" t="s">
        <v>121</v>
      </c>
      <c r="I3857" t="s">
        <v>1906</v>
      </c>
      <c r="J3857" t="s">
        <v>1730</v>
      </c>
      <c r="K3857" t="s">
        <v>1678</v>
      </c>
      <c r="L3857" t="s">
        <v>1731</v>
      </c>
      <c r="M3857">
        <v>5</v>
      </c>
    </row>
    <row r="3858" spans="1:13" x14ac:dyDescent="0.3">
      <c r="A3858" t="s">
        <v>2493</v>
      </c>
      <c r="B3858">
        <v>2017</v>
      </c>
      <c r="C3858" s="1">
        <v>675000</v>
      </c>
      <c r="D3858">
        <v>5000</v>
      </c>
      <c r="E3858" t="s">
        <v>10</v>
      </c>
      <c r="F3858" t="s">
        <v>25</v>
      </c>
      <c r="G3858" t="s">
        <v>12</v>
      </c>
      <c r="H3858" t="s">
        <v>121</v>
      </c>
      <c r="I3858" t="s">
        <v>1723</v>
      </c>
      <c r="J3858" t="s">
        <v>1647</v>
      </c>
      <c r="K3858" t="s">
        <v>1724</v>
      </c>
      <c r="L3858" t="s">
        <v>1725</v>
      </c>
      <c r="M3858">
        <v>5</v>
      </c>
    </row>
    <row r="3859" spans="1:13" x14ac:dyDescent="0.3">
      <c r="A3859" t="s">
        <v>161</v>
      </c>
      <c r="B3859">
        <v>2008</v>
      </c>
      <c r="C3859" s="1">
        <v>140000</v>
      </c>
      <c r="D3859">
        <v>80000</v>
      </c>
      <c r="E3859" t="s">
        <v>10</v>
      </c>
      <c r="F3859" t="s">
        <v>25</v>
      </c>
      <c r="G3859" t="s">
        <v>12</v>
      </c>
      <c r="H3859" t="s">
        <v>154</v>
      </c>
      <c r="I3859" t="s">
        <v>1919</v>
      </c>
      <c r="J3859" t="s">
        <v>1850</v>
      </c>
      <c r="K3859" t="s">
        <v>1920</v>
      </c>
      <c r="L3859" t="s">
        <v>1921</v>
      </c>
      <c r="M3859">
        <v>5</v>
      </c>
    </row>
    <row r="3860" spans="1:13" x14ac:dyDescent="0.3">
      <c r="A3860" t="s">
        <v>1114</v>
      </c>
      <c r="B3860">
        <v>2011</v>
      </c>
      <c r="C3860" s="1">
        <v>430000</v>
      </c>
      <c r="D3860">
        <v>120000</v>
      </c>
      <c r="E3860" t="s">
        <v>14</v>
      </c>
      <c r="F3860" t="s">
        <v>25</v>
      </c>
      <c r="G3860" t="s">
        <v>12</v>
      </c>
      <c r="H3860" t="s">
        <v>126</v>
      </c>
      <c r="I3860" t="s">
        <v>2157</v>
      </c>
      <c r="J3860" t="s">
        <v>1742</v>
      </c>
      <c r="K3860" t="s">
        <v>1877</v>
      </c>
      <c r="L3860" t="s">
        <v>1878</v>
      </c>
      <c r="M3860">
        <v>8</v>
      </c>
    </row>
    <row r="3861" spans="1:13" x14ac:dyDescent="0.3">
      <c r="A3861" t="s">
        <v>581</v>
      </c>
      <c r="B3861">
        <v>2011</v>
      </c>
      <c r="C3861" s="1">
        <v>270000</v>
      </c>
      <c r="D3861">
        <v>167000</v>
      </c>
      <c r="E3861" t="s">
        <v>10</v>
      </c>
      <c r="F3861" t="s">
        <v>25</v>
      </c>
      <c r="G3861" t="s">
        <v>12</v>
      </c>
      <c r="H3861" t="s">
        <v>121</v>
      </c>
      <c r="I3861" t="s">
        <v>1676</v>
      </c>
      <c r="J3861" t="s">
        <v>1676</v>
      </c>
      <c r="K3861" t="s">
        <v>1676</v>
      </c>
      <c r="L3861" t="s">
        <v>1676</v>
      </c>
    </row>
    <row r="3862" spans="1:13" x14ac:dyDescent="0.3">
      <c r="A3862" t="s">
        <v>605</v>
      </c>
      <c r="B3862">
        <v>2014</v>
      </c>
      <c r="C3862" s="1">
        <v>300000</v>
      </c>
      <c r="D3862">
        <v>10000</v>
      </c>
      <c r="E3862" t="s">
        <v>10</v>
      </c>
      <c r="F3862" t="s">
        <v>25</v>
      </c>
      <c r="G3862" t="s">
        <v>12</v>
      </c>
      <c r="H3862" t="s">
        <v>121</v>
      </c>
      <c r="I3862" t="s">
        <v>1821</v>
      </c>
      <c r="J3862" t="s">
        <v>1730</v>
      </c>
      <c r="K3862" t="s">
        <v>1843</v>
      </c>
      <c r="L3862" t="s">
        <v>1731</v>
      </c>
      <c r="M3862">
        <v>5</v>
      </c>
    </row>
    <row r="3863" spans="1:13" x14ac:dyDescent="0.3">
      <c r="A3863" t="s">
        <v>3406</v>
      </c>
      <c r="B3863">
        <v>2013</v>
      </c>
      <c r="C3863" s="1">
        <v>355000</v>
      </c>
      <c r="D3863">
        <v>68000</v>
      </c>
      <c r="E3863" t="s">
        <v>14</v>
      </c>
      <c r="F3863" t="s">
        <v>25</v>
      </c>
      <c r="G3863" t="s">
        <v>12</v>
      </c>
      <c r="H3863" t="s">
        <v>121</v>
      </c>
      <c r="I3863" t="s">
        <v>2525</v>
      </c>
      <c r="J3863" t="s">
        <v>1625</v>
      </c>
      <c r="K3863" t="s">
        <v>2537</v>
      </c>
      <c r="L3863" t="s">
        <v>2538</v>
      </c>
      <c r="M3863">
        <v>5</v>
      </c>
    </row>
    <row r="3864" spans="1:13" x14ac:dyDescent="0.3">
      <c r="A3864" t="s">
        <v>346</v>
      </c>
      <c r="B3864">
        <v>2015</v>
      </c>
      <c r="C3864" s="1">
        <v>180000</v>
      </c>
      <c r="D3864">
        <v>35000</v>
      </c>
      <c r="E3864" t="s">
        <v>10</v>
      </c>
      <c r="F3864" t="s">
        <v>25</v>
      </c>
      <c r="G3864" t="s">
        <v>12</v>
      </c>
      <c r="H3864" t="s">
        <v>126</v>
      </c>
      <c r="I3864" t="s">
        <v>2085</v>
      </c>
      <c r="J3864" t="s">
        <v>1655</v>
      </c>
      <c r="K3864" t="s">
        <v>1711</v>
      </c>
      <c r="L3864" t="s">
        <v>1712</v>
      </c>
      <c r="M3864">
        <v>5</v>
      </c>
    </row>
    <row r="3865" spans="1:13" x14ac:dyDescent="0.3">
      <c r="A3865" t="s">
        <v>609</v>
      </c>
      <c r="B3865">
        <v>2007</v>
      </c>
      <c r="C3865" s="1">
        <v>125000</v>
      </c>
      <c r="D3865">
        <v>50000</v>
      </c>
      <c r="E3865" t="s">
        <v>10</v>
      </c>
      <c r="F3865" t="s">
        <v>25</v>
      </c>
      <c r="G3865" t="s">
        <v>12</v>
      </c>
      <c r="H3865" t="s">
        <v>121</v>
      </c>
      <c r="I3865" t="s">
        <v>2056</v>
      </c>
      <c r="J3865" t="s">
        <v>2089</v>
      </c>
      <c r="K3865" t="s">
        <v>3266</v>
      </c>
      <c r="L3865" t="s">
        <v>3267</v>
      </c>
      <c r="M3865">
        <v>5</v>
      </c>
    </row>
    <row r="3866" spans="1:13" x14ac:dyDescent="0.3">
      <c r="A3866" t="s">
        <v>267</v>
      </c>
      <c r="B3866">
        <v>2006</v>
      </c>
      <c r="C3866" s="1">
        <v>150000</v>
      </c>
      <c r="D3866">
        <v>80000</v>
      </c>
      <c r="E3866" t="s">
        <v>14</v>
      </c>
      <c r="F3866" t="s">
        <v>25</v>
      </c>
      <c r="G3866" t="s">
        <v>12</v>
      </c>
      <c r="H3866" t="s">
        <v>121</v>
      </c>
      <c r="I3866" t="s">
        <v>1676</v>
      </c>
      <c r="J3866" t="s">
        <v>1676</v>
      </c>
      <c r="K3866" t="s">
        <v>1676</v>
      </c>
      <c r="L3866" t="s">
        <v>1676</v>
      </c>
    </row>
    <row r="3867" spans="1:13" x14ac:dyDescent="0.3">
      <c r="A3867" t="s">
        <v>2194</v>
      </c>
      <c r="B3867">
        <v>2006</v>
      </c>
      <c r="C3867" s="1">
        <v>95000</v>
      </c>
      <c r="D3867">
        <v>60898</v>
      </c>
      <c r="E3867" t="s">
        <v>10</v>
      </c>
      <c r="F3867" t="s">
        <v>25</v>
      </c>
      <c r="G3867" t="s">
        <v>12</v>
      </c>
      <c r="H3867" t="s">
        <v>121</v>
      </c>
      <c r="I3867" t="s">
        <v>1676</v>
      </c>
      <c r="J3867" t="s">
        <v>1676</v>
      </c>
      <c r="K3867" t="s">
        <v>1676</v>
      </c>
      <c r="L3867" t="s">
        <v>1676</v>
      </c>
    </row>
    <row r="3868" spans="1:13" x14ac:dyDescent="0.3">
      <c r="A3868" t="s">
        <v>2390</v>
      </c>
      <c r="B3868">
        <v>2018</v>
      </c>
      <c r="C3868" s="1">
        <v>810000</v>
      </c>
      <c r="D3868">
        <v>29700</v>
      </c>
      <c r="E3868" t="s">
        <v>14</v>
      </c>
      <c r="F3868" t="s">
        <v>25</v>
      </c>
      <c r="G3868" t="s">
        <v>12</v>
      </c>
      <c r="H3868" t="s">
        <v>121</v>
      </c>
      <c r="I3868" t="s">
        <v>1820</v>
      </c>
      <c r="J3868" t="s">
        <v>1625</v>
      </c>
      <c r="K3868" t="s">
        <v>1685</v>
      </c>
      <c r="L3868" t="s">
        <v>1686</v>
      </c>
      <c r="M3868">
        <v>5</v>
      </c>
    </row>
    <row r="3869" spans="1:13" x14ac:dyDescent="0.3">
      <c r="A3869" t="s">
        <v>2957</v>
      </c>
      <c r="B3869">
        <v>2018</v>
      </c>
      <c r="C3869" s="1">
        <v>671000</v>
      </c>
      <c r="D3869">
        <v>20000</v>
      </c>
      <c r="E3869" t="s">
        <v>10</v>
      </c>
      <c r="F3869" t="s">
        <v>25</v>
      </c>
      <c r="G3869" t="s">
        <v>19</v>
      </c>
      <c r="H3869" t="s">
        <v>121</v>
      </c>
      <c r="I3869" t="s">
        <v>1723</v>
      </c>
      <c r="J3869" t="s">
        <v>1747</v>
      </c>
      <c r="K3869" t="s">
        <v>1772</v>
      </c>
      <c r="L3869" t="s">
        <v>2958</v>
      </c>
      <c r="M3869">
        <v>5</v>
      </c>
    </row>
    <row r="3870" spans="1:13" x14ac:dyDescent="0.3">
      <c r="A3870" t="s">
        <v>346</v>
      </c>
      <c r="B3870">
        <v>2018</v>
      </c>
      <c r="C3870" s="1">
        <v>295000</v>
      </c>
      <c r="D3870">
        <v>20000</v>
      </c>
      <c r="E3870" t="s">
        <v>10</v>
      </c>
      <c r="F3870" t="s">
        <v>25</v>
      </c>
      <c r="G3870" t="s">
        <v>12</v>
      </c>
      <c r="H3870" t="s">
        <v>121</v>
      </c>
      <c r="I3870" t="s">
        <v>1710</v>
      </c>
      <c r="J3870" t="s">
        <v>1655</v>
      </c>
      <c r="K3870" t="s">
        <v>1711</v>
      </c>
      <c r="L3870" t="s">
        <v>1712</v>
      </c>
      <c r="M3870">
        <v>5</v>
      </c>
    </row>
    <row r="3871" spans="1:13" x14ac:dyDescent="0.3">
      <c r="A3871" t="s">
        <v>339</v>
      </c>
      <c r="B3871">
        <v>2017</v>
      </c>
      <c r="C3871" s="1">
        <v>850000</v>
      </c>
      <c r="D3871">
        <v>40000</v>
      </c>
      <c r="E3871" t="s">
        <v>14</v>
      </c>
      <c r="F3871" t="s">
        <v>25</v>
      </c>
      <c r="G3871" t="s">
        <v>12</v>
      </c>
      <c r="H3871" t="s">
        <v>121</v>
      </c>
      <c r="I3871" t="s">
        <v>1684</v>
      </c>
      <c r="J3871" t="s">
        <v>1625</v>
      </c>
      <c r="K3871" t="s">
        <v>1685</v>
      </c>
      <c r="L3871" t="s">
        <v>1686</v>
      </c>
      <c r="M3871">
        <v>7</v>
      </c>
    </row>
    <row r="3872" spans="1:13" x14ac:dyDescent="0.3">
      <c r="A3872" t="s">
        <v>1200</v>
      </c>
      <c r="B3872">
        <v>2013</v>
      </c>
      <c r="C3872" s="1">
        <v>409999</v>
      </c>
      <c r="D3872">
        <v>90000</v>
      </c>
      <c r="E3872" t="s">
        <v>14</v>
      </c>
      <c r="F3872" t="s">
        <v>25</v>
      </c>
      <c r="G3872" t="s">
        <v>12</v>
      </c>
      <c r="H3872" t="s">
        <v>121</v>
      </c>
      <c r="I3872" t="s">
        <v>1826</v>
      </c>
      <c r="J3872" t="s">
        <v>1625</v>
      </c>
      <c r="K3872" t="s">
        <v>1626</v>
      </c>
      <c r="L3872" t="s">
        <v>1627</v>
      </c>
      <c r="M3872">
        <v>5</v>
      </c>
    </row>
    <row r="3873" spans="1:13" x14ac:dyDescent="0.3">
      <c r="A3873" t="s">
        <v>341</v>
      </c>
      <c r="B3873">
        <v>2015</v>
      </c>
      <c r="C3873" s="1">
        <v>600000</v>
      </c>
      <c r="D3873">
        <v>90000</v>
      </c>
      <c r="E3873" t="s">
        <v>10</v>
      </c>
      <c r="F3873" t="s">
        <v>25</v>
      </c>
      <c r="G3873" t="s">
        <v>12</v>
      </c>
      <c r="H3873" t="s">
        <v>121</v>
      </c>
      <c r="I3873" t="s">
        <v>1827</v>
      </c>
      <c r="J3873" t="s">
        <v>1828</v>
      </c>
      <c r="K3873" t="s">
        <v>1829</v>
      </c>
      <c r="L3873" t="s">
        <v>1830</v>
      </c>
      <c r="M3873">
        <v>7</v>
      </c>
    </row>
    <row r="3874" spans="1:13" x14ac:dyDescent="0.3">
      <c r="A3874" t="s">
        <v>2169</v>
      </c>
      <c r="B3874">
        <v>2015</v>
      </c>
      <c r="C3874" s="1">
        <v>600000</v>
      </c>
      <c r="D3874">
        <v>80000</v>
      </c>
      <c r="E3874" t="s">
        <v>14</v>
      </c>
      <c r="F3874" t="s">
        <v>25</v>
      </c>
      <c r="G3874" t="s">
        <v>12</v>
      </c>
      <c r="H3874" t="s">
        <v>121</v>
      </c>
      <c r="I3874" t="s">
        <v>2170</v>
      </c>
      <c r="J3874" t="s">
        <v>2164</v>
      </c>
      <c r="K3874" t="s">
        <v>1920</v>
      </c>
      <c r="L3874" t="s">
        <v>2171</v>
      </c>
      <c r="M3874">
        <v>7</v>
      </c>
    </row>
    <row r="3875" spans="1:13" x14ac:dyDescent="0.3">
      <c r="A3875" t="s">
        <v>473</v>
      </c>
      <c r="B3875">
        <v>2012</v>
      </c>
      <c r="C3875" s="1">
        <v>220000</v>
      </c>
      <c r="D3875">
        <v>60000</v>
      </c>
      <c r="E3875" t="s">
        <v>10</v>
      </c>
      <c r="F3875" t="s">
        <v>25</v>
      </c>
      <c r="G3875" t="s">
        <v>12</v>
      </c>
      <c r="H3875" t="s">
        <v>154</v>
      </c>
      <c r="I3875" t="s">
        <v>1677</v>
      </c>
      <c r="J3875" t="s">
        <v>1730</v>
      </c>
      <c r="K3875" t="s">
        <v>1660</v>
      </c>
      <c r="L3875" t="s">
        <v>1731</v>
      </c>
      <c r="M3875">
        <v>5</v>
      </c>
    </row>
    <row r="3876" spans="1:13" x14ac:dyDescent="0.3">
      <c r="A3876" t="s">
        <v>219</v>
      </c>
      <c r="B3876">
        <v>2013</v>
      </c>
      <c r="C3876" s="1">
        <v>550000</v>
      </c>
      <c r="D3876">
        <v>56000</v>
      </c>
      <c r="E3876" t="s">
        <v>14</v>
      </c>
      <c r="F3876" t="s">
        <v>25</v>
      </c>
      <c r="G3876" t="s">
        <v>12</v>
      </c>
      <c r="H3876" t="s">
        <v>121</v>
      </c>
      <c r="I3876" t="s">
        <v>1624</v>
      </c>
      <c r="J3876" t="s">
        <v>1625</v>
      </c>
      <c r="K3876" t="s">
        <v>1626</v>
      </c>
      <c r="L3876" t="s">
        <v>1627</v>
      </c>
      <c r="M3876">
        <v>5</v>
      </c>
    </row>
    <row r="3877" spans="1:13" x14ac:dyDescent="0.3">
      <c r="A3877" t="s">
        <v>855</v>
      </c>
      <c r="B3877">
        <v>2014</v>
      </c>
      <c r="C3877" s="1">
        <v>650000</v>
      </c>
      <c r="D3877">
        <v>50000</v>
      </c>
      <c r="E3877" t="s">
        <v>14</v>
      </c>
      <c r="F3877" t="s">
        <v>25</v>
      </c>
      <c r="G3877" t="s">
        <v>12</v>
      </c>
      <c r="H3877" t="s">
        <v>121</v>
      </c>
      <c r="I3877" t="s">
        <v>1720</v>
      </c>
      <c r="J3877" t="s">
        <v>2164</v>
      </c>
      <c r="K3877" t="s">
        <v>2035</v>
      </c>
      <c r="L3877" t="s">
        <v>2447</v>
      </c>
      <c r="M3877">
        <v>8</v>
      </c>
    </row>
    <row r="3878" spans="1:13" x14ac:dyDescent="0.3">
      <c r="A3878" t="s">
        <v>3407</v>
      </c>
      <c r="B3878">
        <v>2014</v>
      </c>
      <c r="C3878" s="1">
        <v>655000</v>
      </c>
      <c r="D3878">
        <v>50000</v>
      </c>
      <c r="E3878" t="s">
        <v>14</v>
      </c>
      <c r="F3878" t="s">
        <v>25</v>
      </c>
      <c r="G3878" t="s">
        <v>12</v>
      </c>
      <c r="H3878" t="s">
        <v>126</v>
      </c>
      <c r="I3878" t="s">
        <v>1720</v>
      </c>
      <c r="J3878" t="s">
        <v>2164</v>
      </c>
      <c r="K3878" t="s">
        <v>2035</v>
      </c>
      <c r="L3878" t="s">
        <v>2447</v>
      </c>
      <c r="M3878">
        <v>9</v>
      </c>
    </row>
    <row r="3879" spans="1:13" x14ac:dyDescent="0.3">
      <c r="A3879" t="s">
        <v>3408</v>
      </c>
      <c r="B3879">
        <v>2006</v>
      </c>
      <c r="C3879" s="1">
        <v>130000</v>
      </c>
      <c r="D3879">
        <v>74000</v>
      </c>
      <c r="E3879" t="s">
        <v>14</v>
      </c>
      <c r="F3879" t="s">
        <v>25</v>
      </c>
      <c r="G3879" t="s">
        <v>12</v>
      </c>
      <c r="H3879" t="s">
        <v>121</v>
      </c>
      <c r="I3879" t="s">
        <v>2366</v>
      </c>
      <c r="J3879" t="s">
        <v>2369</v>
      </c>
      <c r="K3879" t="s">
        <v>2029</v>
      </c>
      <c r="L3879" t="s">
        <v>3409</v>
      </c>
      <c r="M3879">
        <v>7</v>
      </c>
    </row>
    <row r="3880" spans="1:13" x14ac:dyDescent="0.3">
      <c r="A3880" t="s">
        <v>361</v>
      </c>
      <c r="B3880">
        <v>2014</v>
      </c>
      <c r="C3880" s="1">
        <v>400000</v>
      </c>
      <c r="D3880">
        <v>123000</v>
      </c>
      <c r="E3880" t="s">
        <v>14</v>
      </c>
      <c r="F3880" t="s">
        <v>25</v>
      </c>
      <c r="G3880" t="s">
        <v>12</v>
      </c>
      <c r="H3880" t="s">
        <v>121</v>
      </c>
      <c r="I3880" t="s">
        <v>1666</v>
      </c>
      <c r="J3880" t="s">
        <v>1667</v>
      </c>
      <c r="K3880" t="s">
        <v>1668</v>
      </c>
      <c r="L3880" t="s">
        <v>1669</v>
      </c>
      <c r="M3880">
        <v>5</v>
      </c>
    </row>
    <row r="3881" spans="1:13" x14ac:dyDescent="0.3">
      <c r="A3881" t="s">
        <v>1433</v>
      </c>
      <c r="B3881">
        <v>2007</v>
      </c>
      <c r="C3881" s="1">
        <v>250000</v>
      </c>
      <c r="D3881">
        <v>60000</v>
      </c>
      <c r="E3881" t="s">
        <v>10</v>
      </c>
      <c r="F3881" t="s">
        <v>25</v>
      </c>
      <c r="G3881" t="s">
        <v>12</v>
      </c>
      <c r="H3881" t="s">
        <v>154</v>
      </c>
      <c r="I3881" t="s">
        <v>1676</v>
      </c>
      <c r="J3881" t="s">
        <v>1676</v>
      </c>
      <c r="K3881" t="s">
        <v>1676</v>
      </c>
      <c r="L3881" t="s">
        <v>1676</v>
      </c>
    </row>
    <row r="3882" spans="1:13" x14ac:dyDescent="0.3">
      <c r="A3882" t="s">
        <v>163</v>
      </c>
      <c r="B3882">
        <v>2009</v>
      </c>
      <c r="C3882" s="1">
        <v>155000</v>
      </c>
      <c r="D3882">
        <v>54000</v>
      </c>
      <c r="E3882" t="s">
        <v>10</v>
      </c>
      <c r="F3882" t="s">
        <v>25</v>
      </c>
      <c r="G3882" t="s">
        <v>12</v>
      </c>
      <c r="H3882" t="s">
        <v>121</v>
      </c>
      <c r="I3882" t="s">
        <v>1687</v>
      </c>
      <c r="J3882" t="s">
        <v>1655</v>
      </c>
      <c r="K3882" t="s">
        <v>1688</v>
      </c>
      <c r="L3882" t="s">
        <v>1689</v>
      </c>
      <c r="M3882">
        <v>5</v>
      </c>
    </row>
    <row r="3883" spans="1:13" x14ac:dyDescent="0.3">
      <c r="A3883" t="s">
        <v>3410</v>
      </c>
      <c r="B3883">
        <v>2013</v>
      </c>
      <c r="C3883" s="1">
        <v>250000</v>
      </c>
      <c r="D3883">
        <v>50000</v>
      </c>
      <c r="E3883" t="s">
        <v>10</v>
      </c>
      <c r="F3883" t="s">
        <v>25</v>
      </c>
      <c r="G3883" t="s">
        <v>12</v>
      </c>
      <c r="H3883" t="s">
        <v>121</v>
      </c>
      <c r="I3883" t="s">
        <v>2210</v>
      </c>
      <c r="J3883" t="s">
        <v>2089</v>
      </c>
      <c r="K3883" t="s">
        <v>1696</v>
      </c>
      <c r="L3883" t="s">
        <v>2212</v>
      </c>
      <c r="M3883">
        <v>5</v>
      </c>
    </row>
    <row r="3884" spans="1:13" x14ac:dyDescent="0.3">
      <c r="A3884" t="s">
        <v>394</v>
      </c>
      <c r="B3884">
        <v>2014</v>
      </c>
      <c r="C3884" s="1">
        <v>400000</v>
      </c>
      <c r="D3884">
        <v>80000</v>
      </c>
      <c r="E3884" t="s">
        <v>10</v>
      </c>
      <c r="F3884" t="s">
        <v>25</v>
      </c>
      <c r="G3884" t="s">
        <v>12</v>
      </c>
      <c r="H3884" t="s">
        <v>126</v>
      </c>
      <c r="I3884" t="s">
        <v>1677</v>
      </c>
      <c r="J3884" t="s">
        <v>1647</v>
      </c>
      <c r="K3884" t="s">
        <v>1682</v>
      </c>
      <c r="L3884" t="s">
        <v>1865</v>
      </c>
      <c r="M3884">
        <v>5</v>
      </c>
    </row>
    <row r="3885" spans="1:13" x14ac:dyDescent="0.3">
      <c r="A3885" t="s">
        <v>3411</v>
      </c>
      <c r="B3885">
        <v>2019</v>
      </c>
      <c r="C3885" s="1">
        <v>500000</v>
      </c>
      <c r="D3885">
        <v>10000</v>
      </c>
      <c r="E3885" t="s">
        <v>10</v>
      </c>
      <c r="F3885" t="s">
        <v>25</v>
      </c>
      <c r="G3885" t="s">
        <v>12</v>
      </c>
      <c r="H3885" t="s">
        <v>121</v>
      </c>
      <c r="I3885" t="s">
        <v>1845</v>
      </c>
      <c r="J3885" t="s">
        <v>1681</v>
      </c>
      <c r="K3885" t="s">
        <v>1758</v>
      </c>
      <c r="L3885" t="s">
        <v>1739</v>
      </c>
      <c r="M3885">
        <v>5</v>
      </c>
    </row>
    <row r="3886" spans="1:13" x14ac:dyDescent="0.3">
      <c r="A3886" t="s">
        <v>2348</v>
      </c>
      <c r="B3886">
        <v>2018</v>
      </c>
      <c r="C3886" s="1">
        <v>565000</v>
      </c>
      <c r="D3886">
        <v>10000</v>
      </c>
      <c r="E3886" t="s">
        <v>10</v>
      </c>
      <c r="F3886" t="s">
        <v>25</v>
      </c>
      <c r="G3886" t="s">
        <v>19</v>
      </c>
      <c r="H3886" t="s">
        <v>121</v>
      </c>
      <c r="I3886" t="s">
        <v>1703</v>
      </c>
      <c r="J3886" t="s">
        <v>1850</v>
      </c>
      <c r="K3886" t="s">
        <v>2029</v>
      </c>
      <c r="L3886" t="s">
        <v>2349</v>
      </c>
      <c r="M3886">
        <v>5</v>
      </c>
    </row>
    <row r="3887" spans="1:13" x14ac:dyDescent="0.3">
      <c r="A3887" t="s">
        <v>182</v>
      </c>
      <c r="B3887">
        <v>2018</v>
      </c>
      <c r="C3887" s="1">
        <v>900000</v>
      </c>
      <c r="D3887">
        <v>40000</v>
      </c>
      <c r="E3887" t="s">
        <v>14</v>
      </c>
      <c r="F3887" t="s">
        <v>25</v>
      </c>
      <c r="G3887" t="s">
        <v>12</v>
      </c>
      <c r="H3887" t="s">
        <v>121</v>
      </c>
      <c r="I3887" t="s">
        <v>1638</v>
      </c>
      <c r="J3887" t="s">
        <v>1629</v>
      </c>
      <c r="K3887" t="s">
        <v>1914</v>
      </c>
      <c r="L3887" t="s">
        <v>1836</v>
      </c>
      <c r="M3887">
        <v>5</v>
      </c>
    </row>
    <row r="3888" spans="1:13" x14ac:dyDescent="0.3">
      <c r="A3888" t="s">
        <v>864</v>
      </c>
      <c r="B3888">
        <v>2017</v>
      </c>
      <c r="C3888" s="1">
        <v>650000</v>
      </c>
      <c r="D3888">
        <v>120000</v>
      </c>
      <c r="E3888" t="s">
        <v>14</v>
      </c>
      <c r="F3888" t="s">
        <v>25</v>
      </c>
      <c r="G3888" t="s">
        <v>12</v>
      </c>
      <c r="H3888" t="s">
        <v>121</v>
      </c>
      <c r="I3888" t="s">
        <v>2749</v>
      </c>
      <c r="J3888" t="s">
        <v>2039</v>
      </c>
      <c r="K3888" t="s">
        <v>2124</v>
      </c>
      <c r="L3888" t="s">
        <v>2171</v>
      </c>
      <c r="M3888">
        <v>7</v>
      </c>
    </row>
    <row r="3889" spans="1:13" x14ac:dyDescent="0.3">
      <c r="A3889" t="s">
        <v>2169</v>
      </c>
      <c r="B3889">
        <v>2013</v>
      </c>
      <c r="C3889" s="1">
        <v>600000</v>
      </c>
      <c r="D3889">
        <v>45000</v>
      </c>
      <c r="E3889" t="s">
        <v>14</v>
      </c>
      <c r="F3889" t="s">
        <v>25</v>
      </c>
      <c r="G3889" t="s">
        <v>12</v>
      </c>
      <c r="H3889" t="s">
        <v>121</v>
      </c>
      <c r="I3889" t="s">
        <v>2170</v>
      </c>
      <c r="J3889" t="s">
        <v>2164</v>
      </c>
      <c r="K3889" t="s">
        <v>1920</v>
      </c>
      <c r="L3889" t="s">
        <v>2171</v>
      </c>
      <c r="M3889">
        <v>7</v>
      </c>
    </row>
    <row r="3890" spans="1:13" x14ac:dyDescent="0.3">
      <c r="A3890" t="s">
        <v>219</v>
      </c>
      <c r="B3890">
        <v>2018</v>
      </c>
      <c r="C3890" s="1">
        <v>800000</v>
      </c>
      <c r="D3890">
        <v>35000</v>
      </c>
      <c r="E3890" t="s">
        <v>14</v>
      </c>
      <c r="F3890" t="s">
        <v>25</v>
      </c>
      <c r="G3890" t="s">
        <v>12</v>
      </c>
      <c r="H3890" t="s">
        <v>121</v>
      </c>
      <c r="I3890" t="s">
        <v>2075</v>
      </c>
      <c r="J3890" t="s">
        <v>1625</v>
      </c>
      <c r="K3890" t="s">
        <v>2076</v>
      </c>
      <c r="L3890" t="s">
        <v>1627</v>
      </c>
      <c r="M3890">
        <v>5</v>
      </c>
    </row>
    <row r="3891" spans="1:13" x14ac:dyDescent="0.3">
      <c r="A3891" t="s">
        <v>166</v>
      </c>
      <c r="B3891">
        <v>2015</v>
      </c>
      <c r="C3891" s="1">
        <v>575000</v>
      </c>
      <c r="D3891">
        <v>60000</v>
      </c>
      <c r="E3891" t="s">
        <v>14</v>
      </c>
      <c r="F3891" t="s">
        <v>25</v>
      </c>
      <c r="G3891" t="s">
        <v>12</v>
      </c>
      <c r="H3891" t="s">
        <v>121</v>
      </c>
      <c r="I3891" t="s">
        <v>1691</v>
      </c>
      <c r="J3891" t="s">
        <v>1639</v>
      </c>
      <c r="K3891" t="s">
        <v>1692</v>
      </c>
      <c r="L3891" t="s">
        <v>1693</v>
      </c>
      <c r="M3891">
        <v>5</v>
      </c>
    </row>
    <row r="3892" spans="1:13" x14ac:dyDescent="0.3">
      <c r="A3892" t="s">
        <v>1077</v>
      </c>
      <c r="B3892">
        <v>2016</v>
      </c>
      <c r="C3892" s="1">
        <v>550000</v>
      </c>
      <c r="D3892">
        <v>40000</v>
      </c>
      <c r="E3892" t="s">
        <v>10</v>
      </c>
      <c r="F3892" t="s">
        <v>25</v>
      </c>
      <c r="G3892" t="s">
        <v>19</v>
      </c>
      <c r="H3892" t="s">
        <v>121</v>
      </c>
      <c r="I3892" t="s">
        <v>1925</v>
      </c>
      <c r="J3892" t="s">
        <v>2363</v>
      </c>
      <c r="K3892" t="s">
        <v>2739</v>
      </c>
      <c r="L3892" t="s">
        <v>2839</v>
      </c>
      <c r="M3892">
        <v>5</v>
      </c>
    </row>
    <row r="3893" spans="1:13" x14ac:dyDescent="0.3">
      <c r="A3893" t="s">
        <v>526</v>
      </c>
      <c r="B3893">
        <v>2011</v>
      </c>
      <c r="C3893" s="1">
        <v>190000</v>
      </c>
      <c r="D3893">
        <v>80000</v>
      </c>
      <c r="E3893" t="s">
        <v>10</v>
      </c>
      <c r="F3893" t="s">
        <v>25</v>
      </c>
      <c r="G3893" t="s">
        <v>12</v>
      </c>
      <c r="H3893" t="s">
        <v>154</v>
      </c>
      <c r="I3893" t="s">
        <v>3034</v>
      </c>
      <c r="J3893" t="s">
        <v>2614</v>
      </c>
      <c r="K3893" t="s">
        <v>2761</v>
      </c>
      <c r="L3893" t="s">
        <v>2762</v>
      </c>
      <c r="M3893">
        <v>5</v>
      </c>
    </row>
    <row r="3894" spans="1:13" x14ac:dyDescent="0.3">
      <c r="A3894" t="s">
        <v>1493</v>
      </c>
      <c r="B3894">
        <v>2017</v>
      </c>
      <c r="C3894" s="1">
        <v>750000</v>
      </c>
      <c r="D3894">
        <v>37000</v>
      </c>
      <c r="E3894" t="s">
        <v>14</v>
      </c>
      <c r="F3894" t="s">
        <v>25</v>
      </c>
      <c r="G3894" t="s">
        <v>12</v>
      </c>
      <c r="H3894" t="s">
        <v>121</v>
      </c>
      <c r="I3894" t="s">
        <v>1638</v>
      </c>
      <c r="J3894" t="s">
        <v>1629</v>
      </c>
      <c r="K3894" t="s">
        <v>1914</v>
      </c>
      <c r="L3894" t="s">
        <v>1836</v>
      </c>
      <c r="M3894">
        <v>5</v>
      </c>
    </row>
    <row r="3895" spans="1:13" x14ac:dyDescent="0.3">
      <c r="A3895" t="s">
        <v>226</v>
      </c>
      <c r="B3895">
        <v>2018</v>
      </c>
      <c r="C3895" s="1">
        <v>625000</v>
      </c>
      <c r="D3895">
        <v>22000</v>
      </c>
      <c r="E3895" t="s">
        <v>10</v>
      </c>
      <c r="F3895" t="s">
        <v>25</v>
      </c>
      <c r="G3895" t="s">
        <v>12</v>
      </c>
      <c r="H3895" t="s">
        <v>121</v>
      </c>
      <c r="I3895" t="s">
        <v>1707</v>
      </c>
      <c r="J3895" t="s">
        <v>1647</v>
      </c>
      <c r="K3895" t="s">
        <v>1708</v>
      </c>
      <c r="L3895" t="s">
        <v>1709</v>
      </c>
      <c r="M3895">
        <v>5</v>
      </c>
    </row>
    <row r="3896" spans="1:13" x14ac:dyDescent="0.3">
      <c r="A3896" t="s">
        <v>3412</v>
      </c>
      <c r="B3896">
        <v>2018</v>
      </c>
      <c r="C3896" s="1">
        <v>799000</v>
      </c>
      <c r="D3896">
        <v>60000</v>
      </c>
      <c r="E3896" t="s">
        <v>14</v>
      </c>
      <c r="F3896" t="s">
        <v>25</v>
      </c>
      <c r="G3896" t="s">
        <v>12</v>
      </c>
      <c r="H3896" t="s">
        <v>126</v>
      </c>
      <c r="I3896" t="s">
        <v>1691</v>
      </c>
      <c r="J3896" t="s">
        <v>1639</v>
      </c>
      <c r="K3896" t="s">
        <v>1692</v>
      </c>
      <c r="L3896" t="s">
        <v>1693</v>
      </c>
      <c r="M3896">
        <v>5</v>
      </c>
    </row>
    <row r="3897" spans="1:13" x14ac:dyDescent="0.3">
      <c r="A3897" t="s">
        <v>159</v>
      </c>
      <c r="B3897">
        <v>2013</v>
      </c>
      <c r="C3897" s="1">
        <v>300000</v>
      </c>
      <c r="D3897">
        <v>57000</v>
      </c>
      <c r="E3897" t="s">
        <v>10</v>
      </c>
      <c r="F3897" t="s">
        <v>25</v>
      </c>
      <c r="G3897" t="s">
        <v>12</v>
      </c>
      <c r="H3897" t="s">
        <v>126</v>
      </c>
      <c r="I3897" t="s">
        <v>1821</v>
      </c>
      <c r="J3897" t="s">
        <v>1730</v>
      </c>
      <c r="K3897" t="s">
        <v>1843</v>
      </c>
      <c r="L3897" t="s">
        <v>1731</v>
      </c>
      <c r="M3897">
        <v>5</v>
      </c>
    </row>
    <row r="3898" spans="1:13" x14ac:dyDescent="0.3">
      <c r="A3898" t="s">
        <v>982</v>
      </c>
      <c r="B3898">
        <v>2017</v>
      </c>
      <c r="C3898" s="1">
        <v>850000</v>
      </c>
      <c r="D3898">
        <v>27000</v>
      </c>
      <c r="E3898" t="s">
        <v>10</v>
      </c>
      <c r="F3898" t="s">
        <v>25</v>
      </c>
      <c r="G3898" t="s">
        <v>12</v>
      </c>
      <c r="H3898" t="s">
        <v>121</v>
      </c>
      <c r="I3898" t="s">
        <v>2735</v>
      </c>
      <c r="J3898" t="s">
        <v>1828</v>
      </c>
      <c r="K3898" t="s">
        <v>2024</v>
      </c>
      <c r="L3898" t="s">
        <v>1830</v>
      </c>
      <c r="M3898">
        <v>5</v>
      </c>
    </row>
    <row r="3899" spans="1:13" x14ac:dyDescent="0.3">
      <c r="A3899" t="s">
        <v>363</v>
      </c>
      <c r="B3899">
        <v>2012</v>
      </c>
      <c r="C3899" s="1">
        <v>130000</v>
      </c>
      <c r="D3899">
        <v>70000</v>
      </c>
      <c r="E3899" t="s">
        <v>10</v>
      </c>
      <c r="F3899" t="s">
        <v>25</v>
      </c>
      <c r="G3899" t="s">
        <v>12</v>
      </c>
      <c r="H3899" t="s">
        <v>121</v>
      </c>
      <c r="I3899" t="s">
        <v>1970</v>
      </c>
      <c r="J3899" t="s">
        <v>2546</v>
      </c>
      <c r="K3899" t="s">
        <v>2458</v>
      </c>
      <c r="L3899" t="s">
        <v>2547</v>
      </c>
      <c r="M3899">
        <v>5</v>
      </c>
    </row>
    <row r="3900" spans="1:13" x14ac:dyDescent="0.3">
      <c r="A3900" t="s">
        <v>558</v>
      </c>
      <c r="B3900">
        <v>2011</v>
      </c>
      <c r="C3900" s="1">
        <v>229999</v>
      </c>
      <c r="D3900">
        <v>40000</v>
      </c>
      <c r="E3900" t="s">
        <v>10</v>
      </c>
      <c r="F3900" t="s">
        <v>25</v>
      </c>
      <c r="G3900" t="s">
        <v>12</v>
      </c>
      <c r="H3900" t="s">
        <v>126</v>
      </c>
      <c r="I3900" t="s">
        <v>2249</v>
      </c>
      <c r="J3900" t="s">
        <v>1730</v>
      </c>
      <c r="K3900" t="s">
        <v>1660</v>
      </c>
      <c r="L3900" t="s">
        <v>1731</v>
      </c>
      <c r="M3900">
        <v>5</v>
      </c>
    </row>
    <row r="3901" spans="1:13" x14ac:dyDescent="0.3">
      <c r="A3901" t="s">
        <v>1148</v>
      </c>
      <c r="B3901">
        <v>2015</v>
      </c>
      <c r="C3901" s="1">
        <v>400000</v>
      </c>
      <c r="D3901">
        <v>60000</v>
      </c>
      <c r="E3901" t="s">
        <v>10</v>
      </c>
      <c r="F3901" t="s">
        <v>25</v>
      </c>
      <c r="G3901" t="s">
        <v>12</v>
      </c>
      <c r="H3901" t="s">
        <v>121</v>
      </c>
      <c r="I3901" t="s">
        <v>1842</v>
      </c>
      <c r="J3901" t="s">
        <v>1730</v>
      </c>
      <c r="K3901" t="s">
        <v>1843</v>
      </c>
      <c r="L3901" t="s">
        <v>1731</v>
      </c>
      <c r="M3901">
        <v>5</v>
      </c>
    </row>
    <row r="3902" spans="1:13" x14ac:dyDescent="0.3">
      <c r="A3902" t="s">
        <v>704</v>
      </c>
      <c r="B3902">
        <v>2018</v>
      </c>
      <c r="C3902" s="1">
        <v>900000</v>
      </c>
      <c r="D3902">
        <v>35000</v>
      </c>
      <c r="E3902" t="s">
        <v>14</v>
      </c>
      <c r="F3902" t="s">
        <v>25</v>
      </c>
      <c r="G3902" t="s">
        <v>12</v>
      </c>
      <c r="H3902" t="s">
        <v>121</v>
      </c>
      <c r="I3902" t="s">
        <v>2151</v>
      </c>
      <c r="J3902" t="s">
        <v>2152</v>
      </c>
      <c r="K3902" t="s">
        <v>2153</v>
      </c>
      <c r="L3902" t="s">
        <v>2154</v>
      </c>
      <c r="M3902">
        <v>6</v>
      </c>
    </row>
    <row r="3903" spans="1:13" x14ac:dyDescent="0.3">
      <c r="A3903" t="s">
        <v>497</v>
      </c>
      <c r="B3903">
        <v>2015</v>
      </c>
      <c r="C3903" s="1">
        <v>800000</v>
      </c>
      <c r="D3903">
        <v>70000</v>
      </c>
      <c r="E3903" t="s">
        <v>14</v>
      </c>
      <c r="F3903" t="s">
        <v>25</v>
      </c>
      <c r="G3903" t="s">
        <v>12</v>
      </c>
      <c r="H3903" t="s">
        <v>121</v>
      </c>
      <c r="I3903" t="s">
        <v>2340</v>
      </c>
      <c r="J3903" t="s">
        <v>2356</v>
      </c>
      <c r="K3903" t="s">
        <v>1877</v>
      </c>
      <c r="L3903" t="s">
        <v>2357</v>
      </c>
      <c r="M3903">
        <v>7</v>
      </c>
    </row>
    <row r="3904" spans="1:13" x14ac:dyDescent="0.3">
      <c r="A3904" t="s">
        <v>241</v>
      </c>
      <c r="B3904">
        <v>2015</v>
      </c>
      <c r="C3904" s="1">
        <v>250999</v>
      </c>
      <c r="D3904">
        <v>43000</v>
      </c>
      <c r="E3904" t="s">
        <v>10</v>
      </c>
      <c r="F3904" t="s">
        <v>25</v>
      </c>
      <c r="G3904" t="s">
        <v>12</v>
      </c>
      <c r="H3904" t="s">
        <v>126</v>
      </c>
      <c r="I3904" t="s">
        <v>2031</v>
      </c>
      <c r="J3904" t="s">
        <v>2250</v>
      </c>
      <c r="K3904" t="s">
        <v>2251</v>
      </c>
      <c r="L3904" t="s">
        <v>2252</v>
      </c>
      <c r="M3904">
        <v>5</v>
      </c>
    </row>
    <row r="3905" spans="1:13" x14ac:dyDescent="0.3">
      <c r="A3905" t="s">
        <v>3413</v>
      </c>
      <c r="B3905">
        <v>2011</v>
      </c>
      <c r="C3905" s="1">
        <v>250000</v>
      </c>
      <c r="D3905">
        <v>110000</v>
      </c>
      <c r="E3905" t="s">
        <v>10</v>
      </c>
      <c r="F3905" t="s">
        <v>25</v>
      </c>
      <c r="G3905" t="s">
        <v>12</v>
      </c>
      <c r="H3905" t="s">
        <v>126</v>
      </c>
      <c r="I3905" t="s">
        <v>1962</v>
      </c>
      <c r="J3905" t="s">
        <v>1747</v>
      </c>
      <c r="K3905" t="s">
        <v>1640</v>
      </c>
      <c r="L3905" t="s">
        <v>2634</v>
      </c>
      <c r="M3905">
        <v>5</v>
      </c>
    </row>
    <row r="3906" spans="1:13" x14ac:dyDescent="0.3">
      <c r="A3906" t="s">
        <v>1084</v>
      </c>
      <c r="B3906">
        <v>2009</v>
      </c>
      <c r="C3906" s="1">
        <v>100000</v>
      </c>
      <c r="D3906">
        <v>100000</v>
      </c>
      <c r="E3906" t="s">
        <v>10</v>
      </c>
      <c r="F3906" t="s">
        <v>25</v>
      </c>
      <c r="G3906" t="s">
        <v>12</v>
      </c>
      <c r="H3906" t="s">
        <v>126</v>
      </c>
      <c r="I3906" t="s">
        <v>2733</v>
      </c>
      <c r="J3906" t="s">
        <v>1889</v>
      </c>
      <c r="K3906" t="s">
        <v>1678</v>
      </c>
      <c r="L3906" t="s">
        <v>3243</v>
      </c>
      <c r="M3906">
        <v>5</v>
      </c>
    </row>
    <row r="3907" spans="1:13" x14ac:dyDescent="0.3">
      <c r="A3907" t="s">
        <v>1069</v>
      </c>
      <c r="B3907">
        <v>2016</v>
      </c>
      <c r="C3907" s="1">
        <v>450000</v>
      </c>
      <c r="D3907">
        <v>64000</v>
      </c>
      <c r="E3907" t="s">
        <v>10</v>
      </c>
      <c r="F3907" t="s">
        <v>25</v>
      </c>
      <c r="G3907" t="s">
        <v>12</v>
      </c>
      <c r="H3907" t="s">
        <v>121</v>
      </c>
      <c r="I3907" t="s">
        <v>2030</v>
      </c>
      <c r="J3907" t="s">
        <v>1647</v>
      </c>
      <c r="K3907" t="s">
        <v>1870</v>
      </c>
      <c r="L3907" t="s">
        <v>1871</v>
      </c>
      <c r="M3907">
        <v>5</v>
      </c>
    </row>
    <row r="3908" spans="1:13" x14ac:dyDescent="0.3">
      <c r="A3908" t="s">
        <v>3414</v>
      </c>
      <c r="B3908">
        <v>2017</v>
      </c>
      <c r="C3908" s="1">
        <v>575000</v>
      </c>
      <c r="D3908">
        <v>96000</v>
      </c>
      <c r="E3908" t="s">
        <v>14</v>
      </c>
      <c r="F3908" t="s">
        <v>25</v>
      </c>
      <c r="G3908" t="s">
        <v>12</v>
      </c>
      <c r="H3908" t="s">
        <v>121</v>
      </c>
      <c r="I3908" t="s">
        <v>2531</v>
      </c>
      <c r="J3908" t="s">
        <v>1667</v>
      </c>
      <c r="K3908" t="s">
        <v>1909</v>
      </c>
      <c r="L3908" t="s">
        <v>1686</v>
      </c>
      <c r="M3908">
        <v>5</v>
      </c>
    </row>
    <row r="3909" spans="1:13" x14ac:dyDescent="0.3">
      <c r="A3909" t="s">
        <v>196</v>
      </c>
      <c r="B3909">
        <v>2013</v>
      </c>
      <c r="C3909" s="1">
        <v>400000</v>
      </c>
      <c r="D3909">
        <v>96000</v>
      </c>
      <c r="E3909" t="s">
        <v>14</v>
      </c>
      <c r="F3909" t="s">
        <v>25</v>
      </c>
      <c r="G3909" t="s">
        <v>12</v>
      </c>
      <c r="H3909" t="s">
        <v>121</v>
      </c>
      <c r="I3909" t="s">
        <v>2854</v>
      </c>
      <c r="J3909" t="s">
        <v>1667</v>
      </c>
      <c r="K3909" t="s">
        <v>1909</v>
      </c>
      <c r="L3909" t="s">
        <v>1910</v>
      </c>
      <c r="M3909">
        <v>5</v>
      </c>
    </row>
    <row r="3910" spans="1:13" x14ac:dyDescent="0.3">
      <c r="A3910" t="s">
        <v>1300</v>
      </c>
      <c r="B3910">
        <v>2019</v>
      </c>
      <c r="C3910" s="1">
        <v>480000</v>
      </c>
      <c r="D3910">
        <v>7600</v>
      </c>
      <c r="E3910" t="s">
        <v>10</v>
      </c>
      <c r="F3910" t="s">
        <v>25</v>
      </c>
      <c r="G3910" t="s">
        <v>12</v>
      </c>
      <c r="H3910" t="s">
        <v>121</v>
      </c>
      <c r="I3910" t="s">
        <v>1906</v>
      </c>
      <c r="J3910" t="s">
        <v>1730</v>
      </c>
      <c r="K3910" t="s">
        <v>1678</v>
      </c>
      <c r="L3910" t="s">
        <v>1731</v>
      </c>
      <c r="M3910">
        <v>5</v>
      </c>
    </row>
    <row r="3911" spans="1:13" x14ac:dyDescent="0.3">
      <c r="A3911" t="s">
        <v>1300</v>
      </c>
      <c r="B3911">
        <v>2019</v>
      </c>
      <c r="C3911" s="1">
        <v>490000</v>
      </c>
      <c r="D3911">
        <v>7000</v>
      </c>
      <c r="E3911" t="s">
        <v>10</v>
      </c>
      <c r="F3911" t="s">
        <v>25</v>
      </c>
      <c r="G3911" t="s">
        <v>12</v>
      </c>
      <c r="H3911" t="s">
        <v>121</v>
      </c>
      <c r="I3911" t="s">
        <v>1906</v>
      </c>
      <c r="J3911" t="s">
        <v>1730</v>
      </c>
      <c r="K3911" t="s">
        <v>1678</v>
      </c>
      <c r="L3911" t="s">
        <v>1731</v>
      </c>
      <c r="M3911">
        <v>5</v>
      </c>
    </row>
    <row r="3912" spans="1:13" x14ac:dyDescent="0.3">
      <c r="A3912" t="s">
        <v>717</v>
      </c>
      <c r="B3912">
        <v>2007</v>
      </c>
      <c r="C3912" s="1">
        <v>150000</v>
      </c>
      <c r="D3912">
        <v>120000</v>
      </c>
      <c r="E3912" t="s">
        <v>14</v>
      </c>
      <c r="F3912" t="s">
        <v>25</v>
      </c>
      <c r="G3912" t="s">
        <v>12</v>
      </c>
      <c r="H3912" t="s">
        <v>126</v>
      </c>
      <c r="I3912" t="s">
        <v>1733</v>
      </c>
      <c r="J3912" t="s">
        <v>1896</v>
      </c>
      <c r="K3912" t="s">
        <v>2124</v>
      </c>
      <c r="L3912" t="s">
        <v>2244</v>
      </c>
      <c r="M3912">
        <v>5</v>
      </c>
    </row>
    <row r="3913" spans="1:13" x14ac:dyDescent="0.3">
      <c r="A3913" t="s">
        <v>3415</v>
      </c>
      <c r="B3913">
        <v>2017</v>
      </c>
      <c r="C3913" s="1">
        <v>600000</v>
      </c>
      <c r="D3913">
        <v>50000</v>
      </c>
      <c r="E3913" t="s">
        <v>14</v>
      </c>
      <c r="F3913" t="s">
        <v>25</v>
      </c>
      <c r="G3913" t="s">
        <v>12</v>
      </c>
      <c r="H3913" t="s">
        <v>121</v>
      </c>
      <c r="I3913" t="s">
        <v>2048</v>
      </c>
      <c r="J3913" t="s">
        <v>1625</v>
      </c>
      <c r="K3913" t="s">
        <v>1626</v>
      </c>
      <c r="L3913" t="s">
        <v>2049</v>
      </c>
      <c r="M3913">
        <v>5</v>
      </c>
    </row>
    <row r="3914" spans="1:13" x14ac:dyDescent="0.3">
      <c r="A3914" t="s">
        <v>573</v>
      </c>
      <c r="B3914">
        <v>2015</v>
      </c>
      <c r="C3914" s="1">
        <v>500000</v>
      </c>
      <c r="D3914">
        <v>50000</v>
      </c>
      <c r="E3914" t="s">
        <v>14</v>
      </c>
      <c r="F3914" t="s">
        <v>25</v>
      </c>
      <c r="G3914" t="s">
        <v>12</v>
      </c>
      <c r="H3914" t="s">
        <v>126</v>
      </c>
      <c r="I3914" t="s">
        <v>2257</v>
      </c>
      <c r="J3914" t="s">
        <v>2179</v>
      </c>
      <c r="K3914" t="s">
        <v>2279</v>
      </c>
      <c r="L3914" t="s">
        <v>2259</v>
      </c>
      <c r="M3914">
        <v>5</v>
      </c>
    </row>
    <row r="3915" spans="1:13" x14ac:dyDescent="0.3">
      <c r="A3915" t="s">
        <v>3416</v>
      </c>
      <c r="B3915">
        <v>2015</v>
      </c>
      <c r="C3915" s="1">
        <v>425000</v>
      </c>
      <c r="D3915">
        <v>80000</v>
      </c>
      <c r="E3915" t="s">
        <v>14</v>
      </c>
      <c r="F3915" t="s">
        <v>25</v>
      </c>
      <c r="G3915" t="s">
        <v>12</v>
      </c>
      <c r="H3915" t="s">
        <v>121</v>
      </c>
      <c r="I3915" t="s">
        <v>1638</v>
      </c>
      <c r="J3915" t="s">
        <v>1625</v>
      </c>
      <c r="K3915" t="s">
        <v>2090</v>
      </c>
      <c r="L3915" t="s">
        <v>1806</v>
      </c>
      <c r="M3915">
        <v>5</v>
      </c>
    </row>
    <row r="3916" spans="1:13" x14ac:dyDescent="0.3">
      <c r="A3916" t="s">
        <v>3417</v>
      </c>
      <c r="B3916">
        <v>2003</v>
      </c>
      <c r="C3916" s="1">
        <v>108000</v>
      </c>
      <c r="D3916">
        <v>200000</v>
      </c>
      <c r="E3916" t="s">
        <v>14</v>
      </c>
      <c r="F3916" t="s">
        <v>25</v>
      </c>
      <c r="G3916" t="s">
        <v>12</v>
      </c>
      <c r="H3916" t="s">
        <v>126</v>
      </c>
      <c r="I3916" t="s">
        <v>2856</v>
      </c>
      <c r="J3916" t="s">
        <v>2039</v>
      </c>
      <c r="K3916" t="s">
        <v>1682</v>
      </c>
      <c r="L3916" t="s">
        <v>2857</v>
      </c>
      <c r="M3916">
        <v>5</v>
      </c>
    </row>
    <row r="3917" spans="1:13" x14ac:dyDescent="0.3">
      <c r="A3917" t="s">
        <v>3418</v>
      </c>
      <c r="B3917">
        <v>2015</v>
      </c>
      <c r="C3917" s="1">
        <v>1030000</v>
      </c>
      <c r="D3917">
        <v>190000</v>
      </c>
      <c r="E3917" t="s">
        <v>14</v>
      </c>
      <c r="F3917" t="s">
        <v>25</v>
      </c>
      <c r="G3917" t="s">
        <v>12</v>
      </c>
      <c r="H3917" t="s">
        <v>121</v>
      </c>
      <c r="I3917" t="s">
        <v>1763</v>
      </c>
      <c r="J3917" t="s">
        <v>1764</v>
      </c>
      <c r="K3917" t="s">
        <v>1789</v>
      </c>
      <c r="L3917" t="s">
        <v>1766</v>
      </c>
      <c r="M3917">
        <v>7</v>
      </c>
    </row>
    <row r="3918" spans="1:13" x14ac:dyDescent="0.3">
      <c r="A3918" t="s">
        <v>849</v>
      </c>
      <c r="B3918">
        <v>2015</v>
      </c>
      <c r="C3918" s="1">
        <v>360000</v>
      </c>
      <c r="D3918">
        <v>34000</v>
      </c>
      <c r="E3918" t="s">
        <v>10</v>
      </c>
      <c r="F3918" t="s">
        <v>25</v>
      </c>
      <c r="G3918" t="s">
        <v>12</v>
      </c>
      <c r="H3918" t="s">
        <v>121</v>
      </c>
      <c r="I3918" t="s">
        <v>1821</v>
      </c>
      <c r="J3918" t="s">
        <v>1730</v>
      </c>
      <c r="K3918" t="s">
        <v>1843</v>
      </c>
      <c r="L3918" t="s">
        <v>1731</v>
      </c>
      <c r="M3918">
        <v>5</v>
      </c>
    </row>
    <row r="3919" spans="1:13" x14ac:dyDescent="0.3">
      <c r="A3919" t="s">
        <v>396</v>
      </c>
      <c r="B3919">
        <v>2012</v>
      </c>
      <c r="C3919" s="1">
        <v>290000</v>
      </c>
      <c r="D3919">
        <v>80000</v>
      </c>
      <c r="E3919" t="s">
        <v>10</v>
      </c>
      <c r="F3919" t="s">
        <v>25</v>
      </c>
      <c r="G3919" t="s">
        <v>12</v>
      </c>
      <c r="H3919" t="s">
        <v>126</v>
      </c>
      <c r="I3919" t="s">
        <v>1856</v>
      </c>
      <c r="J3919" t="s">
        <v>1681</v>
      </c>
      <c r="K3919" t="s">
        <v>1675</v>
      </c>
      <c r="L3919" t="s">
        <v>1857</v>
      </c>
      <c r="M3919">
        <v>5</v>
      </c>
    </row>
    <row r="3920" spans="1:13" x14ac:dyDescent="0.3">
      <c r="A3920" t="s">
        <v>3419</v>
      </c>
      <c r="B3920">
        <v>2003</v>
      </c>
      <c r="C3920" s="1">
        <v>70000</v>
      </c>
      <c r="D3920">
        <v>20000</v>
      </c>
      <c r="E3920" t="s">
        <v>14</v>
      </c>
      <c r="F3920" t="s">
        <v>25</v>
      </c>
      <c r="G3920" t="s">
        <v>12</v>
      </c>
      <c r="H3920" t="s">
        <v>121</v>
      </c>
      <c r="I3920" t="s">
        <v>2847</v>
      </c>
      <c r="J3920" t="s">
        <v>2528</v>
      </c>
      <c r="K3920" t="s">
        <v>3420</v>
      </c>
      <c r="L3920" t="s">
        <v>3243</v>
      </c>
      <c r="M3920">
        <v>5</v>
      </c>
    </row>
    <row r="3921" spans="1:13" x14ac:dyDescent="0.3">
      <c r="A3921" t="s">
        <v>3344</v>
      </c>
      <c r="B3921">
        <v>2012</v>
      </c>
      <c r="C3921" s="1">
        <v>320000</v>
      </c>
      <c r="D3921">
        <v>70000</v>
      </c>
      <c r="E3921" t="s">
        <v>14</v>
      </c>
      <c r="F3921" t="s">
        <v>25</v>
      </c>
      <c r="G3921" t="s">
        <v>12</v>
      </c>
      <c r="H3921" t="s">
        <v>126</v>
      </c>
      <c r="I3921" t="s">
        <v>2056</v>
      </c>
      <c r="J3921" t="s">
        <v>2159</v>
      </c>
      <c r="K3921" t="s">
        <v>1909</v>
      </c>
      <c r="L3921" t="s">
        <v>3167</v>
      </c>
      <c r="M3921">
        <v>7</v>
      </c>
    </row>
    <row r="3922" spans="1:13" x14ac:dyDescent="0.3">
      <c r="A3922" t="s">
        <v>348</v>
      </c>
      <c r="B3922">
        <v>2014</v>
      </c>
      <c r="C3922" s="1">
        <v>755000</v>
      </c>
      <c r="D3922">
        <v>29340</v>
      </c>
      <c r="E3922" t="s">
        <v>14</v>
      </c>
      <c r="F3922" t="s">
        <v>25</v>
      </c>
      <c r="G3922" t="s">
        <v>12</v>
      </c>
      <c r="H3922" t="s">
        <v>121</v>
      </c>
      <c r="I3922" t="s">
        <v>1899</v>
      </c>
      <c r="J3922" t="s">
        <v>1900</v>
      </c>
      <c r="K3922" t="s">
        <v>1901</v>
      </c>
      <c r="L3922" t="s">
        <v>1902</v>
      </c>
      <c r="M3922">
        <v>5</v>
      </c>
    </row>
    <row r="3923" spans="1:13" x14ac:dyDescent="0.3">
      <c r="A3923" t="s">
        <v>821</v>
      </c>
      <c r="B3923">
        <v>2011</v>
      </c>
      <c r="C3923" s="1">
        <v>215000</v>
      </c>
      <c r="D3923">
        <v>120000</v>
      </c>
      <c r="E3923" t="s">
        <v>14</v>
      </c>
      <c r="F3923" t="s">
        <v>25</v>
      </c>
      <c r="G3923" t="s">
        <v>12</v>
      </c>
      <c r="H3923" t="s">
        <v>121</v>
      </c>
      <c r="I3923" t="s">
        <v>1662</v>
      </c>
      <c r="J3923" t="s">
        <v>1663</v>
      </c>
      <c r="K3923" t="s">
        <v>2029</v>
      </c>
      <c r="L3923" t="s">
        <v>1665</v>
      </c>
      <c r="M3923">
        <v>5</v>
      </c>
    </row>
    <row r="3924" spans="1:13" x14ac:dyDescent="0.3">
      <c r="A3924" t="s">
        <v>1320</v>
      </c>
      <c r="B3924">
        <v>2011</v>
      </c>
      <c r="C3924" s="1">
        <v>735000</v>
      </c>
      <c r="D3924">
        <v>200000</v>
      </c>
      <c r="E3924" t="s">
        <v>14</v>
      </c>
      <c r="F3924" t="s">
        <v>25</v>
      </c>
      <c r="G3924" t="s">
        <v>12</v>
      </c>
      <c r="H3924" t="s">
        <v>126</v>
      </c>
      <c r="I3924" t="s">
        <v>2148</v>
      </c>
      <c r="J3924" t="s">
        <v>1764</v>
      </c>
      <c r="K3924" t="s">
        <v>2149</v>
      </c>
      <c r="L3924" t="s">
        <v>2150</v>
      </c>
      <c r="M3924">
        <v>7</v>
      </c>
    </row>
    <row r="3925" spans="1:13" x14ac:dyDescent="0.3">
      <c r="A3925" t="s">
        <v>317</v>
      </c>
      <c r="B3925">
        <v>2007</v>
      </c>
      <c r="C3925" s="1">
        <v>190000</v>
      </c>
      <c r="D3925">
        <v>70000</v>
      </c>
      <c r="E3925" t="s">
        <v>10</v>
      </c>
      <c r="F3925" t="s">
        <v>25</v>
      </c>
      <c r="G3925" t="s">
        <v>12</v>
      </c>
      <c r="H3925" t="s">
        <v>126</v>
      </c>
      <c r="I3925" t="s">
        <v>1849</v>
      </c>
      <c r="J3925" t="s">
        <v>1850</v>
      </c>
      <c r="K3925" t="s">
        <v>1851</v>
      </c>
      <c r="L3925" t="s">
        <v>1852</v>
      </c>
      <c r="M3925">
        <v>5</v>
      </c>
    </row>
    <row r="3926" spans="1:13" x14ac:dyDescent="0.3">
      <c r="A3926" t="s">
        <v>326</v>
      </c>
      <c r="B3926">
        <v>2014</v>
      </c>
      <c r="C3926" s="1">
        <v>1365000</v>
      </c>
      <c r="D3926">
        <v>80800</v>
      </c>
      <c r="E3926" t="s">
        <v>14</v>
      </c>
      <c r="F3926" t="s">
        <v>25</v>
      </c>
      <c r="G3926" t="s">
        <v>12</v>
      </c>
      <c r="H3926" t="s">
        <v>126</v>
      </c>
      <c r="I3926" t="s">
        <v>1763</v>
      </c>
      <c r="J3926" t="s">
        <v>1764</v>
      </c>
      <c r="K3926" t="s">
        <v>1789</v>
      </c>
      <c r="L3926" t="s">
        <v>1766</v>
      </c>
      <c r="M3926">
        <v>8</v>
      </c>
    </row>
    <row r="3927" spans="1:13" x14ac:dyDescent="0.3">
      <c r="A3927" t="s">
        <v>1245</v>
      </c>
      <c r="B3927">
        <v>2018</v>
      </c>
      <c r="C3927" s="1">
        <v>675000</v>
      </c>
      <c r="D3927">
        <v>24265</v>
      </c>
      <c r="E3927" t="s">
        <v>10</v>
      </c>
      <c r="F3927" t="s">
        <v>11</v>
      </c>
      <c r="G3927" t="s">
        <v>12</v>
      </c>
      <c r="H3927" t="s">
        <v>121</v>
      </c>
      <c r="I3927" t="s">
        <v>2339</v>
      </c>
      <c r="J3927" t="s">
        <v>1704</v>
      </c>
      <c r="K3927" t="s">
        <v>2090</v>
      </c>
      <c r="L3927" t="s">
        <v>2117</v>
      </c>
      <c r="M3927">
        <v>5</v>
      </c>
    </row>
    <row r="3928" spans="1:13" x14ac:dyDescent="0.3">
      <c r="A3928" t="s">
        <v>219</v>
      </c>
      <c r="B3928">
        <v>2014</v>
      </c>
      <c r="C3928" s="1">
        <v>438999</v>
      </c>
      <c r="D3928">
        <v>81000</v>
      </c>
      <c r="E3928" t="s">
        <v>14</v>
      </c>
      <c r="F3928" t="s">
        <v>11</v>
      </c>
      <c r="G3928" t="s">
        <v>12</v>
      </c>
      <c r="H3928" t="s">
        <v>121</v>
      </c>
      <c r="I3928" t="s">
        <v>1624</v>
      </c>
      <c r="J3928" t="s">
        <v>1625</v>
      </c>
      <c r="K3928" t="s">
        <v>1626</v>
      </c>
      <c r="L3928" t="s">
        <v>1627</v>
      </c>
      <c r="M3928">
        <v>5</v>
      </c>
    </row>
    <row r="3929" spans="1:13" x14ac:dyDescent="0.3">
      <c r="A3929" t="s">
        <v>3421</v>
      </c>
      <c r="B3929">
        <v>2015</v>
      </c>
      <c r="C3929" s="1">
        <v>550000</v>
      </c>
      <c r="D3929">
        <v>240000</v>
      </c>
      <c r="E3929" t="s">
        <v>14</v>
      </c>
      <c r="F3929" t="s">
        <v>25</v>
      </c>
      <c r="G3929" t="s">
        <v>12</v>
      </c>
      <c r="H3929" t="s">
        <v>121</v>
      </c>
      <c r="I3929" t="s">
        <v>2640</v>
      </c>
      <c r="J3929" t="s">
        <v>1667</v>
      </c>
      <c r="K3929" t="s">
        <v>1995</v>
      </c>
      <c r="L3929" t="s">
        <v>2271</v>
      </c>
      <c r="M3929">
        <v>7</v>
      </c>
    </row>
    <row r="3930" spans="1:13" x14ac:dyDescent="0.3">
      <c r="A3930" t="s">
        <v>655</v>
      </c>
      <c r="B3930">
        <v>2013</v>
      </c>
      <c r="C3930" s="1">
        <v>409999</v>
      </c>
      <c r="D3930">
        <v>35000</v>
      </c>
      <c r="E3930" t="s">
        <v>10</v>
      </c>
      <c r="F3930" t="s">
        <v>25</v>
      </c>
      <c r="G3930" t="s">
        <v>12</v>
      </c>
      <c r="H3930" t="s">
        <v>121</v>
      </c>
      <c r="I3930" t="s">
        <v>1864</v>
      </c>
      <c r="J3930" t="s">
        <v>1647</v>
      </c>
      <c r="K3930" t="s">
        <v>2037</v>
      </c>
      <c r="L3930" t="s">
        <v>1865</v>
      </c>
      <c r="M3930">
        <v>5</v>
      </c>
    </row>
    <row r="3931" spans="1:13" x14ac:dyDescent="0.3">
      <c r="A3931" t="s">
        <v>410</v>
      </c>
      <c r="B3931">
        <v>2019</v>
      </c>
      <c r="C3931" s="1">
        <v>350000</v>
      </c>
      <c r="D3931">
        <v>15000</v>
      </c>
      <c r="E3931" t="s">
        <v>10</v>
      </c>
      <c r="F3931" t="s">
        <v>25</v>
      </c>
      <c r="G3931" t="s">
        <v>12</v>
      </c>
      <c r="H3931" t="s">
        <v>121</v>
      </c>
      <c r="I3931" t="s">
        <v>2080</v>
      </c>
      <c r="J3931" t="s">
        <v>2081</v>
      </c>
      <c r="K3931" t="s">
        <v>2082</v>
      </c>
      <c r="L3931" t="s">
        <v>2083</v>
      </c>
      <c r="M3931">
        <v>5</v>
      </c>
    </row>
    <row r="3932" spans="1:13" x14ac:dyDescent="0.3">
      <c r="A3932" t="s">
        <v>224</v>
      </c>
      <c r="B3932">
        <v>2012</v>
      </c>
      <c r="C3932" s="1">
        <v>135000</v>
      </c>
      <c r="D3932">
        <v>49000</v>
      </c>
      <c r="E3932" t="s">
        <v>14</v>
      </c>
      <c r="F3932" t="s">
        <v>25</v>
      </c>
      <c r="G3932" t="s">
        <v>12</v>
      </c>
      <c r="H3932" t="s">
        <v>154</v>
      </c>
      <c r="I3932" t="s">
        <v>2309</v>
      </c>
      <c r="J3932" t="s">
        <v>2310</v>
      </c>
      <c r="K3932" t="s">
        <v>2311</v>
      </c>
      <c r="L3932" t="s">
        <v>2312</v>
      </c>
      <c r="M3932">
        <v>5</v>
      </c>
    </row>
    <row r="3933" spans="1:13" x14ac:dyDescent="0.3">
      <c r="A3933" t="s">
        <v>650</v>
      </c>
      <c r="B3933">
        <v>2016</v>
      </c>
      <c r="C3933" s="1">
        <v>1490000</v>
      </c>
      <c r="D3933">
        <v>56900</v>
      </c>
      <c r="E3933" t="s">
        <v>14</v>
      </c>
      <c r="F3933" t="s">
        <v>25</v>
      </c>
      <c r="G3933" t="s">
        <v>12</v>
      </c>
      <c r="H3933" t="s">
        <v>126</v>
      </c>
      <c r="I3933" t="s">
        <v>2669</v>
      </c>
      <c r="J3933" t="s">
        <v>2670</v>
      </c>
      <c r="K3933" t="s">
        <v>2671</v>
      </c>
      <c r="L3933" t="s">
        <v>2672</v>
      </c>
      <c r="M3933">
        <v>8</v>
      </c>
    </row>
    <row r="3934" spans="1:13" x14ac:dyDescent="0.3">
      <c r="A3934" t="s">
        <v>267</v>
      </c>
      <c r="B3934">
        <v>2014</v>
      </c>
      <c r="C3934" s="1">
        <v>520000</v>
      </c>
      <c r="D3934">
        <v>70000</v>
      </c>
      <c r="E3934" t="s">
        <v>14</v>
      </c>
      <c r="F3934" t="s">
        <v>25</v>
      </c>
      <c r="G3934" t="s">
        <v>12</v>
      </c>
      <c r="H3934" t="s">
        <v>126</v>
      </c>
      <c r="I3934" t="s">
        <v>1825</v>
      </c>
      <c r="J3934" t="s">
        <v>1625</v>
      </c>
      <c r="K3934" t="s">
        <v>1626</v>
      </c>
      <c r="L3934" t="s">
        <v>1627</v>
      </c>
      <c r="M3934">
        <v>5</v>
      </c>
    </row>
    <row r="3935" spans="1:13" x14ac:dyDescent="0.3">
      <c r="A3935" t="s">
        <v>286</v>
      </c>
      <c r="B3935">
        <v>2010</v>
      </c>
      <c r="C3935" s="1">
        <v>315000</v>
      </c>
      <c r="D3935">
        <v>180000</v>
      </c>
      <c r="E3935" t="s">
        <v>14</v>
      </c>
      <c r="F3935" t="s">
        <v>25</v>
      </c>
      <c r="G3935" t="s">
        <v>12</v>
      </c>
      <c r="H3935" t="s">
        <v>121</v>
      </c>
      <c r="I3935" t="s">
        <v>1674</v>
      </c>
      <c r="J3935" t="s">
        <v>1625</v>
      </c>
      <c r="K3935" t="s">
        <v>1675</v>
      </c>
      <c r="L3935" t="s">
        <v>1627</v>
      </c>
      <c r="M3935">
        <v>5</v>
      </c>
    </row>
    <row r="3936" spans="1:13" x14ac:dyDescent="0.3">
      <c r="A3936" t="s">
        <v>918</v>
      </c>
      <c r="B3936">
        <v>2010</v>
      </c>
      <c r="C3936" s="1">
        <v>235000</v>
      </c>
      <c r="D3936">
        <v>50000</v>
      </c>
      <c r="E3936" t="s">
        <v>10</v>
      </c>
      <c r="F3936" t="s">
        <v>25</v>
      </c>
      <c r="G3936" t="s">
        <v>12</v>
      </c>
      <c r="H3936" t="s">
        <v>121</v>
      </c>
      <c r="I3936" t="s">
        <v>1880</v>
      </c>
      <c r="J3936" t="s">
        <v>1730</v>
      </c>
      <c r="K3936" t="s">
        <v>2195</v>
      </c>
      <c r="L3936" t="s">
        <v>1731</v>
      </c>
      <c r="M3936">
        <v>5</v>
      </c>
    </row>
    <row r="3937" spans="1:13" x14ac:dyDescent="0.3">
      <c r="A3937" t="s">
        <v>1102</v>
      </c>
      <c r="B3937">
        <v>2005</v>
      </c>
      <c r="C3937" s="1">
        <v>80500</v>
      </c>
      <c r="D3937">
        <v>50000</v>
      </c>
      <c r="E3937" t="s">
        <v>10</v>
      </c>
      <c r="F3937" t="s">
        <v>25</v>
      </c>
      <c r="G3937" t="s">
        <v>12</v>
      </c>
      <c r="H3937" t="s">
        <v>154</v>
      </c>
      <c r="I3937" t="s">
        <v>2110</v>
      </c>
      <c r="J3937" t="s">
        <v>2111</v>
      </c>
      <c r="K3937" t="s">
        <v>2112</v>
      </c>
      <c r="L3937" t="s">
        <v>2113</v>
      </c>
      <c r="M3937">
        <v>5</v>
      </c>
    </row>
    <row r="3938" spans="1:13" x14ac:dyDescent="0.3">
      <c r="A3938" t="s">
        <v>400</v>
      </c>
      <c r="B3938">
        <v>2013</v>
      </c>
      <c r="C3938" s="1">
        <v>375000</v>
      </c>
      <c r="D3938">
        <v>88200</v>
      </c>
      <c r="E3938" t="s">
        <v>14</v>
      </c>
      <c r="F3938" t="s">
        <v>25</v>
      </c>
      <c r="G3938" t="s">
        <v>12</v>
      </c>
      <c r="H3938" t="s">
        <v>121</v>
      </c>
      <c r="I3938" t="s">
        <v>2472</v>
      </c>
      <c r="J3938" t="s">
        <v>1625</v>
      </c>
      <c r="K3938" t="s">
        <v>2473</v>
      </c>
      <c r="L3938" t="s">
        <v>1627</v>
      </c>
      <c r="M3938">
        <v>5</v>
      </c>
    </row>
    <row r="3939" spans="1:13" x14ac:dyDescent="0.3">
      <c r="A3939" t="s">
        <v>1343</v>
      </c>
      <c r="B3939">
        <v>2006</v>
      </c>
      <c r="C3939" s="1">
        <v>189000</v>
      </c>
      <c r="D3939">
        <v>93000</v>
      </c>
      <c r="E3939" t="s">
        <v>10</v>
      </c>
      <c r="F3939" t="s">
        <v>25</v>
      </c>
      <c r="G3939" t="s">
        <v>12</v>
      </c>
      <c r="H3939" t="s">
        <v>126</v>
      </c>
      <c r="I3939" t="s">
        <v>1642</v>
      </c>
      <c r="J3939" t="s">
        <v>1647</v>
      </c>
      <c r="K3939" t="s">
        <v>2485</v>
      </c>
      <c r="L3939" t="s">
        <v>3021</v>
      </c>
      <c r="M3939">
        <v>5</v>
      </c>
    </row>
    <row r="3940" spans="1:13" x14ac:dyDescent="0.3">
      <c r="A3940" t="s">
        <v>3422</v>
      </c>
      <c r="B3940">
        <v>2017</v>
      </c>
      <c r="C3940" s="1">
        <v>550000</v>
      </c>
      <c r="D3940">
        <v>120000</v>
      </c>
      <c r="E3940" t="s">
        <v>14</v>
      </c>
      <c r="F3940" t="s">
        <v>25</v>
      </c>
      <c r="G3940" t="s">
        <v>12</v>
      </c>
      <c r="H3940" t="s">
        <v>121</v>
      </c>
      <c r="I3940" t="s">
        <v>2360</v>
      </c>
      <c r="J3940" t="s">
        <v>1629</v>
      </c>
      <c r="K3940" t="s">
        <v>1698</v>
      </c>
      <c r="L3940" t="s">
        <v>1686</v>
      </c>
      <c r="M3940">
        <v>5</v>
      </c>
    </row>
    <row r="3941" spans="1:13" x14ac:dyDescent="0.3">
      <c r="A3941" t="s">
        <v>2562</v>
      </c>
      <c r="B3941">
        <v>2011</v>
      </c>
      <c r="C3941" s="1">
        <v>260000</v>
      </c>
      <c r="D3941">
        <v>110000</v>
      </c>
      <c r="E3941" t="s">
        <v>14</v>
      </c>
      <c r="F3941" t="s">
        <v>25</v>
      </c>
      <c r="G3941" t="s">
        <v>12</v>
      </c>
      <c r="H3941" t="s">
        <v>126</v>
      </c>
      <c r="I3941" t="s">
        <v>1750</v>
      </c>
      <c r="J3941" t="s">
        <v>1663</v>
      </c>
      <c r="K3941" t="s">
        <v>2029</v>
      </c>
      <c r="L3941" t="s">
        <v>2481</v>
      </c>
      <c r="M3941">
        <v>5</v>
      </c>
    </row>
    <row r="3942" spans="1:13" x14ac:dyDescent="0.3">
      <c r="A3942" t="s">
        <v>275</v>
      </c>
      <c r="B3942">
        <v>2015</v>
      </c>
      <c r="C3942" s="1">
        <v>300000</v>
      </c>
      <c r="D3942">
        <v>40000</v>
      </c>
      <c r="E3942" t="s">
        <v>10</v>
      </c>
      <c r="F3942" t="s">
        <v>25</v>
      </c>
      <c r="G3942" t="s">
        <v>12</v>
      </c>
      <c r="H3942" t="s">
        <v>121</v>
      </c>
      <c r="I3942" t="s">
        <v>1729</v>
      </c>
      <c r="J3942" t="s">
        <v>1730</v>
      </c>
      <c r="K3942" t="s">
        <v>1758</v>
      </c>
      <c r="L3942" t="s">
        <v>1731</v>
      </c>
      <c r="M3942">
        <v>5</v>
      </c>
    </row>
    <row r="3943" spans="1:13" x14ac:dyDescent="0.3">
      <c r="A3943" t="s">
        <v>3423</v>
      </c>
      <c r="B3943">
        <v>2010</v>
      </c>
      <c r="C3943" s="1">
        <v>350000</v>
      </c>
      <c r="D3943">
        <v>120000</v>
      </c>
      <c r="E3943" t="s">
        <v>10</v>
      </c>
      <c r="F3943" t="s">
        <v>25</v>
      </c>
      <c r="G3943" t="s">
        <v>12</v>
      </c>
      <c r="H3943" t="s">
        <v>126</v>
      </c>
      <c r="I3943" t="s">
        <v>1733</v>
      </c>
      <c r="J3943" t="s">
        <v>1634</v>
      </c>
      <c r="K3943" t="s">
        <v>2050</v>
      </c>
      <c r="L3943" t="s">
        <v>2051</v>
      </c>
      <c r="M3943">
        <v>5</v>
      </c>
    </row>
    <row r="3944" spans="1:13" x14ac:dyDescent="0.3">
      <c r="A3944" t="s">
        <v>1239</v>
      </c>
      <c r="B3944">
        <v>1999</v>
      </c>
      <c r="C3944" s="1">
        <v>70000</v>
      </c>
      <c r="D3944">
        <v>100000</v>
      </c>
      <c r="E3944" t="s">
        <v>257</v>
      </c>
      <c r="F3944" t="s">
        <v>25</v>
      </c>
      <c r="G3944" t="s">
        <v>12</v>
      </c>
      <c r="H3944" t="s">
        <v>151</v>
      </c>
      <c r="I3944" t="s">
        <v>1676</v>
      </c>
      <c r="J3944" t="s">
        <v>1676</v>
      </c>
      <c r="K3944" t="s">
        <v>1676</v>
      </c>
      <c r="L3944" t="s">
        <v>1676</v>
      </c>
    </row>
    <row r="3945" spans="1:13" x14ac:dyDescent="0.3">
      <c r="A3945" t="s">
        <v>421</v>
      </c>
      <c r="B3945">
        <v>2019</v>
      </c>
      <c r="C3945" s="1">
        <v>892000</v>
      </c>
      <c r="D3945">
        <v>10000</v>
      </c>
      <c r="E3945" t="s">
        <v>14</v>
      </c>
      <c r="F3945" t="s">
        <v>25</v>
      </c>
      <c r="G3945" t="s">
        <v>12</v>
      </c>
      <c r="H3945" t="s">
        <v>121</v>
      </c>
      <c r="I3945" t="s">
        <v>1718</v>
      </c>
      <c r="J3945" t="s">
        <v>1625</v>
      </c>
      <c r="K3945" t="s">
        <v>1685</v>
      </c>
      <c r="L3945" t="s">
        <v>1686</v>
      </c>
      <c r="M3945">
        <v>5</v>
      </c>
    </row>
    <row r="3946" spans="1:13" x14ac:dyDescent="0.3">
      <c r="A3946" t="s">
        <v>2387</v>
      </c>
      <c r="B3946">
        <v>2012</v>
      </c>
      <c r="C3946" s="1">
        <v>285000</v>
      </c>
      <c r="D3946">
        <v>70000</v>
      </c>
      <c r="E3946" t="s">
        <v>14</v>
      </c>
      <c r="F3946" t="s">
        <v>25</v>
      </c>
      <c r="G3946" t="s">
        <v>12</v>
      </c>
      <c r="H3946" t="s">
        <v>126</v>
      </c>
      <c r="I3946" t="s">
        <v>1703</v>
      </c>
      <c r="J3946" t="s">
        <v>1625</v>
      </c>
      <c r="K3946" t="s">
        <v>2388</v>
      </c>
      <c r="L3946" t="s">
        <v>2389</v>
      </c>
      <c r="M3946">
        <v>5</v>
      </c>
    </row>
    <row r="3947" spans="1:13" x14ac:dyDescent="0.3">
      <c r="A3947" t="s">
        <v>550</v>
      </c>
      <c r="B3947">
        <v>2012</v>
      </c>
      <c r="C3947" s="1">
        <v>300000</v>
      </c>
      <c r="D3947">
        <v>60000</v>
      </c>
      <c r="E3947" t="s">
        <v>257</v>
      </c>
      <c r="F3947" t="s">
        <v>25</v>
      </c>
      <c r="G3947" t="s">
        <v>12</v>
      </c>
      <c r="H3947" t="s">
        <v>121</v>
      </c>
      <c r="I3947" t="s">
        <v>3143</v>
      </c>
      <c r="J3947" t="s">
        <v>1850</v>
      </c>
      <c r="K3947" t="s">
        <v>1851</v>
      </c>
      <c r="L3947" t="s">
        <v>1852</v>
      </c>
      <c r="M3947">
        <v>5</v>
      </c>
    </row>
    <row r="3948" spans="1:13" x14ac:dyDescent="0.3">
      <c r="A3948" t="s">
        <v>608</v>
      </c>
      <c r="B3948">
        <v>2016</v>
      </c>
      <c r="C3948" s="1">
        <v>620000</v>
      </c>
      <c r="D3948">
        <v>90000</v>
      </c>
      <c r="E3948" t="s">
        <v>14</v>
      </c>
      <c r="F3948" t="s">
        <v>25</v>
      </c>
      <c r="G3948" t="s">
        <v>12</v>
      </c>
      <c r="H3948" t="s">
        <v>121</v>
      </c>
      <c r="I3948" t="s">
        <v>2062</v>
      </c>
      <c r="J3948" t="s">
        <v>1625</v>
      </c>
      <c r="K3948" t="s">
        <v>1685</v>
      </c>
      <c r="L3948" t="s">
        <v>1686</v>
      </c>
      <c r="M3948">
        <v>5</v>
      </c>
    </row>
    <row r="3949" spans="1:13" x14ac:dyDescent="0.3">
      <c r="A3949" t="s">
        <v>421</v>
      </c>
      <c r="B3949">
        <v>2017</v>
      </c>
      <c r="C3949" s="1">
        <v>750000</v>
      </c>
      <c r="D3949">
        <v>90000</v>
      </c>
      <c r="E3949" t="s">
        <v>14</v>
      </c>
      <c r="F3949" t="s">
        <v>25</v>
      </c>
      <c r="G3949" t="s">
        <v>12</v>
      </c>
      <c r="H3949" t="s">
        <v>121</v>
      </c>
      <c r="I3949" t="s">
        <v>1718</v>
      </c>
      <c r="J3949" t="s">
        <v>1625</v>
      </c>
      <c r="K3949" t="s">
        <v>1685</v>
      </c>
      <c r="L3949" t="s">
        <v>1686</v>
      </c>
      <c r="M3949">
        <v>5</v>
      </c>
    </row>
    <row r="3950" spans="1:13" x14ac:dyDescent="0.3">
      <c r="A3950" t="s">
        <v>354</v>
      </c>
      <c r="B3950">
        <v>2016</v>
      </c>
      <c r="C3950" s="1">
        <v>270000</v>
      </c>
      <c r="D3950">
        <v>35000</v>
      </c>
      <c r="E3950" t="s">
        <v>10</v>
      </c>
      <c r="F3950" t="s">
        <v>25</v>
      </c>
      <c r="G3950" t="s">
        <v>12</v>
      </c>
      <c r="H3950" t="s">
        <v>121</v>
      </c>
      <c r="I3950" t="s">
        <v>2085</v>
      </c>
      <c r="J3950" t="s">
        <v>1655</v>
      </c>
      <c r="K3950" t="s">
        <v>1711</v>
      </c>
      <c r="L3950" t="s">
        <v>1712</v>
      </c>
      <c r="M3950">
        <v>5</v>
      </c>
    </row>
    <row r="3951" spans="1:13" x14ac:dyDescent="0.3">
      <c r="A3951" t="s">
        <v>161</v>
      </c>
      <c r="B3951">
        <v>2012</v>
      </c>
      <c r="C3951" s="1">
        <v>300000</v>
      </c>
      <c r="D3951">
        <v>40000</v>
      </c>
      <c r="E3951" t="s">
        <v>10</v>
      </c>
      <c r="F3951" t="s">
        <v>25</v>
      </c>
      <c r="G3951" t="s">
        <v>12</v>
      </c>
      <c r="H3951" t="s">
        <v>126</v>
      </c>
      <c r="I3951" t="s">
        <v>1919</v>
      </c>
      <c r="J3951" t="s">
        <v>1850</v>
      </c>
      <c r="K3951" t="s">
        <v>1920</v>
      </c>
      <c r="L3951" t="s">
        <v>1921</v>
      </c>
      <c r="M3951">
        <v>5</v>
      </c>
    </row>
    <row r="3952" spans="1:13" x14ac:dyDescent="0.3">
      <c r="A3952" t="s">
        <v>1136</v>
      </c>
      <c r="B3952">
        <v>2011</v>
      </c>
      <c r="C3952" s="1">
        <v>220000</v>
      </c>
      <c r="D3952">
        <v>80000</v>
      </c>
      <c r="E3952" t="s">
        <v>14</v>
      </c>
      <c r="F3952" t="s">
        <v>25</v>
      </c>
      <c r="G3952" t="s">
        <v>12</v>
      </c>
      <c r="H3952" t="s">
        <v>121</v>
      </c>
      <c r="I3952" t="s">
        <v>2838</v>
      </c>
      <c r="J3952" t="s">
        <v>1639</v>
      </c>
      <c r="K3952" t="s">
        <v>2143</v>
      </c>
      <c r="L3952" t="s">
        <v>2144</v>
      </c>
      <c r="M3952">
        <v>5</v>
      </c>
    </row>
    <row r="3953" spans="1:13" x14ac:dyDescent="0.3">
      <c r="A3953" t="s">
        <v>526</v>
      </c>
      <c r="B3953">
        <v>2012</v>
      </c>
      <c r="C3953" s="1">
        <v>260000</v>
      </c>
      <c r="D3953">
        <v>99000</v>
      </c>
      <c r="E3953" t="s">
        <v>10</v>
      </c>
      <c r="F3953" t="s">
        <v>25</v>
      </c>
      <c r="G3953" t="s">
        <v>12</v>
      </c>
      <c r="H3953" t="s">
        <v>126</v>
      </c>
      <c r="I3953" t="s">
        <v>3034</v>
      </c>
      <c r="J3953" t="s">
        <v>2614</v>
      </c>
      <c r="K3953" t="s">
        <v>2761</v>
      </c>
      <c r="L3953" t="s">
        <v>2762</v>
      </c>
      <c r="M3953">
        <v>5</v>
      </c>
    </row>
    <row r="3954" spans="1:13" x14ac:dyDescent="0.3">
      <c r="A3954" t="s">
        <v>569</v>
      </c>
      <c r="B3954">
        <v>2019</v>
      </c>
      <c r="C3954" s="1">
        <v>600000</v>
      </c>
      <c r="D3954">
        <v>7500</v>
      </c>
      <c r="E3954" t="s">
        <v>10</v>
      </c>
      <c r="F3954" t="s">
        <v>25</v>
      </c>
      <c r="G3954" t="s">
        <v>19</v>
      </c>
      <c r="H3954" t="s">
        <v>121</v>
      </c>
      <c r="I3954" t="s">
        <v>1869</v>
      </c>
      <c r="J3954" t="s">
        <v>1647</v>
      </c>
      <c r="K3954" t="s">
        <v>1870</v>
      </c>
      <c r="L3954" t="s">
        <v>1871</v>
      </c>
      <c r="M3954">
        <v>5</v>
      </c>
    </row>
    <row r="3955" spans="1:13" x14ac:dyDescent="0.3">
      <c r="A3955" t="s">
        <v>3275</v>
      </c>
      <c r="B3955">
        <v>2015</v>
      </c>
      <c r="C3955" s="1">
        <v>80000</v>
      </c>
      <c r="D3955">
        <v>60000</v>
      </c>
      <c r="E3955" t="s">
        <v>10</v>
      </c>
      <c r="F3955" t="s">
        <v>25</v>
      </c>
      <c r="G3955" t="s">
        <v>12</v>
      </c>
      <c r="H3955" t="s">
        <v>121</v>
      </c>
      <c r="I3955" t="s">
        <v>2292</v>
      </c>
      <c r="J3955" t="s">
        <v>2215</v>
      </c>
      <c r="K3955" t="s">
        <v>2619</v>
      </c>
      <c r="L3955" t="s">
        <v>2217</v>
      </c>
      <c r="M3955">
        <v>4</v>
      </c>
    </row>
    <row r="3956" spans="1:13" x14ac:dyDescent="0.3">
      <c r="A3956" t="s">
        <v>173</v>
      </c>
      <c r="B3956">
        <v>2016</v>
      </c>
      <c r="C3956" s="1">
        <v>300000</v>
      </c>
      <c r="D3956">
        <v>40800</v>
      </c>
      <c r="E3956" t="s">
        <v>10</v>
      </c>
      <c r="F3956" t="s">
        <v>25</v>
      </c>
      <c r="G3956" t="s">
        <v>12</v>
      </c>
      <c r="H3956" t="s">
        <v>121</v>
      </c>
      <c r="I3956" t="s">
        <v>2031</v>
      </c>
      <c r="J3956" t="s">
        <v>2250</v>
      </c>
      <c r="K3956" t="s">
        <v>2251</v>
      </c>
      <c r="L3956" t="s">
        <v>2252</v>
      </c>
      <c r="M3956">
        <v>5</v>
      </c>
    </row>
    <row r="3957" spans="1:13" x14ac:dyDescent="0.3">
      <c r="A3957" t="s">
        <v>2336</v>
      </c>
      <c r="B3957">
        <v>2015</v>
      </c>
      <c r="C3957" s="1">
        <v>300000</v>
      </c>
      <c r="D3957">
        <v>70000</v>
      </c>
      <c r="E3957" t="s">
        <v>10</v>
      </c>
      <c r="F3957" t="s">
        <v>25</v>
      </c>
      <c r="G3957" t="s">
        <v>12</v>
      </c>
      <c r="H3957" t="s">
        <v>121</v>
      </c>
      <c r="I3957" t="s">
        <v>2088</v>
      </c>
      <c r="J3957" t="s">
        <v>2089</v>
      </c>
      <c r="K3957" t="s">
        <v>2090</v>
      </c>
      <c r="L3957" t="s">
        <v>2091</v>
      </c>
      <c r="M3957">
        <v>5</v>
      </c>
    </row>
    <row r="3958" spans="1:13" x14ac:dyDescent="0.3">
      <c r="A3958" t="s">
        <v>1096</v>
      </c>
      <c r="B3958">
        <v>2016</v>
      </c>
      <c r="C3958" s="1">
        <v>400000</v>
      </c>
      <c r="D3958">
        <v>100000</v>
      </c>
      <c r="E3958" t="s">
        <v>10</v>
      </c>
      <c r="F3958" t="s">
        <v>25</v>
      </c>
      <c r="G3958" t="s">
        <v>12</v>
      </c>
      <c r="H3958" t="s">
        <v>121</v>
      </c>
      <c r="I3958" t="s">
        <v>1680</v>
      </c>
      <c r="J3958" t="s">
        <v>1681</v>
      </c>
      <c r="K3958" t="s">
        <v>1682</v>
      </c>
      <c r="L3958" t="s">
        <v>1683</v>
      </c>
      <c r="M3958">
        <v>5</v>
      </c>
    </row>
    <row r="3959" spans="1:13" x14ac:dyDescent="0.3">
      <c r="A3959" t="s">
        <v>423</v>
      </c>
      <c r="B3959">
        <v>2016</v>
      </c>
      <c r="C3959" s="1">
        <v>550000</v>
      </c>
      <c r="D3959">
        <v>8588</v>
      </c>
      <c r="E3959" t="s">
        <v>10</v>
      </c>
      <c r="F3959" t="s">
        <v>25</v>
      </c>
      <c r="G3959" t="s">
        <v>12</v>
      </c>
      <c r="H3959" t="s">
        <v>121</v>
      </c>
      <c r="I3959" t="s">
        <v>1817</v>
      </c>
      <c r="J3959" t="s">
        <v>1647</v>
      </c>
      <c r="K3959" t="s">
        <v>1870</v>
      </c>
      <c r="L3959" t="s">
        <v>1871</v>
      </c>
      <c r="M3959">
        <v>5</v>
      </c>
    </row>
    <row r="3960" spans="1:13" x14ac:dyDescent="0.3">
      <c r="A3960" t="s">
        <v>442</v>
      </c>
      <c r="B3960">
        <v>2019</v>
      </c>
      <c r="C3960" s="1">
        <v>1200000</v>
      </c>
      <c r="D3960">
        <v>40000</v>
      </c>
      <c r="E3960" t="s">
        <v>14</v>
      </c>
      <c r="F3960" t="s">
        <v>25</v>
      </c>
      <c r="G3960" t="s">
        <v>12</v>
      </c>
      <c r="H3960" t="s">
        <v>121</v>
      </c>
      <c r="I3960" t="s">
        <v>2184</v>
      </c>
      <c r="J3960" t="s">
        <v>1629</v>
      </c>
      <c r="K3960" t="s">
        <v>2185</v>
      </c>
      <c r="L3960" t="s">
        <v>1686</v>
      </c>
      <c r="M3960">
        <v>5</v>
      </c>
    </row>
    <row r="3961" spans="1:13" x14ac:dyDescent="0.3">
      <c r="A3961" t="s">
        <v>1301</v>
      </c>
      <c r="B3961">
        <v>2015</v>
      </c>
      <c r="C3961" s="1">
        <v>500000</v>
      </c>
      <c r="D3961">
        <v>60000</v>
      </c>
      <c r="E3961" t="s">
        <v>14</v>
      </c>
      <c r="F3961" t="s">
        <v>25</v>
      </c>
      <c r="G3961" t="s">
        <v>12</v>
      </c>
      <c r="H3961" t="s">
        <v>121</v>
      </c>
      <c r="I3961" t="s">
        <v>2574</v>
      </c>
      <c r="J3961" t="s">
        <v>1629</v>
      </c>
      <c r="K3961" t="s">
        <v>2575</v>
      </c>
      <c r="L3961" t="s">
        <v>2559</v>
      </c>
      <c r="M3961">
        <v>5</v>
      </c>
    </row>
    <row r="3962" spans="1:13" x14ac:dyDescent="0.3">
      <c r="A3962" t="s">
        <v>288</v>
      </c>
      <c r="B3962">
        <v>2005</v>
      </c>
      <c r="C3962" s="1">
        <v>93000</v>
      </c>
      <c r="D3962">
        <v>80000</v>
      </c>
      <c r="E3962" t="s">
        <v>10</v>
      </c>
      <c r="F3962" t="s">
        <v>25</v>
      </c>
      <c r="G3962" t="s">
        <v>12</v>
      </c>
      <c r="H3962" t="s">
        <v>154</v>
      </c>
      <c r="I3962" t="s">
        <v>2847</v>
      </c>
      <c r="J3962" t="s">
        <v>1643</v>
      </c>
      <c r="K3962" t="s">
        <v>2485</v>
      </c>
      <c r="L3962" t="s">
        <v>3424</v>
      </c>
      <c r="M3962">
        <v>5</v>
      </c>
    </row>
    <row r="3963" spans="1:13" x14ac:dyDescent="0.3">
      <c r="A3963" t="s">
        <v>869</v>
      </c>
      <c r="B3963">
        <v>2014</v>
      </c>
      <c r="C3963" s="1">
        <v>500000</v>
      </c>
      <c r="D3963">
        <v>110000</v>
      </c>
      <c r="E3963" t="s">
        <v>14</v>
      </c>
      <c r="F3963" t="s">
        <v>25</v>
      </c>
      <c r="G3963" t="s">
        <v>12</v>
      </c>
      <c r="H3963" t="s">
        <v>121</v>
      </c>
      <c r="I3963" t="s">
        <v>1777</v>
      </c>
      <c r="J3963" t="s">
        <v>1629</v>
      </c>
      <c r="K3963" t="s">
        <v>1698</v>
      </c>
      <c r="L3963" t="s">
        <v>1686</v>
      </c>
      <c r="M3963">
        <v>5</v>
      </c>
    </row>
    <row r="3964" spans="1:13" x14ac:dyDescent="0.3">
      <c r="A3964" t="s">
        <v>3160</v>
      </c>
      <c r="B3964">
        <v>2018</v>
      </c>
      <c r="C3964" s="1">
        <v>670000</v>
      </c>
      <c r="D3964">
        <v>150000</v>
      </c>
      <c r="E3964" t="s">
        <v>14</v>
      </c>
      <c r="F3964" t="s">
        <v>25</v>
      </c>
      <c r="G3964" t="s">
        <v>12</v>
      </c>
      <c r="H3964" t="s">
        <v>121</v>
      </c>
      <c r="I3964" t="s">
        <v>1658</v>
      </c>
      <c r="J3964" t="s">
        <v>1659</v>
      </c>
      <c r="K3964" t="s">
        <v>1758</v>
      </c>
      <c r="L3964" t="s">
        <v>1661</v>
      </c>
      <c r="M3964">
        <v>5</v>
      </c>
    </row>
    <row r="3965" spans="1:13" x14ac:dyDescent="0.3">
      <c r="A3965" t="s">
        <v>2928</v>
      </c>
      <c r="B3965">
        <v>2012</v>
      </c>
      <c r="C3965" s="1">
        <v>750000</v>
      </c>
      <c r="D3965">
        <v>120000</v>
      </c>
      <c r="E3965" t="s">
        <v>14</v>
      </c>
      <c r="F3965" t="s">
        <v>25</v>
      </c>
      <c r="G3965" t="s">
        <v>12</v>
      </c>
      <c r="H3965" t="s">
        <v>126</v>
      </c>
      <c r="I3965" t="s">
        <v>2148</v>
      </c>
      <c r="J3965" t="s">
        <v>1764</v>
      </c>
      <c r="K3965" t="s">
        <v>2149</v>
      </c>
      <c r="L3965" t="s">
        <v>2150</v>
      </c>
      <c r="M3965">
        <v>7</v>
      </c>
    </row>
    <row r="3966" spans="1:13" x14ac:dyDescent="0.3">
      <c r="A3966" t="s">
        <v>275</v>
      </c>
      <c r="B3966">
        <v>2017</v>
      </c>
      <c r="C3966" s="1">
        <v>370000</v>
      </c>
      <c r="D3966">
        <v>30000</v>
      </c>
      <c r="E3966" t="s">
        <v>10</v>
      </c>
      <c r="F3966" t="s">
        <v>25</v>
      </c>
      <c r="G3966" t="s">
        <v>12</v>
      </c>
      <c r="H3966" t="s">
        <v>121</v>
      </c>
      <c r="I3966" t="s">
        <v>1729</v>
      </c>
      <c r="J3966" t="s">
        <v>1730</v>
      </c>
      <c r="K3966" t="s">
        <v>1758</v>
      </c>
      <c r="L3966" t="s">
        <v>1731</v>
      </c>
      <c r="M3966">
        <v>5</v>
      </c>
    </row>
    <row r="3967" spans="1:13" x14ac:dyDescent="0.3">
      <c r="A3967" t="s">
        <v>239</v>
      </c>
      <c r="B3967">
        <v>2012</v>
      </c>
      <c r="C3967" s="1">
        <v>100000</v>
      </c>
      <c r="D3967">
        <v>70000</v>
      </c>
      <c r="E3967" t="s">
        <v>10</v>
      </c>
      <c r="F3967" t="s">
        <v>25</v>
      </c>
      <c r="G3967" t="s">
        <v>12</v>
      </c>
      <c r="H3967" t="s">
        <v>126</v>
      </c>
      <c r="I3967" t="s">
        <v>1642</v>
      </c>
      <c r="J3967" t="s">
        <v>1655</v>
      </c>
      <c r="K3967" t="s">
        <v>1656</v>
      </c>
      <c r="L3967" t="s">
        <v>1657</v>
      </c>
      <c r="M3967">
        <v>4</v>
      </c>
    </row>
    <row r="3968" spans="1:13" x14ac:dyDescent="0.3">
      <c r="A3968" t="s">
        <v>238</v>
      </c>
      <c r="B3968">
        <v>2016</v>
      </c>
      <c r="C3968" s="1">
        <v>425000</v>
      </c>
      <c r="D3968">
        <v>50000</v>
      </c>
      <c r="E3968" t="s">
        <v>10</v>
      </c>
      <c r="F3968" t="s">
        <v>25</v>
      </c>
      <c r="G3968" t="s">
        <v>12</v>
      </c>
      <c r="H3968" t="s">
        <v>121</v>
      </c>
      <c r="I3968" t="s">
        <v>1849</v>
      </c>
      <c r="J3968" t="s">
        <v>1850</v>
      </c>
      <c r="K3968" t="s">
        <v>1851</v>
      </c>
      <c r="L3968" t="s">
        <v>1852</v>
      </c>
      <c r="M3968">
        <v>5</v>
      </c>
    </row>
    <row r="3969" spans="1:13" x14ac:dyDescent="0.3">
      <c r="A3969" t="s">
        <v>179</v>
      </c>
      <c r="B3969">
        <v>2006</v>
      </c>
      <c r="C3969" s="1">
        <v>370000</v>
      </c>
      <c r="D3969">
        <v>305000</v>
      </c>
      <c r="E3969" t="s">
        <v>14</v>
      </c>
      <c r="F3969" t="s">
        <v>25</v>
      </c>
      <c r="G3969" t="s">
        <v>12</v>
      </c>
      <c r="H3969" t="s">
        <v>151</v>
      </c>
      <c r="I3969" t="s">
        <v>2148</v>
      </c>
      <c r="J3969" t="s">
        <v>1764</v>
      </c>
      <c r="K3969" t="s">
        <v>2149</v>
      </c>
      <c r="L3969" t="s">
        <v>2150</v>
      </c>
      <c r="M3969">
        <v>8</v>
      </c>
    </row>
    <row r="3970" spans="1:13" x14ac:dyDescent="0.3">
      <c r="A3970" t="s">
        <v>174</v>
      </c>
      <c r="B3970">
        <v>2012</v>
      </c>
      <c r="C3970" s="1">
        <v>400000</v>
      </c>
      <c r="D3970">
        <v>158500</v>
      </c>
      <c r="E3970" t="s">
        <v>14</v>
      </c>
      <c r="F3970" t="s">
        <v>25</v>
      </c>
      <c r="G3970" t="s">
        <v>12</v>
      </c>
      <c r="H3970" t="s">
        <v>154</v>
      </c>
      <c r="I3970" t="s">
        <v>1676</v>
      </c>
      <c r="J3970" t="s">
        <v>1676</v>
      </c>
      <c r="K3970" t="s">
        <v>1676</v>
      </c>
      <c r="L3970" t="s">
        <v>1676</v>
      </c>
    </row>
    <row r="3971" spans="1:13" x14ac:dyDescent="0.3">
      <c r="A3971" t="s">
        <v>436</v>
      </c>
      <c r="B3971">
        <v>2009</v>
      </c>
      <c r="C3971" s="1">
        <v>229999</v>
      </c>
      <c r="D3971">
        <v>212000</v>
      </c>
      <c r="E3971" t="s">
        <v>14</v>
      </c>
      <c r="F3971" t="s">
        <v>25</v>
      </c>
      <c r="G3971" t="s">
        <v>12</v>
      </c>
      <c r="H3971" t="s">
        <v>154</v>
      </c>
      <c r="I3971" t="s">
        <v>2163</v>
      </c>
      <c r="J3971" t="s">
        <v>1742</v>
      </c>
      <c r="K3971" t="s">
        <v>1905</v>
      </c>
      <c r="L3971" t="s">
        <v>1744</v>
      </c>
      <c r="M3971">
        <v>7</v>
      </c>
    </row>
    <row r="3972" spans="1:13" x14ac:dyDescent="0.3">
      <c r="A3972" t="s">
        <v>230</v>
      </c>
      <c r="B3972">
        <v>2016</v>
      </c>
      <c r="C3972" s="1">
        <v>850000</v>
      </c>
      <c r="D3972">
        <v>35000</v>
      </c>
      <c r="E3972" t="s">
        <v>14</v>
      </c>
      <c r="F3972" t="s">
        <v>25</v>
      </c>
      <c r="G3972" t="s">
        <v>12</v>
      </c>
      <c r="H3972" t="s">
        <v>121</v>
      </c>
      <c r="I3972" t="s">
        <v>1684</v>
      </c>
      <c r="J3972" t="s">
        <v>1625</v>
      </c>
      <c r="K3972" t="s">
        <v>1685</v>
      </c>
      <c r="L3972" t="s">
        <v>1686</v>
      </c>
      <c r="M3972">
        <v>7</v>
      </c>
    </row>
    <row r="3973" spans="1:13" x14ac:dyDescent="0.3">
      <c r="A3973" t="s">
        <v>537</v>
      </c>
      <c r="B3973">
        <v>2018</v>
      </c>
      <c r="C3973" s="1">
        <v>750000</v>
      </c>
      <c r="D3973">
        <v>22000</v>
      </c>
      <c r="E3973" t="s">
        <v>14</v>
      </c>
      <c r="F3973" t="s">
        <v>25</v>
      </c>
      <c r="G3973" t="s">
        <v>12</v>
      </c>
      <c r="H3973" t="s">
        <v>121</v>
      </c>
      <c r="I3973" t="s">
        <v>2602</v>
      </c>
      <c r="J3973" t="s">
        <v>1667</v>
      </c>
      <c r="K3973" t="s">
        <v>1890</v>
      </c>
      <c r="L3973" t="s">
        <v>1665</v>
      </c>
      <c r="M3973">
        <v>5</v>
      </c>
    </row>
    <row r="3974" spans="1:13" x14ac:dyDescent="0.3">
      <c r="A3974" t="s">
        <v>3425</v>
      </c>
      <c r="B3974">
        <v>2010</v>
      </c>
      <c r="C3974" s="1">
        <v>235000</v>
      </c>
      <c r="D3974">
        <v>50000</v>
      </c>
      <c r="E3974" t="s">
        <v>14</v>
      </c>
      <c r="F3974" t="s">
        <v>25</v>
      </c>
      <c r="G3974" t="s">
        <v>12</v>
      </c>
      <c r="H3974" t="s">
        <v>121</v>
      </c>
      <c r="I3974" t="s">
        <v>3426</v>
      </c>
      <c r="J3974" t="s">
        <v>2369</v>
      </c>
      <c r="K3974" t="s">
        <v>1640</v>
      </c>
      <c r="L3974" t="s">
        <v>3427</v>
      </c>
      <c r="M3974">
        <v>14</v>
      </c>
    </row>
    <row r="3975" spans="1:13" x14ac:dyDescent="0.3">
      <c r="A3975" t="s">
        <v>3428</v>
      </c>
      <c r="B3975">
        <v>2017</v>
      </c>
      <c r="C3975" s="1">
        <v>700000</v>
      </c>
      <c r="D3975">
        <v>70000</v>
      </c>
      <c r="E3975" t="s">
        <v>14</v>
      </c>
      <c r="F3975" t="s">
        <v>25</v>
      </c>
      <c r="G3975" t="s">
        <v>12</v>
      </c>
      <c r="H3975" t="s">
        <v>121</v>
      </c>
      <c r="I3975" t="s">
        <v>1697</v>
      </c>
      <c r="J3975" t="s">
        <v>1629</v>
      </c>
      <c r="K3975" t="s">
        <v>1698</v>
      </c>
      <c r="L3975" t="s">
        <v>1686</v>
      </c>
      <c r="M3975">
        <v>5</v>
      </c>
    </row>
    <row r="3976" spans="1:13" x14ac:dyDescent="0.3">
      <c r="A3976" t="s">
        <v>333</v>
      </c>
      <c r="B3976">
        <v>2016</v>
      </c>
      <c r="C3976" s="1">
        <v>480000</v>
      </c>
      <c r="D3976">
        <v>56000</v>
      </c>
      <c r="E3976" t="s">
        <v>14</v>
      </c>
      <c r="F3976" t="s">
        <v>25</v>
      </c>
      <c r="G3976" t="s">
        <v>12</v>
      </c>
      <c r="H3976" t="s">
        <v>121</v>
      </c>
      <c r="I3976" t="s">
        <v>2178</v>
      </c>
      <c r="J3976" t="s">
        <v>2179</v>
      </c>
      <c r="K3976" t="s">
        <v>2124</v>
      </c>
      <c r="L3976" t="s">
        <v>2180</v>
      </c>
      <c r="M3976">
        <v>5</v>
      </c>
    </row>
    <row r="3977" spans="1:13" x14ac:dyDescent="0.3">
      <c r="A3977" t="s">
        <v>2047</v>
      </c>
      <c r="B3977">
        <v>2016</v>
      </c>
      <c r="C3977" s="1">
        <v>475000</v>
      </c>
      <c r="D3977">
        <v>50000</v>
      </c>
      <c r="E3977" t="s">
        <v>14</v>
      </c>
      <c r="F3977" t="s">
        <v>25</v>
      </c>
      <c r="G3977" t="s">
        <v>12</v>
      </c>
      <c r="H3977" t="s">
        <v>121</v>
      </c>
      <c r="I3977" t="s">
        <v>2048</v>
      </c>
      <c r="J3977" t="s">
        <v>1625</v>
      </c>
      <c r="K3977" t="s">
        <v>1626</v>
      </c>
      <c r="L3977" t="s">
        <v>2049</v>
      </c>
      <c r="M3977">
        <v>5</v>
      </c>
    </row>
    <row r="3978" spans="1:13" x14ac:dyDescent="0.3">
      <c r="A3978" t="s">
        <v>1475</v>
      </c>
      <c r="B3978">
        <v>2015</v>
      </c>
      <c r="C3978" s="1">
        <v>610000</v>
      </c>
      <c r="D3978">
        <v>120000</v>
      </c>
      <c r="E3978" t="s">
        <v>14</v>
      </c>
      <c r="F3978" t="s">
        <v>25</v>
      </c>
      <c r="G3978" t="s">
        <v>12</v>
      </c>
      <c r="H3978" t="s">
        <v>121</v>
      </c>
      <c r="I3978" t="s">
        <v>1628</v>
      </c>
      <c r="J3978" t="s">
        <v>1629</v>
      </c>
      <c r="K3978" t="s">
        <v>1630</v>
      </c>
      <c r="L3978" t="s">
        <v>1631</v>
      </c>
      <c r="M3978">
        <v>5</v>
      </c>
    </row>
    <row r="3979" spans="1:13" x14ac:dyDescent="0.3">
      <c r="A3979" t="s">
        <v>636</v>
      </c>
      <c r="B3979">
        <v>2011</v>
      </c>
      <c r="C3979" s="1">
        <v>650000</v>
      </c>
      <c r="D3979">
        <v>120000</v>
      </c>
      <c r="E3979" t="s">
        <v>14</v>
      </c>
      <c r="F3979" t="s">
        <v>25</v>
      </c>
      <c r="G3979" t="s">
        <v>12</v>
      </c>
      <c r="H3979" t="s">
        <v>126</v>
      </c>
      <c r="I3979" t="s">
        <v>2148</v>
      </c>
      <c r="J3979" t="s">
        <v>1764</v>
      </c>
      <c r="K3979" t="s">
        <v>2149</v>
      </c>
      <c r="L3979" t="s">
        <v>2150</v>
      </c>
      <c r="M3979">
        <v>8</v>
      </c>
    </row>
    <row r="3980" spans="1:13" x14ac:dyDescent="0.3">
      <c r="A3980" t="s">
        <v>3428</v>
      </c>
      <c r="B3980">
        <v>2017</v>
      </c>
      <c r="C3980" s="1">
        <v>800000</v>
      </c>
      <c r="D3980">
        <v>70000</v>
      </c>
      <c r="E3980" t="s">
        <v>14</v>
      </c>
      <c r="F3980" t="s">
        <v>25</v>
      </c>
      <c r="G3980" t="s">
        <v>12</v>
      </c>
      <c r="H3980" t="s">
        <v>121</v>
      </c>
      <c r="I3980" t="s">
        <v>1697</v>
      </c>
      <c r="J3980" t="s">
        <v>1629</v>
      </c>
      <c r="K3980" t="s">
        <v>1698</v>
      </c>
      <c r="L3980" t="s">
        <v>1686</v>
      </c>
      <c r="M3980">
        <v>5</v>
      </c>
    </row>
    <row r="3981" spans="1:13" x14ac:dyDescent="0.3">
      <c r="A3981" t="s">
        <v>436</v>
      </c>
      <c r="B3981">
        <v>2015</v>
      </c>
      <c r="C3981" s="1">
        <v>520000</v>
      </c>
      <c r="D3981">
        <v>120000</v>
      </c>
      <c r="E3981" t="s">
        <v>14</v>
      </c>
      <c r="F3981" t="s">
        <v>25</v>
      </c>
      <c r="G3981" t="s">
        <v>12</v>
      </c>
      <c r="H3981" t="s">
        <v>121</v>
      </c>
      <c r="I3981" t="s">
        <v>2163</v>
      </c>
      <c r="J3981" t="s">
        <v>1742</v>
      </c>
      <c r="K3981" t="s">
        <v>1905</v>
      </c>
      <c r="L3981" t="s">
        <v>1744</v>
      </c>
      <c r="M3981">
        <v>7</v>
      </c>
    </row>
    <row r="3982" spans="1:13" x14ac:dyDescent="0.3">
      <c r="A3982" t="s">
        <v>2907</v>
      </c>
      <c r="B3982">
        <v>2014</v>
      </c>
      <c r="C3982" s="1">
        <v>160000</v>
      </c>
      <c r="D3982">
        <v>90000</v>
      </c>
      <c r="E3982" t="s">
        <v>14</v>
      </c>
      <c r="F3982" t="s">
        <v>25</v>
      </c>
      <c r="G3982" t="s">
        <v>12</v>
      </c>
      <c r="H3982" t="s">
        <v>121</v>
      </c>
      <c r="I3982" t="s">
        <v>2436</v>
      </c>
      <c r="J3982" t="s">
        <v>1639</v>
      </c>
      <c r="K3982" t="s">
        <v>2143</v>
      </c>
      <c r="L3982" t="s">
        <v>2144</v>
      </c>
      <c r="M3982">
        <v>5</v>
      </c>
    </row>
    <row r="3983" spans="1:13" x14ac:dyDescent="0.3">
      <c r="A3983" t="s">
        <v>2390</v>
      </c>
      <c r="B3983">
        <v>2018</v>
      </c>
      <c r="C3983" s="1">
        <v>1000000</v>
      </c>
      <c r="D3983">
        <v>70000</v>
      </c>
      <c r="E3983" t="s">
        <v>14</v>
      </c>
      <c r="F3983" t="s">
        <v>25</v>
      </c>
      <c r="G3983" t="s">
        <v>12</v>
      </c>
      <c r="H3983" t="s">
        <v>121</v>
      </c>
      <c r="I3983" t="s">
        <v>1820</v>
      </c>
      <c r="J3983" t="s">
        <v>1625</v>
      </c>
      <c r="K3983" t="s">
        <v>1685</v>
      </c>
      <c r="L3983" t="s">
        <v>1686</v>
      </c>
      <c r="M3983">
        <v>5</v>
      </c>
    </row>
    <row r="3984" spans="1:13" x14ac:dyDescent="0.3">
      <c r="A3984" t="s">
        <v>223</v>
      </c>
      <c r="B3984">
        <v>2015</v>
      </c>
      <c r="C3984" s="1">
        <v>700000</v>
      </c>
      <c r="D3984">
        <v>120000</v>
      </c>
      <c r="E3984" t="s">
        <v>14</v>
      </c>
      <c r="F3984" t="s">
        <v>25</v>
      </c>
      <c r="G3984" t="s">
        <v>12</v>
      </c>
      <c r="H3984" t="s">
        <v>126</v>
      </c>
      <c r="I3984" t="s">
        <v>1918</v>
      </c>
      <c r="J3984" t="s">
        <v>1625</v>
      </c>
      <c r="K3984" t="s">
        <v>1811</v>
      </c>
      <c r="L3984" t="s">
        <v>1686</v>
      </c>
      <c r="M3984">
        <v>7</v>
      </c>
    </row>
    <row r="3985" spans="1:13" x14ac:dyDescent="0.3">
      <c r="A3985" t="s">
        <v>1405</v>
      </c>
      <c r="B3985">
        <v>2017</v>
      </c>
      <c r="C3985" s="1">
        <v>590000</v>
      </c>
      <c r="D3985">
        <v>70000</v>
      </c>
      <c r="E3985" t="s">
        <v>14</v>
      </c>
      <c r="F3985" t="s">
        <v>25</v>
      </c>
      <c r="G3985" t="s">
        <v>12</v>
      </c>
      <c r="H3985" t="s">
        <v>126</v>
      </c>
      <c r="I3985" t="s">
        <v>2360</v>
      </c>
      <c r="J3985" t="s">
        <v>1629</v>
      </c>
      <c r="K3985" t="s">
        <v>1698</v>
      </c>
      <c r="L3985" t="s">
        <v>1686</v>
      </c>
      <c r="M3985">
        <v>5</v>
      </c>
    </row>
    <row r="3986" spans="1:13" x14ac:dyDescent="0.3">
      <c r="A3986" t="s">
        <v>362</v>
      </c>
      <c r="B3986">
        <v>2002</v>
      </c>
      <c r="C3986" s="1">
        <v>140000</v>
      </c>
      <c r="D3986">
        <v>80000</v>
      </c>
      <c r="E3986" t="s">
        <v>10</v>
      </c>
      <c r="F3986" t="s">
        <v>25</v>
      </c>
      <c r="G3986" t="s">
        <v>12</v>
      </c>
      <c r="H3986" t="s">
        <v>126</v>
      </c>
      <c r="I3986" t="s">
        <v>1677</v>
      </c>
      <c r="J3986" t="s">
        <v>1730</v>
      </c>
      <c r="K3986" t="s">
        <v>1660</v>
      </c>
      <c r="L3986" t="s">
        <v>1731</v>
      </c>
      <c r="M3986">
        <v>5</v>
      </c>
    </row>
    <row r="3987" spans="1:13" x14ac:dyDescent="0.3">
      <c r="A3987" t="s">
        <v>1221</v>
      </c>
      <c r="B3987">
        <v>2017</v>
      </c>
      <c r="C3987" s="1">
        <v>725000</v>
      </c>
      <c r="D3987">
        <v>100000</v>
      </c>
      <c r="E3987" t="s">
        <v>14</v>
      </c>
      <c r="F3987" t="s">
        <v>25</v>
      </c>
      <c r="G3987" t="s">
        <v>12</v>
      </c>
      <c r="H3987" t="s">
        <v>126</v>
      </c>
      <c r="I3987" t="s">
        <v>2372</v>
      </c>
      <c r="J3987" t="s">
        <v>2039</v>
      </c>
      <c r="K3987" t="s">
        <v>1765</v>
      </c>
      <c r="L3987" t="s">
        <v>2105</v>
      </c>
      <c r="M3987">
        <v>7</v>
      </c>
    </row>
    <row r="3988" spans="1:13" x14ac:dyDescent="0.3">
      <c r="A3988" t="s">
        <v>3429</v>
      </c>
      <c r="B3988">
        <v>2017</v>
      </c>
      <c r="C3988" s="1">
        <v>1680000</v>
      </c>
      <c r="D3988">
        <v>157000</v>
      </c>
      <c r="E3988" t="s">
        <v>14</v>
      </c>
      <c r="F3988" t="s">
        <v>25</v>
      </c>
      <c r="G3988" t="s">
        <v>12</v>
      </c>
      <c r="H3988" t="s">
        <v>121</v>
      </c>
      <c r="I3988" t="s">
        <v>2669</v>
      </c>
      <c r="J3988" t="s">
        <v>2670</v>
      </c>
      <c r="K3988" t="s">
        <v>2671</v>
      </c>
      <c r="L3988" t="s">
        <v>2672</v>
      </c>
      <c r="M3988">
        <v>7</v>
      </c>
    </row>
    <row r="3989" spans="1:13" x14ac:dyDescent="0.3">
      <c r="A3989" t="s">
        <v>219</v>
      </c>
      <c r="B3989">
        <v>2015</v>
      </c>
      <c r="C3989" s="1">
        <v>550000</v>
      </c>
      <c r="D3989">
        <v>50000</v>
      </c>
      <c r="E3989" t="s">
        <v>14</v>
      </c>
      <c r="F3989" t="s">
        <v>25</v>
      </c>
      <c r="G3989" t="s">
        <v>12</v>
      </c>
      <c r="H3989" t="s">
        <v>121</v>
      </c>
      <c r="I3989" t="s">
        <v>1699</v>
      </c>
      <c r="J3989" t="s">
        <v>1625</v>
      </c>
      <c r="K3989" t="s">
        <v>1626</v>
      </c>
      <c r="L3989" t="s">
        <v>1627</v>
      </c>
      <c r="M3989">
        <v>5</v>
      </c>
    </row>
    <row r="3990" spans="1:13" x14ac:dyDescent="0.3">
      <c r="A3990" t="s">
        <v>400</v>
      </c>
      <c r="B3990">
        <v>2012</v>
      </c>
      <c r="C3990" s="1">
        <v>240000</v>
      </c>
      <c r="D3990">
        <v>90000</v>
      </c>
      <c r="E3990" t="s">
        <v>14</v>
      </c>
      <c r="F3990" t="s">
        <v>25</v>
      </c>
      <c r="G3990" t="s">
        <v>12</v>
      </c>
      <c r="H3990" t="s">
        <v>126</v>
      </c>
      <c r="I3990" t="s">
        <v>2472</v>
      </c>
      <c r="J3990" t="s">
        <v>1625</v>
      </c>
      <c r="K3990" t="s">
        <v>2473</v>
      </c>
      <c r="L3990" t="s">
        <v>1627</v>
      </c>
      <c r="M3990">
        <v>5</v>
      </c>
    </row>
    <row r="3991" spans="1:13" x14ac:dyDescent="0.3">
      <c r="A3991" t="s">
        <v>3430</v>
      </c>
      <c r="B3991">
        <v>2013</v>
      </c>
      <c r="C3991" s="1">
        <v>667000</v>
      </c>
      <c r="D3991">
        <v>65000</v>
      </c>
      <c r="E3991" t="s">
        <v>14</v>
      </c>
      <c r="F3991" t="s">
        <v>25</v>
      </c>
      <c r="G3991" t="s">
        <v>12</v>
      </c>
      <c r="H3991" t="s">
        <v>121</v>
      </c>
      <c r="I3991" t="s">
        <v>3043</v>
      </c>
      <c r="J3991" t="s">
        <v>3007</v>
      </c>
      <c r="K3991" t="s">
        <v>2675</v>
      </c>
      <c r="L3991" t="s">
        <v>3008</v>
      </c>
      <c r="M3991">
        <v>7</v>
      </c>
    </row>
    <row r="3992" spans="1:13" x14ac:dyDescent="0.3">
      <c r="A3992" t="s">
        <v>1506</v>
      </c>
      <c r="B3992">
        <v>2017</v>
      </c>
      <c r="C3992" s="1">
        <v>670000</v>
      </c>
      <c r="D3992">
        <v>50000</v>
      </c>
      <c r="E3992" t="s">
        <v>14</v>
      </c>
      <c r="F3992" t="s">
        <v>25</v>
      </c>
      <c r="G3992" t="s">
        <v>12</v>
      </c>
      <c r="H3992" t="s">
        <v>121</v>
      </c>
      <c r="I3992" t="s">
        <v>1784</v>
      </c>
      <c r="J3992" t="s">
        <v>1629</v>
      </c>
      <c r="K3992" t="s">
        <v>1698</v>
      </c>
      <c r="L3992" t="s">
        <v>1686</v>
      </c>
      <c r="M3992">
        <v>5</v>
      </c>
    </row>
    <row r="3993" spans="1:13" x14ac:dyDescent="0.3">
      <c r="A3993" t="s">
        <v>219</v>
      </c>
      <c r="B3993">
        <v>2015</v>
      </c>
      <c r="C3993" s="1">
        <v>550000</v>
      </c>
      <c r="D3993">
        <v>110000</v>
      </c>
      <c r="E3993" t="s">
        <v>14</v>
      </c>
      <c r="F3993" t="s">
        <v>25</v>
      </c>
      <c r="G3993" t="s">
        <v>12</v>
      </c>
      <c r="H3993" t="s">
        <v>121</v>
      </c>
      <c r="I3993" t="s">
        <v>1699</v>
      </c>
      <c r="J3993" t="s">
        <v>1625</v>
      </c>
      <c r="K3993" t="s">
        <v>1626</v>
      </c>
      <c r="L3993" t="s">
        <v>1627</v>
      </c>
      <c r="M3993">
        <v>5</v>
      </c>
    </row>
    <row r="3994" spans="1:13" x14ac:dyDescent="0.3">
      <c r="A3994" t="s">
        <v>1148</v>
      </c>
      <c r="B3994">
        <v>2015</v>
      </c>
      <c r="C3994" s="1">
        <v>400000</v>
      </c>
      <c r="D3994">
        <v>30000</v>
      </c>
      <c r="E3994" t="s">
        <v>10</v>
      </c>
      <c r="F3994" t="s">
        <v>25</v>
      </c>
      <c r="G3994" t="s">
        <v>12</v>
      </c>
      <c r="H3994" t="s">
        <v>121</v>
      </c>
      <c r="I3994" t="s">
        <v>1842</v>
      </c>
      <c r="J3994" t="s">
        <v>1730</v>
      </c>
      <c r="K3994" t="s">
        <v>1843</v>
      </c>
      <c r="L3994" t="s">
        <v>1731</v>
      </c>
      <c r="M3994">
        <v>5</v>
      </c>
    </row>
    <row r="3995" spans="1:13" x14ac:dyDescent="0.3">
      <c r="A3995" t="s">
        <v>123</v>
      </c>
      <c r="B3995">
        <v>2014</v>
      </c>
      <c r="C3995" s="1">
        <v>545000</v>
      </c>
      <c r="D3995">
        <v>80000</v>
      </c>
      <c r="E3995" t="s">
        <v>14</v>
      </c>
      <c r="F3995" t="s">
        <v>25</v>
      </c>
      <c r="G3995" t="s">
        <v>12</v>
      </c>
      <c r="H3995" t="s">
        <v>126</v>
      </c>
      <c r="I3995" t="s">
        <v>1899</v>
      </c>
      <c r="J3995" t="s">
        <v>1900</v>
      </c>
      <c r="K3995" t="s">
        <v>1901</v>
      </c>
      <c r="L3995" t="s">
        <v>1902</v>
      </c>
      <c r="M3995">
        <v>5</v>
      </c>
    </row>
    <row r="3996" spans="1:13" x14ac:dyDescent="0.3">
      <c r="A3996" t="s">
        <v>3431</v>
      </c>
      <c r="B3996">
        <v>2015</v>
      </c>
      <c r="C3996" s="1">
        <v>599000</v>
      </c>
      <c r="D3996">
        <v>70000</v>
      </c>
      <c r="E3996" t="s">
        <v>10</v>
      </c>
      <c r="F3996" t="s">
        <v>25</v>
      </c>
      <c r="G3996" t="s">
        <v>12</v>
      </c>
      <c r="H3996" t="s">
        <v>121</v>
      </c>
      <c r="I3996" t="s">
        <v>1827</v>
      </c>
      <c r="J3996" t="s">
        <v>1828</v>
      </c>
      <c r="K3996" t="s">
        <v>1829</v>
      </c>
      <c r="L3996" t="s">
        <v>1830</v>
      </c>
      <c r="M3996">
        <v>7</v>
      </c>
    </row>
    <row r="3997" spans="1:13" x14ac:dyDescent="0.3">
      <c r="A3997" t="s">
        <v>218</v>
      </c>
      <c r="B3997">
        <v>2016</v>
      </c>
      <c r="C3997" s="1">
        <v>725000</v>
      </c>
      <c r="D3997">
        <v>100000</v>
      </c>
      <c r="E3997" t="s">
        <v>14</v>
      </c>
      <c r="F3997" t="s">
        <v>25</v>
      </c>
      <c r="G3997" t="s">
        <v>12</v>
      </c>
      <c r="H3997" t="s">
        <v>121</v>
      </c>
      <c r="I3997" t="s">
        <v>2187</v>
      </c>
      <c r="J3997" t="s">
        <v>1639</v>
      </c>
      <c r="K3997" t="s">
        <v>2090</v>
      </c>
      <c r="L3997" t="s">
        <v>1693</v>
      </c>
      <c r="M3997">
        <v>5</v>
      </c>
    </row>
    <row r="3998" spans="1:13" x14ac:dyDescent="0.3">
      <c r="A3998" t="s">
        <v>520</v>
      </c>
      <c r="B3998">
        <v>2015</v>
      </c>
      <c r="C3998" s="1">
        <v>525000</v>
      </c>
      <c r="D3998">
        <v>120000</v>
      </c>
      <c r="E3998" t="s">
        <v>10</v>
      </c>
      <c r="F3998" t="s">
        <v>25</v>
      </c>
      <c r="G3998" t="s">
        <v>12</v>
      </c>
      <c r="H3998" t="s">
        <v>126</v>
      </c>
      <c r="I3998" t="s">
        <v>2065</v>
      </c>
      <c r="J3998" t="s">
        <v>1634</v>
      </c>
      <c r="K3998" t="s">
        <v>1751</v>
      </c>
      <c r="L3998" t="s">
        <v>1752</v>
      </c>
      <c r="M3998">
        <v>5</v>
      </c>
    </row>
    <row r="3999" spans="1:13" x14ac:dyDescent="0.3">
      <c r="A3999" t="s">
        <v>400</v>
      </c>
      <c r="B3999">
        <v>2011</v>
      </c>
      <c r="C3999" s="1">
        <v>204999</v>
      </c>
      <c r="D3999">
        <v>85000</v>
      </c>
      <c r="E3999" t="s">
        <v>14</v>
      </c>
      <c r="F3999" t="s">
        <v>25</v>
      </c>
      <c r="G3999" t="s">
        <v>12</v>
      </c>
      <c r="H3999" t="s">
        <v>126</v>
      </c>
      <c r="I3999" t="s">
        <v>2031</v>
      </c>
      <c r="J3999" t="s">
        <v>1625</v>
      </c>
      <c r="K3999" t="s">
        <v>1675</v>
      </c>
      <c r="L3999" t="s">
        <v>2032</v>
      </c>
      <c r="M3999">
        <v>5</v>
      </c>
    </row>
    <row r="4000" spans="1:13" x14ac:dyDescent="0.3">
      <c r="A4000" t="s">
        <v>3432</v>
      </c>
      <c r="B4000">
        <v>2012</v>
      </c>
      <c r="C4000" s="1">
        <v>190000</v>
      </c>
      <c r="D4000">
        <v>110000</v>
      </c>
      <c r="E4000" t="s">
        <v>14</v>
      </c>
      <c r="F4000" t="s">
        <v>25</v>
      </c>
      <c r="G4000" t="s">
        <v>12</v>
      </c>
      <c r="H4000" t="s">
        <v>121</v>
      </c>
      <c r="I4000" t="s">
        <v>1695</v>
      </c>
      <c r="J4000" t="s">
        <v>1704</v>
      </c>
      <c r="K4000" t="s">
        <v>2035</v>
      </c>
      <c r="L4000" t="s">
        <v>2443</v>
      </c>
      <c r="M4000">
        <v>5</v>
      </c>
    </row>
    <row r="4001" spans="1:13" x14ac:dyDescent="0.3">
      <c r="A4001" t="s">
        <v>189</v>
      </c>
      <c r="B4001">
        <v>2015</v>
      </c>
      <c r="C4001" s="1">
        <v>310000</v>
      </c>
      <c r="D4001">
        <v>60000</v>
      </c>
      <c r="E4001" t="s">
        <v>14</v>
      </c>
      <c r="F4001" t="s">
        <v>25</v>
      </c>
      <c r="G4001" t="s">
        <v>12</v>
      </c>
      <c r="H4001" t="s">
        <v>151</v>
      </c>
      <c r="I4001" t="s">
        <v>2178</v>
      </c>
      <c r="J4001" t="s">
        <v>2179</v>
      </c>
      <c r="K4001" t="s">
        <v>2124</v>
      </c>
      <c r="L4001" t="s">
        <v>2180</v>
      </c>
      <c r="M4001">
        <v>5</v>
      </c>
    </row>
    <row r="4002" spans="1:13" x14ac:dyDescent="0.3">
      <c r="A4002" t="s">
        <v>189</v>
      </c>
      <c r="B4002">
        <v>2016</v>
      </c>
      <c r="C4002" s="1">
        <v>380000</v>
      </c>
      <c r="D4002">
        <v>90000</v>
      </c>
      <c r="E4002" t="s">
        <v>14</v>
      </c>
      <c r="F4002" t="s">
        <v>25</v>
      </c>
      <c r="G4002" t="s">
        <v>12</v>
      </c>
      <c r="H4002" t="s">
        <v>126</v>
      </c>
      <c r="I4002" t="s">
        <v>2178</v>
      </c>
      <c r="J4002" t="s">
        <v>2179</v>
      </c>
      <c r="K4002" t="s">
        <v>2124</v>
      </c>
      <c r="L4002" t="s">
        <v>2180</v>
      </c>
      <c r="M4002">
        <v>5</v>
      </c>
    </row>
    <row r="4003" spans="1:13" x14ac:dyDescent="0.3">
      <c r="A4003" t="s">
        <v>558</v>
      </c>
      <c r="B4003">
        <v>2012</v>
      </c>
      <c r="C4003" s="1">
        <v>204000</v>
      </c>
      <c r="D4003">
        <v>110000</v>
      </c>
      <c r="E4003" t="s">
        <v>10</v>
      </c>
      <c r="F4003" t="s">
        <v>25</v>
      </c>
      <c r="G4003" t="s">
        <v>12</v>
      </c>
      <c r="H4003" t="s">
        <v>154</v>
      </c>
      <c r="I4003" t="s">
        <v>2249</v>
      </c>
      <c r="J4003" t="s">
        <v>1730</v>
      </c>
      <c r="K4003" t="s">
        <v>1660</v>
      </c>
      <c r="L4003" t="s">
        <v>1731</v>
      </c>
      <c r="M4003">
        <v>5</v>
      </c>
    </row>
    <row r="4004" spans="1:13" x14ac:dyDescent="0.3">
      <c r="A4004" t="s">
        <v>634</v>
      </c>
      <c r="B4004">
        <v>2018</v>
      </c>
      <c r="C4004" s="1">
        <v>350000</v>
      </c>
      <c r="D4004">
        <v>25000</v>
      </c>
      <c r="E4004" t="s">
        <v>10</v>
      </c>
      <c r="F4004" t="s">
        <v>25</v>
      </c>
      <c r="G4004" t="s">
        <v>12</v>
      </c>
      <c r="H4004" t="s">
        <v>121</v>
      </c>
      <c r="I4004" t="s">
        <v>1703</v>
      </c>
      <c r="J4004" t="s">
        <v>1730</v>
      </c>
      <c r="K4004" t="s">
        <v>1851</v>
      </c>
      <c r="L4004" t="s">
        <v>2484</v>
      </c>
      <c r="M4004">
        <v>5</v>
      </c>
    </row>
    <row r="4005" spans="1:13" x14ac:dyDescent="0.3">
      <c r="A4005" t="s">
        <v>475</v>
      </c>
      <c r="B4005">
        <v>2013</v>
      </c>
      <c r="C4005" s="1">
        <v>350000</v>
      </c>
      <c r="D4005">
        <v>100000</v>
      </c>
      <c r="E4005" t="s">
        <v>14</v>
      </c>
      <c r="F4005" t="s">
        <v>25</v>
      </c>
      <c r="G4005" t="s">
        <v>12</v>
      </c>
      <c r="H4005" t="s">
        <v>121</v>
      </c>
      <c r="I4005" t="s">
        <v>1831</v>
      </c>
      <c r="J4005" t="s">
        <v>1832</v>
      </c>
      <c r="K4005" t="s">
        <v>1833</v>
      </c>
      <c r="L4005" t="s">
        <v>1631</v>
      </c>
      <c r="M4005">
        <v>5</v>
      </c>
    </row>
    <row r="4006" spans="1:13" x14ac:dyDescent="0.3">
      <c r="A4006" t="s">
        <v>285</v>
      </c>
      <c r="B4006">
        <v>2012</v>
      </c>
      <c r="C4006" s="1">
        <v>175000</v>
      </c>
      <c r="D4006">
        <v>120000</v>
      </c>
      <c r="E4006" t="s">
        <v>14</v>
      </c>
      <c r="F4006" t="s">
        <v>25</v>
      </c>
      <c r="G4006" t="s">
        <v>12</v>
      </c>
      <c r="H4006" t="s">
        <v>126</v>
      </c>
      <c r="I4006" t="s">
        <v>1662</v>
      </c>
      <c r="J4006" t="s">
        <v>1663</v>
      </c>
      <c r="K4006" t="s">
        <v>2029</v>
      </c>
      <c r="L4006" t="s">
        <v>1665</v>
      </c>
      <c r="M4006">
        <v>5</v>
      </c>
    </row>
    <row r="4007" spans="1:13" x14ac:dyDescent="0.3">
      <c r="A4007" t="s">
        <v>475</v>
      </c>
      <c r="B4007">
        <v>2011</v>
      </c>
      <c r="C4007" s="1">
        <v>340000</v>
      </c>
      <c r="D4007">
        <v>90000</v>
      </c>
      <c r="E4007" t="s">
        <v>14</v>
      </c>
      <c r="F4007" t="s">
        <v>25</v>
      </c>
      <c r="G4007" t="s">
        <v>12</v>
      </c>
      <c r="H4007" t="s">
        <v>121</v>
      </c>
      <c r="I4007" t="s">
        <v>1831</v>
      </c>
      <c r="J4007" t="s">
        <v>1832</v>
      </c>
      <c r="K4007" t="s">
        <v>1833</v>
      </c>
      <c r="L4007" t="s">
        <v>1631</v>
      </c>
      <c r="M4007">
        <v>5</v>
      </c>
    </row>
    <row r="4008" spans="1:13" x14ac:dyDescent="0.3">
      <c r="A4008" t="s">
        <v>990</v>
      </c>
      <c r="B4008">
        <v>2017</v>
      </c>
      <c r="C4008" s="1">
        <v>950000</v>
      </c>
      <c r="D4008">
        <v>35000</v>
      </c>
      <c r="E4008" t="s">
        <v>10</v>
      </c>
      <c r="F4008" t="s">
        <v>25</v>
      </c>
      <c r="G4008" t="s">
        <v>12</v>
      </c>
      <c r="H4008" t="s">
        <v>121</v>
      </c>
      <c r="I4008" t="s">
        <v>2065</v>
      </c>
      <c r="J4008" t="s">
        <v>1634</v>
      </c>
      <c r="K4008" t="s">
        <v>1971</v>
      </c>
      <c r="L4008" t="s">
        <v>1752</v>
      </c>
      <c r="M4008">
        <v>5</v>
      </c>
    </row>
    <row r="4009" spans="1:13" x14ac:dyDescent="0.3">
      <c r="A4009" t="s">
        <v>520</v>
      </c>
      <c r="B4009">
        <v>2017</v>
      </c>
      <c r="C4009" s="1">
        <v>894999</v>
      </c>
      <c r="D4009">
        <v>35000</v>
      </c>
      <c r="E4009" t="s">
        <v>10</v>
      </c>
      <c r="F4009" t="s">
        <v>25</v>
      </c>
      <c r="G4009" t="s">
        <v>12</v>
      </c>
      <c r="H4009" t="s">
        <v>121</v>
      </c>
      <c r="I4009" t="s">
        <v>1750</v>
      </c>
      <c r="J4009" t="s">
        <v>1634</v>
      </c>
      <c r="K4009" t="s">
        <v>1751</v>
      </c>
      <c r="L4009" t="s">
        <v>1752</v>
      </c>
      <c r="M4009">
        <v>5</v>
      </c>
    </row>
    <row r="4010" spans="1:13" x14ac:dyDescent="0.3">
      <c r="A4010" t="s">
        <v>757</v>
      </c>
      <c r="B4010">
        <v>2014</v>
      </c>
      <c r="C4010" s="1">
        <v>350000</v>
      </c>
      <c r="D4010">
        <v>101200</v>
      </c>
      <c r="E4010" t="s">
        <v>14</v>
      </c>
      <c r="F4010" t="s">
        <v>25</v>
      </c>
      <c r="G4010" t="s">
        <v>12</v>
      </c>
      <c r="H4010" t="s">
        <v>126</v>
      </c>
      <c r="I4010" t="s">
        <v>2056</v>
      </c>
      <c r="J4010" t="s">
        <v>2159</v>
      </c>
      <c r="K4010" t="s">
        <v>2720</v>
      </c>
      <c r="L4010" t="s">
        <v>3167</v>
      </c>
      <c r="M4010">
        <v>7</v>
      </c>
    </row>
    <row r="4011" spans="1:13" x14ac:dyDescent="0.3">
      <c r="A4011" t="s">
        <v>938</v>
      </c>
      <c r="B4011">
        <v>2005</v>
      </c>
      <c r="C4011" s="1">
        <v>100000</v>
      </c>
      <c r="D4011">
        <v>90000</v>
      </c>
      <c r="E4011" t="s">
        <v>10</v>
      </c>
      <c r="F4011" t="s">
        <v>25</v>
      </c>
      <c r="G4011" t="s">
        <v>12</v>
      </c>
      <c r="H4011" t="s">
        <v>126</v>
      </c>
      <c r="I4011" t="s">
        <v>2148</v>
      </c>
      <c r="J4011" t="s">
        <v>1639</v>
      </c>
      <c r="K4011" t="s">
        <v>2485</v>
      </c>
      <c r="L4011" t="s">
        <v>2486</v>
      </c>
      <c r="M4011">
        <v>5</v>
      </c>
    </row>
    <row r="4012" spans="1:13" x14ac:dyDescent="0.3">
      <c r="A4012" t="s">
        <v>219</v>
      </c>
      <c r="B4012">
        <v>2016</v>
      </c>
      <c r="C4012" s="1">
        <v>550000</v>
      </c>
      <c r="D4012">
        <v>76000</v>
      </c>
      <c r="E4012" t="s">
        <v>14</v>
      </c>
      <c r="F4012" t="s">
        <v>25</v>
      </c>
      <c r="G4012" t="s">
        <v>12</v>
      </c>
      <c r="H4012" t="s">
        <v>121</v>
      </c>
      <c r="I4012" t="s">
        <v>1699</v>
      </c>
      <c r="J4012" t="s">
        <v>1625</v>
      </c>
      <c r="K4012" t="s">
        <v>1626</v>
      </c>
      <c r="L4012" t="s">
        <v>1627</v>
      </c>
      <c r="M4012">
        <v>5</v>
      </c>
    </row>
    <row r="4013" spans="1:13" x14ac:dyDescent="0.3">
      <c r="A4013" t="s">
        <v>717</v>
      </c>
      <c r="B4013">
        <v>2004</v>
      </c>
      <c r="C4013" s="1">
        <v>100000</v>
      </c>
      <c r="D4013">
        <v>60000</v>
      </c>
      <c r="E4013" t="s">
        <v>14</v>
      </c>
      <c r="F4013" t="s">
        <v>25</v>
      </c>
      <c r="G4013" t="s">
        <v>12</v>
      </c>
      <c r="H4013" t="s">
        <v>154</v>
      </c>
      <c r="I4013" t="s">
        <v>1642</v>
      </c>
      <c r="J4013" t="s">
        <v>1896</v>
      </c>
      <c r="K4013" t="s">
        <v>2124</v>
      </c>
      <c r="L4013" t="s">
        <v>2244</v>
      </c>
      <c r="M4013">
        <v>5</v>
      </c>
    </row>
    <row r="4014" spans="1:13" x14ac:dyDescent="0.3">
      <c r="A4014" t="s">
        <v>300</v>
      </c>
      <c r="B4014">
        <v>2016</v>
      </c>
      <c r="C4014" s="1">
        <v>800000</v>
      </c>
      <c r="D4014">
        <v>90000</v>
      </c>
      <c r="E4014" t="s">
        <v>14</v>
      </c>
      <c r="F4014" t="s">
        <v>25</v>
      </c>
      <c r="G4014" t="s">
        <v>12</v>
      </c>
      <c r="H4014" t="s">
        <v>121</v>
      </c>
      <c r="I4014" t="s">
        <v>1746</v>
      </c>
      <c r="J4014" t="s">
        <v>1742</v>
      </c>
      <c r="K4014" t="s">
        <v>2108</v>
      </c>
      <c r="L4014" t="s">
        <v>2109</v>
      </c>
      <c r="M4014">
        <v>7</v>
      </c>
    </row>
    <row r="4015" spans="1:13" x14ac:dyDescent="0.3">
      <c r="A4015" t="s">
        <v>2751</v>
      </c>
      <c r="B4015">
        <v>2013</v>
      </c>
      <c r="C4015" s="1">
        <v>525000</v>
      </c>
      <c r="D4015">
        <v>80000</v>
      </c>
      <c r="E4015" t="s">
        <v>14</v>
      </c>
      <c r="F4015" t="s">
        <v>25</v>
      </c>
      <c r="G4015" t="s">
        <v>12</v>
      </c>
      <c r="H4015" t="s">
        <v>126</v>
      </c>
      <c r="I4015" t="s">
        <v>2170</v>
      </c>
      <c r="J4015" t="s">
        <v>2164</v>
      </c>
      <c r="K4015" t="s">
        <v>1920</v>
      </c>
      <c r="L4015" t="s">
        <v>2171</v>
      </c>
      <c r="M4015">
        <v>7</v>
      </c>
    </row>
    <row r="4016" spans="1:13" x14ac:dyDescent="0.3">
      <c r="A4016" t="s">
        <v>436</v>
      </c>
      <c r="B4016">
        <v>2008</v>
      </c>
      <c r="C4016" s="1">
        <v>500000</v>
      </c>
      <c r="D4016">
        <v>179150</v>
      </c>
      <c r="E4016" t="s">
        <v>14</v>
      </c>
      <c r="F4016" t="s">
        <v>25</v>
      </c>
      <c r="G4016" t="s">
        <v>12</v>
      </c>
      <c r="H4016" t="s">
        <v>126</v>
      </c>
      <c r="I4016" t="s">
        <v>2163</v>
      </c>
      <c r="J4016" t="s">
        <v>1742</v>
      </c>
      <c r="K4016" t="s">
        <v>1905</v>
      </c>
      <c r="L4016" t="s">
        <v>1744</v>
      </c>
      <c r="M4016">
        <v>7</v>
      </c>
    </row>
    <row r="4017" spans="1:13" x14ac:dyDescent="0.3">
      <c r="A4017" t="s">
        <v>833</v>
      </c>
      <c r="B4017">
        <v>2003</v>
      </c>
      <c r="C4017" s="1">
        <v>42000</v>
      </c>
      <c r="D4017">
        <v>62000</v>
      </c>
      <c r="E4017" t="s">
        <v>10</v>
      </c>
      <c r="F4017" t="s">
        <v>25</v>
      </c>
      <c r="G4017" t="s">
        <v>12</v>
      </c>
      <c r="H4017" t="s">
        <v>121</v>
      </c>
      <c r="I4017" t="s">
        <v>1642</v>
      </c>
      <c r="J4017" t="s">
        <v>1655</v>
      </c>
      <c r="K4017" t="s">
        <v>1656</v>
      </c>
      <c r="L4017" t="s">
        <v>1657</v>
      </c>
      <c r="M4017">
        <v>4</v>
      </c>
    </row>
    <row r="4018" spans="1:13" x14ac:dyDescent="0.3">
      <c r="A4018" t="s">
        <v>3433</v>
      </c>
      <c r="B4018">
        <v>2009</v>
      </c>
      <c r="C4018" s="1">
        <v>190000</v>
      </c>
      <c r="D4018">
        <v>160000</v>
      </c>
      <c r="E4018" t="s">
        <v>10</v>
      </c>
      <c r="F4018" t="s">
        <v>25</v>
      </c>
      <c r="G4018" t="s">
        <v>12</v>
      </c>
      <c r="H4018" t="s">
        <v>154</v>
      </c>
      <c r="I4018" t="s">
        <v>2023</v>
      </c>
      <c r="J4018" t="s">
        <v>1647</v>
      </c>
      <c r="K4018" t="s">
        <v>2037</v>
      </c>
      <c r="L4018" t="s">
        <v>1865</v>
      </c>
      <c r="M4018">
        <v>5</v>
      </c>
    </row>
    <row r="4019" spans="1:13" x14ac:dyDescent="0.3">
      <c r="A4019" t="s">
        <v>219</v>
      </c>
      <c r="B4019">
        <v>2019</v>
      </c>
      <c r="C4019" s="1">
        <v>694000</v>
      </c>
      <c r="D4019">
        <v>35000</v>
      </c>
      <c r="E4019" t="s">
        <v>14</v>
      </c>
      <c r="F4019" t="s">
        <v>25</v>
      </c>
      <c r="G4019" t="s">
        <v>12</v>
      </c>
      <c r="H4019" t="s">
        <v>121</v>
      </c>
      <c r="I4019" t="s">
        <v>2075</v>
      </c>
      <c r="J4019" t="s">
        <v>1625</v>
      </c>
      <c r="K4019" t="s">
        <v>2076</v>
      </c>
      <c r="L4019" t="s">
        <v>1627</v>
      </c>
      <c r="M4019">
        <v>5</v>
      </c>
    </row>
    <row r="4020" spans="1:13" x14ac:dyDescent="0.3">
      <c r="A4020" t="s">
        <v>1544</v>
      </c>
      <c r="B4020">
        <v>2016</v>
      </c>
      <c r="C4020" s="1">
        <v>861999</v>
      </c>
      <c r="D4020">
        <v>120000</v>
      </c>
      <c r="E4020" t="s">
        <v>14</v>
      </c>
      <c r="F4020" t="s">
        <v>25</v>
      </c>
      <c r="G4020" t="s">
        <v>19</v>
      </c>
      <c r="H4020" t="s">
        <v>121</v>
      </c>
      <c r="I4020" t="s">
        <v>1746</v>
      </c>
      <c r="J4020" t="s">
        <v>1742</v>
      </c>
      <c r="K4020" t="s">
        <v>2108</v>
      </c>
      <c r="L4020" t="s">
        <v>2109</v>
      </c>
      <c r="M4020">
        <v>7</v>
      </c>
    </row>
    <row r="4021" spans="1:13" x14ac:dyDescent="0.3">
      <c r="A4021" t="s">
        <v>3434</v>
      </c>
      <c r="B4021">
        <v>2017</v>
      </c>
      <c r="C4021" s="1">
        <v>650000</v>
      </c>
      <c r="D4021">
        <v>50000</v>
      </c>
      <c r="E4021" t="s">
        <v>14</v>
      </c>
      <c r="F4021" t="s">
        <v>25</v>
      </c>
      <c r="G4021" t="s">
        <v>12</v>
      </c>
      <c r="H4021" t="s">
        <v>121</v>
      </c>
      <c r="I4021" t="s">
        <v>2360</v>
      </c>
      <c r="J4021" t="s">
        <v>1629</v>
      </c>
      <c r="K4021" t="s">
        <v>1698</v>
      </c>
      <c r="L4021" t="s">
        <v>1686</v>
      </c>
      <c r="M4021">
        <v>5</v>
      </c>
    </row>
    <row r="4022" spans="1:13" x14ac:dyDescent="0.3">
      <c r="A4022" t="s">
        <v>2133</v>
      </c>
      <c r="B4022">
        <v>2011</v>
      </c>
      <c r="C4022" s="1">
        <v>310000</v>
      </c>
      <c r="D4022">
        <v>70000</v>
      </c>
      <c r="E4022" t="s">
        <v>14</v>
      </c>
      <c r="F4022" t="s">
        <v>25</v>
      </c>
      <c r="G4022" t="s">
        <v>12</v>
      </c>
      <c r="H4022" t="s">
        <v>126</v>
      </c>
      <c r="I4022" t="s">
        <v>1674</v>
      </c>
      <c r="J4022" t="s">
        <v>1625</v>
      </c>
      <c r="K4022" t="s">
        <v>1675</v>
      </c>
      <c r="L4022" t="s">
        <v>1627</v>
      </c>
      <c r="M4022">
        <v>5</v>
      </c>
    </row>
    <row r="4023" spans="1:13" x14ac:dyDescent="0.3">
      <c r="A4023" t="s">
        <v>459</v>
      </c>
      <c r="B4023">
        <v>2013</v>
      </c>
      <c r="C4023" s="1">
        <v>360000</v>
      </c>
      <c r="D4023">
        <v>97000</v>
      </c>
      <c r="E4023" t="s">
        <v>14</v>
      </c>
      <c r="F4023" t="s">
        <v>25</v>
      </c>
      <c r="G4023" t="s">
        <v>12</v>
      </c>
      <c r="H4023" t="s">
        <v>121</v>
      </c>
      <c r="I4023" t="s">
        <v>1826</v>
      </c>
      <c r="J4023" t="s">
        <v>1625</v>
      </c>
      <c r="K4023" t="s">
        <v>1626</v>
      </c>
      <c r="L4023" t="s">
        <v>1627</v>
      </c>
      <c r="M4023">
        <v>5</v>
      </c>
    </row>
    <row r="4024" spans="1:13" x14ac:dyDescent="0.3">
      <c r="A4024" t="s">
        <v>1384</v>
      </c>
      <c r="B4024">
        <v>2011</v>
      </c>
      <c r="C4024" s="1">
        <v>240000</v>
      </c>
      <c r="D4024">
        <v>90000</v>
      </c>
      <c r="E4024" t="s">
        <v>14</v>
      </c>
      <c r="F4024" t="s">
        <v>25</v>
      </c>
      <c r="G4024" t="s">
        <v>12</v>
      </c>
      <c r="H4024" t="s">
        <v>126</v>
      </c>
      <c r="I4024" t="s">
        <v>1674</v>
      </c>
      <c r="J4024" t="s">
        <v>1625</v>
      </c>
      <c r="K4024" t="s">
        <v>1675</v>
      </c>
      <c r="L4024" t="s">
        <v>1627</v>
      </c>
      <c r="M4024">
        <v>5</v>
      </c>
    </row>
    <row r="4025" spans="1:13" x14ac:dyDescent="0.3">
      <c r="A4025" t="s">
        <v>2866</v>
      </c>
      <c r="B4025">
        <v>2012</v>
      </c>
      <c r="C4025" s="1">
        <v>500000</v>
      </c>
      <c r="D4025">
        <v>84487</v>
      </c>
      <c r="E4025" t="s">
        <v>14</v>
      </c>
      <c r="F4025" t="s">
        <v>25</v>
      </c>
      <c r="G4025" t="s">
        <v>12</v>
      </c>
      <c r="H4025" t="s">
        <v>151</v>
      </c>
      <c r="I4025" t="s">
        <v>1892</v>
      </c>
      <c r="J4025" t="s">
        <v>1742</v>
      </c>
      <c r="K4025" t="s">
        <v>2108</v>
      </c>
      <c r="L4025" t="s">
        <v>2109</v>
      </c>
      <c r="M4025">
        <v>7</v>
      </c>
    </row>
    <row r="4026" spans="1:13" x14ac:dyDescent="0.3">
      <c r="A4026" t="s">
        <v>1282</v>
      </c>
      <c r="B4026">
        <v>2010</v>
      </c>
      <c r="C4026" s="1">
        <v>475000</v>
      </c>
      <c r="D4026">
        <v>100000</v>
      </c>
      <c r="E4026" t="s">
        <v>14</v>
      </c>
      <c r="F4026" t="s">
        <v>25</v>
      </c>
      <c r="G4026" t="s">
        <v>12</v>
      </c>
      <c r="H4026" t="s">
        <v>126</v>
      </c>
      <c r="I4026" t="s">
        <v>2148</v>
      </c>
      <c r="J4026" t="s">
        <v>1764</v>
      </c>
      <c r="K4026" t="s">
        <v>2149</v>
      </c>
      <c r="L4026" t="s">
        <v>2150</v>
      </c>
      <c r="M4026">
        <v>7</v>
      </c>
    </row>
    <row r="4027" spans="1:13" x14ac:dyDescent="0.3">
      <c r="A4027" t="s">
        <v>277</v>
      </c>
      <c r="B4027">
        <v>2007</v>
      </c>
      <c r="C4027" s="1">
        <v>100000</v>
      </c>
      <c r="D4027">
        <v>60000</v>
      </c>
      <c r="E4027" t="s">
        <v>10</v>
      </c>
      <c r="F4027" t="s">
        <v>25</v>
      </c>
      <c r="G4027" t="s">
        <v>12</v>
      </c>
      <c r="H4027" t="s">
        <v>154</v>
      </c>
      <c r="I4027" t="s">
        <v>1687</v>
      </c>
      <c r="J4027" t="s">
        <v>1655</v>
      </c>
      <c r="K4027" t="s">
        <v>1688</v>
      </c>
      <c r="L4027" t="s">
        <v>1689</v>
      </c>
      <c r="M4027">
        <v>5</v>
      </c>
    </row>
    <row r="4028" spans="1:13" x14ac:dyDescent="0.3">
      <c r="A4028" t="s">
        <v>208</v>
      </c>
      <c r="B4028">
        <v>2009</v>
      </c>
      <c r="C4028" s="1">
        <v>200000</v>
      </c>
      <c r="D4028">
        <v>110000</v>
      </c>
      <c r="E4028" t="s">
        <v>10</v>
      </c>
      <c r="F4028" t="s">
        <v>25</v>
      </c>
      <c r="G4028" t="s">
        <v>12</v>
      </c>
      <c r="H4028" t="s">
        <v>154</v>
      </c>
      <c r="I4028" t="s">
        <v>1962</v>
      </c>
      <c r="J4028" t="s">
        <v>2614</v>
      </c>
      <c r="K4028" t="s">
        <v>2615</v>
      </c>
      <c r="L4028" t="s">
        <v>2616</v>
      </c>
      <c r="M4028">
        <v>5</v>
      </c>
    </row>
    <row r="4029" spans="1:13" x14ac:dyDescent="0.3">
      <c r="A4029" t="s">
        <v>3037</v>
      </c>
      <c r="B4029">
        <v>2006</v>
      </c>
      <c r="C4029" s="1">
        <v>430000</v>
      </c>
      <c r="D4029">
        <v>264000</v>
      </c>
      <c r="E4029" t="s">
        <v>14</v>
      </c>
      <c r="F4029" t="s">
        <v>25</v>
      </c>
      <c r="G4029" t="s">
        <v>12</v>
      </c>
      <c r="H4029" t="s">
        <v>121</v>
      </c>
      <c r="I4029" t="s">
        <v>2148</v>
      </c>
      <c r="J4029" t="s">
        <v>1764</v>
      </c>
      <c r="K4029" t="s">
        <v>2149</v>
      </c>
      <c r="L4029" t="s">
        <v>2150</v>
      </c>
      <c r="M4029">
        <v>8</v>
      </c>
    </row>
    <row r="4030" spans="1:13" x14ac:dyDescent="0.3">
      <c r="A4030" t="s">
        <v>2379</v>
      </c>
      <c r="B4030">
        <v>2010</v>
      </c>
      <c r="C4030" s="1">
        <v>245000</v>
      </c>
      <c r="D4030">
        <v>146000</v>
      </c>
      <c r="E4030" t="s">
        <v>14</v>
      </c>
      <c r="F4030" t="s">
        <v>25</v>
      </c>
      <c r="G4030" t="s">
        <v>12</v>
      </c>
      <c r="H4030" t="s">
        <v>151</v>
      </c>
      <c r="I4030" t="s">
        <v>1720</v>
      </c>
      <c r="J4030" t="s">
        <v>2152</v>
      </c>
      <c r="K4030" t="s">
        <v>2380</v>
      </c>
      <c r="L4030" t="s">
        <v>2381</v>
      </c>
      <c r="M4030">
        <v>7</v>
      </c>
    </row>
    <row r="4031" spans="1:13" x14ac:dyDescent="0.3">
      <c r="A4031" t="s">
        <v>219</v>
      </c>
      <c r="B4031">
        <v>2014</v>
      </c>
      <c r="C4031" s="1">
        <v>450000</v>
      </c>
      <c r="D4031">
        <v>70000</v>
      </c>
      <c r="E4031" t="s">
        <v>14</v>
      </c>
      <c r="F4031" t="s">
        <v>25</v>
      </c>
      <c r="G4031" t="s">
        <v>12</v>
      </c>
      <c r="H4031" t="s">
        <v>121</v>
      </c>
      <c r="I4031" t="s">
        <v>1624</v>
      </c>
      <c r="J4031" t="s">
        <v>1625</v>
      </c>
      <c r="K4031" t="s">
        <v>1626</v>
      </c>
      <c r="L4031" t="s">
        <v>1627</v>
      </c>
      <c r="M4031">
        <v>5</v>
      </c>
    </row>
    <row r="4032" spans="1:13" x14ac:dyDescent="0.3">
      <c r="A4032" t="s">
        <v>711</v>
      </c>
      <c r="B4032">
        <v>2017</v>
      </c>
      <c r="C4032" s="1">
        <v>800000</v>
      </c>
      <c r="D4032">
        <v>51146</v>
      </c>
      <c r="E4032" t="s">
        <v>14</v>
      </c>
      <c r="F4032" t="s">
        <v>25</v>
      </c>
      <c r="G4032" t="s">
        <v>12</v>
      </c>
      <c r="H4032" t="s">
        <v>121</v>
      </c>
      <c r="I4032" t="s">
        <v>1718</v>
      </c>
      <c r="J4032" t="s">
        <v>1625</v>
      </c>
      <c r="K4032" t="s">
        <v>1685</v>
      </c>
      <c r="L4032" t="s">
        <v>1686</v>
      </c>
      <c r="M4032">
        <v>5</v>
      </c>
    </row>
    <row r="4033" spans="1:13" x14ac:dyDescent="0.3">
      <c r="A4033" t="s">
        <v>561</v>
      </c>
      <c r="B4033">
        <v>2011</v>
      </c>
      <c r="C4033" s="1">
        <v>215000</v>
      </c>
      <c r="D4033">
        <v>40000</v>
      </c>
      <c r="E4033" t="s">
        <v>10</v>
      </c>
      <c r="F4033" t="s">
        <v>25</v>
      </c>
      <c r="G4033" t="s">
        <v>12</v>
      </c>
      <c r="H4033" t="s">
        <v>121</v>
      </c>
      <c r="I4033" t="s">
        <v>2031</v>
      </c>
      <c r="J4033" t="s">
        <v>1647</v>
      </c>
      <c r="K4033" t="s">
        <v>2479</v>
      </c>
      <c r="L4033" t="s">
        <v>1865</v>
      </c>
      <c r="M4033">
        <v>5</v>
      </c>
    </row>
    <row r="4034" spans="1:13" x14ac:dyDescent="0.3">
      <c r="A4034" t="s">
        <v>711</v>
      </c>
      <c r="B4034">
        <v>2017</v>
      </c>
      <c r="C4034" s="1">
        <v>760000</v>
      </c>
      <c r="D4034">
        <v>50000</v>
      </c>
      <c r="E4034" t="s">
        <v>14</v>
      </c>
      <c r="F4034" t="s">
        <v>25</v>
      </c>
      <c r="G4034" t="s">
        <v>12</v>
      </c>
      <c r="H4034" t="s">
        <v>121</v>
      </c>
      <c r="I4034" t="s">
        <v>1718</v>
      </c>
      <c r="J4034" t="s">
        <v>1625</v>
      </c>
      <c r="K4034" t="s">
        <v>1685</v>
      </c>
      <c r="L4034" t="s">
        <v>1686</v>
      </c>
      <c r="M4034">
        <v>5</v>
      </c>
    </row>
    <row r="4035" spans="1:13" x14ac:dyDescent="0.3">
      <c r="A4035" t="s">
        <v>829</v>
      </c>
      <c r="B4035">
        <v>2015</v>
      </c>
      <c r="C4035" s="1">
        <v>416000</v>
      </c>
      <c r="D4035">
        <v>80000</v>
      </c>
      <c r="E4035" t="s">
        <v>14</v>
      </c>
      <c r="F4035" t="s">
        <v>25</v>
      </c>
      <c r="G4035" t="s">
        <v>12</v>
      </c>
      <c r="H4035" t="s">
        <v>121</v>
      </c>
      <c r="I4035" t="s">
        <v>1646</v>
      </c>
      <c r="J4035" t="s">
        <v>1629</v>
      </c>
      <c r="K4035" t="s">
        <v>1701</v>
      </c>
      <c r="L4035" t="s">
        <v>2262</v>
      </c>
      <c r="M4035">
        <v>5</v>
      </c>
    </row>
    <row r="4036" spans="1:13" x14ac:dyDescent="0.3">
      <c r="A4036" t="s">
        <v>473</v>
      </c>
      <c r="B4036">
        <v>2011</v>
      </c>
      <c r="C4036" s="1">
        <v>195000</v>
      </c>
      <c r="D4036">
        <v>120000</v>
      </c>
      <c r="E4036" t="s">
        <v>10</v>
      </c>
      <c r="F4036" t="s">
        <v>25</v>
      </c>
      <c r="G4036" t="s">
        <v>12</v>
      </c>
      <c r="H4036" t="s">
        <v>121</v>
      </c>
      <c r="I4036" t="s">
        <v>1677</v>
      </c>
      <c r="J4036" t="s">
        <v>1730</v>
      </c>
      <c r="K4036" t="s">
        <v>1660</v>
      </c>
      <c r="L4036" t="s">
        <v>1731</v>
      </c>
      <c r="M4036">
        <v>5</v>
      </c>
    </row>
    <row r="4037" spans="1:13" x14ac:dyDescent="0.3">
      <c r="A4037" t="s">
        <v>346</v>
      </c>
      <c r="B4037">
        <v>2017</v>
      </c>
      <c r="C4037" s="1">
        <v>325000</v>
      </c>
      <c r="D4037">
        <v>23000</v>
      </c>
      <c r="E4037" t="s">
        <v>10</v>
      </c>
      <c r="F4037" t="s">
        <v>25</v>
      </c>
      <c r="G4037" t="s">
        <v>12</v>
      </c>
      <c r="H4037" t="s">
        <v>121</v>
      </c>
      <c r="I4037" t="s">
        <v>1710</v>
      </c>
      <c r="J4037" t="s">
        <v>1655</v>
      </c>
      <c r="K4037" t="s">
        <v>1711</v>
      </c>
      <c r="L4037" t="s">
        <v>1712</v>
      </c>
      <c r="M4037">
        <v>5</v>
      </c>
    </row>
    <row r="4038" spans="1:13" x14ac:dyDescent="0.3">
      <c r="A4038" t="s">
        <v>559</v>
      </c>
      <c r="B4038">
        <v>2010</v>
      </c>
      <c r="C4038" s="1">
        <v>145000</v>
      </c>
      <c r="D4038">
        <v>70000</v>
      </c>
      <c r="E4038" t="s">
        <v>10</v>
      </c>
      <c r="F4038" t="s">
        <v>25</v>
      </c>
      <c r="G4038" t="s">
        <v>12</v>
      </c>
      <c r="H4038" t="s">
        <v>126</v>
      </c>
      <c r="I4038" t="s">
        <v>2249</v>
      </c>
      <c r="J4038" t="s">
        <v>1730</v>
      </c>
      <c r="K4038" t="s">
        <v>1660</v>
      </c>
      <c r="L4038" t="s">
        <v>1731</v>
      </c>
      <c r="M4038">
        <v>5</v>
      </c>
    </row>
    <row r="4039" spans="1:13" x14ac:dyDescent="0.3">
      <c r="A4039" t="s">
        <v>459</v>
      </c>
      <c r="B4039">
        <v>2018</v>
      </c>
      <c r="C4039" s="1">
        <v>675000</v>
      </c>
      <c r="D4039">
        <v>23000</v>
      </c>
      <c r="E4039" t="s">
        <v>14</v>
      </c>
      <c r="F4039" t="s">
        <v>25</v>
      </c>
      <c r="G4039" t="s">
        <v>12</v>
      </c>
      <c r="H4039" t="s">
        <v>121</v>
      </c>
      <c r="I4039" t="s">
        <v>2075</v>
      </c>
      <c r="J4039" t="s">
        <v>1625</v>
      </c>
      <c r="K4039" t="s">
        <v>1626</v>
      </c>
      <c r="L4039" t="s">
        <v>1627</v>
      </c>
      <c r="M4039">
        <v>5</v>
      </c>
    </row>
    <row r="4040" spans="1:13" x14ac:dyDescent="0.3">
      <c r="A4040" t="s">
        <v>849</v>
      </c>
      <c r="B4040">
        <v>2016</v>
      </c>
      <c r="C4040" s="1">
        <v>340000</v>
      </c>
      <c r="D4040">
        <v>30000</v>
      </c>
      <c r="E4040" t="s">
        <v>10</v>
      </c>
      <c r="F4040" t="s">
        <v>25</v>
      </c>
      <c r="G4040" t="s">
        <v>12</v>
      </c>
      <c r="H4040" t="s">
        <v>126</v>
      </c>
      <c r="I4040" t="s">
        <v>1821</v>
      </c>
      <c r="J4040" t="s">
        <v>1730</v>
      </c>
      <c r="K4040" t="s">
        <v>1843</v>
      </c>
      <c r="L4040" t="s">
        <v>1731</v>
      </c>
      <c r="M4040">
        <v>5</v>
      </c>
    </row>
    <row r="4041" spans="1:13" x14ac:dyDescent="0.3">
      <c r="A4041" t="s">
        <v>3435</v>
      </c>
      <c r="B4041">
        <v>2011</v>
      </c>
      <c r="C4041" s="1">
        <v>340000</v>
      </c>
      <c r="D4041">
        <v>50000</v>
      </c>
      <c r="E4041" t="s">
        <v>14</v>
      </c>
      <c r="F4041" t="s">
        <v>25</v>
      </c>
      <c r="G4041" t="s">
        <v>12</v>
      </c>
      <c r="H4041" t="s">
        <v>121</v>
      </c>
      <c r="I4041" t="s">
        <v>1880</v>
      </c>
      <c r="J4041" t="s">
        <v>1625</v>
      </c>
      <c r="K4041" t="s">
        <v>1640</v>
      </c>
      <c r="L4041" t="s">
        <v>1806</v>
      </c>
      <c r="M4041">
        <v>5</v>
      </c>
    </row>
    <row r="4042" spans="1:13" x14ac:dyDescent="0.3">
      <c r="A4042" t="s">
        <v>329</v>
      </c>
      <c r="B4042">
        <v>2014</v>
      </c>
      <c r="C4042" s="1">
        <v>260000</v>
      </c>
      <c r="D4042">
        <v>40000</v>
      </c>
      <c r="E4042" t="s">
        <v>10</v>
      </c>
      <c r="F4042" t="s">
        <v>25</v>
      </c>
      <c r="G4042" t="s">
        <v>12</v>
      </c>
      <c r="H4042" t="s">
        <v>121</v>
      </c>
      <c r="I4042" t="s">
        <v>1716</v>
      </c>
      <c r="J4042" t="s">
        <v>1655</v>
      </c>
      <c r="K4042" t="s">
        <v>1717</v>
      </c>
      <c r="L4042" t="s">
        <v>1657</v>
      </c>
      <c r="M4042">
        <v>5</v>
      </c>
    </row>
    <row r="4043" spans="1:13" x14ac:dyDescent="0.3">
      <c r="A4043" t="s">
        <v>354</v>
      </c>
      <c r="B4043">
        <v>2015</v>
      </c>
      <c r="C4043" s="1">
        <v>300000</v>
      </c>
      <c r="D4043">
        <v>50000</v>
      </c>
      <c r="E4043" t="s">
        <v>10</v>
      </c>
      <c r="F4043" t="s">
        <v>25</v>
      </c>
      <c r="G4043" t="s">
        <v>12</v>
      </c>
      <c r="H4043" t="s">
        <v>121</v>
      </c>
      <c r="I4043" t="s">
        <v>2085</v>
      </c>
      <c r="J4043" t="s">
        <v>1655</v>
      </c>
      <c r="K4043" t="s">
        <v>1711</v>
      </c>
      <c r="L4043" t="s">
        <v>1712</v>
      </c>
      <c r="M4043">
        <v>5</v>
      </c>
    </row>
    <row r="4044" spans="1:13" x14ac:dyDescent="0.3">
      <c r="A4044" t="s">
        <v>120</v>
      </c>
      <c r="B4044">
        <v>2007</v>
      </c>
      <c r="C4044" s="1">
        <v>75000</v>
      </c>
      <c r="D4044">
        <v>60000</v>
      </c>
      <c r="E4044" t="s">
        <v>10</v>
      </c>
      <c r="F4044" t="s">
        <v>25</v>
      </c>
      <c r="G4044" t="s">
        <v>12</v>
      </c>
      <c r="H4044" t="s">
        <v>126</v>
      </c>
      <c r="I4044" t="s">
        <v>1642</v>
      </c>
      <c r="J4044" t="s">
        <v>1655</v>
      </c>
      <c r="K4044" t="s">
        <v>1656</v>
      </c>
      <c r="L4044" t="s">
        <v>1657</v>
      </c>
      <c r="M4044">
        <v>4</v>
      </c>
    </row>
    <row r="4045" spans="1:13" x14ac:dyDescent="0.3">
      <c r="A4045" t="s">
        <v>1065</v>
      </c>
      <c r="B4045">
        <v>2011</v>
      </c>
      <c r="C4045" s="1">
        <v>350000</v>
      </c>
      <c r="D4045">
        <v>80000</v>
      </c>
      <c r="E4045" t="s">
        <v>14</v>
      </c>
      <c r="F4045" t="s">
        <v>25</v>
      </c>
      <c r="G4045" t="s">
        <v>12</v>
      </c>
      <c r="H4045" t="s">
        <v>121</v>
      </c>
      <c r="I4045" t="s">
        <v>2066</v>
      </c>
      <c r="J4045" t="s">
        <v>1896</v>
      </c>
      <c r="K4045" t="s">
        <v>2124</v>
      </c>
      <c r="L4045" t="s">
        <v>2125</v>
      </c>
      <c r="M4045">
        <v>5</v>
      </c>
    </row>
    <row r="4046" spans="1:13" x14ac:dyDescent="0.3">
      <c r="A4046" t="s">
        <v>1059</v>
      </c>
      <c r="B4046">
        <v>2010</v>
      </c>
      <c r="C4046" s="1">
        <v>170000</v>
      </c>
      <c r="D4046">
        <v>150000</v>
      </c>
      <c r="E4046" t="s">
        <v>14</v>
      </c>
      <c r="F4046" t="s">
        <v>25</v>
      </c>
      <c r="G4046" t="s">
        <v>12</v>
      </c>
      <c r="H4046" t="s">
        <v>154</v>
      </c>
      <c r="I4046" t="s">
        <v>1805</v>
      </c>
      <c r="J4046" t="s">
        <v>1625</v>
      </c>
      <c r="K4046" t="s">
        <v>1701</v>
      </c>
      <c r="L4046" t="s">
        <v>1806</v>
      </c>
      <c r="M4046">
        <v>5</v>
      </c>
    </row>
    <row r="4047" spans="1:13" x14ac:dyDescent="0.3">
      <c r="A4047" t="s">
        <v>2394</v>
      </c>
      <c r="B4047">
        <v>2018</v>
      </c>
      <c r="C4047" s="1">
        <v>600000</v>
      </c>
      <c r="D4047">
        <v>40000</v>
      </c>
      <c r="E4047" t="s">
        <v>10</v>
      </c>
      <c r="F4047" t="s">
        <v>25</v>
      </c>
      <c r="G4047" t="s">
        <v>12</v>
      </c>
      <c r="H4047" t="s">
        <v>121</v>
      </c>
      <c r="I4047" t="s">
        <v>1880</v>
      </c>
      <c r="J4047" t="s">
        <v>1647</v>
      </c>
      <c r="K4047" t="s">
        <v>2037</v>
      </c>
      <c r="L4047" t="s">
        <v>1865</v>
      </c>
      <c r="M4047">
        <v>5</v>
      </c>
    </row>
    <row r="4048" spans="1:13" x14ac:dyDescent="0.3">
      <c r="A4048" t="s">
        <v>560</v>
      </c>
      <c r="B4048">
        <v>2010</v>
      </c>
      <c r="C4048" s="1">
        <v>800000</v>
      </c>
      <c r="D4048">
        <v>25000</v>
      </c>
      <c r="E4048" t="s">
        <v>10</v>
      </c>
      <c r="F4048" t="s">
        <v>25</v>
      </c>
      <c r="G4048" t="s">
        <v>19</v>
      </c>
      <c r="H4048" t="s">
        <v>121</v>
      </c>
      <c r="I4048" t="s">
        <v>1716</v>
      </c>
      <c r="J4048" t="s">
        <v>1634</v>
      </c>
      <c r="K4048" t="s">
        <v>2050</v>
      </c>
      <c r="L4048" t="s">
        <v>2051</v>
      </c>
      <c r="M4048">
        <v>5</v>
      </c>
    </row>
    <row r="4049" spans="1:13" x14ac:dyDescent="0.3">
      <c r="A4049" t="s">
        <v>948</v>
      </c>
      <c r="B4049">
        <v>2018</v>
      </c>
      <c r="C4049" s="1">
        <v>850000</v>
      </c>
      <c r="D4049">
        <v>120000</v>
      </c>
      <c r="E4049" t="s">
        <v>14</v>
      </c>
      <c r="F4049" t="s">
        <v>25</v>
      </c>
      <c r="G4049" t="s">
        <v>12</v>
      </c>
      <c r="H4049" t="s">
        <v>126</v>
      </c>
      <c r="I4049" t="s">
        <v>1733</v>
      </c>
      <c r="J4049" t="s">
        <v>3436</v>
      </c>
      <c r="K4049" t="s">
        <v>3437</v>
      </c>
      <c r="L4049" t="s">
        <v>2889</v>
      </c>
      <c r="M4049">
        <v>7</v>
      </c>
    </row>
    <row r="4050" spans="1:13" x14ac:dyDescent="0.3">
      <c r="A4050" t="s">
        <v>300</v>
      </c>
      <c r="B4050">
        <v>2014</v>
      </c>
      <c r="C4050" s="1">
        <v>980000</v>
      </c>
      <c r="D4050">
        <v>120000</v>
      </c>
      <c r="E4050" t="s">
        <v>14</v>
      </c>
      <c r="F4050" t="s">
        <v>25</v>
      </c>
      <c r="G4050" t="s">
        <v>12</v>
      </c>
      <c r="H4050" t="s">
        <v>126</v>
      </c>
      <c r="I4050" t="s">
        <v>1892</v>
      </c>
      <c r="J4050" t="s">
        <v>1742</v>
      </c>
      <c r="K4050" t="s">
        <v>2108</v>
      </c>
      <c r="L4050" t="s">
        <v>2109</v>
      </c>
      <c r="M4050">
        <v>7</v>
      </c>
    </row>
    <row r="4051" spans="1:13" x14ac:dyDescent="0.3">
      <c r="A4051" t="s">
        <v>1469</v>
      </c>
      <c r="B4051">
        <v>2011</v>
      </c>
      <c r="C4051" s="1">
        <v>850000</v>
      </c>
      <c r="D4051">
        <v>298000</v>
      </c>
      <c r="E4051" t="s">
        <v>14</v>
      </c>
      <c r="F4051" t="s">
        <v>25</v>
      </c>
      <c r="G4051" t="s">
        <v>12</v>
      </c>
      <c r="H4051" t="s">
        <v>126</v>
      </c>
      <c r="I4051" t="s">
        <v>2856</v>
      </c>
      <c r="J4051" t="s">
        <v>2409</v>
      </c>
      <c r="K4051" t="s">
        <v>1968</v>
      </c>
      <c r="L4051" t="s">
        <v>2904</v>
      </c>
      <c r="M4051">
        <v>7</v>
      </c>
    </row>
    <row r="4052" spans="1:13" x14ac:dyDescent="0.3">
      <c r="A4052" t="s">
        <v>3438</v>
      </c>
      <c r="B4052">
        <v>2012</v>
      </c>
      <c r="C4052" s="1">
        <v>340000</v>
      </c>
      <c r="D4052">
        <v>270000</v>
      </c>
      <c r="E4052" t="s">
        <v>14</v>
      </c>
      <c r="F4052" t="s">
        <v>25</v>
      </c>
      <c r="G4052" t="s">
        <v>12</v>
      </c>
      <c r="H4052" t="s">
        <v>154</v>
      </c>
      <c r="I4052" t="s">
        <v>2158</v>
      </c>
      <c r="J4052" t="s">
        <v>2159</v>
      </c>
      <c r="K4052" t="s">
        <v>3439</v>
      </c>
      <c r="L4052" t="s">
        <v>2160</v>
      </c>
      <c r="M4052">
        <v>7</v>
      </c>
    </row>
    <row r="4053" spans="1:13" x14ac:dyDescent="0.3">
      <c r="A4053" t="s">
        <v>3144</v>
      </c>
      <c r="B4053">
        <v>2018</v>
      </c>
      <c r="C4053" s="1">
        <v>900000</v>
      </c>
      <c r="D4053">
        <v>50000</v>
      </c>
      <c r="E4053" t="s">
        <v>14</v>
      </c>
      <c r="F4053" t="s">
        <v>25</v>
      </c>
      <c r="G4053" t="s">
        <v>19</v>
      </c>
      <c r="H4053" t="s">
        <v>126</v>
      </c>
      <c r="I4053" t="s">
        <v>1718</v>
      </c>
      <c r="J4053" t="s">
        <v>1625</v>
      </c>
      <c r="K4053" t="s">
        <v>1685</v>
      </c>
      <c r="L4053" t="s">
        <v>1686</v>
      </c>
      <c r="M4053">
        <v>5</v>
      </c>
    </row>
    <row r="4054" spans="1:13" x14ac:dyDescent="0.3">
      <c r="A4054" t="s">
        <v>286</v>
      </c>
      <c r="B4054">
        <v>2010</v>
      </c>
      <c r="C4054" s="1">
        <v>310000</v>
      </c>
      <c r="D4054">
        <v>120000</v>
      </c>
      <c r="E4054" t="s">
        <v>14</v>
      </c>
      <c r="F4054" t="s">
        <v>25</v>
      </c>
      <c r="G4054" t="s">
        <v>12</v>
      </c>
      <c r="H4054" t="s">
        <v>126</v>
      </c>
      <c r="I4054" t="s">
        <v>1674</v>
      </c>
      <c r="J4054" t="s">
        <v>1625</v>
      </c>
      <c r="K4054" t="s">
        <v>1675</v>
      </c>
      <c r="L4054" t="s">
        <v>1627</v>
      </c>
      <c r="M4054">
        <v>5</v>
      </c>
    </row>
    <row r="4055" spans="1:13" x14ac:dyDescent="0.3">
      <c r="A4055" t="s">
        <v>588</v>
      </c>
      <c r="B4055">
        <v>2013</v>
      </c>
      <c r="C4055" s="1">
        <v>600000</v>
      </c>
      <c r="D4055">
        <v>60000</v>
      </c>
      <c r="E4055" t="s">
        <v>14</v>
      </c>
      <c r="F4055" t="s">
        <v>25</v>
      </c>
      <c r="G4055" t="s">
        <v>12</v>
      </c>
      <c r="H4055" t="s">
        <v>154</v>
      </c>
      <c r="I4055" t="s">
        <v>1918</v>
      </c>
      <c r="J4055" t="s">
        <v>1625</v>
      </c>
      <c r="K4055" t="s">
        <v>1701</v>
      </c>
      <c r="L4055" t="s">
        <v>1686</v>
      </c>
      <c r="M4055">
        <v>7</v>
      </c>
    </row>
    <row r="4056" spans="1:13" x14ac:dyDescent="0.3">
      <c r="A4056" t="s">
        <v>2133</v>
      </c>
      <c r="B4056">
        <v>2008</v>
      </c>
      <c r="C4056" s="1">
        <v>270000</v>
      </c>
      <c r="D4056">
        <v>149000</v>
      </c>
      <c r="E4056" t="s">
        <v>14</v>
      </c>
      <c r="F4056" t="s">
        <v>25</v>
      </c>
      <c r="G4056" t="s">
        <v>12</v>
      </c>
      <c r="H4056" t="s">
        <v>126</v>
      </c>
      <c r="I4056" t="s">
        <v>1674</v>
      </c>
      <c r="J4056" t="s">
        <v>1625</v>
      </c>
      <c r="K4056" t="s">
        <v>1675</v>
      </c>
      <c r="L4056" t="s">
        <v>1627</v>
      </c>
      <c r="M4056">
        <v>5</v>
      </c>
    </row>
    <row r="4057" spans="1:13" x14ac:dyDescent="0.3">
      <c r="A4057" t="s">
        <v>959</v>
      </c>
      <c r="B4057">
        <v>2019</v>
      </c>
      <c r="C4057" s="1">
        <v>509999</v>
      </c>
      <c r="D4057">
        <v>5000</v>
      </c>
      <c r="E4057" t="s">
        <v>10</v>
      </c>
      <c r="F4057" t="s">
        <v>25</v>
      </c>
      <c r="G4057" t="s">
        <v>12</v>
      </c>
      <c r="H4057" t="s">
        <v>121</v>
      </c>
      <c r="I4057" t="s">
        <v>1703</v>
      </c>
      <c r="J4057" t="s">
        <v>1850</v>
      </c>
      <c r="K4057" t="s">
        <v>2029</v>
      </c>
      <c r="L4057" t="s">
        <v>2349</v>
      </c>
      <c r="M4057">
        <v>5</v>
      </c>
    </row>
    <row r="4058" spans="1:13" x14ac:dyDescent="0.3">
      <c r="A4058" t="s">
        <v>1065</v>
      </c>
      <c r="B4058">
        <v>2013</v>
      </c>
      <c r="C4058" s="1">
        <v>225000</v>
      </c>
      <c r="D4058">
        <v>70000</v>
      </c>
      <c r="E4058" t="s">
        <v>14</v>
      </c>
      <c r="F4058" t="s">
        <v>25</v>
      </c>
      <c r="G4058" t="s">
        <v>12</v>
      </c>
      <c r="H4058" t="s">
        <v>126</v>
      </c>
      <c r="I4058" t="s">
        <v>2066</v>
      </c>
      <c r="J4058" t="s">
        <v>1896</v>
      </c>
      <c r="K4058" t="s">
        <v>2124</v>
      </c>
      <c r="L4058" t="s">
        <v>2125</v>
      </c>
      <c r="M4058">
        <v>5</v>
      </c>
    </row>
    <row r="4059" spans="1:13" x14ac:dyDescent="0.3">
      <c r="A4059" t="s">
        <v>531</v>
      </c>
      <c r="B4059">
        <v>2015</v>
      </c>
      <c r="C4059" s="1">
        <v>280000</v>
      </c>
      <c r="D4059">
        <v>55000</v>
      </c>
      <c r="E4059" t="s">
        <v>10</v>
      </c>
      <c r="F4059" t="s">
        <v>25</v>
      </c>
      <c r="G4059" t="s">
        <v>12</v>
      </c>
      <c r="H4059" t="s">
        <v>121</v>
      </c>
      <c r="I4059" t="s">
        <v>1807</v>
      </c>
      <c r="J4059" t="s">
        <v>1647</v>
      </c>
      <c r="K4059" t="s">
        <v>1808</v>
      </c>
      <c r="L4059" t="s">
        <v>1809</v>
      </c>
      <c r="M4059">
        <v>5</v>
      </c>
    </row>
    <row r="4060" spans="1:13" x14ac:dyDescent="0.3">
      <c r="A4060" t="s">
        <v>3304</v>
      </c>
      <c r="B4060">
        <v>2016</v>
      </c>
      <c r="C4060" s="1">
        <v>490000</v>
      </c>
      <c r="D4060">
        <v>100000</v>
      </c>
      <c r="E4060" t="s">
        <v>14</v>
      </c>
      <c r="F4060" t="s">
        <v>25</v>
      </c>
      <c r="G4060" t="s">
        <v>12</v>
      </c>
      <c r="H4060" t="s">
        <v>121</v>
      </c>
      <c r="I4060" t="s">
        <v>2141</v>
      </c>
      <c r="J4060" t="s">
        <v>2142</v>
      </c>
      <c r="K4060" t="s">
        <v>2143</v>
      </c>
      <c r="L4060" t="s">
        <v>2144</v>
      </c>
      <c r="M4060">
        <v>5</v>
      </c>
    </row>
    <row r="4061" spans="1:13" x14ac:dyDescent="0.3">
      <c r="A4061" t="s">
        <v>2421</v>
      </c>
      <c r="B4061">
        <v>2013</v>
      </c>
      <c r="C4061" s="1">
        <v>440000</v>
      </c>
      <c r="D4061">
        <v>120000</v>
      </c>
      <c r="E4061" t="s">
        <v>14</v>
      </c>
      <c r="F4061" t="s">
        <v>25</v>
      </c>
      <c r="G4061" t="s">
        <v>12</v>
      </c>
      <c r="H4061" t="s">
        <v>121</v>
      </c>
      <c r="I4061" t="s">
        <v>2170</v>
      </c>
      <c r="J4061" t="s">
        <v>2164</v>
      </c>
      <c r="K4061" t="s">
        <v>1920</v>
      </c>
      <c r="L4061" t="s">
        <v>2422</v>
      </c>
      <c r="M4061">
        <v>9</v>
      </c>
    </row>
    <row r="4062" spans="1:13" x14ac:dyDescent="0.3">
      <c r="A4062" t="s">
        <v>1088</v>
      </c>
      <c r="B4062">
        <v>2014</v>
      </c>
      <c r="C4062" s="1">
        <v>500000</v>
      </c>
      <c r="D4062">
        <v>291977</v>
      </c>
      <c r="E4062" t="s">
        <v>14</v>
      </c>
      <c r="F4062" t="s">
        <v>25</v>
      </c>
      <c r="G4062" t="s">
        <v>12</v>
      </c>
      <c r="H4062" t="s">
        <v>121</v>
      </c>
      <c r="I4062" t="s">
        <v>1720</v>
      </c>
      <c r="J4062" t="s">
        <v>1742</v>
      </c>
      <c r="K4062" t="s">
        <v>1905</v>
      </c>
      <c r="L4062" t="s">
        <v>1744</v>
      </c>
      <c r="M4062">
        <v>7</v>
      </c>
    </row>
    <row r="4063" spans="1:13" x14ac:dyDescent="0.3">
      <c r="A4063" t="s">
        <v>3440</v>
      </c>
      <c r="B4063">
        <v>2005</v>
      </c>
      <c r="C4063" s="1">
        <v>476999</v>
      </c>
      <c r="D4063">
        <v>85000</v>
      </c>
      <c r="E4063" t="s">
        <v>10</v>
      </c>
      <c r="F4063" t="s">
        <v>25</v>
      </c>
      <c r="G4063" t="s">
        <v>12</v>
      </c>
      <c r="H4063" t="s">
        <v>154</v>
      </c>
      <c r="I4063" t="s">
        <v>2234</v>
      </c>
      <c r="J4063" t="s">
        <v>2235</v>
      </c>
      <c r="K4063" t="s">
        <v>2236</v>
      </c>
      <c r="L4063" t="s">
        <v>2237</v>
      </c>
      <c r="M4063">
        <v>5</v>
      </c>
    </row>
    <row r="4064" spans="1:13" x14ac:dyDescent="0.3">
      <c r="A4064" t="s">
        <v>424</v>
      </c>
      <c r="B4064">
        <v>2015</v>
      </c>
      <c r="C4064" s="1">
        <v>590000</v>
      </c>
      <c r="D4064">
        <v>70000</v>
      </c>
      <c r="E4064" t="s">
        <v>10</v>
      </c>
      <c r="F4064" t="s">
        <v>25</v>
      </c>
      <c r="G4064" t="s">
        <v>12</v>
      </c>
      <c r="H4064" t="s">
        <v>154</v>
      </c>
      <c r="I4064" t="s">
        <v>2175</v>
      </c>
      <c r="J4064" t="s">
        <v>1647</v>
      </c>
      <c r="K4064" t="s">
        <v>1648</v>
      </c>
      <c r="L4064" t="s">
        <v>2176</v>
      </c>
      <c r="M4064">
        <v>5</v>
      </c>
    </row>
    <row r="4065" spans="1:13" x14ac:dyDescent="0.3">
      <c r="A4065" t="s">
        <v>433</v>
      </c>
      <c r="B4065">
        <v>2010</v>
      </c>
      <c r="C4065" s="1">
        <v>500000</v>
      </c>
      <c r="D4065">
        <v>120000</v>
      </c>
      <c r="E4065" t="s">
        <v>14</v>
      </c>
      <c r="F4065" t="s">
        <v>25</v>
      </c>
      <c r="G4065" t="s">
        <v>12</v>
      </c>
      <c r="H4065" t="s">
        <v>121</v>
      </c>
      <c r="I4065" t="s">
        <v>2856</v>
      </c>
      <c r="J4065" t="s">
        <v>2409</v>
      </c>
      <c r="K4065" t="s">
        <v>1968</v>
      </c>
      <c r="L4065" t="s">
        <v>2904</v>
      </c>
      <c r="M4065">
        <v>7</v>
      </c>
    </row>
    <row r="4066" spans="1:13" x14ac:dyDescent="0.3">
      <c r="A4066" t="s">
        <v>486</v>
      </c>
      <c r="B4066">
        <v>2015</v>
      </c>
      <c r="C4066" s="1">
        <v>600000</v>
      </c>
      <c r="D4066">
        <v>40000</v>
      </c>
      <c r="E4066" t="s">
        <v>14</v>
      </c>
      <c r="F4066" t="s">
        <v>25</v>
      </c>
      <c r="G4066" t="s">
        <v>12</v>
      </c>
      <c r="H4066" t="s">
        <v>121</v>
      </c>
      <c r="I4066" t="s">
        <v>1834</v>
      </c>
      <c r="J4066" t="s">
        <v>1629</v>
      </c>
      <c r="K4066" t="s">
        <v>1835</v>
      </c>
      <c r="L4066" t="s">
        <v>1836</v>
      </c>
      <c r="M4066">
        <v>5</v>
      </c>
    </row>
    <row r="4067" spans="1:13" x14ac:dyDescent="0.3">
      <c r="A4067" t="s">
        <v>497</v>
      </c>
      <c r="B4067">
        <v>2016</v>
      </c>
      <c r="C4067" s="1">
        <v>750000</v>
      </c>
      <c r="D4067">
        <v>70000</v>
      </c>
      <c r="E4067" t="s">
        <v>14</v>
      </c>
      <c r="F4067" t="s">
        <v>25</v>
      </c>
      <c r="G4067" t="s">
        <v>12</v>
      </c>
      <c r="H4067" t="s">
        <v>121</v>
      </c>
      <c r="I4067" t="s">
        <v>2340</v>
      </c>
      <c r="J4067" t="s">
        <v>2356</v>
      </c>
      <c r="K4067" t="s">
        <v>1877</v>
      </c>
      <c r="L4067" t="s">
        <v>2357</v>
      </c>
      <c r="M4067">
        <v>7</v>
      </c>
    </row>
    <row r="4068" spans="1:13" x14ac:dyDescent="0.3">
      <c r="A4068" t="s">
        <v>3441</v>
      </c>
      <c r="B4068">
        <v>2017</v>
      </c>
      <c r="C4068" s="1">
        <v>2950000</v>
      </c>
      <c r="D4068">
        <v>39000</v>
      </c>
      <c r="E4068" t="s">
        <v>14</v>
      </c>
      <c r="F4068" t="s">
        <v>11</v>
      </c>
      <c r="G4068" t="s">
        <v>19</v>
      </c>
      <c r="H4068" t="s">
        <v>121</v>
      </c>
      <c r="I4068" t="s">
        <v>3442</v>
      </c>
      <c r="J4068" t="s">
        <v>1953</v>
      </c>
      <c r="K4068" t="s">
        <v>1800</v>
      </c>
      <c r="L4068" t="s">
        <v>2912</v>
      </c>
      <c r="M4068">
        <v>5</v>
      </c>
    </row>
    <row r="4069" spans="1:13" x14ac:dyDescent="0.3">
      <c r="A4069" t="s">
        <v>293</v>
      </c>
      <c r="B4069">
        <v>2019</v>
      </c>
      <c r="C4069" s="1">
        <v>5200000</v>
      </c>
      <c r="D4069">
        <v>10000</v>
      </c>
      <c r="E4069" t="s">
        <v>14</v>
      </c>
      <c r="F4069" t="s">
        <v>11</v>
      </c>
      <c r="G4069" t="s">
        <v>19</v>
      </c>
      <c r="H4069" t="s">
        <v>121</v>
      </c>
      <c r="I4069" t="s">
        <v>2016</v>
      </c>
      <c r="J4069" t="s">
        <v>1953</v>
      </c>
      <c r="K4069" t="s">
        <v>1958</v>
      </c>
      <c r="L4069" t="s">
        <v>1954</v>
      </c>
      <c r="M4069">
        <v>5</v>
      </c>
    </row>
    <row r="4070" spans="1:13" x14ac:dyDescent="0.3">
      <c r="A4070" t="s">
        <v>829</v>
      </c>
      <c r="B4070">
        <v>2019</v>
      </c>
      <c r="C4070" s="1">
        <v>695000</v>
      </c>
      <c r="D4070">
        <v>36800</v>
      </c>
      <c r="E4070" t="s">
        <v>14</v>
      </c>
      <c r="F4070" t="s">
        <v>11</v>
      </c>
      <c r="G4070" t="s">
        <v>12</v>
      </c>
      <c r="H4070" t="s">
        <v>121</v>
      </c>
      <c r="I4070" t="s">
        <v>1646</v>
      </c>
      <c r="J4070" t="s">
        <v>1629</v>
      </c>
      <c r="K4070" t="s">
        <v>2979</v>
      </c>
      <c r="L4070" t="s">
        <v>2262</v>
      </c>
      <c r="M4070">
        <v>5</v>
      </c>
    </row>
    <row r="4071" spans="1:13" x14ac:dyDescent="0.3">
      <c r="A4071" t="s">
        <v>164</v>
      </c>
      <c r="B4071">
        <v>2018</v>
      </c>
      <c r="C4071" s="1">
        <v>690000</v>
      </c>
      <c r="D4071">
        <v>52200</v>
      </c>
      <c r="E4071" t="s">
        <v>14</v>
      </c>
      <c r="F4071" t="s">
        <v>11</v>
      </c>
      <c r="G4071" t="s">
        <v>12</v>
      </c>
      <c r="H4071" t="s">
        <v>121</v>
      </c>
      <c r="I4071" t="s">
        <v>1699</v>
      </c>
      <c r="J4071" t="s">
        <v>1625</v>
      </c>
      <c r="K4071" t="s">
        <v>1626</v>
      </c>
      <c r="L4071" t="s">
        <v>1627</v>
      </c>
      <c r="M4071">
        <v>5</v>
      </c>
    </row>
    <row r="4072" spans="1:13" x14ac:dyDescent="0.3">
      <c r="A4072" t="s">
        <v>889</v>
      </c>
      <c r="B4072">
        <v>2016</v>
      </c>
      <c r="C4072" s="1">
        <v>409999</v>
      </c>
      <c r="D4072">
        <v>78000</v>
      </c>
      <c r="E4072" t="s">
        <v>14</v>
      </c>
      <c r="F4072" t="s">
        <v>11</v>
      </c>
      <c r="G4072" t="s">
        <v>12</v>
      </c>
      <c r="H4072" t="s">
        <v>121</v>
      </c>
      <c r="I4072" t="s">
        <v>2178</v>
      </c>
      <c r="J4072" t="s">
        <v>2135</v>
      </c>
      <c r="K4072" t="s">
        <v>2136</v>
      </c>
      <c r="L4072" t="s">
        <v>2190</v>
      </c>
      <c r="M4072">
        <v>5</v>
      </c>
    </row>
    <row r="4073" spans="1:13" x14ac:dyDescent="0.3">
      <c r="A4073" t="s">
        <v>3443</v>
      </c>
      <c r="B4073">
        <v>2020</v>
      </c>
      <c r="C4073" s="1">
        <v>1650000</v>
      </c>
      <c r="D4073">
        <v>16000</v>
      </c>
      <c r="E4073" t="s">
        <v>14</v>
      </c>
      <c r="F4073" t="s">
        <v>11</v>
      </c>
      <c r="G4073" t="s">
        <v>12</v>
      </c>
      <c r="H4073" t="s">
        <v>121</v>
      </c>
      <c r="I4073" t="s">
        <v>1733</v>
      </c>
      <c r="J4073" t="s">
        <v>2331</v>
      </c>
      <c r="K4073" t="s">
        <v>3444</v>
      </c>
      <c r="L4073" t="s">
        <v>2332</v>
      </c>
      <c r="M4073">
        <v>5</v>
      </c>
    </row>
    <row r="4074" spans="1:13" x14ac:dyDescent="0.3">
      <c r="A4074" t="s">
        <v>748</v>
      </c>
      <c r="B4074">
        <v>2016</v>
      </c>
      <c r="C4074" s="1">
        <v>2375000</v>
      </c>
      <c r="D4074">
        <v>30000</v>
      </c>
      <c r="E4074" t="s">
        <v>14</v>
      </c>
      <c r="F4074" t="s">
        <v>11</v>
      </c>
      <c r="G4074" t="s">
        <v>19</v>
      </c>
      <c r="H4074" t="s">
        <v>121</v>
      </c>
      <c r="I4074" t="s">
        <v>2881</v>
      </c>
      <c r="J4074" t="s">
        <v>1793</v>
      </c>
      <c r="K4074" t="s">
        <v>1794</v>
      </c>
      <c r="L4074" t="s">
        <v>1795</v>
      </c>
      <c r="M4074">
        <v>5</v>
      </c>
    </row>
    <row r="4075" spans="1:13" x14ac:dyDescent="0.3">
      <c r="A4075" t="s">
        <v>2189</v>
      </c>
      <c r="B4075">
        <v>2017</v>
      </c>
      <c r="C4075" s="1">
        <v>525000</v>
      </c>
      <c r="D4075">
        <v>29000</v>
      </c>
      <c r="E4075" t="s">
        <v>14</v>
      </c>
      <c r="F4075" t="s">
        <v>11</v>
      </c>
      <c r="G4075" t="s">
        <v>12</v>
      </c>
      <c r="H4075" t="s">
        <v>126</v>
      </c>
      <c r="I4075" t="s">
        <v>2178</v>
      </c>
      <c r="J4075" t="s">
        <v>2135</v>
      </c>
      <c r="K4075" t="s">
        <v>2136</v>
      </c>
      <c r="L4075" t="s">
        <v>2190</v>
      </c>
      <c r="M4075">
        <v>5</v>
      </c>
    </row>
    <row r="4076" spans="1:13" x14ac:dyDescent="0.3">
      <c r="A4076" t="s">
        <v>3445</v>
      </c>
      <c r="B4076">
        <v>2019</v>
      </c>
      <c r="C4076" s="1">
        <v>2150000</v>
      </c>
      <c r="D4076">
        <v>25000</v>
      </c>
      <c r="E4076" t="s">
        <v>14</v>
      </c>
      <c r="F4076" t="s">
        <v>11</v>
      </c>
      <c r="G4076" t="s">
        <v>12</v>
      </c>
      <c r="H4076" t="s">
        <v>121</v>
      </c>
      <c r="I4076" t="s">
        <v>1989</v>
      </c>
      <c r="J4076" t="s">
        <v>2331</v>
      </c>
      <c r="K4076" t="s">
        <v>3446</v>
      </c>
      <c r="L4076" t="s">
        <v>2332</v>
      </c>
      <c r="M4076">
        <v>5</v>
      </c>
    </row>
    <row r="4077" spans="1:13" x14ac:dyDescent="0.3">
      <c r="A4077" t="s">
        <v>195</v>
      </c>
      <c r="B4077">
        <v>2013</v>
      </c>
      <c r="C4077" s="1">
        <v>540000</v>
      </c>
      <c r="D4077">
        <v>60000</v>
      </c>
      <c r="E4077" t="s">
        <v>14</v>
      </c>
      <c r="F4077" t="s">
        <v>25</v>
      </c>
      <c r="G4077" t="s">
        <v>12</v>
      </c>
      <c r="H4077" t="s">
        <v>126</v>
      </c>
      <c r="I4077" t="s">
        <v>1892</v>
      </c>
      <c r="J4077" t="s">
        <v>1742</v>
      </c>
      <c r="K4077" t="s">
        <v>2108</v>
      </c>
      <c r="L4077" t="s">
        <v>2109</v>
      </c>
      <c r="M4077">
        <v>7</v>
      </c>
    </row>
    <row r="4078" spans="1:13" x14ac:dyDescent="0.3">
      <c r="A4078" t="s">
        <v>3447</v>
      </c>
      <c r="B4078">
        <v>2017</v>
      </c>
      <c r="C4078" s="1">
        <v>2750000</v>
      </c>
      <c r="D4078">
        <v>60000</v>
      </c>
      <c r="E4078" t="s">
        <v>14</v>
      </c>
      <c r="F4078" t="s">
        <v>11</v>
      </c>
      <c r="G4078" t="s">
        <v>19</v>
      </c>
      <c r="H4078" t="s">
        <v>126</v>
      </c>
      <c r="I4078" t="s">
        <v>1759</v>
      </c>
      <c r="J4078" t="s">
        <v>1760</v>
      </c>
      <c r="K4078" t="s">
        <v>1761</v>
      </c>
      <c r="L4078" t="s">
        <v>2276</v>
      </c>
      <c r="M4078">
        <v>7</v>
      </c>
    </row>
    <row r="4079" spans="1:13" x14ac:dyDescent="0.3">
      <c r="A4079" t="s">
        <v>3168</v>
      </c>
      <c r="B4079">
        <v>2016</v>
      </c>
      <c r="C4079" s="1">
        <v>1000000</v>
      </c>
      <c r="D4079">
        <v>112000</v>
      </c>
      <c r="E4079" t="s">
        <v>14</v>
      </c>
      <c r="F4079" t="s">
        <v>11</v>
      </c>
      <c r="G4079" t="s">
        <v>12</v>
      </c>
      <c r="H4079" t="s">
        <v>126</v>
      </c>
      <c r="I4079" t="s">
        <v>2340</v>
      </c>
      <c r="J4079" t="s">
        <v>2356</v>
      </c>
      <c r="K4079" t="s">
        <v>1877</v>
      </c>
      <c r="L4079" t="s">
        <v>2357</v>
      </c>
      <c r="M4079">
        <v>7</v>
      </c>
    </row>
    <row r="4080" spans="1:13" x14ac:dyDescent="0.3">
      <c r="A4080" t="s">
        <v>930</v>
      </c>
      <c r="B4080">
        <v>2018</v>
      </c>
      <c r="C4080" s="1">
        <v>2900000</v>
      </c>
      <c r="D4080">
        <v>15000</v>
      </c>
      <c r="E4080" t="s">
        <v>14</v>
      </c>
      <c r="F4080" t="s">
        <v>11</v>
      </c>
      <c r="G4080" t="s">
        <v>19</v>
      </c>
      <c r="H4080" t="s">
        <v>121</v>
      </c>
      <c r="I4080" t="s">
        <v>3155</v>
      </c>
      <c r="J4080" t="s">
        <v>1793</v>
      </c>
      <c r="K4080" t="s">
        <v>1800</v>
      </c>
      <c r="L4080" t="s">
        <v>1801</v>
      </c>
      <c r="M4080">
        <v>5</v>
      </c>
    </row>
    <row r="4081" spans="1:13" x14ac:dyDescent="0.3">
      <c r="A4081" t="s">
        <v>1221</v>
      </c>
      <c r="B4081">
        <v>2017</v>
      </c>
      <c r="C4081" s="1">
        <v>725000</v>
      </c>
      <c r="D4081">
        <v>40000</v>
      </c>
      <c r="E4081" t="s">
        <v>14</v>
      </c>
      <c r="F4081" t="s">
        <v>11</v>
      </c>
      <c r="G4081" t="s">
        <v>12</v>
      </c>
      <c r="H4081" t="s">
        <v>121</v>
      </c>
      <c r="I4081" t="s">
        <v>2372</v>
      </c>
      <c r="J4081" t="s">
        <v>2039</v>
      </c>
      <c r="K4081" t="s">
        <v>1765</v>
      </c>
      <c r="L4081" t="s">
        <v>2105</v>
      </c>
      <c r="M4081">
        <v>7</v>
      </c>
    </row>
    <row r="4082" spans="1:13" x14ac:dyDescent="0.3">
      <c r="A4082" t="s">
        <v>2629</v>
      </c>
      <c r="B4082">
        <v>2018</v>
      </c>
      <c r="C4082" s="1">
        <v>975000</v>
      </c>
      <c r="D4082">
        <v>36000</v>
      </c>
      <c r="E4082" t="s">
        <v>14</v>
      </c>
      <c r="F4082" t="s">
        <v>11</v>
      </c>
      <c r="G4082" t="s">
        <v>12</v>
      </c>
      <c r="H4082" t="s">
        <v>121</v>
      </c>
      <c r="I4082" t="s">
        <v>2062</v>
      </c>
      <c r="J4082" t="s">
        <v>1625</v>
      </c>
      <c r="K4082" t="s">
        <v>2630</v>
      </c>
      <c r="L4082" t="s">
        <v>1686</v>
      </c>
      <c r="M4082">
        <v>5</v>
      </c>
    </row>
    <row r="4083" spans="1:13" x14ac:dyDescent="0.3">
      <c r="A4083" t="s">
        <v>362</v>
      </c>
      <c r="B4083">
        <v>2016</v>
      </c>
      <c r="C4083" s="1">
        <v>355000</v>
      </c>
      <c r="D4083">
        <v>60000</v>
      </c>
      <c r="E4083" t="s">
        <v>10</v>
      </c>
      <c r="F4083" t="s">
        <v>11</v>
      </c>
      <c r="G4083" t="s">
        <v>12</v>
      </c>
      <c r="H4083" t="s">
        <v>121</v>
      </c>
      <c r="I4083" t="s">
        <v>1866</v>
      </c>
      <c r="J4083" t="s">
        <v>1730</v>
      </c>
      <c r="K4083" t="s">
        <v>1758</v>
      </c>
      <c r="L4083" t="s">
        <v>1731</v>
      </c>
      <c r="M4083">
        <v>5</v>
      </c>
    </row>
    <row r="4084" spans="1:13" x14ac:dyDescent="0.3">
      <c r="A4084" t="s">
        <v>3448</v>
      </c>
      <c r="B4084">
        <v>2008</v>
      </c>
      <c r="C4084" s="1">
        <v>400000</v>
      </c>
      <c r="D4084">
        <v>120000</v>
      </c>
      <c r="E4084" t="s">
        <v>10</v>
      </c>
      <c r="F4084" t="s">
        <v>25</v>
      </c>
      <c r="G4084" t="s">
        <v>12</v>
      </c>
      <c r="H4084" t="s">
        <v>121</v>
      </c>
      <c r="I4084" t="s">
        <v>2234</v>
      </c>
      <c r="J4084" t="s">
        <v>2235</v>
      </c>
      <c r="K4084" t="s">
        <v>2236</v>
      </c>
      <c r="L4084" t="s">
        <v>2237</v>
      </c>
      <c r="M4084">
        <v>5</v>
      </c>
    </row>
    <row r="4085" spans="1:13" x14ac:dyDescent="0.3">
      <c r="A4085" t="s">
        <v>1846</v>
      </c>
      <c r="B4085">
        <v>2015</v>
      </c>
      <c r="C4085" s="1">
        <v>265000</v>
      </c>
      <c r="D4085">
        <v>48000</v>
      </c>
      <c r="E4085" t="s">
        <v>10</v>
      </c>
      <c r="F4085" t="s">
        <v>11</v>
      </c>
      <c r="G4085" t="s">
        <v>12</v>
      </c>
      <c r="H4085" t="s">
        <v>121</v>
      </c>
      <c r="I4085" t="s">
        <v>1710</v>
      </c>
      <c r="J4085" t="s">
        <v>1655</v>
      </c>
      <c r="K4085" t="s">
        <v>1711</v>
      </c>
      <c r="L4085" t="s">
        <v>1712</v>
      </c>
      <c r="M4085">
        <v>5</v>
      </c>
    </row>
    <row r="4086" spans="1:13" x14ac:dyDescent="0.3">
      <c r="A4086" t="s">
        <v>3038</v>
      </c>
      <c r="B4086">
        <v>2018</v>
      </c>
      <c r="C4086" s="1">
        <v>650000</v>
      </c>
      <c r="D4086">
        <v>40000</v>
      </c>
      <c r="E4086" t="s">
        <v>14</v>
      </c>
      <c r="F4086" t="s">
        <v>11</v>
      </c>
      <c r="G4086" t="s">
        <v>12</v>
      </c>
      <c r="H4086" t="s">
        <v>121</v>
      </c>
      <c r="I4086" t="s">
        <v>1646</v>
      </c>
      <c r="J4086" t="s">
        <v>1629</v>
      </c>
      <c r="K4086" t="s">
        <v>2979</v>
      </c>
      <c r="L4086" t="s">
        <v>2262</v>
      </c>
      <c r="M4086">
        <v>5</v>
      </c>
    </row>
    <row r="4087" spans="1:13" x14ac:dyDescent="0.3">
      <c r="A4087" t="s">
        <v>2061</v>
      </c>
      <c r="B4087">
        <v>2017</v>
      </c>
      <c r="C4087" s="1">
        <v>720000</v>
      </c>
      <c r="D4087">
        <v>60000</v>
      </c>
      <c r="E4087" t="s">
        <v>14</v>
      </c>
      <c r="F4087" t="s">
        <v>25</v>
      </c>
      <c r="G4087" t="s">
        <v>12</v>
      </c>
      <c r="H4087" t="s">
        <v>121</v>
      </c>
      <c r="I4087" t="s">
        <v>2062</v>
      </c>
      <c r="J4087" t="s">
        <v>1625</v>
      </c>
      <c r="K4087" t="s">
        <v>1685</v>
      </c>
      <c r="L4087" t="s">
        <v>1686</v>
      </c>
      <c r="M4087">
        <v>5</v>
      </c>
    </row>
    <row r="4088" spans="1:13" x14ac:dyDescent="0.3">
      <c r="A4088" t="s">
        <v>910</v>
      </c>
      <c r="B4088">
        <v>2016</v>
      </c>
      <c r="C4088" s="1">
        <v>850000</v>
      </c>
      <c r="D4088">
        <v>25000</v>
      </c>
      <c r="E4088" t="s">
        <v>10</v>
      </c>
      <c r="F4088" t="s">
        <v>25</v>
      </c>
      <c r="G4088" t="s">
        <v>12</v>
      </c>
      <c r="H4088" t="s">
        <v>121</v>
      </c>
      <c r="I4088" t="s">
        <v>1925</v>
      </c>
      <c r="J4088" t="s">
        <v>1734</v>
      </c>
      <c r="K4088" t="s">
        <v>1735</v>
      </c>
      <c r="L4088" t="s">
        <v>2173</v>
      </c>
      <c r="M4088">
        <v>5</v>
      </c>
    </row>
    <row r="4089" spans="1:13" x14ac:dyDescent="0.3">
      <c r="A4089" t="s">
        <v>275</v>
      </c>
      <c r="B4089">
        <v>2015</v>
      </c>
      <c r="C4089" s="1">
        <v>290000</v>
      </c>
      <c r="D4089">
        <v>42000</v>
      </c>
      <c r="E4089" t="s">
        <v>10</v>
      </c>
      <c r="F4089" t="s">
        <v>25</v>
      </c>
      <c r="G4089" t="s">
        <v>12</v>
      </c>
      <c r="H4089" t="s">
        <v>121</v>
      </c>
      <c r="I4089" t="s">
        <v>1729</v>
      </c>
      <c r="J4089" t="s">
        <v>1730</v>
      </c>
      <c r="K4089" t="s">
        <v>1758</v>
      </c>
      <c r="L4089" t="s">
        <v>1731</v>
      </c>
      <c r="M4089">
        <v>5</v>
      </c>
    </row>
    <row r="4090" spans="1:13" x14ac:dyDescent="0.3">
      <c r="A4090" t="s">
        <v>3234</v>
      </c>
      <c r="B4090">
        <v>2010</v>
      </c>
      <c r="C4090" s="1">
        <v>1200000</v>
      </c>
      <c r="D4090">
        <v>35000</v>
      </c>
      <c r="E4090" t="s">
        <v>10</v>
      </c>
      <c r="F4090" t="s">
        <v>25</v>
      </c>
      <c r="G4090" t="s">
        <v>19</v>
      </c>
      <c r="H4090" t="s">
        <v>126</v>
      </c>
      <c r="I4090" t="s">
        <v>3235</v>
      </c>
      <c r="J4090" t="s">
        <v>1985</v>
      </c>
      <c r="K4090" t="s">
        <v>1963</v>
      </c>
      <c r="L4090" t="s">
        <v>3236</v>
      </c>
      <c r="M4090">
        <v>5</v>
      </c>
    </row>
    <row r="4091" spans="1:13" x14ac:dyDescent="0.3">
      <c r="A4091" t="s">
        <v>988</v>
      </c>
      <c r="B4091">
        <v>2016</v>
      </c>
      <c r="C4091" s="1">
        <v>600000</v>
      </c>
      <c r="D4091">
        <v>90000</v>
      </c>
      <c r="E4091" t="s">
        <v>14</v>
      </c>
      <c r="F4091" t="s">
        <v>25</v>
      </c>
      <c r="G4091" t="s">
        <v>19</v>
      </c>
      <c r="H4091" t="s">
        <v>126</v>
      </c>
      <c r="I4091" t="s">
        <v>2372</v>
      </c>
      <c r="J4091" t="s">
        <v>2039</v>
      </c>
      <c r="K4091" t="s">
        <v>1765</v>
      </c>
      <c r="L4091" t="s">
        <v>3076</v>
      </c>
      <c r="M4091">
        <v>7</v>
      </c>
    </row>
    <row r="4092" spans="1:13" x14ac:dyDescent="0.3">
      <c r="A4092" t="s">
        <v>400</v>
      </c>
      <c r="B4092">
        <v>2011</v>
      </c>
      <c r="C4092" s="1">
        <v>300000</v>
      </c>
      <c r="D4092">
        <v>90000</v>
      </c>
      <c r="E4092" t="s">
        <v>14</v>
      </c>
      <c r="F4092" t="s">
        <v>25</v>
      </c>
      <c r="G4092" t="s">
        <v>12</v>
      </c>
      <c r="H4092" t="s">
        <v>126</v>
      </c>
      <c r="I4092" t="s">
        <v>2031</v>
      </c>
      <c r="J4092" t="s">
        <v>1625</v>
      </c>
      <c r="K4092" t="s">
        <v>1675</v>
      </c>
      <c r="L4092" t="s">
        <v>2032</v>
      </c>
      <c r="M4092">
        <v>5</v>
      </c>
    </row>
    <row r="4093" spans="1:13" x14ac:dyDescent="0.3">
      <c r="A4093" t="s">
        <v>516</v>
      </c>
      <c r="B4093">
        <v>2012</v>
      </c>
      <c r="C4093" s="1">
        <v>225000</v>
      </c>
      <c r="D4093">
        <v>110000</v>
      </c>
      <c r="E4093" t="s">
        <v>14</v>
      </c>
      <c r="F4093" t="s">
        <v>25</v>
      </c>
      <c r="G4093" t="s">
        <v>12</v>
      </c>
      <c r="H4093" t="s">
        <v>126</v>
      </c>
      <c r="I4093" t="s">
        <v>2192</v>
      </c>
      <c r="J4093" t="s">
        <v>1667</v>
      </c>
      <c r="K4093" t="s">
        <v>2647</v>
      </c>
      <c r="L4093" t="s">
        <v>1665</v>
      </c>
      <c r="M4093">
        <v>5</v>
      </c>
    </row>
    <row r="4094" spans="1:13" x14ac:dyDescent="0.3">
      <c r="A4094" t="s">
        <v>286</v>
      </c>
      <c r="B4094">
        <v>2009</v>
      </c>
      <c r="C4094" s="1">
        <v>240000</v>
      </c>
      <c r="D4094">
        <v>70000</v>
      </c>
      <c r="E4094" t="s">
        <v>14</v>
      </c>
      <c r="F4094" t="s">
        <v>25</v>
      </c>
      <c r="G4094" t="s">
        <v>12</v>
      </c>
      <c r="H4094" t="s">
        <v>126</v>
      </c>
      <c r="I4094" t="s">
        <v>1674</v>
      </c>
      <c r="J4094" t="s">
        <v>1625</v>
      </c>
      <c r="K4094" t="s">
        <v>1675</v>
      </c>
      <c r="L4094" t="s">
        <v>1627</v>
      </c>
      <c r="M4094">
        <v>5</v>
      </c>
    </row>
    <row r="4095" spans="1:13" x14ac:dyDescent="0.3">
      <c r="A4095" t="s">
        <v>123</v>
      </c>
      <c r="B4095">
        <v>2014</v>
      </c>
      <c r="C4095" s="1">
        <v>700000</v>
      </c>
      <c r="D4095">
        <v>80000</v>
      </c>
      <c r="E4095" t="s">
        <v>14</v>
      </c>
      <c r="F4095" t="s">
        <v>25</v>
      </c>
      <c r="G4095" t="s">
        <v>12</v>
      </c>
      <c r="H4095" t="s">
        <v>121</v>
      </c>
      <c r="I4095" t="s">
        <v>1899</v>
      </c>
      <c r="J4095" t="s">
        <v>1900</v>
      </c>
      <c r="K4095" t="s">
        <v>1901</v>
      </c>
      <c r="L4095" t="s">
        <v>1902</v>
      </c>
      <c r="M4095">
        <v>5</v>
      </c>
    </row>
    <row r="4096" spans="1:13" x14ac:dyDescent="0.3">
      <c r="A4096" t="s">
        <v>267</v>
      </c>
      <c r="B4096">
        <v>2014</v>
      </c>
      <c r="C4096" s="1">
        <v>470000</v>
      </c>
      <c r="D4096">
        <v>70000</v>
      </c>
      <c r="E4096" t="s">
        <v>14</v>
      </c>
      <c r="F4096" t="s">
        <v>25</v>
      </c>
      <c r="G4096" t="s">
        <v>12</v>
      </c>
      <c r="H4096" t="s">
        <v>126</v>
      </c>
      <c r="I4096" t="s">
        <v>1825</v>
      </c>
      <c r="J4096" t="s">
        <v>1625</v>
      </c>
      <c r="K4096" t="s">
        <v>1626</v>
      </c>
      <c r="L4096" t="s">
        <v>1627</v>
      </c>
      <c r="M4096">
        <v>5</v>
      </c>
    </row>
    <row r="4097" spans="1:13" x14ac:dyDescent="0.3">
      <c r="A4097" t="s">
        <v>3240</v>
      </c>
      <c r="B4097">
        <v>2016</v>
      </c>
      <c r="C4097" s="1">
        <v>800000</v>
      </c>
      <c r="D4097">
        <v>80000</v>
      </c>
      <c r="E4097" t="s">
        <v>14</v>
      </c>
      <c r="F4097" t="s">
        <v>25</v>
      </c>
      <c r="G4097" t="s">
        <v>12</v>
      </c>
      <c r="H4097" t="s">
        <v>121</v>
      </c>
      <c r="I4097" t="s">
        <v>2266</v>
      </c>
      <c r="J4097" t="s">
        <v>1639</v>
      </c>
      <c r="K4097" t="s">
        <v>1692</v>
      </c>
      <c r="L4097" t="s">
        <v>2267</v>
      </c>
      <c r="M4097">
        <v>5</v>
      </c>
    </row>
    <row r="4098" spans="1:13" x14ac:dyDescent="0.3">
      <c r="A4098" t="s">
        <v>268</v>
      </c>
      <c r="B4098">
        <v>2012</v>
      </c>
      <c r="C4098" s="1">
        <v>450000</v>
      </c>
      <c r="D4098">
        <v>90000</v>
      </c>
      <c r="E4098" t="s">
        <v>14</v>
      </c>
      <c r="F4098" t="s">
        <v>25</v>
      </c>
      <c r="G4098" t="s">
        <v>12</v>
      </c>
      <c r="H4098" t="s">
        <v>121</v>
      </c>
      <c r="I4098" t="s">
        <v>1666</v>
      </c>
      <c r="J4098" t="s">
        <v>1667</v>
      </c>
      <c r="K4098" t="s">
        <v>1668</v>
      </c>
      <c r="L4098" t="s">
        <v>1669</v>
      </c>
      <c r="M4098">
        <v>5</v>
      </c>
    </row>
    <row r="4099" spans="1:13" x14ac:dyDescent="0.3">
      <c r="A4099" t="s">
        <v>3449</v>
      </c>
      <c r="B4099">
        <v>2007</v>
      </c>
      <c r="C4099" s="1">
        <v>90000</v>
      </c>
      <c r="D4099">
        <v>90000</v>
      </c>
      <c r="E4099" t="s">
        <v>14</v>
      </c>
      <c r="F4099" t="s">
        <v>25</v>
      </c>
      <c r="G4099" t="s">
        <v>12</v>
      </c>
      <c r="H4099" t="s">
        <v>154</v>
      </c>
      <c r="I4099" t="s">
        <v>2321</v>
      </c>
      <c r="J4099" t="s">
        <v>1639</v>
      </c>
      <c r="K4099" t="s">
        <v>2322</v>
      </c>
      <c r="L4099" t="s">
        <v>2323</v>
      </c>
      <c r="M4099">
        <v>5</v>
      </c>
    </row>
    <row r="4100" spans="1:13" x14ac:dyDescent="0.3">
      <c r="A4100" t="s">
        <v>176</v>
      </c>
      <c r="B4100">
        <v>2010</v>
      </c>
      <c r="C4100" s="1">
        <v>450000</v>
      </c>
      <c r="D4100">
        <v>120000</v>
      </c>
      <c r="E4100" t="s">
        <v>14</v>
      </c>
      <c r="F4100" t="s">
        <v>25</v>
      </c>
      <c r="G4100" t="s">
        <v>12</v>
      </c>
      <c r="H4100" t="s">
        <v>126</v>
      </c>
      <c r="I4100" t="s">
        <v>2041</v>
      </c>
      <c r="J4100" t="s">
        <v>1659</v>
      </c>
      <c r="K4100" t="s">
        <v>2042</v>
      </c>
      <c r="L4100" t="s">
        <v>2043</v>
      </c>
      <c r="M4100">
        <v>5</v>
      </c>
    </row>
    <row r="4101" spans="1:13" x14ac:dyDescent="0.3">
      <c r="A4101" t="s">
        <v>392</v>
      </c>
      <c r="B4101">
        <v>2012</v>
      </c>
      <c r="C4101" s="1">
        <v>400000</v>
      </c>
      <c r="D4101">
        <v>107500</v>
      </c>
      <c r="E4101" t="s">
        <v>14</v>
      </c>
      <c r="F4101" t="s">
        <v>25</v>
      </c>
      <c r="G4101" t="s">
        <v>12</v>
      </c>
      <c r="H4101" t="s">
        <v>126</v>
      </c>
      <c r="I4101" t="s">
        <v>1676</v>
      </c>
      <c r="J4101" t="s">
        <v>1676</v>
      </c>
      <c r="K4101" t="s">
        <v>1676</v>
      </c>
      <c r="L4101" t="s">
        <v>1676</v>
      </c>
    </row>
    <row r="4102" spans="1:13" x14ac:dyDescent="0.3">
      <c r="A4102" t="s">
        <v>1289</v>
      </c>
      <c r="B4102">
        <v>2017</v>
      </c>
      <c r="C4102" s="1">
        <v>1465000</v>
      </c>
      <c r="D4102">
        <v>62000</v>
      </c>
      <c r="E4102" t="s">
        <v>14</v>
      </c>
      <c r="F4102" t="s">
        <v>11</v>
      </c>
      <c r="G4102" t="s">
        <v>19</v>
      </c>
      <c r="H4102" t="s">
        <v>121</v>
      </c>
      <c r="I4102" t="s">
        <v>1785</v>
      </c>
      <c r="J4102" t="s">
        <v>1786</v>
      </c>
      <c r="K4102" t="s">
        <v>1787</v>
      </c>
      <c r="L4102" t="s">
        <v>1788</v>
      </c>
      <c r="M4102">
        <v>7</v>
      </c>
    </row>
    <row r="4103" spans="1:13" x14ac:dyDescent="0.3">
      <c r="A4103" t="s">
        <v>500</v>
      </c>
      <c r="B4103">
        <v>2016</v>
      </c>
      <c r="C4103" s="1">
        <v>925000</v>
      </c>
      <c r="D4103">
        <v>79000</v>
      </c>
      <c r="E4103" t="s">
        <v>14</v>
      </c>
      <c r="F4103" t="s">
        <v>11</v>
      </c>
      <c r="G4103" t="s">
        <v>12</v>
      </c>
      <c r="H4103" t="s">
        <v>121</v>
      </c>
      <c r="I4103" t="s">
        <v>1911</v>
      </c>
      <c r="J4103" t="s">
        <v>1900</v>
      </c>
      <c r="K4103" t="s">
        <v>1912</v>
      </c>
      <c r="L4103" t="s">
        <v>1913</v>
      </c>
      <c r="M4103">
        <v>5</v>
      </c>
    </row>
    <row r="4104" spans="1:13" x14ac:dyDescent="0.3">
      <c r="A4104" t="s">
        <v>3215</v>
      </c>
      <c r="B4104">
        <v>2016</v>
      </c>
      <c r="C4104" s="1">
        <v>1385000</v>
      </c>
      <c r="D4104">
        <v>60000</v>
      </c>
      <c r="E4104" t="s">
        <v>14</v>
      </c>
      <c r="F4104" t="s">
        <v>11</v>
      </c>
      <c r="G4104" t="s">
        <v>12</v>
      </c>
      <c r="H4104" t="s">
        <v>126</v>
      </c>
      <c r="I4104" t="s">
        <v>2669</v>
      </c>
      <c r="J4104" t="s">
        <v>2670</v>
      </c>
      <c r="K4104" t="s">
        <v>2671</v>
      </c>
      <c r="L4104" t="s">
        <v>2672</v>
      </c>
      <c r="M4104">
        <v>7</v>
      </c>
    </row>
    <row r="4105" spans="1:13" x14ac:dyDescent="0.3">
      <c r="A4105" t="s">
        <v>429</v>
      </c>
      <c r="B4105">
        <v>2015</v>
      </c>
      <c r="C4105" s="1">
        <v>2000000</v>
      </c>
      <c r="D4105">
        <v>20000</v>
      </c>
      <c r="E4105" t="s">
        <v>14</v>
      </c>
      <c r="F4105" t="s">
        <v>25</v>
      </c>
      <c r="G4105" t="s">
        <v>12</v>
      </c>
      <c r="H4105" t="s">
        <v>121</v>
      </c>
      <c r="I4105" t="s">
        <v>1759</v>
      </c>
      <c r="J4105" t="s">
        <v>1760</v>
      </c>
      <c r="K4105" t="s">
        <v>1761</v>
      </c>
      <c r="L4105" t="s">
        <v>1762</v>
      </c>
      <c r="M4105">
        <v>7</v>
      </c>
    </row>
    <row r="4106" spans="1:13" x14ac:dyDescent="0.3">
      <c r="A4106" t="s">
        <v>591</v>
      </c>
      <c r="B4106">
        <v>2004</v>
      </c>
      <c r="C4106" s="1">
        <v>80000</v>
      </c>
      <c r="D4106">
        <v>248200</v>
      </c>
      <c r="E4106" t="s">
        <v>14</v>
      </c>
      <c r="F4106" t="s">
        <v>25</v>
      </c>
      <c r="G4106" t="s">
        <v>12</v>
      </c>
      <c r="H4106" t="s">
        <v>126</v>
      </c>
      <c r="I4106" t="s">
        <v>1642</v>
      </c>
      <c r="J4106" t="s">
        <v>1896</v>
      </c>
      <c r="K4106" t="s">
        <v>2124</v>
      </c>
      <c r="L4106" t="s">
        <v>2244</v>
      </c>
      <c r="M4106">
        <v>5</v>
      </c>
    </row>
    <row r="4107" spans="1:13" x14ac:dyDescent="0.3">
      <c r="A4107" t="s">
        <v>1125</v>
      </c>
      <c r="B4107">
        <v>2007</v>
      </c>
      <c r="C4107" s="1">
        <v>300000</v>
      </c>
      <c r="D4107">
        <v>110000</v>
      </c>
      <c r="E4107" t="s">
        <v>14</v>
      </c>
      <c r="F4107" t="s">
        <v>25</v>
      </c>
      <c r="G4107" t="s">
        <v>12</v>
      </c>
      <c r="H4107" t="s">
        <v>126</v>
      </c>
      <c r="I4107" t="s">
        <v>2438</v>
      </c>
      <c r="J4107" t="s">
        <v>1742</v>
      </c>
      <c r="K4107" t="s">
        <v>1877</v>
      </c>
      <c r="L4107" t="s">
        <v>1878</v>
      </c>
      <c r="M4107">
        <v>7</v>
      </c>
    </row>
    <row r="4108" spans="1:13" x14ac:dyDescent="0.3">
      <c r="A4108" t="s">
        <v>286</v>
      </c>
      <c r="B4108">
        <v>2009</v>
      </c>
      <c r="C4108" s="1">
        <v>360000</v>
      </c>
      <c r="D4108">
        <v>100000</v>
      </c>
      <c r="E4108" t="s">
        <v>14</v>
      </c>
      <c r="F4108" t="s">
        <v>25</v>
      </c>
      <c r="G4108" t="s">
        <v>12</v>
      </c>
      <c r="H4108" t="s">
        <v>121</v>
      </c>
      <c r="I4108" t="s">
        <v>1674</v>
      </c>
      <c r="J4108" t="s">
        <v>1625</v>
      </c>
      <c r="K4108" t="s">
        <v>1675</v>
      </c>
      <c r="L4108" t="s">
        <v>1627</v>
      </c>
      <c r="M4108">
        <v>5</v>
      </c>
    </row>
    <row r="4109" spans="1:13" x14ac:dyDescent="0.3">
      <c r="A4109" t="s">
        <v>974</v>
      </c>
      <c r="B4109">
        <v>2010</v>
      </c>
      <c r="C4109" s="1">
        <v>320000</v>
      </c>
      <c r="D4109">
        <v>70000</v>
      </c>
      <c r="E4109" t="s">
        <v>14</v>
      </c>
      <c r="F4109" t="s">
        <v>25</v>
      </c>
      <c r="G4109" t="s">
        <v>12</v>
      </c>
      <c r="H4109" t="s">
        <v>126</v>
      </c>
      <c r="I4109" t="s">
        <v>2052</v>
      </c>
      <c r="J4109" t="s">
        <v>2039</v>
      </c>
      <c r="K4109" t="s">
        <v>2197</v>
      </c>
      <c r="L4109" t="s">
        <v>2282</v>
      </c>
      <c r="M4109">
        <v>5</v>
      </c>
    </row>
    <row r="4110" spans="1:13" x14ac:dyDescent="0.3">
      <c r="A4110" t="s">
        <v>3450</v>
      </c>
      <c r="B4110">
        <v>1994</v>
      </c>
      <c r="C4110" s="1">
        <v>99000</v>
      </c>
      <c r="D4110">
        <v>100000</v>
      </c>
      <c r="E4110" t="s">
        <v>14</v>
      </c>
      <c r="F4110" t="s">
        <v>25</v>
      </c>
      <c r="G4110" t="s">
        <v>12</v>
      </c>
      <c r="H4110" t="s">
        <v>126</v>
      </c>
      <c r="I4110" t="s">
        <v>2148</v>
      </c>
      <c r="J4110" t="s">
        <v>1953</v>
      </c>
      <c r="K4110" t="s">
        <v>3451</v>
      </c>
      <c r="L4110" t="s">
        <v>3452</v>
      </c>
      <c r="M4110">
        <v>5</v>
      </c>
    </row>
    <row r="4111" spans="1:13" x14ac:dyDescent="0.3">
      <c r="A4111" t="s">
        <v>302</v>
      </c>
      <c r="B4111">
        <v>2016</v>
      </c>
      <c r="C4111" s="1">
        <v>780000</v>
      </c>
      <c r="D4111">
        <v>50000</v>
      </c>
      <c r="E4111" t="s">
        <v>14</v>
      </c>
      <c r="F4111" t="s">
        <v>25</v>
      </c>
      <c r="G4111" t="s">
        <v>12</v>
      </c>
      <c r="H4111" t="s">
        <v>126</v>
      </c>
      <c r="I4111" t="s">
        <v>1684</v>
      </c>
      <c r="J4111" t="s">
        <v>1625</v>
      </c>
      <c r="K4111" t="s">
        <v>1685</v>
      </c>
      <c r="L4111" t="s">
        <v>1686</v>
      </c>
      <c r="M4111">
        <v>7</v>
      </c>
    </row>
    <row r="4112" spans="1:13" x14ac:dyDescent="0.3">
      <c r="A4112" t="s">
        <v>223</v>
      </c>
      <c r="B4112">
        <v>2013</v>
      </c>
      <c r="C4112" s="1">
        <v>620000</v>
      </c>
      <c r="D4112">
        <v>139000</v>
      </c>
      <c r="E4112" t="s">
        <v>14</v>
      </c>
      <c r="F4112" t="s">
        <v>25</v>
      </c>
      <c r="G4112" t="s">
        <v>12</v>
      </c>
      <c r="H4112" t="s">
        <v>121</v>
      </c>
      <c r="I4112" t="s">
        <v>1918</v>
      </c>
      <c r="J4112" t="s">
        <v>1625</v>
      </c>
      <c r="K4112" t="s">
        <v>1811</v>
      </c>
      <c r="L4112" t="s">
        <v>1686</v>
      </c>
      <c r="M4112">
        <v>7</v>
      </c>
    </row>
    <row r="4113" spans="1:13" x14ac:dyDescent="0.3">
      <c r="A4113" t="s">
        <v>3453</v>
      </c>
      <c r="B4113">
        <v>2006</v>
      </c>
      <c r="C4113" s="1">
        <v>100000</v>
      </c>
      <c r="D4113">
        <v>120000</v>
      </c>
      <c r="E4113" t="s">
        <v>10</v>
      </c>
      <c r="F4113" t="s">
        <v>25</v>
      </c>
      <c r="G4113" t="s">
        <v>12</v>
      </c>
      <c r="H4113" t="s">
        <v>154</v>
      </c>
      <c r="I4113" t="s">
        <v>2856</v>
      </c>
      <c r="J4113" t="s">
        <v>3369</v>
      </c>
      <c r="K4113" t="s">
        <v>3454</v>
      </c>
      <c r="L4113" t="s">
        <v>3455</v>
      </c>
      <c r="M4113">
        <v>5</v>
      </c>
    </row>
    <row r="4114" spans="1:13" x14ac:dyDescent="0.3">
      <c r="A4114" t="s">
        <v>3456</v>
      </c>
      <c r="B4114">
        <v>2014</v>
      </c>
      <c r="C4114" s="1">
        <v>210000</v>
      </c>
      <c r="D4114">
        <v>35000</v>
      </c>
      <c r="E4114" t="s">
        <v>10</v>
      </c>
      <c r="F4114" t="s">
        <v>25</v>
      </c>
      <c r="G4114" t="s">
        <v>12</v>
      </c>
      <c r="H4114" t="s">
        <v>126</v>
      </c>
      <c r="I4114" t="s">
        <v>3457</v>
      </c>
      <c r="J4114" t="s">
        <v>1889</v>
      </c>
      <c r="K4114" t="s">
        <v>1696</v>
      </c>
      <c r="L4114" t="s">
        <v>3458</v>
      </c>
      <c r="M4114">
        <v>5</v>
      </c>
    </row>
    <row r="4115" spans="1:13" x14ac:dyDescent="0.3">
      <c r="A4115" t="s">
        <v>3459</v>
      </c>
      <c r="B4115">
        <v>2019</v>
      </c>
      <c r="C4115" s="1">
        <v>786000</v>
      </c>
      <c r="D4115">
        <v>7720</v>
      </c>
      <c r="E4115" t="s">
        <v>10</v>
      </c>
      <c r="F4115" t="s">
        <v>25</v>
      </c>
      <c r="G4115" t="s">
        <v>12</v>
      </c>
      <c r="H4115" t="s">
        <v>121</v>
      </c>
      <c r="I4115" t="s">
        <v>1662</v>
      </c>
      <c r="J4115" t="s">
        <v>1916</v>
      </c>
      <c r="K4115" t="s">
        <v>2279</v>
      </c>
      <c r="L4115" t="s">
        <v>2498</v>
      </c>
      <c r="M4115">
        <v>7</v>
      </c>
    </row>
    <row r="4116" spans="1:13" x14ac:dyDescent="0.3">
      <c r="A4116" t="s">
        <v>2866</v>
      </c>
      <c r="B4116">
        <v>2014</v>
      </c>
      <c r="C4116" s="1">
        <v>1000000</v>
      </c>
      <c r="D4116">
        <v>50000</v>
      </c>
      <c r="E4116" t="s">
        <v>14</v>
      </c>
      <c r="F4116" t="s">
        <v>25</v>
      </c>
      <c r="G4116" t="s">
        <v>12</v>
      </c>
      <c r="H4116" t="s">
        <v>121</v>
      </c>
      <c r="I4116" t="s">
        <v>1892</v>
      </c>
      <c r="J4116" t="s">
        <v>1742</v>
      </c>
      <c r="K4116" t="s">
        <v>2108</v>
      </c>
      <c r="L4116" t="s">
        <v>2109</v>
      </c>
      <c r="M4116">
        <v>7</v>
      </c>
    </row>
    <row r="4117" spans="1:13" x14ac:dyDescent="0.3">
      <c r="A4117" t="s">
        <v>280</v>
      </c>
      <c r="B4117">
        <v>2002</v>
      </c>
      <c r="C4117" s="1">
        <v>120000</v>
      </c>
      <c r="D4117">
        <v>60000</v>
      </c>
      <c r="E4117" t="s">
        <v>14</v>
      </c>
      <c r="F4117" t="s">
        <v>25</v>
      </c>
      <c r="G4117" t="s">
        <v>12</v>
      </c>
      <c r="H4117" t="s">
        <v>126</v>
      </c>
      <c r="I4117" t="s">
        <v>2296</v>
      </c>
      <c r="J4117" t="s">
        <v>2528</v>
      </c>
      <c r="K4117" t="s">
        <v>2529</v>
      </c>
      <c r="L4117" t="s">
        <v>2530</v>
      </c>
      <c r="M4117">
        <v>5</v>
      </c>
    </row>
    <row r="4118" spans="1:13" x14ac:dyDescent="0.3">
      <c r="A4118" t="s">
        <v>1579</v>
      </c>
      <c r="B4118">
        <v>2016</v>
      </c>
      <c r="C4118" s="1">
        <v>750000</v>
      </c>
      <c r="D4118">
        <v>100000</v>
      </c>
      <c r="E4118" t="s">
        <v>14</v>
      </c>
      <c r="F4118" t="s">
        <v>25</v>
      </c>
      <c r="G4118" t="s">
        <v>12</v>
      </c>
      <c r="H4118" t="s">
        <v>121</v>
      </c>
      <c r="I4118" t="s">
        <v>2296</v>
      </c>
      <c r="J4118" t="s">
        <v>1667</v>
      </c>
      <c r="K4118" t="s">
        <v>1696</v>
      </c>
      <c r="L4118" t="s">
        <v>1665</v>
      </c>
      <c r="M4118">
        <v>5</v>
      </c>
    </row>
    <row r="4119" spans="1:13" x14ac:dyDescent="0.3">
      <c r="A4119" t="s">
        <v>246</v>
      </c>
      <c r="B4119">
        <v>2016</v>
      </c>
      <c r="C4119" s="1">
        <v>550000</v>
      </c>
      <c r="D4119">
        <v>57882</v>
      </c>
      <c r="E4119" t="s">
        <v>10</v>
      </c>
      <c r="F4119" t="s">
        <v>25</v>
      </c>
      <c r="G4119" t="s">
        <v>12</v>
      </c>
      <c r="H4119" t="s">
        <v>121</v>
      </c>
      <c r="I4119" t="s">
        <v>1723</v>
      </c>
      <c r="J4119" t="s">
        <v>1647</v>
      </c>
      <c r="K4119" t="s">
        <v>1724</v>
      </c>
      <c r="L4119" t="s">
        <v>1725</v>
      </c>
      <c r="M4119">
        <v>5</v>
      </c>
    </row>
    <row r="4120" spans="1:13" x14ac:dyDescent="0.3">
      <c r="A4120" t="s">
        <v>2863</v>
      </c>
      <c r="B4120">
        <v>2018</v>
      </c>
      <c r="C4120" s="1">
        <v>875000</v>
      </c>
      <c r="D4120">
        <v>142000</v>
      </c>
      <c r="E4120" t="s">
        <v>14</v>
      </c>
      <c r="F4120" t="s">
        <v>25</v>
      </c>
      <c r="G4120" t="s">
        <v>12</v>
      </c>
      <c r="H4120" t="s">
        <v>121</v>
      </c>
      <c r="I4120" t="s">
        <v>2079</v>
      </c>
      <c r="J4120" t="s">
        <v>1742</v>
      </c>
      <c r="K4120" t="s">
        <v>2073</v>
      </c>
      <c r="L4120" t="s">
        <v>2074</v>
      </c>
      <c r="M4120">
        <v>5</v>
      </c>
    </row>
    <row r="4121" spans="1:13" x14ac:dyDescent="0.3">
      <c r="A4121" t="s">
        <v>2863</v>
      </c>
      <c r="B4121">
        <v>2018</v>
      </c>
      <c r="C4121" s="1">
        <v>890000</v>
      </c>
      <c r="D4121">
        <v>140000</v>
      </c>
      <c r="E4121" t="s">
        <v>14</v>
      </c>
      <c r="F4121" t="s">
        <v>25</v>
      </c>
      <c r="G4121" t="s">
        <v>12</v>
      </c>
      <c r="H4121" t="s">
        <v>154</v>
      </c>
      <c r="I4121" t="s">
        <v>2079</v>
      </c>
      <c r="J4121" t="s">
        <v>1742</v>
      </c>
      <c r="K4121" t="s">
        <v>2073</v>
      </c>
      <c r="L4121" t="s">
        <v>2074</v>
      </c>
      <c r="M4121">
        <v>5</v>
      </c>
    </row>
    <row r="4122" spans="1:13" x14ac:dyDescent="0.3">
      <c r="A4122" t="s">
        <v>677</v>
      </c>
      <c r="B4122">
        <v>2015</v>
      </c>
      <c r="C4122" s="1">
        <v>550000</v>
      </c>
      <c r="D4122">
        <v>30000</v>
      </c>
      <c r="E4122" t="s">
        <v>14</v>
      </c>
      <c r="F4122" t="s">
        <v>25</v>
      </c>
      <c r="G4122" t="s">
        <v>12</v>
      </c>
      <c r="H4122" t="s">
        <v>121</v>
      </c>
      <c r="I4122" t="s">
        <v>2170</v>
      </c>
      <c r="J4122" t="s">
        <v>2164</v>
      </c>
      <c r="K4122" t="s">
        <v>1920</v>
      </c>
      <c r="L4122" t="s">
        <v>2171</v>
      </c>
      <c r="M4122">
        <v>7</v>
      </c>
    </row>
    <row r="4123" spans="1:13" x14ac:dyDescent="0.3">
      <c r="A4123" t="s">
        <v>751</v>
      </c>
      <c r="B4123">
        <v>2018</v>
      </c>
      <c r="C4123" s="1">
        <v>400000</v>
      </c>
      <c r="D4123">
        <v>10000</v>
      </c>
      <c r="E4123" t="s">
        <v>10</v>
      </c>
      <c r="F4123" t="s">
        <v>25</v>
      </c>
      <c r="G4123" t="s">
        <v>12</v>
      </c>
      <c r="H4123" t="s">
        <v>121</v>
      </c>
      <c r="I4123" t="s">
        <v>3460</v>
      </c>
      <c r="J4123" t="s">
        <v>1681</v>
      </c>
      <c r="K4123" t="s">
        <v>1678</v>
      </c>
      <c r="L4123" t="s">
        <v>1739</v>
      </c>
      <c r="M4123">
        <v>5</v>
      </c>
    </row>
    <row r="4124" spans="1:13" x14ac:dyDescent="0.3">
      <c r="A4124" t="s">
        <v>1195</v>
      </c>
      <c r="B4124">
        <v>2015</v>
      </c>
      <c r="C4124" s="1">
        <v>290000</v>
      </c>
      <c r="D4124">
        <v>30000</v>
      </c>
      <c r="E4124" t="s">
        <v>10</v>
      </c>
      <c r="F4124" t="s">
        <v>25</v>
      </c>
      <c r="G4124" t="s">
        <v>12</v>
      </c>
      <c r="H4124" t="s">
        <v>126</v>
      </c>
      <c r="I4124" t="s">
        <v>1842</v>
      </c>
      <c r="J4124" t="s">
        <v>1730</v>
      </c>
      <c r="K4124" t="s">
        <v>1843</v>
      </c>
      <c r="L4124" t="s">
        <v>1731</v>
      </c>
      <c r="M4124">
        <v>5</v>
      </c>
    </row>
    <row r="4125" spans="1:13" x14ac:dyDescent="0.3">
      <c r="A4125" t="s">
        <v>2420</v>
      </c>
      <c r="B4125">
        <v>2012</v>
      </c>
      <c r="C4125" s="1">
        <v>150000</v>
      </c>
      <c r="D4125">
        <v>90000</v>
      </c>
      <c r="E4125" t="s">
        <v>14</v>
      </c>
      <c r="F4125" t="s">
        <v>25</v>
      </c>
      <c r="G4125" t="s">
        <v>12</v>
      </c>
      <c r="H4125" t="s">
        <v>121</v>
      </c>
      <c r="I4125" t="s">
        <v>1895</v>
      </c>
      <c r="J4125" t="s">
        <v>1639</v>
      </c>
      <c r="K4125" t="s">
        <v>2143</v>
      </c>
      <c r="L4125" t="s">
        <v>1898</v>
      </c>
      <c r="M4125">
        <v>5</v>
      </c>
    </row>
    <row r="4126" spans="1:13" x14ac:dyDescent="0.3">
      <c r="A4126" t="s">
        <v>282</v>
      </c>
      <c r="B4126">
        <v>2015</v>
      </c>
      <c r="C4126" s="1">
        <v>300000</v>
      </c>
      <c r="D4126">
        <v>35000</v>
      </c>
      <c r="E4126" t="s">
        <v>10</v>
      </c>
      <c r="F4126" t="s">
        <v>25</v>
      </c>
      <c r="G4126" t="s">
        <v>12</v>
      </c>
      <c r="H4126" t="s">
        <v>126</v>
      </c>
      <c r="I4126" t="s">
        <v>1872</v>
      </c>
      <c r="J4126" t="s">
        <v>1814</v>
      </c>
      <c r="K4126" t="s">
        <v>1873</v>
      </c>
      <c r="L4126" t="s">
        <v>1874</v>
      </c>
      <c r="M4126">
        <v>7</v>
      </c>
    </row>
    <row r="4127" spans="1:13" x14ac:dyDescent="0.3">
      <c r="A4127" t="s">
        <v>181</v>
      </c>
      <c r="B4127">
        <v>2009</v>
      </c>
      <c r="C4127" s="1">
        <v>220000</v>
      </c>
      <c r="D4127">
        <v>25000</v>
      </c>
      <c r="E4127" t="s">
        <v>10</v>
      </c>
      <c r="F4127" t="s">
        <v>25</v>
      </c>
      <c r="G4127" t="s">
        <v>12</v>
      </c>
      <c r="H4127" t="s">
        <v>121</v>
      </c>
      <c r="I4127" t="s">
        <v>1676</v>
      </c>
      <c r="J4127" t="s">
        <v>1676</v>
      </c>
      <c r="K4127" t="s">
        <v>1676</v>
      </c>
      <c r="L4127" t="s">
        <v>1676</v>
      </c>
    </row>
    <row r="4128" spans="1:13" x14ac:dyDescent="0.3">
      <c r="A4128" t="s">
        <v>463</v>
      </c>
      <c r="B4128">
        <v>2019</v>
      </c>
      <c r="C4128" s="1">
        <v>500000</v>
      </c>
      <c r="D4128">
        <v>5000</v>
      </c>
      <c r="E4128" t="s">
        <v>10</v>
      </c>
      <c r="F4128" t="s">
        <v>25</v>
      </c>
      <c r="G4128" t="s">
        <v>12</v>
      </c>
      <c r="H4128" t="s">
        <v>121</v>
      </c>
      <c r="I4128" t="s">
        <v>1703</v>
      </c>
      <c r="J4128" t="s">
        <v>1850</v>
      </c>
      <c r="K4128" t="s">
        <v>2029</v>
      </c>
      <c r="L4128" t="s">
        <v>2349</v>
      </c>
      <c r="M4128">
        <v>5</v>
      </c>
    </row>
    <row r="4129" spans="1:13" x14ac:dyDescent="0.3">
      <c r="A4129" t="s">
        <v>1100</v>
      </c>
      <c r="B4129">
        <v>2013</v>
      </c>
      <c r="C4129" s="1">
        <v>250000</v>
      </c>
      <c r="D4129">
        <v>50000</v>
      </c>
      <c r="E4129" t="s">
        <v>14</v>
      </c>
      <c r="F4129" t="s">
        <v>25</v>
      </c>
      <c r="G4129" t="s">
        <v>12</v>
      </c>
      <c r="H4129" t="s">
        <v>121</v>
      </c>
      <c r="I4129" t="s">
        <v>2162</v>
      </c>
      <c r="J4129" t="s">
        <v>1625</v>
      </c>
      <c r="K4129" t="s">
        <v>1701</v>
      </c>
      <c r="L4129" t="s">
        <v>1806</v>
      </c>
      <c r="M4129">
        <v>5</v>
      </c>
    </row>
    <row r="4130" spans="1:13" x14ac:dyDescent="0.3">
      <c r="A4130" t="s">
        <v>2841</v>
      </c>
      <c r="B4130">
        <v>2013</v>
      </c>
      <c r="C4130" s="1">
        <v>220000</v>
      </c>
      <c r="D4130">
        <v>80000</v>
      </c>
      <c r="E4130" t="s">
        <v>14</v>
      </c>
      <c r="F4130" t="s">
        <v>25</v>
      </c>
      <c r="G4130" t="s">
        <v>12</v>
      </c>
      <c r="H4130" t="s">
        <v>121</v>
      </c>
      <c r="I4130" t="s">
        <v>2838</v>
      </c>
      <c r="J4130" t="s">
        <v>1639</v>
      </c>
      <c r="K4130" t="s">
        <v>2143</v>
      </c>
      <c r="L4130" t="s">
        <v>2144</v>
      </c>
      <c r="M4130">
        <v>5</v>
      </c>
    </row>
    <row r="4131" spans="1:13" x14ac:dyDescent="0.3">
      <c r="A4131" t="s">
        <v>1282</v>
      </c>
      <c r="B4131">
        <v>2009</v>
      </c>
      <c r="C4131" s="1">
        <v>650000</v>
      </c>
      <c r="D4131">
        <v>242000</v>
      </c>
      <c r="E4131" t="s">
        <v>14</v>
      </c>
      <c r="F4131" t="s">
        <v>25</v>
      </c>
      <c r="G4131" t="s">
        <v>12</v>
      </c>
      <c r="H4131" t="s">
        <v>151</v>
      </c>
      <c r="I4131" t="s">
        <v>2148</v>
      </c>
      <c r="J4131" t="s">
        <v>1764</v>
      </c>
      <c r="K4131" t="s">
        <v>2149</v>
      </c>
      <c r="L4131" t="s">
        <v>2150</v>
      </c>
      <c r="M4131">
        <v>7</v>
      </c>
    </row>
    <row r="4132" spans="1:13" x14ac:dyDescent="0.3">
      <c r="A4132" t="s">
        <v>2593</v>
      </c>
      <c r="B4132">
        <v>2018</v>
      </c>
      <c r="C4132" s="1">
        <v>5500000</v>
      </c>
      <c r="D4132">
        <v>22000</v>
      </c>
      <c r="E4132" t="s">
        <v>14</v>
      </c>
      <c r="F4132" t="s">
        <v>25</v>
      </c>
      <c r="G4132" t="s">
        <v>19</v>
      </c>
      <c r="H4132" t="s">
        <v>121</v>
      </c>
      <c r="I4132" t="s">
        <v>2594</v>
      </c>
      <c r="J4132" t="s">
        <v>2579</v>
      </c>
      <c r="K4132" t="s">
        <v>2595</v>
      </c>
      <c r="L4132" t="s">
        <v>2596</v>
      </c>
      <c r="M4132">
        <v>4</v>
      </c>
    </row>
    <row r="4133" spans="1:13" x14ac:dyDescent="0.3">
      <c r="A4133" t="s">
        <v>3156</v>
      </c>
      <c r="B4133">
        <v>2017</v>
      </c>
      <c r="C4133" s="1">
        <v>875000</v>
      </c>
      <c r="D4133">
        <v>30000</v>
      </c>
      <c r="E4133" t="s">
        <v>14</v>
      </c>
      <c r="F4133" t="s">
        <v>11</v>
      </c>
      <c r="G4133" t="s">
        <v>19</v>
      </c>
      <c r="H4133" t="s">
        <v>121</v>
      </c>
      <c r="I4133" t="s">
        <v>2075</v>
      </c>
      <c r="J4133" t="s">
        <v>1625</v>
      </c>
      <c r="K4133" t="s">
        <v>2076</v>
      </c>
      <c r="L4133" t="s">
        <v>1627</v>
      </c>
      <c r="M4133">
        <v>5</v>
      </c>
    </row>
    <row r="4134" spans="1:13" x14ac:dyDescent="0.3">
      <c r="A4134" t="s">
        <v>1423</v>
      </c>
      <c r="B4134">
        <v>2019</v>
      </c>
      <c r="C4134" s="1">
        <v>785000</v>
      </c>
      <c r="D4134">
        <v>9000</v>
      </c>
      <c r="E4134" t="s">
        <v>10</v>
      </c>
      <c r="F4134" t="s">
        <v>11</v>
      </c>
      <c r="G4134" t="s">
        <v>12</v>
      </c>
      <c r="H4134" t="s">
        <v>121</v>
      </c>
      <c r="I4134" t="s">
        <v>1723</v>
      </c>
      <c r="J4134" t="s">
        <v>1647</v>
      </c>
      <c r="K4134" t="s">
        <v>1724</v>
      </c>
      <c r="L4134" t="s">
        <v>1725</v>
      </c>
      <c r="M4134">
        <v>5</v>
      </c>
    </row>
    <row r="4135" spans="1:13" x14ac:dyDescent="0.3">
      <c r="A4135" t="s">
        <v>613</v>
      </c>
      <c r="B4135">
        <v>2017</v>
      </c>
      <c r="C4135" s="1">
        <v>819999</v>
      </c>
      <c r="D4135">
        <v>30000</v>
      </c>
      <c r="E4135" t="s">
        <v>10</v>
      </c>
      <c r="F4135" t="s">
        <v>11</v>
      </c>
      <c r="G4135" t="s">
        <v>12</v>
      </c>
      <c r="H4135" t="s">
        <v>121</v>
      </c>
      <c r="I4135" t="s">
        <v>2023</v>
      </c>
      <c r="J4135" t="s">
        <v>1704</v>
      </c>
      <c r="K4135" t="s">
        <v>2090</v>
      </c>
      <c r="L4135" t="s">
        <v>2117</v>
      </c>
      <c r="M4135">
        <v>5</v>
      </c>
    </row>
    <row r="4136" spans="1:13" x14ac:dyDescent="0.3">
      <c r="A4136" t="s">
        <v>721</v>
      </c>
      <c r="B4136">
        <v>2016</v>
      </c>
      <c r="C4136" s="1">
        <v>2950000</v>
      </c>
      <c r="D4136">
        <v>60000</v>
      </c>
      <c r="E4136" t="s">
        <v>14</v>
      </c>
      <c r="F4136" t="s">
        <v>11</v>
      </c>
      <c r="G4136" t="s">
        <v>19</v>
      </c>
      <c r="H4136" t="s">
        <v>121</v>
      </c>
      <c r="I4136" t="s">
        <v>3461</v>
      </c>
      <c r="J4136" t="s">
        <v>1953</v>
      </c>
      <c r="K4136" t="s">
        <v>1926</v>
      </c>
      <c r="L4136" t="s">
        <v>1954</v>
      </c>
      <c r="M4136">
        <v>5</v>
      </c>
    </row>
    <row r="4137" spans="1:13" x14ac:dyDescent="0.3">
      <c r="A4137" t="s">
        <v>615</v>
      </c>
      <c r="B4137">
        <v>2016</v>
      </c>
      <c r="C4137" s="1">
        <v>1925000</v>
      </c>
      <c r="D4137">
        <v>27000</v>
      </c>
      <c r="E4137" t="s">
        <v>14</v>
      </c>
      <c r="F4137" t="s">
        <v>11</v>
      </c>
      <c r="G4137" t="s">
        <v>12</v>
      </c>
      <c r="H4137" t="s">
        <v>121</v>
      </c>
      <c r="I4137" t="s">
        <v>2669</v>
      </c>
      <c r="J4137" t="s">
        <v>2670</v>
      </c>
      <c r="K4137" t="s">
        <v>2509</v>
      </c>
      <c r="L4137" t="s">
        <v>2672</v>
      </c>
      <c r="M4137">
        <v>7</v>
      </c>
    </row>
    <row r="4138" spans="1:13" x14ac:dyDescent="0.3">
      <c r="A4138" t="s">
        <v>876</v>
      </c>
      <c r="B4138">
        <v>2017</v>
      </c>
      <c r="C4138" s="1">
        <v>885000</v>
      </c>
      <c r="D4138">
        <v>39000</v>
      </c>
      <c r="E4138" t="s">
        <v>14</v>
      </c>
      <c r="F4138" t="s">
        <v>11</v>
      </c>
      <c r="G4138" t="s">
        <v>12</v>
      </c>
      <c r="H4138" t="s">
        <v>121</v>
      </c>
      <c r="I4138" t="s">
        <v>1697</v>
      </c>
      <c r="J4138" t="s">
        <v>1629</v>
      </c>
      <c r="K4138" t="s">
        <v>1698</v>
      </c>
      <c r="L4138" t="s">
        <v>1686</v>
      </c>
      <c r="M4138">
        <v>5</v>
      </c>
    </row>
    <row r="4139" spans="1:13" x14ac:dyDescent="0.3">
      <c r="A4139" t="s">
        <v>3462</v>
      </c>
      <c r="B4139">
        <v>2015</v>
      </c>
      <c r="C4139" s="1">
        <v>680000</v>
      </c>
      <c r="D4139">
        <v>64000</v>
      </c>
      <c r="E4139" t="s">
        <v>10</v>
      </c>
      <c r="F4139" t="s">
        <v>11</v>
      </c>
      <c r="G4139" t="s">
        <v>19</v>
      </c>
      <c r="H4139" t="s">
        <v>121</v>
      </c>
      <c r="I4139" t="s">
        <v>3463</v>
      </c>
      <c r="J4139" t="s">
        <v>2363</v>
      </c>
      <c r="K4139" t="s">
        <v>2739</v>
      </c>
      <c r="L4139" t="s">
        <v>2364</v>
      </c>
      <c r="M4139">
        <v>5</v>
      </c>
    </row>
    <row r="4140" spans="1:13" x14ac:dyDescent="0.3">
      <c r="A4140" t="s">
        <v>237</v>
      </c>
      <c r="B4140">
        <v>2017</v>
      </c>
      <c r="C4140" s="1">
        <v>960000</v>
      </c>
      <c r="D4140">
        <v>42000</v>
      </c>
      <c r="E4140" t="s">
        <v>14</v>
      </c>
      <c r="F4140" t="s">
        <v>11</v>
      </c>
      <c r="G4140" t="s">
        <v>12</v>
      </c>
      <c r="H4140" t="s">
        <v>121</v>
      </c>
      <c r="I4140" t="s">
        <v>1638</v>
      </c>
      <c r="J4140" t="s">
        <v>1629</v>
      </c>
      <c r="K4140" t="s">
        <v>1914</v>
      </c>
      <c r="L4140" t="s">
        <v>1836</v>
      </c>
      <c r="M4140">
        <v>5</v>
      </c>
    </row>
    <row r="4141" spans="1:13" x14ac:dyDescent="0.3">
      <c r="A4141" t="s">
        <v>437</v>
      </c>
      <c r="B4141">
        <v>2012</v>
      </c>
      <c r="C4141" s="1">
        <v>385000</v>
      </c>
      <c r="D4141">
        <v>45000</v>
      </c>
      <c r="E4141" t="s">
        <v>10</v>
      </c>
      <c r="F4141" t="s">
        <v>11</v>
      </c>
      <c r="G4141" t="s">
        <v>12</v>
      </c>
      <c r="H4141" t="s">
        <v>121</v>
      </c>
      <c r="I4141" t="s">
        <v>1756</v>
      </c>
      <c r="J4141" t="s">
        <v>1681</v>
      </c>
      <c r="K4141" t="s">
        <v>1815</v>
      </c>
      <c r="L4141" t="s">
        <v>1923</v>
      </c>
      <c r="M4141">
        <v>5</v>
      </c>
    </row>
    <row r="4142" spans="1:13" x14ac:dyDescent="0.3">
      <c r="A4142" t="s">
        <v>3464</v>
      </c>
      <c r="B4142">
        <v>2019</v>
      </c>
      <c r="C4142" s="1">
        <v>1650000</v>
      </c>
      <c r="D4142">
        <v>15000</v>
      </c>
      <c r="E4142" t="s">
        <v>14</v>
      </c>
      <c r="F4142" t="s">
        <v>11</v>
      </c>
      <c r="G4142" t="s">
        <v>12</v>
      </c>
      <c r="H4142" t="s">
        <v>121</v>
      </c>
      <c r="I4142" t="s">
        <v>1733</v>
      </c>
      <c r="J4142" t="s">
        <v>2331</v>
      </c>
      <c r="K4142" t="s">
        <v>3444</v>
      </c>
      <c r="L4142" t="s">
        <v>2332</v>
      </c>
      <c r="M4142">
        <v>5</v>
      </c>
    </row>
    <row r="4143" spans="1:13" x14ac:dyDescent="0.3">
      <c r="A4143" t="s">
        <v>1221</v>
      </c>
      <c r="B4143">
        <v>2018</v>
      </c>
      <c r="C4143" s="1">
        <v>890000</v>
      </c>
      <c r="D4143">
        <v>55000</v>
      </c>
      <c r="E4143" t="s">
        <v>14</v>
      </c>
      <c r="F4143" t="s">
        <v>11</v>
      </c>
      <c r="G4143" t="s">
        <v>12</v>
      </c>
      <c r="H4143" t="s">
        <v>121</v>
      </c>
      <c r="I4143" t="s">
        <v>2372</v>
      </c>
      <c r="J4143" t="s">
        <v>2039</v>
      </c>
      <c r="K4143" t="s">
        <v>1765</v>
      </c>
      <c r="L4143" t="s">
        <v>2105</v>
      </c>
      <c r="M4143">
        <v>7</v>
      </c>
    </row>
    <row r="4144" spans="1:13" x14ac:dyDescent="0.3">
      <c r="A4144" t="s">
        <v>713</v>
      </c>
      <c r="B4144">
        <v>2015</v>
      </c>
      <c r="C4144" s="1">
        <v>1275000</v>
      </c>
      <c r="D4144">
        <v>64000</v>
      </c>
      <c r="E4144" t="s">
        <v>14</v>
      </c>
      <c r="F4144" t="s">
        <v>11</v>
      </c>
      <c r="G4144" t="s">
        <v>19</v>
      </c>
      <c r="H4144" t="s">
        <v>121</v>
      </c>
      <c r="I4144" t="s">
        <v>2833</v>
      </c>
      <c r="J4144" t="s">
        <v>2450</v>
      </c>
      <c r="K4144" t="s">
        <v>2128</v>
      </c>
      <c r="L4144" t="s">
        <v>2834</v>
      </c>
      <c r="M4144">
        <v>7</v>
      </c>
    </row>
    <row r="4145" spans="1:13" x14ac:dyDescent="0.3">
      <c r="A4145" t="s">
        <v>2593</v>
      </c>
      <c r="B4145">
        <v>2018</v>
      </c>
      <c r="C4145" s="1">
        <v>6000000</v>
      </c>
      <c r="D4145">
        <v>27000</v>
      </c>
      <c r="E4145" t="s">
        <v>14</v>
      </c>
      <c r="F4145" t="s">
        <v>11</v>
      </c>
      <c r="G4145" t="s">
        <v>19</v>
      </c>
      <c r="H4145" t="s">
        <v>121</v>
      </c>
      <c r="I4145" t="s">
        <v>2594</v>
      </c>
      <c r="J4145" t="s">
        <v>2579</v>
      </c>
      <c r="K4145" t="s">
        <v>2595</v>
      </c>
      <c r="L4145" t="s">
        <v>2596</v>
      </c>
      <c r="M4145">
        <v>4</v>
      </c>
    </row>
    <row r="4146" spans="1:13" x14ac:dyDescent="0.3">
      <c r="A4146" t="s">
        <v>3465</v>
      </c>
      <c r="B4146">
        <v>2019</v>
      </c>
      <c r="C4146" s="1">
        <v>1025000</v>
      </c>
      <c r="D4146">
        <v>15000</v>
      </c>
      <c r="E4146" t="s">
        <v>10</v>
      </c>
      <c r="F4146" t="s">
        <v>11</v>
      </c>
      <c r="G4146" t="s">
        <v>19</v>
      </c>
      <c r="H4146" t="s">
        <v>121</v>
      </c>
      <c r="I4146" t="s">
        <v>3466</v>
      </c>
      <c r="J4146" t="s">
        <v>1780</v>
      </c>
      <c r="K4146" t="s">
        <v>1781</v>
      </c>
      <c r="L4146" t="s">
        <v>1782</v>
      </c>
      <c r="M4146">
        <v>5</v>
      </c>
    </row>
    <row r="4147" spans="1:13" x14ac:dyDescent="0.3">
      <c r="A4147" t="s">
        <v>3213</v>
      </c>
      <c r="B4147">
        <v>2016</v>
      </c>
      <c r="C4147" s="1">
        <v>675000</v>
      </c>
      <c r="D4147">
        <v>69000</v>
      </c>
      <c r="E4147" t="s">
        <v>10</v>
      </c>
      <c r="F4147" t="s">
        <v>11</v>
      </c>
      <c r="G4147" t="s">
        <v>19</v>
      </c>
      <c r="H4147" t="s">
        <v>121</v>
      </c>
      <c r="I4147" t="s">
        <v>2321</v>
      </c>
      <c r="J4147" t="s">
        <v>1647</v>
      </c>
      <c r="K4147" t="s">
        <v>1833</v>
      </c>
      <c r="L4147" t="s">
        <v>3214</v>
      </c>
      <c r="M4147">
        <v>5</v>
      </c>
    </row>
    <row r="4148" spans="1:13" x14ac:dyDescent="0.3">
      <c r="A4148" t="s">
        <v>3467</v>
      </c>
      <c r="B4148">
        <v>2017</v>
      </c>
      <c r="C4148" s="1">
        <v>700000</v>
      </c>
      <c r="D4148">
        <v>80000</v>
      </c>
      <c r="E4148" t="s">
        <v>10</v>
      </c>
      <c r="F4148" t="s">
        <v>11</v>
      </c>
      <c r="G4148" t="s">
        <v>12</v>
      </c>
      <c r="H4148" t="s">
        <v>121</v>
      </c>
      <c r="I4148" t="s">
        <v>1817</v>
      </c>
      <c r="J4148" t="s">
        <v>1647</v>
      </c>
      <c r="K4148" t="s">
        <v>1870</v>
      </c>
      <c r="L4148" t="s">
        <v>1871</v>
      </c>
      <c r="M4148">
        <v>5</v>
      </c>
    </row>
    <row r="4149" spans="1:13" x14ac:dyDescent="0.3">
      <c r="A4149" t="s">
        <v>1039</v>
      </c>
      <c r="B4149">
        <v>2016</v>
      </c>
      <c r="C4149" s="1">
        <v>780000</v>
      </c>
      <c r="D4149">
        <v>60000</v>
      </c>
      <c r="E4149" t="s">
        <v>14</v>
      </c>
      <c r="F4149" t="s">
        <v>11</v>
      </c>
      <c r="G4149" t="s">
        <v>12</v>
      </c>
      <c r="H4149" t="s">
        <v>121</v>
      </c>
      <c r="I4149" t="s">
        <v>1834</v>
      </c>
      <c r="J4149" t="s">
        <v>1629</v>
      </c>
      <c r="K4149" t="s">
        <v>1835</v>
      </c>
      <c r="L4149" t="s">
        <v>1836</v>
      </c>
      <c r="M4149">
        <v>5</v>
      </c>
    </row>
    <row r="4150" spans="1:13" x14ac:dyDescent="0.3">
      <c r="A4150" t="s">
        <v>348</v>
      </c>
      <c r="B4150">
        <v>2017</v>
      </c>
      <c r="C4150" s="1">
        <v>1050000</v>
      </c>
      <c r="D4150">
        <v>70000</v>
      </c>
      <c r="E4150" t="s">
        <v>14</v>
      </c>
      <c r="F4150" t="s">
        <v>11</v>
      </c>
      <c r="G4150" t="s">
        <v>12</v>
      </c>
      <c r="H4150" t="s">
        <v>121</v>
      </c>
      <c r="I4150" t="s">
        <v>1899</v>
      </c>
      <c r="J4150" t="s">
        <v>1900</v>
      </c>
      <c r="K4150" t="s">
        <v>1901</v>
      </c>
      <c r="L4150" t="s">
        <v>1902</v>
      </c>
      <c r="M4150">
        <v>5</v>
      </c>
    </row>
    <row r="4151" spans="1:13" x14ac:dyDescent="0.3">
      <c r="A4151" t="s">
        <v>3468</v>
      </c>
      <c r="B4151">
        <v>2015</v>
      </c>
      <c r="C4151" s="1">
        <v>2700000</v>
      </c>
      <c r="D4151">
        <v>105000</v>
      </c>
      <c r="E4151" t="s">
        <v>14</v>
      </c>
      <c r="F4151" t="s">
        <v>11</v>
      </c>
      <c r="G4151" t="s">
        <v>19</v>
      </c>
      <c r="H4151" t="s">
        <v>126</v>
      </c>
      <c r="I4151" t="s">
        <v>2933</v>
      </c>
      <c r="J4151" t="s">
        <v>1977</v>
      </c>
      <c r="K4151" t="s">
        <v>1978</v>
      </c>
      <c r="L4151" t="s">
        <v>2934</v>
      </c>
      <c r="M4151">
        <v>5</v>
      </c>
    </row>
    <row r="4152" spans="1:13" x14ac:dyDescent="0.3">
      <c r="A4152" t="s">
        <v>244</v>
      </c>
      <c r="B4152">
        <v>2016</v>
      </c>
      <c r="C4152" s="1">
        <v>400000</v>
      </c>
      <c r="D4152">
        <v>100000</v>
      </c>
      <c r="E4152" t="s">
        <v>14</v>
      </c>
      <c r="F4152" t="s">
        <v>25</v>
      </c>
      <c r="G4152" t="s">
        <v>12</v>
      </c>
      <c r="H4152" t="s">
        <v>121</v>
      </c>
      <c r="I4152" t="s">
        <v>2048</v>
      </c>
      <c r="J4152" t="s">
        <v>1625</v>
      </c>
      <c r="K4152" t="s">
        <v>1626</v>
      </c>
      <c r="L4152" t="s">
        <v>2049</v>
      </c>
      <c r="M4152">
        <v>5</v>
      </c>
    </row>
    <row r="4153" spans="1:13" x14ac:dyDescent="0.3">
      <c r="A4153" t="s">
        <v>3469</v>
      </c>
      <c r="B4153">
        <v>2011</v>
      </c>
      <c r="C4153" s="1">
        <v>400000</v>
      </c>
      <c r="D4153">
        <v>100000</v>
      </c>
      <c r="E4153" t="s">
        <v>14</v>
      </c>
      <c r="F4153" t="s">
        <v>25</v>
      </c>
      <c r="G4153" t="s">
        <v>12</v>
      </c>
      <c r="H4153" t="s">
        <v>121</v>
      </c>
      <c r="I4153" t="s">
        <v>2170</v>
      </c>
      <c r="J4153" t="s">
        <v>2164</v>
      </c>
      <c r="K4153" t="s">
        <v>1920</v>
      </c>
      <c r="L4153" t="s">
        <v>2422</v>
      </c>
      <c r="M4153">
        <v>9</v>
      </c>
    </row>
    <row r="4154" spans="1:13" x14ac:dyDescent="0.3">
      <c r="A4154" t="s">
        <v>127</v>
      </c>
      <c r="B4154">
        <v>2009</v>
      </c>
      <c r="C4154" s="1">
        <v>85000</v>
      </c>
      <c r="D4154">
        <v>90000</v>
      </c>
      <c r="E4154" t="s">
        <v>10</v>
      </c>
      <c r="F4154" t="s">
        <v>25</v>
      </c>
      <c r="G4154" t="s">
        <v>12</v>
      </c>
      <c r="H4154" t="s">
        <v>126</v>
      </c>
      <c r="I4154" t="s">
        <v>1687</v>
      </c>
      <c r="J4154" t="s">
        <v>1655</v>
      </c>
      <c r="K4154" t="s">
        <v>1688</v>
      </c>
      <c r="L4154" t="s">
        <v>1689</v>
      </c>
      <c r="M4154">
        <v>5</v>
      </c>
    </row>
    <row r="4155" spans="1:13" x14ac:dyDescent="0.3">
      <c r="A4155" t="s">
        <v>555</v>
      </c>
      <c r="B4155">
        <v>2018</v>
      </c>
      <c r="C4155" s="1">
        <v>1300000</v>
      </c>
      <c r="D4155">
        <v>35000</v>
      </c>
      <c r="E4155" t="s">
        <v>14</v>
      </c>
      <c r="F4155" t="s">
        <v>25</v>
      </c>
      <c r="G4155" t="s">
        <v>12</v>
      </c>
      <c r="H4155" t="s">
        <v>121</v>
      </c>
      <c r="I4155" t="s">
        <v>2072</v>
      </c>
      <c r="J4155" t="s">
        <v>1742</v>
      </c>
      <c r="K4155" t="s">
        <v>2128</v>
      </c>
      <c r="L4155" t="s">
        <v>1954</v>
      </c>
      <c r="M4155">
        <v>7</v>
      </c>
    </row>
    <row r="4156" spans="1:13" x14ac:dyDescent="0.3">
      <c r="A4156" t="s">
        <v>1221</v>
      </c>
      <c r="B4156">
        <v>2018</v>
      </c>
      <c r="C4156" s="1">
        <v>819999</v>
      </c>
      <c r="D4156">
        <v>11500</v>
      </c>
      <c r="E4156" t="s">
        <v>14</v>
      </c>
      <c r="F4156" t="s">
        <v>25</v>
      </c>
      <c r="G4156" t="s">
        <v>12</v>
      </c>
      <c r="H4156" t="s">
        <v>121</v>
      </c>
      <c r="I4156" t="s">
        <v>2372</v>
      </c>
      <c r="J4156" t="s">
        <v>2039</v>
      </c>
      <c r="K4156" t="s">
        <v>1765</v>
      </c>
      <c r="L4156" t="s">
        <v>2105</v>
      </c>
      <c r="M4156">
        <v>7</v>
      </c>
    </row>
    <row r="4157" spans="1:13" x14ac:dyDescent="0.3">
      <c r="A4157" t="s">
        <v>3470</v>
      </c>
      <c r="B4157">
        <v>2015</v>
      </c>
      <c r="C4157" s="1">
        <v>620000</v>
      </c>
      <c r="D4157">
        <v>40000</v>
      </c>
      <c r="E4157" t="s">
        <v>14</v>
      </c>
      <c r="F4157" t="s">
        <v>25</v>
      </c>
      <c r="G4157" t="s">
        <v>19</v>
      </c>
      <c r="H4157" t="s">
        <v>121</v>
      </c>
      <c r="I4157" t="s">
        <v>2372</v>
      </c>
      <c r="J4157" t="s">
        <v>2039</v>
      </c>
      <c r="K4157" t="s">
        <v>1765</v>
      </c>
      <c r="L4157" t="s">
        <v>2105</v>
      </c>
      <c r="M4157">
        <v>7</v>
      </c>
    </row>
    <row r="4158" spans="1:13" x14ac:dyDescent="0.3">
      <c r="A4158" t="s">
        <v>1275</v>
      </c>
      <c r="B4158">
        <v>2018</v>
      </c>
      <c r="C4158" s="1">
        <v>260000</v>
      </c>
      <c r="D4158">
        <v>50000</v>
      </c>
      <c r="E4158" t="s">
        <v>10</v>
      </c>
      <c r="F4158" t="s">
        <v>25</v>
      </c>
      <c r="G4158" t="s">
        <v>12</v>
      </c>
      <c r="H4158" t="s">
        <v>121</v>
      </c>
      <c r="I4158" t="s">
        <v>1915</v>
      </c>
      <c r="J4158" t="s">
        <v>1916</v>
      </c>
      <c r="K4158" t="s">
        <v>1678</v>
      </c>
      <c r="L4158" t="s">
        <v>1917</v>
      </c>
      <c r="M4158">
        <v>5</v>
      </c>
    </row>
    <row r="4159" spans="1:13" x14ac:dyDescent="0.3">
      <c r="A4159" t="s">
        <v>685</v>
      </c>
      <c r="B4159">
        <v>2015</v>
      </c>
      <c r="C4159" s="1">
        <v>484999</v>
      </c>
      <c r="D4159">
        <v>55380</v>
      </c>
      <c r="E4159" t="s">
        <v>10</v>
      </c>
      <c r="F4159" t="s">
        <v>11</v>
      </c>
      <c r="G4159" t="s">
        <v>12</v>
      </c>
      <c r="H4159" t="s">
        <v>121</v>
      </c>
      <c r="I4159" t="s">
        <v>1677</v>
      </c>
      <c r="J4159" t="s">
        <v>1647</v>
      </c>
      <c r="K4159" t="s">
        <v>1682</v>
      </c>
      <c r="L4159" t="s">
        <v>1865</v>
      </c>
      <c r="M4159">
        <v>5</v>
      </c>
    </row>
    <row r="4160" spans="1:13" x14ac:dyDescent="0.3">
      <c r="A4160" t="s">
        <v>3471</v>
      </c>
      <c r="B4160">
        <v>2015</v>
      </c>
      <c r="C4160" s="1">
        <v>2500000</v>
      </c>
      <c r="D4160">
        <v>13500</v>
      </c>
      <c r="E4160" t="s">
        <v>14</v>
      </c>
      <c r="F4160" t="s">
        <v>11</v>
      </c>
      <c r="G4160" t="s">
        <v>19</v>
      </c>
      <c r="H4160" t="s">
        <v>121</v>
      </c>
      <c r="I4160" t="s">
        <v>2004</v>
      </c>
      <c r="J4160" t="s">
        <v>2579</v>
      </c>
      <c r="K4160" t="s">
        <v>3099</v>
      </c>
      <c r="L4160" t="s">
        <v>3100</v>
      </c>
      <c r="M4160">
        <v>5</v>
      </c>
    </row>
    <row r="4161" spans="1:13" x14ac:dyDescent="0.3">
      <c r="A4161" t="s">
        <v>3472</v>
      </c>
      <c r="B4161">
        <v>2017</v>
      </c>
      <c r="C4161" s="1">
        <v>650000</v>
      </c>
      <c r="D4161">
        <v>18816</v>
      </c>
      <c r="E4161" t="s">
        <v>10</v>
      </c>
      <c r="F4161" t="s">
        <v>11</v>
      </c>
      <c r="G4161" t="s">
        <v>12</v>
      </c>
      <c r="H4161" t="s">
        <v>121</v>
      </c>
      <c r="I4161" t="s">
        <v>1733</v>
      </c>
      <c r="J4161" t="s">
        <v>1681</v>
      </c>
      <c r="K4161" t="s">
        <v>2206</v>
      </c>
      <c r="L4161" t="s">
        <v>1857</v>
      </c>
      <c r="M4161">
        <v>5</v>
      </c>
    </row>
    <row r="4162" spans="1:13" x14ac:dyDescent="0.3">
      <c r="A4162" t="s">
        <v>3429</v>
      </c>
      <c r="B4162">
        <v>2017</v>
      </c>
      <c r="C4162" s="1">
        <v>1748999</v>
      </c>
      <c r="D4162">
        <v>33019</v>
      </c>
      <c r="E4162" t="s">
        <v>14</v>
      </c>
      <c r="F4162" t="s">
        <v>11</v>
      </c>
      <c r="G4162" t="s">
        <v>12</v>
      </c>
      <c r="H4162" t="s">
        <v>121</v>
      </c>
      <c r="I4162" t="s">
        <v>2669</v>
      </c>
      <c r="J4162" t="s">
        <v>2670</v>
      </c>
      <c r="K4162" t="s">
        <v>2671</v>
      </c>
      <c r="L4162" t="s">
        <v>2672</v>
      </c>
      <c r="M4162">
        <v>7</v>
      </c>
    </row>
    <row r="4163" spans="1:13" x14ac:dyDescent="0.3">
      <c r="A4163" t="s">
        <v>1364</v>
      </c>
      <c r="B4163">
        <v>2017</v>
      </c>
      <c r="C4163" s="1">
        <v>925000</v>
      </c>
      <c r="D4163">
        <v>18000</v>
      </c>
      <c r="E4163" t="s">
        <v>10</v>
      </c>
      <c r="F4163" t="s">
        <v>11</v>
      </c>
      <c r="G4163" t="s">
        <v>19</v>
      </c>
      <c r="H4163" t="s">
        <v>121</v>
      </c>
      <c r="I4163" t="s">
        <v>2007</v>
      </c>
      <c r="J4163" t="s">
        <v>1634</v>
      </c>
      <c r="K4163" t="s">
        <v>1753</v>
      </c>
      <c r="L4163" t="s">
        <v>1754</v>
      </c>
      <c r="M4163">
        <v>5</v>
      </c>
    </row>
    <row r="4164" spans="1:13" x14ac:dyDescent="0.3">
      <c r="A4164" t="s">
        <v>1448</v>
      </c>
      <c r="B4164">
        <v>2017</v>
      </c>
      <c r="C4164" s="1">
        <v>810000</v>
      </c>
      <c r="D4164">
        <v>47747</v>
      </c>
      <c r="E4164" t="s">
        <v>14</v>
      </c>
      <c r="F4164" t="s">
        <v>11</v>
      </c>
      <c r="G4164" t="s">
        <v>12</v>
      </c>
      <c r="H4164" t="s">
        <v>121</v>
      </c>
      <c r="I4164" t="s">
        <v>2062</v>
      </c>
      <c r="J4164" t="s">
        <v>1625</v>
      </c>
      <c r="K4164" t="s">
        <v>1685</v>
      </c>
      <c r="L4164" t="s">
        <v>1686</v>
      </c>
      <c r="M4164">
        <v>5</v>
      </c>
    </row>
    <row r="4165" spans="1:13" x14ac:dyDescent="0.3">
      <c r="A4165" t="s">
        <v>635</v>
      </c>
      <c r="B4165">
        <v>2013</v>
      </c>
      <c r="C4165" s="1">
        <v>910000</v>
      </c>
      <c r="D4165">
        <v>70000</v>
      </c>
      <c r="E4165" t="s">
        <v>14</v>
      </c>
      <c r="F4165" t="s">
        <v>25</v>
      </c>
      <c r="G4165" t="s">
        <v>12</v>
      </c>
      <c r="H4165" t="s">
        <v>126</v>
      </c>
      <c r="I4165" t="s">
        <v>1763</v>
      </c>
      <c r="J4165" t="s">
        <v>1764</v>
      </c>
      <c r="K4165" t="s">
        <v>1765</v>
      </c>
      <c r="L4165" t="s">
        <v>1766</v>
      </c>
      <c r="M4165">
        <v>8</v>
      </c>
    </row>
    <row r="4166" spans="1:13" x14ac:dyDescent="0.3">
      <c r="A4166" t="s">
        <v>3473</v>
      </c>
      <c r="B4166">
        <v>2016</v>
      </c>
      <c r="C4166" s="1">
        <v>300000</v>
      </c>
      <c r="D4166">
        <v>60000</v>
      </c>
      <c r="E4166" t="s">
        <v>14</v>
      </c>
      <c r="F4166" t="s">
        <v>25</v>
      </c>
      <c r="G4166" t="s">
        <v>12</v>
      </c>
      <c r="H4166" t="s">
        <v>126</v>
      </c>
      <c r="I4166" t="s">
        <v>2315</v>
      </c>
      <c r="J4166" t="s">
        <v>1896</v>
      </c>
      <c r="K4166" t="s">
        <v>3474</v>
      </c>
      <c r="L4166" t="s">
        <v>2317</v>
      </c>
      <c r="M4166">
        <v>5</v>
      </c>
    </row>
    <row r="4167" spans="1:13" x14ac:dyDescent="0.3">
      <c r="A4167" t="s">
        <v>868</v>
      </c>
      <c r="B4167">
        <v>2004</v>
      </c>
      <c r="C4167" s="1">
        <v>120000</v>
      </c>
      <c r="D4167">
        <v>80000</v>
      </c>
      <c r="E4167" t="s">
        <v>10</v>
      </c>
      <c r="F4167" t="s">
        <v>25</v>
      </c>
      <c r="G4167" t="s">
        <v>12</v>
      </c>
      <c r="H4167" t="s">
        <v>126</v>
      </c>
      <c r="I4167" t="s">
        <v>1670</v>
      </c>
      <c r="J4167" t="s">
        <v>1671</v>
      </c>
      <c r="K4167" t="s">
        <v>1672</v>
      </c>
      <c r="L4167" t="s">
        <v>1673</v>
      </c>
      <c r="M4167">
        <v>5</v>
      </c>
    </row>
    <row r="4168" spans="1:13" x14ac:dyDescent="0.3">
      <c r="A4168" t="s">
        <v>3475</v>
      </c>
      <c r="B4168">
        <v>2015</v>
      </c>
      <c r="C4168" s="1">
        <v>490000</v>
      </c>
      <c r="D4168">
        <v>45900</v>
      </c>
      <c r="E4168" t="s">
        <v>10</v>
      </c>
      <c r="F4168" t="s">
        <v>25</v>
      </c>
      <c r="G4168" t="s">
        <v>12</v>
      </c>
      <c r="H4168" t="s">
        <v>126</v>
      </c>
      <c r="I4168" t="s">
        <v>1723</v>
      </c>
      <c r="J4168" t="s">
        <v>1647</v>
      </c>
      <c r="K4168" t="s">
        <v>1724</v>
      </c>
      <c r="L4168" t="s">
        <v>1725</v>
      </c>
      <c r="M4168">
        <v>5</v>
      </c>
    </row>
    <row r="4169" spans="1:13" x14ac:dyDescent="0.3">
      <c r="A4169" t="s">
        <v>770</v>
      </c>
      <c r="B4169">
        <v>2013</v>
      </c>
      <c r="C4169" s="1">
        <v>425000</v>
      </c>
      <c r="D4169">
        <v>70000</v>
      </c>
      <c r="E4169" t="s">
        <v>14</v>
      </c>
      <c r="F4169" t="s">
        <v>25</v>
      </c>
      <c r="G4169" t="s">
        <v>12</v>
      </c>
      <c r="H4169" t="s">
        <v>121</v>
      </c>
      <c r="I4169" t="s">
        <v>2360</v>
      </c>
      <c r="J4169" t="s">
        <v>1629</v>
      </c>
      <c r="K4169" t="s">
        <v>1698</v>
      </c>
      <c r="L4169" t="s">
        <v>1686</v>
      </c>
      <c r="M4169">
        <v>5</v>
      </c>
    </row>
    <row r="4170" spans="1:13" x14ac:dyDescent="0.3">
      <c r="A4170" t="s">
        <v>163</v>
      </c>
      <c r="B4170">
        <v>2011</v>
      </c>
      <c r="C4170" s="1">
        <v>155000</v>
      </c>
      <c r="D4170">
        <v>40000</v>
      </c>
      <c r="E4170" t="s">
        <v>10</v>
      </c>
      <c r="F4170" t="s">
        <v>25</v>
      </c>
      <c r="G4170" t="s">
        <v>12</v>
      </c>
      <c r="H4170" t="s">
        <v>121</v>
      </c>
      <c r="I4170" t="s">
        <v>1687</v>
      </c>
      <c r="J4170" t="s">
        <v>1655</v>
      </c>
      <c r="K4170" t="s">
        <v>1688</v>
      </c>
      <c r="L4170" t="s">
        <v>1689</v>
      </c>
      <c r="M4170">
        <v>5</v>
      </c>
    </row>
    <row r="4171" spans="1:13" x14ac:dyDescent="0.3">
      <c r="A4171" t="s">
        <v>407</v>
      </c>
      <c r="B4171">
        <v>2013</v>
      </c>
      <c r="C4171" s="1">
        <v>490000</v>
      </c>
      <c r="D4171">
        <v>90000</v>
      </c>
      <c r="E4171" t="s">
        <v>14</v>
      </c>
      <c r="F4171" t="s">
        <v>25</v>
      </c>
      <c r="G4171" t="s">
        <v>12</v>
      </c>
      <c r="H4171" t="s">
        <v>126</v>
      </c>
      <c r="I4171" t="s">
        <v>2157</v>
      </c>
      <c r="J4171" t="s">
        <v>1742</v>
      </c>
      <c r="K4171" t="s">
        <v>1877</v>
      </c>
      <c r="L4171" t="s">
        <v>1878</v>
      </c>
      <c r="M4171">
        <v>8</v>
      </c>
    </row>
    <row r="4172" spans="1:13" x14ac:dyDescent="0.3">
      <c r="A4172" t="s">
        <v>316</v>
      </c>
      <c r="B4172">
        <v>2010</v>
      </c>
      <c r="C4172" s="1">
        <v>132000</v>
      </c>
      <c r="D4172">
        <v>105000</v>
      </c>
      <c r="E4172" t="s">
        <v>10</v>
      </c>
      <c r="F4172" t="s">
        <v>25</v>
      </c>
      <c r="G4172" t="s">
        <v>12</v>
      </c>
      <c r="H4172" t="s">
        <v>121</v>
      </c>
      <c r="I4172" t="s">
        <v>1687</v>
      </c>
      <c r="J4172" t="s">
        <v>1655</v>
      </c>
      <c r="K4172" t="s">
        <v>1688</v>
      </c>
      <c r="L4172" t="s">
        <v>1689</v>
      </c>
      <c r="M4172">
        <v>5</v>
      </c>
    </row>
    <row r="4173" spans="1:13" x14ac:dyDescent="0.3">
      <c r="A4173" t="s">
        <v>3284</v>
      </c>
      <c r="B4173">
        <v>2018</v>
      </c>
      <c r="C4173" s="1">
        <v>750000</v>
      </c>
      <c r="D4173">
        <v>30000</v>
      </c>
      <c r="E4173" t="s">
        <v>14</v>
      </c>
      <c r="F4173" t="s">
        <v>25</v>
      </c>
      <c r="G4173" t="s">
        <v>12</v>
      </c>
      <c r="H4173" t="s">
        <v>121</v>
      </c>
      <c r="I4173" t="s">
        <v>1691</v>
      </c>
      <c r="J4173" t="s">
        <v>1639</v>
      </c>
      <c r="K4173" t="s">
        <v>1811</v>
      </c>
      <c r="L4173" t="s">
        <v>2267</v>
      </c>
      <c r="M4173">
        <v>5</v>
      </c>
    </row>
    <row r="4174" spans="1:13" x14ac:dyDescent="0.3">
      <c r="A4174" t="s">
        <v>158</v>
      </c>
      <c r="B4174">
        <v>2011</v>
      </c>
      <c r="C4174" s="1">
        <v>225000</v>
      </c>
      <c r="D4174">
        <v>20000</v>
      </c>
      <c r="E4174" t="s">
        <v>10</v>
      </c>
      <c r="F4174" t="s">
        <v>25</v>
      </c>
      <c r="G4174" t="s">
        <v>12</v>
      </c>
      <c r="H4174" t="s">
        <v>121</v>
      </c>
      <c r="I4174" t="s">
        <v>1677</v>
      </c>
      <c r="J4174" t="s">
        <v>1730</v>
      </c>
      <c r="K4174" t="s">
        <v>1660</v>
      </c>
      <c r="L4174" t="s">
        <v>1731</v>
      </c>
      <c r="M4174">
        <v>5</v>
      </c>
    </row>
    <row r="4175" spans="1:13" x14ac:dyDescent="0.3">
      <c r="A4175" t="s">
        <v>1097</v>
      </c>
      <c r="B4175">
        <v>2011</v>
      </c>
      <c r="C4175" s="1">
        <v>240000</v>
      </c>
      <c r="D4175">
        <v>80000</v>
      </c>
      <c r="E4175" t="s">
        <v>10</v>
      </c>
      <c r="F4175" t="s">
        <v>25</v>
      </c>
      <c r="G4175" t="s">
        <v>12</v>
      </c>
      <c r="H4175" t="s">
        <v>121</v>
      </c>
      <c r="I4175" t="s">
        <v>1807</v>
      </c>
      <c r="J4175" t="s">
        <v>1647</v>
      </c>
      <c r="K4175" t="s">
        <v>1808</v>
      </c>
      <c r="L4175" t="s">
        <v>2118</v>
      </c>
      <c r="M4175">
        <v>5</v>
      </c>
    </row>
    <row r="4176" spans="1:13" x14ac:dyDescent="0.3">
      <c r="A4176" t="s">
        <v>362</v>
      </c>
      <c r="B4176">
        <v>2004</v>
      </c>
      <c r="C4176" s="1">
        <v>33351</v>
      </c>
      <c r="D4176">
        <v>90000</v>
      </c>
      <c r="E4176" t="s">
        <v>10</v>
      </c>
      <c r="F4176" t="s">
        <v>25</v>
      </c>
      <c r="G4176" t="s">
        <v>12</v>
      </c>
      <c r="H4176" t="s">
        <v>154</v>
      </c>
      <c r="I4176" t="s">
        <v>1677</v>
      </c>
      <c r="J4176" t="s">
        <v>1730</v>
      </c>
      <c r="K4176" t="s">
        <v>1660</v>
      </c>
      <c r="L4176" t="s">
        <v>1731</v>
      </c>
      <c r="M4176">
        <v>5</v>
      </c>
    </row>
    <row r="4177" spans="1:13" x14ac:dyDescent="0.3">
      <c r="A4177" t="s">
        <v>413</v>
      </c>
      <c r="B4177">
        <v>2010</v>
      </c>
      <c r="C4177" s="1">
        <v>80000</v>
      </c>
      <c r="D4177">
        <v>80000</v>
      </c>
      <c r="E4177" t="s">
        <v>10</v>
      </c>
      <c r="F4177" t="s">
        <v>25</v>
      </c>
      <c r="G4177" t="s">
        <v>12</v>
      </c>
      <c r="H4177" t="s">
        <v>126</v>
      </c>
      <c r="I4177" t="s">
        <v>1970</v>
      </c>
      <c r="J4177" t="s">
        <v>2546</v>
      </c>
      <c r="K4177" t="s">
        <v>2458</v>
      </c>
      <c r="L4177" t="s">
        <v>2547</v>
      </c>
      <c r="M4177">
        <v>5</v>
      </c>
    </row>
    <row r="4178" spans="1:13" x14ac:dyDescent="0.3">
      <c r="A4178" t="s">
        <v>239</v>
      </c>
      <c r="B4178">
        <v>2004</v>
      </c>
      <c r="C4178" s="1">
        <v>40000</v>
      </c>
      <c r="D4178">
        <v>120000</v>
      </c>
      <c r="E4178" t="s">
        <v>10</v>
      </c>
      <c r="F4178" t="s">
        <v>25</v>
      </c>
      <c r="G4178" t="s">
        <v>12</v>
      </c>
      <c r="H4178" t="s">
        <v>121</v>
      </c>
      <c r="I4178" t="s">
        <v>1642</v>
      </c>
      <c r="J4178" t="s">
        <v>1655</v>
      </c>
      <c r="K4178" t="s">
        <v>1656</v>
      </c>
      <c r="L4178" t="s">
        <v>1657</v>
      </c>
      <c r="M4178">
        <v>4</v>
      </c>
    </row>
    <row r="4179" spans="1:13" x14ac:dyDescent="0.3">
      <c r="A4179" t="s">
        <v>1418</v>
      </c>
      <c r="B4179">
        <v>2019</v>
      </c>
      <c r="C4179" s="1">
        <v>1100000</v>
      </c>
      <c r="D4179">
        <v>50000</v>
      </c>
      <c r="E4179" t="s">
        <v>14</v>
      </c>
      <c r="F4179" t="s">
        <v>25</v>
      </c>
      <c r="G4179" t="s">
        <v>12</v>
      </c>
      <c r="H4179" t="s">
        <v>126</v>
      </c>
      <c r="I4179" t="s">
        <v>1903</v>
      </c>
      <c r="J4179" t="s">
        <v>1629</v>
      </c>
      <c r="K4179" t="s">
        <v>1698</v>
      </c>
      <c r="L4179" t="s">
        <v>1686</v>
      </c>
      <c r="M4179">
        <v>7</v>
      </c>
    </row>
    <row r="4180" spans="1:13" x14ac:dyDescent="0.3">
      <c r="A4180" t="s">
        <v>1459</v>
      </c>
      <c r="B4180">
        <v>2016</v>
      </c>
      <c r="C4180" s="1">
        <v>380000</v>
      </c>
      <c r="D4180">
        <v>80000</v>
      </c>
      <c r="E4180" t="s">
        <v>14</v>
      </c>
      <c r="F4180" t="s">
        <v>25</v>
      </c>
      <c r="G4180" t="s">
        <v>12</v>
      </c>
      <c r="H4180" t="s">
        <v>126</v>
      </c>
      <c r="I4180" t="s">
        <v>2257</v>
      </c>
      <c r="J4180" t="s">
        <v>2179</v>
      </c>
      <c r="K4180" t="s">
        <v>2279</v>
      </c>
      <c r="L4180" t="s">
        <v>2259</v>
      </c>
      <c r="M4180">
        <v>5</v>
      </c>
    </row>
    <row r="4181" spans="1:13" x14ac:dyDescent="0.3">
      <c r="A4181" t="s">
        <v>436</v>
      </c>
      <c r="B4181">
        <v>2011</v>
      </c>
      <c r="C4181" s="1">
        <v>300000</v>
      </c>
      <c r="D4181">
        <v>120000</v>
      </c>
      <c r="E4181" t="s">
        <v>14</v>
      </c>
      <c r="F4181" t="s">
        <v>25</v>
      </c>
      <c r="G4181" t="s">
        <v>12</v>
      </c>
      <c r="H4181" t="s">
        <v>126</v>
      </c>
      <c r="I4181" t="s">
        <v>2163</v>
      </c>
      <c r="J4181" t="s">
        <v>1742</v>
      </c>
      <c r="K4181" t="s">
        <v>1905</v>
      </c>
      <c r="L4181" t="s">
        <v>1744</v>
      </c>
      <c r="M4181">
        <v>7</v>
      </c>
    </row>
    <row r="4182" spans="1:13" x14ac:dyDescent="0.3">
      <c r="A4182" t="s">
        <v>3056</v>
      </c>
      <c r="B4182">
        <v>2014</v>
      </c>
      <c r="C4182" s="1">
        <v>240000</v>
      </c>
      <c r="D4182">
        <v>50000</v>
      </c>
      <c r="E4182" t="s">
        <v>10</v>
      </c>
      <c r="F4182" t="s">
        <v>25</v>
      </c>
      <c r="G4182" t="s">
        <v>12</v>
      </c>
      <c r="H4182" t="s">
        <v>121</v>
      </c>
      <c r="I4182" t="s">
        <v>2085</v>
      </c>
      <c r="J4182" t="s">
        <v>1655</v>
      </c>
      <c r="K4182" t="s">
        <v>1711</v>
      </c>
      <c r="L4182" t="s">
        <v>1712</v>
      </c>
      <c r="M4182">
        <v>5</v>
      </c>
    </row>
    <row r="4183" spans="1:13" x14ac:dyDescent="0.3">
      <c r="A4183" t="s">
        <v>459</v>
      </c>
      <c r="B4183">
        <v>2011</v>
      </c>
      <c r="C4183" s="1">
        <v>325000</v>
      </c>
      <c r="D4183">
        <v>70000</v>
      </c>
      <c r="E4183" t="s">
        <v>14</v>
      </c>
      <c r="F4183" t="s">
        <v>25</v>
      </c>
      <c r="G4183" t="s">
        <v>12</v>
      </c>
      <c r="H4183" t="s">
        <v>121</v>
      </c>
      <c r="I4183" t="s">
        <v>1826</v>
      </c>
      <c r="J4183" t="s">
        <v>1625</v>
      </c>
      <c r="K4183" t="s">
        <v>1626</v>
      </c>
      <c r="L4183" t="s">
        <v>1627</v>
      </c>
      <c r="M4183">
        <v>5</v>
      </c>
    </row>
    <row r="4184" spans="1:13" x14ac:dyDescent="0.3">
      <c r="A4184" t="s">
        <v>798</v>
      </c>
      <c r="B4184">
        <v>2016</v>
      </c>
      <c r="C4184" s="1">
        <v>400000</v>
      </c>
      <c r="D4184">
        <v>130000</v>
      </c>
      <c r="E4184" t="s">
        <v>14</v>
      </c>
      <c r="F4184" t="s">
        <v>25</v>
      </c>
      <c r="G4184" t="s">
        <v>12</v>
      </c>
      <c r="H4184" t="s">
        <v>121</v>
      </c>
      <c r="I4184" t="s">
        <v>2283</v>
      </c>
      <c r="J4184" t="s">
        <v>1681</v>
      </c>
      <c r="K4184" t="s">
        <v>2284</v>
      </c>
      <c r="L4184" t="s">
        <v>2285</v>
      </c>
      <c r="M4184">
        <v>6</v>
      </c>
    </row>
    <row r="4185" spans="1:13" x14ac:dyDescent="0.3">
      <c r="A4185" t="s">
        <v>1159</v>
      </c>
      <c r="B4185">
        <v>2017</v>
      </c>
      <c r="C4185" s="1">
        <v>800000</v>
      </c>
      <c r="D4185">
        <v>50000</v>
      </c>
      <c r="E4185" t="s">
        <v>14</v>
      </c>
      <c r="F4185" t="s">
        <v>25</v>
      </c>
      <c r="G4185" t="s">
        <v>12</v>
      </c>
      <c r="H4185" t="s">
        <v>121</v>
      </c>
      <c r="I4185" t="s">
        <v>3220</v>
      </c>
      <c r="J4185" t="s">
        <v>1667</v>
      </c>
      <c r="K4185" t="s">
        <v>1909</v>
      </c>
      <c r="L4185" t="s">
        <v>1910</v>
      </c>
      <c r="M4185">
        <v>8</v>
      </c>
    </row>
    <row r="4186" spans="1:13" x14ac:dyDescent="0.3">
      <c r="A4186" t="s">
        <v>182</v>
      </c>
      <c r="B4186">
        <v>2018</v>
      </c>
      <c r="C4186" s="1">
        <v>950000</v>
      </c>
      <c r="D4186">
        <v>80000</v>
      </c>
      <c r="E4186" t="s">
        <v>14</v>
      </c>
      <c r="F4186" t="s">
        <v>25</v>
      </c>
      <c r="G4186" t="s">
        <v>12</v>
      </c>
      <c r="H4186" t="s">
        <v>121</v>
      </c>
      <c r="I4186" t="s">
        <v>1638</v>
      </c>
      <c r="J4186" t="s">
        <v>1629</v>
      </c>
      <c r="K4186" t="s">
        <v>1914</v>
      </c>
      <c r="L4186" t="s">
        <v>1836</v>
      </c>
      <c r="M4186">
        <v>5</v>
      </c>
    </row>
    <row r="4187" spans="1:13" x14ac:dyDescent="0.3">
      <c r="A4187" t="s">
        <v>459</v>
      </c>
      <c r="B4187">
        <v>2013</v>
      </c>
      <c r="C4187" s="1">
        <v>300000</v>
      </c>
      <c r="D4187">
        <v>120000</v>
      </c>
      <c r="E4187" t="s">
        <v>14</v>
      </c>
      <c r="F4187" t="s">
        <v>25</v>
      </c>
      <c r="G4187" t="s">
        <v>12</v>
      </c>
      <c r="H4187" t="s">
        <v>151</v>
      </c>
      <c r="I4187" t="s">
        <v>1826</v>
      </c>
      <c r="J4187" t="s">
        <v>1625</v>
      </c>
      <c r="K4187" t="s">
        <v>1626</v>
      </c>
      <c r="L4187" t="s">
        <v>1627</v>
      </c>
      <c r="M4187">
        <v>5</v>
      </c>
    </row>
    <row r="4188" spans="1:13" x14ac:dyDescent="0.3">
      <c r="A4188" t="s">
        <v>3476</v>
      </c>
      <c r="B4188">
        <v>2017</v>
      </c>
      <c r="C4188" s="1">
        <v>530000</v>
      </c>
      <c r="D4188">
        <v>59000</v>
      </c>
      <c r="E4188" t="s">
        <v>10</v>
      </c>
      <c r="F4188" t="s">
        <v>25</v>
      </c>
      <c r="G4188" t="s">
        <v>12</v>
      </c>
      <c r="H4188" t="s">
        <v>121</v>
      </c>
      <c r="I4188" t="s">
        <v>1680</v>
      </c>
      <c r="J4188" t="s">
        <v>1681</v>
      </c>
      <c r="K4188" t="s">
        <v>1682</v>
      </c>
      <c r="L4188" t="s">
        <v>1683</v>
      </c>
      <c r="M4188">
        <v>5</v>
      </c>
    </row>
    <row r="4189" spans="1:13" x14ac:dyDescent="0.3">
      <c r="A4189" t="s">
        <v>136</v>
      </c>
      <c r="B4189">
        <v>2013</v>
      </c>
      <c r="C4189" s="1">
        <v>350000</v>
      </c>
      <c r="D4189">
        <v>100000</v>
      </c>
      <c r="E4189" t="s">
        <v>14</v>
      </c>
      <c r="F4189" t="s">
        <v>25</v>
      </c>
      <c r="G4189" t="s">
        <v>12</v>
      </c>
      <c r="H4189" t="s">
        <v>154</v>
      </c>
      <c r="I4189" t="s">
        <v>1713</v>
      </c>
      <c r="J4189" t="s">
        <v>1625</v>
      </c>
      <c r="K4189" t="s">
        <v>1714</v>
      </c>
      <c r="L4189" t="s">
        <v>1715</v>
      </c>
      <c r="M4189">
        <v>7</v>
      </c>
    </row>
    <row r="4190" spans="1:13" x14ac:dyDescent="0.3">
      <c r="A4190" t="s">
        <v>1308</v>
      </c>
      <c r="B4190">
        <v>2008</v>
      </c>
      <c r="C4190" s="1">
        <v>168000</v>
      </c>
      <c r="D4190">
        <v>50000</v>
      </c>
      <c r="E4190" t="s">
        <v>10</v>
      </c>
      <c r="F4190" t="s">
        <v>25</v>
      </c>
      <c r="G4190" t="s">
        <v>19</v>
      </c>
      <c r="H4190" t="s">
        <v>121</v>
      </c>
      <c r="I4190" t="s">
        <v>2500</v>
      </c>
      <c r="J4190" t="s">
        <v>3300</v>
      </c>
      <c r="K4190" t="s">
        <v>2785</v>
      </c>
      <c r="L4190" t="s">
        <v>3477</v>
      </c>
      <c r="M4190">
        <v>5</v>
      </c>
    </row>
    <row r="4191" spans="1:13" x14ac:dyDescent="0.3">
      <c r="A4191" t="s">
        <v>215</v>
      </c>
      <c r="B4191">
        <v>2016</v>
      </c>
      <c r="C4191" s="1">
        <v>240000</v>
      </c>
      <c r="D4191">
        <v>45000</v>
      </c>
      <c r="E4191" t="s">
        <v>10</v>
      </c>
      <c r="F4191" t="s">
        <v>25</v>
      </c>
      <c r="G4191" t="s">
        <v>12</v>
      </c>
      <c r="H4191" t="s">
        <v>126</v>
      </c>
      <c r="I4191" t="s">
        <v>2080</v>
      </c>
      <c r="J4191" t="s">
        <v>2081</v>
      </c>
      <c r="K4191" t="s">
        <v>2082</v>
      </c>
      <c r="L4191" t="s">
        <v>2083</v>
      </c>
      <c r="M4191">
        <v>5</v>
      </c>
    </row>
    <row r="4192" spans="1:13" x14ac:dyDescent="0.3">
      <c r="A4192" t="s">
        <v>286</v>
      </c>
      <c r="B4192">
        <v>2010</v>
      </c>
      <c r="C4192" s="1">
        <v>220000</v>
      </c>
      <c r="D4192">
        <v>80000</v>
      </c>
      <c r="E4192" t="s">
        <v>14</v>
      </c>
      <c r="F4192" t="s">
        <v>25</v>
      </c>
      <c r="G4192" t="s">
        <v>12</v>
      </c>
      <c r="H4192" t="s">
        <v>151</v>
      </c>
      <c r="I4192" t="s">
        <v>1674</v>
      </c>
      <c r="J4192" t="s">
        <v>1625</v>
      </c>
      <c r="K4192" t="s">
        <v>1675</v>
      </c>
      <c r="L4192" t="s">
        <v>1627</v>
      </c>
      <c r="M4192">
        <v>5</v>
      </c>
    </row>
    <row r="4193" spans="1:13" x14ac:dyDescent="0.3">
      <c r="A4193" t="s">
        <v>122</v>
      </c>
      <c r="B4193">
        <v>2008</v>
      </c>
      <c r="C4193" s="1">
        <v>110000</v>
      </c>
      <c r="D4193">
        <v>80000</v>
      </c>
      <c r="E4193" t="s">
        <v>10</v>
      </c>
      <c r="F4193" t="s">
        <v>25</v>
      </c>
      <c r="G4193" t="s">
        <v>12</v>
      </c>
      <c r="H4193" t="s">
        <v>151</v>
      </c>
      <c r="I4193" t="s">
        <v>1677</v>
      </c>
      <c r="J4193" t="s">
        <v>1651</v>
      </c>
      <c r="K4193" t="s">
        <v>1678</v>
      </c>
      <c r="L4193" t="s">
        <v>1679</v>
      </c>
      <c r="M4193">
        <v>5</v>
      </c>
    </row>
    <row r="4194" spans="1:13" x14ac:dyDescent="0.3">
      <c r="A4194" t="s">
        <v>440</v>
      </c>
      <c r="B4194">
        <v>2016</v>
      </c>
      <c r="C4194" s="1">
        <v>850000</v>
      </c>
      <c r="D4194">
        <v>100000</v>
      </c>
      <c r="E4194" t="s">
        <v>14</v>
      </c>
      <c r="F4194" t="s">
        <v>25</v>
      </c>
      <c r="G4194" t="s">
        <v>12</v>
      </c>
      <c r="H4194" t="s">
        <v>121</v>
      </c>
      <c r="I4194" t="s">
        <v>1718</v>
      </c>
      <c r="J4194" t="s">
        <v>1625</v>
      </c>
      <c r="K4194" t="s">
        <v>1685</v>
      </c>
      <c r="L4194" t="s">
        <v>1686</v>
      </c>
      <c r="M4194">
        <v>5</v>
      </c>
    </row>
    <row r="4195" spans="1:13" x14ac:dyDescent="0.3">
      <c r="A4195" t="s">
        <v>795</v>
      </c>
      <c r="B4195">
        <v>2018</v>
      </c>
      <c r="C4195" s="1">
        <v>2064000</v>
      </c>
      <c r="D4195">
        <v>24000</v>
      </c>
      <c r="E4195" t="s">
        <v>14</v>
      </c>
      <c r="F4195" t="s">
        <v>25</v>
      </c>
      <c r="G4195" t="s">
        <v>12</v>
      </c>
      <c r="H4195" t="s">
        <v>121</v>
      </c>
      <c r="I4195" t="s">
        <v>2669</v>
      </c>
      <c r="J4195" t="s">
        <v>2670</v>
      </c>
      <c r="K4195" t="s">
        <v>2671</v>
      </c>
      <c r="L4195" t="s">
        <v>2672</v>
      </c>
      <c r="M4195">
        <v>8</v>
      </c>
    </row>
    <row r="4196" spans="1:13" x14ac:dyDescent="0.3">
      <c r="A4196" t="s">
        <v>2709</v>
      </c>
      <c r="B4196">
        <v>2018</v>
      </c>
      <c r="C4196" s="1">
        <v>950000</v>
      </c>
      <c r="D4196">
        <v>25000</v>
      </c>
      <c r="E4196" t="s">
        <v>14</v>
      </c>
      <c r="F4196" t="s">
        <v>25</v>
      </c>
      <c r="G4196" t="s">
        <v>12</v>
      </c>
      <c r="H4196" t="s">
        <v>121</v>
      </c>
      <c r="I4196" t="s">
        <v>1820</v>
      </c>
      <c r="J4196" t="s">
        <v>1625</v>
      </c>
      <c r="K4196" t="s">
        <v>1685</v>
      </c>
      <c r="L4196" t="s">
        <v>1686</v>
      </c>
      <c r="M4196">
        <v>5</v>
      </c>
    </row>
    <row r="4197" spans="1:13" x14ac:dyDescent="0.3">
      <c r="A4197" t="s">
        <v>173</v>
      </c>
      <c r="B4197">
        <v>2013</v>
      </c>
      <c r="C4197" s="1">
        <v>200000</v>
      </c>
      <c r="D4197">
        <v>68697</v>
      </c>
      <c r="E4197" t="s">
        <v>10</v>
      </c>
      <c r="F4197" t="s">
        <v>25</v>
      </c>
      <c r="G4197" t="s">
        <v>12</v>
      </c>
      <c r="H4197" t="s">
        <v>154</v>
      </c>
      <c r="I4197" t="s">
        <v>2031</v>
      </c>
      <c r="J4197" t="s">
        <v>2250</v>
      </c>
      <c r="K4197" t="s">
        <v>2251</v>
      </c>
      <c r="L4197" t="s">
        <v>2252</v>
      </c>
      <c r="M4197">
        <v>5</v>
      </c>
    </row>
    <row r="4198" spans="1:13" x14ac:dyDescent="0.3">
      <c r="A4198" t="s">
        <v>1012</v>
      </c>
      <c r="B4198">
        <v>2017</v>
      </c>
      <c r="C4198" s="1">
        <v>660000</v>
      </c>
      <c r="D4198">
        <v>30000</v>
      </c>
      <c r="E4198" t="s">
        <v>14</v>
      </c>
      <c r="F4198" t="s">
        <v>25</v>
      </c>
      <c r="G4198" t="s">
        <v>12</v>
      </c>
      <c r="H4198" t="s">
        <v>121</v>
      </c>
      <c r="I4198" t="s">
        <v>1825</v>
      </c>
      <c r="J4198" t="s">
        <v>1625</v>
      </c>
      <c r="K4198" t="s">
        <v>1626</v>
      </c>
      <c r="L4198" t="s">
        <v>1627</v>
      </c>
      <c r="M4198">
        <v>5</v>
      </c>
    </row>
    <row r="4199" spans="1:13" x14ac:dyDescent="0.3">
      <c r="A4199" t="s">
        <v>125</v>
      </c>
      <c r="B4199">
        <v>2013</v>
      </c>
      <c r="C4199" s="1">
        <v>420000</v>
      </c>
      <c r="D4199">
        <v>40000</v>
      </c>
      <c r="E4199" t="s">
        <v>14</v>
      </c>
      <c r="F4199" t="s">
        <v>25</v>
      </c>
      <c r="G4199" t="s">
        <v>12</v>
      </c>
      <c r="H4199" t="s">
        <v>126</v>
      </c>
      <c r="I4199" t="s">
        <v>2360</v>
      </c>
      <c r="J4199" t="s">
        <v>1629</v>
      </c>
      <c r="K4199" t="s">
        <v>1698</v>
      </c>
      <c r="L4199" t="s">
        <v>1686</v>
      </c>
      <c r="M4199">
        <v>5</v>
      </c>
    </row>
    <row r="4200" spans="1:13" x14ac:dyDescent="0.3">
      <c r="A4200" t="s">
        <v>3478</v>
      </c>
      <c r="B4200">
        <v>2010</v>
      </c>
      <c r="C4200" s="1">
        <v>150000</v>
      </c>
      <c r="D4200">
        <v>29000</v>
      </c>
      <c r="E4200" t="s">
        <v>10</v>
      </c>
      <c r="F4200" t="s">
        <v>25</v>
      </c>
      <c r="G4200" t="s">
        <v>12</v>
      </c>
      <c r="H4200" t="s">
        <v>121</v>
      </c>
      <c r="I4200" t="s">
        <v>2749</v>
      </c>
      <c r="J4200" t="s">
        <v>1889</v>
      </c>
      <c r="K4200" t="s">
        <v>1890</v>
      </c>
      <c r="L4200" t="s">
        <v>1891</v>
      </c>
      <c r="M4200">
        <v>5</v>
      </c>
    </row>
    <row r="4201" spans="1:13" x14ac:dyDescent="0.3">
      <c r="A4201" t="s">
        <v>323</v>
      </c>
      <c r="B4201">
        <v>2013</v>
      </c>
      <c r="C4201" s="1">
        <v>175000</v>
      </c>
      <c r="D4201">
        <v>68000</v>
      </c>
      <c r="E4201" t="s">
        <v>14</v>
      </c>
      <c r="F4201" t="s">
        <v>25</v>
      </c>
      <c r="G4201" t="s">
        <v>12</v>
      </c>
      <c r="H4201" t="s">
        <v>126</v>
      </c>
      <c r="I4201" t="s">
        <v>2309</v>
      </c>
      <c r="J4201" t="s">
        <v>2310</v>
      </c>
      <c r="K4201" t="s">
        <v>2311</v>
      </c>
      <c r="L4201" t="s">
        <v>2312</v>
      </c>
      <c r="M4201">
        <v>5</v>
      </c>
    </row>
    <row r="4202" spans="1:13" x14ac:dyDescent="0.3">
      <c r="A4202" t="s">
        <v>3479</v>
      </c>
      <c r="B4202">
        <v>2018</v>
      </c>
      <c r="C4202" s="1">
        <v>750000</v>
      </c>
      <c r="D4202">
        <v>15000</v>
      </c>
      <c r="E4202" t="s">
        <v>10</v>
      </c>
      <c r="F4202" t="s">
        <v>25</v>
      </c>
      <c r="G4202" t="s">
        <v>19</v>
      </c>
      <c r="H4202" t="s">
        <v>121</v>
      </c>
      <c r="I4202" t="s">
        <v>2524</v>
      </c>
      <c r="J4202" t="s">
        <v>1704</v>
      </c>
      <c r="K4202" t="s">
        <v>2090</v>
      </c>
      <c r="L4202" t="s">
        <v>2117</v>
      </c>
      <c r="M4202">
        <v>5</v>
      </c>
    </row>
    <row r="4203" spans="1:13" x14ac:dyDescent="0.3">
      <c r="A4203" t="s">
        <v>400</v>
      </c>
      <c r="B4203">
        <v>2014</v>
      </c>
      <c r="C4203" s="1">
        <v>425000</v>
      </c>
      <c r="D4203">
        <v>70000</v>
      </c>
      <c r="E4203" t="s">
        <v>14</v>
      </c>
      <c r="F4203" t="s">
        <v>25</v>
      </c>
      <c r="G4203" t="s">
        <v>12</v>
      </c>
      <c r="H4203" t="s">
        <v>121</v>
      </c>
      <c r="I4203" t="s">
        <v>2472</v>
      </c>
      <c r="J4203" t="s">
        <v>1625</v>
      </c>
      <c r="K4203" t="s">
        <v>2473</v>
      </c>
      <c r="L4203" t="s">
        <v>1627</v>
      </c>
      <c r="M4203">
        <v>5</v>
      </c>
    </row>
    <row r="4204" spans="1:13" x14ac:dyDescent="0.3">
      <c r="A4204" t="s">
        <v>3480</v>
      </c>
      <c r="B4204">
        <v>2015</v>
      </c>
      <c r="C4204" s="1">
        <v>790000</v>
      </c>
      <c r="D4204">
        <v>126000</v>
      </c>
      <c r="E4204" t="s">
        <v>14</v>
      </c>
      <c r="F4204" t="s">
        <v>25</v>
      </c>
      <c r="G4204" t="s">
        <v>12</v>
      </c>
      <c r="H4204" t="s">
        <v>154</v>
      </c>
      <c r="I4204" t="s">
        <v>2041</v>
      </c>
      <c r="J4204" t="s">
        <v>1659</v>
      </c>
      <c r="K4204" t="s">
        <v>2042</v>
      </c>
      <c r="L4204" t="s">
        <v>2043</v>
      </c>
      <c r="M4204">
        <v>5</v>
      </c>
    </row>
    <row r="4205" spans="1:13" x14ac:dyDescent="0.3">
      <c r="A4205" t="s">
        <v>318</v>
      </c>
      <c r="B4205">
        <v>2011</v>
      </c>
      <c r="C4205" s="1">
        <v>830000</v>
      </c>
      <c r="D4205">
        <v>300000</v>
      </c>
      <c r="E4205" t="s">
        <v>14</v>
      </c>
      <c r="F4205" t="s">
        <v>25</v>
      </c>
      <c r="G4205" t="s">
        <v>12</v>
      </c>
      <c r="H4205" t="s">
        <v>154</v>
      </c>
      <c r="I4205" t="s">
        <v>2148</v>
      </c>
      <c r="J4205" t="s">
        <v>1764</v>
      </c>
      <c r="K4205" t="s">
        <v>2149</v>
      </c>
      <c r="L4205" t="s">
        <v>2150</v>
      </c>
      <c r="M4205">
        <v>7</v>
      </c>
    </row>
    <row r="4206" spans="1:13" x14ac:dyDescent="0.3">
      <c r="A4206" t="s">
        <v>3054</v>
      </c>
      <c r="B4206">
        <v>2015</v>
      </c>
      <c r="C4206" s="1">
        <v>650000</v>
      </c>
      <c r="D4206">
        <v>94000</v>
      </c>
      <c r="E4206" t="s">
        <v>14</v>
      </c>
      <c r="F4206" t="s">
        <v>25</v>
      </c>
      <c r="G4206" t="s">
        <v>12</v>
      </c>
      <c r="H4206" t="s">
        <v>126</v>
      </c>
      <c r="I4206" t="s">
        <v>3055</v>
      </c>
      <c r="J4206" t="s">
        <v>1629</v>
      </c>
      <c r="K4206" t="s">
        <v>1698</v>
      </c>
      <c r="L4206" t="s">
        <v>1686</v>
      </c>
      <c r="M4206">
        <v>7</v>
      </c>
    </row>
    <row r="4207" spans="1:13" x14ac:dyDescent="0.3">
      <c r="A4207" t="s">
        <v>814</v>
      </c>
      <c r="B4207">
        <v>2015</v>
      </c>
      <c r="C4207" s="1">
        <v>780000</v>
      </c>
      <c r="D4207">
        <v>129000</v>
      </c>
      <c r="E4207" t="s">
        <v>14</v>
      </c>
      <c r="F4207" t="s">
        <v>25</v>
      </c>
      <c r="G4207" t="s">
        <v>12</v>
      </c>
      <c r="H4207" t="s">
        <v>154</v>
      </c>
      <c r="I4207" t="s">
        <v>2041</v>
      </c>
      <c r="J4207" t="s">
        <v>1659</v>
      </c>
      <c r="K4207" t="s">
        <v>2042</v>
      </c>
      <c r="L4207" t="s">
        <v>2043</v>
      </c>
      <c r="M4207">
        <v>5</v>
      </c>
    </row>
    <row r="4208" spans="1:13" x14ac:dyDescent="0.3">
      <c r="A4208" t="s">
        <v>150</v>
      </c>
      <c r="B4208">
        <v>2010</v>
      </c>
      <c r="C4208" s="1">
        <v>180000</v>
      </c>
      <c r="D4208">
        <v>55000</v>
      </c>
      <c r="E4208" t="s">
        <v>10</v>
      </c>
      <c r="F4208" t="s">
        <v>25</v>
      </c>
      <c r="G4208" t="s">
        <v>12</v>
      </c>
      <c r="H4208" t="s">
        <v>126</v>
      </c>
      <c r="I4208" t="s">
        <v>1849</v>
      </c>
      <c r="J4208" t="s">
        <v>1850</v>
      </c>
      <c r="K4208" t="s">
        <v>1851</v>
      </c>
      <c r="L4208" t="s">
        <v>1852</v>
      </c>
      <c r="M4208">
        <v>5</v>
      </c>
    </row>
    <row r="4209" spans="1:13" x14ac:dyDescent="0.3">
      <c r="A4209" t="s">
        <v>1493</v>
      </c>
      <c r="B4209">
        <v>2019</v>
      </c>
      <c r="C4209" s="1">
        <v>869999</v>
      </c>
      <c r="D4209">
        <v>40000</v>
      </c>
      <c r="E4209" t="s">
        <v>14</v>
      </c>
      <c r="F4209" t="s">
        <v>25</v>
      </c>
      <c r="G4209" t="s">
        <v>12</v>
      </c>
      <c r="H4209" t="s">
        <v>121</v>
      </c>
      <c r="I4209" t="s">
        <v>1638</v>
      </c>
      <c r="J4209" t="s">
        <v>1629</v>
      </c>
      <c r="K4209" t="s">
        <v>1914</v>
      </c>
      <c r="L4209" t="s">
        <v>1836</v>
      </c>
      <c r="M4209">
        <v>5</v>
      </c>
    </row>
    <row r="4210" spans="1:13" x14ac:dyDescent="0.3">
      <c r="A4210" t="s">
        <v>1059</v>
      </c>
      <c r="B4210">
        <v>2011</v>
      </c>
      <c r="C4210" s="1">
        <v>275000</v>
      </c>
      <c r="D4210">
        <v>50000</v>
      </c>
      <c r="E4210" t="s">
        <v>14</v>
      </c>
      <c r="F4210" t="s">
        <v>25</v>
      </c>
      <c r="G4210" t="s">
        <v>12</v>
      </c>
      <c r="H4210" t="s">
        <v>121</v>
      </c>
      <c r="I4210" t="s">
        <v>1805</v>
      </c>
      <c r="J4210" t="s">
        <v>1625</v>
      </c>
      <c r="K4210" t="s">
        <v>1701</v>
      </c>
      <c r="L4210" t="s">
        <v>1806</v>
      </c>
      <c r="M4210">
        <v>5</v>
      </c>
    </row>
    <row r="4211" spans="1:13" x14ac:dyDescent="0.3">
      <c r="A4211" t="s">
        <v>1523</v>
      </c>
      <c r="B4211">
        <v>2017</v>
      </c>
      <c r="C4211" s="1">
        <v>630000</v>
      </c>
      <c r="D4211">
        <v>25000</v>
      </c>
      <c r="E4211" t="s">
        <v>10</v>
      </c>
      <c r="F4211" t="s">
        <v>25</v>
      </c>
      <c r="G4211" t="s">
        <v>12</v>
      </c>
      <c r="H4211" t="s">
        <v>126</v>
      </c>
      <c r="I4211" t="s">
        <v>1723</v>
      </c>
      <c r="J4211" t="s">
        <v>1647</v>
      </c>
      <c r="K4211" t="s">
        <v>1724</v>
      </c>
      <c r="L4211" t="s">
        <v>1725</v>
      </c>
      <c r="M4211">
        <v>5</v>
      </c>
    </row>
    <row r="4212" spans="1:13" x14ac:dyDescent="0.3">
      <c r="A4212" t="s">
        <v>1565</v>
      </c>
      <c r="B4212">
        <v>2008</v>
      </c>
      <c r="C4212" s="1">
        <v>150000</v>
      </c>
      <c r="D4212">
        <v>60000</v>
      </c>
      <c r="E4212" t="s">
        <v>10</v>
      </c>
      <c r="F4212" t="s">
        <v>25</v>
      </c>
      <c r="G4212" t="s">
        <v>12</v>
      </c>
      <c r="H4212" t="s">
        <v>126</v>
      </c>
      <c r="I4212" t="s">
        <v>3029</v>
      </c>
      <c r="J4212" t="s">
        <v>2077</v>
      </c>
      <c r="K4212" t="s">
        <v>3030</v>
      </c>
      <c r="L4212" t="s">
        <v>3031</v>
      </c>
      <c r="M4212">
        <v>5</v>
      </c>
    </row>
    <row r="4213" spans="1:13" x14ac:dyDescent="0.3">
      <c r="A4213" t="s">
        <v>354</v>
      </c>
      <c r="B4213">
        <v>2016</v>
      </c>
      <c r="C4213" s="1">
        <v>315000</v>
      </c>
      <c r="D4213">
        <v>25000</v>
      </c>
      <c r="E4213" t="s">
        <v>10</v>
      </c>
      <c r="F4213" t="s">
        <v>25</v>
      </c>
      <c r="G4213" t="s">
        <v>12</v>
      </c>
      <c r="H4213" t="s">
        <v>121</v>
      </c>
      <c r="I4213" t="s">
        <v>2085</v>
      </c>
      <c r="J4213" t="s">
        <v>1655</v>
      </c>
      <c r="K4213" t="s">
        <v>1711</v>
      </c>
      <c r="L4213" t="s">
        <v>1712</v>
      </c>
      <c r="M4213">
        <v>5</v>
      </c>
    </row>
    <row r="4214" spans="1:13" x14ac:dyDescent="0.3">
      <c r="A4214" t="s">
        <v>264</v>
      </c>
      <c r="B4214">
        <v>2011</v>
      </c>
      <c r="C4214" s="1">
        <v>189000</v>
      </c>
      <c r="D4214">
        <v>70000</v>
      </c>
      <c r="E4214" t="s">
        <v>14</v>
      </c>
      <c r="F4214" t="s">
        <v>25</v>
      </c>
      <c r="G4214" t="s">
        <v>12</v>
      </c>
      <c r="H4214" t="s">
        <v>126</v>
      </c>
      <c r="I4214" t="s">
        <v>2643</v>
      </c>
      <c r="J4214" t="s">
        <v>1639</v>
      </c>
      <c r="K4214" t="s">
        <v>2124</v>
      </c>
      <c r="L4214" t="s">
        <v>2144</v>
      </c>
      <c r="M4214">
        <v>5</v>
      </c>
    </row>
    <row r="4215" spans="1:13" x14ac:dyDescent="0.3">
      <c r="A4215" t="s">
        <v>219</v>
      </c>
      <c r="B4215">
        <v>2014</v>
      </c>
      <c r="C4215" s="1">
        <v>580000</v>
      </c>
      <c r="D4215">
        <v>120000</v>
      </c>
      <c r="E4215" t="s">
        <v>14</v>
      </c>
      <c r="F4215" t="s">
        <v>25</v>
      </c>
      <c r="G4215" t="s">
        <v>12</v>
      </c>
      <c r="H4215" t="s">
        <v>121</v>
      </c>
      <c r="I4215" t="s">
        <v>1624</v>
      </c>
      <c r="J4215" t="s">
        <v>1625</v>
      </c>
      <c r="K4215" t="s">
        <v>1626</v>
      </c>
      <c r="L4215" t="s">
        <v>1627</v>
      </c>
      <c r="M4215">
        <v>5</v>
      </c>
    </row>
    <row r="4216" spans="1:13" x14ac:dyDescent="0.3">
      <c r="A4216" t="s">
        <v>491</v>
      </c>
      <c r="B4216">
        <v>2009</v>
      </c>
      <c r="C4216" s="1">
        <v>150000</v>
      </c>
      <c r="D4216">
        <v>153000</v>
      </c>
      <c r="E4216" t="s">
        <v>14</v>
      </c>
      <c r="F4216" t="s">
        <v>25</v>
      </c>
      <c r="G4216" t="s">
        <v>12</v>
      </c>
      <c r="H4216" t="s">
        <v>126</v>
      </c>
      <c r="I4216" t="s">
        <v>1676</v>
      </c>
      <c r="J4216" t="s">
        <v>1676</v>
      </c>
      <c r="K4216" t="s">
        <v>1676</v>
      </c>
      <c r="L4216" t="s">
        <v>1676</v>
      </c>
    </row>
    <row r="4217" spans="1:13" x14ac:dyDescent="0.3">
      <c r="A4217" t="s">
        <v>251</v>
      </c>
      <c r="B4217">
        <v>2018</v>
      </c>
      <c r="C4217" s="1">
        <v>825000</v>
      </c>
      <c r="D4217">
        <v>35000</v>
      </c>
      <c r="E4217" t="s">
        <v>14</v>
      </c>
      <c r="F4217" t="s">
        <v>25</v>
      </c>
      <c r="G4217" t="s">
        <v>12</v>
      </c>
      <c r="H4217" t="s">
        <v>121</v>
      </c>
      <c r="I4217" t="s">
        <v>1718</v>
      </c>
      <c r="J4217" t="s">
        <v>1625</v>
      </c>
      <c r="K4217" t="s">
        <v>1685</v>
      </c>
      <c r="L4217" t="s">
        <v>1686</v>
      </c>
      <c r="M4217">
        <v>5</v>
      </c>
    </row>
    <row r="4218" spans="1:13" x14ac:dyDescent="0.3">
      <c r="A4218" t="s">
        <v>426</v>
      </c>
      <c r="B4218">
        <v>2016</v>
      </c>
      <c r="C4218" s="1">
        <v>650000</v>
      </c>
      <c r="D4218">
        <v>60000</v>
      </c>
      <c r="E4218" t="s">
        <v>14</v>
      </c>
      <c r="F4218" t="s">
        <v>25</v>
      </c>
      <c r="G4218" t="s">
        <v>12</v>
      </c>
      <c r="H4218" t="s">
        <v>126</v>
      </c>
      <c r="I4218" t="s">
        <v>2079</v>
      </c>
      <c r="J4218" t="s">
        <v>1742</v>
      </c>
      <c r="K4218" t="s">
        <v>3212</v>
      </c>
      <c r="L4218" t="s">
        <v>1744</v>
      </c>
      <c r="M4218">
        <v>7</v>
      </c>
    </row>
    <row r="4219" spans="1:13" x14ac:dyDescent="0.3">
      <c r="A4219" t="s">
        <v>1157</v>
      </c>
      <c r="B4219">
        <v>2004</v>
      </c>
      <c r="C4219" s="1">
        <v>50000</v>
      </c>
      <c r="D4219">
        <v>62000</v>
      </c>
      <c r="E4219" t="s">
        <v>10</v>
      </c>
      <c r="F4219" t="s">
        <v>25</v>
      </c>
      <c r="G4219" t="s">
        <v>12</v>
      </c>
      <c r="H4219" t="s">
        <v>126</v>
      </c>
      <c r="I4219" t="s">
        <v>2038</v>
      </c>
      <c r="J4219" t="s">
        <v>3481</v>
      </c>
      <c r="K4219" t="s">
        <v>1640</v>
      </c>
      <c r="L4219" t="s">
        <v>3482</v>
      </c>
      <c r="M4219">
        <v>5</v>
      </c>
    </row>
    <row r="4220" spans="1:13" x14ac:dyDescent="0.3">
      <c r="A4220" t="s">
        <v>3483</v>
      </c>
      <c r="B4220">
        <v>2011</v>
      </c>
      <c r="C4220" s="1">
        <v>200000</v>
      </c>
      <c r="D4220">
        <v>120000</v>
      </c>
      <c r="E4220" t="s">
        <v>10</v>
      </c>
      <c r="F4220" t="s">
        <v>25</v>
      </c>
      <c r="G4220" t="s">
        <v>12</v>
      </c>
      <c r="H4220" t="s">
        <v>126</v>
      </c>
      <c r="I4220" t="s">
        <v>3484</v>
      </c>
      <c r="J4220" t="s">
        <v>1681</v>
      </c>
      <c r="K4220" t="s">
        <v>1675</v>
      </c>
      <c r="L4220" t="s">
        <v>1857</v>
      </c>
      <c r="M4220">
        <v>5</v>
      </c>
    </row>
    <row r="4221" spans="1:13" x14ac:dyDescent="0.3">
      <c r="A4221" t="s">
        <v>3485</v>
      </c>
      <c r="B4221">
        <v>2013</v>
      </c>
      <c r="C4221" s="1">
        <v>135000</v>
      </c>
      <c r="D4221">
        <v>120000</v>
      </c>
      <c r="E4221" t="s">
        <v>14</v>
      </c>
      <c r="F4221" t="s">
        <v>25</v>
      </c>
      <c r="G4221" t="s">
        <v>12</v>
      </c>
      <c r="H4221" t="s">
        <v>154</v>
      </c>
      <c r="I4221" t="s">
        <v>2334</v>
      </c>
      <c r="J4221" t="s">
        <v>1896</v>
      </c>
      <c r="K4221" t="s">
        <v>2124</v>
      </c>
      <c r="L4221" t="s">
        <v>1898</v>
      </c>
      <c r="M4221">
        <v>7</v>
      </c>
    </row>
    <row r="4222" spans="1:13" x14ac:dyDescent="0.3">
      <c r="A4222" t="s">
        <v>3268</v>
      </c>
      <c r="B4222">
        <v>2017</v>
      </c>
      <c r="C4222" s="1">
        <v>680000</v>
      </c>
      <c r="D4222">
        <v>80000</v>
      </c>
      <c r="E4222" t="s">
        <v>14</v>
      </c>
      <c r="F4222" t="s">
        <v>25</v>
      </c>
      <c r="G4222" t="s">
        <v>12</v>
      </c>
      <c r="H4222" t="s">
        <v>121</v>
      </c>
      <c r="I4222" t="s">
        <v>1691</v>
      </c>
      <c r="J4222" t="s">
        <v>1639</v>
      </c>
      <c r="K4222" t="s">
        <v>1692</v>
      </c>
      <c r="L4222" t="s">
        <v>1693</v>
      </c>
      <c r="M4222">
        <v>5</v>
      </c>
    </row>
    <row r="4223" spans="1:13" x14ac:dyDescent="0.3">
      <c r="A4223" t="s">
        <v>338</v>
      </c>
      <c r="B4223">
        <v>2017</v>
      </c>
      <c r="C4223" s="1">
        <v>670000</v>
      </c>
      <c r="D4223">
        <v>80000</v>
      </c>
      <c r="E4223" t="s">
        <v>14</v>
      </c>
      <c r="F4223" t="s">
        <v>25</v>
      </c>
      <c r="G4223" t="s">
        <v>12</v>
      </c>
      <c r="H4223" t="s">
        <v>121</v>
      </c>
      <c r="I4223" t="s">
        <v>1691</v>
      </c>
      <c r="J4223" t="s">
        <v>1639</v>
      </c>
      <c r="K4223" t="s">
        <v>1692</v>
      </c>
      <c r="L4223" t="s">
        <v>1693</v>
      </c>
      <c r="M4223">
        <v>5</v>
      </c>
    </row>
    <row r="4224" spans="1:13" x14ac:dyDescent="0.3">
      <c r="A4224" t="s">
        <v>3486</v>
      </c>
      <c r="B4224">
        <v>2010</v>
      </c>
      <c r="C4224" s="1">
        <v>1000000</v>
      </c>
      <c r="D4224">
        <v>60000</v>
      </c>
      <c r="E4224" t="s">
        <v>14</v>
      </c>
      <c r="F4224" t="s">
        <v>25</v>
      </c>
      <c r="G4224" t="s">
        <v>19</v>
      </c>
      <c r="H4224" t="s">
        <v>121</v>
      </c>
      <c r="I4224" t="s">
        <v>3487</v>
      </c>
      <c r="J4224" t="s">
        <v>1953</v>
      </c>
      <c r="K4224" t="s">
        <v>2376</v>
      </c>
      <c r="L4224" t="s">
        <v>3488</v>
      </c>
      <c r="M4224">
        <v>5</v>
      </c>
    </row>
    <row r="4225" spans="1:13" x14ac:dyDescent="0.3">
      <c r="A4225" t="s">
        <v>558</v>
      </c>
      <c r="B4225">
        <v>2010</v>
      </c>
      <c r="C4225" s="1">
        <v>240000</v>
      </c>
      <c r="D4225">
        <v>80000</v>
      </c>
      <c r="E4225" t="s">
        <v>10</v>
      </c>
      <c r="F4225" t="s">
        <v>25</v>
      </c>
      <c r="G4225" t="s">
        <v>12</v>
      </c>
      <c r="H4225" t="s">
        <v>126</v>
      </c>
      <c r="I4225" t="s">
        <v>2249</v>
      </c>
      <c r="J4225" t="s">
        <v>1730</v>
      </c>
      <c r="K4225" t="s">
        <v>1660</v>
      </c>
      <c r="L4225" t="s">
        <v>1731</v>
      </c>
      <c r="M4225">
        <v>5</v>
      </c>
    </row>
    <row r="4226" spans="1:13" x14ac:dyDescent="0.3">
      <c r="A4226" t="s">
        <v>3049</v>
      </c>
      <c r="B4226">
        <v>2014</v>
      </c>
      <c r="C4226" s="1">
        <v>555000</v>
      </c>
      <c r="D4226">
        <v>147279</v>
      </c>
      <c r="E4226" t="s">
        <v>14</v>
      </c>
      <c r="F4226" t="s">
        <v>25</v>
      </c>
      <c r="G4226" t="s">
        <v>12</v>
      </c>
      <c r="H4226" t="s">
        <v>126</v>
      </c>
      <c r="I4226" t="s">
        <v>1733</v>
      </c>
      <c r="J4226" t="s">
        <v>3050</v>
      </c>
      <c r="K4226" t="s">
        <v>3051</v>
      </c>
      <c r="L4226" t="s">
        <v>3052</v>
      </c>
      <c r="M4226">
        <v>7</v>
      </c>
    </row>
    <row r="4227" spans="1:13" x14ac:dyDescent="0.3">
      <c r="A4227" t="s">
        <v>3489</v>
      </c>
      <c r="B4227">
        <v>2013</v>
      </c>
      <c r="C4227" s="1">
        <v>455000</v>
      </c>
      <c r="D4227">
        <v>98000</v>
      </c>
      <c r="E4227" t="s">
        <v>14</v>
      </c>
      <c r="F4227" t="s">
        <v>25</v>
      </c>
      <c r="G4227" t="s">
        <v>12</v>
      </c>
      <c r="H4227" t="s">
        <v>121</v>
      </c>
      <c r="I4227" t="s">
        <v>2428</v>
      </c>
      <c r="J4227" t="s">
        <v>1832</v>
      </c>
      <c r="K4227" t="s">
        <v>1998</v>
      </c>
      <c r="L4227" t="s">
        <v>1631</v>
      </c>
      <c r="M4227">
        <v>5</v>
      </c>
    </row>
    <row r="4228" spans="1:13" x14ac:dyDescent="0.3">
      <c r="A4228" t="s">
        <v>219</v>
      </c>
      <c r="B4228">
        <v>2018</v>
      </c>
      <c r="C4228" s="1">
        <v>750000</v>
      </c>
      <c r="D4228">
        <v>25000</v>
      </c>
      <c r="E4228" t="s">
        <v>14</v>
      </c>
      <c r="F4228" t="s">
        <v>25</v>
      </c>
      <c r="G4228" t="s">
        <v>12</v>
      </c>
      <c r="H4228" t="s">
        <v>121</v>
      </c>
      <c r="I4228" t="s">
        <v>2075</v>
      </c>
      <c r="J4228" t="s">
        <v>1625</v>
      </c>
      <c r="K4228" t="s">
        <v>2076</v>
      </c>
      <c r="L4228" t="s">
        <v>1627</v>
      </c>
      <c r="M4228">
        <v>5</v>
      </c>
    </row>
    <row r="4229" spans="1:13" x14ac:dyDescent="0.3">
      <c r="A4229" t="s">
        <v>2780</v>
      </c>
      <c r="B4229">
        <v>2016</v>
      </c>
      <c r="C4229" s="1">
        <v>700000</v>
      </c>
      <c r="D4229">
        <v>90000</v>
      </c>
      <c r="E4229" t="s">
        <v>14</v>
      </c>
      <c r="F4229" t="s">
        <v>25</v>
      </c>
      <c r="G4229" t="s">
        <v>19</v>
      </c>
      <c r="H4229" t="s">
        <v>121</v>
      </c>
      <c r="I4229" t="s">
        <v>1699</v>
      </c>
      <c r="J4229" t="s">
        <v>1625</v>
      </c>
      <c r="K4229" t="s">
        <v>1626</v>
      </c>
      <c r="L4229" t="s">
        <v>1627</v>
      </c>
      <c r="M4229">
        <v>5</v>
      </c>
    </row>
    <row r="4230" spans="1:13" x14ac:dyDescent="0.3">
      <c r="A4230" t="s">
        <v>2702</v>
      </c>
      <c r="B4230">
        <v>2016</v>
      </c>
      <c r="C4230" s="1">
        <v>220000</v>
      </c>
      <c r="D4230">
        <v>22000</v>
      </c>
      <c r="E4230" t="s">
        <v>10</v>
      </c>
      <c r="F4230" t="s">
        <v>25</v>
      </c>
      <c r="G4230" t="s">
        <v>19</v>
      </c>
      <c r="H4230" t="s">
        <v>121</v>
      </c>
      <c r="I4230" t="s">
        <v>1903</v>
      </c>
      <c r="J4230" t="s">
        <v>2215</v>
      </c>
      <c r="K4230" t="s">
        <v>2619</v>
      </c>
      <c r="L4230" t="s">
        <v>2217</v>
      </c>
      <c r="M4230">
        <v>4</v>
      </c>
    </row>
    <row r="4231" spans="1:13" x14ac:dyDescent="0.3">
      <c r="A4231" t="s">
        <v>2983</v>
      </c>
      <c r="B4231">
        <v>2014</v>
      </c>
      <c r="C4231" s="1">
        <v>160000</v>
      </c>
      <c r="D4231">
        <v>120000</v>
      </c>
      <c r="E4231" t="s">
        <v>14</v>
      </c>
      <c r="F4231" t="s">
        <v>25</v>
      </c>
      <c r="G4231" t="s">
        <v>12</v>
      </c>
      <c r="H4231" t="s">
        <v>121</v>
      </c>
      <c r="I4231" t="s">
        <v>2436</v>
      </c>
      <c r="J4231" t="s">
        <v>1639</v>
      </c>
      <c r="K4231" t="s">
        <v>2143</v>
      </c>
      <c r="L4231" t="s">
        <v>2144</v>
      </c>
      <c r="M4231">
        <v>5</v>
      </c>
    </row>
    <row r="4232" spans="1:13" x14ac:dyDescent="0.3">
      <c r="A4232" t="s">
        <v>3406</v>
      </c>
      <c r="B4232">
        <v>2013</v>
      </c>
      <c r="C4232" s="1">
        <v>225000</v>
      </c>
      <c r="D4232">
        <v>100000</v>
      </c>
      <c r="E4232" t="s">
        <v>14</v>
      </c>
      <c r="F4232" t="s">
        <v>25</v>
      </c>
      <c r="G4232" t="s">
        <v>12</v>
      </c>
      <c r="H4232" t="s">
        <v>126</v>
      </c>
      <c r="I4232" t="s">
        <v>2525</v>
      </c>
      <c r="J4232" t="s">
        <v>1625</v>
      </c>
      <c r="K4232" t="s">
        <v>2537</v>
      </c>
      <c r="L4232" t="s">
        <v>2538</v>
      </c>
      <c r="M4232">
        <v>5</v>
      </c>
    </row>
    <row r="4233" spans="1:13" x14ac:dyDescent="0.3">
      <c r="A4233" t="s">
        <v>2502</v>
      </c>
      <c r="B4233">
        <v>2008</v>
      </c>
      <c r="C4233" s="1">
        <v>140000</v>
      </c>
      <c r="D4233">
        <v>120000</v>
      </c>
      <c r="E4233" t="s">
        <v>14</v>
      </c>
      <c r="F4233" t="s">
        <v>25</v>
      </c>
      <c r="G4233" t="s">
        <v>12</v>
      </c>
      <c r="H4233" t="s">
        <v>126</v>
      </c>
      <c r="I4233" t="s">
        <v>1895</v>
      </c>
      <c r="J4233" t="s">
        <v>1639</v>
      </c>
      <c r="K4233" t="s">
        <v>2143</v>
      </c>
      <c r="L4233" t="s">
        <v>1898</v>
      </c>
      <c r="M4233">
        <v>5</v>
      </c>
    </row>
    <row r="4234" spans="1:13" x14ac:dyDescent="0.3">
      <c r="A4234" t="s">
        <v>219</v>
      </c>
      <c r="B4234">
        <v>2014</v>
      </c>
      <c r="C4234" s="1">
        <v>600000</v>
      </c>
      <c r="D4234">
        <v>70000</v>
      </c>
      <c r="E4234" t="s">
        <v>14</v>
      </c>
      <c r="F4234" t="s">
        <v>25</v>
      </c>
      <c r="G4234" t="s">
        <v>12</v>
      </c>
      <c r="H4234" t="s">
        <v>126</v>
      </c>
      <c r="I4234" t="s">
        <v>1624</v>
      </c>
      <c r="J4234" t="s">
        <v>1625</v>
      </c>
      <c r="K4234" t="s">
        <v>1626</v>
      </c>
      <c r="L4234" t="s">
        <v>1627</v>
      </c>
      <c r="M4234">
        <v>5</v>
      </c>
    </row>
    <row r="4235" spans="1:13" x14ac:dyDescent="0.3">
      <c r="A4235" t="s">
        <v>1050</v>
      </c>
      <c r="B4235">
        <v>2015</v>
      </c>
      <c r="C4235" s="1">
        <v>1000000</v>
      </c>
      <c r="D4235">
        <v>24700</v>
      </c>
      <c r="E4235" t="s">
        <v>14</v>
      </c>
      <c r="F4235" t="s">
        <v>25</v>
      </c>
      <c r="G4235" t="s">
        <v>12</v>
      </c>
      <c r="H4235" t="s">
        <v>121</v>
      </c>
      <c r="I4235" t="s">
        <v>1746</v>
      </c>
      <c r="J4235" t="s">
        <v>1742</v>
      </c>
      <c r="K4235" t="s">
        <v>2108</v>
      </c>
      <c r="L4235" t="s">
        <v>2109</v>
      </c>
      <c r="M4235">
        <v>7</v>
      </c>
    </row>
    <row r="4236" spans="1:13" x14ac:dyDescent="0.3">
      <c r="A4236" t="s">
        <v>240</v>
      </c>
      <c r="B4236">
        <v>2008</v>
      </c>
      <c r="C4236" s="1">
        <v>65000</v>
      </c>
      <c r="D4236">
        <v>100000</v>
      </c>
      <c r="E4236" t="s">
        <v>10</v>
      </c>
      <c r="F4236" t="s">
        <v>25</v>
      </c>
      <c r="G4236" t="s">
        <v>12</v>
      </c>
      <c r="H4236" t="s">
        <v>154</v>
      </c>
      <c r="I4236" t="s">
        <v>1970</v>
      </c>
      <c r="J4236" t="s">
        <v>2546</v>
      </c>
      <c r="K4236" t="s">
        <v>2458</v>
      </c>
      <c r="L4236" t="s">
        <v>2547</v>
      </c>
      <c r="M4236">
        <v>5</v>
      </c>
    </row>
    <row r="4237" spans="1:13" x14ac:dyDescent="0.3">
      <c r="A4237" t="s">
        <v>1098</v>
      </c>
      <c r="B4237">
        <v>2019</v>
      </c>
      <c r="C4237" s="1">
        <v>500000</v>
      </c>
      <c r="D4237">
        <v>10000</v>
      </c>
      <c r="E4237" t="s">
        <v>10</v>
      </c>
      <c r="F4237" t="s">
        <v>25</v>
      </c>
      <c r="G4237" t="s">
        <v>12</v>
      </c>
      <c r="H4237" t="s">
        <v>121</v>
      </c>
      <c r="I4237" t="s">
        <v>2697</v>
      </c>
      <c r="J4237" t="s">
        <v>1647</v>
      </c>
      <c r="K4237" t="s">
        <v>1870</v>
      </c>
      <c r="L4237" t="s">
        <v>1871</v>
      </c>
      <c r="M4237">
        <v>5</v>
      </c>
    </row>
    <row r="4238" spans="1:13" x14ac:dyDescent="0.3">
      <c r="A4238" t="s">
        <v>300</v>
      </c>
      <c r="B4238">
        <v>2017</v>
      </c>
      <c r="C4238" s="1">
        <v>1150000</v>
      </c>
      <c r="D4238">
        <v>43526</v>
      </c>
      <c r="E4238" t="s">
        <v>14</v>
      </c>
      <c r="F4238" t="s">
        <v>11</v>
      </c>
      <c r="G4238" t="s">
        <v>12</v>
      </c>
      <c r="H4238" t="s">
        <v>121</v>
      </c>
      <c r="I4238" t="s">
        <v>1746</v>
      </c>
      <c r="J4238" t="s">
        <v>1742</v>
      </c>
      <c r="K4238" t="s">
        <v>2108</v>
      </c>
      <c r="L4238" t="s">
        <v>2109</v>
      </c>
      <c r="M4238">
        <v>7</v>
      </c>
    </row>
    <row r="4239" spans="1:13" x14ac:dyDescent="0.3">
      <c r="A4239" t="s">
        <v>997</v>
      </c>
      <c r="B4239">
        <v>2012</v>
      </c>
      <c r="C4239" s="1">
        <v>320000</v>
      </c>
      <c r="D4239">
        <v>55885</v>
      </c>
      <c r="E4239" t="s">
        <v>10</v>
      </c>
      <c r="F4239" t="s">
        <v>11</v>
      </c>
      <c r="G4239" t="s">
        <v>12</v>
      </c>
      <c r="H4239" t="s">
        <v>121</v>
      </c>
      <c r="I4239" t="s">
        <v>3484</v>
      </c>
      <c r="J4239" t="s">
        <v>1681</v>
      </c>
      <c r="K4239" t="s">
        <v>2035</v>
      </c>
      <c r="L4239" t="s">
        <v>1857</v>
      </c>
      <c r="M4239">
        <v>5</v>
      </c>
    </row>
    <row r="4240" spans="1:13" x14ac:dyDescent="0.3">
      <c r="A4240" t="s">
        <v>1018</v>
      </c>
      <c r="B4240">
        <v>2019</v>
      </c>
      <c r="C4240" s="1">
        <v>950000</v>
      </c>
      <c r="D4240">
        <v>16034</v>
      </c>
      <c r="E4240" t="s">
        <v>14</v>
      </c>
      <c r="F4240" t="s">
        <v>11</v>
      </c>
      <c r="G4240" t="s">
        <v>12</v>
      </c>
      <c r="H4240" t="s">
        <v>121</v>
      </c>
      <c r="I4240" t="s">
        <v>2711</v>
      </c>
      <c r="J4240" t="s">
        <v>1629</v>
      </c>
      <c r="K4240" t="s">
        <v>1914</v>
      </c>
      <c r="L4240" t="s">
        <v>2712</v>
      </c>
      <c r="M4240">
        <v>5</v>
      </c>
    </row>
    <row r="4241" spans="1:13" x14ac:dyDescent="0.3">
      <c r="A4241" t="s">
        <v>830</v>
      </c>
      <c r="B4241">
        <v>2012</v>
      </c>
      <c r="C4241" s="1">
        <v>250000</v>
      </c>
      <c r="D4241">
        <v>156040</v>
      </c>
      <c r="E4241" t="s">
        <v>14</v>
      </c>
      <c r="F4241" t="s">
        <v>11</v>
      </c>
      <c r="G4241" t="s">
        <v>12</v>
      </c>
      <c r="H4241" t="s">
        <v>121</v>
      </c>
      <c r="I4241" t="s">
        <v>1662</v>
      </c>
      <c r="J4241" t="s">
        <v>1663</v>
      </c>
      <c r="K4241" t="s">
        <v>2029</v>
      </c>
      <c r="L4241" t="s">
        <v>1665</v>
      </c>
      <c r="M4241">
        <v>5</v>
      </c>
    </row>
    <row r="4242" spans="1:13" x14ac:dyDescent="0.3">
      <c r="A4242" t="s">
        <v>433</v>
      </c>
      <c r="B4242">
        <v>2004</v>
      </c>
      <c r="C4242" s="1">
        <v>400000</v>
      </c>
      <c r="D4242">
        <v>93415</v>
      </c>
      <c r="E4242" t="s">
        <v>14</v>
      </c>
      <c r="F4242" t="s">
        <v>11</v>
      </c>
      <c r="G4242" t="s">
        <v>12</v>
      </c>
      <c r="H4242" t="s">
        <v>121</v>
      </c>
      <c r="I4242" t="s">
        <v>2856</v>
      </c>
      <c r="J4242" t="s">
        <v>2409</v>
      </c>
      <c r="K4242" t="s">
        <v>1968</v>
      </c>
      <c r="L4242" t="s">
        <v>2904</v>
      </c>
      <c r="M4242">
        <v>7</v>
      </c>
    </row>
    <row r="4243" spans="1:13" x14ac:dyDescent="0.3">
      <c r="A4243" t="s">
        <v>3490</v>
      </c>
      <c r="B4243">
        <v>2008</v>
      </c>
      <c r="C4243" s="1">
        <v>1100000</v>
      </c>
      <c r="D4243">
        <v>122000</v>
      </c>
      <c r="E4243" t="s">
        <v>14</v>
      </c>
      <c r="F4243" t="s">
        <v>25</v>
      </c>
      <c r="G4243" t="s">
        <v>19</v>
      </c>
      <c r="H4243" t="s">
        <v>126</v>
      </c>
      <c r="I4243" t="s">
        <v>3491</v>
      </c>
      <c r="J4243" t="s">
        <v>1953</v>
      </c>
      <c r="K4243" t="s">
        <v>1936</v>
      </c>
      <c r="L4243" t="s">
        <v>3492</v>
      </c>
      <c r="M4243">
        <v>5</v>
      </c>
    </row>
    <row r="4244" spans="1:13" x14ac:dyDescent="0.3">
      <c r="A4244" t="s">
        <v>1122</v>
      </c>
      <c r="B4244">
        <v>2017</v>
      </c>
      <c r="C4244" s="1">
        <v>600000</v>
      </c>
      <c r="D4244">
        <v>20000</v>
      </c>
      <c r="E4244" t="s">
        <v>14</v>
      </c>
      <c r="F4244" t="s">
        <v>25</v>
      </c>
      <c r="G4244" t="s">
        <v>12</v>
      </c>
      <c r="H4244" t="s">
        <v>121</v>
      </c>
      <c r="I4244" t="s">
        <v>2224</v>
      </c>
      <c r="J4244" t="s">
        <v>1625</v>
      </c>
      <c r="K4244" t="s">
        <v>1626</v>
      </c>
      <c r="L4244" t="s">
        <v>1627</v>
      </c>
      <c r="M4244">
        <v>5</v>
      </c>
    </row>
    <row r="4245" spans="1:13" x14ac:dyDescent="0.3">
      <c r="A4245" t="s">
        <v>416</v>
      </c>
      <c r="B4245">
        <v>2017</v>
      </c>
      <c r="C4245" s="1">
        <v>509999</v>
      </c>
      <c r="D4245">
        <v>46000</v>
      </c>
      <c r="E4245" t="s">
        <v>10</v>
      </c>
      <c r="F4245" t="s">
        <v>25</v>
      </c>
      <c r="G4245" t="s">
        <v>12</v>
      </c>
      <c r="H4245" t="s">
        <v>121</v>
      </c>
      <c r="I4245" t="s">
        <v>1817</v>
      </c>
      <c r="J4245" t="s">
        <v>1647</v>
      </c>
      <c r="K4245" t="s">
        <v>1870</v>
      </c>
      <c r="L4245" t="s">
        <v>1871</v>
      </c>
      <c r="M4245">
        <v>5</v>
      </c>
    </row>
    <row r="4246" spans="1:13" x14ac:dyDescent="0.3">
      <c r="A4246" t="s">
        <v>3493</v>
      </c>
      <c r="B4246">
        <v>2016</v>
      </c>
      <c r="C4246" s="1">
        <v>395000</v>
      </c>
      <c r="D4246">
        <v>50000</v>
      </c>
      <c r="E4246" t="s">
        <v>10</v>
      </c>
      <c r="F4246" t="s">
        <v>25</v>
      </c>
      <c r="G4246" t="s">
        <v>12</v>
      </c>
      <c r="H4246" t="s">
        <v>154</v>
      </c>
      <c r="I4246" t="s">
        <v>2964</v>
      </c>
      <c r="J4246" t="s">
        <v>1832</v>
      </c>
      <c r="K4246" t="s">
        <v>2054</v>
      </c>
      <c r="L4246" t="s">
        <v>2965</v>
      </c>
      <c r="M4246">
        <v>5</v>
      </c>
    </row>
    <row r="4247" spans="1:13" x14ac:dyDescent="0.3">
      <c r="A4247" t="s">
        <v>362</v>
      </c>
      <c r="B4247">
        <v>2018</v>
      </c>
      <c r="C4247" s="1">
        <v>469000</v>
      </c>
      <c r="D4247">
        <v>5000</v>
      </c>
      <c r="E4247" t="s">
        <v>10</v>
      </c>
      <c r="F4247" t="s">
        <v>25</v>
      </c>
      <c r="G4247" t="s">
        <v>12</v>
      </c>
      <c r="H4247" t="s">
        <v>121</v>
      </c>
      <c r="I4247" t="s">
        <v>1866</v>
      </c>
      <c r="J4247" t="s">
        <v>1730</v>
      </c>
      <c r="K4247" t="s">
        <v>1758</v>
      </c>
      <c r="L4247" t="s">
        <v>1731</v>
      </c>
      <c r="M4247">
        <v>5</v>
      </c>
    </row>
    <row r="4248" spans="1:13" x14ac:dyDescent="0.3">
      <c r="A4248" t="s">
        <v>3494</v>
      </c>
      <c r="B4248">
        <v>2017</v>
      </c>
      <c r="C4248" s="1">
        <v>250000</v>
      </c>
      <c r="D4248">
        <v>42000</v>
      </c>
      <c r="E4248" t="s">
        <v>10</v>
      </c>
      <c r="F4248" t="s">
        <v>25</v>
      </c>
      <c r="G4248" t="s">
        <v>12</v>
      </c>
      <c r="H4248" t="s">
        <v>121</v>
      </c>
      <c r="I4248" t="s">
        <v>1710</v>
      </c>
      <c r="J4248" t="s">
        <v>1655</v>
      </c>
      <c r="K4248" t="s">
        <v>1711</v>
      </c>
      <c r="L4248" t="s">
        <v>1712</v>
      </c>
      <c r="M4248">
        <v>5</v>
      </c>
    </row>
    <row r="4249" spans="1:13" x14ac:dyDescent="0.3">
      <c r="A4249" t="s">
        <v>363</v>
      </c>
      <c r="B4249">
        <v>2011</v>
      </c>
      <c r="C4249" s="1">
        <v>130000</v>
      </c>
      <c r="D4249">
        <v>68519</v>
      </c>
      <c r="E4249" t="s">
        <v>10</v>
      </c>
      <c r="F4249" t="s">
        <v>11</v>
      </c>
      <c r="G4249" t="s">
        <v>12</v>
      </c>
      <c r="H4249" t="s">
        <v>121</v>
      </c>
      <c r="I4249" t="s">
        <v>2052</v>
      </c>
      <c r="J4249" t="s">
        <v>2546</v>
      </c>
      <c r="K4249" t="s">
        <v>1920</v>
      </c>
      <c r="L4249" t="s">
        <v>2547</v>
      </c>
      <c r="M4249">
        <v>5</v>
      </c>
    </row>
    <row r="4250" spans="1:13" x14ac:dyDescent="0.3">
      <c r="A4250" t="s">
        <v>237</v>
      </c>
      <c r="B4250">
        <v>2019</v>
      </c>
      <c r="C4250" s="1">
        <v>906000</v>
      </c>
      <c r="D4250">
        <v>30000</v>
      </c>
      <c r="E4250" t="s">
        <v>14</v>
      </c>
      <c r="F4250" t="s">
        <v>25</v>
      </c>
      <c r="G4250" t="s">
        <v>12</v>
      </c>
      <c r="H4250" t="s">
        <v>121</v>
      </c>
      <c r="I4250" t="s">
        <v>1638</v>
      </c>
      <c r="J4250" t="s">
        <v>1629</v>
      </c>
      <c r="K4250" t="s">
        <v>1914</v>
      </c>
      <c r="L4250" t="s">
        <v>1836</v>
      </c>
      <c r="M4250">
        <v>5</v>
      </c>
    </row>
    <row r="4251" spans="1:13" x14ac:dyDescent="0.3">
      <c r="A4251" t="s">
        <v>472</v>
      </c>
      <c r="B4251">
        <v>2011</v>
      </c>
      <c r="C4251" s="1">
        <v>160000</v>
      </c>
      <c r="D4251">
        <v>85000</v>
      </c>
      <c r="E4251" t="s">
        <v>14</v>
      </c>
      <c r="F4251" t="s">
        <v>25</v>
      </c>
      <c r="G4251" t="s">
        <v>12</v>
      </c>
      <c r="H4251" t="s">
        <v>121</v>
      </c>
      <c r="I4251" t="s">
        <v>1662</v>
      </c>
      <c r="J4251" t="s">
        <v>1663</v>
      </c>
      <c r="K4251" t="s">
        <v>2029</v>
      </c>
      <c r="L4251" t="s">
        <v>1665</v>
      </c>
      <c r="M4251">
        <v>5</v>
      </c>
    </row>
    <row r="4252" spans="1:13" x14ac:dyDescent="0.3">
      <c r="A4252" t="s">
        <v>644</v>
      </c>
      <c r="B4252">
        <v>2012</v>
      </c>
      <c r="C4252" s="1">
        <v>300000</v>
      </c>
      <c r="D4252">
        <v>88000</v>
      </c>
      <c r="E4252" t="s">
        <v>10</v>
      </c>
      <c r="F4252" t="s">
        <v>25</v>
      </c>
      <c r="G4252" t="s">
        <v>12</v>
      </c>
      <c r="H4252" t="s">
        <v>121</v>
      </c>
      <c r="I4252" t="s">
        <v>2023</v>
      </c>
      <c r="J4252" t="s">
        <v>1643</v>
      </c>
      <c r="K4252" t="s">
        <v>2037</v>
      </c>
      <c r="L4252" t="s">
        <v>1865</v>
      </c>
      <c r="M4252">
        <v>5</v>
      </c>
    </row>
    <row r="4253" spans="1:13" x14ac:dyDescent="0.3">
      <c r="A4253" t="s">
        <v>3495</v>
      </c>
      <c r="B4253">
        <v>2010</v>
      </c>
      <c r="C4253" s="1">
        <v>60000</v>
      </c>
      <c r="D4253">
        <v>100000</v>
      </c>
      <c r="E4253" t="s">
        <v>10</v>
      </c>
      <c r="F4253" t="s">
        <v>25</v>
      </c>
      <c r="G4253" t="s">
        <v>12</v>
      </c>
      <c r="H4253" t="s">
        <v>151</v>
      </c>
      <c r="I4253" t="s">
        <v>1720</v>
      </c>
      <c r="J4253" t="s">
        <v>1655</v>
      </c>
      <c r="K4253" t="s">
        <v>2216</v>
      </c>
      <c r="L4253" t="s">
        <v>3496</v>
      </c>
      <c r="M4253">
        <v>5</v>
      </c>
    </row>
    <row r="4254" spans="1:13" x14ac:dyDescent="0.3">
      <c r="A4254" t="s">
        <v>655</v>
      </c>
      <c r="B4254">
        <v>2014</v>
      </c>
      <c r="C4254" s="1">
        <v>400000</v>
      </c>
      <c r="D4254">
        <v>100000</v>
      </c>
      <c r="E4254" t="s">
        <v>10</v>
      </c>
      <c r="F4254" t="s">
        <v>25</v>
      </c>
      <c r="G4254" t="s">
        <v>12</v>
      </c>
      <c r="H4254" t="s">
        <v>126</v>
      </c>
      <c r="I4254" t="s">
        <v>1864</v>
      </c>
      <c r="J4254" t="s">
        <v>1647</v>
      </c>
      <c r="K4254" t="s">
        <v>2037</v>
      </c>
      <c r="L4254" t="s">
        <v>1865</v>
      </c>
      <c r="M4254">
        <v>5</v>
      </c>
    </row>
    <row r="4255" spans="1:13" x14ac:dyDescent="0.3">
      <c r="A4255" t="s">
        <v>1362</v>
      </c>
      <c r="B4255">
        <v>2018</v>
      </c>
      <c r="C4255" s="1">
        <v>450000</v>
      </c>
      <c r="D4255">
        <v>22966</v>
      </c>
      <c r="E4255" t="s">
        <v>10</v>
      </c>
      <c r="F4255" t="s">
        <v>11</v>
      </c>
      <c r="G4255" t="s">
        <v>12</v>
      </c>
      <c r="H4255" t="s">
        <v>121</v>
      </c>
      <c r="I4255" t="s">
        <v>2188</v>
      </c>
      <c r="J4255" t="s">
        <v>1704</v>
      </c>
      <c r="K4255" t="s">
        <v>2680</v>
      </c>
      <c r="L4255" t="s">
        <v>2681</v>
      </c>
      <c r="M4255">
        <v>5</v>
      </c>
    </row>
    <row r="4256" spans="1:13" x14ac:dyDescent="0.3">
      <c r="A4256" t="s">
        <v>677</v>
      </c>
      <c r="B4256">
        <v>2014</v>
      </c>
      <c r="C4256" s="1">
        <v>465000</v>
      </c>
      <c r="D4256">
        <v>80000</v>
      </c>
      <c r="E4256" t="s">
        <v>14</v>
      </c>
      <c r="F4256" t="s">
        <v>25</v>
      </c>
      <c r="G4256" t="s">
        <v>12</v>
      </c>
      <c r="H4256" t="s">
        <v>126</v>
      </c>
      <c r="I4256" t="s">
        <v>2170</v>
      </c>
      <c r="J4256" t="s">
        <v>2164</v>
      </c>
      <c r="K4256" t="s">
        <v>1920</v>
      </c>
      <c r="L4256" t="s">
        <v>2171</v>
      </c>
      <c r="M4256">
        <v>7</v>
      </c>
    </row>
    <row r="4257" spans="1:13" x14ac:dyDescent="0.3">
      <c r="A4257" t="s">
        <v>459</v>
      </c>
      <c r="B4257">
        <v>2012</v>
      </c>
      <c r="C4257" s="1">
        <v>325000</v>
      </c>
      <c r="D4257">
        <v>80000</v>
      </c>
      <c r="E4257" t="s">
        <v>14</v>
      </c>
      <c r="F4257" t="s">
        <v>25</v>
      </c>
      <c r="G4257" t="s">
        <v>12</v>
      </c>
      <c r="H4257" t="s">
        <v>126</v>
      </c>
      <c r="I4257" t="s">
        <v>1826</v>
      </c>
      <c r="J4257" t="s">
        <v>1625</v>
      </c>
      <c r="K4257" t="s">
        <v>1626</v>
      </c>
      <c r="L4257" t="s">
        <v>1627</v>
      </c>
      <c r="M4257">
        <v>5</v>
      </c>
    </row>
    <row r="4258" spans="1:13" x14ac:dyDescent="0.3">
      <c r="A4258" t="s">
        <v>163</v>
      </c>
      <c r="B4258">
        <v>2008</v>
      </c>
      <c r="C4258" s="1">
        <v>150000</v>
      </c>
      <c r="D4258">
        <v>70000</v>
      </c>
      <c r="E4258" t="s">
        <v>10</v>
      </c>
      <c r="F4258" t="s">
        <v>25</v>
      </c>
      <c r="G4258" t="s">
        <v>12</v>
      </c>
      <c r="H4258" t="s">
        <v>126</v>
      </c>
      <c r="I4258" t="s">
        <v>1687</v>
      </c>
      <c r="J4258" t="s">
        <v>1655</v>
      </c>
      <c r="K4258" t="s">
        <v>1688</v>
      </c>
      <c r="L4258" t="s">
        <v>1689</v>
      </c>
      <c r="M4258">
        <v>5</v>
      </c>
    </row>
    <row r="4259" spans="1:13" x14ac:dyDescent="0.3">
      <c r="A4259" t="s">
        <v>241</v>
      </c>
      <c r="B4259">
        <v>2014</v>
      </c>
      <c r="C4259" s="1">
        <v>250000</v>
      </c>
      <c r="D4259">
        <v>2350</v>
      </c>
      <c r="E4259" t="s">
        <v>10</v>
      </c>
      <c r="F4259" t="s">
        <v>25</v>
      </c>
      <c r="G4259" t="s">
        <v>12</v>
      </c>
      <c r="H4259" t="s">
        <v>121</v>
      </c>
      <c r="I4259" t="s">
        <v>2031</v>
      </c>
      <c r="J4259" t="s">
        <v>2250</v>
      </c>
      <c r="K4259" t="s">
        <v>2251</v>
      </c>
      <c r="L4259" t="s">
        <v>2252</v>
      </c>
      <c r="M4259">
        <v>5</v>
      </c>
    </row>
    <row r="4260" spans="1:13" x14ac:dyDescent="0.3">
      <c r="A4260" t="s">
        <v>163</v>
      </c>
      <c r="B4260">
        <v>2011</v>
      </c>
      <c r="C4260" s="1">
        <v>175000</v>
      </c>
      <c r="D4260">
        <v>50000</v>
      </c>
      <c r="E4260" t="s">
        <v>10</v>
      </c>
      <c r="F4260" t="s">
        <v>25</v>
      </c>
      <c r="G4260" t="s">
        <v>12</v>
      </c>
      <c r="H4260" t="s">
        <v>121</v>
      </c>
      <c r="I4260" t="s">
        <v>1687</v>
      </c>
      <c r="J4260" t="s">
        <v>1655</v>
      </c>
      <c r="K4260" t="s">
        <v>1688</v>
      </c>
      <c r="L4260" t="s">
        <v>1689</v>
      </c>
      <c r="M4260">
        <v>5</v>
      </c>
    </row>
    <row r="4261" spans="1:13" x14ac:dyDescent="0.3">
      <c r="A4261" t="s">
        <v>163</v>
      </c>
      <c r="B4261">
        <v>2010</v>
      </c>
      <c r="C4261" s="1">
        <v>175000</v>
      </c>
      <c r="D4261">
        <v>58000</v>
      </c>
      <c r="E4261" t="s">
        <v>10</v>
      </c>
      <c r="F4261" t="s">
        <v>25</v>
      </c>
      <c r="G4261" t="s">
        <v>12</v>
      </c>
      <c r="H4261" t="s">
        <v>121</v>
      </c>
      <c r="I4261" t="s">
        <v>1687</v>
      </c>
      <c r="J4261" t="s">
        <v>1655</v>
      </c>
      <c r="K4261" t="s">
        <v>1688</v>
      </c>
      <c r="L4261" t="s">
        <v>1689</v>
      </c>
      <c r="M4261">
        <v>5</v>
      </c>
    </row>
    <row r="4262" spans="1:13" x14ac:dyDescent="0.3">
      <c r="A4262" t="s">
        <v>3205</v>
      </c>
      <c r="B4262">
        <v>2006</v>
      </c>
      <c r="C4262" s="1">
        <v>150000</v>
      </c>
      <c r="D4262">
        <v>80000</v>
      </c>
      <c r="E4262" t="s">
        <v>10</v>
      </c>
      <c r="F4262" t="s">
        <v>25</v>
      </c>
      <c r="G4262" t="s">
        <v>12</v>
      </c>
      <c r="H4262" t="s">
        <v>126</v>
      </c>
      <c r="I4262" t="s">
        <v>2772</v>
      </c>
      <c r="J4262" t="s">
        <v>1634</v>
      </c>
      <c r="K4262" t="s">
        <v>1765</v>
      </c>
      <c r="L4262" t="s">
        <v>3206</v>
      </c>
      <c r="M4262">
        <v>5</v>
      </c>
    </row>
    <row r="4263" spans="1:13" x14ac:dyDescent="0.3">
      <c r="A4263" t="s">
        <v>210</v>
      </c>
      <c r="B4263">
        <v>2018</v>
      </c>
      <c r="C4263" s="1">
        <v>797000</v>
      </c>
      <c r="D4263">
        <v>60000</v>
      </c>
      <c r="E4263" t="s">
        <v>14</v>
      </c>
      <c r="F4263" t="s">
        <v>25</v>
      </c>
      <c r="G4263" t="s">
        <v>12</v>
      </c>
      <c r="H4263" t="s">
        <v>121</v>
      </c>
      <c r="I4263" t="s">
        <v>2749</v>
      </c>
      <c r="J4263" t="s">
        <v>2039</v>
      </c>
      <c r="K4263" t="s">
        <v>2124</v>
      </c>
      <c r="L4263" t="s">
        <v>2171</v>
      </c>
      <c r="M4263">
        <v>7</v>
      </c>
    </row>
    <row r="4264" spans="1:13" x14ac:dyDescent="0.3">
      <c r="A4264" t="s">
        <v>332</v>
      </c>
      <c r="B4264">
        <v>2019</v>
      </c>
      <c r="C4264" s="1">
        <v>800000</v>
      </c>
      <c r="D4264">
        <v>35000</v>
      </c>
      <c r="E4264" t="s">
        <v>10</v>
      </c>
      <c r="F4264" t="s">
        <v>25</v>
      </c>
      <c r="G4264" t="s">
        <v>12</v>
      </c>
      <c r="H4264" t="s">
        <v>121</v>
      </c>
      <c r="I4264" t="s">
        <v>1723</v>
      </c>
      <c r="J4264" t="s">
        <v>1647</v>
      </c>
      <c r="K4264" t="s">
        <v>1648</v>
      </c>
      <c r="L4264" t="s">
        <v>2060</v>
      </c>
      <c r="M4264">
        <v>5</v>
      </c>
    </row>
    <row r="4265" spans="1:13" x14ac:dyDescent="0.3">
      <c r="A4265" t="s">
        <v>677</v>
      </c>
      <c r="B4265">
        <v>2019</v>
      </c>
      <c r="C4265" s="1">
        <v>750000</v>
      </c>
      <c r="D4265">
        <v>59872</v>
      </c>
      <c r="E4265" t="s">
        <v>14</v>
      </c>
      <c r="F4265" t="s">
        <v>25</v>
      </c>
      <c r="G4265" t="s">
        <v>12</v>
      </c>
      <c r="H4265" t="s">
        <v>121</v>
      </c>
      <c r="I4265" t="s">
        <v>2170</v>
      </c>
      <c r="J4265" t="s">
        <v>2164</v>
      </c>
      <c r="K4265" t="s">
        <v>1920</v>
      </c>
      <c r="L4265" t="s">
        <v>2171</v>
      </c>
      <c r="M4265">
        <v>7</v>
      </c>
    </row>
    <row r="4266" spans="1:13" x14ac:dyDescent="0.3">
      <c r="A4266" t="s">
        <v>694</v>
      </c>
      <c r="B4266">
        <v>2011</v>
      </c>
      <c r="C4266" s="1">
        <v>400000</v>
      </c>
      <c r="D4266">
        <v>140000</v>
      </c>
      <c r="E4266" t="s">
        <v>14</v>
      </c>
      <c r="F4266" t="s">
        <v>25</v>
      </c>
      <c r="G4266" t="s">
        <v>12</v>
      </c>
      <c r="H4266" t="s">
        <v>126</v>
      </c>
      <c r="I4266" t="s">
        <v>1773</v>
      </c>
      <c r="J4266" t="s">
        <v>1742</v>
      </c>
      <c r="K4266" t="s">
        <v>2412</v>
      </c>
      <c r="L4266" t="s">
        <v>2413</v>
      </c>
      <c r="M4266">
        <v>5</v>
      </c>
    </row>
    <row r="4267" spans="1:13" x14ac:dyDescent="0.3">
      <c r="A4267" t="s">
        <v>277</v>
      </c>
      <c r="B4267">
        <v>2012</v>
      </c>
      <c r="C4267" s="1">
        <v>160000</v>
      </c>
      <c r="D4267">
        <v>110000</v>
      </c>
      <c r="E4267" t="s">
        <v>10</v>
      </c>
      <c r="F4267" t="s">
        <v>25</v>
      </c>
      <c r="G4267" t="s">
        <v>12</v>
      </c>
      <c r="H4267" t="s">
        <v>121</v>
      </c>
      <c r="I4267" t="s">
        <v>1687</v>
      </c>
      <c r="J4267" t="s">
        <v>1655</v>
      </c>
      <c r="K4267" t="s">
        <v>1688</v>
      </c>
      <c r="L4267" t="s">
        <v>1689</v>
      </c>
      <c r="M4267">
        <v>5</v>
      </c>
    </row>
    <row r="4268" spans="1:13" x14ac:dyDescent="0.3">
      <c r="A4268" t="s">
        <v>606</v>
      </c>
      <c r="B4268">
        <v>2016</v>
      </c>
      <c r="C4268" s="1">
        <v>700000</v>
      </c>
      <c r="D4268">
        <v>91182</v>
      </c>
      <c r="E4268" t="s">
        <v>14</v>
      </c>
      <c r="F4268" t="s">
        <v>25</v>
      </c>
      <c r="G4268" t="s">
        <v>12</v>
      </c>
      <c r="H4268" t="s">
        <v>121</v>
      </c>
      <c r="I4268" t="s">
        <v>2170</v>
      </c>
      <c r="J4268" t="s">
        <v>2164</v>
      </c>
      <c r="K4268" t="s">
        <v>1920</v>
      </c>
      <c r="L4268" t="s">
        <v>2171</v>
      </c>
      <c r="M4268">
        <v>7</v>
      </c>
    </row>
    <row r="4269" spans="1:13" x14ac:dyDescent="0.3">
      <c r="A4269" t="s">
        <v>163</v>
      </c>
      <c r="B4269">
        <v>2010</v>
      </c>
      <c r="C4269" s="1">
        <v>160000</v>
      </c>
      <c r="D4269">
        <v>60000</v>
      </c>
      <c r="E4269" t="s">
        <v>10</v>
      </c>
      <c r="F4269" t="s">
        <v>25</v>
      </c>
      <c r="G4269" t="s">
        <v>12</v>
      </c>
      <c r="H4269" t="s">
        <v>154</v>
      </c>
      <c r="I4269" t="s">
        <v>1687</v>
      </c>
      <c r="J4269" t="s">
        <v>1655</v>
      </c>
      <c r="K4269" t="s">
        <v>1688</v>
      </c>
      <c r="L4269" t="s">
        <v>1689</v>
      </c>
      <c r="M4269">
        <v>5</v>
      </c>
    </row>
    <row r="4270" spans="1:13" x14ac:dyDescent="0.3">
      <c r="A4270" t="s">
        <v>249</v>
      </c>
      <c r="B4270">
        <v>2012</v>
      </c>
      <c r="C4270" s="1">
        <v>400000</v>
      </c>
      <c r="D4270">
        <v>100000</v>
      </c>
      <c r="E4270" t="s">
        <v>14</v>
      </c>
      <c r="F4270" t="s">
        <v>25</v>
      </c>
      <c r="G4270" t="s">
        <v>12</v>
      </c>
      <c r="H4270" t="s">
        <v>121</v>
      </c>
      <c r="I4270" t="s">
        <v>1810</v>
      </c>
      <c r="J4270" t="s">
        <v>1639</v>
      </c>
      <c r="K4270" t="s">
        <v>1811</v>
      </c>
      <c r="L4270" t="s">
        <v>1812</v>
      </c>
      <c r="M4270">
        <v>5</v>
      </c>
    </row>
    <row r="4271" spans="1:13" x14ac:dyDescent="0.3">
      <c r="A4271" t="s">
        <v>392</v>
      </c>
      <c r="B4271">
        <v>2013</v>
      </c>
      <c r="C4271" s="1">
        <v>451000</v>
      </c>
      <c r="D4271">
        <v>120000</v>
      </c>
      <c r="E4271" t="s">
        <v>14</v>
      </c>
      <c r="F4271" t="s">
        <v>25</v>
      </c>
      <c r="G4271" t="s">
        <v>12</v>
      </c>
      <c r="H4271" t="s">
        <v>121</v>
      </c>
      <c r="I4271" t="s">
        <v>1658</v>
      </c>
      <c r="J4271" t="s">
        <v>1659</v>
      </c>
      <c r="K4271" t="s">
        <v>2208</v>
      </c>
      <c r="L4271" t="s">
        <v>1661</v>
      </c>
      <c r="M4271">
        <v>5</v>
      </c>
    </row>
    <row r="4272" spans="1:13" x14ac:dyDescent="0.3">
      <c r="A4272" t="s">
        <v>1281</v>
      </c>
      <c r="B4272">
        <v>2002</v>
      </c>
      <c r="C4272" s="1">
        <v>40000</v>
      </c>
      <c r="D4272">
        <v>80000</v>
      </c>
      <c r="E4272" t="s">
        <v>10</v>
      </c>
      <c r="F4272" t="s">
        <v>25</v>
      </c>
      <c r="G4272" t="s">
        <v>12</v>
      </c>
      <c r="H4272" t="s">
        <v>121</v>
      </c>
      <c r="I4272" t="s">
        <v>1642</v>
      </c>
      <c r="J4272" t="s">
        <v>1655</v>
      </c>
      <c r="K4272" t="s">
        <v>1656</v>
      </c>
      <c r="L4272" t="s">
        <v>1657</v>
      </c>
      <c r="M4272">
        <v>4</v>
      </c>
    </row>
    <row r="4273" spans="1:13" x14ac:dyDescent="0.3">
      <c r="A4273" t="s">
        <v>1059</v>
      </c>
      <c r="B4273">
        <v>2012</v>
      </c>
      <c r="C4273" s="1">
        <v>300000</v>
      </c>
      <c r="D4273">
        <v>70000</v>
      </c>
      <c r="E4273" t="s">
        <v>14</v>
      </c>
      <c r="F4273" t="s">
        <v>25</v>
      </c>
      <c r="G4273" t="s">
        <v>12</v>
      </c>
      <c r="H4273" t="s">
        <v>154</v>
      </c>
      <c r="I4273" t="s">
        <v>1805</v>
      </c>
      <c r="J4273" t="s">
        <v>1625</v>
      </c>
      <c r="K4273" t="s">
        <v>1701</v>
      </c>
      <c r="L4273" t="s">
        <v>1806</v>
      </c>
      <c r="M4273">
        <v>5</v>
      </c>
    </row>
    <row r="4274" spans="1:13" x14ac:dyDescent="0.3">
      <c r="A4274" t="s">
        <v>2880</v>
      </c>
      <c r="B4274">
        <v>2017</v>
      </c>
      <c r="C4274" s="1">
        <v>421000</v>
      </c>
      <c r="D4274">
        <v>59500</v>
      </c>
      <c r="E4274" t="s">
        <v>10</v>
      </c>
      <c r="F4274" t="s">
        <v>25</v>
      </c>
      <c r="G4274" t="s">
        <v>12</v>
      </c>
      <c r="H4274" t="s">
        <v>126</v>
      </c>
      <c r="I4274" t="s">
        <v>1842</v>
      </c>
      <c r="J4274" t="s">
        <v>1730</v>
      </c>
      <c r="K4274" t="s">
        <v>1843</v>
      </c>
      <c r="L4274" t="s">
        <v>1731</v>
      </c>
      <c r="M4274">
        <v>5</v>
      </c>
    </row>
    <row r="4275" spans="1:13" x14ac:dyDescent="0.3">
      <c r="A4275" t="s">
        <v>1353</v>
      </c>
      <c r="B4275">
        <v>2000</v>
      </c>
      <c r="C4275" s="1">
        <v>80000</v>
      </c>
      <c r="D4275">
        <v>100000</v>
      </c>
      <c r="E4275" t="s">
        <v>22</v>
      </c>
      <c r="F4275" t="s">
        <v>25</v>
      </c>
      <c r="G4275" t="s">
        <v>12</v>
      </c>
      <c r="H4275" t="s">
        <v>126</v>
      </c>
      <c r="I4275" t="s">
        <v>3237</v>
      </c>
      <c r="J4275" t="s">
        <v>1655</v>
      </c>
      <c r="K4275" t="s">
        <v>3497</v>
      </c>
      <c r="L4275" t="s">
        <v>1676</v>
      </c>
      <c r="M4275">
        <v>8</v>
      </c>
    </row>
    <row r="4276" spans="1:13" x14ac:dyDescent="0.3">
      <c r="A4276" t="s">
        <v>1375</v>
      </c>
      <c r="B4276">
        <v>2016</v>
      </c>
      <c r="C4276" s="1">
        <v>950000</v>
      </c>
      <c r="D4276">
        <v>45000</v>
      </c>
      <c r="E4276" t="s">
        <v>14</v>
      </c>
      <c r="F4276" t="s">
        <v>25</v>
      </c>
      <c r="G4276" t="s">
        <v>12</v>
      </c>
      <c r="H4276" t="s">
        <v>121</v>
      </c>
      <c r="I4276" t="s">
        <v>1718</v>
      </c>
      <c r="J4276" t="s">
        <v>1625</v>
      </c>
      <c r="K4276" t="s">
        <v>1685</v>
      </c>
      <c r="L4276" t="s">
        <v>1686</v>
      </c>
      <c r="M4276">
        <v>5</v>
      </c>
    </row>
    <row r="4277" spans="1:13" x14ac:dyDescent="0.3">
      <c r="A4277" t="s">
        <v>903</v>
      </c>
      <c r="B4277">
        <v>2011</v>
      </c>
      <c r="C4277" s="1">
        <v>395000</v>
      </c>
      <c r="D4277">
        <v>75500</v>
      </c>
      <c r="E4277" t="s">
        <v>14</v>
      </c>
      <c r="F4277" t="s">
        <v>25</v>
      </c>
      <c r="G4277" t="s">
        <v>12</v>
      </c>
      <c r="H4277" t="s">
        <v>126</v>
      </c>
      <c r="I4277" t="s">
        <v>1638</v>
      </c>
      <c r="J4277" t="s">
        <v>1639</v>
      </c>
      <c r="K4277" t="s">
        <v>1640</v>
      </c>
      <c r="L4277" t="s">
        <v>1641</v>
      </c>
      <c r="M4277">
        <v>5</v>
      </c>
    </row>
    <row r="4278" spans="1:13" x14ac:dyDescent="0.3">
      <c r="A4278" t="s">
        <v>1375</v>
      </c>
      <c r="B4278">
        <v>2016</v>
      </c>
      <c r="C4278" s="1">
        <v>950000</v>
      </c>
      <c r="D4278">
        <v>46000</v>
      </c>
      <c r="E4278" t="s">
        <v>14</v>
      </c>
      <c r="F4278" t="s">
        <v>25</v>
      </c>
      <c r="G4278" t="s">
        <v>12</v>
      </c>
      <c r="H4278" t="s">
        <v>126</v>
      </c>
      <c r="I4278" t="s">
        <v>1718</v>
      </c>
      <c r="J4278" t="s">
        <v>1625</v>
      </c>
      <c r="K4278" t="s">
        <v>1685</v>
      </c>
      <c r="L4278" t="s">
        <v>1686</v>
      </c>
      <c r="M4278">
        <v>5</v>
      </c>
    </row>
    <row r="4279" spans="1:13" x14ac:dyDescent="0.3">
      <c r="A4279" t="s">
        <v>354</v>
      </c>
      <c r="B4279">
        <v>2013</v>
      </c>
      <c r="C4279" s="1">
        <v>270000</v>
      </c>
      <c r="D4279">
        <v>60000</v>
      </c>
      <c r="E4279" t="s">
        <v>10</v>
      </c>
      <c r="F4279" t="s">
        <v>25</v>
      </c>
      <c r="G4279" t="s">
        <v>12</v>
      </c>
      <c r="H4279" t="s">
        <v>121</v>
      </c>
      <c r="I4279" t="s">
        <v>2085</v>
      </c>
      <c r="J4279" t="s">
        <v>1655</v>
      </c>
      <c r="K4279" t="s">
        <v>1711</v>
      </c>
      <c r="L4279" t="s">
        <v>1712</v>
      </c>
      <c r="M4279">
        <v>5</v>
      </c>
    </row>
    <row r="4280" spans="1:13" x14ac:dyDescent="0.3">
      <c r="A4280" t="s">
        <v>3498</v>
      </c>
      <c r="B4280">
        <v>2009</v>
      </c>
      <c r="C4280" s="1">
        <v>360000</v>
      </c>
      <c r="D4280">
        <v>60000</v>
      </c>
      <c r="E4280" t="s">
        <v>10</v>
      </c>
      <c r="F4280" t="s">
        <v>25</v>
      </c>
      <c r="G4280" t="s">
        <v>19</v>
      </c>
      <c r="H4280" t="s">
        <v>126</v>
      </c>
      <c r="I4280" t="s">
        <v>1962</v>
      </c>
      <c r="J4280" t="s">
        <v>1639</v>
      </c>
      <c r="K4280" t="s">
        <v>1765</v>
      </c>
      <c r="L4280" t="s">
        <v>3499</v>
      </c>
      <c r="M4280">
        <v>5</v>
      </c>
    </row>
    <row r="4281" spans="1:13" x14ac:dyDescent="0.3">
      <c r="A4281" t="s">
        <v>487</v>
      </c>
      <c r="B4281">
        <v>2008</v>
      </c>
      <c r="C4281" s="1">
        <v>235000</v>
      </c>
      <c r="D4281">
        <v>152500</v>
      </c>
      <c r="E4281" t="s">
        <v>14</v>
      </c>
      <c r="F4281" t="s">
        <v>25</v>
      </c>
      <c r="G4281" t="s">
        <v>12</v>
      </c>
      <c r="H4281" t="s">
        <v>121</v>
      </c>
      <c r="I4281" t="s">
        <v>1750</v>
      </c>
      <c r="J4281" t="s">
        <v>1625</v>
      </c>
      <c r="K4281" t="s">
        <v>2035</v>
      </c>
      <c r="L4281" t="s">
        <v>1627</v>
      </c>
      <c r="M4281">
        <v>5</v>
      </c>
    </row>
    <row r="4282" spans="1:13" x14ac:dyDescent="0.3">
      <c r="A4282" t="s">
        <v>3500</v>
      </c>
      <c r="B4282">
        <v>2014</v>
      </c>
      <c r="C4282" s="1">
        <v>1850000</v>
      </c>
      <c r="D4282">
        <v>60000</v>
      </c>
      <c r="E4282" t="s">
        <v>14</v>
      </c>
      <c r="F4282" t="s">
        <v>25</v>
      </c>
      <c r="G4282" t="s">
        <v>19</v>
      </c>
      <c r="H4282" t="s">
        <v>126</v>
      </c>
      <c r="I4282" t="s">
        <v>2038</v>
      </c>
      <c r="J4282" t="s">
        <v>1769</v>
      </c>
      <c r="K4282" t="s">
        <v>3501</v>
      </c>
      <c r="L4282" t="s">
        <v>1964</v>
      </c>
      <c r="M4282">
        <v>5</v>
      </c>
    </row>
    <row r="4283" spans="1:13" x14ac:dyDescent="0.3">
      <c r="A4283" t="s">
        <v>3091</v>
      </c>
      <c r="B4283">
        <v>2017</v>
      </c>
      <c r="C4283" s="1">
        <v>1650000</v>
      </c>
      <c r="D4283">
        <v>69123</v>
      </c>
      <c r="E4283" t="s">
        <v>14</v>
      </c>
      <c r="F4283" t="s">
        <v>11</v>
      </c>
      <c r="G4283" t="s">
        <v>12</v>
      </c>
      <c r="H4283" t="s">
        <v>121</v>
      </c>
      <c r="I4283" t="s">
        <v>2172</v>
      </c>
      <c r="J4283" t="s">
        <v>2331</v>
      </c>
      <c r="K4283" t="s">
        <v>1803</v>
      </c>
      <c r="L4283" t="s">
        <v>2332</v>
      </c>
      <c r="M4283">
        <v>5</v>
      </c>
    </row>
    <row r="4284" spans="1:13" x14ac:dyDescent="0.3">
      <c r="A4284" t="s">
        <v>518</v>
      </c>
      <c r="B4284">
        <v>2012</v>
      </c>
      <c r="C4284" s="1">
        <v>376000</v>
      </c>
      <c r="D4284">
        <v>26000</v>
      </c>
      <c r="E4284" t="s">
        <v>10</v>
      </c>
      <c r="F4284" t="s">
        <v>25</v>
      </c>
      <c r="G4284" t="s">
        <v>12</v>
      </c>
      <c r="H4284" t="s">
        <v>121</v>
      </c>
      <c r="I4284" t="s">
        <v>2066</v>
      </c>
      <c r="J4284" t="s">
        <v>1681</v>
      </c>
      <c r="K4284" t="s">
        <v>1815</v>
      </c>
      <c r="L4284" t="s">
        <v>1923</v>
      </c>
      <c r="M4284">
        <v>5</v>
      </c>
    </row>
    <row r="4285" spans="1:13" x14ac:dyDescent="0.3">
      <c r="A4285" t="s">
        <v>1173</v>
      </c>
      <c r="B4285">
        <v>2017</v>
      </c>
      <c r="C4285" s="1">
        <v>875000</v>
      </c>
      <c r="D4285">
        <v>77524</v>
      </c>
      <c r="E4285" t="s">
        <v>14</v>
      </c>
      <c r="F4285" t="s">
        <v>11</v>
      </c>
      <c r="G4285" t="s">
        <v>12</v>
      </c>
      <c r="H4285" t="s">
        <v>121</v>
      </c>
      <c r="I4285" t="s">
        <v>2318</v>
      </c>
      <c r="J4285" t="s">
        <v>1629</v>
      </c>
      <c r="K4285" t="s">
        <v>2560</v>
      </c>
      <c r="L4285" t="s">
        <v>2287</v>
      </c>
      <c r="M4285">
        <v>5</v>
      </c>
    </row>
    <row r="4286" spans="1:13" x14ac:dyDescent="0.3">
      <c r="A4286" t="s">
        <v>534</v>
      </c>
      <c r="B4286">
        <v>2014</v>
      </c>
      <c r="C4286" s="1">
        <v>459999</v>
      </c>
      <c r="D4286">
        <v>40523</v>
      </c>
      <c r="E4286" t="s">
        <v>10</v>
      </c>
      <c r="F4286" t="s">
        <v>11</v>
      </c>
      <c r="G4286" t="s">
        <v>12</v>
      </c>
      <c r="H4286" t="s">
        <v>126</v>
      </c>
      <c r="I4286" t="s">
        <v>1756</v>
      </c>
      <c r="J4286" t="s">
        <v>1647</v>
      </c>
      <c r="K4286" t="s">
        <v>1861</v>
      </c>
      <c r="L4286" t="s">
        <v>1862</v>
      </c>
      <c r="M4286">
        <v>5</v>
      </c>
    </row>
    <row r="4287" spans="1:13" x14ac:dyDescent="0.3">
      <c r="A4287" t="s">
        <v>459</v>
      </c>
      <c r="B4287">
        <v>2018</v>
      </c>
      <c r="C4287" s="1">
        <v>755000</v>
      </c>
      <c r="D4287">
        <v>39000</v>
      </c>
      <c r="E4287" t="s">
        <v>14</v>
      </c>
      <c r="F4287" t="s">
        <v>11</v>
      </c>
      <c r="G4287" t="s">
        <v>12</v>
      </c>
      <c r="H4287" t="s">
        <v>121</v>
      </c>
      <c r="I4287" t="s">
        <v>2075</v>
      </c>
      <c r="J4287" t="s">
        <v>1625</v>
      </c>
      <c r="K4287" t="s">
        <v>1626</v>
      </c>
      <c r="L4287" t="s">
        <v>1627</v>
      </c>
      <c r="M4287">
        <v>5</v>
      </c>
    </row>
    <row r="4288" spans="1:13" x14ac:dyDescent="0.3">
      <c r="A4288" t="s">
        <v>3502</v>
      </c>
      <c r="B4288">
        <v>2019</v>
      </c>
      <c r="C4288" s="1">
        <v>6223000</v>
      </c>
      <c r="D4288">
        <v>7800</v>
      </c>
      <c r="E4288" t="s">
        <v>10</v>
      </c>
      <c r="F4288" t="s">
        <v>11</v>
      </c>
      <c r="G4288" t="s">
        <v>19</v>
      </c>
      <c r="H4288" t="s">
        <v>1016</v>
      </c>
      <c r="I4288" t="s">
        <v>2453</v>
      </c>
      <c r="J4288" t="s">
        <v>1797</v>
      </c>
      <c r="K4288" t="s">
        <v>1800</v>
      </c>
      <c r="L4288" t="s">
        <v>3503</v>
      </c>
      <c r="M4288">
        <v>5</v>
      </c>
    </row>
    <row r="4289" spans="1:13" x14ac:dyDescent="0.3">
      <c r="A4289" t="s">
        <v>3502</v>
      </c>
      <c r="B4289">
        <v>2019</v>
      </c>
      <c r="C4289" s="1">
        <v>5923000</v>
      </c>
      <c r="D4289">
        <v>11500</v>
      </c>
      <c r="E4289" t="s">
        <v>10</v>
      </c>
      <c r="F4289" t="s">
        <v>11</v>
      </c>
      <c r="G4289" t="s">
        <v>19</v>
      </c>
      <c r="H4289" t="s">
        <v>1016</v>
      </c>
      <c r="I4289" t="s">
        <v>2453</v>
      </c>
      <c r="J4289" t="s">
        <v>1797</v>
      </c>
      <c r="K4289" t="s">
        <v>1800</v>
      </c>
      <c r="L4289" t="s">
        <v>3503</v>
      </c>
      <c r="M4289">
        <v>5</v>
      </c>
    </row>
    <row r="4290" spans="1:13" x14ac:dyDescent="0.3">
      <c r="A4290" t="s">
        <v>3502</v>
      </c>
      <c r="B4290">
        <v>2019</v>
      </c>
      <c r="C4290" s="1">
        <v>6523000</v>
      </c>
      <c r="D4290">
        <v>23600</v>
      </c>
      <c r="E4290" t="s">
        <v>10</v>
      </c>
      <c r="F4290" t="s">
        <v>11</v>
      </c>
      <c r="G4290" t="s">
        <v>19</v>
      </c>
      <c r="H4290" t="s">
        <v>1016</v>
      </c>
      <c r="I4290" t="s">
        <v>2453</v>
      </c>
      <c r="J4290" t="s">
        <v>1797</v>
      </c>
      <c r="K4290" t="s">
        <v>1800</v>
      </c>
      <c r="L4290" t="s">
        <v>3503</v>
      </c>
      <c r="M4290">
        <v>5</v>
      </c>
    </row>
    <row r="4291" spans="1:13" x14ac:dyDescent="0.3">
      <c r="A4291" t="s">
        <v>1419</v>
      </c>
      <c r="B4291">
        <v>2010</v>
      </c>
      <c r="C4291" s="1">
        <v>1050000</v>
      </c>
      <c r="D4291">
        <v>220000</v>
      </c>
      <c r="E4291" t="s">
        <v>14</v>
      </c>
      <c r="F4291" t="s">
        <v>25</v>
      </c>
      <c r="G4291" t="s">
        <v>12</v>
      </c>
      <c r="H4291" t="s">
        <v>126</v>
      </c>
      <c r="I4291" t="s">
        <v>2138</v>
      </c>
      <c r="J4291" t="s">
        <v>1760</v>
      </c>
      <c r="K4291" t="s">
        <v>2139</v>
      </c>
      <c r="L4291" t="s">
        <v>1762</v>
      </c>
      <c r="M4291">
        <v>7</v>
      </c>
    </row>
    <row r="4292" spans="1:13" x14ac:dyDescent="0.3">
      <c r="A4292" t="s">
        <v>3504</v>
      </c>
      <c r="B4292">
        <v>2004</v>
      </c>
      <c r="C4292" s="1">
        <v>215000</v>
      </c>
      <c r="D4292">
        <v>218000</v>
      </c>
      <c r="E4292" t="s">
        <v>14</v>
      </c>
      <c r="F4292" t="s">
        <v>25</v>
      </c>
      <c r="G4292" t="s">
        <v>12</v>
      </c>
      <c r="H4292" t="s">
        <v>126</v>
      </c>
      <c r="I4292" t="s">
        <v>1676</v>
      </c>
      <c r="J4292" t="s">
        <v>1676</v>
      </c>
      <c r="K4292" t="s">
        <v>1676</v>
      </c>
      <c r="L4292" t="s">
        <v>1676</v>
      </c>
    </row>
    <row r="4293" spans="1:13" x14ac:dyDescent="0.3">
      <c r="A4293" t="s">
        <v>600</v>
      </c>
      <c r="B4293">
        <v>2015</v>
      </c>
      <c r="C4293" s="1">
        <v>1050000</v>
      </c>
      <c r="D4293">
        <v>120000</v>
      </c>
      <c r="E4293" t="s">
        <v>14</v>
      </c>
      <c r="F4293" t="s">
        <v>25</v>
      </c>
      <c r="G4293" t="s">
        <v>12</v>
      </c>
      <c r="H4293" t="s">
        <v>126</v>
      </c>
      <c r="I4293" t="s">
        <v>1892</v>
      </c>
      <c r="J4293" t="s">
        <v>1742</v>
      </c>
      <c r="K4293" t="s">
        <v>2108</v>
      </c>
      <c r="L4293" t="s">
        <v>2109</v>
      </c>
      <c r="M4293">
        <v>7</v>
      </c>
    </row>
    <row r="4294" spans="1:13" x14ac:dyDescent="0.3">
      <c r="A4294" t="s">
        <v>2078</v>
      </c>
      <c r="B4294">
        <v>2018</v>
      </c>
      <c r="C4294" s="1">
        <v>800000</v>
      </c>
      <c r="D4294">
        <v>25000</v>
      </c>
      <c r="E4294" t="s">
        <v>10</v>
      </c>
      <c r="F4294" t="s">
        <v>25</v>
      </c>
      <c r="G4294" t="s">
        <v>19</v>
      </c>
      <c r="H4294" t="s">
        <v>121</v>
      </c>
      <c r="I4294" t="s">
        <v>1707</v>
      </c>
      <c r="J4294" t="s">
        <v>1647</v>
      </c>
      <c r="K4294" t="s">
        <v>1708</v>
      </c>
      <c r="L4294" t="s">
        <v>1709</v>
      </c>
      <c r="M4294">
        <v>5</v>
      </c>
    </row>
    <row r="4295" spans="1:13" x14ac:dyDescent="0.3">
      <c r="A4295" t="s">
        <v>267</v>
      </c>
      <c r="B4295">
        <v>2015</v>
      </c>
      <c r="C4295" s="1">
        <v>600000</v>
      </c>
      <c r="D4295">
        <v>31000</v>
      </c>
      <c r="E4295" t="s">
        <v>14</v>
      </c>
      <c r="F4295" t="s">
        <v>25</v>
      </c>
      <c r="G4295" t="s">
        <v>12</v>
      </c>
      <c r="H4295" t="s">
        <v>126</v>
      </c>
      <c r="I4295" t="s">
        <v>1825</v>
      </c>
      <c r="J4295" t="s">
        <v>1625</v>
      </c>
      <c r="K4295" t="s">
        <v>1626</v>
      </c>
      <c r="L4295" t="s">
        <v>1627</v>
      </c>
      <c r="M4295">
        <v>5</v>
      </c>
    </row>
    <row r="4296" spans="1:13" x14ac:dyDescent="0.3">
      <c r="A4296" t="s">
        <v>373</v>
      </c>
      <c r="B4296">
        <v>2017</v>
      </c>
      <c r="C4296" s="1">
        <v>530000</v>
      </c>
      <c r="D4296">
        <v>42000</v>
      </c>
      <c r="E4296" t="s">
        <v>10</v>
      </c>
      <c r="F4296" t="s">
        <v>25</v>
      </c>
      <c r="G4296" t="s">
        <v>12</v>
      </c>
      <c r="H4296" t="s">
        <v>121</v>
      </c>
      <c r="I4296" t="s">
        <v>1707</v>
      </c>
      <c r="J4296" t="s">
        <v>1647</v>
      </c>
      <c r="K4296" t="s">
        <v>1708</v>
      </c>
      <c r="L4296" t="s">
        <v>1709</v>
      </c>
      <c r="M4296">
        <v>5</v>
      </c>
    </row>
    <row r="4297" spans="1:13" x14ac:dyDescent="0.3">
      <c r="A4297" t="s">
        <v>655</v>
      </c>
      <c r="B4297">
        <v>2015</v>
      </c>
      <c r="C4297" s="1">
        <v>450000</v>
      </c>
      <c r="D4297">
        <v>80000</v>
      </c>
      <c r="E4297" t="s">
        <v>10</v>
      </c>
      <c r="F4297" t="s">
        <v>25</v>
      </c>
      <c r="G4297" t="s">
        <v>12</v>
      </c>
      <c r="H4297" t="s">
        <v>121</v>
      </c>
      <c r="I4297" t="s">
        <v>1907</v>
      </c>
      <c r="J4297" t="s">
        <v>1647</v>
      </c>
      <c r="K4297" t="s">
        <v>1757</v>
      </c>
      <c r="L4297" t="s">
        <v>1709</v>
      </c>
      <c r="M4297">
        <v>5</v>
      </c>
    </row>
    <row r="4298" spans="1:13" x14ac:dyDescent="0.3">
      <c r="A4298" t="s">
        <v>558</v>
      </c>
      <c r="B4298">
        <v>2011</v>
      </c>
      <c r="C4298" s="1">
        <v>235000</v>
      </c>
      <c r="D4298">
        <v>60000</v>
      </c>
      <c r="E4298" t="s">
        <v>10</v>
      </c>
      <c r="F4298" t="s">
        <v>25</v>
      </c>
      <c r="G4298" t="s">
        <v>12</v>
      </c>
      <c r="H4298" t="s">
        <v>121</v>
      </c>
      <c r="I4298" t="s">
        <v>2249</v>
      </c>
      <c r="J4298" t="s">
        <v>1730</v>
      </c>
      <c r="K4298" t="s">
        <v>1660</v>
      </c>
      <c r="L4298" t="s">
        <v>1731</v>
      </c>
      <c r="M4298">
        <v>5</v>
      </c>
    </row>
    <row r="4299" spans="1:13" x14ac:dyDescent="0.3">
      <c r="A4299" t="s">
        <v>471</v>
      </c>
      <c r="B4299">
        <v>2013</v>
      </c>
      <c r="C4299" s="1">
        <v>550000</v>
      </c>
      <c r="D4299">
        <v>240000</v>
      </c>
      <c r="E4299" t="s">
        <v>14</v>
      </c>
      <c r="F4299" t="s">
        <v>25</v>
      </c>
      <c r="G4299" t="s">
        <v>12</v>
      </c>
      <c r="H4299" t="s">
        <v>121</v>
      </c>
      <c r="I4299" t="s">
        <v>1624</v>
      </c>
      <c r="J4299" t="s">
        <v>1625</v>
      </c>
      <c r="K4299" t="s">
        <v>1626</v>
      </c>
      <c r="L4299" t="s">
        <v>1627</v>
      </c>
      <c r="M4299">
        <v>5</v>
      </c>
    </row>
    <row r="4300" spans="1:13" x14ac:dyDescent="0.3">
      <c r="A4300" t="s">
        <v>1997</v>
      </c>
      <c r="B4300">
        <v>2013</v>
      </c>
      <c r="C4300" s="1">
        <v>395000</v>
      </c>
      <c r="D4300">
        <v>35000</v>
      </c>
      <c r="E4300" t="s">
        <v>10</v>
      </c>
      <c r="F4300" t="s">
        <v>25</v>
      </c>
      <c r="G4300" t="s">
        <v>19</v>
      </c>
      <c r="H4300" t="s">
        <v>126</v>
      </c>
      <c r="I4300" t="s">
        <v>1884</v>
      </c>
      <c r="J4300" t="s">
        <v>1832</v>
      </c>
      <c r="K4300" t="s">
        <v>1998</v>
      </c>
      <c r="L4300" t="s">
        <v>1859</v>
      </c>
      <c r="M4300">
        <v>5</v>
      </c>
    </row>
    <row r="4301" spans="1:13" x14ac:dyDescent="0.3">
      <c r="A4301" t="s">
        <v>3505</v>
      </c>
      <c r="B4301">
        <v>2008</v>
      </c>
      <c r="C4301" s="1">
        <v>150000</v>
      </c>
      <c r="D4301">
        <v>120000</v>
      </c>
      <c r="E4301" t="s">
        <v>14</v>
      </c>
      <c r="F4301" t="s">
        <v>25</v>
      </c>
      <c r="G4301" t="s">
        <v>12</v>
      </c>
      <c r="H4301" t="s">
        <v>121</v>
      </c>
      <c r="I4301" t="s">
        <v>2368</v>
      </c>
      <c r="J4301" t="s">
        <v>2369</v>
      </c>
      <c r="K4301" t="s">
        <v>2029</v>
      </c>
      <c r="L4301" t="s">
        <v>2370</v>
      </c>
      <c r="M4301">
        <v>9</v>
      </c>
    </row>
    <row r="4302" spans="1:13" x14ac:dyDescent="0.3">
      <c r="A4302" t="s">
        <v>691</v>
      </c>
      <c r="B4302">
        <v>2015</v>
      </c>
      <c r="C4302" s="1">
        <v>515000</v>
      </c>
      <c r="D4302">
        <v>120000</v>
      </c>
      <c r="E4302" t="s">
        <v>14</v>
      </c>
      <c r="F4302" t="s">
        <v>25</v>
      </c>
      <c r="G4302" t="s">
        <v>12</v>
      </c>
      <c r="H4302" t="s">
        <v>126</v>
      </c>
      <c r="I4302" t="s">
        <v>3334</v>
      </c>
      <c r="J4302" t="s">
        <v>1629</v>
      </c>
      <c r="K4302" t="s">
        <v>2054</v>
      </c>
      <c r="L4302" t="s">
        <v>1631</v>
      </c>
      <c r="M4302">
        <v>5</v>
      </c>
    </row>
    <row r="4303" spans="1:13" x14ac:dyDescent="0.3">
      <c r="A4303" t="s">
        <v>3506</v>
      </c>
      <c r="B4303">
        <v>2008</v>
      </c>
      <c r="C4303" s="1">
        <v>122000</v>
      </c>
      <c r="D4303">
        <v>60000</v>
      </c>
      <c r="E4303" t="s">
        <v>14</v>
      </c>
      <c r="F4303" t="s">
        <v>25</v>
      </c>
      <c r="G4303" t="s">
        <v>12</v>
      </c>
      <c r="H4303" t="s">
        <v>126</v>
      </c>
      <c r="I4303" t="s">
        <v>2148</v>
      </c>
      <c r="J4303" t="s">
        <v>1953</v>
      </c>
      <c r="K4303" t="s">
        <v>3451</v>
      </c>
      <c r="L4303" t="s">
        <v>3452</v>
      </c>
      <c r="M4303">
        <v>5</v>
      </c>
    </row>
    <row r="4304" spans="1:13" x14ac:dyDescent="0.3">
      <c r="A4304" t="s">
        <v>150</v>
      </c>
      <c r="B4304">
        <v>2009</v>
      </c>
      <c r="C4304" s="1">
        <v>160000</v>
      </c>
      <c r="D4304">
        <v>35000</v>
      </c>
      <c r="E4304" t="s">
        <v>10</v>
      </c>
      <c r="F4304" t="s">
        <v>25</v>
      </c>
      <c r="G4304" t="s">
        <v>12</v>
      </c>
      <c r="H4304" t="s">
        <v>154</v>
      </c>
      <c r="I4304" t="s">
        <v>1849</v>
      </c>
      <c r="J4304" t="s">
        <v>1850</v>
      </c>
      <c r="K4304" t="s">
        <v>1851</v>
      </c>
      <c r="L4304" t="s">
        <v>1852</v>
      </c>
      <c r="M4304">
        <v>5</v>
      </c>
    </row>
    <row r="4305" spans="1:13" x14ac:dyDescent="0.3">
      <c r="A4305" t="s">
        <v>277</v>
      </c>
      <c r="B4305">
        <v>2007</v>
      </c>
      <c r="C4305" s="1">
        <v>110000</v>
      </c>
      <c r="D4305">
        <v>120000</v>
      </c>
      <c r="E4305" t="s">
        <v>10</v>
      </c>
      <c r="F4305" t="s">
        <v>25</v>
      </c>
      <c r="G4305" t="s">
        <v>12</v>
      </c>
      <c r="H4305" t="s">
        <v>126</v>
      </c>
      <c r="I4305" t="s">
        <v>1687</v>
      </c>
      <c r="J4305" t="s">
        <v>1655</v>
      </c>
      <c r="K4305" t="s">
        <v>1688</v>
      </c>
      <c r="L4305" t="s">
        <v>1689</v>
      </c>
      <c r="M4305">
        <v>5</v>
      </c>
    </row>
    <row r="4306" spans="1:13" x14ac:dyDescent="0.3">
      <c r="A4306" t="s">
        <v>603</v>
      </c>
      <c r="B4306">
        <v>2014</v>
      </c>
      <c r="C4306" s="1">
        <v>360000</v>
      </c>
      <c r="D4306">
        <v>70000</v>
      </c>
      <c r="E4306" t="s">
        <v>14</v>
      </c>
      <c r="F4306" t="s">
        <v>25</v>
      </c>
      <c r="G4306" t="s">
        <v>12</v>
      </c>
      <c r="H4306" t="s">
        <v>121</v>
      </c>
      <c r="I4306" t="s">
        <v>1825</v>
      </c>
      <c r="J4306" t="s">
        <v>1625</v>
      </c>
      <c r="K4306" t="s">
        <v>1626</v>
      </c>
      <c r="L4306" t="s">
        <v>1627</v>
      </c>
      <c r="M4306">
        <v>5</v>
      </c>
    </row>
    <row r="4307" spans="1:13" x14ac:dyDescent="0.3">
      <c r="A4307" t="s">
        <v>267</v>
      </c>
      <c r="B4307">
        <v>2009</v>
      </c>
      <c r="C4307" s="1">
        <v>210000</v>
      </c>
      <c r="D4307">
        <v>110000</v>
      </c>
      <c r="E4307" t="s">
        <v>14</v>
      </c>
      <c r="F4307" t="s">
        <v>25</v>
      </c>
      <c r="G4307" t="s">
        <v>12</v>
      </c>
      <c r="H4307" t="s">
        <v>121</v>
      </c>
      <c r="I4307" t="s">
        <v>1676</v>
      </c>
      <c r="J4307" t="s">
        <v>1676</v>
      </c>
      <c r="K4307" t="s">
        <v>1676</v>
      </c>
      <c r="L4307" t="s">
        <v>1676</v>
      </c>
    </row>
    <row r="4308" spans="1:13" x14ac:dyDescent="0.3">
      <c r="A4308" t="s">
        <v>2553</v>
      </c>
      <c r="B4308">
        <v>2011</v>
      </c>
      <c r="C4308" s="1">
        <v>260000</v>
      </c>
      <c r="D4308">
        <v>90000</v>
      </c>
      <c r="E4308" t="s">
        <v>14</v>
      </c>
      <c r="F4308" t="s">
        <v>25</v>
      </c>
      <c r="G4308" t="s">
        <v>12</v>
      </c>
      <c r="H4308" t="s">
        <v>154</v>
      </c>
      <c r="I4308" t="s">
        <v>2052</v>
      </c>
      <c r="J4308" t="s">
        <v>2039</v>
      </c>
      <c r="K4308" t="s">
        <v>2197</v>
      </c>
      <c r="L4308" t="s">
        <v>2282</v>
      </c>
      <c r="M4308">
        <v>5</v>
      </c>
    </row>
    <row r="4309" spans="1:13" x14ac:dyDescent="0.3">
      <c r="A4309" t="s">
        <v>163</v>
      </c>
      <c r="B4309">
        <v>2007</v>
      </c>
      <c r="C4309" s="1">
        <v>128000</v>
      </c>
      <c r="D4309">
        <v>60000</v>
      </c>
      <c r="E4309" t="s">
        <v>10</v>
      </c>
      <c r="F4309" t="s">
        <v>25</v>
      </c>
      <c r="G4309" t="s">
        <v>12</v>
      </c>
      <c r="H4309" t="s">
        <v>126</v>
      </c>
      <c r="I4309" t="s">
        <v>1687</v>
      </c>
      <c r="J4309" t="s">
        <v>1655</v>
      </c>
      <c r="K4309" t="s">
        <v>1688</v>
      </c>
      <c r="L4309" t="s">
        <v>1689</v>
      </c>
      <c r="M4309">
        <v>5</v>
      </c>
    </row>
    <row r="4310" spans="1:13" x14ac:dyDescent="0.3">
      <c r="A4310" t="s">
        <v>2291</v>
      </c>
      <c r="B4310">
        <v>2015</v>
      </c>
      <c r="C4310" s="1">
        <v>600000</v>
      </c>
      <c r="D4310">
        <v>80000</v>
      </c>
      <c r="E4310" t="s">
        <v>14</v>
      </c>
      <c r="F4310" t="s">
        <v>25</v>
      </c>
      <c r="G4310" t="s">
        <v>12</v>
      </c>
      <c r="H4310" t="s">
        <v>126</v>
      </c>
      <c r="I4310" t="s">
        <v>2292</v>
      </c>
      <c r="J4310" t="s">
        <v>1900</v>
      </c>
      <c r="K4310" t="s">
        <v>1912</v>
      </c>
      <c r="L4310" t="s">
        <v>1913</v>
      </c>
      <c r="M4310">
        <v>5</v>
      </c>
    </row>
    <row r="4311" spans="1:13" x14ac:dyDescent="0.3">
      <c r="A4311" t="s">
        <v>1419</v>
      </c>
      <c r="B4311">
        <v>2010</v>
      </c>
      <c r="C4311" s="1">
        <v>800000</v>
      </c>
      <c r="D4311">
        <v>151000</v>
      </c>
      <c r="E4311" t="s">
        <v>14</v>
      </c>
      <c r="F4311" t="s">
        <v>25</v>
      </c>
      <c r="G4311" t="s">
        <v>12</v>
      </c>
      <c r="H4311" t="s">
        <v>126</v>
      </c>
      <c r="I4311" t="s">
        <v>2138</v>
      </c>
      <c r="J4311" t="s">
        <v>1760</v>
      </c>
      <c r="K4311" t="s">
        <v>2139</v>
      </c>
      <c r="L4311" t="s">
        <v>1762</v>
      </c>
      <c r="M4311">
        <v>7</v>
      </c>
    </row>
    <row r="4312" spans="1:13" x14ac:dyDescent="0.3">
      <c r="A4312" t="s">
        <v>219</v>
      </c>
      <c r="B4312">
        <v>2019</v>
      </c>
      <c r="C4312" s="1">
        <v>675000</v>
      </c>
      <c r="D4312">
        <v>25000</v>
      </c>
      <c r="E4312" t="s">
        <v>14</v>
      </c>
      <c r="F4312" t="s">
        <v>25</v>
      </c>
      <c r="G4312" t="s">
        <v>12</v>
      </c>
      <c r="H4312" t="s">
        <v>121</v>
      </c>
      <c r="I4312" t="s">
        <v>2075</v>
      </c>
      <c r="J4312" t="s">
        <v>1625</v>
      </c>
      <c r="K4312" t="s">
        <v>2076</v>
      </c>
      <c r="L4312" t="s">
        <v>1627</v>
      </c>
      <c r="M4312">
        <v>5</v>
      </c>
    </row>
    <row r="4313" spans="1:13" x14ac:dyDescent="0.3">
      <c r="A4313" t="s">
        <v>208</v>
      </c>
      <c r="B4313">
        <v>2010</v>
      </c>
      <c r="C4313" s="1">
        <v>300000</v>
      </c>
      <c r="D4313">
        <v>50000</v>
      </c>
      <c r="E4313" t="s">
        <v>10</v>
      </c>
      <c r="F4313" t="s">
        <v>25</v>
      </c>
      <c r="G4313" t="s">
        <v>12</v>
      </c>
      <c r="H4313" t="s">
        <v>121</v>
      </c>
      <c r="I4313" t="s">
        <v>1962</v>
      </c>
      <c r="J4313" t="s">
        <v>2614</v>
      </c>
      <c r="K4313" t="s">
        <v>2615</v>
      </c>
      <c r="L4313" t="s">
        <v>2616</v>
      </c>
      <c r="M4313">
        <v>5</v>
      </c>
    </row>
    <row r="4314" spans="1:13" x14ac:dyDescent="0.3">
      <c r="A4314" t="s">
        <v>120</v>
      </c>
      <c r="B4314">
        <v>2009</v>
      </c>
      <c r="C4314" s="1">
        <v>125000</v>
      </c>
      <c r="D4314">
        <v>80000</v>
      </c>
      <c r="E4314" t="s">
        <v>10</v>
      </c>
      <c r="F4314" t="s">
        <v>25</v>
      </c>
      <c r="G4314" t="s">
        <v>12</v>
      </c>
      <c r="H4314" t="s">
        <v>121</v>
      </c>
      <c r="I4314" t="s">
        <v>1642</v>
      </c>
      <c r="J4314" t="s">
        <v>1655</v>
      </c>
      <c r="K4314" t="s">
        <v>1656</v>
      </c>
      <c r="L4314" t="s">
        <v>1657</v>
      </c>
      <c r="M4314">
        <v>4</v>
      </c>
    </row>
    <row r="4315" spans="1:13" x14ac:dyDescent="0.3">
      <c r="A4315" t="s">
        <v>688</v>
      </c>
      <c r="B4315">
        <v>2017</v>
      </c>
      <c r="C4315" s="1">
        <v>550000</v>
      </c>
      <c r="D4315">
        <v>25000</v>
      </c>
      <c r="E4315" t="s">
        <v>10</v>
      </c>
      <c r="F4315" t="s">
        <v>25</v>
      </c>
      <c r="G4315" t="s">
        <v>12</v>
      </c>
      <c r="H4315" t="s">
        <v>121</v>
      </c>
      <c r="I4315" t="s">
        <v>1677</v>
      </c>
      <c r="J4315" t="s">
        <v>1647</v>
      </c>
      <c r="K4315" t="s">
        <v>1682</v>
      </c>
      <c r="L4315" t="s">
        <v>1865</v>
      </c>
      <c r="M4315">
        <v>5</v>
      </c>
    </row>
    <row r="4316" spans="1:13" x14ac:dyDescent="0.3">
      <c r="A4316" t="s">
        <v>163</v>
      </c>
      <c r="B4316">
        <v>2007</v>
      </c>
      <c r="C4316" s="1">
        <v>150000</v>
      </c>
      <c r="D4316">
        <v>80000</v>
      </c>
      <c r="E4316" t="s">
        <v>10</v>
      </c>
      <c r="F4316" t="s">
        <v>25</v>
      </c>
      <c r="G4316" t="s">
        <v>12</v>
      </c>
      <c r="H4316" t="s">
        <v>154</v>
      </c>
      <c r="I4316" t="s">
        <v>1687</v>
      </c>
      <c r="J4316" t="s">
        <v>1655</v>
      </c>
      <c r="K4316" t="s">
        <v>1688</v>
      </c>
      <c r="L4316" t="s">
        <v>1689</v>
      </c>
      <c r="M4316">
        <v>5</v>
      </c>
    </row>
    <row r="4317" spans="1:13" x14ac:dyDescent="0.3">
      <c r="A4317" t="s">
        <v>2867</v>
      </c>
      <c r="B4317">
        <v>2017</v>
      </c>
      <c r="C4317" s="1">
        <v>891000</v>
      </c>
      <c r="D4317">
        <v>80000</v>
      </c>
      <c r="E4317" t="s">
        <v>14</v>
      </c>
      <c r="F4317" t="s">
        <v>25</v>
      </c>
      <c r="G4317" t="s">
        <v>12</v>
      </c>
      <c r="H4317" t="s">
        <v>121</v>
      </c>
      <c r="I4317" t="s">
        <v>2340</v>
      </c>
      <c r="J4317" t="s">
        <v>1742</v>
      </c>
      <c r="K4317" t="s">
        <v>1877</v>
      </c>
      <c r="L4317" t="s">
        <v>2357</v>
      </c>
      <c r="M4317">
        <v>7</v>
      </c>
    </row>
    <row r="4318" spans="1:13" x14ac:dyDescent="0.3">
      <c r="A4318" t="s">
        <v>870</v>
      </c>
      <c r="B4318">
        <v>2015</v>
      </c>
      <c r="C4318" s="1">
        <v>1050000</v>
      </c>
      <c r="D4318">
        <v>70000</v>
      </c>
      <c r="E4318" t="s">
        <v>14</v>
      </c>
      <c r="F4318" t="s">
        <v>25</v>
      </c>
      <c r="G4318" t="s">
        <v>12</v>
      </c>
      <c r="H4318" t="s">
        <v>121</v>
      </c>
      <c r="I4318" t="s">
        <v>1763</v>
      </c>
      <c r="J4318" t="s">
        <v>1764</v>
      </c>
      <c r="K4318" t="s">
        <v>1789</v>
      </c>
      <c r="L4318" t="s">
        <v>1790</v>
      </c>
      <c r="M4318">
        <v>7</v>
      </c>
    </row>
    <row r="4319" spans="1:13" x14ac:dyDescent="0.3">
      <c r="A4319" t="s">
        <v>1524</v>
      </c>
      <c r="B4319">
        <v>2018</v>
      </c>
      <c r="C4319" s="1">
        <v>750000</v>
      </c>
      <c r="D4319">
        <v>15000</v>
      </c>
      <c r="E4319" t="s">
        <v>10</v>
      </c>
      <c r="F4319" t="s">
        <v>25</v>
      </c>
      <c r="G4319" t="s">
        <v>12</v>
      </c>
      <c r="H4319" t="s">
        <v>121</v>
      </c>
      <c r="I4319" t="s">
        <v>2031</v>
      </c>
      <c r="J4319" t="s">
        <v>1730</v>
      </c>
      <c r="K4319" t="s">
        <v>3507</v>
      </c>
      <c r="L4319" t="s">
        <v>3508</v>
      </c>
      <c r="M4319">
        <v>5</v>
      </c>
    </row>
    <row r="4320" spans="1:13" x14ac:dyDescent="0.3">
      <c r="A4320" t="s">
        <v>1208</v>
      </c>
      <c r="B4320">
        <v>2012</v>
      </c>
      <c r="C4320" s="1">
        <v>380000</v>
      </c>
      <c r="D4320">
        <v>27500</v>
      </c>
      <c r="E4320" t="s">
        <v>10</v>
      </c>
      <c r="F4320" t="s">
        <v>25</v>
      </c>
      <c r="G4320" t="s">
        <v>12</v>
      </c>
      <c r="H4320" t="s">
        <v>121</v>
      </c>
      <c r="I4320" t="s">
        <v>1756</v>
      </c>
      <c r="J4320" t="s">
        <v>1647</v>
      </c>
      <c r="K4320" t="s">
        <v>2120</v>
      </c>
      <c r="L4320" t="s">
        <v>3509</v>
      </c>
      <c r="M4320">
        <v>5</v>
      </c>
    </row>
    <row r="4321" spans="1:13" x14ac:dyDescent="0.3">
      <c r="A4321" t="s">
        <v>326</v>
      </c>
      <c r="B4321">
        <v>2013</v>
      </c>
      <c r="C4321" s="1">
        <v>800000</v>
      </c>
      <c r="D4321">
        <v>110000</v>
      </c>
      <c r="E4321" t="s">
        <v>14</v>
      </c>
      <c r="F4321" t="s">
        <v>25</v>
      </c>
      <c r="G4321" t="s">
        <v>12</v>
      </c>
      <c r="H4321" t="s">
        <v>126</v>
      </c>
      <c r="I4321" t="s">
        <v>1763</v>
      </c>
      <c r="J4321" t="s">
        <v>1764</v>
      </c>
      <c r="K4321" t="s">
        <v>1789</v>
      </c>
      <c r="L4321" t="s">
        <v>1790</v>
      </c>
      <c r="M4321">
        <v>8</v>
      </c>
    </row>
    <row r="4322" spans="1:13" x14ac:dyDescent="0.3">
      <c r="A4322" t="s">
        <v>3510</v>
      </c>
      <c r="B4322">
        <v>2010</v>
      </c>
      <c r="C4322" s="1">
        <v>200000</v>
      </c>
      <c r="D4322">
        <v>120000</v>
      </c>
      <c r="E4322" t="s">
        <v>10</v>
      </c>
      <c r="F4322" t="s">
        <v>25</v>
      </c>
      <c r="G4322" t="s">
        <v>12</v>
      </c>
      <c r="H4322" t="s">
        <v>121</v>
      </c>
      <c r="I4322" t="s">
        <v>2733</v>
      </c>
      <c r="J4322" t="s">
        <v>2624</v>
      </c>
      <c r="K4322" t="s">
        <v>2035</v>
      </c>
      <c r="L4322" t="s">
        <v>3511</v>
      </c>
      <c r="M4322">
        <v>5</v>
      </c>
    </row>
    <row r="4323" spans="1:13" x14ac:dyDescent="0.3">
      <c r="A4323" t="s">
        <v>504</v>
      </c>
      <c r="B4323">
        <v>2016</v>
      </c>
      <c r="C4323" s="1">
        <v>700000</v>
      </c>
      <c r="D4323">
        <v>70000</v>
      </c>
      <c r="E4323" t="s">
        <v>14</v>
      </c>
      <c r="F4323" t="s">
        <v>25</v>
      </c>
      <c r="G4323" t="s">
        <v>12</v>
      </c>
      <c r="H4323" t="s">
        <v>121</v>
      </c>
      <c r="I4323" t="s">
        <v>2062</v>
      </c>
      <c r="J4323" t="s">
        <v>1625</v>
      </c>
      <c r="K4323" t="s">
        <v>1685</v>
      </c>
      <c r="L4323" t="s">
        <v>1686</v>
      </c>
      <c r="M4323">
        <v>5</v>
      </c>
    </row>
    <row r="4324" spans="1:13" x14ac:dyDescent="0.3">
      <c r="A4324" t="s">
        <v>1597</v>
      </c>
      <c r="B4324">
        <v>2002</v>
      </c>
      <c r="C4324" s="1">
        <v>229999</v>
      </c>
      <c r="D4324">
        <v>290000</v>
      </c>
      <c r="E4324" t="s">
        <v>14</v>
      </c>
      <c r="F4324" t="s">
        <v>25</v>
      </c>
      <c r="G4324" t="s">
        <v>12</v>
      </c>
      <c r="H4324" t="s">
        <v>121</v>
      </c>
      <c r="I4324" t="s">
        <v>2856</v>
      </c>
      <c r="J4324" t="s">
        <v>3512</v>
      </c>
      <c r="K4324" t="s">
        <v>2035</v>
      </c>
      <c r="L4324" t="s">
        <v>3513</v>
      </c>
      <c r="M4324">
        <v>10</v>
      </c>
    </row>
    <row r="4325" spans="1:13" x14ac:dyDescent="0.3">
      <c r="A4325" t="s">
        <v>452</v>
      </c>
      <c r="B4325">
        <v>2010</v>
      </c>
      <c r="C4325" s="1">
        <v>300000</v>
      </c>
      <c r="D4325">
        <v>74000</v>
      </c>
      <c r="E4325" t="s">
        <v>10</v>
      </c>
      <c r="F4325" t="s">
        <v>25</v>
      </c>
      <c r="G4325" t="s">
        <v>12</v>
      </c>
      <c r="H4325" t="s">
        <v>126</v>
      </c>
      <c r="I4325" t="s">
        <v>2148</v>
      </c>
      <c r="J4325" t="s">
        <v>2235</v>
      </c>
      <c r="K4325" t="s">
        <v>2655</v>
      </c>
      <c r="L4325" t="s">
        <v>2656</v>
      </c>
      <c r="M4325">
        <v>5</v>
      </c>
    </row>
    <row r="4326" spans="1:13" x14ac:dyDescent="0.3">
      <c r="A4326" t="s">
        <v>945</v>
      </c>
      <c r="B4326">
        <v>2015</v>
      </c>
      <c r="C4326" s="1">
        <v>670000</v>
      </c>
      <c r="D4326">
        <v>120000</v>
      </c>
      <c r="E4326" t="s">
        <v>14</v>
      </c>
      <c r="F4326" t="s">
        <v>25</v>
      </c>
      <c r="G4326" t="s">
        <v>12</v>
      </c>
      <c r="H4326" t="s">
        <v>121</v>
      </c>
      <c r="I4326" t="s">
        <v>2570</v>
      </c>
      <c r="J4326" t="s">
        <v>1629</v>
      </c>
      <c r="K4326" t="s">
        <v>1698</v>
      </c>
      <c r="L4326" t="s">
        <v>1686</v>
      </c>
      <c r="M4326">
        <v>7</v>
      </c>
    </row>
    <row r="4327" spans="1:13" x14ac:dyDescent="0.3">
      <c r="A4327" t="s">
        <v>2468</v>
      </c>
      <c r="B4327">
        <v>2007</v>
      </c>
      <c r="C4327" s="1">
        <v>210000</v>
      </c>
      <c r="D4327">
        <v>140000</v>
      </c>
      <c r="E4327" t="s">
        <v>10</v>
      </c>
      <c r="F4327" t="s">
        <v>25</v>
      </c>
      <c r="G4327" t="s">
        <v>12</v>
      </c>
      <c r="H4327" t="s">
        <v>121</v>
      </c>
      <c r="I4327" t="s">
        <v>1633</v>
      </c>
      <c r="J4327" t="s">
        <v>1634</v>
      </c>
      <c r="K4327" t="s">
        <v>1635</v>
      </c>
      <c r="L4327" t="s">
        <v>1636</v>
      </c>
      <c r="M4327">
        <v>5</v>
      </c>
    </row>
    <row r="4328" spans="1:13" x14ac:dyDescent="0.3">
      <c r="A4328" t="s">
        <v>1098</v>
      </c>
      <c r="B4328">
        <v>2017</v>
      </c>
      <c r="C4328" s="1">
        <v>370000</v>
      </c>
      <c r="D4328">
        <v>40000</v>
      </c>
      <c r="E4328" t="s">
        <v>10</v>
      </c>
      <c r="F4328" t="s">
        <v>25</v>
      </c>
      <c r="G4328" t="s">
        <v>12</v>
      </c>
      <c r="H4328" t="s">
        <v>121</v>
      </c>
      <c r="I4328" t="s">
        <v>2697</v>
      </c>
      <c r="J4328" t="s">
        <v>1647</v>
      </c>
      <c r="K4328" t="s">
        <v>1870</v>
      </c>
      <c r="L4328" t="s">
        <v>1871</v>
      </c>
      <c r="M4328">
        <v>5</v>
      </c>
    </row>
    <row r="4329" spans="1:13" x14ac:dyDescent="0.3">
      <c r="A4329" t="s">
        <v>802</v>
      </c>
      <c r="B4329">
        <v>2019</v>
      </c>
      <c r="C4329" s="1">
        <v>600000</v>
      </c>
      <c r="D4329">
        <v>20000</v>
      </c>
      <c r="E4329" t="s">
        <v>10</v>
      </c>
      <c r="F4329" t="s">
        <v>25</v>
      </c>
      <c r="G4329" t="s">
        <v>19</v>
      </c>
      <c r="H4329" t="s">
        <v>121</v>
      </c>
      <c r="I4329" t="s">
        <v>1707</v>
      </c>
      <c r="J4329" t="s">
        <v>1647</v>
      </c>
      <c r="K4329" t="s">
        <v>1708</v>
      </c>
      <c r="L4329" t="s">
        <v>1709</v>
      </c>
      <c r="M4329">
        <v>5</v>
      </c>
    </row>
    <row r="4330" spans="1:13" x14ac:dyDescent="0.3">
      <c r="A4330" t="s">
        <v>251</v>
      </c>
      <c r="B4330">
        <v>2020</v>
      </c>
      <c r="C4330" s="1">
        <v>810000</v>
      </c>
      <c r="D4330">
        <v>15000</v>
      </c>
      <c r="E4330" t="s">
        <v>14</v>
      </c>
      <c r="F4330" t="s">
        <v>25</v>
      </c>
      <c r="G4330" t="s">
        <v>12</v>
      </c>
      <c r="H4330" t="s">
        <v>121</v>
      </c>
      <c r="I4330" t="s">
        <v>1718</v>
      </c>
      <c r="J4330" t="s">
        <v>1625</v>
      </c>
      <c r="K4330" t="s">
        <v>1685</v>
      </c>
      <c r="L4330" t="s">
        <v>1686</v>
      </c>
      <c r="M4330">
        <v>5</v>
      </c>
    </row>
    <row r="4331" spans="1:13" x14ac:dyDescent="0.3">
      <c r="A4331" t="s">
        <v>3514</v>
      </c>
      <c r="B4331">
        <v>2006</v>
      </c>
      <c r="C4331" s="1">
        <v>80000</v>
      </c>
      <c r="D4331">
        <v>35000</v>
      </c>
      <c r="E4331" t="s">
        <v>10</v>
      </c>
      <c r="F4331" t="s">
        <v>25</v>
      </c>
      <c r="G4331" t="s">
        <v>12</v>
      </c>
      <c r="H4331" t="s">
        <v>121</v>
      </c>
      <c r="I4331" t="s">
        <v>1676</v>
      </c>
      <c r="J4331" t="s">
        <v>1676</v>
      </c>
      <c r="K4331" t="s">
        <v>1676</v>
      </c>
      <c r="L4331" t="s">
        <v>1676</v>
      </c>
    </row>
    <row r="4332" spans="1:13" x14ac:dyDescent="0.3">
      <c r="A4332" t="s">
        <v>1162</v>
      </c>
      <c r="B4332">
        <v>2019</v>
      </c>
      <c r="C4332" s="1">
        <v>346000</v>
      </c>
      <c r="D4332">
        <v>16000</v>
      </c>
      <c r="E4332" t="s">
        <v>10</v>
      </c>
      <c r="F4332" t="s">
        <v>25</v>
      </c>
      <c r="G4332" t="s">
        <v>12</v>
      </c>
      <c r="H4332" t="s">
        <v>121</v>
      </c>
      <c r="I4332" t="s">
        <v>2188</v>
      </c>
      <c r="J4332" t="s">
        <v>1704</v>
      </c>
      <c r="K4332" t="s">
        <v>2064</v>
      </c>
      <c r="L4332" t="s">
        <v>1706</v>
      </c>
      <c r="M4332">
        <v>5</v>
      </c>
    </row>
    <row r="4333" spans="1:13" x14ac:dyDescent="0.3">
      <c r="A4333" t="s">
        <v>1157</v>
      </c>
      <c r="B4333">
        <v>2005</v>
      </c>
      <c r="C4333" s="1">
        <v>55000</v>
      </c>
      <c r="D4333">
        <v>130000</v>
      </c>
      <c r="E4333" t="s">
        <v>10</v>
      </c>
      <c r="F4333" t="s">
        <v>25</v>
      </c>
      <c r="G4333" t="s">
        <v>12</v>
      </c>
      <c r="H4333" t="s">
        <v>121</v>
      </c>
      <c r="I4333" t="s">
        <v>2038</v>
      </c>
      <c r="J4333" t="s">
        <v>3481</v>
      </c>
      <c r="K4333" t="s">
        <v>1640</v>
      </c>
      <c r="L4333" t="s">
        <v>3482</v>
      </c>
      <c r="M4333">
        <v>5</v>
      </c>
    </row>
    <row r="4334" spans="1:13" x14ac:dyDescent="0.3">
      <c r="A4334" t="s">
        <v>1192</v>
      </c>
      <c r="B4334">
        <v>2012</v>
      </c>
      <c r="C4334" s="1">
        <v>250000</v>
      </c>
      <c r="D4334">
        <v>118000</v>
      </c>
      <c r="E4334" t="s">
        <v>14</v>
      </c>
      <c r="F4334" t="s">
        <v>25</v>
      </c>
      <c r="G4334" t="s">
        <v>12</v>
      </c>
      <c r="H4334" t="s">
        <v>126</v>
      </c>
      <c r="I4334" t="s">
        <v>1741</v>
      </c>
      <c r="J4334" t="s">
        <v>1742</v>
      </c>
      <c r="K4334" t="s">
        <v>1743</v>
      </c>
      <c r="L4334" t="s">
        <v>1744</v>
      </c>
      <c r="M4334">
        <v>7</v>
      </c>
    </row>
    <row r="4335" spans="1:13" x14ac:dyDescent="0.3">
      <c r="A4335" t="s">
        <v>3515</v>
      </c>
      <c r="B4335">
        <v>2006</v>
      </c>
      <c r="C4335" s="1">
        <v>120000</v>
      </c>
      <c r="D4335">
        <v>44000</v>
      </c>
      <c r="E4335" t="s">
        <v>10</v>
      </c>
      <c r="F4335" t="s">
        <v>25</v>
      </c>
      <c r="G4335" t="s">
        <v>12</v>
      </c>
      <c r="H4335" t="s">
        <v>126</v>
      </c>
      <c r="I4335" t="s">
        <v>1642</v>
      </c>
      <c r="J4335" t="s">
        <v>1643</v>
      </c>
      <c r="K4335" t="s">
        <v>1644</v>
      </c>
      <c r="L4335" t="s">
        <v>1645</v>
      </c>
      <c r="M4335">
        <v>5</v>
      </c>
    </row>
    <row r="4336" spans="1:13" x14ac:dyDescent="0.3">
      <c r="A4336" t="s">
        <v>588</v>
      </c>
      <c r="B4336">
        <v>2013</v>
      </c>
      <c r="C4336" s="1">
        <v>600000</v>
      </c>
      <c r="D4336">
        <v>50000</v>
      </c>
      <c r="E4336" t="s">
        <v>14</v>
      </c>
      <c r="F4336" t="s">
        <v>25</v>
      </c>
      <c r="G4336" t="s">
        <v>12</v>
      </c>
      <c r="H4336" t="s">
        <v>126</v>
      </c>
      <c r="I4336" t="s">
        <v>1918</v>
      </c>
      <c r="J4336" t="s">
        <v>1625</v>
      </c>
      <c r="K4336" t="s">
        <v>1701</v>
      </c>
      <c r="L4336" t="s">
        <v>1686</v>
      </c>
      <c r="M4336">
        <v>7</v>
      </c>
    </row>
    <row r="4337" spans="1:13" x14ac:dyDescent="0.3">
      <c r="A4337" t="s">
        <v>165</v>
      </c>
      <c r="B4337">
        <v>2016</v>
      </c>
      <c r="C4337" s="1">
        <v>330000</v>
      </c>
      <c r="D4337">
        <v>60000</v>
      </c>
      <c r="E4337" t="s">
        <v>10</v>
      </c>
      <c r="F4337" t="s">
        <v>25</v>
      </c>
      <c r="G4337" t="s">
        <v>12</v>
      </c>
      <c r="H4337" t="s">
        <v>121</v>
      </c>
      <c r="I4337" t="s">
        <v>1872</v>
      </c>
      <c r="J4337" t="s">
        <v>1814</v>
      </c>
      <c r="K4337" t="s">
        <v>1873</v>
      </c>
      <c r="L4337" t="s">
        <v>1874</v>
      </c>
      <c r="M4337">
        <v>5</v>
      </c>
    </row>
    <row r="4338" spans="1:13" x14ac:dyDescent="0.3">
      <c r="A4338" t="s">
        <v>712</v>
      </c>
      <c r="B4338">
        <v>2014</v>
      </c>
      <c r="C4338" s="1">
        <v>400000</v>
      </c>
      <c r="D4338">
        <v>147000</v>
      </c>
      <c r="E4338" t="s">
        <v>10</v>
      </c>
      <c r="F4338" t="s">
        <v>25</v>
      </c>
      <c r="G4338" t="s">
        <v>12</v>
      </c>
      <c r="H4338" t="s">
        <v>126</v>
      </c>
      <c r="I4338" t="s">
        <v>1723</v>
      </c>
      <c r="J4338" t="s">
        <v>1647</v>
      </c>
      <c r="K4338" t="s">
        <v>1724</v>
      </c>
      <c r="L4338" t="s">
        <v>1725</v>
      </c>
      <c r="M4338">
        <v>5</v>
      </c>
    </row>
    <row r="4339" spans="1:13" x14ac:dyDescent="0.3">
      <c r="A4339" t="s">
        <v>2550</v>
      </c>
      <c r="B4339">
        <v>2004</v>
      </c>
      <c r="C4339" s="1">
        <v>100000</v>
      </c>
      <c r="D4339">
        <v>40000</v>
      </c>
      <c r="E4339" t="s">
        <v>14</v>
      </c>
      <c r="F4339" t="s">
        <v>25</v>
      </c>
      <c r="G4339" t="s">
        <v>12</v>
      </c>
      <c r="H4339" t="s">
        <v>126</v>
      </c>
      <c r="I4339" t="s">
        <v>1716</v>
      </c>
      <c r="J4339" t="s">
        <v>1896</v>
      </c>
      <c r="K4339" t="s">
        <v>2458</v>
      </c>
      <c r="L4339" t="s">
        <v>2551</v>
      </c>
      <c r="M4339">
        <v>5</v>
      </c>
    </row>
    <row r="4340" spans="1:13" x14ac:dyDescent="0.3">
      <c r="A4340" t="s">
        <v>655</v>
      </c>
      <c r="B4340">
        <v>2014</v>
      </c>
      <c r="C4340" s="1">
        <v>450000</v>
      </c>
      <c r="D4340">
        <v>100000</v>
      </c>
      <c r="E4340" t="s">
        <v>10</v>
      </c>
      <c r="F4340" t="s">
        <v>25</v>
      </c>
      <c r="G4340" t="s">
        <v>12</v>
      </c>
      <c r="H4340" t="s">
        <v>154</v>
      </c>
      <c r="I4340" t="s">
        <v>1864</v>
      </c>
      <c r="J4340" t="s">
        <v>1647</v>
      </c>
      <c r="K4340" t="s">
        <v>2037</v>
      </c>
      <c r="L4340" t="s">
        <v>1865</v>
      </c>
      <c r="M4340">
        <v>5</v>
      </c>
    </row>
    <row r="4341" spans="1:13" x14ac:dyDescent="0.3">
      <c r="A4341" t="s">
        <v>339</v>
      </c>
      <c r="B4341">
        <v>2017</v>
      </c>
      <c r="C4341" s="1">
        <v>800000</v>
      </c>
      <c r="D4341">
        <v>55000</v>
      </c>
      <c r="E4341" t="s">
        <v>14</v>
      </c>
      <c r="F4341" t="s">
        <v>25</v>
      </c>
      <c r="G4341" t="s">
        <v>12</v>
      </c>
      <c r="H4341" t="s">
        <v>121</v>
      </c>
      <c r="I4341" t="s">
        <v>1684</v>
      </c>
      <c r="J4341" t="s">
        <v>1625</v>
      </c>
      <c r="K4341" t="s">
        <v>1685</v>
      </c>
      <c r="L4341" t="s">
        <v>1686</v>
      </c>
      <c r="M4341">
        <v>7</v>
      </c>
    </row>
    <row r="4342" spans="1:13" x14ac:dyDescent="0.3">
      <c r="A4342" t="s">
        <v>1386</v>
      </c>
      <c r="B4342">
        <v>2015</v>
      </c>
      <c r="C4342" s="1">
        <v>340000</v>
      </c>
      <c r="D4342">
        <v>40000</v>
      </c>
      <c r="E4342" t="s">
        <v>14</v>
      </c>
      <c r="F4342" t="s">
        <v>25</v>
      </c>
      <c r="G4342" t="s">
        <v>12</v>
      </c>
      <c r="H4342" t="s">
        <v>126</v>
      </c>
      <c r="I4342" t="s">
        <v>2300</v>
      </c>
      <c r="J4342" t="s">
        <v>2301</v>
      </c>
      <c r="K4342" t="s">
        <v>2302</v>
      </c>
      <c r="L4342" t="s">
        <v>2303</v>
      </c>
      <c r="M4342">
        <v>5</v>
      </c>
    </row>
    <row r="4343" spans="1:13" x14ac:dyDescent="0.3">
      <c r="A4343" t="s">
        <v>400</v>
      </c>
      <c r="B4343">
        <v>2010</v>
      </c>
      <c r="C4343" s="1">
        <v>225000</v>
      </c>
      <c r="D4343">
        <v>64000</v>
      </c>
      <c r="E4343" t="s">
        <v>14</v>
      </c>
      <c r="F4343" t="s">
        <v>25</v>
      </c>
      <c r="G4343" t="s">
        <v>12</v>
      </c>
      <c r="H4343" t="s">
        <v>154</v>
      </c>
      <c r="I4343" t="s">
        <v>2031</v>
      </c>
      <c r="J4343" t="s">
        <v>1625</v>
      </c>
      <c r="K4343" t="s">
        <v>1675</v>
      </c>
      <c r="L4343" t="s">
        <v>2032</v>
      </c>
      <c r="M4343">
        <v>5</v>
      </c>
    </row>
    <row r="4344" spans="1:13" x14ac:dyDescent="0.3">
      <c r="A4344" t="s">
        <v>612</v>
      </c>
      <c r="B4344">
        <v>2002</v>
      </c>
      <c r="C4344" s="1">
        <v>55000</v>
      </c>
      <c r="D4344">
        <v>100000</v>
      </c>
      <c r="E4344" t="s">
        <v>10</v>
      </c>
      <c r="F4344" t="s">
        <v>25</v>
      </c>
      <c r="G4344" t="s">
        <v>12</v>
      </c>
      <c r="H4344" t="s">
        <v>126</v>
      </c>
      <c r="I4344" t="s">
        <v>1670</v>
      </c>
      <c r="J4344" t="s">
        <v>1671</v>
      </c>
      <c r="K4344" t="s">
        <v>1672</v>
      </c>
      <c r="L4344" t="s">
        <v>1673</v>
      </c>
      <c r="M4344">
        <v>5</v>
      </c>
    </row>
    <row r="4345" spans="1:13" x14ac:dyDescent="0.3">
      <c r="A4345" t="s">
        <v>339</v>
      </c>
      <c r="B4345">
        <v>2016</v>
      </c>
      <c r="C4345" s="1">
        <v>900000</v>
      </c>
      <c r="D4345">
        <v>50000</v>
      </c>
      <c r="E4345" t="s">
        <v>14</v>
      </c>
      <c r="F4345" t="s">
        <v>25</v>
      </c>
      <c r="G4345" t="s">
        <v>12</v>
      </c>
      <c r="H4345" t="s">
        <v>121</v>
      </c>
      <c r="I4345" t="s">
        <v>1684</v>
      </c>
      <c r="J4345" t="s">
        <v>1625</v>
      </c>
      <c r="K4345" t="s">
        <v>1685</v>
      </c>
      <c r="L4345" t="s">
        <v>1686</v>
      </c>
      <c r="M4345">
        <v>7</v>
      </c>
    </row>
    <row r="4346" spans="1:13" x14ac:dyDescent="0.3">
      <c r="A4346" t="s">
        <v>3106</v>
      </c>
      <c r="B4346">
        <v>2014</v>
      </c>
      <c r="C4346" s="1">
        <v>2500000</v>
      </c>
      <c r="D4346">
        <v>30000</v>
      </c>
      <c r="E4346" t="s">
        <v>14</v>
      </c>
      <c r="F4346" t="s">
        <v>25</v>
      </c>
      <c r="G4346" t="s">
        <v>19</v>
      </c>
      <c r="H4346" t="s">
        <v>121</v>
      </c>
      <c r="I4346" t="s">
        <v>2374</v>
      </c>
      <c r="J4346" t="s">
        <v>2230</v>
      </c>
      <c r="K4346" t="s">
        <v>3065</v>
      </c>
      <c r="L4346" t="s">
        <v>1954</v>
      </c>
      <c r="M4346">
        <v>5</v>
      </c>
    </row>
    <row r="4347" spans="1:13" x14ac:dyDescent="0.3">
      <c r="A4347" t="s">
        <v>3516</v>
      </c>
      <c r="B4347">
        <v>2018</v>
      </c>
      <c r="C4347" s="1">
        <v>465000</v>
      </c>
      <c r="D4347">
        <v>30000</v>
      </c>
      <c r="E4347" t="s">
        <v>10</v>
      </c>
      <c r="F4347" t="s">
        <v>25</v>
      </c>
      <c r="G4347" t="s">
        <v>12</v>
      </c>
      <c r="H4347" t="s">
        <v>121</v>
      </c>
      <c r="I4347" t="s">
        <v>1821</v>
      </c>
      <c r="J4347" t="s">
        <v>1730</v>
      </c>
      <c r="K4347" t="s">
        <v>1843</v>
      </c>
      <c r="L4347" t="s">
        <v>1731</v>
      </c>
      <c r="M4347">
        <v>5</v>
      </c>
    </row>
    <row r="4348" spans="1:13" x14ac:dyDescent="0.3">
      <c r="A4348" t="s">
        <v>612</v>
      </c>
      <c r="B4348">
        <v>2004</v>
      </c>
      <c r="C4348" s="1">
        <v>70000</v>
      </c>
      <c r="D4348">
        <v>150000</v>
      </c>
      <c r="E4348" t="s">
        <v>10</v>
      </c>
      <c r="F4348" t="s">
        <v>25</v>
      </c>
      <c r="G4348" t="s">
        <v>12</v>
      </c>
      <c r="H4348" t="s">
        <v>121</v>
      </c>
      <c r="I4348" t="s">
        <v>1670</v>
      </c>
      <c r="J4348" t="s">
        <v>1671</v>
      </c>
      <c r="K4348" t="s">
        <v>1672</v>
      </c>
      <c r="L4348" t="s">
        <v>1673</v>
      </c>
      <c r="M4348">
        <v>5</v>
      </c>
    </row>
    <row r="4349" spans="1:13" x14ac:dyDescent="0.3">
      <c r="A4349" t="s">
        <v>464</v>
      </c>
      <c r="B4349">
        <v>2016</v>
      </c>
      <c r="C4349" s="1">
        <v>400000</v>
      </c>
      <c r="D4349">
        <v>24177</v>
      </c>
      <c r="E4349" t="s">
        <v>10</v>
      </c>
      <c r="F4349" t="s">
        <v>25</v>
      </c>
      <c r="G4349" t="s">
        <v>12</v>
      </c>
      <c r="H4349" t="s">
        <v>121</v>
      </c>
      <c r="I4349" t="s">
        <v>2088</v>
      </c>
      <c r="J4349" t="s">
        <v>2089</v>
      </c>
      <c r="K4349" t="s">
        <v>2090</v>
      </c>
      <c r="L4349" t="s">
        <v>2091</v>
      </c>
      <c r="M4349">
        <v>5</v>
      </c>
    </row>
    <row r="4350" spans="1:13" x14ac:dyDescent="0.3">
      <c r="A4350" t="s">
        <v>717</v>
      </c>
      <c r="B4350">
        <v>2012</v>
      </c>
      <c r="C4350" s="1">
        <v>185000</v>
      </c>
      <c r="D4350">
        <v>80000</v>
      </c>
      <c r="E4350" t="s">
        <v>14</v>
      </c>
      <c r="F4350" t="s">
        <v>25</v>
      </c>
      <c r="G4350" t="s">
        <v>12</v>
      </c>
      <c r="H4350" t="s">
        <v>121</v>
      </c>
      <c r="I4350" t="s">
        <v>1642</v>
      </c>
      <c r="J4350" t="s">
        <v>1896</v>
      </c>
      <c r="K4350" t="s">
        <v>2124</v>
      </c>
      <c r="L4350" t="s">
        <v>2244</v>
      </c>
      <c r="M4350">
        <v>5</v>
      </c>
    </row>
    <row r="4351" spans="1:13" x14ac:dyDescent="0.3">
      <c r="A4351" t="s">
        <v>258</v>
      </c>
      <c r="B4351">
        <v>2006</v>
      </c>
      <c r="C4351" s="1">
        <v>140000</v>
      </c>
      <c r="D4351">
        <v>150000</v>
      </c>
      <c r="E4351" t="s">
        <v>10</v>
      </c>
      <c r="F4351" t="s">
        <v>25</v>
      </c>
      <c r="G4351" t="s">
        <v>12</v>
      </c>
      <c r="H4351" t="s">
        <v>126</v>
      </c>
      <c r="I4351" t="s">
        <v>1677</v>
      </c>
      <c r="J4351" t="s">
        <v>1730</v>
      </c>
      <c r="K4351" t="s">
        <v>1660</v>
      </c>
      <c r="L4351" t="s">
        <v>1731</v>
      </c>
      <c r="M4351">
        <v>5</v>
      </c>
    </row>
    <row r="4352" spans="1:13" x14ac:dyDescent="0.3">
      <c r="A4352" t="s">
        <v>3219</v>
      </c>
      <c r="B4352">
        <v>2015</v>
      </c>
      <c r="C4352" s="1">
        <v>415000</v>
      </c>
      <c r="D4352">
        <v>120000</v>
      </c>
      <c r="E4352" t="s">
        <v>14</v>
      </c>
      <c r="F4352" t="s">
        <v>25</v>
      </c>
      <c r="G4352" t="s">
        <v>12</v>
      </c>
      <c r="H4352" t="s">
        <v>126</v>
      </c>
      <c r="I4352" t="s">
        <v>3220</v>
      </c>
      <c r="J4352" t="s">
        <v>1667</v>
      </c>
      <c r="K4352" t="s">
        <v>1909</v>
      </c>
      <c r="L4352" t="s">
        <v>1910</v>
      </c>
      <c r="M4352">
        <v>7</v>
      </c>
    </row>
    <row r="4353" spans="1:13" x14ac:dyDescent="0.3">
      <c r="A4353" t="s">
        <v>956</v>
      </c>
      <c r="B4353">
        <v>2012</v>
      </c>
      <c r="C4353" s="1">
        <v>532000</v>
      </c>
      <c r="D4353">
        <v>121779</v>
      </c>
      <c r="E4353" t="s">
        <v>14</v>
      </c>
      <c r="F4353" t="s">
        <v>25</v>
      </c>
      <c r="G4353" t="s">
        <v>12</v>
      </c>
      <c r="H4353" t="s">
        <v>121</v>
      </c>
      <c r="I4353" t="s">
        <v>2157</v>
      </c>
      <c r="J4353" t="s">
        <v>1742</v>
      </c>
      <c r="K4353" t="s">
        <v>1877</v>
      </c>
      <c r="L4353" t="s">
        <v>1878</v>
      </c>
      <c r="M4353">
        <v>8</v>
      </c>
    </row>
    <row r="4354" spans="1:13" x14ac:dyDescent="0.3">
      <c r="A4354" t="s">
        <v>1122</v>
      </c>
      <c r="B4354">
        <v>2017</v>
      </c>
      <c r="C4354" s="1">
        <v>600000</v>
      </c>
      <c r="D4354">
        <v>56000</v>
      </c>
      <c r="E4354" t="s">
        <v>14</v>
      </c>
      <c r="F4354" t="s">
        <v>25</v>
      </c>
      <c r="G4354" t="s">
        <v>12</v>
      </c>
      <c r="H4354" t="s">
        <v>121</v>
      </c>
      <c r="I4354" t="s">
        <v>2224</v>
      </c>
      <c r="J4354" t="s">
        <v>1625</v>
      </c>
      <c r="K4354" t="s">
        <v>1626</v>
      </c>
      <c r="L4354" t="s">
        <v>1627</v>
      </c>
      <c r="M4354">
        <v>5</v>
      </c>
    </row>
    <row r="4355" spans="1:13" x14ac:dyDescent="0.3">
      <c r="A4355" t="s">
        <v>222</v>
      </c>
      <c r="B4355">
        <v>2008</v>
      </c>
      <c r="C4355" s="1">
        <v>150000</v>
      </c>
      <c r="D4355">
        <v>100000</v>
      </c>
      <c r="E4355" t="s">
        <v>10</v>
      </c>
      <c r="F4355" t="s">
        <v>25</v>
      </c>
      <c r="G4355" t="s">
        <v>12</v>
      </c>
      <c r="H4355" t="s">
        <v>151</v>
      </c>
      <c r="I4355" t="s">
        <v>1962</v>
      </c>
      <c r="J4355" t="s">
        <v>2614</v>
      </c>
      <c r="K4355" t="s">
        <v>2615</v>
      </c>
      <c r="L4355" t="s">
        <v>2616</v>
      </c>
      <c r="M4355">
        <v>5</v>
      </c>
    </row>
    <row r="4356" spans="1:13" x14ac:dyDescent="0.3">
      <c r="A4356" t="s">
        <v>980</v>
      </c>
      <c r="B4356">
        <v>2018</v>
      </c>
      <c r="C4356" s="1">
        <v>459999</v>
      </c>
      <c r="D4356">
        <v>12000</v>
      </c>
      <c r="E4356" t="s">
        <v>10</v>
      </c>
      <c r="F4356" t="s">
        <v>25</v>
      </c>
      <c r="G4356" t="s">
        <v>12</v>
      </c>
      <c r="H4356" t="s">
        <v>121</v>
      </c>
      <c r="I4356" t="s">
        <v>2030</v>
      </c>
      <c r="J4356" t="s">
        <v>1647</v>
      </c>
      <c r="K4356" t="s">
        <v>1870</v>
      </c>
      <c r="L4356" t="s">
        <v>1871</v>
      </c>
      <c r="M4356">
        <v>5</v>
      </c>
    </row>
    <row r="4357" spans="1:13" x14ac:dyDescent="0.3">
      <c r="A4357" t="s">
        <v>421</v>
      </c>
      <c r="B4357">
        <v>2017</v>
      </c>
      <c r="C4357" s="1">
        <v>800000</v>
      </c>
      <c r="D4357">
        <v>15381</v>
      </c>
      <c r="E4357" t="s">
        <v>14</v>
      </c>
      <c r="F4357" t="s">
        <v>25</v>
      </c>
      <c r="G4357" t="s">
        <v>12</v>
      </c>
      <c r="H4357" t="s">
        <v>121</v>
      </c>
      <c r="I4357" t="s">
        <v>1718</v>
      </c>
      <c r="J4357" t="s">
        <v>1625</v>
      </c>
      <c r="K4357" t="s">
        <v>1685</v>
      </c>
      <c r="L4357" t="s">
        <v>1686</v>
      </c>
      <c r="M4357">
        <v>5</v>
      </c>
    </row>
    <row r="4358" spans="1:13" x14ac:dyDescent="0.3">
      <c r="A4358" t="s">
        <v>1479</v>
      </c>
      <c r="B4358">
        <v>2011</v>
      </c>
      <c r="C4358" s="1">
        <v>310000</v>
      </c>
      <c r="D4358">
        <v>5000</v>
      </c>
      <c r="E4358" t="s">
        <v>14</v>
      </c>
      <c r="F4358" t="s">
        <v>25</v>
      </c>
      <c r="G4358" t="s">
        <v>12</v>
      </c>
      <c r="H4358" t="s">
        <v>121</v>
      </c>
      <c r="I4358" t="s">
        <v>1994</v>
      </c>
      <c r="J4358" t="s">
        <v>2164</v>
      </c>
      <c r="K4358" t="s">
        <v>2165</v>
      </c>
      <c r="L4358" t="s">
        <v>2166</v>
      </c>
      <c r="M4358">
        <v>7</v>
      </c>
    </row>
    <row r="4359" spans="1:13" x14ac:dyDescent="0.3">
      <c r="A4359" t="s">
        <v>675</v>
      </c>
      <c r="B4359">
        <v>2014</v>
      </c>
      <c r="C4359" s="1">
        <v>475000</v>
      </c>
      <c r="D4359">
        <v>40000</v>
      </c>
      <c r="E4359" t="s">
        <v>14</v>
      </c>
      <c r="F4359" t="s">
        <v>25</v>
      </c>
      <c r="G4359" t="s">
        <v>12</v>
      </c>
      <c r="H4359" t="s">
        <v>121</v>
      </c>
      <c r="I4359" t="s">
        <v>1666</v>
      </c>
      <c r="J4359" t="s">
        <v>1667</v>
      </c>
      <c r="K4359" t="s">
        <v>1995</v>
      </c>
      <c r="L4359" t="s">
        <v>1669</v>
      </c>
      <c r="M4359">
        <v>5</v>
      </c>
    </row>
    <row r="4360" spans="1:13" x14ac:dyDescent="0.3">
      <c r="A4360" t="s">
        <v>773</v>
      </c>
      <c r="B4360">
        <v>2016</v>
      </c>
      <c r="C4360" s="1">
        <v>310000</v>
      </c>
      <c r="D4360">
        <v>35000</v>
      </c>
      <c r="E4360" t="s">
        <v>22</v>
      </c>
      <c r="F4360" t="s">
        <v>25</v>
      </c>
      <c r="G4360" t="s">
        <v>12</v>
      </c>
      <c r="H4360" t="s">
        <v>126</v>
      </c>
      <c r="I4360" t="s">
        <v>2067</v>
      </c>
      <c r="J4360" t="s">
        <v>1730</v>
      </c>
      <c r="K4360" t="s">
        <v>2068</v>
      </c>
      <c r="L4360" t="s">
        <v>1855</v>
      </c>
      <c r="M4360">
        <v>5</v>
      </c>
    </row>
    <row r="4361" spans="1:13" x14ac:dyDescent="0.3">
      <c r="A4361" t="s">
        <v>559</v>
      </c>
      <c r="B4361">
        <v>2018</v>
      </c>
      <c r="C4361" s="1">
        <v>350000</v>
      </c>
      <c r="D4361">
        <v>10000</v>
      </c>
      <c r="E4361" t="s">
        <v>10</v>
      </c>
      <c r="F4361" t="s">
        <v>25</v>
      </c>
      <c r="G4361" t="s">
        <v>12</v>
      </c>
      <c r="H4361" t="s">
        <v>121</v>
      </c>
      <c r="I4361" t="s">
        <v>1729</v>
      </c>
      <c r="J4361" t="s">
        <v>1730</v>
      </c>
      <c r="K4361" t="s">
        <v>1758</v>
      </c>
      <c r="L4361" t="s">
        <v>1731</v>
      </c>
      <c r="M4361">
        <v>5</v>
      </c>
    </row>
    <row r="4362" spans="1:13" x14ac:dyDescent="0.3">
      <c r="A4362" t="s">
        <v>1604</v>
      </c>
      <c r="B4362">
        <v>2019</v>
      </c>
      <c r="C4362" s="1">
        <v>1800000</v>
      </c>
      <c r="D4362">
        <v>10000</v>
      </c>
      <c r="E4362" t="s">
        <v>14</v>
      </c>
      <c r="F4362" t="s">
        <v>25</v>
      </c>
      <c r="G4362" t="s">
        <v>12</v>
      </c>
      <c r="H4362" t="s">
        <v>121</v>
      </c>
      <c r="I4362" t="s">
        <v>1746</v>
      </c>
      <c r="J4362" t="s">
        <v>1742</v>
      </c>
      <c r="K4362" t="s">
        <v>2108</v>
      </c>
      <c r="L4362" t="s">
        <v>2109</v>
      </c>
      <c r="M4362">
        <v>7</v>
      </c>
    </row>
    <row r="4363" spans="1:13" x14ac:dyDescent="0.3">
      <c r="A4363" t="s">
        <v>3517</v>
      </c>
      <c r="B4363">
        <v>2018</v>
      </c>
      <c r="C4363" s="1">
        <v>640000</v>
      </c>
      <c r="D4363">
        <v>25000</v>
      </c>
      <c r="E4363" t="s">
        <v>10</v>
      </c>
      <c r="F4363" t="s">
        <v>25</v>
      </c>
      <c r="G4363" t="s">
        <v>19</v>
      </c>
      <c r="H4363" t="s">
        <v>121</v>
      </c>
      <c r="I4363" t="s">
        <v>1817</v>
      </c>
      <c r="J4363" t="s">
        <v>1647</v>
      </c>
      <c r="K4363" t="s">
        <v>1870</v>
      </c>
      <c r="L4363" t="s">
        <v>1871</v>
      </c>
      <c r="M4363">
        <v>5</v>
      </c>
    </row>
    <row r="4364" spans="1:13" x14ac:dyDescent="0.3">
      <c r="A4364" t="s">
        <v>460</v>
      </c>
      <c r="B4364">
        <v>2017</v>
      </c>
      <c r="C4364" s="1">
        <v>350000</v>
      </c>
      <c r="D4364">
        <v>50000</v>
      </c>
      <c r="E4364" t="s">
        <v>10</v>
      </c>
      <c r="F4364" t="s">
        <v>25</v>
      </c>
      <c r="G4364" t="s">
        <v>19</v>
      </c>
      <c r="H4364" t="s">
        <v>121</v>
      </c>
      <c r="I4364" t="s">
        <v>1821</v>
      </c>
      <c r="J4364" t="s">
        <v>1730</v>
      </c>
      <c r="K4364" t="s">
        <v>1678</v>
      </c>
      <c r="L4364" t="s">
        <v>1731</v>
      </c>
      <c r="M4364">
        <v>5</v>
      </c>
    </row>
    <row r="4365" spans="1:13" x14ac:dyDescent="0.3">
      <c r="A4365" t="s">
        <v>3518</v>
      </c>
      <c r="B4365">
        <v>2018</v>
      </c>
      <c r="C4365" s="1">
        <v>600000</v>
      </c>
      <c r="D4365">
        <v>30000</v>
      </c>
      <c r="E4365" t="s">
        <v>10</v>
      </c>
      <c r="F4365" t="s">
        <v>25</v>
      </c>
      <c r="G4365" t="s">
        <v>12</v>
      </c>
      <c r="H4365" t="s">
        <v>121</v>
      </c>
      <c r="I4365" t="s">
        <v>1733</v>
      </c>
      <c r="J4365" t="s">
        <v>1681</v>
      </c>
      <c r="K4365" t="s">
        <v>1995</v>
      </c>
      <c r="L4365" t="s">
        <v>1996</v>
      </c>
      <c r="M4365">
        <v>5</v>
      </c>
    </row>
    <row r="4366" spans="1:13" x14ac:dyDescent="0.3">
      <c r="A4366" t="s">
        <v>1332</v>
      </c>
      <c r="B4366">
        <v>2015</v>
      </c>
      <c r="C4366" s="1">
        <v>575000</v>
      </c>
      <c r="D4366">
        <v>23000</v>
      </c>
      <c r="E4366" t="s">
        <v>14</v>
      </c>
      <c r="F4366" t="s">
        <v>25</v>
      </c>
      <c r="G4366" t="s">
        <v>12</v>
      </c>
      <c r="H4366" t="s">
        <v>121</v>
      </c>
      <c r="I4366" t="s">
        <v>2292</v>
      </c>
      <c r="J4366" t="s">
        <v>1900</v>
      </c>
      <c r="K4366" t="s">
        <v>1912</v>
      </c>
      <c r="L4366" t="s">
        <v>1913</v>
      </c>
      <c r="M4366">
        <v>5</v>
      </c>
    </row>
    <row r="4367" spans="1:13" x14ac:dyDescent="0.3">
      <c r="A4367" t="s">
        <v>557</v>
      </c>
      <c r="B4367">
        <v>2019</v>
      </c>
      <c r="C4367" s="1">
        <v>974000</v>
      </c>
      <c r="D4367">
        <v>15000</v>
      </c>
      <c r="E4367" t="s">
        <v>14</v>
      </c>
      <c r="F4367" t="s">
        <v>25</v>
      </c>
      <c r="G4367" t="s">
        <v>12</v>
      </c>
      <c r="H4367" t="s">
        <v>121</v>
      </c>
      <c r="I4367" t="s">
        <v>2151</v>
      </c>
      <c r="J4367" t="s">
        <v>2152</v>
      </c>
      <c r="K4367" t="s">
        <v>2153</v>
      </c>
      <c r="L4367" t="s">
        <v>2154</v>
      </c>
      <c r="M4367">
        <v>6</v>
      </c>
    </row>
    <row r="4368" spans="1:13" x14ac:dyDescent="0.3">
      <c r="A4368" t="s">
        <v>460</v>
      </c>
      <c r="B4368">
        <v>2018</v>
      </c>
      <c r="C4368" s="1">
        <v>445000</v>
      </c>
      <c r="D4368">
        <v>5000</v>
      </c>
      <c r="E4368" t="s">
        <v>10</v>
      </c>
      <c r="F4368" t="s">
        <v>25</v>
      </c>
      <c r="G4368" t="s">
        <v>19</v>
      </c>
      <c r="H4368" t="s">
        <v>126</v>
      </c>
      <c r="I4368" t="s">
        <v>1821</v>
      </c>
      <c r="J4368" t="s">
        <v>1730</v>
      </c>
      <c r="K4368" t="s">
        <v>1678</v>
      </c>
      <c r="L4368" t="s">
        <v>1731</v>
      </c>
      <c r="M4368">
        <v>5</v>
      </c>
    </row>
    <row r="4369" spans="1:13" x14ac:dyDescent="0.3">
      <c r="A4369" t="s">
        <v>223</v>
      </c>
      <c r="B4369">
        <v>2015</v>
      </c>
      <c r="C4369" s="1">
        <v>580000</v>
      </c>
      <c r="D4369">
        <v>15000</v>
      </c>
      <c r="E4369" t="s">
        <v>14</v>
      </c>
      <c r="F4369" t="s">
        <v>25</v>
      </c>
      <c r="G4369" t="s">
        <v>12</v>
      </c>
      <c r="H4369" t="s">
        <v>126</v>
      </c>
      <c r="I4369" t="s">
        <v>1918</v>
      </c>
      <c r="J4369" t="s">
        <v>1625</v>
      </c>
      <c r="K4369" t="s">
        <v>1811</v>
      </c>
      <c r="L4369" t="s">
        <v>1686</v>
      </c>
      <c r="M4369">
        <v>7</v>
      </c>
    </row>
    <row r="4370" spans="1:13" x14ac:dyDescent="0.3">
      <c r="A4370" t="s">
        <v>715</v>
      </c>
      <c r="B4370">
        <v>2020</v>
      </c>
      <c r="C4370" s="1">
        <v>1050000</v>
      </c>
      <c r="D4370">
        <v>20000</v>
      </c>
      <c r="E4370" t="s">
        <v>14</v>
      </c>
      <c r="F4370" t="s">
        <v>25</v>
      </c>
      <c r="G4370" t="s">
        <v>12</v>
      </c>
      <c r="H4370" t="s">
        <v>121</v>
      </c>
      <c r="I4370" t="s">
        <v>2525</v>
      </c>
      <c r="J4370" t="s">
        <v>1639</v>
      </c>
      <c r="K4370" t="s">
        <v>2090</v>
      </c>
      <c r="L4370" t="s">
        <v>1693</v>
      </c>
      <c r="M4370">
        <v>5</v>
      </c>
    </row>
    <row r="4371" spans="1:13" x14ac:dyDescent="0.3">
      <c r="A4371" t="s">
        <v>486</v>
      </c>
      <c r="B4371">
        <v>2015</v>
      </c>
      <c r="C4371" s="1">
        <v>600000</v>
      </c>
      <c r="D4371">
        <v>50000</v>
      </c>
      <c r="E4371" t="s">
        <v>14</v>
      </c>
      <c r="F4371" t="s">
        <v>25</v>
      </c>
      <c r="G4371" t="s">
        <v>12</v>
      </c>
      <c r="H4371" t="s">
        <v>121</v>
      </c>
      <c r="I4371" t="s">
        <v>1834</v>
      </c>
      <c r="J4371" t="s">
        <v>1629</v>
      </c>
      <c r="K4371" t="s">
        <v>1835</v>
      </c>
      <c r="L4371" t="s">
        <v>1836</v>
      </c>
      <c r="M4371">
        <v>5</v>
      </c>
    </row>
    <row r="4372" spans="1:13" x14ac:dyDescent="0.3">
      <c r="A4372" t="s">
        <v>453</v>
      </c>
      <c r="B4372">
        <v>2017</v>
      </c>
      <c r="C4372" s="1">
        <v>370000</v>
      </c>
      <c r="D4372">
        <v>40000</v>
      </c>
      <c r="E4372" t="s">
        <v>10</v>
      </c>
      <c r="F4372" t="s">
        <v>25</v>
      </c>
      <c r="G4372" t="s">
        <v>12</v>
      </c>
      <c r="H4372" t="s">
        <v>126</v>
      </c>
      <c r="I4372" t="s">
        <v>1813</v>
      </c>
      <c r="J4372" t="s">
        <v>1814</v>
      </c>
      <c r="K4372" t="s">
        <v>1815</v>
      </c>
      <c r="L4372" t="s">
        <v>1816</v>
      </c>
      <c r="M4372">
        <v>5</v>
      </c>
    </row>
    <row r="4373" spans="1:13" x14ac:dyDescent="0.3">
      <c r="A4373" t="s">
        <v>566</v>
      </c>
      <c r="B4373">
        <v>2007</v>
      </c>
      <c r="C4373" s="1">
        <v>150000</v>
      </c>
      <c r="D4373">
        <v>70000</v>
      </c>
      <c r="E4373" t="s">
        <v>10</v>
      </c>
      <c r="F4373" t="s">
        <v>25</v>
      </c>
      <c r="G4373" t="s">
        <v>12</v>
      </c>
      <c r="H4373" t="s">
        <v>154</v>
      </c>
      <c r="I4373" t="s">
        <v>1713</v>
      </c>
      <c r="J4373" t="s">
        <v>1651</v>
      </c>
      <c r="K4373" t="s">
        <v>2533</v>
      </c>
      <c r="L4373" t="s">
        <v>1679</v>
      </c>
      <c r="M4373">
        <v>5</v>
      </c>
    </row>
    <row r="4374" spans="1:13" x14ac:dyDescent="0.3">
      <c r="A4374" t="s">
        <v>2880</v>
      </c>
      <c r="B4374">
        <v>2017</v>
      </c>
      <c r="C4374" s="1">
        <v>483000</v>
      </c>
      <c r="D4374">
        <v>15000</v>
      </c>
      <c r="E4374" t="s">
        <v>10</v>
      </c>
      <c r="F4374" t="s">
        <v>25</v>
      </c>
      <c r="G4374" t="s">
        <v>12</v>
      </c>
      <c r="H4374" t="s">
        <v>121</v>
      </c>
      <c r="I4374" t="s">
        <v>1842</v>
      </c>
      <c r="J4374" t="s">
        <v>1730</v>
      </c>
      <c r="K4374" t="s">
        <v>1843</v>
      </c>
      <c r="L4374" t="s">
        <v>1731</v>
      </c>
      <c r="M4374">
        <v>5</v>
      </c>
    </row>
    <row r="4375" spans="1:13" x14ac:dyDescent="0.3">
      <c r="A4375" t="s">
        <v>315</v>
      </c>
      <c r="B4375">
        <v>2016</v>
      </c>
      <c r="C4375" s="1">
        <v>470000</v>
      </c>
      <c r="D4375">
        <v>10000</v>
      </c>
      <c r="E4375" t="s">
        <v>10</v>
      </c>
      <c r="F4375" t="s">
        <v>25</v>
      </c>
      <c r="G4375" t="s">
        <v>12</v>
      </c>
      <c r="H4375" t="s">
        <v>121</v>
      </c>
      <c r="I4375" t="s">
        <v>1677</v>
      </c>
      <c r="J4375" t="s">
        <v>1647</v>
      </c>
      <c r="K4375" t="s">
        <v>1682</v>
      </c>
      <c r="L4375" t="s">
        <v>1865</v>
      </c>
      <c r="M4375">
        <v>5</v>
      </c>
    </row>
    <row r="4376" spans="1:13" x14ac:dyDescent="0.3">
      <c r="A4376" t="s">
        <v>1375</v>
      </c>
      <c r="B4376">
        <v>2018</v>
      </c>
      <c r="C4376" s="1">
        <v>950000</v>
      </c>
      <c r="D4376">
        <v>25000</v>
      </c>
      <c r="E4376" t="s">
        <v>14</v>
      </c>
      <c r="F4376" t="s">
        <v>25</v>
      </c>
      <c r="G4376" t="s">
        <v>12</v>
      </c>
      <c r="H4376" t="s">
        <v>121</v>
      </c>
      <c r="I4376" t="s">
        <v>1718</v>
      </c>
      <c r="J4376" t="s">
        <v>1625</v>
      </c>
      <c r="K4376" t="s">
        <v>1685</v>
      </c>
      <c r="L4376" t="s">
        <v>1686</v>
      </c>
      <c r="M4376">
        <v>5</v>
      </c>
    </row>
    <row r="4377" spans="1:13" x14ac:dyDescent="0.3">
      <c r="A4377" t="s">
        <v>992</v>
      </c>
      <c r="B4377">
        <v>2013</v>
      </c>
      <c r="C4377" s="1">
        <v>450000</v>
      </c>
      <c r="D4377">
        <v>50000</v>
      </c>
      <c r="E4377" t="s">
        <v>10</v>
      </c>
      <c r="F4377" t="s">
        <v>25</v>
      </c>
      <c r="G4377" t="s">
        <v>12</v>
      </c>
      <c r="H4377" t="s">
        <v>154</v>
      </c>
      <c r="I4377" t="s">
        <v>1925</v>
      </c>
      <c r="J4377" t="s">
        <v>1734</v>
      </c>
      <c r="K4377" t="s">
        <v>1735</v>
      </c>
      <c r="L4377" t="s">
        <v>2173</v>
      </c>
      <c r="M4377">
        <v>5</v>
      </c>
    </row>
    <row r="4378" spans="1:13" x14ac:dyDescent="0.3">
      <c r="A4378" t="s">
        <v>1020</v>
      </c>
      <c r="B4378">
        <v>2011</v>
      </c>
      <c r="C4378" s="1">
        <v>345000</v>
      </c>
      <c r="D4378">
        <v>70000</v>
      </c>
      <c r="E4378" t="s">
        <v>10</v>
      </c>
      <c r="F4378" t="s">
        <v>25</v>
      </c>
      <c r="G4378" t="s">
        <v>12</v>
      </c>
      <c r="H4378" t="s">
        <v>121</v>
      </c>
      <c r="I4378" t="s">
        <v>2072</v>
      </c>
      <c r="J4378" t="s">
        <v>2226</v>
      </c>
      <c r="K4378" t="s">
        <v>2090</v>
      </c>
      <c r="L4378" t="s">
        <v>2227</v>
      </c>
      <c r="M4378">
        <v>5</v>
      </c>
    </row>
    <row r="4379" spans="1:13" x14ac:dyDescent="0.3">
      <c r="A4379" t="s">
        <v>3519</v>
      </c>
      <c r="B4379">
        <v>2020</v>
      </c>
      <c r="C4379" s="1">
        <v>600000</v>
      </c>
      <c r="D4379">
        <v>5000</v>
      </c>
      <c r="E4379" t="s">
        <v>10</v>
      </c>
      <c r="F4379" t="s">
        <v>25</v>
      </c>
      <c r="G4379" t="s">
        <v>19</v>
      </c>
      <c r="H4379" t="s">
        <v>121</v>
      </c>
      <c r="I4379" t="s">
        <v>2697</v>
      </c>
      <c r="J4379" t="s">
        <v>1647</v>
      </c>
      <c r="K4379" t="s">
        <v>1870</v>
      </c>
      <c r="L4379" t="s">
        <v>1871</v>
      </c>
      <c r="M4379">
        <v>5</v>
      </c>
    </row>
    <row r="4380" spans="1:13" x14ac:dyDescent="0.3">
      <c r="A4380" t="s">
        <v>374</v>
      </c>
      <c r="B4380">
        <v>2009</v>
      </c>
      <c r="C4380" s="1">
        <v>300000</v>
      </c>
      <c r="D4380">
        <v>60000</v>
      </c>
      <c r="E4380" t="s">
        <v>10</v>
      </c>
      <c r="F4380" t="s">
        <v>25</v>
      </c>
      <c r="G4380" t="s">
        <v>12</v>
      </c>
      <c r="H4380" t="s">
        <v>121</v>
      </c>
      <c r="I4380" t="s">
        <v>1880</v>
      </c>
      <c r="J4380" t="s">
        <v>1730</v>
      </c>
      <c r="K4380" t="s">
        <v>2195</v>
      </c>
      <c r="L4380" t="s">
        <v>1731</v>
      </c>
      <c r="M4380">
        <v>5</v>
      </c>
    </row>
    <row r="4381" spans="1:13" x14ac:dyDescent="0.3">
      <c r="A4381" t="s">
        <v>901</v>
      </c>
      <c r="B4381">
        <v>2007</v>
      </c>
      <c r="C4381" s="1">
        <v>160000</v>
      </c>
      <c r="D4381">
        <v>74800</v>
      </c>
      <c r="E4381" t="s">
        <v>10</v>
      </c>
      <c r="F4381" t="s">
        <v>25</v>
      </c>
      <c r="G4381" t="s">
        <v>12</v>
      </c>
      <c r="H4381" t="s">
        <v>126</v>
      </c>
      <c r="I4381" t="s">
        <v>1713</v>
      </c>
      <c r="J4381" t="s">
        <v>1730</v>
      </c>
      <c r="K4381" t="s">
        <v>1660</v>
      </c>
      <c r="L4381" t="s">
        <v>1731</v>
      </c>
      <c r="M4381">
        <v>5</v>
      </c>
    </row>
    <row r="4382" spans="1:13" x14ac:dyDescent="0.3">
      <c r="A4382" t="s">
        <v>245</v>
      </c>
      <c r="B4382">
        <v>2004</v>
      </c>
      <c r="C4382" s="1">
        <v>120000</v>
      </c>
      <c r="D4382">
        <v>80000</v>
      </c>
      <c r="E4382" t="s">
        <v>10</v>
      </c>
      <c r="F4382" t="s">
        <v>25</v>
      </c>
      <c r="G4382" t="s">
        <v>12</v>
      </c>
      <c r="H4382" t="s">
        <v>126</v>
      </c>
      <c r="I4382" t="s">
        <v>1642</v>
      </c>
      <c r="J4382" t="s">
        <v>1655</v>
      </c>
      <c r="K4382" t="s">
        <v>1656</v>
      </c>
      <c r="L4382" t="s">
        <v>1657</v>
      </c>
      <c r="M4382">
        <v>4</v>
      </c>
    </row>
    <row r="4383" spans="1:13" x14ac:dyDescent="0.3">
      <c r="A4383" t="s">
        <v>1358</v>
      </c>
      <c r="B4383">
        <v>2012</v>
      </c>
      <c r="C4383" s="1">
        <v>220000</v>
      </c>
      <c r="D4383">
        <v>270000</v>
      </c>
      <c r="E4383" t="s">
        <v>22</v>
      </c>
      <c r="F4383" t="s">
        <v>25</v>
      </c>
      <c r="G4383" t="s">
        <v>12</v>
      </c>
      <c r="H4383" t="s">
        <v>121</v>
      </c>
      <c r="I4383" t="s">
        <v>2621</v>
      </c>
      <c r="J4383" t="s">
        <v>1814</v>
      </c>
      <c r="K4383" t="s">
        <v>2247</v>
      </c>
      <c r="L4383" t="s">
        <v>2248</v>
      </c>
      <c r="M4383">
        <v>5</v>
      </c>
    </row>
    <row r="4384" spans="1:13" x14ac:dyDescent="0.3">
      <c r="A4384" t="s">
        <v>634</v>
      </c>
      <c r="B4384">
        <v>2018</v>
      </c>
      <c r="C4384" s="1">
        <v>340000</v>
      </c>
      <c r="D4384">
        <v>120000</v>
      </c>
      <c r="E4384" t="s">
        <v>10</v>
      </c>
      <c r="F4384" t="s">
        <v>25</v>
      </c>
      <c r="G4384" t="s">
        <v>12</v>
      </c>
      <c r="H4384" t="s">
        <v>121</v>
      </c>
      <c r="I4384" t="s">
        <v>1703</v>
      </c>
      <c r="J4384" t="s">
        <v>1730</v>
      </c>
      <c r="K4384" t="s">
        <v>1851</v>
      </c>
      <c r="L4384" t="s">
        <v>2484</v>
      </c>
      <c r="M4384">
        <v>5</v>
      </c>
    </row>
    <row r="4385" spans="1:13" x14ac:dyDescent="0.3">
      <c r="A4385" t="s">
        <v>1632</v>
      </c>
      <c r="B4385">
        <v>2007</v>
      </c>
      <c r="C4385" s="1">
        <v>138000</v>
      </c>
      <c r="D4385">
        <v>120000</v>
      </c>
      <c r="E4385" t="s">
        <v>10</v>
      </c>
      <c r="F4385" t="s">
        <v>25</v>
      </c>
      <c r="G4385" t="s">
        <v>12</v>
      </c>
      <c r="H4385" t="s">
        <v>126</v>
      </c>
      <c r="I4385" t="s">
        <v>1633</v>
      </c>
      <c r="J4385" t="s">
        <v>1634</v>
      </c>
      <c r="K4385" t="s">
        <v>1635</v>
      </c>
      <c r="L4385" t="s">
        <v>1636</v>
      </c>
      <c r="M4385">
        <v>5</v>
      </c>
    </row>
    <row r="4386" spans="1:13" x14ac:dyDescent="0.3">
      <c r="A4386" t="s">
        <v>3520</v>
      </c>
      <c r="B4386">
        <v>2000</v>
      </c>
      <c r="C4386" s="1">
        <v>100000</v>
      </c>
      <c r="D4386">
        <v>250000</v>
      </c>
      <c r="E4386" t="s">
        <v>14</v>
      </c>
      <c r="F4386" t="s">
        <v>25</v>
      </c>
      <c r="G4386" t="s">
        <v>12</v>
      </c>
      <c r="H4386" t="s">
        <v>151</v>
      </c>
      <c r="I4386" t="s">
        <v>1676</v>
      </c>
      <c r="J4386" t="s">
        <v>1676</v>
      </c>
      <c r="K4386" t="s">
        <v>1676</v>
      </c>
      <c r="L4386" t="s">
        <v>1676</v>
      </c>
    </row>
    <row r="4387" spans="1:13" x14ac:dyDescent="0.3">
      <c r="A4387" t="s">
        <v>644</v>
      </c>
      <c r="B4387">
        <v>2010</v>
      </c>
      <c r="C4387" s="1">
        <v>231000</v>
      </c>
      <c r="D4387">
        <v>80000</v>
      </c>
      <c r="E4387" t="s">
        <v>10</v>
      </c>
      <c r="F4387" t="s">
        <v>25</v>
      </c>
      <c r="G4387" t="s">
        <v>12</v>
      </c>
      <c r="H4387" t="s">
        <v>154</v>
      </c>
      <c r="I4387" t="s">
        <v>2023</v>
      </c>
      <c r="J4387" t="s">
        <v>1643</v>
      </c>
      <c r="K4387" t="s">
        <v>2037</v>
      </c>
      <c r="L4387" t="s">
        <v>1865</v>
      </c>
      <c r="M4387">
        <v>5</v>
      </c>
    </row>
    <row r="4388" spans="1:13" x14ac:dyDescent="0.3">
      <c r="A4388" t="s">
        <v>600</v>
      </c>
      <c r="B4388">
        <v>2013</v>
      </c>
      <c r="C4388" s="1">
        <v>800000</v>
      </c>
      <c r="D4388">
        <v>120000</v>
      </c>
      <c r="E4388" t="s">
        <v>14</v>
      </c>
      <c r="F4388" t="s">
        <v>25</v>
      </c>
      <c r="G4388" t="s">
        <v>12</v>
      </c>
      <c r="H4388" t="s">
        <v>126</v>
      </c>
      <c r="I4388" t="s">
        <v>1892</v>
      </c>
      <c r="J4388" t="s">
        <v>1742</v>
      </c>
      <c r="K4388" t="s">
        <v>2108</v>
      </c>
      <c r="L4388" t="s">
        <v>2109</v>
      </c>
      <c r="M4388">
        <v>7</v>
      </c>
    </row>
    <row r="4389" spans="1:13" x14ac:dyDescent="0.3">
      <c r="A4389" t="s">
        <v>3521</v>
      </c>
      <c r="B4389">
        <v>2019</v>
      </c>
      <c r="C4389" s="1">
        <v>960000</v>
      </c>
      <c r="D4389">
        <v>20000</v>
      </c>
      <c r="E4389" t="s">
        <v>10</v>
      </c>
      <c r="F4389" t="s">
        <v>25</v>
      </c>
      <c r="G4389" t="s">
        <v>12</v>
      </c>
      <c r="H4389" t="s">
        <v>121</v>
      </c>
      <c r="I4389" t="s">
        <v>1733</v>
      </c>
      <c r="J4389" t="s">
        <v>1647</v>
      </c>
      <c r="K4389" t="s">
        <v>2783</v>
      </c>
      <c r="L4389" t="s">
        <v>2198</v>
      </c>
      <c r="M4389">
        <v>5</v>
      </c>
    </row>
    <row r="4390" spans="1:13" x14ac:dyDescent="0.3">
      <c r="A4390" t="s">
        <v>122</v>
      </c>
      <c r="B4390">
        <v>2009</v>
      </c>
      <c r="C4390" s="1">
        <v>120000</v>
      </c>
      <c r="D4390">
        <v>70000</v>
      </c>
      <c r="E4390" t="s">
        <v>10</v>
      </c>
      <c r="F4390" t="s">
        <v>25</v>
      </c>
      <c r="G4390" t="s">
        <v>12</v>
      </c>
      <c r="H4390" t="s">
        <v>126</v>
      </c>
      <c r="I4390" t="s">
        <v>1677</v>
      </c>
      <c r="J4390" t="s">
        <v>1651</v>
      </c>
      <c r="K4390" t="s">
        <v>1678</v>
      </c>
      <c r="L4390" t="s">
        <v>1679</v>
      </c>
      <c r="M4390">
        <v>5</v>
      </c>
    </row>
    <row r="4391" spans="1:13" x14ac:dyDescent="0.3">
      <c r="A4391" t="s">
        <v>159</v>
      </c>
      <c r="B4391">
        <v>2012</v>
      </c>
      <c r="C4391" s="1">
        <v>270000</v>
      </c>
      <c r="D4391">
        <v>40000</v>
      </c>
      <c r="E4391" t="s">
        <v>10</v>
      </c>
      <c r="F4391" t="s">
        <v>25</v>
      </c>
      <c r="G4391" t="s">
        <v>12</v>
      </c>
      <c r="H4391" t="s">
        <v>121</v>
      </c>
      <c r="I4391" t="s">
        <v>1677</v>
      </c>
      <c r="J4391" t="s">
        <v>1730</v>
      </c>
      <c r="K4391" t="s">
        <v>1660</v>
      </c>
      <c r="L4391" t="s">
        <v>1731</v>
      </c>
      <c r="M4391">
        <v>5</v>
      </c>
    </row>
    <row r="4392" spans="1:13" x14ac:dyDescent="0.3">
      <c r="A4392" t="s">
        <v>561</v>
      </c>
      <c r="B4392">
        <v>2011</v>
      </c>
      <c r="C4392" s="1">
        <v>200000</v>
      </c>
      <c r="D4392">
        <v>100000</v>
      </c>
      <c r="E4392" t="s">
        <v>10</v>
      </c>
      <c r="F4392" t="s">
        <v>25</v>
      </c>
      <c r="G4392" t="s">
        <v>12</v>
      </c>
      <c r="H4392" t="s">
        <v>126</v>
      </c>
      <c r="I4392" t="s">
        <v>2031</v>
      </c>
      <c r="J4392" t="s">
        <v>1647</v>
      </c>
      <c r="K4392" t="s">
        <v>2479</v>
      </c>
      <c r="L4392" t="s">
        <v>1865</v>
      </c>
      <c r="M4392">
        <v>5</v>
      </c>
    </row>
    <row r="4393" spans="1:13" x14ac:dyDescent="0.3">
      <c r="A4393" t="s">
        <v>548</v>
      </c>
      <c r="B4393">
        <v>2012</v>
      </c>
      <c r="C4393" s="1">
        <v>328000</v>
      </c>
      <c r="D4393">
        <v>123000</v>
      </c>
      <c r="E4393" t="s">
        <v>10</v>
      </c>
      <c r="F4393" t="s">
        <v>25</v>
      </c>
      <c r="G4393" t="s">
        <v>12</v>
      </c>
      <c r="H4393" t="s">
        <v>121</v>
      </c>
      <c r="I4393" t="s">
        <v>1723</v>
      </c>
      <c r="J4393" t="s">
        <v>1647</v>
      </c>
      <c r="K4393" t="s">
        <v>2037</v>
      </c>
      <c r="L4393" t="s">
        <v>1865</v>
      </c>
      <c r="M4393">
        <v>5</v>
      </c>
    </row>
    <row r="4394" spans="1:13" x14ac:dyDescent="0.3">
      <c r="A4394" t="s">
        <v>348</v>
      </c>
      <c r="B4394">
        <v>2012</v>
      </c>
      <c r="C4394" s="1">
        <v>432000</v>
      </c>
      <c r="D4394">
        <v>77000</v>
      </c>
      <c r="E4394" t="s">
        <v>14</v>
      </c>
      <c r="F4394" t="s">
        <v>25</v>
      </c>
      <c r="G4394" t="s">
        <v>12</v>
      </c>
      <c r="H4394" t="s">
        <v>121</v>
      </c>
      <c r="I4394" t="s">
        <v>1899</v>
      </c>
      <c r="J4394" t="s">
        <v>1900</v>
      </c>
      <c r="K4394" t="s">
        <v>1901</v>
      </c>
      <c r="L4394" t="s">
        <v>1902</v>
      </c>
      <c r="M4394">
        <v>5</v>
      </c>
    </row>
    <row r="4395" spans="1:13" x14ac:dyDescent="0.3">
      <c r="A4395" t="s">
        <v>3522</v>
      </c>
      <c r="B4395">
        <v>2019</v>
      </c>
      <c r="C4395" s="1">
        <v>565000</v>
      </c>
      <c r="D4395">
        <v>7000</v>
      </c>
      <c r="E4395" t="s">
        <v>10</v>
      </c>
      <c r="F4395" t="s">
        <v>25</v>
      </c>
      <c r="G4395" t="s">
        <v>12</v>
      </c>
      <c r="H4395" t="s">
        <v>121</v>
      </c>
      <c r="I4395" t="s">
        <v>2788</v>
      </c>
      <c r="J4395" t="s">
        <v>1916</v>
      </c>
      <c r="K4395" t="s">
        <v>2035</v>
      </c>
      <c r="L4395" t="s">
        <v>2036</v>
      </c>
      <c r="M4395">
        <v>5</v>
      </c>
    </row>
    <row r="4396" spans="1:13" x14ac:dyDescent="0.3">
      <c r="A4396" t="s">
        <v>165</v>
      </c>
      <c r="B4396">
        <v>2017</v>
      </c>
      <c r="C4396" s="1">
        <v>390000</v>
      </c>
      <c r="D4396">
        <v>70000</v>
      </c>
      <c r="E4396" t="s">
        <v>10</v>
      </c>
      <c r="F4396" t="s">
        <v>25</v>
      </c>
      <c r="G4396" t="s">
        <v>12</v>
      </c>
      <c r="H4396" t="s">
        <v>121</v>
      </c>
      <c r="I4396" t="s">
        <v>1872</v>
      </c>
      <c r="J4396" t="s">
        <v>1814</v>
      </c>
      <c r="K4396" t="s">
        <v>1873</v>
      </c>
      <c r="L4396" t="s">
        <v>1874</v>
      </c>
      <c r="M4396">
        <v>5</v>
      </c>
    </row>
    <row r="4397" spans="1:13" x14ac:dyDescent="0.3">
      <c r="A4397" t="s">
        <v>1078</v>
      </c>
      <c r="B4397">
        <v>2017</v>
      </c>
      <c r="C4397" s="1">
        <v>600000</v>
      </c>
      <c r="D4397">
        <v>30000</v>
      </c>
      <c r="E4397" t="s">
        <v>14</v>
      </c>
      <c r="F4397" t="s">
        <v>25</v>
      </c>
      <c r="G4397" t="s">
        <v>12</v>
      </c>
      <c r="H4397" t="s">
        <v>121</v>
      </c>
      <c r="I4397" t="s">
        <v>2574</v>
      </c>
      <c r="J4397" t="s">
        <v>1629</v>
      </c>
      <c r="K4397" t="s">
        <v>2575</v>
      </c>
      <c r="L4397" t="s">
        <v>2559</v>
      </c>
      <c r="M4397">
        <v>5</v>
      </c>
    </row>
    <row r="4398" spans="1:13" x14ac:dyDescent="0.3">
      <c r="A4398" t="s">
        <v>942</v>
      </c>
      <c r="B4398">
        <v>2011</v>
      </c>
      <c r="C4398" s="1">
        <v>250000</v>
      </c>
      <c r="D4398">
        <v>120000</v>
      </c>
      <c r="E4398" t="s">
        <v>14</v>
      </c>
      <c r="F4398" t="s">
        <v>25</v>
      </c>
      <c r="G4398" t="s">
        <v>12</v>
      </c>
      <c r="H4398" t="s">
        <v>154</v>
      </c>
      <c r="I4398" t="s">
        <v>1638</v>
      </c>
      <c r="J4398" t="s">
        <v>1639</v>
      </c>
      <c r="K4398" t="s">
        <v>1640</v>
      </c>
      <c r="L4398" t="s">
        <v>1641</v>
      </c>
      <c r="M4398">
        <v>5</v>
      </c>
    </row>
    <row r="4399" spans="1:13" x14ac:dyDescent="0.3">
      <c r="A4399" t="s">
        <v>363</v>
      </c>
      <c r="B4399">
        <v>2011</v>
      </c>
      <c r="C4399" s="1">
        <v>165000</v>
      </c>
      <c r="D4399">
        <v>70000</v>
      </c>
      <c r="E4399" t="s">
        <v>10</v>
      </c>
      <c r="F4399" t="s">
        <v>25</v>
      </c>
      <c r="G4399" t="s">
        <v>12</v>
      </c>
      <c r="H4399" t="s">
        <v>121</v>
      </c>
      <c r="I4399" t="s">
        <v>1970</v>
      </c>
      <c r="J4399" t="s">
        <v>2546</v>
      </c>
      <c r="K4399" t="s">
        <v>2458</v>
      </c>
      <c r="L4399" t="s">
        <v>2547</v>
      </c>
      <c r="M4399">
        <v>5</v>
      </c>
    </row>
    <row r="4400" spans="1:13" x14ac:dyDescent="0.3">
      <c r="A4400" t="s">
        <v>1209</v>
      </c>
      <c r="B4400">
        <v>2011</v>
      </c>
      <c r="C4400" s="1">
        <v>421000</v>
      </c>
      <c r="D4400">
        <v>105000</v>
      </c>
      <c r="E4400" t="s">
        <v>10</v>
      </c>
      <c r="F4400" t="s">
        <v>25</v>
      </c>
      <c r="G4400" t="s">
        <v>12</v>
      </c>
      <c r="H4400" t="s">
        <v>121</v>
      </c>
      <c r="I4400" t="s">
        <v>1733</v>
      </c>
      <c r="J4400" t="s">
        <v>1634</v>
      </c>
      <c r="K4400" t="s">
        <v>2050</v>
      </c>
      <c r="L4400" t="s">
        <v>2051</v>
      </c>
      <c r="M4400">
        <v>5</v>
      </c>
    </row>
    <row r="4401" spans="1:13" x14ac:dyDescent="0.3">
      <c r="A4401" t="s">
        <v>575</v>
      </c>
      <c r="B4401">
        <v>2012</v>
      </c>
      <c r="C4401" s="1">
        <v>225000</v>
      </c>
      <c r="D4401">
        <v>109322</v>
      </c>
      <c r="E4401" t="s">
        <v>10</v>
      </c>
      <c r="F4401" t="s">
        <v>25</v>
      </c>
      <c r="G4401" t="s">
        <v>12</v>
      </c>
      <c r="H4401" t="s">
        <v>126</v>
      </c>
      <c r="I4401" t="s">
        <v>2763</v>
      </c>
      <c r="J4401" t="s">
        <v>2111</v>
      </c>
      <c r="K4401" t="s">
        <v>1829</v>
      </c>
      <c r="L4401" t="s">
        <v>2976</v>
      </c>
      <c r="M4401">
        <v>5</v>
      </c>
    </row>
    <row r="4402" spans="1:13" x14ac:dyDescent="0.3">
      <c r="A4402" t="s">
        <v>669</v>
      </c>
      <c r="B4402">
        <v>2013</v>
      </c>
      <c r="C4402" s="1">
        <v>350000</v>
      </c>
      <c r="D4402">
        <v>120000</v>
      </c>
      <c r="E4402" t="s">
        <v>14</v>
      </c>
      <c r="F4402" t="s">
        <v>25</v>
      </c>
      <c r="G4402" t="s">
        <v>12</v>
      </c>
      <c r="H4402" t="s">
        <v>121</v>
      </c>
      <c r="I4402" t="s">
        <v>2613</v>
      </c>
      <c r="J4402" t="s">
        <v>1667</v>
      </c>
      <c r="K4402" t="s">
        <v>2351</v>
      </c>
      <c r="L4402" t="s">
        <v>2352</v>
      </c>
      <c r="M4402">
        <v>5</v>
      </c>
    </row>
    <row r="4403" spans="1:13" x14ac:dyDescent="0.3">
      <c r="A4403" t="s">
        <v>2353</v>
      </c>
      <c r="B4403">
        <v>2018</v>
      </c>
      <c r="C4403" s="1">
        <v>1757000</v>
      </c>
      <c r="D4403">
        <v>24000</v>
      </c>
      <c r="E4403" t="s">
        <v>14</v>
      </c>
      <c r="F4403" t="s">
        <v>25</v>
      </c>
      <c r="G4403" t="s">
        <v>12</v>
      </c>
      <c r="H4403" t="s">
        <v>121</v>
      </c>
      <c r="I4403" t="s">
        <v>2172</v>
      </c>
      <c r="J4403" t="s">
        <v>2331</v>
      </c>
      <c r="K4403" t="s">
        <v>1803</v>
      </c>
      <c r="L4403" t="s">
        <v>2332</v>
      </c>
      <c r="M4403">
        <v>5</v>
      </c>
    </row>
    <row r="4404" spans="1:13" x14ac:dyDescent="0.3">
      <c r="A4404" t="s">
        <v>1260</v>
      </c>
      <c r="B4404">
        <v>2015</v>
      </c>
      <c r="C4404" s="1">
        <v>600000</v>
      </c>
      <c r="D4404">
        <v>70000</v>
      </c>
      <c r="E4404" t="s">
        <v>14</v>
      </c>
      <c r="F4404" t="s">
        <v>25</v>
      </c>
      <c r="G4404" t="s">
        <v>12</v>
      </c>
      <c r="H4404" t="s">
        <v>126</v>
      </c>
      <c r="I4404" t="s">
        <v>2224</v>
      </c>
      <c r="J4404" t="s">
        <v>1625</v>
      </c>
      <c r="K4404" t="s">
        <v>1626</v>
      </c>
      <c r="L4404" t="s">
        <v>1627</v>
      </c>
      <c r="M4404">
        <v>5</v>
      </c>
    </row>
    <row r="4405" spans="1:13" x14ac:dyDescent="0.3">
      <c r="A4405" t="s">
        <v>439</v>
      </c>
      <c r="B4405">
        <v>2018</v>
      </c>
      <c r="C4405" s="1">
        <v>515000</v>
      </c>
      <c r="D4405">
        <v>35000</v>
      </c>
      <c r="E4405" t="s">
        <v>10</v>
      </c>
      <c r="F4405" t="s">
        <v>25</v>
      </c>
      <c r="G4405" t="s">
        <v>12</v>
      </c>
      <c r="H4405" t="s">
        <v>121</v>
      </c>
      <c r="I4405" t="s">
        <v>2178</v>
      </c>
      <c r="J4405" t="s">
        <v>1704</v>
      </c>
      <c r="K4405" t="s">
        <v>1705</v>
      </c>
      <c r="L4405" t="s">
        <v>1706</v>
      </c>
      <c r="M4405">
        <v>5</v>
      </c>
    </row>
    <row r="4406" spans="1:13" x14ac:dyDescent="0.3">
      <c r="A4406" t="s">
        <v>120</v>
      </c>
      <c r="B4406">
        <v>1999</v>
      </c>
      <c r="C4406" s="1">
        <v>80000</v>
      </c>
      <c r="D4406">
        <v>80000</v>
      </c>
      <c r="E4406" t="s">
        <v>10</v>
      </c>
      <c r="F4406" t="s">
        <v>25</v>
      </c>
      <c r="G4406" t="s">
        <v>12</v>
      </c>
      <c r="H4406" t="s">
        <v>154</v>
      </c>
      <c r="I4406" t="s">
        <v>1642</v>
      </c>
      <c r="J4406" t="s">
        <v>1655</v>
      </c>
      <c r="K4406" t="s">
        <v>1656</v>
      </c>
      <c r="L4406" t="s">
        <v>1657</v>
      </c>
      <c r="M4406">
        <v>4</v>
      </c>
    </row>
    <row r="4407" spans="1:13" x14ac:dyDescent="0.3">
      <c r="A4407" t="s">
        <v>2274</v>
      </c>
      <c r="B4407">
        <v>2017</v>
      </c>
      <c r="C4407" s="1">
        <v>800000</v>
      </c>
      <c r="D4407">
        <v>70000</v>
      </c>
      <c r="E4407" t="s">
        <v>14</v>
      </c>
      <c r="F4407" t="s">
        <v>25</v>
      </c>
      <c r="G4407" t="s">
        <v>12</v>
      </c>
      <c r="H4407" t="s">
        <v>126</v>
      </c>
      <c r="I4407" t="s">
        <v>2275</v>
      </c>
      <c r="J4407" t="s">
        <v>1625</v>
      </c>
      <c r="K4407" t="s">
        <v>1685</v>
      </c>
      <c r="L4407" t="s">
        <v>1686</v>
      </c>
      <c r="M4407">
        <v>5</v>
      </c>
    </row>
    <row r="4408" spans="1:13" x14ac:dyDescent="0.3">
      <c r="A4408" t="s">
        <v>898</v>
      </c>
      <c r="B4408">
        <v>2004</v>
      </c>
      <c r="C4408" s="1">
        <v>120000</v>
      </c>
      <c r="D4408">
        <v>100000</v>
      </c>
      <c r="E4408" t="s">
        <v>14</v>
      </c>
      <c r="F4408" t="s">
        <v>25</v>
      </c>
      <c r="G4408" t="s">
        <v>12</v>
      </c>
      <c r="H4408" t="s">
        <v>151</v>
      </c>
      <c r="I4408" t="s">
        <v>2438</v>
      </c>
      <c r="J4408" t="s">
        <v>1742</v>
      </c>
      <c r="K4408" t="s">
        <v>1877</v>
      </c>
      <c r="L4408" t="s">
        <v>1878</v>
      </c>
      <c r="M4408">
        <v>7</v>
      </c>
    </row>
    <row r="4409" spans="1:13" x14ac:dyDescent="0.3">
      <c r="A4409" t="s">
        <v>3523</v>
      </c>
      <c r="B4409">
        <v>2017</v>
      </c>
      <c r="C4409" s="1">
        <v>475000</v>
      </c>
      <c r="D4409">
        <v>40000</v>
      </c>
      <c r="E4409" t="s">
        <v>10</v>
      </c>
      <c r="F4409" t="s">
        <v>25</v>
      </c>
      <c r="G4409" t="s">
        <v>12</v>
      </c>
      <c r="H4409" t="s">
        <v>121</v>
      </c>
      <c r="I4409" t="s">
        <v>1821</v>
      </c>
      <c r="J4409" t="s">
        <v>1730</v>
      </c>
      <c r="K4409" t="s">
        <v>1843</v>
      </c>
      <c r="L4409" t="s">
        <v>1731</v>
      </c>
      <c r="M4409">
        <v>5</v>
      </c>
    </row>
    <row r="4410" spans="1:13" x14ac:dyDescent="0.3">
      <c r="A4410" t="s">
        <v>460</v>
      </c>
      <c r="B4410">
        <v>2015</v>
      </c>
      <c r="C4410" s="1">
        <v>400000</v>
      </c>
      <c r="D4410">
        <v>20000</v>
      </c>
      <c r="E4410" t="s">
        <v>10</v>
      </c>
      <c r="F4410" t="s">
        <v>25</v>
      </c>
      <c r="G4410" t="s">
        <v>19</v>
      </c>
      <c r="H4410" t="s">
        <v>121</v>
      </c>
      <c r="I4410" t="s">
        <v>1821</v>
      </c>
      <c r="J4410" t="s">
        <v>1730</v>
      </c>
      <c r="K4410" t="s">
        <v>1678</v>
      </c>
      <c r="L4410" t="s">
        <v>1731</v>
      </c>
      <c r="M4410">
        <v>5</v>
      </c>
    </row>
    <row r="4411" spans="1:13" x14ac:dyDescent="0.3">
      <c r="A4411" t="s">
        <v>3524</v>
      </c>
      <c r="B4411">
        <v>2004</v>
      </c>
      <c r="C4411" s="1">
        <v>80000</v>
      </c>
      <c r="D4411">
        <v>90000</v>
      </c>
      <c r="E4411" t="s">
        <v>10</v>
      </c>
      <c r="F4411" t="s">
        <v>25</v>
      </c>
      <c r="G4411" t="s">
        <v>19</v>
      </c>
      <c r="H4411" t="s">
        <v>126</v>
      </c>
      <c r="I4411" t="s">
        <v>1676</v>
      </c>
      <c r="J4411" t="s">
        <v>1676</v>
      </c>
      <c r="K4411" t="s">
        <v>1676</v>
      </c>
      <c r="L4411" t="s">
        <v>1676</v>
      </c>
    </row>
    <row r="4412" spans="1:13" x14ac:dyDescent="0.3">
      <c r="A4412" t="s">
        <v>623</v>
      </c>
      <c r="B4412">
        <v>2011</v>
      </c>
      <c r="C4412" s="1">
        <v>300000</v>
      </c>
      <c r="D4412">
        <v>60000</v>
      </c>
      <c r="E4412" t="s">
        <v>14</v>
      </c>
      <c r="F4412" t="s">
        <v>25</v>
      </c>
      <c r="G4412" t="s">
        <v>12</v>
      </c>
      <c r="H4412" t="s">
        <v>121</v>
      </c>
      <c r="I4412" t="s">
        <v>1703</v>
      </c>
      <c r="J4412" t="s">
        <v>1625</v>
      </c>
      <c r="K4412" t="s">
        <v>2035</v>
      </c>
      <c r="L4412" t="s">
        <v>2723</v>
      </c>
      <c r="M4412">
        <v>5</v>
      </c>
    </row>
    <row r="4413" spans="1:13" x14ac:dyDescent="0.3">
      <c r="A4413" t="s">
        <v>694</v>
      </c>
      <c r="B4413">
        <v>2011</v>
      </c>
      <c r="C4413" s="1">
        <v>400000</v>
      </c>
      <c r="D4413">
        <v>475000</v>
      </c>
      <c r="E4413" t="s">
        <v>14</v>
      </c>
      <c r="F4413" t="s">
        <v>25</v>
      </c>
      <c r="G4413" t="s">
        <v>12</v>
      </c>
      <c r="H4413" t="s">
        <v>154</v>
      </c>
      <c r="I4413" t="s">
        <v>1773</v>
      </c>
      <c r="J4413" t="s">
        <v>1742</v>
      </c>
      <c r="K4413" t="s">
        <v>2412</v>
      </c>
      <c r="L4413" t="s">
        <v>2413</v>
      </c>
      <c r="M4413">
        <v>5</v>
      </c>
    </row>
    <row r="4414" spans="1:13" x14ac:dyDescent="0.3">
      <c r="A4414" t="s">
        <v>912</v>
      </c>
      <c r="B4414">
        <v>2009</v>
      </c>
      <c r="C4414" s="1">
        <v>235000</v>
      </c>
      <c r="D4414">
        <v>70000</v>
      </c>
      <c r="E4414" t="s">
        <v>10</v>
      </c>
      <c r="F4414" t="s">
        <v>25</v>
      </c>
      <c r="G4414" t="s">
        <v>12</v>
      </c>
      <c r="H4414" t="s">
        <v>126</v>
      </c>
      <c r="I4414" t="s">
        <v>1670</v>
      </c>
      <c r="J4414" t="s">
        <v>1651</v>
      </c>
      <c r="K4414" t="s">
        <v>2533</v>
      </c>
      <c r="L4414" t="s">
        <v>2868</v>
      </c>
      <c r="M4414">
        <v>5</v>
      </c>
    </row>
    <row r="4415" spans="1:13" x14ac:dyDescent="0.3">
      <c r="A4415" t="s">
        <v>159</v>
      </c>
      <c r="B4415">
        <v>2015</v>
      </c>
      <c r="C4415" s="1">
        <v>350000</v>
      </c>
      <c r="D4415">
        <v>40000</v>
      </c>
      <c r="E4415" t="s">
        <v>10</v>
      </c>
      <c r="F4415" t="s">
        <v>25</v>
      </c>
      <c r="G4415" t="s">
        <v>12</v>
      </c>
      <c r="H4415" t="s">
        <v>126</v>
      </c>
      <c r="I4415" t="s">
        <v>1821</v>
      </c>
      <c r="J4415" t="s">
        <v>1730</v>
      </c>
      <c r="K4415" t="s">
        <v>1843</v>
      </c>
      <c r="L4415" t="s">
        <v>1731</v>
      </c>
      <c r="M4415">
        <v>5</v>
      </c>
    </row>
    <row r="4416" spans="1:13" x14ac:dyDescent="0.3">
      <c r="A4416" t="s">
        <v>219</v>
      </c>
      <c r="B4416">
        <v>2017</v>
      </c>
      <c r="C4416" s="1">
        <v>625000</v>
      </c>
      <c r="D4416">
        <v>34000</v>
      </c>
      <c r="E4416" t="s">
        <v>14</v>
      </c>
      <c r="F4416" t="s">
        <v>25</v>
      </c>
      <c r="G4416" t="s">
        <v>12</v>
      </c>
      <c r="H4416" t="s">
        <v>126</v>
      </c>
      <c r="I4416" t="s">
        <v>2075</v>
      </c>
      <c r="J4416" t="s">
        <v>1625</v>
      </c>
      <c r="K4416" t="s">
        <v>2076</v>
      </c>
      <c r="L4416" t="s">
        <v>1627</v>
      </c>
      <c r="M4416">
        <v>5</v>
      </c>
    </row>
    <row r="4417" spans="1:13" x14ac:dyDescent="0.3">
      <c r="A4417" t="s">
        <v>300</v>
      </c>
      <c r="B4417">
        <v>2014</v>
      </c>
      <c r="C4417" s="1">
        <v>525000</v>
      </c>
      <c r="D4417">
        <v>120000</v>
      </c>
      <c r="E4417" t="s">
        <v>14</v>
      </c>
      <c r="F4417" t="s">
        <v>25</v>
      </c>
      <c r="G4417" t="s">
        <v>12</v>
      </c>
      <c r="H4417" t="s">
        <v>121</v>
      </c>
      <c r="I4417" t="s">
        <v>1892</v>
      </c>
      <c r="J4417" t="s">
        <v>1742</v>
      </c>
      <c r="K4417" t="s">
        <v>2108</v>
      </c>
      <c r="L4417" t="s">
        <v>2109</v>
      </c>
      <c r="M4417">
        <v>7</v>
      </c>
    </row>
    <row r="4418" spans="1:13" x14ac:dyDescent="0.3">
      <c r="A4418" t="s">
        <v>2063</v>
      </c>
      <c r="B4418">
        <v>2018</v>
      </c>
      <c r="C4418" s="1">
        <v>550000</v>
      </c>
      <c r="D4418">
        <v>10000</v>
      </c>
      <c r="E4418" t="s">
        <v>10</v>
      </c>
      <c r="F4418" t="s">
        <v>25</v>
      </c>
      <c r="G4418" t="s">
        <v>12</v>
      </c>
      <c r="H4418" t="s">
        <v>121</v>
      </c>
      <c r="I4418" t="s">
        <v>1703</v>
      </c>
      <c r="J4418" t="s">
        <v>1704</v>
      </c>
      <c r="K4418" t="s">
        <v>2064</v>
      </c>
      <c r="L4418" t="s">
        <v>1706</v>
      </c>
      <c r="M4418">
        <v>5</v>
      </c>
    </row>
    <row r="4419" spans="1:13" x14ac:dyDescent="0.3">
      <c r="A4419" t="s">
        <v>677</v>
      </c>
      <c r="B4419">
        <v>2015</v>
      </c>
      <c r="C4419" s="1">
        <v>550000</v>
      </c>
      <c r="D4419">
        <v>80000</v>
      </c>
      <c r="E4419" t="s">
        <v>14</v>
      </c>
      <c r="F4419" t="s">
        <v>25</v>
      </c>
      <c r="G4419" t="s">
        <v>12</v>
      </c>
      <c r="H4419" t="s">
        <v>126</v>
      </c>
      <c r="I4419" t="s">
        <v>2170</v>
      </c>
      <c r="J4419" t="s">
        <v>2164</v>
      </c>
      <c r="K4419" t="s">
        <v>1920</v>
      </c>
      <c r="L4419" t="s">
        <v>2171</v>
      </c>
      <c r="M4419">
        <v>7</v>
      </c>
    </row>
    <row r="4420" spans="1:13" x14ac:dyDescent="0.3">
      <c r="A4420" t="s">
        <v>2468</v>
      </c>
      <c r="B4420">
        <v>2006</v>
      </c>
      <c r="C4420" s="1">
        <v>200000</v>
      </c>
      <c r="D4420">
        <v>100000</v>
      </c>
      <c r="E4420" t="s">
        <v>10</v>
      </c>
      <c r="F4420" t="s">
        <v>25</v>
      </c>
      <c r="G4420" t="s">
        <v>12</v>
      </c>
      <c r="H4420" t="s">
        <v>126</v>
      </c>
      <c r="I4420" t="s">
        <v>1633</v>
      </c>
      <c r="J4420" t="s">
        <v>1634</v>
      </c>
      <c r="K4420" t="s">
        <v>1635</v>
      </c>
      <c r="L4420" t="s">
        <v>1636</v>
      </c>
      <c r="M4420">
        <v>5</v>
      </c>
    </row>
    <row r="4421" spans="1:13" x14ac:dyDescent="0.3">
      <c r="A4421" t="s">
        <v>495</v>
      </c>
      <c r="B4421">
        <v>2011</v>
      </c>
      <c r="C4421" s="1">
        <v>350000</v>
      </c>
      <c r="D4421">
        <v>120000</v>
      </c>
      <c r="E4421" t="s">
        <v>14</v>
      </c>
      <c r="F4421" t="s">
        <v>25</v>
      </c>
      <c r="G4421" t="s">
        <v>12</v>
      </c>
      <c r="H4421" t="s">
        <v>121</v>
      </c>
      <c r="I4421" t="s">
        <v>2038</v>
      </c>
      <c r="J4421" t="s">
        <v>2402</v>
      </c>
      <c r="K4421" t="s">
        <v>2403</v>
      </c>
      <c r="L4421" t="s">
        <v>2404</v>
      </c>
      <c r="M4421">
        <v>8</v>
      </c>
    </row>
    <row r="4422" spans="1:13" x14ac:dyDescent="0.3">
      <c r="A4422" t="s">
        <v>2468</v>
      </c>
      <c r="B4422">
        <v>2006</v>
      </c>
      <c r="C4422" s="1">
        <v>220000</v>
      </c>
      <c r="D4422">
        <v>100000</v>
      </c>
      <c r="E4422" t="s">
        <v>10</v>
      </c>
      <c r="F4422" t="s">
        <v>25</v>
      </c>
      <c r="G4422" t="s">
        <v>12</v>
      </c>
      <c r="H4422" t="s">
        <v>126</v>
      </c>
      <c r="I4422" t="s">
        <v>1633</v>
      </c>
      <c r="J4422" t="s">
        <v>1634</v>
      </c>
      <c r="K4422" t="s">
        <v>1635</v>
      </c>
      <c r="L4422" t="s">
        <v>1636</v>
      </c>
      <c r="M4422">
        <v>5</v>
      </c>
    </row>
    <row r="4423" spans="1:13" x14ac:dyDescent="0.3">
      <c r="A4423" t="s">
        <v>394</v>
      </c>
      <c r="B4423">
        <v>2016</v>
      </c>
      <c r="C4423" s="1">
        <v>412000</v>
      </c>
      <c r="D4423">
        <v>25000</v>
      </c>
      <c r="E4423" t="s">
        <v>10</v>
      </c>
      <c r="F4423" t="s">
        <v>25</v>
      </c>
      <c r="G4423" t="s">
        <v>12</v>
      </c>
      <c r="H4423" t="s">
        <v>121</v>
      </c>
      <c r="I4423" t="s">
        <v>1677</v>
      </c>
      <c r="J4423" t="s">
        <v>1647</v>
      </c>
      <c r="K4423" t="s">
        <v>1682</v>
      </c>
      <c r="L4423" t="s">
        <v>1865</v>
      </c>
      <c r="M4423">
        <v>5</v>
      </c>
    </row>
    <row r="4424" spans="1:13" x14ac:dyDescent="0.3">
      <c r="A4424" t="s">
        <v>122</v>
      </c>
      <c r="B4424">
        <v>2009</v>
      </c>
      <c r="C4424" s="1">
        <v>126000</v>
      </c>
      <c r="D4424">
        <v>52000</v>
      </c>
      <c r="E4424" t="s">
        <v>10</v>
      </c>
      <c r="F4424" t="s">
        <v>25</v>
      </c>
      <c r="G4424" t="s">
        <v>12</v>
      </c>
      <c r="H4424" t="s">
        <v>126</v>
      </c>
      <c r="I4424" t="s">
        <v>1677</v>
      </c>
      <c r="J4424" t="s">
        <v>1651</v>
      </c>
      <c r="K4424" t="s">
        <v>1678</v>
      </c>
      <c r="L4424" t="s">
        <v>1679</v>
      </c>
      <c r="M4424">
        <v>5</v>
      </c>
    </row>
    <row r="4425" spans="1:13" x14ac:dyDescent="0.3">
      <c r="A4425" t="s">
        <v>219</v>
      </c>
      <c r="B4425">
        <v>2013</v>
      </c>
      <c r="C4425" s="1">
        <v>430000</v>
      </c>
      <c r="D4425">
        <v>63000</v>
      </c>
      <c r="E4425" t="s">
        <v>14</v>
      </c>
      <c r="F4425" t="s">
        <v>25</v>
      </c>
      <c r="G4425" t="s">
        <v>12</v>
      </c>
      <c r="H4425" t="s">
        <v>121</v>
      </c>
      <c r="I4425" t="s">
        <v>1624</v>
      </c>
      <c r="J4425" t="s">
        <v>1625</v>
      </c>
      <c r="K4425" t="s">
        <v>1626</v>
      </c>
      <c r="L4425" t="s">
        <v>1627</v>
      </c>
      <c r="M4425">
        <v>5</v>
      </c>
    </row>
    <row r="4426" spans="1:13" x14ac:dyDescent="0.3">
      <c r="A4426" t="s">
        <v>374</v>
      </c>
      <c r="B4426">
        <v>2009</v>
      </c>
      <c r="C4426" s="1">
        <v>130000</v>
      </c>
      <c r="D4426">
        <v>90000</v>
      </c>
      <c r="E4426" t="s">
        <v>10</v>
      </c>
      <c r="F4426" t="s">
        <v>25</v>
      </c>
      <c r="G4426" t="s">
        <v>12</v>
      </c>
      <c r="H4426" t="s">
        <v>126</v>
      </c>
      <c r="I4426" t="s">
        <v>1880</v>
      </c>
      <c r="J4426" t="s">
        <v>1730</v>
      </c>
      <c r="K4426" t="s">
        <v>2195</v>
      </c>
      <c r="L4426" t="s">
        <v>1731</v>
      </c>
      <c r="M4426">
        <v>5</v>
      </c>
    </row>
    <row r="4427" spans="1:13" x14ac:dyDescent="0.3">
      <c r="A4427" t="s">
        <v>3012</v>
      </c>
      <c r="B4427">
        <v>2017</v>
      </c>
      <c r="C4427" s="1">
        <v>350000</v>
      </c>
      <c r="D4427">
        <v>60000</v>
      </c>
      <c r="E4427" t="s">
        <v>10</v>
      </c>
      <c r="F4427" t="s">
        <v>25</v>
      </c>
      <c r="G4427" t="s">
        <v>12</v>
      </c>
      <c r="H4427" t="s">
        <v>121</v>
      </c>
      <c r="I4427" t="s">
        <v>2188</v>
      </c>
      <c r="J4427" t="s">
        <v>1704</v>
      </c>
      <c r="K4427" t="s">
        <v>2064</v>
      </c>
      <c r="L4427" t="s">
        <v>1706</v>
      </c>
      <c r="M4427">
        <v>5</v>
      </c>
    </row>
    <row r="4428" spans="1:13" x14ac:dyDescent="0.3">
      <c r="A4428" t="s">
        <v>277</v>
      </c>
      <c r="B4428">
        <v>2011</v>
      </c>
      <c r="C4428" s="1">
        <v>220000</v>
      </c>
      <c r="D4428">
        <v>35000</v>
      </c>
      <c r="E4428" t="s">
        <v>10</v>
      </c>
      <c r="F4428" t="s">
        <v>25</v>
      </c>
      <c r="G4428" t="s">
        <v>12</v>
      </c>
      <c r="H4428" t="s">
        <v>121</v>
      </c>
      <c r="I4428" t="s">
        <v>1687</v>
      </c>
      <c r="J4428" t="s">
        <v>1655</v>
      </c>
      <c r="K4428" t="s">
        <v>1688</v>
      </c>
      <c r="L4428" t="s">
        <v>1689</v>
      </c>
      <c r="M4428">
        <v>5</v>
      </c>
    </row>
    <row r="4429" spans="1:13" x14ac:dyDescent="0.3">
      <c r="A4429" t="s">
        <v>767</v>
      </c>
      <c r="B4429">
        <v>2011</v>
      </c>
      <c r="C4429" s="1">
        <v>380000</v>
      </c>
      <c r="D4429">
        <v>80000</v>
      </c>
      <c r="E4429" t="s">
        <v>14</v>
      </c>
      <c r="F4429" t="s">
        <v>25</v>
      </c>
      <c r="G4429" t="s">
        <v>12</v>
      </c>
      <c r="H4429" t="s">
        <v>121</v>
      </c>
      <c r="I4429" t="s">
        <v>1994</v>
      </c>
      <c r="J4429" t="s">
        <v>2164</v>
      </c>
      <c r="K4429" t="s">
        <v>2165</v>
      </c>
      <c r="L4429" t="s">
        <v>2166</v>
      </c>
      <c r="M4429">
        <v>7</v>
      </c>
    </row>
    <row r="4430" spans="1:13" x14ac:dyDescent="0.3">
      <c r="A4430" t="s">
        <v>472</v>
      </c>
      <c r="B4430">
        <v>2010</v>
      </c>
      <c r="C4430" s="1">
        <v>200000</v>
      </c>
      <c r="D4430">
        <v>110000</v>
      </c>
      <c r="E4430" t="s">
        <v>14</v>
      </c>
      <c r="F4430" t="s">
        <v>25</v>
      </c>
      <c r="G4430" t="s">
        <v>12</v>
      </c>
      <c r="H4430" t="s">
        <v>126</v>
      </c>
      <c r="I4430" t="s">
        <v>1662</v>
      </c>
      <c r="J4430" t="s">
        <v>1663</v>
      </c>
      <c r="K4430" t="s">
        <v>2029</v>
      </c>
      <c r="L4430" t="s">
        <v>1665</v>
      </c>
      <c r="M4430">
        <v>5</v>
      </c>
    </row>
    <row r="4431" spans="1:13" x14ac:dyDescent="0.3">
      <c r="A4431" t="s">
        <v>219</v>
      </c>
      <c r="B4431">
        <v>2017</v>
      </c>
      <c r="C4431" s="1">
        <v>620000</v>
      </c>
      <c r="D4431">
        <v>61000</v>
      </c>
      <c r="E4431" t="s">
        <v>14</v>
      </c>
      <c r="F4431" t="s">
        <v>25</v>
      </c>
      <c r="G4431" t="s">
        <v>12</v>
      </c>
      <c r="H4431" t="s">
        <v>121</v>
      </c>
      <c r="I4431" t="s">
        <v>1699</v>
      </c>
      <c r="J4431" t="s">
        <v>1625</v>
      </c>
      <c r="K4431" t="s">
        <v>1626</v>
      </c>
      <c r="L4431" t="s">
        <v>1627</v>
      </c>
      <c r="M4431">
        <v>5</v>
      </c>
    </row>
    <row r="4432" spans="1:13" x14ac:dyDescent="0.3">
      <c r="A4432" t="s">
        <v>3525</v>
      </c>
      <c r="B4432">
        <v>2013</v>
      </c>
      <c r="C4432" s="1">
        <v>150000</v>
      </c>
      <c r="D4432">
        <v>66000</v>
      </c>
      <c r="E4432" t="s">
        <v>10</v>
      </c>
      <c r="F4432" t="s">
        <v>25</v>
      </c>
      <c r="G4432" t="s">
        <v>12</v>
      </c>
      <c r="H4432" t="s">
        <v>121</v>
      </c>
      <c r="I4432" t="s">
        <v>3022</v>
      </c>
      <c r="J4432" t="s">
        <v>1655</v>
      </c>
      <c r="K4432" t="s">
        <v>1656</v>
      </c>
      <c r="L4432" t="s">
        <v>3526</v>
      </c>
      <c r="M4432">
        <v>8</v>
      </c>
    </row>
    <row r="4433" spans="1:13" x14ac:dyDescent="0.3">
      <c r="A4433" t="s">
        <v>2512</v>
      </c>
      <c r="B4433">
        <v>2018</v>
      </c>
      <c r="C4433" s="1">
        <v>450000</v>
      </c>
      <c r="D4433">
        <v>80000</v>
      </c>
      <c r="E4433" t="s">
        <v>10</v>
      </c>
      <c r="F4433" t="s">
        <v>25</v>
      </c>
      <c r="G4433" t="s">
        <v>12</v>
      </c>
      <c r="H4433" t="s">
        <v>121</v>
      </c>
      <c r="I4433" t="s">
        <v>2467</v>
      </c>
      <c r="J4433" t="s">
        <v>1681</v>
      </c>
      <c r="K4433" t="s">
        <v>1678</v>
      </c>
      <c r="L4433" t="s">
        <v>1739</v>
      </c>
      <c r="M4433">
        <v>7</v>
      </c>
    </row>
    <row r="4434" spans="1:13" x14ac:dyDescent="0.3">
      <c r="A4434" t="s">
        <v>500</v>
      </c>
      <c r="B4434">
        <v>2017</v>
      </c>
      <c r="C4434" s="1">
        <v>1150000</v>
      </c>
      <c r="D4434">
        <v>27000</v>
      </c>
      <c r="E4434" t="s">
        <v>14</v>
      </c>
      <c r="F4434" t="s">
        <v>25</v>
      </c>
      <c r="G4434" t="s">
        <v>12</v>
      </c>
      <c r="H4434" t="s">
        <v>126</v>
      </c>
      <c r="I4434" t="s">
        <v>1911</v>
      </c>
      <c r="J4434" t="s">
        <v>1900</v>
      </c>
      <c r="K4434" t="s">
        <v>1912</v>
      </c>
      <c r="L4434" t="s">
        <v>1913</v>
      </c>
      <c r="M4434">
        <v>5</v>
      </c>
    </row>
    <row r="4435" spans="1:13" x14ac:dyDescent="0.3">
      <c r="A4435" t="s">
        <v>3363</v>
      </c>
      <c r="B4435">
        <v>2018</v>
      </c>
      <c r="C4435" s="1">
        <v>500000</v>
      </c>
      <c r="D4435">
        <v>60000</v>
      </c>
      <c r="E4435" t="s">
        <v>10</v>
      </c>
      <c r="F4435" t="s">
        <v>25</v>
      </c>
      <c r="G4435" t="s">
        <v>12</v>
      </c>
      <c r="H4435" t="s">
        <v>121</v>
      </c>
      <c r="I4435" t="s">
        <v>1680</v>
      </c>
      <c r="J4435" t="s">
        <v>1681</v>
      </c>
      <c r="K4435" t="s">
        <v>1682</v>
      </c>
      <c r="L4435" t="s">
        <v>1683</v>
      </c>
      <c r="M4435">
        <v>6</v>
      </c>
    </row>
    <row r="4436" spans="1:13" x14ac:dyDescent="0.3">
      <c r="A4436" t="s">
        <v>159</v>
      </c>
      <c r="B4436">
        <v>2011</v>
      </c>
      <c r="C4436" s="1">
        <v>246000</v>
      </c>
      <c r="D4436">
        <v>139000</v>
      </c>
      <c r="E4436" t="s">
        <v>10</v>
      </c>
      <c r="F4436" t="s">
        <v>25</v>
      </c>
      <c r="G4436" t="s">
        <v>12</v>
      </c>
      <c r="H4436" t="s">
        <v>121</v>
      </c>
      <c r="I4436" t="s">
        <v>1677</v>
      </c>
      <c r="J4436" t="s">
        <v>1730</v>
      </c>
      <c r="K4436" t="s">
        <v>1660</v>
      </c>
      <c r="L4436" t="s">
        <v>1731</v>
      </c>
      <c r="M4436">
        <v>5</v>
      </c>
    </row>
    <row r="4437" spans="1:13" x14ac:dyDescent="0.3">
      <c r="A4437" t="s">
        <v>1358</v>
      </c>
      <c r="B4437">
        <v>2017</v>
      </c>
      <c r="C4437" s="1">
        <v>400000</v>
      </c>
      <c r="D4437">
        <v>60000</v>
      </c>
      <c r="E4437" t="s">
        <v>22</v>
      </c>
      <c r="F4437" t="s">
        <v>25</v>
      </c>
      <c r="G4437" t="s">
        <v>12</v>
      </c>
      <c r="H4437" t="s">
        <v>121</v>
      </c>
      <c r="I4437" t="s">
        <v>2621</v>
      </c>
      <c r="J4437" t="s">
        <v>1814</v>
      </c>
      <c r="K4437" t="s">
        <v>2247</v>
      </c>
      <c r="L4437" t="s">
        <v>2248</v>
      </c>
      <c r="M4437">
        <v>5</v>
      </c>
    </row>
    <row r="4438" spans="1:13" x14ac:dyDescent="0.3">
      <c r="A4438" t="s">
        <v>120</v>
      </c>
      <c r="B4438">
        <v>2008</v>
      </c>
      <c r="C4438" s="1">
        <v>65000</v>
      </c>
      <c r="D4438">
        <v>10000</v>
      </c>
      <c r="E4438" t="s">
        <v>10</v>
      </c>
      <c r="F4438" t="s">
        <v>25</v>
      </c>
      <c r="G4438" t="s">
        <v>12</v>
      </c>
      <c r="H4438" t="s">
        <v>126</v>
      </c>
      <c r="I4438" t="s">
        <v>1642</v>
      </c>
      <c r="J4438" t="s">
        <v>1655</v>
      </c>
      <c r="K4438" t="s">
        <v>1656</v>
      </c>
      <c r="L4438" t="s">
        <v>1657</v>
      </c>
      <c r="M4438">
        <v>4</v>
      </c>
    </row>
    <row r="4439" spans="1:13" x14ac:dyDescent="0.3">
      <c r="A4439" t="s">
        <v>1018</v>
      </c>
      <c r="B4439">
        <v>2016</v>
      </c>
      <c r="C4439" s="1">
        <v>725000</v>
      </c>
      <c r="D4439">
        <v>30000</v>
      </c>
      <c r="E4439" t="s">
        <v>14</v>
      </c>
      <c r="F4439" t="s">
        <v>25</v>
      </c>
      <c r="G4439" t="s">
        <v>12</v>
      </c>
      <c r="H4439" t="s">
        <v>121</v>
      </c>
      <c r="I4439" t="s">
        <v>2711</v>
      </c>
      <c r="J4439" t="s">
        <v>1629</v>
      </c>
      <c r="K4439" t="s">
        <v>1914</v>
      </c>
      <c r="L4439" t="s">
        <v>2712</v>
      </c>
      <c r="M4439">
        <v>5</v>
      </c>
    </row>
    <row r="4440" spans="1:13" x14ac:dyDescent="0.3">
      <c r="A4440" t="s">
        <v>3527</v>
      </c>
      <c r="B4440">
        <v>2014</v>
      </c>
      <c r="C4440" s="1">
        <v>736000</v>
      </c>
      <c r="D4440">
        <v>125000</v>
      </c>
      <c r="E4440" t="s">
        <v>14</v>
      </c>
      <c r="F4440" t="s">
        <v>25</v>
      </c>
      <c r="G4440" t="s">
        <v>19</v>
      </c>
      <c r="H4440" t="s">
        <v>121</v>
      </c>
      <c r="I4440" t="s">
        <v>1899</v>
      </c>
      <c r="J4440" t="s">
        <v>1900</v>
      </c>
      <c r="K4440" t="s">
        <v>1901</v>
      </c>
      <c r="L4440" t="s">
        <v>1902</v>
      </c>
      <c r="M4440">
        <v>5</v>
      </c>
    </row>
    <row r="4441" spans="1:13" x14ac:dyDescent="0.3">
      <c r="A4441" t="s">
        <v>219</v>
      </c>
      <c r="B4441">
        <v>2018</v>
      </c>
      <c r="C4441" s="1">
        <v>700000</v>
      </c>
      <c r="D4441">
        <v>45000</v>
      </c>
      <c r="E4441" t="s">
        <v>14</v>
      </c>
      <c r="F4441" t="s">
        <v>25</v>
      </c>
      <c r="G4441" t="s">
        <v>12</v>
      </c>
      <c r="H4441" t="s">
        <v>121</v>
      </c>
      <c r="I4441" t="s">
        <v>2075</v>
      </c>
      <c r="J4441" t="s">
        <v>1625</v>
      </c>
      <c r="K4441" t="s">
        <v>2076</v>
      </c>
      <c r="L4441" t="s">
        <v>1627</v>
      </c>
      <c r="M4441">
        <v>5</v>
      </c>
    </row>
    <row r="4442" spans="1:13" x14ac:dyDescent="0.3">
      <c r="A4442" t="s">
        <v>363</v>
      </c>
      <c r="B4442">
        <v>2011</v>
      </c>
      <c r="C4442" s="1">
        <v>150000</v>
      </c>
      <c r="D4442">
        <v>30000</v>
      </c>
      <c r="E4442" t="s">
        <v>10</v>
      </c>
      <c r="F4442" t="s">
        <v>25</v>
      </c>
      <c r="G4442" t="s">
        <v>12</v>
      </c>
      <c r="H4442" t="s">
        <v>121</v>
      </c>
      <c r="I4442" t="s">
        <v>1970</v>
      </c>
      <c r="J4442" t="s">
        <v>2546</v>
      </c>
      <c r="K4442" t="s">
        <v>2458</v>
      </c>
      <c r="L4442" t="s">
        <v>2547</v>
      </c>
      <c r="M4442">
        <v>5</v>
      </c>
    </row>
    <row r="4443" spans="1:13" x14ac:dyDescent="0.3">
      <c r="A4443" t="s">
        <v>163</v>
      </c>
      <c r="B4443">
        <v>2010</v>
      </c>
      <c r="C4443" s="1">
        <v>180000</v>
      </c>
      <c r="D4443">
        <v>80500</v>
      </c>
      <c r="E4443" t="s">
        <v>10</v>
      </c>
      <c r="F4443" t="s">
        <v>25</v>
      </c>
      <c r="G4443" t="s">
        <v>12</v>
      </c>
      <c r="H4443" t="s">
        <v>126</v>
      </c>
      <c r="I4443" t="s">
        <v>1687</v>
      </c>
      <c r="J4443" t="s">
        <v>1655</v>
      </c>
      <c r="K4443" t="s">
        <v>1688</v>
      </c>
      <c r="L4443" t="s">
        <v>1689</v>
      </c>
      <c r="M4443">
        <v>5</v>
      </c>
    </row>
    <row r="4444" spans="1:13" x14ac:dyDescent="0.3">
      <c r="A4444" t="s">
        <v>3528</v>
      </c>
      <c r="B4444">
        <v>2014</v>
      </c>
      <c r="C4444" s="1">
        <v>409999</v>
      </c>
      <c r="D4444">
        <v>200000</v>
      </c>
      <c r="E4444" t="s">
        <v>14</v>
      </c>
      <c r="F4444" t="s">
        <v>25</v>
      </c>
      <c r="G4444" t="s">
        <v>12</v>
      </c>
      <c r="H4444" t="s">
        <v>121</v>
      </c>
      <c r="I4444" t="s">
        <v>1658</v>
      </c>
      <c r="J4444" t="s">
        <v>1659</v>
      </c>
      <c r="K4444" t="s">
        <v>1843</v>
      </c>
      <c r="L4444" t="s">
        <v>1661</v>
      </c>
      <c r="M4444">
        <v>5</v>
      </c>
    </row>
    <row r="4445" spans="1:13" x14ac:dyDescent="0.3">
      <c r="A4445" t="s">
        <v>677</v>
      </c>
      <c r="B4445">
        <v>2013</v>
      </c>
      <c r="C4445" s="1">
        <v>550000</v>
      </c>
      <c r="D4445">
        <v>60000</v>
      </c>
      <c r="E4445" t="s">
        <v>14</v>
      </c>
      <c r="F4445" t="s">
        <v>25</v>
      </c>
      <c r="G4445" t="s">
        <v>12</v>
      </c>
      <c r="H4445" t="s">
        <v>121</v>
      </c>
      <c r="I4445" t="s">
        <v>2170</v>
      </c>
      <c r="J4445" t="s">
        <v>2164</v>
      </c>
      <c r="K4445" t="s">
        <v>1920</v>
      </c>
      <c r="L4445" t="s">
        <v>2171</v>
      </c>
      <c r="M4445">
        <v>7</v>
      </c>
    </row>
    <row r="4446" spans="1:13" x14ac:dyDescent="0.3">
      <c r="A4446" t="s">
        <v>1483</v>
      </c>
      <c r="B4446">
        <v>2004</v>
      </c>
      <c r="C4446" s="1">
        <v>50000</v>
      </c>
      <c r="D4446">
        <v>18000</v>
      </c>
      <c r="E4446" t="s">
        <v>10</v>
      </c>
      <c r="F4446" t="s">
        <v>25</v>
      </c>
      <c r="G4446" t="s">
        <v>12</v>
      </c>
      <c r="H4446" t="s">
        <v>126</v>
      </c>
      <c r="I4446" t="s">
        <v>1642</v>
      </c>
      <c r="J4446" t="s">
        <v>1655</v>
      </c>
      <c r="K4446" t="s">
        <v>1656</v>
      </c>
      <c r="L4446" t="s">
        <v>1657</v>
      </c>
      <c r="M4446">
        <v>4</v>
      </c>
    </row>
    <row r="4447" spans="1:13" x14ac:dyDescent="0.3">
      <c r="A4447" t="s">
        <v>280</v>
      </c>
      <c r="B4447">
        <v>2006</v>
      </c>
      <c r="C4447" s="1">
        <v>80000</v>
      </c>
      <c r="D4447">
        <v>110000</v>
      </c>
      <c r="E4447" t="s">
        <v>14</v>
      </c>
      <c r="F4447" t="s">
        <v>25</v>
      </c>
      <c r="G4447" t="s">
        <v>12</v>
      </c>
      <c r="H4447" t="s">
        <v>126</v>
      </c>
      <c r="I4447" t="s">
        <v>2296</v>
      </c>
      <c r="J4447" t="s">
        <v>2528</v>
      </c>
      <c r="K4447" t="s">
        <v>2529</v>
      </c>
      <c r="L4447" t="s">
        <v>2530</v>
      </c>
      <c r="M4447">
        <v>5</v>
      </c>
    </row>
    <row r="4448" spans="1:13" x14ac:dyDescent="0.3">
      <c r="A4448" t="s">
        <v>277</v>
      </c>
      <c r="B4448">
        <v>2005</v>
      </c>
      <c r="C4448" s="1">
        <v>110000</v>
      </c>
      <c r="D4448">
        <v>90000</v>
      </c>
      <c r="E4448" t="s">
        <v>10</v>
      </c>
      <c r="F4448" t="s">
        <v>25</v>
      </c>
      <c r="G4448" t="s">
        <v>12</v>
      </c>
      <c r="H4448" t="s">
        <v>126</v>
      </c>
      <c r="I4448" t="s">
        <v>1687</v>
      </c>
      <c r="J4448" t="s">
        <v>1655</v>
      </c>
      <c r="K4448" t="s">
        <v>1688</v>
      </c>
      <c r="L4448" t="s">
        <v>1689</v>
      </c>
      <c r="M4448">
        <v>5</v>
      </c>
    </row>
    <row r="4449" spans="1:13" x14ac:dyDescent="0.3">
      <c r="A4449" t="s">
        <v>2468</v>
      </c>
      <c r="B4449">
        <v>2006</v>
      </c>
      <c r="C4449" s="1">
        <v>180000</v>
      </c>
      <c r="D4449">
        <v>120000</v>
      </c>
      <c r="E4449" t="s">
        <v>10</v>
      </c>
      <c r="F4449" t="s">
        <v>25</v>
      </c>
      <c r="G4449" t="s">
        <v>12</v>
      </c>
      <c r="H4449" t="s">
        <v>126</v>
      </c>
      <c r="I4449" t="s">
        <v>1633</v>
      </c>
      <c r="J4449" t="s">
        <v>1634</v>
      </c>
      <c r="K4449" t="s">
        <v>1635</v>
      </c>
      <c r="L4449" t="s">
        <v>1636</v>
      </c>
      <c r="M4449">
        <v>5</v>
      </c>
    </row>
    <row r="4450" spans="1:13" x14ac:dyDescent="0.3">
      <c r="A4450" t="s">
        <v>2935</v>
      </c>
      <c r="B4450">
        <v>2009</v>
      </c>
      <c r="C4450" s="1">
        <v>1025000</v>
      </c>
      <c r="D4450">
        <v>120000</v>
      </c>
      <c r="E4450" t="s">
        <v>14</v>
      </c>
      <c r="F4450" t="s">
        <v>25</v>
      </c>
      <c r="G4450" t="s">
        <v>19</v>
      </c>
      <c r="H4450" t="s">
        <v>154</v>
      </c>
      <c r="I4450" t="s">
        <v>1976</v>
      </c>
      <c r="J4450" t="s">
        <v>1977</v>
      </c>
      <c r="K4450" t="s">
        <v>1978</v>
      </c>
      <c r="L4450" t="s">
        <v>1979</v>
      </c>
      <c r="M4450">
        <v>7</v>
      </c>
    </row>
    <row r="4451" spans="1:13" x14ac:dyDescent="0.3">
      <c r="A4451" t="s">
        <v>658</v>
      </c>
      <c r="B4451">
        <v>2017</v>
      </c>
      <c r="C4451" s="1">
        <v>1300000</v>
      </c>
      <c r="D4451">
        <v>40000</v>
      </c>
      <c r="E4451" t="s">
        <v>14</v>
      </c>
      <c r="F4451" t="s">
        <v>25</v>
      </c>
      <c r="G4451" t="s">
        <v>19</v>
      </c>
      <c r="H4451" t="s">
        <v>121</v>
      </c>
      <c r="I4451" t="s">
        <v>2072</v>
      </c>
      <c r="J4451" t="s">
        <v>1742</v>
      </c>
      <c r="K4451" t="s">
        <v>2128</v>
      </c>
      <c r="L4451" t="s">
        <v>1954</v>
      </c>
      <c r="M4451">
        <v>7</v>
      </c>
    </row>
    <row r="4452" spans="1:13" x14ac:dyDescent="0.3">
      <c r="A4452" t="s">
        <v>840</v>
      </c>
      <c r="B4452">
        <v>2018</v>
      </c>
      <c r="C4452" s="1">
        <v>560000</v>
      </c>
      <c r="D4452">
        <v>18000</v>
      </c>
      <c r="E4452" t="s">
        <v>14</v>
      </c>
      <c r="F4452" t="s">
        <v>25</v>
      </c>
      <c r="G4452" t="s">
        <v>12</v>
      </c>
      <c r="H4452" t="s">
        <v>121</v>
      </c>
      <c r="I4452" t="s">
        <v>1822</v>
      </c>
      <c r="J4452" t="s">
        <v>1629</v>
      </c>
      <c r="K4452" t="s">
        <v>1823</v>
      </c>
      <c r="L4452" t="s">
        <v>1819</v>
      </c>
      <c r="M4452">
        <v>5</v>
      </c>
    </row>
    <row r="4453" spans="1:13" x14ac:dyDescent="0.3">
      <c r="A4453" t="s">
        <v>336</v>
      </c>
      <c r="B4453">
        <v>2017</v>
      </c>
      <c r="C4453" s="1">
        <v>650000</v>
      </c>
      <c r="D4453">
        <v>70000</v>
      </c>
      <c r="E4453" t="s">
        <v>14</v>
      </c>
      <c r="F4453" t="s">
        <v>25</v>
      </c>
      <c r="G4453" t="s">
        <v>12</v>
      </c>
      <c r="H4453" t="s">
        <v>121</v>
      </c>
      <c r="I4453" t="s">
        <v>1718</v>
      </c>
      <c r="J4453" t="s">
        <v>1625</v>
      </c>
      <c r="K4453" t="s">
        <v>1685</v>
      </c>
      <c r="L4453" t="s">
        <v>1686</v>
      </c>
      <c r="M4453">
        <v>5</v>
      </c>
    </row>
    <row r="4454" spans="1:13" x14ac:dyDescent="0.3">
      <c r="A4454" t="s">
        <v>1398</v>
      </c>
      <c r="B4454">
        <v>2018</v>
      </c>
      <c r="C4454" s="1">
        <v>1150000</v>
      </c>
      <c r="D4454">
        <v>29000</v>
      </c>
      <c r="E4454" t="s">
        <v>14</v>
      </c>
      <c r="F4454" t="s">
        <v>25</v>
      </c>
      <c r="G4454" t="s">
        <v>12</v>
      </c>
      <c r="H4454" t="s">
        <v>121</v>
      </c>
      <c r="I4454" t="s">
        <v>1892</v>
      </c>
      <c r="J4454" t="s">
        <v>1742</v>
      </c>
      <c r="K4454" t="s">
        <v>2714</v>
      </c>
      <c r="L4454" t="s">
        <v>1894</v>
      </c>
      <c r="M4454">
        <v>7</v>
      </c>
    </row>
    <row r="4455" spans="1:13" x14ac:dyDescent="0.3">
      <c r="A4455" t="s">
        <v>226</v>
      </c>
      <c r="B4455">
        <v>2016</v>
      </c>
      <c r="C4455" s="1">
        <v>480000</v>
      </c>
      <c r="D4455">
        <v>65755</v>
      </c>
      <c r="E4455" t="s">
        <v>10</v>
      </c>
      <c r="F4455" t="s">
        <v>25</v>
      </c>
      <c r="G4455" t="s">
        <v>12</v>
      </c>
      <c r="H4455" t="s">
        <v>121</v>
      </c>
      <c r="I4455" t="s">
        <v>1707</v>
      </c>
      <c r="J4455" t="s">
        <v>1647</v>
      </c>
      <c r="K4455" t="s">
        <v>1708</v>
      </c>
      <c r="L4455" t="s">
        <v>1709</v>
      </c>
      <c r="M4455">
        <v>5</v>
      </c>
    </row>
    <row r="4456" spans="1:13" x14ac:dyDescent="0.3">
      <c r="A4456" t="s">
        <v>182</v>
      </c>
      <c r="B4456">
        <v>2019</v>
      </c>
      <c r="C4456" s="1">
        <v>960000</v>
      </c>
      <c r="D4456">
        <v>2600</v>
      </c>
      <c r="E4456" t="s">
        <v>14</v>
      </c>
      <c r="F4456" t="s">
        <v>25</v>
      </c>
      <c r="G4456" t="s">
        <v>12</v>
      </c>
      <c r="H4456" t="s">
        <v>121</v>
      </c>
      <c r="I4456" t="s">
        <v>1638</v>
      </c>
      <c r="J4456" t="s">
        <v>1629</v>
      </c>
      <c r="K4456" t="s">
        <v>1914</v>
      </c>
      <c r="L4456" t="s">
        <v>1836</v>
      </c>
      <c r="M4456">
        <v>5</v>
      </c>
    </row>
    <row r="4457" spans="1:13" x14ac:dyDescent="0.3">
      <c r="A4457" t="s">
        <v>1544</v>
      </c>
      <c r="B4457">
        <v>2017</v>
      </c>
      <c r="C4457" s="1">
        <v>1050000</v>
      </c>
      <c r="D4457">
        <v>46000</v>
      </c>
      <c r="E4457" t="s">
        <v>14</v>
      </c>
      <c r="F4457" t="s">
        <v>25</v>
      </c>
      <c r="G4457" t="s">
        <v>19</v>
      </c>
      <c r="H4457" t="s">
        <v>121</v>
      </c>
      <c r="I4457" t="s">
        <v>1746</v>
      </c>
      <c r="J4457" t="s">
        <v>1742</v>
      </c>
      <c r="K4457" t="s">
        <v>2108</v>
      </c>
      <c r="L4457" t="s">
        <v>2109</v>
      </c>
      <c r="M4457">
        <v>7</v>
      </c>
    </row>
    <row r="4458" spans="1:13" x14ac:dyDescent="0.3">
      <c r="A4458" t="s">
        <v>241</v>
      </c>
      <c r="B4458">
        <v>2017</v>
      </c>
      <c r="C4458" s="1">
        <v>310000</v>
      </c>
      <c r="D4458">
        <v>15000</v>
      </c>
      <c r="E4458" t="s">
        <v>10</v>
      </c>
      <c r="F4458" t="s">
        <v>25</v>
      </c>
      <c r="G4458" t="s">
        <v>12</v>
      </c>
      <c r="H4458" t="s">
        <v>126</v>
      </c>
      <c r="I4458" t="s">
        <v>2031</v>
      </c>
      <c r="J4458" t="s">
        <v>2250</v>
      </c>
      <c r="K4458" t="s">
        <v>2251</v>
      </c>
      <c r="L4458" t="s">
        <v>2252</v>
      </c>
      <c r="M4458">
        <v>5</v>
      </c>
    </row>
    <row r="4459" spans="1:13" x14ac:dyDescent="0.3">
      <c r="A4459" t="s">
        <v>219</v>
      </c>
      <c r="B4459">
        <v>2014</v>
      </c>
      <c r="C4459" s="1">
        <v>500000</v>
      </c>
      <c r="D4459">
        <v>60000</v>
      </c>
      <c r="E4459" t="s">
        <v>14</v>
      </c>
      <c r="F4459" t="s">
        <v>25</v>
      </c>
      <c r="G4459" t="s">
        <v>12</v>
      </c>
      <c r="H4459" t="s">
        <v>121</v>
      </c>
      <c r="I4459" t="s">
        <v>1624</v>
      </c>
      <c r="J4459" t="s">
        <v>1625</v>
      </c>
      <c r="K4459" t="s">
        <v>1626</v>
      </c>
      <c r="L4459" t="s">
        <v>1627</v>
      </c>
      <c r="M4459">
        <v>5</v>
      </c>
    </row>
    <row r="4460" spans="1:13" x14ac:dyDescent="0.3">
      <c r="A4460" t="s">
        <v>406</v>
      </c>
      <c r="B4460">
        <v>2017</v>
      </c>
      <c r="C4460" s="1">
        <v>350000</v>
      </c>
      <c r="D4460">
        <v>15500</v>
      </c>
      <c r="E4460" t="s">
        <v>10</v>
      </c>
      <c r="F4460" t="s">
        <v>25</v>
      </c>
      <c r="G4460" t="s">
        <v>19</v>
      </c>
      <c r="H4460" t="s">
        <v>121</v>
      </c>
      <c r="I4460" t="s">
        <v>1729</v>
      </c>
      <c r="J4460" t="s">
        <v>1730</v>
      </c>
      <c r="K4460" t="s">
        <v>1660</v>
      </c>
      <c r="L4460" t="s">
        <v>1731</v>
      </c>
      <c r="M4460">
        <v>5</v>
      </c>
    </row>
    <row r="4461" spans="1:13" x14ac:dyDescent="0.3">
      <c r="A4461" t="s">
        <v>770</v>
      </c>
      <c r="B4461">
        <v>2015</v>
      </c>
      <c r="C4461" s="1">
        <v>365000</v>
      </c>
      <c r="D4461">
        <v>120000</v>
      </c>
      <c r="E4461" t="s">
        <v>14</v>
      </c>
      <c r="F4461" t="s">
        <v>25</v>
      </c>
      <c r="G4461" t="s">
        <v>12</v>
      </c>
      <c r="H4461" t="s">
        <v>121</v>
      </c>
      <c r="I4461" t="s">
        <v>2360</v>
      </c>
      <c r="J4461" t="s">
        <v>1629</v>
      </c>
      <c r="K4461" t="s">
        <v>1698</v>
      </c>
      <c r="L4461" t="s">
        <v>1686</v>
      </c>
      <c r="M4461">
        <v>5</v>
      </c>
    </row>
    <row r="4462" spans="1:13" x14ac:dyDescent="0.3">
      <c r="A4462" t="s">
        <v>3529</v>
      </c>
      <c r="B4462">
        <v>2008</v>
      </c>
      <c r="C4462" s="1">
        <v>165000</v>
      </c>
      <c r="D4462">
        <v>120000</v>
      </c>
      <c r="E4462" t="s">
        <v>14</v>
      </c>
      <c r="F4462" t="s">
        <v>25</v>
      </c>
      <c r="G4462" t="s">
        <v>12</v>
      </c>
      <c r="H4462" t="s">
        <v>154</v>
      </c>
      <c r="I4462" t="s">
        <v>1768</v>
      </c>
      <c r="J4462" t="s">
        <v>1839</v>
      </c>
      <c r="K4462" t="s">
        <v>2029</v>
      </c>
      <c r="L4462" t="s">
        <v>3121</v>
      </c>
      <c r="M4462">
        <v>5</v>
      </c>
    </row>
    <row r="4463" spans="1:13" x14ac:dyDescent="0.3">
      <c r="A4463" t="s">
        <v>3530</v>
      </c>
      <c r="B4463">
        <v>2007</v>
      </c>
      <c r="C4463" s="1">
        <v>100000</v>
      </c>
      <c r="D4463">
        <v>120000</v>
      </c>
      <c r="E4463" t="s">
        <v>14</v>
      </c>
      <c r="F4463" t="s">
        <v>25</v>
      </c>
      <c r="G4463" t="s">
        <v>12</v>
      </c>
      <c r="H4463" t="s">
        <v>154</v>
      </c>
      <c r="I4463" t="s">
        <v>3043</v>
      </c>
      <c r="J4463" t="s">
        <v>2159</v>
      </c>
      <c r="K4463" t="s">
        <v>2165</v>
      </c>
      <c r="L4463" t="s">
        <v>3531</v>
      </c>
      <c r="M4463">
        <v>10</v>
      </c>
    </row>
    <row r="4464" spans="1:13" x14ac:dyDescent="0.3">
      <c r="A4464" t="s">
        <v>357</v>
      </c>
      <c r="B4464">
        <v>2007</v>
      </c>
      <c r="C4464" s="1">
        <v>240000</v>
      </c>
      <c r="D4464">
        <v>80000</v>
      </c>
      <c r="E4464" t="s">
        <v>14</v>
      </c>
      <c r="F4464" t="s">
        <v>25</v>
      </c>
      <c r="G4464" t="s">
        <v>12</v>
      </c>
      <c r="H4464" t="s">
        <v>126</v>
      </c>
      <c r="I4464" t="s">
        <v>1994</v>
      </c>
      <c r="J4464" t="s">
        <v>2164</v>
      </c>
      <c r="K4464" t="s">
        <v>2165</v>
      </c>
      <c r="L4464" t="s">
        <v>2166</v>
      </c>
      <c r="M4464">
        <v>7</v>
      </c>
    </row>
    <row r="4465" spans="1:13" x14ac:dyDescent="0.3">
      <c r="A4465" t="s">
        <v>2894</v>
      </c>
      <c r="B4465">
        <v>2019</v>
      </c>
      <c r="C4465" s="1">
        <v>925000</v>
      </c>
      <c r="D4465">
        <v>40000</v>
      </c>
      <c r="E4465" t="s">
        <v>14</v>
      </c>
      <c r="F4465" t="s">
        <v>25</v>
      </c>
      <c r="G4465" t="s">
        <v>12</v>
      </c>
      <c r="H4465" t="s">
        <v>121</v>
      </c>
      <c r="I4465" t="s">
        <v>1670</v>
      </c>
      <c r="J4465" t="s">
        <v>1634</v>
      </c>
      <c r="K4465" t="s">
        <v>2130</v>
      </c>
      <c r="L4465" t="s">
        <v>2131</v>
      </c>
      <c r="M4465">
        <v>7</v>
      </c>
    </row>
    <row r="4466" spans="1:13" x14ac:dyDescent="0.3">
      <c r="A4466" t="s">
        <v>366</v>
      </c>
      <c r="B4466">
        <v>2018</v>
      </c>
      <c r="C4466" s="1">
        <v>590000</v>
      </c>
      <c r="D4466">
        <v>15000</v>
      </c>
      <c r="E4466" t="s">
        <v>10</v>
      </c>
      <c r="F4466" t="s">
        <v>25</v>
      </c>
      <c r="G4466" t="s">
        <v>12</v>
      </c>
      <c r="H4466" t="s">
        <v>121</v>
      </c>
      <c r="I4466" t="s">
        <v>1813</v>
      </c>
      <c r="J4466" t="s">
        <v>1814</v>
      </c>
      <c r="K4466" t="s">
        <v>1815</v>
      </c>
      <c r="L4466" t="s">
        <v>1816</v>
      </c>
      <c r="M4466">
        <v>5</v>
      </c>
    </row>
    <row r="4467" spans="1:13" x14ac:dyDescent="0.3">
      <c r="A4467" t="s">
        <v>2365</v>
      </c>
      <c r="B4467">
        <v>2013</v>
      </c>
      <c r="C4467" s="1">
        <v>525000</v>
      </c>
      <c r="D4467">
        <v>110000</v>
      </c>
      <c r="E4467" t="s">
        <v>14</v>
      </c>
      <c r="F4467" t="s">
        <v>25</v>
      </c>
      <c r="G4467" t="s">
        <v>12</v>
      </c>
      <c r="H4467" t="s">
        <v>126</v>
      </c>
      <c r="I4467" t="s">
        <v>2366</v>
      </c>
      <c r="J4467" t="s">
        <v>1742</v>
      </c>
      <c r="K4467" t="s">
        <v>1905</v>
      </c>
      <c r="L4467" t="s">
        <v>1744</v>
      </c>
      <c r="M4467">
        <v>7</v>
      </c>
    </row>
    <row r="4468" spans="1:13" x14ac:dyDescent="0.3">
      <c r="A4468" t="s">
        <v>635</v>
      </c>
      <c r="B4468">
        <v>2014</v>
      </c>
      <c r="C4468" s="1">
        <v>720000</v>
      </c>
      <c r="D4468">
        <v>80000</v>
      </c>
      <c r="E4468" t="s">
        <v>14</v>
      </c>
      <c r="F4468" t="s">
        <v>25</v>
      </c>
      <c r="G4468" t="s">
        <v>12</v>
      </c>
      <c r="H4468" t="s">
        <v>126</v>
      </c>
      <c r="I4468" t="s">
        <v>1763</v>
      </c>
      <c r="J4468" t="s">
        <v>1764</v>
      </c>
      <c r="K4468" t="s">
        <v>1789</v>
      </c>
      <c r="L4468" t="s">
        <v>1766</v>
      </c>
      <c r="M4468">
        <v>8</v>
      </c>
    </row>
    <row r="4469" spans="1:13" x14ac:dyDescent="0.3">
      <c r="A4469" t="s">
        <v>3532</v>
      </c>
      <c r="B4469">
        <v>2017</v>
      </c>
      <c r="C4469" s="1">
        <v>850000</v>
      </c>
      <c r="D4469">
        <v>50000</v>
      </c>
      <c r="E4469" t="s">
        <v>14</v>
      </c>
      <c r="F4469" t="s">
        <v>25</v>
      </c>
      <c r="G4469" t="s">
        <v>19</v>
      </c>
      <c r="H4469" t="s">
        <v>121</v>
      </c>
      <c r="I4469" t="s">
        <v>2270</v>
      </c>
      <c r="J4469" t="s">
        <v>1667</v>
      </c>
      <c r="K4469" t="s">
        <v>1668</v>
      </c>
      <c r="L4469" t="s">
        <v>2271</v>
      </c>
      <c r="M4469">
        <v>5</v>
      </c>
    </row>
    <row r="4470" spans="1:13" x14ac:dyDescent="0.3">
      <c r="A4470" t="s">
        <v>356</v>
      </c>
      <c r="B4470">
        <v>2010</v>
      </c>
      <c r="C4470" s="1">
        <v>490000</v>
      </c>
      <c r="D4470">
        <v>110000</v>
      </c>
      <c r="E4470" t="s">
        <v>14</v>
      </c>
      <c r="F4470" t="s">
        <v>25</v>
      </c>
      <c r="G4470" t="s">
        <v>19</v>
      </c>
      <c r="H4470" t="s">
        <v>121</v>
      </c>
      <c r="I4470" t="s">
        <v>1876</v>
      </c>
      <c r="J4470" t="s">
        <v>1742</v>
      </c>
      <c r="K4470" t="s">
        <v>1877</v>
      </c>
      <c r="L4470" t="s">
        <v>1878</v>
      </c>
      <c r="M4470">
        <v>8</v>
      </c>
    </row>
    <row r="4471" spans="1:13" x14ac:dyDescent="0.3">
      <c r="A4471" t="s">
        <v>770</v>
      </c>
      <c r="B4471">
        <v>2013</v>
      </c>
      <c r="C4471" s="1">
        <v>325000</v>
      </c>
      <c r="D4471">
        <v>100000</v>
      </c>
      <c r="E4471" t="s">
        <v>14</v>
      </c>
      <c r="F4471" t="s">
        <v>25</v>
      </c>
      <c r="G4471" t="s">
        <v>12</v>
      </c>
      <c r="H4471" t="s">
        <v>121</v>
      </c>
      <c r="I4471" t="s">
        <v>2360</v>
      </c>
      <c r="J4471" t="s">
        <v>1629</v>
      </c>
      <c r="K4471" t="s">
        <v>1698</v>
      </c>
      <c r="L4471" t="s">
        <v>1686</v>
      </c>
      <c r="M4471">
        <v>5</v>
      </c>
    </row>
    <row r="4472" spans="1:13" x14ac:dyDescent="0.3">
      <c r="A4472" t="s">
        <v>764</v>
      </c>
      <c r="B4472">
        <v>2019</v>
      </c>
      <c r="C4472" s="1">
        <v>1200000</v>
      </c>
      <c r="D4472">
        <v>20000</v>
      </c>
      <c r="E4472" t="s">
        <v>14</v>
      </c>
      <c r="F4472" t="s">
        <v>25</v>
      </c>
      <c r="G4472" t="s">
        <v>19</v>
      </c>
      <c r="H4472" t="s">
        <v>121</v>
      </c>
      <c r="I4472" t="s">
        <v>1817</v>
      </c>
      <c r="J4472" t="s">
        <v>1900</v>
      </c>
      <c r="K4472" t="s">
        <v>1912</v>
      </c>
      <c r="L4472" t="s">
        <v>3107</v>
      </c>
      <c r="M4472">
        <v>5</v>
      </c>
    </row>
    <row r="4473" spans="1:13" x14ac:dyDescent="0.3">
      <c r="A4473" t="s">
        <v>2169</v>
      </c>
      <c r="B4473">
        <v>2012</v>
      </c>
      <c r="C4473" s="1">
        <v>450000</v>
      </c>
      <c r="D4473">
        <v>135000</v>
      </c>
      <c r="E4473" t="s">
        <v>14</v>
      </c>
      <c r="F4473" t="s">
        <v>25</v>
      </c>
      <c r="G4473" t="s">
        <v>12</v>
      </c>
      <c r="H4473" t="s">
        <v>121</v>
      </c>
      <c r="I4473" t="s">
        <v>2170</v>
      </c>
      <c r="J4473" t="s">
        <v>2164</v>
      </c>
      <c r="K4473" t="s">
        <v>1920</v>
      </c>
      <c r="L4473" t="s">
        <v>2171</v>
      </c>
      <c r="M4473">
        <v>7</v>
      </c>
    </row>
    <row r="4474" spans="1:13" x14ac:dyDescent="0.3">
      <c r="A4474" t="s">
        <v>1608</v>
      </c>
      <c r="B4474">
        <v>2014</v>
      </c>
      <c r="C4474" s="1">
        <v>300000</v>
      </c>
      <c r="D4474">
        <v>50700</v>
      </c>
      <c r="E4474" t="s">
        <v>14</v>
      </c>
      <c r="F4474" t="s">
        <v>25</v>
      </c>
      <c r="G4474" t="s">
        <v>12</v>
      </c>
      <c r="H4474" t="s">
        <v>121</v>
      </c>
      <c r="I4474" t="s">
        <v>1895</v>
      </c>
      <c r="J4474" t="s">
        <v>1896</v>
      </c>
      <c r="K4474" t="s">
        <v>1897</v>
      </c>
      <c r="L4474" t="s">
        <v>1898</v>
      </c>
      <c r="M4474">
        <v>5</v>
      </c>
    </row>
    <row r="4475" spans="1:13" x14ac:dyDescent="0.3">
      <c r="A4475" t="s">
        <v>583</v>
      </c>
      <c r="B4475">
        <v>2013</v>
      </c>
      <c r="C4475" s="1">
        <v>365000</v>
      </c>
      <c r="D4475">
        <v>70000</v>
      </c>
      <c r="E4475" t="s">
        <v>14</v>
      </c>
      <c r="F4475" t="s">
        <v>25</v>
      </c>
      <c r="G4475" t="s">
        <v>12</v>
      </c>
      <c r="H4475" t="s">
        <v>126</v>
      </c>
      <c r="I4475" t="s">
        <v>2442</v>
      </c>
      <c r="J4475" t="s">
        <v>1704</v>
      </c>
      <c r="K4475" t="s">
        <v>1675</v>
      </c>
      <c r="L4475" t="s">
        <v>2443</v>
      </c>
      <c r="M4475">
        <v>5</v>
      </c>
    </row>
    <row r="4476" spans="1:13" x14ac:dyDescent="0.3">
      <c r="A4476" t="s">
        <v>3533</v>
      </c>
      <c r="B4476">
        <v>2007</v>
      </c>
      <c r="C4476" s="1">
        <v>500000</v>
      </c>
      <c r="D4476">
        <v>120000</v>
      </c>
      <c r="E4476" t="s">
        <v>10</v>
      </c>
      <c r="F4476" t="s">
        <v>25</v>
      </c>
      <c r="G4476" t="s">
        <v>19</v>
      </c>
      <c r="H4476" t="s">
        <v>121</v>
      </c>
      <c r="I4476" t="s">
        <v>2654</v>
      </c>
      <c r="J4476" t="s">
        <v>3152</v>
      </c>
      <c r="K4476" t="s">
        <v>3365</v>
      </c>
      <c r="L4476" t="s">
        <v>3366</v>
      </c>
      <c r="M4476">
        <v>5</v>
      </c>
    </row>
    <row r="4477" spans="1:13" x14ac:dyDescent="0.3">
      <c r="A4477" t="s">
        <v>326</v>
      </c>
      <c r="B4477">
        <v>2014</v>
      </c>
      <c r="C4477" s="1">
        <v>900000</v>
      </c>
      <c r="D4477">
        <v>112000</v>
      </c>
      <c r="E4477" t="s">
        <v>14</v>
      </c>
      <c r="F4477" t="s">
        <v>25</v>
      </c>
      <c r="G4477" t="s">
        <v>12</v>
      </c>
      <c r="H4477" t="s">
        <v>126</v>
      </c>
      <c r="I4477" t="s">
        <v>1763</v>
      </c>
      <c r="J4477" t="s">
        <v>1764</v>
      </c>
      <c r="K4477" t="s">
        <v>1789</v>
      </c>
      <c r="L4477" t="s">
        <v>1790</v>
      </c>
      <c r="M4477">
        <v>8</v>
      </c>
    </row>
    <row r="4478" spans="1:13" x14ac:dyDescent="0.3">
      <c r="A4478" t="s">
        <v>2189</v>
      </c>
      <c r="B4478">
        <v>2018</v>
      </c>
      <c r="C4478" s="1">
        <v>700000</v>
      </c>
      <c r="D4478">
        <v>35000</v>
      </c>
      <c r="E4478" t="s">
        <v>14</v>
      </c>
      <c r="F4478" t="s">
        <v>25</v>
      </c>
      <c r="G4478" t="s">
        <v>12</v>
      </c>
      <c r="H4478" t="s">
        <v>121</v>
      </c>
      <c r="I4478" t="s">
        <v>2178</v>
      </c>
      <c r="J4478" t="s">
        <v>2135</v>
      </c>
      <c r="K4478" t="s">
        <v>2136</v>
      </c>
      <c r="L4478" t="s">
        <v>2190</v>
      </c>
      <c r="M4478">
        <v>5</v>
      </c>
    </row>
    <row r="4479" spans="1:13" x14ac:dyDescent="0.3">
      <c r="A4479" t="s">
        <v>268</v>
      </c>
      <c r="B4479">
        <v>2017</v>
      </c>
      <c r="C4479" s="1">
        <v>880000</v>
      </c>
      <c r="D4479">
        <v>50000</v>
      </c>
      <c r="E4479" t="s">
        <v>14</v>
      </c>
      <c r="F4479" t="s">
        <v>25</v>
      </c>
      <c r="G4479" t="s">
        <v>12</v>
      </c>
      <c r="H4479" t="s">
        <v>121</v>
      </c>
      <c r="I4479" t="s">
        <v>2270</v>
      </c>
      <c r="J4479" t="s">
        <v>1667</v>
      </c>
      <c r="K4479" t="s">
        <v>1668</v>
      </c>
      <c r="L4479" t="s">
        <v>2271</v>
      </c>
      <c r="M4479">
        <v>5</v>
      </c>
    </row>
    <row r="4480" spans="1:13" x14ac:dyDescent="0.3">
      <c r="A4480" t="s">
        <v>674</v>
      </c>
      <c r="B4480">
        <v>2014</v>
      </c>
      <c r="C4480" s="1">
        <v>700000</v>
      </c>
      <c r="D4480">
        <v>121000</v>
      </c>
      <c r="E4480" t="s">
        <v>14</v>
      </c>
      <c r="F4480" t="s">
        <v>25</v>
      </c>
      <c r="G4480" t="s">
        <v>12</v>
      </c>
      <c r="H4480" t="s">
        <v>154</v>
      </c>
      <c r="I4480" t="s">
        <v>1763</v>
      </c>
      <c r="J4480" t="s">
        <v>1764</v>
      </c>
      <c r="K4480" t="s">
        <v>1789</v>
      </c>
      <c r="L4480" t="s">
        <v>1790</v>
      </c>
      <c r="M4480">
        <v>7</v>
      </c>
    </row>
    <row r="4481" spans="1:13" x14ac:dyDescent="0.3">
      <c r="A4481" t="s">
        <v>3534</v>
      </c>
      <c r="B4481">
        <v>2009</v>
      </c>
      <c r="C4481" s="1">
        <v>380000</v>
      </c>
      <c r="D4481">
        <v>120000</v>
      </c>
      <c r="E4481" t="s">
        <v>14</v>
      </c>
      <c r="F4481" t="s">
        <v>25</v>
      </c>
      <c r="G4481" t="s">
        <v>12</v>
      </c>
      <c r="H4481" t="s">
        <v>126</v>
      </c>
      <c r="I4481" t="s">
        <v>2157</v>
      </c>
      <c r="J4481" t="s">
        <v>1742</v>
      </c>
      <c r="K4481" t="s">
        <v>1877</v>
      </c>
      <c r="L4481" t="s">
        <v>1878</v>
      </c>
      <c r="M4481">
        <v>7</v>
      </c>
    </row>
    <row r="4482" spans="1:13" x14ac:dyDescent="0.3">
      <c r="A4482" t="s">
        <v>1565</v>
      </c>
      <c r="B4482">
        <v>2006</v>
      </c>
      <c r="C4482" s="1">
        <v>150000</v>
      </c>
      <c r="D4482">
        <v>90000</v>
      </c>
      <c r="E4482" t="s">
        <v>10</v>
      </c>
      <c r="F4482" t="s">
        <v>25</v>
      </c>
      <c r="G4482" t="s">
        <v>12</v>
      </c>
      <c r="H4482" t="s">
        <v>154</v>
      </c>
      <c r="I4482" t="s">
        <v>3029</v>
      </c>
      <c r="J4482" t="s">
        <v>2077</v>
      </c>
      <c r="K4482" t="s">
        <v>3030</v>
      </c>
      <c r="L4482" t="s">
        <v>3031</v>
      </c>
      <c r="M4482">
        <v>5</v>
      </c>
    </row>
    <row r="4483" spans="1:13" x14ac:dyDescent="0.3">
      <c r="A4483" t="s">
        <v>1348</v>
      </c>
      <c r="B4483">
        <v>2014</v>
      </c>
      <c r="C4483" s="1">
        <v>235000</v>
      </c>
      <c r="D4483">
        <v>70000</v>
      </c>
      <c r="E4483" t="s">
        <v>22</v>
      </c>
      <c r="F4483" t="s">
        <v>25</v>
      </c>
      <c r="G4483" t="s">
        <v>12</v>
      </c>
      <c r="H4483" t="s">
        <v>126</v>
      </c>
      <c r="I4483" t="s">
        <v>3077</v>
      </c>
      <c r="J4483" t="s">
        <v>1730</v>
      </c>
      <c r="K4483" t="s">
        <v>1660</v>
      </c>
      <c r="L4483" t="s">
        <v>1731</v>
      </c>
      <c r="M4483">
        <v>5</v>
      </c>
    </row>
    <row r="4484" spans="1:13" x14ac:dyDescent="0.3">
      <c r="A4484" t="s">
        <v>411</v>
      </c>
      <c r="B4484">
        <v>2018</v>
      </c>
      <c r="C4484" s="1">
        <v>320000</v>
      </c>
      <c r="D4484">
        <v>20000</v>
      </c>
      <c r="E4484" t="s">
        <v>10</v>
      </c>
      <c r="F4484" t="s">
        <v>25</v>
      </c>
      <c r="G4484" t="s">
        <v>12</v>
      </c>
      <c r="H4484" t="s">
        <v>121</v>
      </c>
      <c r="I4484" t="s">
        <v>1915</v>
      </c>
      <c r="J4484" t="s">
        <v>1916</v>
      </c>
      <c r="K4484" t="s">
        <v>1678</v>
      </c>
      <c r="L4484" t="s">
        <v>1917</v>
      </c>
      <c r="M4484">
        <v>5</v>
      </c>
    </row>
    <row r="4485" spans="1:13" x14ac:dyDescent="0.3">
      <c r="A4485" t="s">
        <v>469</v>
      </c>
      <c r="B4485">
        <v>2015</v>
      </c>
      <c r="C4485" s="1">
        <v>550000</v>
      </c>
      <c r="D4485">
        <v>60000</v>
      </c>
      <c r="E4485" t="s">
        <v>14</v>
      </c>
      <c r="F4485" t="s">
        <v>25</v>
      </c>
      <c r="G4485" t="s">
        <v>12</v>
      </c>
      <c r="H4485" t="s">
        <v>121</v>
      </c>
      <c r="I4485" t="s">
        <v>1908</v>
      </c>
      <c r="J4485" t="s">
        <v>1667</v>
      </c>
      <c r="K4485" t="s">
        <v>1909</v>
      </c>
      <c r="L4485" t="s">
        <v>1910</v>
      </c>
      <c r="M4485">
        <v>5</v>
      </c>
    </row>
    <row r="4486" spans="1:13" x14ac:dyDescent="0.3">
      <c r="A4486" t="s">
        <v>293</v>
      </c>
      <c r="B4486">
        <v>2016</v>
      </c>
      <c r="C4486" s="1">
        <v>3200000</v>
      </c>
      <c r="D4486">
        <v>40000</v>
      </c>
      <c r="E4486" t="s">
        <v>14</v>
      </c>
      <c r="F4486" t="s">
        <v>25</v>
      </c>
      <c r="G4486" t="s">
        <v>19</v>
      </c>
      <c r="H4486" t="s">
        <v>121</v>
      </c>
      <c r="I4486" t="s">
        <v>2016</v>
      </c>
      <c r="J4486" t="s">
        <v>1953</v>
      </c>
      <c r="K4486" t="s">
        <v>1958</v>
      </c>
      <c r="L4486" t="s">
        <v>1954</v>
      </c>
      <c r="M4486">
        <v>5</v>
      </c>
    </row>
    <row r="4487" spans="1:13" x14ac:dyDescent="0.3">
      <c r="A4487" t="s">
        <v>870</v>
      </c>
      <c r="B4487">
        <v>2013</v>
      </c>
      <c r="C4487" s="1">
        <v>750000</v>
      </c>
      <c r="D4487">
        <v>440000</v>
      </c>
      <c r="E4487" t="s">
        <v>14</v>
      </c>
      <c r="F4487" t="s">
        <v>25</v>
      </c>
      <c r="G4487" t="s">
        <v>12</v>
      </c>
      <c r="H4487" t="s">
        <v>126</v>
      </c>
      <c r="I4487" t="s">
        <v>1763</v>
      </c>
      <c r="J4487" t="s">
        <v>1764</v>
      </c>
      <c r="K4487" t="s">
        <v>1789</v>
      </c>
      <c r="L4487" t="s">
        <v>1766</v>
      </c>
      <c r="M4487">
        <v>7</v>
      </c>
    </row>
    <row r="4488" spans="1:13" x14ac:dyDescent="0.3">
      <c r="A4488" t="s">
        <v>1286</v>
      </c>
      <c r="B4488">
        <v>2017</v>
      </c>
      <c r="C4488" s="1">
        <v>645000</v>
      </c>
      <c r="D4488">
        <v>60000</v>
      </c>
      <c r="E4488" t="s">
        <v>14</v>
      </c>
      <c r="F4488" t="s">
        <v>25</v>
      </c>
      <c r="G4488" t="s">
        <v>12</v>
      </c>
      <c r="H4488" t="s">
        <v>121</v>
      </c>
      <c r="I4488" t="s">
        <v>2372</v>
      </c>
      <c r="J4488" t="s">
        <v>2039</v>
      </c>
      <c r="K4488" t="s">
        <v>1765</v>
      </c>
      <c r="L4488" t="s">
        <v>2105</v>
      </c>
      <c r="M4488">
        <v>7</v>
      </c>
    </row>
    <row r="4489" spans="1:13" x14ac:dyDescent="0.3">
      <c r="A4489" t="s">
        <v>159</v>
      </c>
      <c r="B4489">
        <v>2015</v>
      </c>
      <c r="C4489" s="1">
        <v>300000</v>
      </c>
      <c r="D4489">
        <v>110000</v>
      </c>
      <c r="E4489" t="s">
        <v>10</v>
      </c>
      <c r="F4489" t="s">
        <v>25</v>
      </c>
      <c r="G4489" t="s">
        <v>12</v>
      </c>
      <c r="H4489" t="s">
        <v>121</v>
      </c>
      <c r="I4489" t="s">
        <v>1821</v>
      </c>
      <c r="J4489" t="s">
        <v>1730</v>
      </c>
      <c r="K4489" t="s">
        <v>1843</v>
      </c>
      <c r="L4489" t="s">
        <v>1731</v>
      </c>
      <c r="M4489">
        <v>5</v>
      </c>
    </row>
    <row r="4490" spans="1:13" x14ac:dyDescent="0.3">
      <c r="A4490" t="s">
        <v>2632</v>
      </c>
      <c r="B4490">
        <v>2016</v>
      </c>
      <c r="C4490" s="1">
        <v>580000</v>
      </c>
      <c r="D4490">
        <v>152000</v>
      </c>
      <c r="E4490" t="s">
        <v>14</v>
      </c>
      <c r="F4490" t="s">
        <v>25</v>
      </c>
      <c r="G4490" t="s">
        <v>12</v>
      </c>
      <c r="H4490" t="s">
        <v>121</v>
      </c>
      <c r="I4490" t="s">
        <v>2266</v>
      </c>
      <c r="J4490" t="s">
        <v>1639</v>
      </c>
      <c r="K4490" t="s">
        <v>1692</v>
      </c>
      <c r="L4490" t="s">
        <v>2267</v>
      </c>
      <c r="M4490">
        <v>5</v>
      </c>
    </row>
    <row r="4491" spans="1:13" x14ac:dyDescent="0.3">
      <c r="A4491" t="s">
        <v>247</v>
      </c>
      <c r="B4491">
        <v>2011</v>
      </c>
      <c r="C4491" s="1">
        <v>220000</v>
      </c>
      <c r="D4491">
        <v>220000</v>
      </c>
      <c r="E4491" t="s">
        <v>10</v>
      </c>
      <c r="F4491" t="s">
        <v>25</v>
      </c>
      <c r="G4491" t="s">
        <v>12</v>
      </c>
      <c r="H4491" t="s">
        <v>151</v>
      </c>
      <c r="I4491" t="s">
        <v>1733</v>
      </c>
      <c r="J4491" t="s">
        <v>1647</v>
      </c>
      <c r="K4491" t="s">
        <v>2086</v>
      </c>
      <c r="L4491" t="s">
        <v>2087</v>
      </c>
      <c r="M4491">
        <v>5</v>
      </c>
    </row>
    <row r="4492" spans="1:13" x14ac:dyDescent="0.3">
      <c r="A4492" t="s">
        <v>2751</v>
      </c>
      <c r="B4492">
        <v>2013</v>
      </c>
      <c r="C4492" s="1">
        <v>451000</v>
      </c>
      <c r="D4492">
        <v>70000</v>
      </c>
      <c r="E4492" t="s">
        <v>14</v>
      </c>
      <c r="F4492" t="s">
        <v>25</v>
      </c>
      <c r="G4492" t="s">
        <v>12</v>
      </c>
      <c r="H4492" t="s">
        <v>121</v>
      </c>
      <c r="I4492" t="s">
        <v>2170</v>
      </c>
      <c r="J4492" t="s">
        <v>2164</v>
      </c>
      <c r="K4492" t="s">
        <v>1920</v>
      </c>
      <c r="L4492" t="s">
        <v>2171</v>
      </c>
      <c r="M4492">
        <v>7</v>
      </c>
    </row>
    <row r="4493" spans="1:13" x14ac:dyDescent="0.3">
      <c r="A4493" t="s">
        <v>1247</v>
      </c>
      <c r="B4493">
        <v>2018</v>
      </c>
      <c r="C4493" s="1">
        <v>850000</v>
      </c>
      <c r="D4493">
        <v>50000</v>
      </c>
      <c r="E4493" t="s">
        <v>10</v>
      </c>
      <c r="F4493" t="s">
        <v>25</v>
      </c>
      <c r="G4493" t="s">
        <v>12</v>
      </c>
      <c r="H4493" t="s">
        <v>121</v>
      </c>
      <c r="I4493" t="s">
        <v>1733</v>
      </c>
      <c r="J4493" t="s">
        <v>1681</v>
      </c>
      <c r="K4493" t="s">
        <v>1995</v>
      </c>
      <c r="L4493" t="s">
        <v>1996</v>
      </c>
      <c r="M4493">
        <v>5</v>
      </c>
    </row>
    <row r="4494" spans="1:13" x14ac:dyDescent="0.3">
      <c r="A4494" t="s">
        <v>286</v>
      </c>
      <c r="B4494">
        <v>2011</v>
      </c>
      <c r="C4494" s="1">
        <v>300000</v>
      </c>
      <c r="D4494">
        <v>125000</v>
      </c>
      <c r="E4494" t="s">
        <v>14</v>
      </c>
      <c r="F4494" t="s">
        <v>25</v>
      </c>
      <c r="G4494" t="s">
        <v>12</v>
      </c>
      <c r="H4494" t="s">
        <v>121</v>
      </c>
      <c r="I4494" t="s">
        <v>1674</v>
      </c>
      <c r="J4494" t="s">
        <v>1625</v>
      </c>
      <c r="K4494" t="s">
        <v>1675</v>
      </c>
      <c r="L4494" t="s">
        <v>1627</v>
      </c>
      <c r="M4494">
        <v>5</v>
      </c>
    </row>
    <row r="4495" spans="1:13" x14ac:dyDescent="0.3">
      <c r="A4495" t="s">
        <v>3535</v>
      </c>
      <c r="B4495">
        <v>2016</v>
      </c>
      <c r="C4495" s="1">
        <v>350000</v>
      </c>
      <c r="D4495">
        <v>60000</v>
      </c>
      <c r="E4495" t="s">
        <v>10</v>
      </c>
      <c r="F4495" t="s">
        <v>25</v>
      </c>
      <c r="G4495" t="s">
        <v>12</v>
      </c>
      <c r="H4495" t="s">
        <v>121</v>
      </c>
      <c r="I4495" t="s">
        <v>1813</v>
      </c>
      <c r="J4495" t="s">
        <v>1814</v>
      </c>
      <c r="K4495" t="s">
        <v>1815</v>
      </c>
      <c r="L4495" t="s">
        <v>1816</v>
      </c>
      <c r="M4495">
        <v>5</v>
      </c>
    </row>
    <row r="4496" spans="1:13" x14ac:dyDescent="0.3">
      <c r="A4496" t="s">
        <v>3536</v>
      </c>
      <c r="B4496">
        <v>2014</v>
      </c>
      <c r="C4496" s="1">
        <v>300000</v>
      </c>
      <c r="D4496">
        <v>90000</v>
      </c>
      <c r="E4496" t="s">
        <v>22</v>
      </c>
      <c r="F4496" t="s">
        <v>25</v>
      </c>
      <c r="G4496" t="s">
        <v>12</v>
      </c>
      <c r="H4496" t="s">
        <v>121</v>
      </c>
      <c r="I4496" t="s">
        <v>2621</v>
      </c>
      <c r="J4496" t="s">
        <v>1814</v>
      </c>
      <c r="K4496" t="s">
        <v>2165</v>
      </c>
      <c r="L4496" t="s">
        <v>3537</v>
      </c>
      <c r="M4496">
        <v>5</v>
      </c>
    </row>
    <row r="4497" spans="1:13" x14ac:dyDescent="0.3">
      <c r="A4497" t="s">
        <v>3536</v>
      </c>
      <c r="B4497">
        <v>2017</v>
      </c>
      <c r="C4497" s="1">
        <v>390000</v>
      </c>
      <c r="D4497">
        <v>30000</v>
      </c>
      <c r="E4497" t="s">
        <v>22</v>
      </c>
      <c r="F4497" t="s">
        <v>25</v>
      </c>
      <c r="G4497" t="s">
        <v>12</v>
      </c>
      <c r="H4497" t="s">
        <v>121</v>
      </c>
      <c r="I4497" t="s">
        <v>2621</v>
      </c>
      <c r="J4497" t="s">
        <v>1814</v>
      </c>
      <c r="K4497" t="s">
        <v>2165</v>
      </c>
      <c r="L4497" t="s">
        <v>3537</v>
      </c>
      <c r="M4497">
        <v>5</v>
      </c>
    </row>
    <row r="4498" spans="1:13" x14ac:dyDescent="0.3">
      <c r="A4498" t="s">
        <v>326</v>
      </c>
      <c r="B4498">
        <v>2016</v>
      </c>
      <c r="C4498" s="1">
        <v>1200000</v>
      </c>
      <c r="D4498">
        <v>90000</v>
      </c>
      <c r="E4498" t="s">
        <v>14</v>
      </c>
      <c r="F4498" t="s">
        <v>25</v>
      </c>
      <c r="G4498" t="s">
        <v>12</v>
      </c>
      <c r="H4498" t="s">
        <v>121</v>
      </c>
      <c r="I4498" t="s">
        <v>1763</v>
      </c>
      <c r="J4498" t="s">
        <v>1764</v>
      </c>
      <c r="K4498" t="s">
        <v>1789</v>
      </c>
      <c r="L4498" t="s">
        <v>1790</v>
      </c>
      <c r="M4498">
        <v>8</v>
      </c>
    </row>
    <row r="4499" spans="1:13" x14ac:dyDescent="0.3">
      <c r="A4499" t="s">
        <v>3538</v>
      </c>
      <c r="B4499">
        <v>2017</v>
      </c>
      <c r="C4499" s="1">
        <v>550000</v>
      </c>
      <c r="D4499">
        <v>20000</v>
      </c>
      <c r="E4499" t="s">
        <v>10</v>
      </c>
      <c r="F4499" t="s">
        <v>25</v>
      </c>
      <c r="G4499" t="s">
        <v>12</v>
      </c>
      <c r="H4499" t="s">
        <v>121</v>
      </c>
      <c r="I4499" t="s">
        <v>1733</v>
      </c>
      <c r="J4499" t="s">
        <v>1681</v>
      </c>
      <c r="K4499" t="s">
        <v>2206</v>
      </c>
      <c r="L4499" t="s">
        <v>1857</v>
      </c>
      <c r="M4499">
        <v>5</v>
      </c>
    </row>
    <row r="4500" spans="1:13" x14ac:dyDescent="0.3">
      <c r="A4500" t="s">
        <v>459</v>
      </c>
      <c r="B4500">
        <v>2012</v>
      </c>
      <c r="C4500" s="1">
        <v>300000</v>
      </c>
      <c r="D4500">
        <v>110000</v>
      </c>
      <c r="E4500" t="s">
        <v>14</v>
      </c>
      <c r="F4500" t="s">
        <v>25</v>
      </c>
      <c r="G4500" t="s">
        <v>12</v>
      </c>
      <c r="H4500" t="s">
        <v>154</v>
      </c>
      <c r="I4500" t="s">
        <v>1826</v>
      </c>
      <c r="J4500" t="s">
        <v>1625</v>
      </c>
      <c r="K4500" t="s">
        <v>1626</v>
      </c>
      <c r="L4500" t="s">
        <v>1627</v>
      </c>
      <c r="M4500">
        <v>5</v>
      </c>
    </row>
    <row r="4501" spans="1:13" x14ac:dyDescent="0.3">
      <c r="A4501" t="s">
        <v>475</v>
      </c>
      <c r="B4501">
        <v>2012</v>
      </c>
      <c r="C4501" s="1">
        <v>300000</v>
      </c>
      <c r="D4501">
        <v>150000</v>
      </c>
      <c r="E4501" t="s">
        <v>14</v>
      </c>
      <c r="F4501" t="s">
        <v>25</v>
      </c>
      <c r="G4501" t="s">
        <v>12</v>
      </c>
      <c r="H4501" t="s">
        <v>126</v>
      </c>
      <c r="I4501" t="s">
        <v>1831</v>
      </c>
      <c r="J4501" t="s">
        <v>1832</v>
      </c>
      <c r="K4501" t="s">
        <v>1833</v>
      </c>
      <c r="L4501" t="s">
        <v>1631</v>
      </c>
      <c r="M4501">
        <v>5</v>
      </c>
    </row>
    <row r="4502" spans="1:13" x14ac:dyDescent="0.3">
      <c r="A4502" t="s">
        <v>942</v>
      </c>
      <c r="B4502">
        <v>2012</v>
      </c>
      <c r="C4502" s="1">
        <v>350000</v>
      </c>
      <c r="D4502">
        <v>110000</v>
      </c>
      <c r="E4502" t="s">
        <v>14</v>
      </c>
      <c r="F4502" t="s">
        <v>25</v>
      </c>
      <c r="G4502" t="s">
        <v>12</v>
      </c>
      <c r="H4502" t="s">
        <v>121</v>
      </c>
      <c r="I4502" t="s">
        <v>1638</v>
      </c>
      <c r="J4502" t="s">
        <v>1639</v>
      </c>
      <c r="K4502" t="s">
        <v>1640</v>
      </c>
      <c r="L4502" t="s">
        <v>1641</v>
      </c>
      <c r="M4502">
        <v>5</v>
      </c>
    </row>
    <row r="4503" spans="1:13" x14ac:dyDescent="0.3">
      <c r="A4503" t="s">
        <v>687</v>
      </c>
      <c r="B4503">
        <v>2015</v>
      </c>
      <c r="C4503" s="1">
        <v>880000</v>
      </c>
      <c r="D4503">
        <v>120000</v>
      </c>
      <c r="E4503" t="s">
        <v>14</v>
      </c>
      <c r="F4503" t="s">
        <v>25</v>
      </c>
      <c r="G4503" t="s">
        <v>12</v>
      </c>
      <c r="H4503" t="s">
        <v>126</v>
      </c>
      <c r="I4503" t="s">
        <v>1911</v>
      </c>
      <c r="J4503" t="s">
        <v>1900</v>
      </c>
      <c r="K4503" t="s">
        <v>1912</v>
      </c>
      <c r="L4503" t="s">
        <v>1913</v>
      </c>
      <c r="M4503">
        <v>5</v>
      </c>
    </row>
    <row r="4504" spans="1:13" x14ac:dyDescent="0.3">
      <c r="A4504" t="s">
        <v>1515</v>
      </c>
      <c r="B4504">
        <v>2010</v>
      </c>
      <c r="C4504" s="1">
        <v>160000</v>
      </c>
      <c r="D4504">
        <v>120000</v>
      </c>
      <c r="E4504" t="s">
        <v>22</v>
      </c>
      <c r="F4504" t="s">
        <v>25</v>
      </c>
      <c r="G4504" t="s">
        <v>12</v>
      </c>
      <c r="H4504" t="s">
        <v>126</v>
      </c>
      <c r="I4504" t="s">
        <v>3539</v>
      </c>
      <c r="J4504" t="s">
        <v>2111</v>
      </c>
      <c r="K4504" t="s">
        <v>1829</v>
      </c>
      <c r="L4504" t="s">
        <v>3540</v>
      </c>
      <c r="M4504">
        <v>5</v>
      </c>
    </row>
    <row r="4505" spans="1:13" x14ac:dyDescent="0.3">
      <c r="A4505" t="s">
        <v>2475</v>
      </c>
      <c r="B4505">
        <v>2012</v>
      </c>
      <c r="C4505" s="1">
        <v>250000</v>
      </c>
      <c r="D4505">
        <v>80000</v>
      </c>
      <c r="E4505" t="s">
        <v>14</v>
      </c>
      <c r="F4505" t="s">
        <v>25</v>
      </c>
      <c r="G4505" t="s">
        <v>12</v>
      </c>
      <c r="H4505" t="s">
        <v>151</v>
      </c>
      <c r="I4505" t="s">
        <v>2056</v>
      </c>
      <c r="J4505" t="s">
        <v>2159</v>
      </c>
      <c r="K4505" t="s">
        <v>1909</v>
      </c>
      <c r="L4505" t="s">
        <v>3167</v>
      </c>
      <c r="M4505">
        <v>7</v>
      </c>
    </row>
    <row r="4506" spans="1:13" x14ac:dyDescent="0.3">
      <c r="A4506" t="s">
        <v>1204</v>
      </c>
      <c r="B4506">
        <v>2016</v>
      </c>
      <c r="C4506" s="1">
        <v>660000</v>
      </c>
      <c r="D4506">
        <v>110000</v>
      </c>
      <c r="E4506" t="s">
        <v>14</v>
      </c>
      <c r="F4506" t="s">
        <v>25</v>
      </c>
      <c r="G4506" t="s">
        <v>12</v>
      </c>
      <c r="H4506" t="s">
        <v>121</v>
      </c>
      <c r="I4506" t="s">
        <v>2266</v>
      </c>
      <c r="J4506" t="s">
        <v>1639</v>
      </c>
      <c r="K4506" t="s">
        <v>1692</v>
      </c>
      <c r="L4506" t="s">
        <v>2793</v>
      </c>
      <c r="M4506">
        <v>5</v>
      </c>
    </row>
    <row r="4507" spans="1:13" x14ac:dyDescent="0.3">
      <c r="A4507" t="s">
        <v>749</v>
      </c>
      <c r="B4507">
        <v>2015</v>
      </c>
      <c r="C4507" s="1">
        <v>450000</v>
      </c>
      <c r="D4507">
        <v>40000</v>
      </c>
      <c r="E4507" t="s">
        <v>10</v>
      </c>
      <c r="F4507" t="s">
        <v>25</v>
      </c>
      <c r="G4507" t="s">
        <v>12</v>
      </c>
      <c r="H4507" t="s">
        <v>121</v>
      </c>
      <c r="I4507" t="s">
        <v>2088</v>
      </c>
      <c r="J4507" t="s">
        <v>2089</v>
      </c>
      <c r="K4507" t="s">
        <v>2090</v>
      </c>
      <c r="L4507" t="s">
        <v>2091</v>
      </c>
      <c r="M4507">
        <v>5</v>
      </c>
    </row>
    <row r="4508" spans="1:13" x14ac:dyDescent="0.3">
      <c r="A4508" t="s">
        <v>2900</v>
      </c>
      <c r="B4508">
        <v>2012</v>
      </c>
      <c r="C4508" s="1">
        <v>400000</v>
      </c>
      <c r="D4508">
        <v>110000</v>
      </c>
      <c r="E4508" t="s">
        <v>14</v>
      </c>
      <c r="F4508" t="s">
        <v>25</v>
      </c>
      <c r="G4508" t="s">
        <v>12</v>
      </c>
      <c r="H4508" t="s">
        <v>126</v>
      </c>
      <c r="I4508" t="s">
        <v>1687</v>
      </c>
      <c r="J4508" t="s">
        <v>1832</v>
      </c>
      <c r="K4508" t="s">
        <v>1833</v>
      </c>
      <c r="L4508" t="s">
        <v>1631</v>
      </c>
      <c r="M4508">
        <v>5</v>
      </c>
    </row>
    <row r="4509" spans="1:13" x14ac:dyDescent="0.3">
      <c r="A4509" t="s">
        <v>2996</v>
      </c>
      <c r="B4509">
        <v>2019</v>
      </c>
      <c r="C4509" s="1">
        <v>1300000</v>
      </c>
      <c r="D4509">
        <v>20000</v>
      </c>
      <c r="E4509" t="s">
        <v>14</v>
      </c>
      <c r="F4509" t="s">
        <v>25</v>
      </c>
      <c r="G4509" t="s">
        <v>12</v>
      </c>
      <c r="H4509" t="s">
        <v>121</v>
      </c>
      <c r="I4509" t="s">
        <v>2763</v>
      </c>
      <c r="J4509" t="s">
        <v>1742</v>
      </c>
      <c r="K4509" t="s">
        <v>1877</v>
      </c>
      <c r="L4509" t="s">
        <v>2357</v>
      </c>
      <c r="M4509">
        <v>7</v>
      </c>
    </row>
    <row r="4510" spans="1:13" x14ac:dyDescent="0.3">
      <c r="A4510" t="s">
        <v>409</v>
      </c>
      <c r="B4510">
        <v>2013</v>
      </c>
      <c r="C4510" s="1">
        <v>229999</v>
      </c>
      <c r="D4510">
        <v>230000</v>
      </c>
      <c r="E4510" t="s">
        <v>14</v>
      </c>
      <c r="F4510" t="s">
        <v>25</v>
      </c>
      <c r="G4510" t="s">
        <v>12</v>
      </c>
      <c r="H4510" t="s">
        <v>121</v>
      </c>
      <c r="I4510" t="s">
        <v>1662</v>
      </c>
      <c r="J4510" t="s">
        <v>1663</v>
      </c>
      <c r="K4510" t="s">
        <v>1664</v>
      </c>
      <c r="L4510" t="s">
        <v>1665</v>
      </c>
      <c r="M4510">
        <v>5</v>
      </c>
    </row>
    <row r="4511" spans="1:13" x14ac:dyDescent="0.3">
      <c r="A4511" t="s">
        <v>266</v>
      </c>
      <c r="B4511">
        <v>2010</v>
      </c>
      <c r="C4511" s="1">
        <v>140000</v>
      </c>
      <c r="D4511">
        <v>60000</v>
      </c>
      <c r="E4511" t="s">
        <v>10</v>
      </c>
      <c r="F4511" t="s">
        <v>25</v>
      </c>
      <c r="G4511" t="s">
        <v>12</v>
      </c>
      <c r="H4511" t="s">
        <v>121</v>
      </c>
      <c r="I4511" t="s">
        <v>1723</v>
      </c>
      <c r="J4511" t="s">
        <v>1704</v>
      </c>
      <c r="K4511" t="s">
        <v>2181</v>
      </c>
      <c r="L4511" t="s">
        <v>2182</v>
      </c>
      <c r="M4511">
        <v>5</v>
      </c>
    </row>
    <row r="4512" spans="1:13" x14ac:dyDescent="0.3">
      <c r="A4512" t="s">
        <v>1299</v>
      </c>
      <c r="B4512">
        <v>2012</v>
      </c>
      <c r="C4512" s="1">
        <v>195000</v>
      </c>
      <c r="D4512">
        <v>35000</v>
      </c>
      <c r="E4512" t="s">
        <v>10</v>
      </c>
      <c r="F4512" t="s">
        <v>25</v>
      </c>
      <c r="G4512" t="s">
        <v>12</v>
      </c>
      <c r="H4512" t="s">
        <v>126</v>
      </c>
      <c r="I4512" t="s">
        <v>1880</v>
      </c>
      <c r="J4512" t="s">
        <v>1730</v>
      </c>
      <c r="K4512" t="s">
        <v>1660</v>
      </c>
      <c r="L4512" t="s">
        <v>1731</v>
      </c>
      <c r="M4512">
        <v>5</v>
      </c>
    </row>
    <row r="4513" spans="1:13" x14ac:dyDescent="0.3">
      <c r="A4513" t="s">
        <v>3541</v>
      </c>
      <c r="B4513">
        <v>2015</v>
      </c>
      <c r="C4513" s="1">
        <v>500000</v>
      </c>
      <c r="D4513">
        <v>45000</v>
      </c>
      <c r="E4513" t="s">
        <v>10</v>
      </c>
      <c r="F4513" t="s">
        <v>25</v>
      </c>
      <c r="G4513" t="s">
        <v>12</v>
      </c>
      <c r="H4513" t="s">
        <v>121</v>
      </c>
      <c r="I4513" t="s">
        <v>2175</v>
      </c>
      <c r="J4513" t="s">
        <v>1647</v>
      </c>
      <c r="K4513" t="s">
        <v>1648</v>
      </c>
      <c r="L4513" t="s">
        <v>2176</v>
      </c>
      <c r="M4513">
        <v>5</v>
      </c>
    </row>
    <row r="4514" spans="1:13" x14ac:dyDescent="0.3">
      <c r="A4514" t="s">
        <v>922</v>
      </c>
      <c r="B4514">
        <v>2012</v>
      </c>
      <c r="C4514" s="1">
        <v>60000</v>
      </c>
      <c r="D4514">
        <v>45000</v>
      </c>
      <c r="E4514" t="s">
        <v>10</v>
      </c>
      <c r="F4514" t="s">
        <v>25</v>
      </c>
      <c r="G4514" t="s">
        <v>12</v>
      </c>
      <c r="H4514" t="s">
        <v>121</v>
      </c>
      <c r="I4514" t="s">
        <v>2134</v>
      </c>
      <c r="J4514" t="s">
        <v>2215</v>
      </c>
      <c r="K4514" t="s">
        <v>3309</v>
      </c>
      <c r="L4514" t="s">
        <v>2620</v>
      </c>
      <c r="M4514">
        <v>4</v>
      </c>
    </row>
    <row r="4515" spans="1:13" x14ac:dyDescent="0.3">
      <c r="A4515" t="s">
        <v>2336</v>
      </c>
      <c r="B4515">
        <v>2016</v>
      </c>
      <c r="C4515" s="1">
        <v>400000</v>
      </c>
      <c r="D4515">
        <v>25000</v>
      </c>
      <c r="E4515" t="s">
        <v>10</v>
      </c>
      <c r="F4515" t="s">
        <v>25</v>
      </c>
      <c r="G4515" t="s">
        <v>12</v>
      </c>
      <c r="H4515" t="s">
        <v>121</v>
      </c>
      <c r="I4515" t="s">
        <v>2088</v>
      </c>
      <c r="J4515" t="s">
        <v>2089</v>
      </c>
      <c r="K4515" t="s">
        <v>2090</v>
      </c>
      <c r="L4515" t="s">
        <v>2091</v>
      </c>
      <c r="M4515">
        <v>5</v>
      </c>
    </row>
    <row r="4516" spans="1:13" x14ac:dyDescent="0.3">
      <c r="A4516" t="s">
        <v>246</v>
      </c>
      <c r="B4516">
        <v>2014</v>
      </c>
      <c r="C4516" s="1">
        <v>400000</v>
      </c>
      <c r="D4516">
        <v>10000</v>
      </c>
      <c r="E4516" t="s">
        <v>10</v>
      </c>
      <c r="F4516" t="s">
        <v>25</v>
      </c>
      <c r="G4516" t="s">
        <v>12</v>
      </c>
      <c r="H4516" t="s">
        <v>121</v>
      </c>
      <c r="I4516" t="s">
        <v>1723</v>
      </c>
      <c r="J4516" t="s">
        <v>1647</v>
      </c>
      <c r="K4516" t="s">
        <v>1724</v>
      </c>
      <c r="L4516" t="s">
        <v>1725</v>
      </c>
      <c r="M4516">
        <v>5</v>
      </c>
    </row>
    <row r="4517" spans="1:13" x14ac:dyDescent="0.3">
      <c r="A4517" t="s">
        <v>849</v>
      </c>
      <c r="B4517">
        <v>2018</v>
      </c>
      <c r="C4517" s="1">
        <v>380000</v>
      </c>
      <c r="D4517">
        <v>19000</v>
      </c>
      <c r="E4517" t="s">
        <v>10</v>
      </c>
      <c r="F4517" t="s">
        <v>25</v>
      </c>
      <c r="G4517" t="s">
        <v>12</v>
      </c>
      <c r="H4517" t="s">
        <v>121</v>
      </c>
      <c r="I4517" t="s">
        <v>1821</v>
      </c>
      <c r="J4517" t="s">
        <v>1730</v>
      </c>
      <c r="K4517" t="s">
        <v>1843</v>
      </c>
      <c r="L4517" t="s">
        <v>1731</v>
      </c>
      <c r="M4517">
        <v>5</v>
      </c>
    </row>
    <row r="4518" spans="1:13" x14ac:dyDescent="0.3">
      <c r="A4518" t="s">
        <v>226</v>
      </c>
      <c r="B4518">
        <v>2019</v>
      </c>
      <c r="C4518" s="1">
        <v>579000</v>
      </c>
      <c r="D4518">
        <v>10000</v>
      </c>
      <c r="E4518" t="s">
        <v>10</v>
      </c>
      <c r="F4518" t="s">
        <v>25</v>
      </c>
      <c r="G4518" t="s">
        <v>12</v>
      </c>
      <c r="H4518" t="s">
        <v>121</v>
      </c>
      <c r="I4518" t="s">
        <v>1707</v>
      </c>
      <c r="J4518" t="s">
        <v>1647</v>
      </c>
      <c r="K4518" t="s">
        <v>1708</v>
      </c>
      <c r="L4518" t="s">
        <v>1709</v>
      </c>
      <c r="M4518">
        <v>5</v>
      </c>
    </row>
    <row r="4519" spans="1:13" x14ac:dyDescent="0.3">
      <c r="A4519" t="s">
        <v>637</v>
      </c>
      <c r="B4519">
        <v>2019</v>
      </c>
      <c r="C4519" s="1">
        <v>400000</v>
      </c>
      <c r="D4519">
        <v>25000</v>
      </c>
      <c r="E4519" t="s">
        <v>10</v>
      </c>
      <c r="F4519" t="s">
        <v>25</v>
      </c>
      <c r="G4519" t="s">
        <v>12</v>
      </c>
      <c r="H4519" t="s">
        <v>121</v>
      </c>
      <c r="I4519" t="s">
        <v>1680</v>
      </c>
      <c r="J4519" t="s">
        <v>1681</v>
      </c>
      <c r="K4519" t="s">
        <v>1682</v>
      </c>
      <c r="L4519" t="s">
        <v>1683</v>
      </c>
      <c r="M4519">
        <v>6</v>
      </c>
    </row>
    <row r="4520" spans="1:13" x14ac:dyDescent="0.3">
      <c r="A4520" t="s">
        <v>766</v>
      </c>
      <c r="B4520">
        <v>2012</v>
      </c>
      <c r="C4520" s="1">
        <v>270000</v>
      </c>
      <c r="D4520">
        <v>30000</v>
      </c>
      <c r="E4520" t="s">
        <v>10</v>
      </c>
      <c r="F4520" t="s">
        <v>25</v>
      </c>
      <c r="G4520" t="s">
        <v>12</v>
      </c>
      <c r="H4520" t="s">
        <v>121</v>
      </c>
      <c r="I4520" t="s">
        <v>1807</v>
      </c>
      <c r="J4520" t="s">
        <v>1647</v>
      </c>
      <c r="K4520" t="s">
        <v>1808</v>
      </c>
      <c r="L4520" t="s">
        <v>1809</v>
      </c>
      <c r="M4520">
        <v>5</v>
      </c>
    </row>
    <row r="4521" spans="1:13" x14ac:dyDescent="0.3">
      <c r="A4521" t="s">
        <v>606</v>
      </c>
      <c r="B4521">
        <v>2014</v>
      </c>
      <c r="C4521" s="1">
        <v>500000</v>
      </c>
      <c r="D4521">
        <v>90000</v>
      </c>
      <c r="E4521" t="s">
        <v>14</v>
      </c>
      <c r="F4521" t="s">
        <v>25</v>
      </c>
      <c r="G4521" t="s">
        <v>12</v>
      </c>
      <c r="H4521" t="s">
        <v>121</v>
      </c>
      <c r="I4521" t="s">
        <v>2170</v>
      </c>
      <c r="J4521" t="s">
        <v>2164</v>
      </c>
      <c r="K4521" t="s">
        <v>1920</v>
      </c>
      <c r="L4521" t="s">
        <v>2171</v>
      </c>
      <c r="M4521">
        <v>7</v>
      </c>
    </row>
    <row r="4522" spans="1:13" x14ac:dyDescent="0.3">
      <c r="A4522" t="s">
        <v>1467</v>
      </c>
      <c r="B4522">
        <v>2017</v>
      </c>
      <c r="C4522" s="1">
        <v>475000</v>
      </c>
      <c r="D4522">
        <v>20000</v>
      </c>
      <c r="E4522" t="s">
        <v>10</v>
      </c>
      <c r="F4522" t="s">
        <v>25</v>
      </c>
      <c r="G4522" t="s">
        <v>12</v>
      </c>
      <c r="H4522" t="s">
        <v>121</v>
      </c>
      <c r="I4522" t="s">
        <v>2188</v>
      </c>
      <c r="J4522" t="s">
        <v>1704</v>
      </c>
      <c r="K4522" t="s">
        <v>2064</v>
      </c>
      <c r="L4522" t="s">
        <v>1706</v>
      </c>
      <c r="M4522">
        <v>5</v>
      </c>
    </row>
    <row r="4523" spans="1:13" x14ac:dyDescent="0.3">
      <c r="A4523" t="s">
        <v>2690</v>
      </c>
      <c r="B4523">
        <v>2018</v>
      </c>
      <c r="C4523" s="1">
        <v>850000</v>
      </c>
      <c r="D4523">
        <v>48000</v>
      </c>
      <c r="E4523" t="s">
        <v>14</v>
      </c>
      <c r="F4523" t="s">
        <v>25</v>
      </c>
      <c r="G4523" t="s">
        <v>12</v>
      </c>
      <c r="H4523" t="s">
        <v>121</v>
      </c>
      <c r="I4523" t="s">
        <v>2531</v>
      </c>
      <c r="J4523" t="s">
        <v>1667</v>
      </c>
      <c r="K4523" t="s">
        <v>1757</v>
      </c>
      <c r="L4523" t="s">
        <v>1686</v>
      </c>
      <c r="M4523">
        <v>5</v>
      </c>
    </row>
    <row r="4524" spans="1:13" x14ac:dyDescent="0.3">
      <c r="A4524" t="s">
        <v>3542</v>
      </c>
      <c r="B4524">
        <v>2009</v>
      </c>
      <c r="C4524" s="1">
        <v>475000</v>
      </c>
      <c r="D4524">
        <v>120000</v>
      </c>
      <c r="E4524" t="s">
        <v>14</v>
      </c>
      <c r="F4524" t="s">
        <v>25</v>
      </c>
      <c r="G4524" t="s">
        <v>12</v>
      </c>
      <c r="H4524" t="s">
        <v>121</v>
      </c>
      <c r="I4524" t="s">
        <v>2157</v>
      </c>
      <c r="J4524" t="s">
        <v>1742</v>
      </c>
      <c r="K4524" t="s">
        <v>1877</v>
      </c>
      <c r="L4524" t="s">
        <v>1878</v>
      </c>
      <c r="M4524">
        <v>7</v>
      </c>
    </row>
    <row r="4525" spans="1:13" x14ac:dyDescent="0.3">
      <c r="A4525" t="s">
        <v>3543</v>
      </c>
      <c r="B4525">
        <v>2012</v>
      </c>
      <c r="C4525" s="1">
        <v>370000</v>
      </c>
      <c r="D4525">
        <v>210000</v>
      </c>
      <c r="E4525" t="s">
        <v>14</v>
      </c>
      <c r="F4525" t="s">
        <v>25</v>
      </c>
      <c r="G4525" t="s">
        <v>12</v>
      </c>
      <c r="H4525" t="s">
        <v>126</v>
      </c>
      <c r="I4525" t="s">
        <v>1674</v>
      </c>
      <c r="J4525" t="s">
        <v>1625</v>
      </c>
      <c r="K4525" t="s">
        <v>1675</v>
      </c>
      <c r="L4525" t="s">
        <v>1627</v>
      </c>
      <c r="M4525">
        <v>5</v>
      </c>
    </row>
    <row r="4526" spans="1:13" x14ac:dyDescent="0.3">
      <c r="A4526" t="s">
        <v>150</v>
      </c>
      <c r="B4526">
        <v>2010</v>
      </c>
      <c r="C4526" s="1">
        <v>187000</v>
      </c>
      <c r="D4526">
        <v>200400</v>
      </c>
      <c r="E4526" t="s">
        <v>10</v>
      </c>
      <c r="F4526" t="s">
        <v>25</v>
      </c>
      <c r="G4526" t="s">
        <v>12</v>
      </c>
      <c r="H4526" t="s">
        <v>126</v>
      </c>
      <c r="I4526" t="s">
        <v>1849</v>
      </c>
      <c r="J4526" t="s">
        <v>1850</v>
      </c>
      <c r="K4526" t="s">
        <v>1851</v>
      </c>
      <c r="L4526" t="s">
        <v>1852</v>
      </c>
      <c r="M4526">
        <v>5</v>
      </c>
    </row>
    <row r="4527" spans="1:13" x14ac:dyDescent="0.3">
      <c r="A4527" t="s">
        <v>531</v>
      </c>
      <c r="B4527">
        <v>2008</v>
      </c>
      <c r="C4527" s="1">
        <v>195000</v>
      </c>
      <c r="D4527">
        <v>110000</v>
      </c>
      <c r="E4527" t="s">
        <v>10</v>
      </c>
      <c r="F4527" t="s">
        <v>25</v>
      </c>
      <c r="G4527" t="s">
        <v>12</v>
      </c>
      <c r="H4527" t="s">
        <v>126</v>
      </c>
      <c r="I4527" t="s">
        <v>1807</v>
      </c>
      <c r="J4527" t="s">
        <v>1647</v>
      </c>
      <c r="K4527" t="s">
        <v>1808</v>
      </c>
      <c r="L4527" t="s">
        <v>1809</v>
      </c>
      <c r="M4527">
        <v>5</v>
      </c>
    </row>
    <row r="4528" spans="1:13" x14ac:dyDescent="0.3">
      <c r="A4528" t="s">
        <v>1740</v>
      </c>
      <c r="B4528">
        <v>2014</v>
      </c>
      <c r="C4528" s="1">
        <v>459999</v>
      </c>
      <c r="D4528">
        <v>38000</v>
      </c>
      <c r="E4528" t="s">
        <v>14</v>
      </c>
      <c r="F4528" t="s">
        <v>25</v>
      </c>
      <c r="G4528" t="s">
        <v>12</v>
      </c>
      <c r="H4528" t="s">
        <v>121</v>
      </c>
      <c r="I4528" t="s">
        <v>1741</v>
      </c>
      <c r="J4528" t="s">
        <v>1742</v>
      </c>
      <c r="K4528" t="s">
        <v>1743</v>
      </c>
      <c r="L4528" t="s">
        <v>1744</v>
      </c>
      <c r="M4528">
        <v>7</v>
      </c>
    </row>
    <row r="4529" spans="1:13" x14ac:dyDescent="0.3">
      <c r="A4529" t="s">
        <v>906</v>
      </c>
      <c r="B4529">
        <v>2004</v>
      </c>
      <c r="C4529" s="1">
        <v>135000</v>
      </c>
      <c r="D4529">
        <v>90000</v>
      </c>
      <c r="E4529" t="s">
        <v>10</v>
      </c>
      <c r="F4529" t="s">
        <v>25</v>
      </c>
      <c r="G4529" t="s">
        <v>12</v>
      </c>
      <c r="H4529" t="s">
        <v>126</v>
      </c>
      <c r="I4529" t="s">
        <v>3029</v>
      </c>
      <c r="J4529" t="s">
        <v>2077</v>
      </c>
      <c r="K4529" t="s">
        <v>3030</v>
      </c>
      <c r="L4529" t="s">
        <v>3031</v>
      </c>
      <c r="M4529">
        <v>5</v>
      </c>
    </row>
    <row r="4530" spans="1:13" x14ac:dyDescent="0.3">
      <c r="A4530" t="s">
        <v>339</v>
      </c>
      <c r="B4530">
        <v>2017</v>
      </c>
      <c r="C4530" s="1">
        <v>850000</v>
      </c>
      <c r="D4530">
        <v>43000</v>
      </c>
      <c r="E4530" t="s">
        <v>14</v>
      </c>
      <c r="F4530" t="s">
        <v>25</v>
      </c>
      <c r="G4530" t="s">
        <v>12</v>
      </c>
      <c r="H4530" t="s">
        <v>121</v>
      </c>
      <c r="I4530" t="s">
        <v>1684</v>
      </c>
      <c r="J4530" t="s">
        <v>1625</v>
      </c>
      <c r="K4530" t="s">
        <v>1685</v>
      </c>
      <c r="L4530" t="s">
        <v>1686</v>
      </c>
      <c r="M4530">
        <v>7</v>
      </c>
    </row>
    <row r="4531" spans="1:13" x14ac:dyDescent="0.3">
      <c r="A4531" t="s">
        <v>2885</v>
      </c>
      <c r="B4531">
        <v>2018</v>
      </c>
      <c r="C4531" s="1">
        <v>500000</v>
      </c>
      <c r="D4531">
        <v>25000</v>
      </c>
      <c r="E4531" t="s">
        <v>10</v>
      </c>
      <c r="F4531" t="s">
        <v>25</v>
      </c>
      <c r="G4531" t="s">
        <v>12</v>
      </c>
      <c r="H4531" t="s">
        <v>121</v>
      </c>
      <c r="I4531" t="s">
        <v>1703</v>
      </c>
      <c r="J4531" t="s">
        <v>1850</v>
      </c>
      <c r="K4531" t="s">
        <v>2029</v>
      </c>
      <c r="L4531" t="s">
        <v>2349</v>
      </c>
      <c r="M4531">
        <v>5</v>
      </c>
    </row>
    <row r="4532" spans="1:13" x14ac:dyDescent="0.3">
      <c r="A4532" t="s">
        <v>159</v>
      </c>
      <c r="B4532">
        <v>2016</v>
      </c>
      <c r="C4532" s="1">
        <v>385000</v>
      </c>
      <c r="D4532">
        <v>26000</v>
      </c>
      <c r="E4532" t="s">
        <v>10</v>
      </c>
      <c r="F4532" t="s">
        <v>25</v>
      </c>
      <c r="G4532" t="s">
        <v>12</v>
      </c>
      <c r="H4532" t="s">
        <v>126</v>
      </c>
      <c r="I4532" t="s">
        <v>1821</v>
      </c>
      <c r="J4532" t="s">
        <v>1730</v>
      </c>
      <c r="K4532" t="s">
        <v>1843</v>
      </c>
      <c r="L4532" t="s">
        <v>1731</v>
      </c>
      <c r="M4532">
        <v>5</v>
      </c>
    </row>
    <row r="4533" spans="1:13" x14ac:dyDescent="0.3">
      <c r="A4533" t="s">
        <v>1304</v>
      </c>
      <c r="B4533">
        <v>2006</v>
      </c>
      <c r="C4533" s="1">
        <v>135000</v>
      </c>
      <c r="D4533">
        <v>120000</v>
      </c>
      <c r="E4533" t="s">
        <v>14</v>
      </c>
      <c r="F4533" t="s">
        <v>25</v>
      </c>
      <c r="G4533" t="s">
        <v>12</v>
      </c>
      <c r="H4533" t="s">
        <v>126</v>
      </c>
      <c r="I4533" t="s">
        <v>1716</v>
      </c>
      <c r="J4533" t="s">
        <v>2039</v>
      </c>
      <c r="K4533" t="s">
        <v>2197</v>
      </c>
      <c r="L4533" t="s">
        <v>2242</v>
      </c>
      <c r="M4533">
        <v>5</v>
      </c>
    </row>
    <row r="4534" spans="1:13" x14ac:dyDescent="0.3">
      <c r="A4534" t="s">
        <v>163</v>
      </c>
      <c r="B4534">
        <v>2008</v>
      </c>
      <c r="C4534" s="1">
        <v>120000</v>
      </c>
      <c r="D4534">
        <v>70000</v>
      </c>
      <c r="E4534" t="s">
        <v>10</v>
      </c>
      <c r="F4534" t="s">
        <v>25</v>
      </c>
      <c r="G4534" t="s">
        <v>12</v>
      </c>
      <c r="H4534" t="s">
        <v>154</v>
      </c>
      <c r="I4534" t="s">
        <v>1687</v>
      </c>
      <c r="J4534" t="s">
        <v>1655</v>
      </c>
      <c r="K4534" t="s">
        <v>1688</v>
      </c>
      <c r="L4534" t="s">
        <v>1689</v>
      </c>
      <c r="M4534">
        <v>5</v>
      </c>
    </row>
    <row r="4535" spans="1:13" x14ac:dyDescent="0.3">
      <c r="A4535" t="s">
        <v>3544</v>
      </c>
      <c r="B4535">
        <v>2006</v>
      </c>
      <c r="C4535" s="1">
        <v>200000</v>
      </c>
      <c r="D4535">
        <v>60000</v>
      </c>
      <c r="E4535" t="s">
        <v>10</v>
      </c>
      <c r="F4535" t="s">
        <v>25</v>
      </c>
      <c r="G4535" t="s">
        <v>12</v>
      </c>
      <c r="H4535" t="s">
        <v>154</v>
      </c>
      <c r="I4535" t="s">
        <v>3124</v>
      </c>
      <c r="J4535" t="s">
        <v>2235</v>
      </c>
      <c r="K4535" t="s">
        <v>3545</v>
      </c>
      <c r="L4535" t="s">
        <v>3546</v>
      </c>
      <c r="M4535">
        <v>5</v>
      </c>
    </row>
    <row r="4536" spans="1:13" x14ac:dyDescent="0.3">
      <c r="A4536" t="s">
        <v>1416</v>
      </c>
      <c r="B4536">
        <v>2007</v>
      </c>
      <c r="C4536" s="1">
        <v>200000</v>
      </c>
      <c r="D4536">
        <v>120000</v>
      </c>
      <c r="E4536" t="s">
        <v>14</v>
      </c>
      <c r="F4536" t="s">
        <v>25</v>
      </c>
      <c r="G4536" t="s">
        <v>12</v>
      </c>
      <c r="H4536" t="s">
        <v>126</v>
      </c>
      <c r="I4536" t="s">
        <v>1741</v>
      </c>
      <c r="J4536" t="s">
        <v>2159</v>
      </c>
      <c r="K4536" t="s">
        <v>1905</v>
      </c>
      <c r="L4536" t="s">
        <v>1744</v>
      </c>
      <c r="M4536">
        <v>7</v>
      </c>
    </row>
    <row r="4537" spans="1:13" x14ac:dyDescent="0.3">
      <c r="A4537" t="s">
        <v>778</v>
      </c>
      <c r="B4537">
        <v>2016</v>
      </c>
      <c r="C4537" s="1">
        <v>700000</v>
      </c>
      <c r="D4537">
        <v>20000</v>
      </c>
      <c r="E4537" t="s">
        <v>10</v>
      </c>
      <c r="F4537" t="s">
        <v>25</v>
      </c>
      <c r="G4537" t="s">
        <v>12</v>
      </c>
      <c r="H4537" t="s">
        <v>121</v>
      </c>
      <c r="I4537" t="s">
        <v>2735</v>
      </c>
      <c r="J4537" t="s">
        <v>1828</v>
      </c>
      <c r="K4537" t="s">
        <v>2024</v>
      </c>
      <c r="L4537" t="s">
        <v>1830</v>
      </c>
      <c r="M4537">
        <v>5</v>
      </c>
    </row>
    <row r="4538" spans="1:13" x14ac:dyDescent="0.3">
      <c r="A4538" t="s">
        <v>264</v>
      </c>
      <c r="B4538">
        <v>2013</v>
      </c>
      <c r="C4538" s="1">
        <v>290000</v>
      </c>
      <c r="D4538">
        <v>25000</v>
      </c>
      <c r="E4538" t="s">
        <v>14</v>
      </c>
      <c r="F4538" t="s">
        <v>25</v>
      </c>
      <c r="G4538" t="s">
        <v>12</v>
      </c>
      <c r="H4538" t="s">
        <v>121</v>
      </c>
      <c r="I4538" t="s">
        <v>2643</v>
      </c>
      <c r="J4538" t="s">
        <v>1639</v>
      </c>
      <c r="K4538" t="s">
        <v>2124</v>
      </c>
      <c r="L4538" t="s">
        <v>2144</v>
      </c>
      <c r="M4538">
        <v>5</v>
      </c>
    </row>
    <row r="4539" spans="1:13" x14ac:dyDescent="0.3">
      <c r="A4539" t="s">
        <v>2261</v>
      </c>
      <c r="B4539">
        <v>2017</v>
      </c>
      <c r="C4539" s="1">
        <v>725000</v>
      </c>
      <c r="D4539">
        <v>60000</v>
      </c>
      <c r="E4539" t="s">
        <v>14</v>
      </c>
      <c r="F4539" t="s">
        <v>25</v>
      </c>
      <c r="G4539" t="s">
        <v>12</v>
      </c>
      <c r="H4539" t="s">
        <v>121</v>
      </c>
      <c r="I4539" t="s">
        <v>2075</v>
      </c>
      <c r="J4539" t="s">
        <v>1625</v>
      </c>
      <c r="K4539" t="s">
        <v>2076</v>
      </c>
      <c r="L4539" t="s">
        <v>1627</v>
      </c>
      <c r="M4539">
        <v>5</v>
      </c>
    </row>
    <row r="4540" spans="1:13" x14ac:dyDescent="0.3">
      <c r="A4540" t="s">
        <v>2917</v>
      </c>
      <c r="B4540">
        <v>2008</v>
      </c>
      <c r="C4540" s="1">
        <v>200000</v>
      </c>
      <c r="D4540">
        <v>80000</v>
      </c>
      <c r="E4540" t="s">
        <v>14</v>
      </c>
      <c r="F4540" t="s">
        <v>25</v>
      </c>
      <c r="G4540" t="s">
        <v>12</v>
      </c>
      <c r="H4540" t="s">
        <v>121</v>
      </c>
      <c r="I4540" t="s">
        <v>2368</v>
      </c>
      <c r="J4540" t="s">
        <v>2369</v>
      </c>
      <c r="K4540" t="s">
        <v>2029</v>
      </c>
      <c r="L4540" t="s">
        <v>2370</v>
      </c>
      <c r="M4540">
        <v>10</v>
      </c>
    </row>
    <row r="4541" spans="1:13" x14ac:dyDescent="0.3">
      <c r="A4541" t="s">
        <v>450</v>
      </c>
      <c r="B4541">
        <v>2014</v>
      </c>
      <c r="C4541" s="1">
        <v>155000</v>
      </c>
      <c r="D4541">
        <v>80000</v>
      </c>
      <c r="E4541" t="s">
        <v>10</v>
      </c>
      <c r="F4541" t="s">
        <v>25</v>
      </c>
      <c r="G4541" t="s">
        <v>12</v>
      </c>
      <c r="H4541" t="s">
        <v>121</v>
      </c>
      <c r="I4541" t="s">
        <v>1716</v>
      </c>
      <c r="J4541" t="s">
        <v>1655</v>
      </c>
      <c r="K4541" t="s">
        <v>1717</v>
      </c>
      <c r="L4541" t="s">
        <v>1657</v>
      </c>
      <c r="M4541">
        <v>8</v>
      </c>
    </row>
    <row r="4542" spans="1:13" x14ac:dyDescent="0.3">
      <c r="A4542" t="s">
        <v>205</v>
      </c>
      <c r="B4542">
        <v>2019</v>
      </c>
      <c r="C4542" s="1">
        <v>5200000</v>
      </c>
      <c r="D4542">
        <v>17000</v>
      </c>
      <c r="E4542" t="s">
        <v>10</v>
      </c>
      <c r="F4542" t="s">
        <v>11</v>
      </c>
      <c r="G4542" t="s">
        <v>19</v>
      </c>
      <c r="H4542" t="s">
        <v>121</v>
      </c>
      <c r="I4542" t="s">
        <v>1962</v>
      </c>
      <c r="J4542" t="s">
        <v>2000</v>
      </c>
      <c r="K4542" t="s">
        <v>3547</v>
      </c>
      <c r="L4542" t="s">
        <v>3548</v>
      </c>
      <c r="M4542">
        <v>5</v>
      </c>
    </row>
    <row r="4543" spans="1:13" x14ac:dyDescent="0.3">
      <c r="A4543" t="s">
        <v>1951</v>
      </c>
      <c r="B4543">
        <v>2018</v>
      </c>
      <c r="C4543" s="1">
        <v>4000000</v>
      </c>
      <c r="D4543">
        <v>10000</v>
      </c>
      <c r="E4543" t="s">
        <v>14</v>
      </c>
      <c r="F4543" t="s">
        <v>11</v>
      </c>
      <c r="G4543" t="s">
        <v>19</v>
      </c>
      <c r="H4543" t="s">
        <v>121</v>
      </c>
      <c r="I4543" t="s">
        <v>1952</v>
      </c>
      <c r="J4543" t="s">
        <v>1953</v>
      </c>
      <c r="K4543" t="s">
        <v>1800</v>
      </c>
      <c r="L4543" t="s">
        <v>1954</v>
      </c>
      <c r="M4543">
        <v>5</v>
      </c>
    </row>
    <row r="4544" spans="1:13" x14ac:dyDescent="0.3">
      <c r="A4544" t="s">
        <v>3549</v>
      </c>
      <c r="B4544">
        <v>2019</v>
      </c>
      <c r="C4544" s="1">
        <v>1125000</v>
      </c>
      <c r="D4544">
        <v>3500</v>
      </c>
      <c r="E4544" t="s">
        <v>10</v>
      </c>
      <c r="F4544" t="s">
        <v>11</v>
      </c>
      <c r="G4544" t="s">
        <v>19</v>
      </c>
      <c r="H4544" t="s">
        <v>121</v>
      </c>
      <c r="I4544" t="s">
        <v>1680</v>
      </c>
      <c r="J4544" t="s">
        <v>1730</v>
      </c>
      <c r="K4544" t="s">
        <v>2569</v>
      </c>
      <c r="L4544" t="s">
        <v>3550</v>
      </c>
      <c r="M4544">
        <v>5</v>
      </c>
    </row>
    <row r="4545" spans="1:13" x14ac:dyDescent="0.3">
      <c r="A4545" t="s">
        <v>930</v>
      </c>
      <c r="B4545">
        <v>2016</v>
      </c>
      <c r="C4545" s="1">
        <v>1898999</v>
      </c>
      <c r="D4545">
        <v>46000</v>
      </c>
      <c r="E4545" t="s">
        <v>14</v>
      </c>
      <c r="F4545" t="s">
        <v>11</v>
      </c>
      <c r="G4545" t="s">
        <v>19</v>
      </c>
      <c r="H4545" t="s">
        <v>121</v>
      </c>
      <c r="I4545" t="s">
        <v>3155</v>
      </c>
      <c r="J4545" t="s">
        <v>1793</v>
      </c>
      <c r="K4545" t="s">
        <v>1800</v>
      </c>
      <c r="L4545" t="s">
        <v>1801</v>
      </c>
      <c r="M4545">
        <v>5</v>
      </c>
    </row>
    <row r="4546" spans="1:13" x14ac:dyDescent="0.3">
      <c r="A4546" t="s">
        <v>3178</v>
      </c>
      <c r="B4546">
        <v>2017</v>
      </c>
      <c r="C4546" s="1">
        <v>1650000</v>
      </c>
      <c r="D4546">
        <v>52000</v>
      </c>
      <c r="E4546" t="s">
        <v>10</v>
      </c>
      <c r="F4546" t="s">
        <v>11</v>
      </c>
      <c r="G4546" t="s">
        <v>19</v>
      </c>
      <c r="H4546" t="s">
        <v>121</v>
      </c>
      <c r="I4546" t="s">
        <v>2818</v>
      </c>
      <c r="J4546" t="s">
        <v>2235</v>
      </c>
      <c r="K4546" t="s">
        <v>3179</v>
      </c>
      <c r="L4546" t="s">
        <v>3180</v>
      </c>
      <c r="M4546">
        <v>5</v>
      </c>
    </row>
    <row r="4547" spans="1:13" x14ac:dyDescent="0.3">
      <c r="A4547" t="s">
        <v>548</v>
      </c>
      <c r="B4547">
        <v>2011</v>
      </c>
      <c r="C4547" s="1">
        <v>280000</v>
      </c>
      <c r="D4547">
        <v>20000</v>
      </c>
      <c r="E4547" t="s">
        <v>10</v>
      </c>
      <c r="F4547" t="s">
        <v>25</v>
      </c>
      <c r="G4547" t="s">
        <v>12</v>
      </c>
      <c r="H4547" t="s">
        <v>126</v>
      </c>
      <c r="I4547" t="s">
        <v>1723</v>
      </c>
      <c r="J4547" t="s">
        <v>1647</v>
      </c>
      <c r="K4547" t="s">
        <v>2037</v>
      </c>
      <c r="L4547" t="s">
        <v>1865</v>
      </c>
      <c r="M4547">
        <v>5</v>
      </c>
    </row>
    <row r="4548" spans="1:13" x14ac:dyDescent="0.3">
      <c r="A4548" t="s">
        <v>3551</v>
      </c>
      <c r="B4548">
        <v>2019</v>
      </c>
      <c r="C4548" s="1">
        <v>450000</v>
      </c>
      <c r="D4548">
        <v>25000</v>
      </c>
      <c r="E4548" t="s">
        <v>10</v>
      </c>
      <c r="F4548" t="s">
        <v>25</v>
      </c>
      <c r="G4548" t="s">
        <v>12</v>
      </c>
      <c r="H4548" t="s">
        <v>121</v>
      </c>
      <c r="I4548" t="s">
        <v>1703</v>
      </c>
      <c r="J4548" t="s">
        <v>1704</v>
      </c>
      <c r="K4548" t="s">
        <v>2064</v>
      </c>
      <c r="L4548" t="s">
        <v>1706</v>
      </c>
      <c r="M4548">
        <v>5</v>
      </c>
    </row>
    <row r="4549" spans="1:13" x14ac:dyDescent="0.3">
      <c r="A4549" t="s">
        <v>3552</v>
      </c>
      <c r="B4549">
        <v>2006</v>
      </c>
      <c r="C4549" s="1">
        <v>135000</v>
      </c>
      <c r="D4549">
        <v>70000</v>
      </c>
      <c r="E4549" t="s">
        <v>10</v>
      </c>
      <c r="F4549" t="s">
        <v>25</v>
      </c>
      <c r="G4549" t="s">
        <v>12</v>
      </c>
      <c r="H4549" t="s">
        <v>126</v>
      </c>
      <c r="I4549" t="s">
        <v>2847</v>
      </c>
      <c r="J4549" t="s">
        <v>1643</v>
      </c>
      <c r="K4549" t="s">
        <v>2485</v>
      </c>
      <c r="L4549" t="s">
        <v>3424</v>
      </c>
      <c r="M4549">
        <v>5</v>
      </c>
    </row>
    <row r="4550" spans="1:13" x14ac:dyDescent="0.3">
      <c r="A4550" t="s">
        <v>2107</v>
      </c>
      <c r="B4550">
        <v>2014</v>
      </c>
      <c r="C4550" s="1">
        <v>650000</v>
      </c>
      <c r="D4550">
        <v>40000</v>
      </c>
      <c r="E4550" t="s">
        <v>14</v>
      </c>
      <c r="F4550" t="s">
        <v>25</v>
      </c>
      <c r="G4550" t="s">
        <v>12</v>
      </c>
      <c r="H4550" t="s">
        <v>121</v>
      </c>
      <c r="I4550" t="s">
        <v>1892</v>
      </c>
      <c r="J4550" t="s">
        <v>1742</v>
      </c>
      <c r="K4550" t="s">
        <v>2108</v>
      </c>
      <c r="L4550" t="s">
        <v>2109</v>
      </c>
      <c r="M4550">
        <v>7</v>
      </c>
    </row>
    <row r="4551" spans="1:13" x14ac:dyDescent="0.3">
      <c r="A4551" t="s">
        <v>2740</v>
      </c>
      <c r="B4551">
        <v>2020</v>
      </c>
      <c r="C4551" s="1">
        <v>650000</v>
      </c>
      <c r="D4551">
        <v>7300</v>
      </c>
      <c r="E4551" t="s">
        <v>10</v>
      </c>
      <c r="F4551" t="s">
        <v>25</v>
      </c>
      <c r="G4551" t="s">
        <v>12</v>
      </c>
      <c r="H4551" t="s">
        <v>121</v>
      </c>
      <c r="I4551" t="s">
        <v>2177</v>
      </c>
      <c r="J4551" t="s">
        <v>1647</v>
      </c>
      <c r="K4551" t="s">
        <v>1870</v>
      </c>
      <c r="L4551" t="s">
        <v>1871</v>
      </c>
      <c r="M4551">
        <v>5</v>
      </c>
    </row>
    <row r="4552" spans="1:13" x14ac:dyDescent="0.3">
      <c r="A4552" t="s">
        <v>3553</v>
      </c>
      <c r="B4552">
        <v>2018</v>
      </c>
      <c r="C4552" s="1">
        <v>750000</v>
      </c>
      <c r="D4552">
        <v>25000</v>
      </c>
      <c r="E4552" t="s">
        <v>14</v>
      </c>
      <c r="F4552" t="s">
        <v>25</v>
      </c>
      <c r="G4552" t="s">
        <v>12</v>
      </c>
      <c r="H4552" t="s">
        <v>121</v>
      </c>
      <c r="I4552" t="s">
        <v>2062</v>
      </c>
      <c r="J4552" t="s">
        <v>1625</v>
      </c>
      <c r="K4552" t="s">
        <v>1685</v>
      </c>
      <c r="L4552" t="s">
        <v>1686</v>
      </c>
      <c r="M4552">
        <v>5</v>
      </c>
    </row>
    <row r="4553" spans="1:13" x14ac:dyDescent="0.3">
      <c r="A4553" t="s">
        <v>163</v>
      </c>
      <c r="B4553">
        <v>2010</v>
      </c>
      <c r="C4553" s="1">
        <v>150000</v>
      </c>
      <c r="D4553">
        <v>100000</v>
      </c>
      <c r="E4553" t="s">
        <v>10</v>
      </c>
      <c r="F4553" t="s">
        <v>25</v>
      </c>
      <c r="G4553" t="s">
        <v>12</v>
      </c>
      <c r="H4553" t="s">
        <v>121</v>
      </c>
      <c r="I4553" t="s">
        <v>1687</v>
      </c>
      <c r="J4553" t="s">
        <v>1655</v>
      </c>
      <c r="K4553" t="s">
        <v>1688</v>
      </c>
      <c r="L4553" t="s">
        <v>1689</v>
      </c>
      <c r="M4553">
        <v>5</v>
      </c>
    </row>
    <row r="4554" spans="1:13" x14ac:dyDescent="0.3">
      <c r="A4554" t="s">
        <v>584</v>
      </c>
      <c r="B4554">
        <v>2017</v>
      </c>
      <c r="C4554" s="1">
        <v>500000</v>
      </c>
      <c r="D4554">
        <v>35000</v>
      </c>
      <c r="E4554" t="s">
        <v>14</v>
      </c>
      <c r="F4554" t="s">
        <v>25</v>
      </c>
      <c r="G4554" t="s">
        <v>12</v>
      </c>
      <c r="H4554" t="s">
        <v>121</v>
      </c>
      <c r="I4554" t="s">
        <v>2283</v>
      </c>
      <c r="J4554" t="s">
        <v>1681</v>
      </c>
      <c r="K4554" t="s">
        <v>2284</v>
      </c>
      <c r="L4554" t="s">
        <v>2285</v>
      </c>
      <c r="M4554">
        <v>6</v>
      </c>
    </row>
    <row r="4555" spans="1:13" x14ac:dyDescent="0.3">
      <c r="A4555" t="s">
        <v>174</v>
      </c>
      <c r="B4555">
        <v>2012</v>
      </c>
      <c r="C4555" s="1">
        <v>311000</v>
      </c>
      <c r="D4555">
        <v>100000</v>
      </c>
      <c r="E4555" t="s">
        <v>14</v>
      </c>
      <c r="F4555" t="s">
        <v>25</v>
      </c>
      <c r="G4555" t="s">
        <v>12</v>
      </c>
      <c r="H4555" t="s">
        <v>121</v>
      </c>
      <c r="I4555" t="s">
        <v>1676</v>
      </c>
      <c r="J4555" t="s">
        <v>1676</v>
      </c>
      <c r="K4555" t="s">
        <v>1676</v>
      </c>
      <c r="L4555" t="s">
        <v>1676</v>
      </c>
    </row>
    <row r="4556" spans="1:13" x14ac:dyDescent="0.3">
      <c r="A4556" t="s">
        <v>123</v>
      </c>
      <c r="B4556">
        <v>2013</v>
      </c>
      <c r="C4556" s="1">
        <v>425000</v>
      </c>
      <c r="D4556">
        <v>80000</v>
      </c>
      <c r="E4556" t="s">
        <v>14</v>
      </c>
      <c r="F4556" t="s">
        <v>25</v>
      </c>
      <c r="G4556" t="s">
        <v>12</v>
      </c>
      <c r="H4556" t="s">
        <v>126</v>
      </c>
      <c r="I4556" t="s">
        <v>1899</v>
      </c>
      <c r="J4556" t="s">
        <v>1900</v>
      </c>
      <c r="K4556" t="s">
        <v>1901</v>
      </c>
      <c r="L4556" t="s">
        <v>1902</v>
      </c>
      <c r="M4556">
        <v>5</v>
      </c>
    </row>
    <row r="4557" spans="1:13" x14ac:dyDescent="0.3">
      <c r="A4557" t="s">
        <v>531</v>
      </c>
      <c r="B4557">
        <v>2010</v>
      </c>
      <c r="C4557" s="1">
        <v>260000</v>
      </c>
      <c r="D4557">
        <v>60000</v>
      </c>
      <c r="E4557" t="s">
        <v>10</v>
      </c>
      <c r="F4557" t="s">
        <v>25</v>
      </c>
      <c r="G4557" t="s">
        <v>12</v>
      </c>
      <c r="H4557" t="s">
        <v>121</v>
      </c>
      <c r="I4557" t="s">
        <v>1807</v>
      </c>
      <c r="J4557" t="s">
        <v>1647</v>
      </c>
      <c r="K4557" t="s">
        <v>1808</v>
      </c>
      <c r="L4557" t="s">
        <v>1809</v>
      </c>
      <c r="M4557">
        <v>5</v>
      </c>
    </row>
    <row r="4558" spans="1:13" x14ac:dyDescent="0.3">
      <c r="A4558" t="s">
        <v>447</v>
      </c>
      <c r="B4558">
        <v>2014</v>
      </c>
      <c r="C4558" s="1">
        <v>400000</v>
      </c>
      <c r="D4558">
        <v>110000</v>
      </c>
      <c r="E4558" t="s">
        <v>14</v>
      </c>
      <c r="F4558" t="s">
        <v>25</v>
      </c>
      <c r="G4558" t="s">
        <v>12</v>
      </c>
      <c r="H4558" t="s">
        <v>126</v>
      </c>
      <c r="I4558" t="s">
        <v>1646</v>
      </c>
      <c r="J4558" t="s">
        <v>1629</v>
      </c>
      <c r="K4558" t="s">
        <v>1701</v>
      </c>
      <c r="L4558" t="s">
        <v>2262</v>
      </c>
      <c r="M4558">
        <v>5</v>
      </c>
    </row>
    <row r="4559" spans="1:13" x14ac:dyDescent="0.3">
      <c r="A4559" t="s">
        <v>3554</v>
      </c>
      <c r="B4559">
        <v>2017</v>
      </c>
      <c r="C4559" s="1">
        <v>575000</v>
      </c>
      <c r="D4559">
        <v>70000</v>
      </c>
      <c r="E4559" t="s">
        <v>14</v>
      </c>
      <c r="F4559" t="s">
        <v>25</v>
      </c>
      <c r="G4559" t="s">
        <v>12</v>
      </c>
      <c r="H4559" t="s">
        <v>126</v>
      </c>
      <c r="I4559" t="s">
        <v>1691</v>
      </c>
      <c r="J4559" t="s">
        <v>1639</v>
      </c>
      <c r="K4559" t="s">
        <v>1692</v>
      </c>
      <c r="L4559" t="s">
        <v>1693</v>
      </c>
      <c r="M4559">
        <v>5</v>
      </c>
    </row>
    <row r="4560" spans="1:13" x14ac:dyDescent="0.3">
      <c r="A4560" t="s">
        <v>1153</v>
      </c>
      <c r="B4560">
        <v>2008</v>
      </c>
      <c r="C4560" s="1">
        <v>175000</v>
      </c>
      <c r="D4560">
        <v>40000</v>
      </c>
      <c r="E4560" t="s">
        <v>10</v>
      </c>
      <c r="F4560" t="s">
        <v>25</v>
      </c>
      <c r="G4560" t="s">
        <v>12</v>
      </c>
      <c r="H4560" t="s">
        <v>121</v>
      </c>
      <c r="I4560" t="s">
        <v>2383</v>
      </c>
      <c r="J4560" t="s">
        <v>1850</v>
      </c>
      <c r="K4560" t="s">
        <v>2458</v>
      </c>
      <c r="L4560" t="s">
        <v>1921</v>
      </c>
      <c r="M4560">
        <v>5</v>
      </c>
    </row>
    <row r="4561" spans="1:13" x14ac:dyDescent="0.3">
      <c r="A4561" t="s">
        <v>3555</v>
      </c>
      <c r="B4561">
        <v>2010</v>
      </c>
      <c r="C4561" s="1">
        <v>250000</v>
      </c>
      <c r="D4561">
        <v>90000</v>
      </c>
      <c r="E4561" t="s">
        <v>22</v>
      </c>
      <c r="F4561" t="s">
        <v>25</v>
      </c>
      <c r="G4561" t="s">
        <v>12</v>
      </c>
      <c r="H4561" t="s">
        <v>126</v>
      </c>
      <c r="I4561" t="s">
        <v>3556</v>
      </c>
      <c r="J4561" t="s">
        <v>2614</v>
      </c>
      <c r="K4561" t="s">
        <v>2761</v>
      </c>
      <c r="L4561" t="s">
        <v>2762</v>
      </c>
      <c r="M4561">
        <v>5</v>
      </c>
    </row>
    <row r="4562" spans="1:13" x14ac:dyDescent="0.3">
      <c r="A4562" t="s">
        <v>2900</v>
      </c>
      <c r="B4562">
        <v>2012</v>
      </c>
      <c r="C4562" s="1">
        <v>400000</v>
      </c>
      <c r="D4562">
        <v>95000</v>
      </c>
      <c r="E4562" t="s">
        <v>14</v>
      </c>
      <c r="F4562" t="s">
        <v>25</v>
      </c>
      <c r="G4562" t="s">
        <v>12</v>
      </c>
      <c r="H4562" t="s">
        <v>121</v>
      </c>
      <c r="I4562" t="s">
        <v>1687</v>
      </c>
      <c r="J4562" t="s">
        <v>1832</v>
      </c>
      <c r="K4562" t="s">
        <v>1833</v>
      </c>
      <c r="L4562" t="s">
        <v>1631</v>
      </c>
      <c r="M4562">
        <v>5</v>
      </c>
    </row>
    <row r="4563" spans="1:13" x14ac:dyDescent="0.3">
      <c r="A4563" t="s">
        <v>350</v>
      </c>
      <c r="B4563">
        <v>2011</v>
      </c>
      <c r="C4563" s="1">
        <v>350000</v>
      </c>
      <c r="D4563">
        <v>200000</v>
      </c>
      <c r="E4563" t="s">
        <v>14</v>
      </c>
      <c r="F4563" t="s">
        <v>25</v>
      </c>
      <c r="G4563" t="s">
        <v>12</v>
      </c>
      <c r="H4563" t="s">
        <v>126</v>
      </c>
      <c r="I4563" t="s">
        <v>1994</v>
      </c>
      <c r="J4563" t="s">
        <v>2164</v>
      </c>
      <c r="K4563" t="s">
        <v>2165</v>
      </c>
      <c r="L4563" t="s">
        <v>2166</v>
      </c>
      <c r="M4563">
        <v>7</v>
      </c>
    </row>
    <row r="4564" spans="1:13" x14ac:dyDescent="0.3">
      <c r="A4564" t="s">
        <v>267</v>
      </c>
      <c r="B4564">
        <v>2015</v>
      </c>
      <c r="C4564" s="1">
        <v>484999</v>
      </c>
      <c r="D4564">
        <v>30000</v>
      </c>
      <c r="E4564" t="s">
        <v>14</v>
      </c>
      <c r="F4564" t="s">
        <v>25</v>
      </c>
      <c r="G4564" t="s">
        <v>12</v>
      </c>
      <c r="H4564" t="s">
        <v>121</v>
      </c>
      <c r="I4564" t="s">
        <v>1825</v>
      </c>
      <c r="J4564" t="s">
        <v>1625</v>
      </c>
      <c r="K4564" t="s">
        <v>1626</v>
      </c>
      <c r="L4564" t="s">
        <v>1627</v>
      </c>
      <c r="M4564">
        <v>5</v>
      </c>
    </row>
    <row r="4565" spans="1:13" x14ac:dyDescent="0.3">
      <c r="A4565" t="s">
        <v>3557</v>
      </c>
      <c r="B4565">
        <v>2013</v>
      </c>
      <c r="C4565" s="1">
        <v>350000</v>
      </c>
      <c r="D4565">
        <v>70000</v>
      </c>
      <c r="E4565" t="s">
        <v>14</v>
      </c>
      <c r="F4565" t="s">
        <v>25</v>
      </c>
      <c r="G4565" t="s">
        <v>12</v>
      </c>
      <c r="H4565" t="s">
        <v>126</v>
      </c>
      <c r="I4565" t="s">
        <v>1646</v>
      </c>
      <c r="J4565" t="s">
        <v>1629</v>
      </c>
      <c r="K4565" t="s">
        <v>1685</v>
      </c>
      <c r="L4565" t="s">
        <v>2262</v>
      </c>
      <c r="M4565">
        <v>5</v>
      </c>
    </row>
    <row r="4566" spans="1:13" x14ac:dyDescent="0.3">
      <c r="A4566" t="s">
        <v>3558</v>
      </c>
      <c r="B4566">
        <v>2014</v>
      </c>
      <c r="C4566" s="1">
        <v>1400000</v>
      </c>
      <c r="D4566">
        <v>80000</v>
      </c>
      <c r="E4566" t="s">
        <v>14</v>
      </c>
      <c r="F4566" t="s">
        <v>25</v>
      </c>
      <c r="G4566" t="s">
        <v>19</v>
      </c>
      <c r="H4566" t="s">
        <v>126</v>
      </c>
      <c r="I4566" t="s">
        <v>1759</v>
      </c>
      <c r="J4566" t="s">
        <v>1760</v>
      </c>
      <c r="K4566" t="s">
        <v>3559</v>
      </c>
      <c r="L4566" t="s">
        <v>2276</v>
      </c>
      <c r="M4566">
        <v>7</v>
      </c>
    </row>
    <row r="4567" spans="1:13" x14ac:dyDescent="0.3">
      <c r="A4567" t="s">
        <v>286</v>
      </c>
      <c r="B4567">
        <v>2012</v>
      </c>
      <c r="C4567" s="1">
        <v>250000</v>
      </c>
      <c r="D4567">
        <v>100000</v>
      </c>
      <c r="E4567" t="s">
        <v>14</v>
      </c>
      <c r="F4567" t="s">
        <v>25</v>
      </c>
      <c r="G4567" t="s">
        <v>12</v>
      </c>
      <c r="H4567" t="s">
        <v>154</v>
      </c>
      <c r="I4567" t="s">
        <v>1674</v>
      </c>
      <c r="J4567" t="s">
        <v>1625</v>
      </c>
      <c r="K4567" t="s">
        <v>1675</v>
      </c>
      <c r="L4567" t="s">
        <v>1627</v>
      </c>
      <c r="M4567">
        <v>5</v>
      </c>
    </row>
    <row r="4568" spans="1:13" x14ac:dyDescent="0.3">
      <c r="A4568" t="s">
        <v>2261</v>
      </c>
      <c r="B4568">
        <v>2017</v>
      </c>
      <c r="C4568" s="1">
        <v>655000</v>
      </c>
      <c r="D4568">
        <v>70000</v>
      </c>
      <c r="E4568" t="s">
        <v>14</v>
      </c>
      <c r="F4568" t="s">
        <v>25</v>
      </c>
      <c r="G4568" t="s">
        <v>12</v>
      </c>
      <c r="H4568" t="s">
        <v>121</v>
      </c>
      <c r="I4568" t="s">
        <v>2075</v>
      </c>
      <c r="J4568" t="s">
        <v>1625</v>
      </c>
      <c r="K4568" t="s">
        <v>2076</v>
      </c>
      <c r="L4568" t="s">
        <v>1627</v>
      </c>
      <c r="M4568">
        <v>5</v>
      </c>
    </row>
    <row r="4569" spans="1:13" x14ac:dyDescent="0.3">
      <c r="A4569" t="s">
        <v>458</v>
      </c>
      <c r="B4569">
        <v>2016</v>
      </c>
      <c r="C4569" s="1">
        <v>300000</v>
      </c>
      <c r="D4569">
        <v>15000</v>
      </c>
      <c r="E4569" t="s">
        <v>10</v>
      </c>
      <c r="F4569" t="s">
        <v>25</v>
      </c>
      <c r="G4569" t="s">
        <v>12</v>
      </c>
      <c r="H4569" t="s">
        <v>121</v>
      </c>
      <c r="I4569" t="s">
        <v>1723</v>
      </c>
      <c r="J4569" t="s">
        <v>1704</v>
      </c>
      <c r="K4569" t="s">
        <v>2326</v>
      </c>
      <c r="L4569" t="s">
        <v>2327</v>
      </c>
      <c r="M4569">
        <v>5</v>
      </c>
    </row>
    <row r="4570" spans="1:13" x14ac:dyDescent="0.3">
      <c r="A4570" t="s">
        <v>386</v>
      </c>
      <c r="B4570">
        <v>2018</v>
      </c>
      <c r="C4570" s="1">
        <v>650000</v>
      </c>
      <c r="D4570">
        <v>21000</v>
      </c>
      <c r="E4570" t="s">
        <v>14</v>
      </c>
      <c r="F4570" t="s">
        <v>25</v>
      </c>
      <c r="G4570" t="s">
        <v>12</v>
      </c>
      <c r="H4570" t="s">
        <v>121</v>
      </c>
      <c r="I4570" t="s">
        <v>2574</v>
      </c>
      <c r="J4570" t="s">
        <v>1629</v>
      </c>
      <c r="K4570" t="s">
        <v>2575</v>
      </c>
      <c r="L4570" t="s">
        <v>2559</v>
      </c>
      <c r="M4570">
        <v>5</v>
      </c>
    </row>
    <row r="4571" spans="1:13" x14ac:dyDescent="0.3">
      <c r="A4571" t="s">
        <v>2641</v>
      </c>
      <c r="B4571">
        <v>2014</v>
      </c>
      <c r="C4571" s="1">
        <v>300000</v>
      </c>
      <c r="D4571">
        <v>35000</v>
      </c>
      <c r="E4571" t="s">
        <v>10</v>
      </c>
      <c r="F4571" t="s">
        <v>25</v>
      </c>
      <c r="G4571" t="s">
        <v>12</v>
      </c>
      <c r="H4571" t="s">
        <v>121</v>
      </c>
      <c r="I4571" t="s">
        <v>2642</v>
      </c>
      <c r="J4571" t="s">
        <v>1647</v>
      </c>
      <c r="K4571" t="s">
        <v>1870</v>
      </c>
      <c r="L4571" t="s">
        <v>1871</v>
      </c>
      <c r="M4571">
        <v>5</v>
      </c>
    </row>
    <row r="4572" spans="1:13" x14ac:dyDescent="0.3">
      <c r="A4572" t="s">
        <v>1245</v>
      </c>
      <c r="B4572">
        <v>2016</v>
      </c>
      <c r="C4572" s="1">
        <v>475000</v>
      </c>
      <c r="D4572">
        <v>25000</v>
      </c>
      <c r="E4572" t="s">
        <v>10</v>
      </c>
      <c r="F4572" t="s">
        <v>25</v>
      </c>
      <c r="G4572" t="s">
        <v>12</v>
      </c>
      <c r="H4572" t="s">
        <v>121</v>
      </c>
      <c r="I4572" t="s">
        <v>2339</v>
      </c>
      <c r="J4572" t="s">
        <v>1704</v>
      </c>
      <c r="K4572" t="s">
        <v>2090</v>
      </c>
      <c r="L4572" t="s">
        <v>2117</v>
      </c>
      <c r="M4572">
        <v>5</v>
      </c>
    </row>
    <row r="4573" spans="1:13" x14ac:dyDescent="0.3">
      <c r="A4573" t="s">
        <v>2611</v>
      </c>
      <c r="B4573">
        <v>2017</v>
      </c>
      <c r="C4573" s="1">
        <v>450000</v>
      </c>
      <c r="D4573">
        <v>30000</v>
      </c>
      <c r="E4573" t="s">
        <v>10</v>
      </c>
      <c r="F4573" t="s">
        <v>25</v>
      </c>
      <c r="G4573" t="s">
        <v>12</v>
      </c>
      <c r="H4573" t="s">
        <v>121</v>
      </c>
      <c r="I4573" t="s">
        <v>2188</v>
      </c>
      <c r="J4573" t="s">
        <v>1704</v>
      </c>
      <c r="K4573" t="s">
        <v>2064</v>
      </c>
      <c r="L4573" t="s">
        <v>1706</v>
      </c>
      <c r="M4573">
        <v>5</v>
      </c>
    </row>
    <row r="4574" spans="1:13" x14ac:dyDescent="0.3">
      <c r="A4574" t="s">
        <v>219</v>
      </c>
      <c r="B4574">
        <v>2019</v>
      </c>
      <c r="C4574" s="1">
        <v>754000</v>
      </c>
      <c r="D4574">
        <v>10000</v>
      </c>
      <c r="E4574" t="s">
        <v>14</v>
      </c>
      <c r="F4574" t="s">
        <v>25</v>
      </c>
      <c r="G4574" t="s">
        <v>12</v>
      </c>
      <c r="H4574" t="s">
        <v>121</v>
      </c>
      <c r="I4574" t="s">
        <v>2075</v>
      </c>
      <c r="J4574" t="s">
        <v>1625</v>
      </c>
      <c r="K4574" t="s">
        <v>2076</v>
      </c>
      <c r="L4574" t="s">
        <v>1627</v>
      </c>
      <c r="M4574">
        <v>5</v>
      </c>
    </row>
    <row r="4575" spans="1:13" x14ac:dyDescent="0.3">
      <c r="A4575" t="s">
        <v>1097</v>
      </c>
      <c r="B4575">
        <v>2013</v>
      </c>
      <c r="C4575" s="1">
        <v>300000</v>
      </c>
      <c r="D4575">
        <v>40000</v>
      </c>
      <c r="E4575" t="s">
        <v>10</v>
      </c>
      <c r="F4575" t="s">
        <v>25</v>
      </c>
      <c r="G4575" t="s">
        <v>12</v>
      </c>
      <c r="H4575" t="s">
        <v>121</v>
      </c>
      <c r="I4575" t="s">
        <v>1807</v>
      </c>
      <c r="J4575" t="s">
        <v>1647</v>
      </c>
      <c r="K4575" t="s">
        <v>1808</v>
      </c>
      <c r="L4575" t="s">
        <v>2118</v>
      </c>
      <c r="M4575">
        <v>5</v>
      </c>
    </row>
    <row r="4576" spans="1:13" x14ac:dyDescent="0.3">
      <c r="A4576" t="s">
        <v>173</v>
      </c>
      <c r="B4576">
        <v>2014</v>
      </c>
      <c r="C4576" s="1">
        <v>250000</v>
      </c>
      <c r="D4576">
        <v>25000</v>
      </c>
      <c r="E4576" t="s">
        <v>10</v>
      </c>
      <c r="F4576" t="s">
        <v>25</v>
      </c>
      <c r="G4576" t="s">
        <v>12</v>
      </c>
      <c r="H4576" t="s">
        <v>121</v>
      </c>
      <c r="I4576" t="s">
        <v>2031</v>
      </c>
      <c r="J4576" t="s">
        <v>2250</v>
      </c>
      <c r="K4576" t="s">
        <v>2251</v>
      </c>
      <c r="L4576" t="s">
        <v>2252</v>
      </c>
      <c r="M4576">
        <v>5</v>
      </c>
    </row>
    <row r="4577" spans="1:13" x14ac:dyDescent="0.3">
      <c r="A4577" t="s">
        <v>219</v>
      </c>
      <c r="B4577">
        <v>2018</v>
      </c>
      <c r="C4577" s="1">
        <v>725000</v>
      </c>
      <c r="D4577">
        <v>15000</v>
      </c>
      <c r="E4577" t="s">
        <v>14</v>
      </c>
      <c r="F4577" t="s">
        <v>25</v>
      </c>
      <c r="G4577" t="s">
        <v>12</v>
      </c>
      <c r="H4577" t="s">
        <v>121</v>
      </c>
      <c r="I4577" t="s">
        <v>2075</v>
      </c>
      <c r="J4577" t="s">
        <v>1625</v>
      </c>
      <c r="K4577" t="s">
        <v>2076</v>
      </c>
      <c r="L4577" t="s">
        <v>1627</v>
      </c>
      <c r="M4577">
        <v>5</v>
      </c>
    </row>
    <row r="4578" spans="1:13" x14ac:dyDescent="0.3">
      <c r="A4578" t="s">
        <v>163</v>
      </c>
      <c r="B4578">
        <v>2008</v>
      </c>
      <c r="C4578" s="1">
        <v>95000</v>
      </c>
      <c r="D4578">
        <v>70000</v>
      </c>
      <c r="E4578" t="s">
        <v>10</v>
      </c>
      <c r="F4578" t="s">
        <v>25</v>
      </c>
      <c r="G4578" t="s">
        <v>12</v>
      </c>
      <c r="H4578" t="s">
        <v>121</v>
      </c>
      <c r="I4578" t="s">
        <v>1687</v>
      </c>
      <c r="J4578" t="s">
        <v>1655</v>
      </c>
      <c r="K4578" t="s">
        <v>1688</v>
      </c>
      <c r="L4578" t="s">
        <v>1689</v>
      </c>
      <c r="M4578">
        <v>5</v>
      </c>
    </row>
    <row r="4579" spans="1:13" x14ac:dyDescent="0.3">
      <c r="A4579" t="s">
        <v>959</v>
      </c>
      <c r="B4579">
        <v>2018</v>
      </c>
      <c r="C4579" s="1">
        <v>475000</v>
      </c>
      <c r="D4579">
        <v>7800</v>
      </c>
      <c r="E4579" t="s">
        <v>10</v>
      </c>
      <c r="F4579" t="s">
        <v>25</v>
      </c>
      <c r="G4579" t="s">
        <v>12</v>
      </c>
      <c r="H4579" t="s">
        <v>121</v>
      </c>
      <c r="I4579" t="s">
        <v>1703</v>
      </c>
      <c r="J4579" t="s">
        <v>1850</v>
      </c>
      <c r="K4579" t="s">
        <v>2029</v>
      </c>
      <c r="L4579" t="s">
        <v>2349</v>
      </c>
      <c r="M4579">
        <v>5</v>
      </c>
    </row>
    <row r="4580" spans="1:13" x14ac:dyDescent="0.3">
      <c r="A4580" t="s">
        <v>2863</v>
      </c>
      <c r="B4580">
        <v>2014</v>
      </c>
      <c r="C4580" s="1">
        <v>575000</v>
      </c>
      <c r="D4580">
        <v>55000</v>
      </c>
      <c r="E4580" t="s">
        <v>14</v>
      </c>
      <c r="F4580" t="s">
        <v>25</v>
      </c>
      <c r="G4580" t="s">
        <v>12</v>
      </c>
      <c r="H4580" t="s">
        <v>121</v>
      </c>
      <c r="I4580" t="s">
        <v>1720</v>
      </c>
      <c r="J4580" t="s">
        <v>1742</v>
      </c>
      <c r="K4580" t="s">
        <v>1905</v>
      </c>
      <c r="L4580" t="s">
        <v>1744</v>
      </c>
      <c r="M4580">
        <v>7</v>
      </c>
    </row>
    <row r="4581" spans="1:13" x14ac:dyDescent="0.3">
      <c r="A4581" t="s">
        <v>1467</v>
      </c>
      <c r="B4581">
        <v>2016</v>
      </c>
      <c r="C4581" s="1">
        <v>350000</v>
      </c>
      <c r="D4581">
        <v>30000</v>
      </c>
      <c r="E4581" t="s">
        <v>10</v>
      </c>
      <c r="F4581" t="s">
        <v>25</v>
      </c>
      <c r="G4581" t="s">
        <v>12</v>
      </c>
      <c r="H4581" t="s">
        <v>121</v>
      </c>
      <c r="I4581" t="s">
        <v>2188</v>
      </c>
      <c r="J4581" t="s">
        <v>1704</v>
      </c>
      <c r="K4581" t="s">
        <v>2064</v>
      </c>
      <c r="L4581" t="s">
        <v>1706</v>
      </c>
      <c r="M4581">
        <v>5</v>
      </c>
    </row>
    <row r="4582" spans="1:13" x14ac:dyDescent="0.3">
      <c r="A4582" t="s">
        <v>677</v>
      </c>
      <c r="B4582">
        <v>2013</v>
      </c>
      <c r="C4582" s="1">
        <v>330000</v>
      </c>
      <c r="D4582">
        <v>125000</v>
      </c>
      <c r="E4582" t="s">
        <v>14</v>
      </c>
      <c r="F4582" t="s">
        <v>25</v>
      </c>
      <c r="G4582" t="s">
        <v>12</v>
      </c>
      <c r="H4582" t="s">
        <v>126</v>
      </c>
      <c r="I4582" t="s">
        <v>2170</v>
      </c>
      <c r="J4582" t="s">
        <v>2164</v>
      </c>
      <c r="K4582" t="s">
        <v>1920</v>
      </c>
      <c r="L4582" t="s">
        <v>2171</v>
      </c>
      <c r="M4582">
        <v>7</v>
      </c>
    </row>
    <row r="4583" spans="1:13" x14ac:dyDescent="0.3">
      <c r="A4583" t="s">
        <v>793</v>
      </c>
      <c r="B4583">
        <v>2016</v>
      </c>
      <c r="C4583" s="1">
        <v>482000</v>
      </c>
      <c r="D4583">
        <v>50000</v>
      </c>
      <c r="E4583" t="s">
        <v>10</v>
      </c>
      <c r="F4583" t="s">
        <v>25</v>
      </c>
      <c r="G4583" t="s">
        <v>12</v>
      </c>
      <c r="H4583" t="s">
        <v>121</v>
      </c>
      <c r="I4583" t="s">
        <v>2030</v>
      </c>
      <c r="J4583" t="s">
        <v>1647</v>
      </c>
      <c r="K4583" t="s">
        <v>1870</v>
      </c>
      <c r="L4583" t="s">
        <v>1871</v>
      </c>
      <c r="M4583">
        <v>5</v>
      </c>
    </row>
    <row r="4584" spans="1:13" x14ac:dyDescent="0.3">
      <c r="A4584" t="s">
        <v>3560</v>
      </c>
      <c r="B4584">
        <v>2017</v>
      </c>
      <c r="C4584" s="1">
        <v>625000</v>
      </c>
      <c r="D4584">
        <v>40000</v>
      </c>
      <c r="E4584" t="s">
        <v>14</v>
      </c>
      <c r="F4584" t="s">
        <v>25</v>
      </c>
      <c r="G4584" t="s">
        <v>12</v>
      </c>
      <c r="H4584" t="s">
        <v>151</v>
      </c>
      <c r="I4584" t="s">
        <v>1834</v>
      </c>
      <c r="J4584" t="s">
        <v>1629</v>
      </c>
      <c r="K4584" t="s">
        <v>1835</v>
      </c>
      <c r="L4584" t="s">
        <v>1836</v>
      </c>
      <c r="M4584">
        <v>5</v>
      </c>
    </row>
    <row r="4585" spans="1:13" x14ac:dyDescent="0.3">
      <c r="A4585" t="s">
        <v>3561</v>
      </c>
      <c r="B4585">
        <v>2017</v>
      </c>
      <c r="C4585" s="1">
        <v>380000</v>
      </c>
      <c r="D4585">
        <v>30000</v>
      </c>
      <c r="E4585" t="s">
        <v>10</v>
      </c>
      <c r="F4585" t="s">
        <v>25</v>
      </c>
      <c r="G4585" t="s">
        <v>12</v>
      </c>
      <c r="H4585" t="s">
        <v>121</v>
      </c>
      <c r="I4585" t="s">
        <v>2188</v>
      </c>
      <c r="J4585" t="s">
        <v>1704</v>
      </c>
      <c r="K4585" t="s">
        <v>2064</v>
      </c>
      <c r="L4585" t="s">
        <v>1706</v>
      </c>
      <c r="M4585">
        <v>5</v>
      </c>
    </row>
    <row r="4586" spans="1:13" x14ac:dyDescent="0.3">
      <c r="A4586" t="s">
        <v>266</v>
      </c>
      <c r="B4586">
        <v>2016</v>
      </c>
      <c r="C4586" s="1">
        <v>310000</v>
      </c>
      <c r="D4586">
        <v>30000</v>
      </c>
      <c r="E4586" t="s">
        <v>10</v>
      </c>
      <c r="F4586" t="s">
        <v>25</v>
      </c>
      <c r="G4586" t="s">
        <v>12</v>
      </c>
      <c r="H4586" t="s">
        <v>121</v>
      </c>
      <c r="I4586" t="s">
        <v>1723</v>
      </c>
      <c r="J4586" t="s">
        <v>1704</v>
      </c>
      <c r="K4586" t="s">
        <v>2326</v>
      </c>
      <c r="L4586" t="s">
        <v>2327</v>
      </c>
      <c r="M4586">
        <v>5</v>
      </c>
    </row>
    <row r="4587" spans="1:13" x14ac:dyDescent="0.3">
      <c r="A4587" t="s">
        <v>644</v>
      </c>
      <c r="B4587">
        <v>2009</v>
      </c>
      <c r="C4587" s="1">
        <v>280000</v>
      </c>
      <c r="D4587">
        <v>35000</v>
      </c>
      <c r="E4587" t="s">
        <v>10</v>
      </c>
      <c r="F4587" t="s">
        <v>25</v>
      </c>
      <c r="G4587" t="s">
        <v>12</v>
      </c>
      <c r="H4587" t="s">
        <v>121</v>
      </c>
      <c r="I4587" t="s">
        <v>2023</v>
      </c>
      <c r="J4587" t="s">
        <v>1643</v>
      </c>
      <c r="K4587" t="s">
        <v>2037</v>
      </c>
      <c r="L4587" t="s">
        <v>1865</v>
      </c>
      <c r="M4587">
        <v>5</v>
      </c>
    </row>
    <row r="4588" spans="1:13" x14ac:dyDescent="0.3">
      <c r="A4588" t="s">
        <v>3562</v>
      </c>
      <c r="B4588">
        <v>2018</v>
      </c>
      <c r="C4588" s="1">
        <v>900000</v>
      </c>
      <c r="D4588">
        <v>30000</v>
      </c>
      <c r="E4588" t="s">
        <v>10</v>
      </c>
      <c r="F4588" t="s">
        <v>25</v>
      </c>
      <c r="G4588" t="s">
        <v>19</v>
      </c>
      <c r="H4588" t="s">
        <v>121</v>
      </c>
      <c r="I4588" t="s">
        <v>3563</v>
      </c>
      <c r="J4588" t="s">
        <v>1629</v>
      </c>
      <c r="K4588" t="s">
        <v>3564</v>
      </c>
      <c r="L4588" t="s">
        <v>2748</v>
      </c>
      <c r="M4588">
        <v>5</v>
      </c>
    </row>
    <row r="4589" spans="1:13" x14ac:dyDescent="0.3">
      <c r="A4589" t="s">
        <v>1101</v>
      </c>
      <c r="B4589">
        <v>2010</v>
      </c>
      <c r="C4589" s="1">
        <v>250000</v>
      </c>
      <c r="D4589">
        <v>60000</v>
      </c>
      <c r="E4589" t="s">
        <v>10</v>
      </c>
      <c r="F4589" t="s">
        <v>25</v>
      </c>
      <c r="G4589" t="s">
        <v>12</v>
      </c>
      <c r="H4589" t="s">
        <v>121</v>
      </c>
      <c r="I4589" t="s">
        <v>1677</v>
      </c>
      <c r="J4589" t="s">
        <v>1651</v>
      </c>
      <c r="K4589" t="s">
        <v>1678</v>
      </c>
      <c r="L4589" t="s">
        <v>1679</v>
      </c>
      <c r="M4589">
        <v>5</v>
      </c>
    </row>
    <row r="4590" spans="1:13" x14ac:dyDescent="0.3">
      <c r="A4590" t="s">
        <v>910</v>
      </c>
      <c r="B4590">
        <v>2017</v>
      </c>
      <c r="C4590" s="1">
        <v>750000</v>
      </c>
      <c r="D4590">
        <v>39000</v>
      </c>
      <c r="E4590" t="s">
        <v>10</v>
      </c>
      <c r="F4590" t="s">
        <v>25</v>
      </c>
      <c r="G4590" t="s">
        <v>12</v>
      </c>
      <c r="H4590" t="s">
        <v>121</v>
      </c>
      <c r="I4590" t="s">
        <v>1925</v>
      </c>
      <c r="J4590" t="s">
        <v>1734</v>
      </c>
      <c r="K4590" t="s">
        <v>1735</v>
      </c>
      <c r="L4590" t="s">
        <v>2173</v>
      </c>
      <c r="M4590">
        <v>5</v>
      </c>
    </row>
    <row r="4591" spans="1:13" x14ac:dyDescent="0.3">
      <c r="A4591" t="s">
        <v>411</v>
      </c>
      <c r="B4591">
        <v>2019</v>
      </c>
      <c r="C4591" s="1">
        <v>420000</v>
      </c>
      <c r="D4591">
        <v>15000</v>
      </c>
      <c r="E4591" t="s">
        <v>10</v>
      </c>
      <c r="F4591" t="s">
        <v>25</v>
      </c>
      <c r="G4591" t="s">
        <v>12</v>
      </c>
      <c r="H4591" t="s">
        <v>121</v>
      </c>
      <c r="I4591" t="s">
        <v>1915</v>
      </c>
      <c r="J4591" t="s">
        <v>1916</v>
      </c>
      <c r="K4591" t="s">
        <v>1678</v>
      </c>
      <c r="L4591" t="s">
        <v>1917</v>
      </c>
      <c r="M4591">
        <v>5</v>
      </c>
    </row>
    <row r="4592" spans="1:13" x14ac:dyDescent="0.3">
      <c r="A4592" t="s">
        <v>1609</v>
      </c>
      <c r="B4592">
        <v>2019</v>
      </c>
      <c r="C4592" s="1">
        <v>670000</v>
      </c>
      <c r="D4592">
        <v>5000</v>
      </c>
      <c r="E4592" t="s">
        <v>10</v>
      </c>
      <c r="F4592" t="s">
        <v>25</v>
      </c>
      <c r="G4592" t="s">
        <v>12</v>
      </c>
      <c r="H4592" t="s">
        <v>121</v>
      </c>
      <c r="I4592" t="s">
        <v>2722</v>
      </c>
      <c r="J4592" t="s">
        <v>1704</v>
      </c>
      <c r="K4592" t="s">
        <v>1811</v>
      </c>
      <c r="L4592" t="s">
        <v>2117</v>
      </c>
      <c r="M4592">
        <v>5</v>
      </c>
    </row>
    <row r="4593" spans="1:13" x14ac:dyDescent="0.3">
      <c r="A4593" t="s">
        <v>150</v>
      </c>
      <c r="B4593">
        <v>2016</v>
      </c>
      <c r="C4593" s="1">
        <v>420000</v>
      </c>
      <c r="D4593">
        <v>9750</v>
      </c>
      <c r="E4593" t="s">
        <v>10</v>
      </c>
      <c r="F4593" t="s">
        <v>25</v>
      </c>
      <c r="G4593" t="s">
        <v>12</v>
      </c>
      <c r="H4593" t="s">
        <v>126</v>
      </c>
      <c r="I4593" t="s">
        <v>1849</v>
      </c>
      <c r="J4593" t="s">
        <v>1850</v>
      </c>
      <c r="K4593" t="s">
        <v>1851</v>
      </c>
      <c r="L4593" t="s">
        <v>1852</v>
      </c>
      <c r="M4593">
        <v>5</v>
      </c>
    </row>
    <row r="4594" spans="1:13" x14ac:dyDescent="0.3">
      <c r="A4594" t="s">
        <v>3429</v>
      </c>
      <c r="B4594">
        <v>2016</v>
      </c>
      <c r="C4594" s="1">
        <v>1800000</v>
      </c>
      <c r="D4594">
        <v>110000</v>
      </c>
      <c r="E4594" t="s">
        <v>14</v>
      </c>
      <c r="F4594" t="s">
        <v>25</v>
      </c>
      <c r="G4594" t="s">
        <v>12</v>
      </c>
      <c r="H4594" t="s">
        <v>121</v>
      </c>
      <c r="I4594" t="s">
        <v>2669</v>
      </c>
      <c r="J4594" t="s">
        <v>2670</v>
      </c>
      <c r="K4594" t="s">
        <v>2671</v>
      </c>
      <c r="L4594" t="s">
        <v>2672</v>
      </c>
      <c r="M4594">
        <v>7</v>
      </c>
    </row>
    <row r="4595" spans="1:13" x14ac:dyDescent="0.3">
      <c r="A4595" t="s">
        <v>613</v>
      </c>
      <c r="B4595">
        <v>2018</v>
      </c>
      <c r="C4595" s="1">
        <v>900000</v>
      </c>
      <c r="D4595">
        <v>35000</v>
      </c>
      <c r="E4595" t="s">
        <v>10</v>
      </c>
      <c r="F4595" t="s">
        <v>25</v>
      </c>
      <c r="G4595" t="s">
        <v>12</v>
      </c>
      <c r="H4595" t="s">
        <v>121</v>
      </c>
      <c r="I4595" t="s">
        <v>2023</v>
      </c>
      <c r="J4595" t="s">
        <v>1704</v>
      </c>
      <c r="K4595" t="s">
        <v>2090</v>
      </c>
      <c r="L4595" t="s">
        <v>2117</v>
      </c>
      <c r="M4595">
        <v>5</v>
      </c>
    </row>
    <row r="4596" spans="1:13" x14ac:dyDescent="0.3">
      <c r="A4596" t="s">
        <v>300</v>
      </c>
      <c r="B4596">
        <v>2015</v>
      </c>
      <c r="C4596" s="1">
        <v>1200000</v>
      </c>
      <c r="D4596">
        <v>10000</v>
      </c>
      <c r="E4596" t="s">
        <v>14</v>
      </c>
      <c r="F4596" t="s">
        <v>25</v>
      </c>
      <c r="G4596" t="s">
        <v>12</v>
      </c>
      <c r="H4596" t="s">
        <v>121</v>
      </c>
      <c r="I4596" t="s">
        <v>1892</v>
      </c>
      <c r="J4596" t="s">
        <v>1742</v>
      </c>
      <c r="K4596" t="s">
        <v>2108</v>
      </c>
      <c r="L4596" t="s">
        <v>2109</v>
      </c>
      <c r="M4596">
        <v>7</v>
      </c>
    </row>
    <row r="4597" spans="1:13" x14ac:dyDescent="0.3">
      <c r="A4597" t="s">
        <v>898</v>
      </c>
      <c r="B4597">
        <v>2003</v>
      </c>
      <c r="C4597" s="1">
        <v>195000</v>
      </c>
      <c r="D4597">
        <v>157138</v>
      </c>
      <c r="E4597" t="s">
        <v>14</v>
      </c>
      <c r="F4597" t="s">
        <v>25</v>
      </c>
      <c r="G4597" t="s">
        <v>12</v>
      </c>
      <c r="H4597" t="s">
        <v>154</v>
      </c>
      <c r="I4597" t="s">
        <v>2438</v>
      </c>
      <c r="J4597" t="s">
        <v>1742</v>
      </c>
      <c r="K4597" t="s">
        <v>1877</v>
      </c>
      <c r="L4597" t="s">
        <v>1878</v>
      </c>
      <c r="M4597">
        <v>7</v>
      </c>
    </row>
    <row r="4598" spans="1:13" x14ac:dyDescent="0.3">
      <c r="A4598" t="s">
        <v>467</v>
      </c>
      <c r="B4598">
        <v>2007</v>
      </c>
      <c r="C4598" s="1">
        <v>185000</v>
      </c>
      <c r="D4598">
        <v>120000</v>
      </c>
      <c r="E4598" t="s">
        <v>14</v>
      </c>
      <c r="F4598" t="s">
        <v>25</v>
      </c>
      <c r="G4598" t="s">
        <v>12</v>
      </c>
      <c r="H4598" t="s">
        <v>151</v>
      </c>
      <c r="I4598" t="s">
        <v>1716</v>
      </c>
      <c r="J4598" t="s">
        <v>2039</v>
      </c>
      <c r="K4598" t="s">
        <v>2197</v>
      </c>
      <c r="L4598" t="s">
        <v>2242</v>
      </c>
      <c r="M4598">
        <v>5</v>
      </c>
    </row>
    <row r="4599" spans="1:13" x14ac:dyDescent="0.3">
      <c r="A4599" t="s">
        <v>150</v>
      </c>
      <c r="B4599">
        <v>2008</v>
      </c>
      <c r="C4599" s="1">
        <v>185000</v>
      </c>
      <c r="D4599">
        <v>110000</v>
      </c>
      <c r="E4599" t="s">
        <v>10</v>
      </c>
      <c r="F4599" t="s">
        <v>25</v>
      </c>
      <c r="G4599" t="s">
        <v>12</v>
      </c>
      <c r="H4599" t="s">
        <v>151</v>
      </c>
      <c r="I4599" t="s">
        <v>1849</v>
      </c>
      <c r="J4599" t="s">
        <v>1850</v>
      </c>
      <c r="K4599" t="s">
        <v>1851</v>
      </c>
      <c r="L4599" t="s">
        <v>1852</v>
      </c>
      <c r="M4599">
        <v>5</v>
      </c>
    </row>
    <row r="4600" spans="1:13" x14ac:dyDescent="0.3">
      <c r="A4600" t="s">
        <v>3041</v>
      </c>
      <c r="B4600">
        <v>2018</v>
      </c>
      <c r="C4600" s="1">
        <v>1525000</v>
      </c>
      <c r="D4600">
        <v>46000</v>
      </c>
      <c r="E4600" t="s">
        <v>14</v>
      </c>
      <c r="F4600" t="s">
        <v>25</v>
      </c>
      <c r="G4600" t="s">
        <v>12</v>
      </c>
      <c r="H4600" t="s">
        <v>121</v>
      </c>
      <c r="I4600" t="s">
        <v>1892</v>
      </c>
      <c r="J4600" t="s">
        <v>1742</v>
      </c>
      <c r="K4600" t="s">
        <v>2714</v>
      </c>
      <c r="L4600" t="s">
        <v>1894</v>
      </c>
      <c r="M4600">
        <v>7</v>
      </c>
    </row>
    <row r="4601" spans="1:13" x14ac:dyDescent="0.3">
      <c r="A4601" t="s">
        <v>3565</v>
      </c>
      <c r="B4601">
        <v>2006</v>
      </c>
      <c r="C4601" s="1">
        <v>215000</v>
      </c>
      <c r="D4601">
        <v>102000</v>
      </c>
      <c r="E4601" t="s">
        <v>10</v>
      </c>
      <c r="F4601" t="s">
        <v>25</v>
      </c>
      <c r="G4601" t="s">
        <v>12</v>
      </c>
      <c r="H4601" t="s">
        <v>154</v>
      </c>
      <c r="I4601" t="s">
        <v>1642</v>
      </c>
      <c r="J4601" t="s">
        <v>1643</v>
      </c>
      <c r="K4601" t="s">
        <v>1644</v>
      </c>
      <c r="L4601" t="s">
        <v>1645</v>
      </c>
      <c r="M4601">
        <v>5</v>
      </c>
    </row>
    <row r="4602" spans="1:13" x14ac:dyDescent="0.3">
      <c r="A4602" t="s">
        <v>1140</v>
      </c>
      <c r="B4602">
        <v>2015</v>
      </c>
      <c r="C4602" s="1">
        <v>210000</v>
      </c>
      <c r="D4602">
        <v>50000</v>
      </c>
      <c r="E4602" t="s">
        <v>10</v>
      </c>
      <c r="F4602" t="s">
        <v>25</v>
      </c>
      <c r="G4602" t="s">
        <v>12</v>
      </c>
      <c r="H4602" t="s">
        <v>126</v>
      </c>
      <c r="I4602" t="s">
        <v>2085</v>
      </c>
      <c r="J4602" t="s">
        <v>1655</v>
      </c>
      <c r="K4602" t="s">
        <v>1711</v>
      </c>
      <c r="L4602" t="s">
        <v>1712</v>
      </c>
      <c r="M4602">
        <v>5</v>
      </c>
    </row>
    <row r="4603" spans="1:13" x14ac:dyDescent="0.3">
      <c r="A4603" t="s">
        <v>597</v>
      </c>
      <c r="B4603">
        <v>2016</v>
      </c>
      <c r="C4603" s="1">
        <v>1700000</v>
      </c>
      <c r="D4603">
        <v>110000</v>
      </c>
      <c r="E4603" t="s">
        <v>14</v>
      </c>
      <c r="F4603" t="s">
        <v>25</v>
      </c>
      <c r="G4603" t="s">
        <v>12</v>
      </c>
      <c r="H4603" t="s">
        <v>126</v>
      </c>
      <c r="I4603" t="s">
        <v>2669</v>
      </c>
      <c r="J4603" t="s">
        <v>2670</v>
      </c>
      <c r="K4603" t="s">
        <v>2671</v>
      </c>
      <c r="L4603" t="s">
        <v>2672</v>
      </c>
      <c r="M4603">
        <v>7</v>
      </c>
    </row>
    <row r="4604" spans="1:13" x14ac:dyDescent="0.3">
      <c r="A4604" t="s">
        <v>1239</v>
      </c>
      <c r="B4604">
        <v>1991</v>
      </c>
      <c r="C4604" s="1">
        <v>55000</v>
      </c>
      <c r="D4604">
        <v>120000</v>
      </c>
      <c r="E4604" t="s">
        <v>257</v>
      </c>
      <c r="F4604" t="s">
        <v>25</v>
      </c>
      <c r="G4604" t="s">
        <v>12</v>
      </c>
      <c r="H4604" t="s">
        <v>126</v>
      </c>
      <c r="I4604" t="s">
        <v>1676</v>
      </c>
      <c r="J4604" t="s">
        <v>1676</v>
      </c>
      <c r="K4604" t="s">
        <v>1676</v>
      </c>
      <c r="L4604" t="s">
        <v>1676</v>
      </c>
    </row>
    <row r="4605" spans="1:13" x14ac:dyDescent="0.3">
      <c r="A4605" t="s">
        <v>320</v>
      </c>
      <c r="B4605">
        <v>2009</v>
      </c>
      <c r="C4605" s="1">
        <v>530000</v>
      </c>
      <c r="D4605">
        <v>285000</v>
      </c>
      <c r="E4605" t="s">
        <v>14</v>
      </c>
      <c r="F4605" t="s">
        <v>25</v>
      </c>
      <c r="G4605" t="s">
        <v>12</v>
      </c>
      <c r="H4605" t="s">
        <v>154</v>
      </c>
      <c r="I4605" t="s">
        <v>2148</v>
      </c>
      <c r="J4605" t="s">
        <v>1764</v>
      </c>
      <c r="K4605" t="s">
        <v>2149</v>
      </c>
      <c r="L4605" t="s">
        <v>2150</v>
      </c>
      <c r="M4605">
        <v>8</v>
      </c>
    </row>
    <row r="4606" spans="1:13" x14ac:dyDescent="0.3">
      <c r="A4606" t="s">
        <v>3566</v>
      </c>
      <c r="B4606">
        <v>2015</v>
      </c>
      <c r="C4606" s="1">
        <v>800000</v>
      </c>
      <c r="D4606">
        <v>50000</v>
      </c>
      <c r="E4606" t="s">
        <v>10</v>
      </c>
      <c r="F4606" t="s">
        <v>25</v>
      </c>
      <c r="G4606" t="s">
        <v>12</v>
      </c>
      <c r="H4606" t="s">
        <v>121</v>
      </c>
      <c r="I4606" t="s">
        <v>2065</v>
      </c>
      <c r="J4606" t="s">
        <v>1634</v>
      </c>
      <c r="K4606" t="s">
        <v>1751</v>
      </c>
      <c r="L4606" t="s">
        <v>1752</v>
      </c>
      <c r="M4606">
        <v>5</v>
      </c>
    </row>
    <row r="4607" spans="1:13" x14ac:dyDescent="0.3">
      <c r="A4607" t="s">
        <v>267</v>
      </c>
      <c r="B4607">
        <v>2014</v>
      </c>
      <c r="C4607" s="1">
        <v>570000</v>
      </c>
      <c r="D4607">
        <v>70000</v>
      </c>
      <c r="E4607" t="s">
        <v>14</v>
      </c>
      <c r="F4607" t="s">
        <v>25</v>
      </c>
      <c r="G4607" t="s">
        <v>12</v>
      </c>
      <c r="H4607" t="s">
        <v>126</v>
      </c>
      <c r="I4607" t="s">
        <v>1825</v>
      </c>
      <c r="J4607" t="s">
        <v>1625</v>
      </c>
      <c r="K4607" t="s">
        <v>1626</v>
      </c>
      <c r="L4607" t="s">
        <v>1627</v>
      </c>
      <c r="M4607">
        <v>5</v>
      </c>
    </row>
    <row r="4608" spans="1:13" x14ac:dyDescent="0.3">
      <c r="A4608" t="s">
        <v>1003</v>
      </c>
      <c r="B4608">
        <v>2012</v>
      </c>
      <c r="C4608" s="1">
        <v>350000</v>
      </c>
      <c r="D4608">
        <v>120000</v>
      </c>
      <c r="E4608" t="s">
        <v>14</v>
      </c>
      <c r="F4608" t="s">
        <v>25</v>
      </c>
      <c r="G4608" t="s">
        <v>12</v>
      </c>
      <c r="H4608" t="s">
        <v>126</v>
      </c>
      <c r="I4608" t="s">
        <v>1700</v>
      </c>
      <c r="J4608" t="s">
        <v>1625</v>
      </c>
      <c r="K4608" t="s">
        <v>1701</v>
      </c>
      <c r="L4608" t="s">
        <v>1686</v>
      </c>
      <c r="M4608">
        <v>5</v>
      </c>
    </row>
    <row r="4609" spans="1:13" x14ac:dyDescent="0.3">
      <c r="A4609" t="s">
        <v>1265</v>
      </c>
      <c r="B4609">
        <v>2011</v>
      </c>
      <c r="C4609" s="1">
        <v>350000</v>
      </c>
      <c r="D4609">
        <v>93000</v>
      </c>
      <c r="E4609" t="s">
        <v>14</v>
      </c>
      <c r="F4609" t="s">
        <v>25</v>
      </c>
      <c r="G4609" t="s">
        <v>12</v>
      </c>
      <c r="H4609" t="s">
        <v>126</v>
      </c>
      <c r="I4609" t="s">
        <v>1903</v>
      </c>
      <c r="J4609" t="s">
        <v>1639</v>
      </c>
      <c r="K4609" t="s">
        <v>1640</v>
      </c>
      <c r="L4609" t="s">
        <v>1641</v>
      </c>
      <c r="M4609">
        <v>5</v>
      </c>
    </row>
    <row r="4610" spans="1:13" x14ac:dyDescent="0.3">
      <c r="A4610" t="s">
        <v>210</v>
      </c>
      <c r="B4610">
        <v>2018</v>
      </c>
      <c r="C4610" s="1">
        <v>750000</v>
      </c>
      <c r="D4610">
        <v>50000</v>
      </c>
      <c r="E4610" t="s">
        <v>14</v>
      </c>
      <c r="F4610" t="s">
        <v>25</v>
      </c>
      <c r="G4610" t="s">
        <v>12</v>
      </c>
      <c r="H4610" t="s">
        <v>121</v>
      </c>
      <c r="I4610" t="s">
        <v>2749</v>
      </c>
      <c r="J4610" t="s">
        <v>2039</v>
      </c>
      <c r="K4610" t="s">
        <v>2124</v>
      </c>
      <c r="L4610" t="s">
        <v>2171</v>
      </c>
      <c r="M4610">
        <v>7</v>
      </c>
    </row>
    <row r="4611" spans="1:13" x14ac:dyDescent="0.3">
      <c r="A4611" t="s">
        <v>282</v>
      </c>
      <c r="B4611">
        <v>2011</v>
      </c>
      <c r="C4611" s="1">
        <v>160000</v>
      </c>
      <c r="D4611">
        <v>100000</v>
      </c>
      <c r="E4611" t="s">
        <v>10</v>
      </c>
      <c r="F4611" t="s">
        <v>25</v>
      </c>
      <c r="G4611" t="s">
        <v>12</v>
      </c>
      <c r="H4611" t="s">
        <v>126</v>
      </c>
      <c r="I4611" t="s">
        <v>1872</v>
      </c>
      <c r="J4611" t="s">
        <v>1814</v>
      </c>
      <c r="K4611" t="s">
        <v>1873</v>
      </c>
      <c r="L4611" t="s">
        <v>1874</v>
      </c>
      <c r="M4611">
        <v>7</v>
      </c>
    </row>
    <row r="4612" spans="1:13" x14ac:dyDescent="0.3">
      <c r="A4612" t="s">
        <v>3567</v>
      </c>
      <c r="B4612">
        <v>2010</v>
      </c>
      <c r="C4612" s="1">
        <v>150000</v>
      </c>
      <c r="D4612">
        <v>70000</v>
      </c>
      <c r="E4612" t="s">
        <v>14</v>
      </c>
      <c r="F4612" t="s">
        <v>25</v>
      </c>
      <c r="G4612" t="s">
        <v>12</v>
      </c>
      <c r="H4612" t="s">
        <v>154</v>
      </c>
      <c r="I4612" t="s">
        <v>2733</v>
      </c>
      <c r="J4612" t="s">
        <v>1896</v>
      </c>
      <c r="K4612" t="s">
        <v>2124</v>
      </c>
      <c r="L4612" t="s">
        <v>2290</v>
      </c>
      <c r="M4612">
        <v>5</v>
      </c>
    </row>
    <row r="4613" spans="1:13" x14ac:dyDescent="0.3">
      <c r="A4613" t="s">
        <v>267</v>
      </c>
      <c r="B4613">
        <v>2008</v>
      </c>
      <c r="C4613" s="1">
        <v>250000</v>
      </c>
      <c r="D4613">
        <v>90000</v>
      </c>
      <c r="E4613" t="s">
        <v>14</v>
      </c>
      <c r="F4613" t="s">
        <v>25</v>
      </c>
      <c r="G4613" t="s">
        <v>12</v>
      </c>
      <c r="H4613" t="s">
        <v>154</v>
      </c>
      <c r="I4613" t="s">
        <v>1676</v>
      </c>
      <c r="J4613" t="s">
        <v>1676</v>
      </c>
      <c r="K4613" t="s">
        <v>1676</v>
      </c>
      <c r="L4613" t="s">
        <v>1676</v>
      </c>
    </row>
    <row r="4614" spans="1:13" x14ac:dyDescent="0.3">
      <c r="A4614" t="s">
        <v>645</v>
      </c>
      <c r="B4614">
        <v>2019</v>
      </c>
      <c r="C4614" s="1">
        <v>562000</v>
      </c>
      <c r="D4614">
        <v>5000</v>
      </c>
      <c r="E4614" t="s">
        <v>10</v>
      </c>
      <c r="F4614" t="s">
        <v>25</v>
      </c>
      <c r="G4614" t="s">
        <v>12</v>
      </c>
      <c r="H4614" t="s">
        <v>121</v>
      </c>
      <c r="I4614" t="s">
        <v>1677</v>
      </c>
      <c r="J4614" t="s">
        <v>1647</v>
      </c>
      <c r="K4614" t="s">
        <v>1648</v>
      </c>
      <c r="L4614" t="s">
        <v>1649</v>
      </c>
      <c r="M4614">
        <v>5</v>
      </c>
    </row>
    <row r="4615" spans="1:13" x14ac:dyDescent="0.3">
      <c r="A4615" t="s">
        <v>531</v>
      </c>
      <c r="B4615">
        <v>2012</v>
      </c>
      <c r="C4615" s="1">
        <v>290000</v>
      </c>
      <c r="D4615">
        <v>27000</v>
      </c>
      <c r="E4615" t="s">
        <v>10</v>
      </c>
      <c r="F4615" t="s">
        <v>25</v>
      </c>
      <c r="G4615" t="s">
        <v>12</v>
      </c>
      <c r="H4615" t="s">
        <v>121</v>
      </c>
      <c r="I4615" t="s">
        <v>1807</v>
      </c>
      <c r="J4615" t="s">
        <v>1647</v>
      </c>
      <c r="K4615" t="s">
        <v>1808</v>
      </c>
      <c r="L4615" t="s">
        <v>1809</v>
      </c>
      <c r="M4615">
        <v>5</v>
      </c>
    </row>
    <row r="4616" spans="1:13" x14ac:dyDescent="0.3">
      <c r="A4616" t="s">
        <v>300</v>
      </c>
      <c r="B4616">
        <v>2014</v>
      </c>
      <c r="C4616" s="1">
        <v>600000</v>
      </c>
      <c r="D4616">
        <v>122000</v>
      </c>
      <c r="E4616" t="s">
        <v>14</v>
      </c>
      <c r="F4616" t="s">
        <v>25</v>
      </c>
      <c r="G4616" t="s">
        <v>12</v>
      </c>
      <c r="H4616" t="s">
        <v>126</v>
      </c>
      <c r="I4616" t="s">
        <v>1892</v>
      </c>
      <c r="J4616" t="s">
        <v>1742</v>
      </c>
      <c r="K4616" t="s">
        <v>2108</v>
      </c>
      <c r="L4616" t="s">
        <v>2109</v>
      </c>
      <c r="M4616">
        <v>7</v>
      </c>
    </row>
    <row r="4617" spans="1:13" x14ac:dyDescent="0.3">
      <c r="A4617" t="s">
        <v>1459</v>
      </c>
      <c r="B4617">
        <v>2015</v>
      </c>
      <c r="C4617" s="1">
        <v>401000</v>
      </c>
      <c r="D4617">
        <v>74000</v>
      </c>
      <c r="E4617" t="s">
        <v>14</v>
      </c>
      <c r="F4617" t="s">
        <v>25</v>
      </c>
      <c r="G4617" t="s">
        <v>12</v>
      </c>
      <c r="H4617" t="s">
        <v>126</v>
      </c>
      <c r="I4617" t="s">
        <v>2257</v>
      </c>
      <c r="J4617" t="s">
        <v>2179</v>
      </c>
      <c r="K4617" t="s">
        <v>2279</v>
      </c>
      <c r="L4617" t="s">
        <v>2259</v>
      </c>
      <c r="M4617">
        <v>5</v>
      </c>
    </row>
    <row r="4618" spans="1:13" x14ac:dyDescent="0.3">
      <c r="A4618" t="s">
        <v>558</v>
      </c>
      <c r="B4618">
        <v>2011</v>
      </c>
      <c r="C4618" s="1">
        <v>225000</v>
      </c>
      <c r="D4618">
        <v>30000</v>
      </c>
      <c r="E4618" t="s">
        <v>10</v>
      </c>
      <c r="F4618" t="s">
        <v>25</v>
      </c>
      <c r="G4618" t="s">
        <v>12</v>
      </c>
      <c r="H4618" t="s">
        <v>121</v>
      </c>
      <c r="I4618" t="s">
        <v>2249</v>
      </c>
      <c r="J4618" t="s">
        <v>1730</v>
      </c>
      <c r="K4618" t="s">
        <v>1660</v>
      </c>
      <c r="L4618" t="s">
        <v>1731</v>
      </c>
      <c r="M4618">
        <v>5</v>
      </c>
    </row>
    <row r="4619" spans="1:13" x14ac:dyDescent="0.3">
      <c r="A4619" t="s">
        <v>3568</v>
      </c>
      <c r="B4619">
        <v>2020</v>
      </c>
      <c r="C4619" s="1">
        <v>737000</v>
      </c>
      <c r="D4619">
        <v>10000</v>
      </c>
      <c r="E4619" t="s">
        <v>10</v>
      </c>
      <c r="F4619" t="s">
        <v>25</v>
      </c>
      <c r="G4619" t="s">
        <v>19</v>
      </c>
      <c r="H4619" t="s">
        <v>121</v>
      </c>
      <c r="I4619" t="s">
        <v>3569</v>
      </c>
      <c r="J4619" t="s">
        <v>1780</v>
      </c>
      <c r="K4619" t="s">
        <v>3570</v>
      </c>
      <c r="L4619" t="s">
        <v>2516</v>
      </c>
      <c r="M4619">
        <v>5</v>
      </c>
    </row>
    <row r="4620" spans="1:13" x14ac:dyDescent="0.3">
      <c r="A4620" t="s">
        <v>2191</v>
      </c>
      <c r="B4620">
        <v>2014</v>
      </c>
      <c r="C4620" s="1">
        <v>300000</v>
      </c>
      <c r="D4620">
        <v>80000</v>
      </c>
      <c r="E4620" t="s">
        <v>10</v>
      </c>
      <c r="F4620" t="s">
        <v>25</v>
      </c>
      <c r="G4620" t="s">
        <v>12</v>
      </c>
      <c r="H4620" t="s">
        <v>121</v>
      </c>
      <c r="I4620" t="s">
        <v>1842</v>
      </c>
      <c r="J4620" t="s">
        <v>1730</v>
      </c>
      <c r="K4620" t="s">
        <v>1843</v>
      </c>
      <c r="L4620" t="s">
        <v>1731</v>
      </c>
      <c r="M4620">
        <v>5</v>
      </c>
    </row>
    <row r="4621" spans="1:13" x14ac:dyDescent="0.3">
      <c r="A4621" t="s">
        <v>717</v>
      </c>
      <c r="B4621">
        <v>2008</v>
      </c>
      <c r="C4621" s="1">
        <v>85000</v>
      </c>
      <c r="D4621">
        <v>120000</v>
      </c>
      <c r="E4621" t="s">
        <v>14</v>
      </c>
      <c r="F4621" t="s">
        <v>25</v>
      </c>
      <c r="G4621" t="s">
        <v>12</v>
      </c>
      <c r="H4621" t="s">
        <v>121</v>
      </c>
      <c r="I4621" t="s">
        <v>1733</v>
      </c>
      <c r="J4621" t="s">
        <v>1896</v>
      </c>
      <c r="K4621" t="s">
        <v>2124</v>
      </c>
      <c r="L4621" t="s">
        <v>2244</v>
      </c>
      <c r="M4621">
        <v>5</v>
      </c>
    </row>
    <row r="4622" spans="1:13" x14ac:dyDescent="0.3">
      <c r="A4622" t="s">
        <v>3571</v>
      </c>
      <c r="B4622">
        <v>2010</v>
      </c>
      <c r="C4622" s="1">
        <v>195000</v>
      </c>
      <c r="D4622">
        <v>120000</v>
      </c>
      <c r="E4622" t="s">
        <v>14</v>
      </c>
      <c r="F4622" t="s">
        <v>25</v>
      </c>
      <c r="G4622" t="s">
        <v>12</v>
      </c>
      <c r="H4622" t="s">
        <v>126</v>
      </c>
      <c r="I4622" t="s">
        <v>2052</v>
      </c>
      <c r="J4622" t="s">
        <v>2039</v>
      </c>
      <c r="K4622" t="s">
        <v>2197</v>
      </c>
      <c r="L4622" t="s">
        <v>2282</v>
      </c>
      <c r="M4622">
        <v>5</v>
      </c>
    </row>
    <row r="4623" spans="1:13" x14ac:dyDescent="0.3">
      <c r="A4623" t="s">
        <v>3428</v>
      </c>
      <c r="B4623">
        <v>2017</v>
      </c>
      <c r="C4623" s="1">
        <v>675000</v>
      </c>
      <c r="D4623">
        <v>127991</v>
      </c>
      <c r="E4623" t="s">
        <v>14</v>
      </c>
      <c r="F4623" t="s">
        <v>11</v>
      </c>
      <c r="G4623" t="s">
        <v>12</v>
      </c>
      <c r="H4623" t="s">
        <v>121</v>
      </c>
      <c r="I4623" t="s">
        <v>1697</v>
      </c>
      <c r="J4623" t="s">
        <v>1629</v>
      </c>
      <c r="K4623" t="s">
        <v>1698</v>
      </c>
      <c r="L4623" t="s">
        <v>1686</v>
      </c>
      <c r="M4623">
        <v>5</v>
      </c>
    </row>
    <row r="4624" spans="1:13" x14ac:dyDescent="0.3">
      <c r="A4624" t="s">
        <v>3529</v>
      </c>
      <c r="B4624">
        <v>1999</v>
      </c>
      <c r="C4624" s="1">
        <v>150000</v>
      </c>
      <c r="D4624">
        <v>198000</v>
      </c>
      <c r="E4624" t="s">
        <v>14</v>
      </c>
      <c r="F4624" t="s">
        <v>25</v>
      </c>
      <c r="G4624" t="s">
        <v>12</v>
      </c>
      <c r="H4624" t="s">
        <v>126</v>
      </c>
      <c r="I4624" t="s">
        <v>1768</v>
      </c>
      <c r="J4624" t="s">
        <v>1839</v>
      </c>
      <c r="K4624" t="s">
        <v>2029</v>
      </c>
      <c r="L4624" t="s">
        <v>3121</v>
      </c>
      <c r="M4624">
        <v>5</v>
      </c>
    </row>
    <row r="4625" spans="1:13" x14ac:dyDescent="0.3">
      <c r="A4625" t="s">
        <v>3572</v>
      </c>
      <c r="B4625">
        <v>2010</v>
      </c>
      <c r="C4625" s="1">
        <v>290000</v>
      </c>
      <c r="D4625">
        <v>65000</v>
      </c>
      <c r="E4625" t="s">
        <v>10</v>
      </c>
      <c r="F4625" t="s">
        <v>25</v>
      </c>
      <c r="G4625" t="s">
        <v>12</v>
      </c>
      <c r="H4625" t="s">
        <v>121</v>
      </c>
      <c r="I4625" t="s">
        <v>2210</v>
      </c>
      <c r="J4625" t="s">
        <v>2089</v>
      </c>
      <c r="K4625" t="s">
        <v>1696</v>
      </c>
      <c r="L4625" t="s">
        <v>2212</v>
      </c>
      <c r="M4625">
        <v>5</v>
      </c>
    </row>
    <row r="4626" spans="1:13" x14ac:dyDescent="0.3">
      <c r="A4626" t="s">
        <v>879</v>
      </c>
      <c r="B4626">
        <v>2002</v>
      </c>
      <c r="C4626" s="1">
        <v>95000</v>
      </c>
      <c r="D4626">
        <v>90000</v>
      </c>
      <c r="E4626" t="s">
        <v>10</v>
      </c>
      <c r="F4626" t="s">
        <v>25</v>
      </c>
      <c r="G4626" t="s">
        <v>12</v>
      </c>
      <c r="H4626" t="s">
        <v>154</v>
      </c>
      <c r="I4626" t="s">
        <v>1676</v>
      </c>
      <c r="J4626" t="s">
        <v>1676</v>
      </c>
      <c r="K4626" t="s">
        <v>1676</v>
      </c>
      <c r="L4626" t="s">
        <v>1676</v>
      </c>
    </row>
    <row r="4627" spans="1:13" x14ac:dyDescent="0.3">
      <c r="A4627" t="s">
        <v>3573</v>
      </c>
      <c r="B4627">
        <v>2018</v>
      </c>
      <c r="C4627" s="1">
        <v>889000</v>
      </c>
      <c r="D4627">
        <v>20000</v>
      </c>
      <c r="E4627" t="s">
        <v>14</v>
      </c>
      <c r="F4627" t="s">
        <v>25</v>
      </c>
      <c r="G4627" t="s">
        <v>12</v>
      </c>
      <c r="H4627" t="s">
        <v>121</v>
      </c>
      <c r="I4627" t="s">
        <v>2062</v>
      </c>
      <c r="J4627" t="s">
        <v>1625</v>
      </c>
      <c r="K4627" t="s">
        <v>1685</v>
      </c>
      <c r="L4627" t="s">
        <v>1686</v>
      </c>
      <c r="M4627">
        <v>5</v>
      </c>
    </row>
    <row r="4628" spans="1:13" x14ac:dyDescent="0.3">
      <c r="A4628" t="s">
        <v>3538</v>
      </c>
      <c r="B4628">
        <v>2016</v>
      </c>
      <c r="C4628" s="1">
        <v>400000</v>
      </c>
      <c r="D4628">
        <v>60000</v>
      </c>
      <c r="E4628" t="s">
        <v>10</v>
      </c>
      <c r="F4628" t="s">
        <v>25</v>
      </c>
      <c r="G4628" t="s">
        <v>12</v>
      </c>
      <c r="H4628" t="s">
        <v>121</v>
      </c>
      <c r="I4628" t="s">
        <v>1733</v>
      </c>
      <c r="J4628" t="s">
        <v>1681</v>
      </c>
      <c r="K4628" t="s">
        <v>2206</v>
      </c>
      <c r="L4628" t="s">
        <v>1857</v>
      </c>
      <c r="M4628">
        <v>5</v>
      </c>
    </row>
    <row r="4629" spans="1:13" x14ac:dyDescent="0.3">
      <c r="A4629" t="s">
        <v>410</v>
      </c>
      <c r="B4629">
        <v>2018</v>
      </c>
      <c r="C4629" s="1">
        <v>390000</v>
      </c>
      <c r="D4629">
        <v>13120</v>
      </c>
      <c r="E4629" t="s">
        <v>10</v>
      </c>
      <c r="F4629" t="s">
        <v>25</v>
      </c>
      <c r="G4629" t="s">
        <v>12</v>
      </c>
      <c r="H4629" t="s">
        <v>121</v>
      </c>
      <c r="I4629" t="s">
        <v>2080</v>
      </c>
      <c r="J4629" t="s">
        <v>2081</v>
      </c>
      <c r="K4629" t="s">
        <v>2082</v>
      </c>
      <c r="L4629" t="s">
        <v>2083</v>
      </c>
      <c r="M4629">
        <v>5</v>
      </c>
    </row>
    <row r="4630" spans="1:13" x14ac:dyDescent="0.3">
      <c r="A4630" t="s">
        <v>3574</v>
      </c>
      <c r="B4630">
        <v>2017</v>
      </c>
      <c r="C4630" s="1">
        <v>1550000</v>
      </c>
      <c r="D4630">
        <v>87500</v>
      </c>
      <c r="E4630" t="s">
        <v>14</v>
      </c>
      <c r="F4630" t="s">
        <v>25</v>
      </c>
      <c r="G4630" t="s">
        <v>12</v>
      </c>
      <c r="H4630" t="s">
        <v>121</v>
      </c>
      <c r="I4630" t="s">
        <v>2172</v>
      </c>
      <c r="J4630" t="s">
        <v>2331</v>
      </c>
      <c r="K4630" t="s">
        <v>1803</v>
      </c>
      <c r="L4630" t="s">
        <v>2332</v>
      </c>
      <c r="M4630">
        <v>5</v>
      </c>
    </row>
    <row r="4631" spans="1:13" x14ac:dyDescent="0.3">
      <c r="A4631" t="s">
        <v>348</v>
      </c>
      <c r="B4631">
        <v>2014</v>
      </c>
      <c r="C4631" s="1">
        <v>600000</v>
      </c>
      <c r="D4631">
        <v>125000</v>
      </c>
      <c r="E4631" t="s">
        <v>14</v>
      </c>
      <c r="F4631" t="s">
        <v>25</v>
      </c>
      <c r="G4631" t="s">
        <v>12</v>
      </c>
      <c r="H4631" t="s">
        <v>121</v>
      </c>
      <c r="I4631" t="s">
        <v>1899</v>
      </c>
      <c r="J4631" t="s">
        <v>1900</v>
      </c>
      <c r="K4631" t="s">
        <v>1901</v>
      </c>
      <c r="L4631" t="s">
        <v>1902</v>
      </c>
      <c r="M4631">
        <v>5</v>
      </c>
    </row>
    <row r="4632" spans="1:13" x14ac:dyDescent="0.3">
      <c r="A4632" t="s">
        <v>883</v>
      </c>
      <c r="B4632">
        <v>2018</v>
      </c>
      <c r="C4632" s="1">
        <v>800000</v>
      </c>
      <c r="D4632">
        <v>25000</v>
      </c>
      <c r="E4632" t="s">
        <v>10</v>
      </c>
      <c r="F4632" t="s">
        <v>25</v>
      </c>
      <c r="G4632" t="s">
        <v>19</v>
      </c>
      <c r="H4632" t="s">
        <v>121</v>
      </c>
      <c r="I4632" t="s">
        <v>2065</v>
      </c>
      <c r="J4632" t="s">
        <v>1647</v>
      </c>
      <c r="K4632" t="s">
        <v>1648</v>
      </c>
      <c r="L4632" t="s">
        <v>2060</v>
      </c>
      <c r="M4632">
        <v>5</v>
      </c>
    </row>
    <row r="4633" spans="1:13" x14ac:dyDescent="0.3">
      <c r="A4633" t="s">
        <v>588</v>
      </c>
      <c r="B4633">
        <v>2013</v>
      </c>
      <c r="C4633" s="1">
        <v>600000</v>
      </c>
      <c r="D4633">
        <v>120000</v>
      </c>
      <c r="E4633" t="s">
        <v>14</v>
      </c>
      <c r="F4633" t="s">
        <v>25</v>
      </c>
      <c r="G4633" t="s">
        <v>12</v>
      </c>
      <c r="H4633" t="s">
        <v>154</v>
      </c>
      <c r="I4633" t="s">
        <v>1918</v>
      </c>
      <c r="J4633" t="s">
        <v>1625</v>
      </c>
      <c r="K4633" t="s">
        <v>1701</v>
      </c>
      <c r="L4633" t="s">
        <v>1686</v>
      </c>
      <c r="M4633">
        <v>7</v>
      </c>
    </row>
    <row r="4634" spans="1:13" x14ac:dyDescent="0.3">
      <c r="A4634" t="s">
        <v>514</v>
      </c>
      <c r="B4634">
        <v>2015</v>
      </c>
      <c r="C4634" s="1">
        <v>795000</v>
      </c>
      <c r="D4634">
        <v>35000</v>
      </c>
      <c r="E4634" t="s">
        <v>10</v>
      </c>
      <c r="F4634" t="s">
        <v>25</v>
      </c>
      <c r="G4634" t="s">
        <v>12</v>
      </c>
      <c r="H4634" t="s">
        <v>121</v>
      </c>
      <c r="I4634" t="s">
        <v>1925</v>
      </c>
      <c r="J4634" t="s">
        <v>1734</v>
      </c>
      <c r="K4634" t="s">
        <v>1735</v>
      </c>
      <c r="L4634" t="s">
        <v>2173</v>
      </c>
      <c r="M4634">
        <v>5</v>
      </c>
    </row>
    <row r="4635" spans="1:13" x14ac:dyDescent="0.3">
      <c r="A4635" t="s">
        <v>860</v>
      </c>
      <c r="B4635">
        <v>2016</v>
      </c>
      <c r="C4635" s="1">
        <v>735000</v>
      </c>
      <c r="D4635">
        <v>25000</v>
      </c>
      <c r="E4635" t="s">
        <v>14</v>
      </c>
      <c r="F4635" t="s">
        <v>25</v>
      </c>
      <c r="G4635" t="s">
        <v>12</v>
      </c>
      <c r="H4635" t="s">
        <v>121</v>
      </c>
      <c r="I4635" t="s">
        <v>1691</v>
      </c>
      <c r="J4635" t="s">
        <v>1639</v>
      </c>
      <c r="K4635" t="s">
        <v>1692</v>
      </c>
      <c r="L4635" t="s">
        <v>1693</v>
      </c>
      <c r="M4635">
        <v>5</v>
      </c>
    </row>
    <row r="4636" spans="1:13" x14ac:dyDescent="0.3">
      <c r="A4636" t="s">
        <v>3575</v>
      </c>
      <c r="B4636">
        <v>2005</v>
      </c>
      <c r="C4636" s="1">
        <v>250000</v>
      </c>
      <c r="D4636">
        <v>120000</v>
      </c>
      <c r="E4636" t="s">
        <v>14</v>
      </c>
      <c r="F4636" t="s">
        <v>25</v>
      </c>
      <c r="G4636" t="s">
        <v>12</v>
      </c>
      <c r="H4636" t="s">
        <v>154</v>
      </c>
      <c r="I4636" t="s">
        <v>3576</v>
      </c>
      <c r="J4636" t="s">
        <v>3145</v>
      </c>
      <c r="K4636" t="s">
        <v>1640</v>
      </c>
      <c r="L4636" t="s">
        <v>3577</v>
      </c>
      <c r="M4636">
        <v>5</v>
      </c>
    </row>
    <row r="4637" spans="1:13" x14ac:dyDescent="0.3">
      <c r="A4637" t="s">
        <v>1284</v>
      </c>
      <c r="B4637">
        <v>2018</v>
      </c>
      <c r="C4637" s="1">
        <v>400000</v>
      </c>
      <c r="D4637">
        <v>25000</v>
      </c>
      <c r="E4637" t="s">
        <v>10</v>
      </c>
      <c r="F4637" t="s">
        <v>25</v>
      </c>
      <c r="G4637" t="s">
        <v>19</v>
      </c>
      <c r="H4637" t="s">
        <v>121</v>
      </c>
      <c r="I4637" t="s">
        <v>3197</v>
      </c>
      <c r="J4637" t="s">
        <v>1916</v>
      </c>
      <c r="K4637" t="s">
        <v>1678</v>
      </c>
      <c r="L4637" t="s">
        <v>1917</v>
      </c>
      <c r="M4637">
        <v>5</v>
      </c>
    </row>
    <row r="4638" spans="1:13" x14ac:dyDescent="0.3">
      <c r="A4638" t="s">
        <v>349</v>
      </c>
      <c r="B4638">
        <v>2014</v>
      </c>
      <c r="C4638" s="1">
        <v>395000</v>
      </c>
      <c r="D4638">
        <v>140000</v>
      </c>
      <c r="E4638" t="s">
        <v>14</v>
      </c>
      <c r="F4638" t="s">
        <v>25</v>
      </c>
      <c r="G4638" t="s">
        <v>12</v>
      </c>
      <c r="H4638" t="s">
        <v>121</v>
      </c>
      <c r="I4638" t="s">
        <v>1720</v>
      </c>
      <c r="J4638" t="s">
        <v>2402</v>
      </c>
      <c r="K4638" t="s">
        <v>2403</v>
      </c>
      <c r="L4638" t="s">
        <v>2404</v>
      </c>
      <c r="M4638">
        <v>8</v>
      </c>
    </row>
    <row r="4639" spans="1:13" x14ac:dyDescent="0.3">
      <c r="A4639" t="s">
        <v>699</v>
      </c>
      <c r="B4639">
        <v>2005</v>
      </c>
      <c r="C4639" s="1">
        <v>130000</v>
      </c>
      <c r="D4639">
        <v>79000</v>
      </c>
      <c r="E4639" t="s">
        <v>14</v>
      </c>
      <c r="F4639" t="s">
        <v>25</v>
      </c>
      <c r="G4639" t="s">
        <v>12</v>
      </c>
      <c r="H4639" t="s">
        <v>126</v>
      </c>
      <c r="I4639" t="s">
        <v>2856</v>
      </c>
      <c r="J4639" t="s">
        <v>2039</v>
      </c>
      <c r="K4639" t="s">
        <v>1682</v>
      </c>
      <c r="L4639" t="s">
        <v>2857</v>
      </c>
      <c r="M4639">
        <v>5</v>
      </c>
    </row>
    <row r="4640" spans="1:13" x14ac:dyDescent="0.3">
      <c r="A4640" t="s">
        <v>3578</v>
      </c>
      <c r="B4640">
        <v>2015</v>
      </c>
      <c r="C4640" s="1">
        <v>600000</v>
      </c>
      <c r="D4640">
        <v>125000</v>
      </c>
      <c r="E4640" t="s">
        <v>14</v>
      </c>
      <c r="F4640" t="s">
        <v>25</v>
      </c>
      <c r="G4640" t="s">
        <v>12</v>
      </c>
      <c r="H4640" t="s">
        <v>121</v>
      </c>
      <c r="I4640" t="s">
        <v>3220</v>
      </c>
      <c r="J4640" t="s">
        <v>1667</v>
      </c>
      <c r="K4640" t="s">
        <v>1909</v>
      </c>
      <c r="L4640" t="s">
        <v>1910</v>
      </c>
      <c r="M4640">
        <v>8</v>
      </c>
    </row>
    <row r="4641" spans="1:13" x14ac:dyDescent="0.3">
      <c r="A4641" t="s">
        <v>1204</v>
      </c>
      <c r="B4641">
        <v>2016</v>
      </c>
      <c r="C4641" s="1">
        <v>720000</v>
      </c>
      <c r="D4641">
        <v>80000</v>
      </c>
      <c r="E4641" t="s">
        <v>14</v>
      </c>
      <c r="F4641" t="s">
        <v>25</v>
      </c>
      <c r="G4641" t="s">
        <v>12</v>
      </c>
      <c r="H4641" t="s">
        <v>121</v>
      </c>
      <c r="I4641" t="s">
        <v>2266</v>
      </c>
      <c r="J4641" t="s">
        <v>1639</v>
      </c>
      <c r="K4641" t="s">
        <v>1692</v>
      </c>
      <c r="L4641" t="s">
        <v>2793</v>
      </c>
      <c r="M4641">
        <v>5</v>
      </c>
    </row>
    <row r="4642" spans="1:13" x14ac:dyDescent="0.3">
      <c r="A4642" t="s">
        <v>759</v>
      </c>
      <c r="B4642">
        <v>2011</v>
      </c>
      <c r="C4642" s="1">
        <v>450000</v>
      </c>
      <c r="D4642">
        <v>110000</v>
      </c>
      <c r="E4642" t="s">
        <v>10</v>
      </c>
      <c r="F4642" t="s">
        <v>25</v>
      </c>
      <c r="G4642" t="s">
        <v>12</v>
      </c>
      <c r="H4642" t="s">
        <v>154</v>
      </c>
      <c r="I4642" t="s">
        <v>1716</v>
      </c>
      <c r="J4642" t="s">
        <v>1634</v>
      </c>
      <c r="K4642" t="s">
        <v>3579</v>
      </c>
      <c r="L4642" t="s">
        <v>1754</v>
      </c>
      <c r="M4642">
        <v>5</v>
      </c>
    </row>
    <row r="4643" spans="1:13" x14ac:dyDescent="0.3">
      <c r="A4643" t="s">
        <v>2553</v>
      </c>
      <c r="B4643">
        <v>2010</v>
      </c>
      <c r="C4643" s="1">
        <v>220000</v>
      </c>
      <c r="D4643">
        <v>80000</v>
      </c>
      <c r="E4643" t="s">
        <v>14</v>
      </c>
      <c r="F4643" t="s">
        <v>25</v>
      </c>
      <c r="G4643" t="s">
        <v>12</v>
      </c>
      <c r="H4643" t="s">
        <v>126</v>
      </c>
      <c r="I4643" t="s">
        <v>2052</v>
      </c>
      <c r="J4643" t="s">
        <v>2039</v>
      </c>
      <c r="K4643" t="s">
        <v>2197</v>
      </c>
      <c r="L4643" t="s">
        <v>2282</v>
      </c>
      <c r="M4643">
        <v>5</v>
      </c>
    </row>
    <row r="4644" spans="1:13" x14ac:dyDescent="0.3">
      <c r="A4644" t="s">
        <v>123</v>
      </c>
      <c r="B4644">
        <v>2014</v>
      </c>
      <c r="C4644" s="1">
        <v>545000</v>
      </c>
      <c r="D4644">
        <v>100000</v>
      </c>
      <c r="E4644" t="s">
        <v>14</v>
      </c>
      <c r="F4644" t="s">
        <v>25</v>
      </c>
      <c r="G4644" t="s">
        <v>12</v>
      </c>
      <c r="H4644" t="s">
        <v>126</v>
      </c>
      <c r="I4644" t="s">
        <v>1899</v>
      </c>
      <c r="J4644" t="s">
        <v>1900</v>
      </c>
      <c r="K4644" t="s">
        <v>1901</v>
      </c>
      <c r="L4644" t="s">
        <v>1902</v>
      </c>
      <c r="M4644">
        <v>5</v>
      </c>
    </row>
    <row r="4645" spans="1:13" x14ac:dyDescent="0.3">
      <c r="A4645" t="s">
        <v>475</v>
      </c>
      <c r="B4645">
        <v>2011</v>
      </c>
      <c r="C4645" s="1">
        <v>370000</v>
      </c>
      <c r="D4645">
        <v>100000</v>
      </c>
      <c r="E4645" t="s">
        <v>14</v>
      </c>
      <c r="F4645" t="s">
        <v>25</v>
      </c>
      <c r="G4645" t="s">
        <v>12</v>
      </c>
      <c r="H4645" t="s">
        <v>126</v>
      </c>
      <c r="I4645" t="s">
        <v>1831</v>
      </c>
      <c r="J4645" t="s">
        <v>1832</v>
      </c>
      <c r="K4645" t="s">
        <v>1833</v>
      </c>
      <c r="L4645" t="s">
        <v>1631</v>
      </c>
      <c r="M4645">
        <v>5</v>
      </c>
    </row>
    <row r="4646" spans="1:13" x14ac:dyDescent="0.3">
      <c r="A4646" t="s">
        <v>3580</v>
      </c>
      <c r="B4646">
        <v>2010</v>
      </c>
      <c r="C4646" s="1">
        <v>450000</v>
      </c>
      <c r="D4646">
        <v>78000</v>
      </c>
      <c r="E4646" t="s">
        <v>14</v>
      </c>
      <c r="F4646" t="s">
        <v>25</v>
      </c>
      <c r="G4646" t="s">
        <v>12</v>
      </c>
      <c r="H4646" t="s">
        <v>121</v>
      </c>
      <c r="I4646" t="s">
        <v>1994</v>
      </c>
      <c r="J4646" t="s">
        <v>2164</v>
      </c>
      <c r="K4646" t="s">
        <v>2165</v>
      </c>
      <c r="L4646" t="s">
        <v>2166</v>
      </c>
      <c r="M4646">
        <v>7</v>
      </c>
    </row>
    <row r="4647" spans="1:13" x14ac:dyDescent="0.3">
      <c r="A4647" t="s">
        <v>3581</v>
      </c>
      <c r="B4647">
        <v>2018</v>
      </c>
      <c r="C4647" s="1">
        <v>750000</v>
      </c>
      <c r="D4647">
        <v>15000</v>
      </c>
      <c r="E4647" t="s">
        <v>10</v>
      </c>
      <c r="F4647" t="s">
        <v>25</v>
      </c>
      <c r="G4647" t="s">
        <v>19</v>
      </c>
      <c r="H4647" t="s">
        <v>121</v>
      </c>
      <c r="I4647" t="s">
        <v>2065</v>
      </c>
      <c r="J4647" t="s">
        <v>1647</v>
      </c>
      <c r="K4647" t="s">
        <v>1648</v>
      </c>
      <c r="L4647" t="s">
        <v>2508</v>
      </c>
      <c r="M4647">
        <v>5</v>
      </c>
    </row>
    <row r="4648" spans="1:13" x14ac:dyDescent="0.3">
      <c r="A4648" t="s">
        <v>1063</v>
      </c>
      <c r="B4648">
        <v>2015</v>
      </c>
      <c r="C4648" s="1">
        <v>1100000</v>
      </c>
      <c r="D4648">
        <v>70000</v>
      </c>
      <c r="E4648" t="s">
        <v>14</v>
      </c>
      <c r="F4648" t="s">
        <v>25</v>
      </c>
      <c r="G4648" t="s">
        <v>12</v>
      </c>
      <c r="H4648" t="s">
        <v>121</v>
      </c>
      <c r="I4648" t="s">
        <v>2340</v>
      </c>
      <c r="J4648" t="s">
        <v>1742</v>
      </c>
      <c r="K4648" t="s">
        <v>1877</v>
      </c>
      <c r="L4648" t="s">
        <v>2357</v>
      </c>
      <c r="M4648">
        <v>7</v>
      </c>
    </row>
    <row r="4649" spans="1:13" x14ac:dyDescent="0.3">
      <c r="A4649" t="s">
        <v>330</v>
      </c>
      <c r="B4649">
        <v>2019</v>
      </c>
      <c r="C4649" s="1">
        <v>711000</v>
      </c>
      <c r="D4649">
        <v>5000</v>
      </c>
      <c r="E4649" t="s">
        <v>10</v>
      </c>
      <c r="F4649" t="s">
        <v>25</v>
      </c>
      <c r="G4649" t="s">
        <v>12</v>
      </c>
      <c r="H4649" t="s">
        <v>121</v>
      </c>
      <c r="I4649" t="s">
        <v>1707</v>
      </c>
      <c r="J4649" t="s">
        <v>1647</v>
      </c>
      <c r="K4649" t="s">
        <v>1708</v>
      </c>
      <c r="L4649" t="s">
        <v>1709</v>
      </c>
      <c r="M4649">
        <v>5</v>
      </c>
    </row>
    <row r="4650" spans="1:13" x14ac:dyDescent="0.3">
      <c r="A4650" t="s">
        <v>275</v>
      </c>
      <c r="B4650">
        <v>2016</v>
      </c>
      <c r="C4650" s="1">
        <v>285000</v>
      </c>
      <c r="D4650">
        <v>75000</v>
      </c>
      <c r="E4650" t="s">
        <v>10</v>
      </c>
      <c r="F4650" t="s">
        <v>25</v>
      </c>
      <c r="G4650" t="s">
        <v>12</v>
      </c>
      <c r="H4650" t="s">
        <v>121</v>
      </c>
      <c r="I4650" t="s">
        <v>1729</v>
      </c>
      <c r="J4650" t="s">
        <v>1730</v>
      </c>
      <c r="K4650" t="s">
        <v>1758</v>
      </c>
      <c r="L4650" t="s">
        <v>1731</v>
      </c>
      <c r="M4650">
        <v>5</v>
      </c>
    </row>
    <row r="4651" spans="1:13" x14ac:dyDescent="0.3">
      <c r="A4651" t="s">
        <v>364</v>
      </c>
      <c r="B4651">
        <v>2020</v>
      </c>
      <c r="C4651" s="1">
        <v>749000</v>
      </c>
      <c r="D4651">
        <v>5500</v>
      </c>
      <c r="E4651" t="s">
        <v>10</v>
      </c>
      <c r="F4651" t="s">
        <v>25</v>
      </c>
      <c r="G4651" t="s">
        <v>12</v>
      </c>
      <c r="H4651" t="s">
        <v>121</v>
      </c>
      <c r="I4651" t="s">
        <v>2177</v>
      </c>
      <c r="J4651" t="s">
        <v>1647</v>
      </c>
      <c r="K4651" t="s">
        <v>1870</v>
      </c>
      <c r="L4651" t="s">
        <v>1871</v>
      </c>
      <c r="M4651">
        <v>5</v>
      </c>
    </row>
    <row r="4652" spans="1:13" x14ac:dyDescent="0.3">
      <c r="A4652" t="s">
        <v>361</v>
      </c>
      <c r="B4652">
        <v>2016</v>
      </c>
      <c r="C4652" s="1">
        <v>550000</v>
      </c>
      <c r="D4652">
        <v>80000</v>
      </c>
      <c r="E4652" t="s">
        <v>14</v>
      </c>
      <c r="F4652" t="s">
        <v>25</v>
      </c>
      <c r="G4652" t="s">
        <v>12</v>
      </c>
      <c r="H4652" t="s">
        <v>126</v>
      </c>
      <c r="I4652" t="s">
        <v>3582</v>
      </c>
      <c r="J4652" t="s">
        <v>1667</v>
      </c>
      <c r="K4652" t="s">
        <v>1668</v>
      </c>
      <c r="L4652" t="s">
        <v>2271</v>
      </c>
      <c r="M4652">
        <v>5</v>
      </c>
    </row>
    <row r="4653" spans="1:13" x14ac:dyDescent="0.3">
      <c r="A4653" t="s">
        <v>286</v>
      </c>
      <c r="B4653">
        <v>2010</v>
      </c>
      <c r="C4653" s="1">
        <v>300000</v>
      </c>
      <c r="D4653">
        <v>120000</v>
      </c>
      <c r="E4653" t="s">
        <v>14</v>
      </c>
      <c r="F4653" t="s">
        <v>25</v>
      </c>
      <c r="G4653" t="s">
        <v>12</v>
      </c>
      <c r="H4653" t="s">
        <v>126</v>
      </c>
      <c r="I4653" t="s">
        <v>1674</v>
      </c>
      <c r="J4653" t="s">
        <v>1625</v>
      </c>
      <c r="K4653" t="s">
        <v>1675</v>
      </c>
      <c r="L4653" t="s">
        <v>1627</v>
      </c>
      <c r="M4653">
        <v>5</v>
      </c>
    </row>
    <row r="4654" spans="1:13" x14ac:dyDescent="0.3">
      <c r="A4654" t="s">
        <v>3292</v>
      </c>
      <c r="B4654">
        <v>2017</v>
      </c>
      <c r="C4654" s="1">
        <v>625000</v>
      </c>
      <c r="D4654">
        <v>70000</v>
      </c>
      <c r="E4654" t="s">
        <v>14</v>
      </c>
      <c r="F4654" t="s">
        <v>25</v>
      </c>
      <c r="G4654" t="s">
        <v>12</v>
      </c>
      <c r="H4654" t="s">
        <v>121</v>
      </c>
      <c r="I4654" t="s">
        <v>2224</v>
      </c>
      <c r="J4654" t="s">
        <v>1625</v>
      </c>
      <c r="K4654" t="s">
        <v>1626</v>
      </c>
      <c r="L4654" t="s">
        <v>1627</v>
      </c>
      <c r="M4654">
        <v>5</v>
      </c>
    </row>
    <row r="4655" spans="1:13" x14ac:dyDescent="0.3">
      <c r="A4655" t="s">
        <v>313</v>
      </c>
      <c r="B4655">
        <v>2017</v>
      </c>
      <c r="C4655" s="1">
        <v>650000</v>
      </c>
      <c r="D4655">
        <v>80000</v>
      </c>
      <c r="E4655" t="s">
        <v>10</v>
      </c>
      <c r="F4655" t="s">
        <v>25</v>
      </c>
      <c r="G4655" t="s">
        <v>12</v>
      </c>
      <c r="H4655" t="s">
        <v>126</v>
      </c>
      <c r="I4655" t="s">
        <v>2175</v>
      </c>
      <c r="J4655" t="s">
        <v>1647</v>
      </c>
      <c r="K4655" t="s">
        <v>1648</v>
      </c>
      <c r="L4655" t="s">
        <v>2176</v>
      </c>
      <c r="M4655">
        <v>5</v>
      </c>
    </row>
    <row r="4656" spans="1:13" x14ac:dyDescent="0.3">
      <c r="A4656" t="s">
        <v>348</v>
      </c>
      <c r="B4656">
        <v>2014</v>
      </c>
      <c r="C4656" s="1">
        <v>575000</v>
      </c>
      <c r="D4656">
        <v>120000</v>
      </c>
      <c r="E4656" t="s">
        <v>14</v>
      </c>
      <c r="F4656" t="s">
        <v>25</v>
      </c>
      <c r="G4656" t="s">
        <v>12</v>
      </c>
      <c r="H4656" t="s">
        <v>154</v>
      </c>
      <c r="I4656" t="s">
        <v>1899</v>
      </c>
      <c r="J4656" t="s">
        <v>1900</v>
      </c>
      <c r="K4656" t="s">
        <v>1901</v>
      </c>
      <c r="L4656" t="s">
        <v>1902</v>
      </c>
      <c r="M4656">
        <v>5</v>
      </c>
    </row>
    <row r="4657" spans="1:13" x14ac:dyDescent="0.3">
      <c r="A4657" t="s">
        <v>219</v>
      </c>
      <c r="B4657">
        <v>2016</v>
      </c>
      <c r="C4657" s="1">
        <v>631000</v>
      </c>
      <c r="D4657">
        <v>75000</v>
      </c>
      <c r="E4657" t="s">
        <v>14</v>
      </c>
      <c r="F4657" t="s">
        <v>25</v>
      </c>
      <c r="G4657" t="s">
        <v>12</v>
      </c>
      <c r="H4657" t="s">
        <v>126</v>
      </c>
      <c r="I4657" t="s">
        <v>1699</v>
      </c>
      <c r="J4657" t="s">
        <v>1625</v>
      </c>
      <c r="K4657" t="s">
        <v>1626</v>
      </c>
      <c r="L4657" t="s">
        <v>1627</v>
      </c>
      <c r="M4657">
        <v>5</v>
      </c>
    </row>
    <row r="4658" spans="1:13" x14ac:dyDescent="0.3">
      <c r="A4658" t="s">
        <v>3571</v>
      </c>
      <c r="B4658">
        <v>2010</v>
      </c>
      <c r="C4658" s="1">
        <v>220000</v>
      </c>
      <c r="D4658">
        <v>80000</v>
      </c>
      <c r="E4658" t="s">
        <v>14</v>
      </c>
      <c r="F4658" t="s">
        <v>25</v>
      </c>
      <c r="G4658" t="s">
        <v>12</v>
      </c>
      <c r="H4658" t="s">
        <v>126</v>
      </c>
      <c r="I4658" t="s">
        <v>2052</v>
      </c>
      <c r="J4658" t="s">
        <v>2039</v>
      </c>
      <c r="K4658" t="s">
        <v>2197</v>
      </c>
      <c r="L4658" t="s">
        <v>2282</v>
      </c>
      <c r="M4658">
        <v>5</v>
      </c>
    </row>
    <row r="4659" spans="1:13" x14ac:dyDescent="0.3">
      <c r="A4659" t="s">
        <v>1249</v>
      </c>
      <c r="B4659">
        <v>2017</v>
      </c>
      <c r="C4659" s="1">
        <v>600000</v>
      </c>
      <c r="D4659">
        <v>40000</v>
      </c>
      <c r="E4659" t="s">
        <v>10</v>
      </c>
      <c r="F4659" t="s">
        <v>25</v>
      </c>
      <c r="G4659" t="s">
        <v>12</v>
      </c>
      <c r="H4659" t="s">
        <v>126</v>
      </c>
      <c r="I4659" t="s">
        <v>1703</v>
      </c>
      <c r="J4659" t="s">
        <v>1704</v>
      </c>
      <c r="K4659" t="s">
        <v>2064</v>
      </c>
      <c r="L4659" t="s">
        <v>1706</v>
      </c>
      <c r="M4659">
        <v>5</v>
      </c>
    </row>
    <row r="4660" spans="1:13" x14ac:dyDescent="0.3">
      <c r="A4660" t="s">
        <v>170</v>
      </c>
      <c r="B4660">
        <v>1997</v>
      </c>
      <c r="C4660" s="1">
        <v>160000</v>
      </c>
      <c r="D4660">
        <v>100000</v>
      </c>
      <c r="E4660" t="s">
        <v>14</v>
      </c>
      <c r="F4660" t="s">
        <v>25</v>
      </c>
      <c r="G4660" t="s">
        <v>12</v>
      </c>
      <c r="H4660" t="s">
        <v>151</v>
      </c>
      <c r="I4660" t="s">
        <v>1676</v>
      </c>
      <c r="J4660" t="s">
        <v>1676</v>
      </c>
      <c r="K4660" t="s">
        <v>1676</v>
      </c>
      <c r="L4660" t="s">
        <v>1676</v>
      </c>
    </row>
    <row r="4661" spans="1:13" x14ac:dyDescent="0.3">
      <c r="A4661" t="s">
        <v>933</v>
      </c>
      <c r="B4661">
        <v>2012</v>
      </c>
      <c r="C4661" s="1">
        <v>390000</v>
      </c>
      <c r="D4661">
        <v>120000</v>
      </c>
      <c r="E4661" t="s">
        <v>14</v>
      </c>
      <c r="F4661" t="s">
        <v>25</v>
      </c>
      <c r="G4661" t="s">
        <v>12</v>
      </c>
      <c r="H4661" t="s">
        <v>121</v>
      </c>
      <c r="I4661" t="s">
        <v>2286</v>
      </c>
      <c r="J4661" t="s">
        <v>1629</v>
      </c>
      <c r="K4661" t="s">
        <v>2090</v>
      </c>
      <c r="L4661" t="s">
        <v>2287</v>
      </c>
      <c r="M4661">
        <v>5</v>
      </c>
    </row>
    <row r="4662" spans="1:13" x14ac:dyDescent="0.3">
      <c r="A4662" t="s">
        <v>964</v>
      </c>
      <c r="B4662">
        <v>2007</v>
      </c>
      <c r="C4662" s="1">
        <v>375000</v>
      </c>
      <c r="D4662">
        <v>110000</v>
      </c>
      <c r="E4662" t="s">
        <v>14</v>
      </c>
      <c r="F4662" t="s">
        <v>25</v>
      </c>
      <c r="G4662" t="s">
        <v>12</v>
      </c>
      <c r="H4662" t="s">
        <v>151</v>
      </c>
      <c r="I4662" t="s">
        <v>2914</v>
      </c>
      <c r="J4662" t="s">
        <v>2439</v>
      </c>
      <c r="K4662" t="s">
        <v>2915</v>
      </c>
      <c r="L4662" t="s">
        <v>2916</v>
      </c>
      <c r="M4662">
        <v>8</v>
      </c>
    </row>
    <row r="4663" spans="1:13" x14ac:dyDescent="0.3">
      <c r="A4663" t="s">
        <v>656</v>
      </c>
      <c r="B4663">
        <v>2010</v>
      </c>
      <c r="C4663" s="1">
        <v>340000</v>
      </c>
      <c r="D4663">
        <v>110000</v>
      </c>
      <c r="E4663" t="s">
        <v>14</v>
      </c>
      <c r="F4663" t="s">
        <v>25</v>
      </c>
      <c r="G4663" t="s">
        <v>12</v>
      </c>
      <c r="H4663" t="s">
        <v>121</v>
      </c>
      <c r="I4663" t="s">
        <v>1638</v>
      </c>
      <c r="J4663" t="s">
        <v>1639</v>
      </c>
      <c r="K4663" t="s">
        <v>1640</v>
      </c>
      <c r="L4663" t="s">
        <v>1641</v>
      </c>
      <c r="M4663">
        <v>5</v>
      </c>
    </row>
    <row r="4664" spans="1:13" x14ac:dyDescent="0.3">
      <c r="A4664" t="s">
        <v>3583</v>
      </c>
      <c r="B4664">
        <v>2019</v>
      </c>
      <c r="C4664" s="1">
        <v>670000</v>
      </c>
      <c r="D4664">
        <v>2000</v>
      </c>
      <c r="E4664" t="s">
        <v>14</v>
      </c>
      <c r="F4664" t="s">
        <v>25</v>
      </c>
      <c r="G4664" t="s">
        <v>12</v>
      </c>
      <c r="H4664" t="s">
        <v>121</v>
      </c>
      <c r="I4664" t="s">
        <v>2141</v>
      </c>
      <c r="J4664" t="s">
        <v>2142</v>
      </c>
      <c r="K4664" t="s">
        <v>2143</v>
      </c>
      <c r="L4664" t="s">
        <v>2144</v>
      </c>
      <c r="M4664">
        <v>5</v>
      </c>
    </row>
    <row r="4665" spans="1:13" x14ac:dyDescent="0.3">
      <c r="A4665" t="s">
        <v>219</v>
      </c>
      <c r="B4665">
        <v>2014</v>
      </c>
      <c r="C4665" s="1">
        <v>530000</v>
      </c>
      <c r="D4665">
        <v>80000</v>
      </c>
      <c r="E4665" t="s">
        <v>14</v>
      </c>
      <c r="F4665" t="s">
        <v>25</v>
      </c>
      <c r="G4665" t="s">
        <v>12</v>
      </c>
      <c r="H4665" t="s">
        <v>126</v>
      </c>
      <c r="I4665" t="s">
        <v>1624</v>
      </c>
      <c r="J4665" t="s">
        <v>1625</v>
      </c>
      <c r="K4665" t="s">
        <v>1626</v>
      </c>
      <c r="L4665" t="s">
        <v>1627</v>
      </c>
      <c r="M4665">
        <v>5</v>
      </c>
    </row>
    <row r="4666" spans="1:13" x14ac:dyDescent="0.3">
      <c r="A4666" t="s">
        <v>1024</v>
      </c>
      <c r="B4666">
        <v>2015</v>
      </c>
      <c r="C4666" s="1">
        <v>350000</v>
      </c>
      <c r="D4666">
        <v>38000</v>
      </c>
      <c r="E4666" t="s">
        <v>10</v>
      </c>
      <c r="F4666" t="s">
        <v>25</v>
      </c>
      <c r="G4666" t="s">
        <v>19</v>
      </c>
      <c r="H4666" t="s">
        <v>126</v>
      </c>
      <c r="I4666" t="s">
        <v>1729</v>
      </c>
      <c r="J4666" t="s">
        <v>1730</v>
      </c>
      <c r="K4666" t="s">
        <v>1758</v>
      </c>
      <c r="L4666" t="s">
        <v>1731</v>
      </c>
      <c r="M4666">
        <v>5</v>
      </c>
    </row>
    <row r="4667" spans="1:13" x14ac:dyDescent="0.3">
      <c r="A4667" t="s">
        <v>2880</v>
      </c>
      <c r="B4667">
        <v>2014</v>
      </c>
      <c r="C4667" s="1">
        <v>415000</v>
      </c>
      <c r="D4667">
        <v>46000</v>
      </c>
      <c r="E4667" t="s">
        <v>10</v>
      </c>
      <c r="F4667" t="s">
        <v>11</v>
      </c>
      <c r="G4667" t="s">
        <v>12</v>
      </c>
      <c r="H4667" t="s">
        <v>121</v>
      </c>
      <c r="I4667" t="s">
        <v>1906</v>
      </c>
      <c r="J4667" t="s">
        <v>1730</v>
      </c>
      <c r="K4667" t="s">
        <v>1843</v>
      </c>
      <c r="L4667" t="s">
        <v>1731</v>
      </c>
      <c r="M4667">
        <v>5</v>
      </c>
    </row>
    <row r="4668" spans="1:13" x14ac:dyDescent="0.3">
      <c r="A4668" t="s">
        <v>3584</v>
      </c>
      <c r="B4668">
        <v>2014</v>
      </c>
      <c r="C4668" s="1">
        <v>700000</v>
      </c>
      <c r="D4668">
        <v>102000</v>
      </c>
      <c r="E4668" t="s">
        <v>14</v>
      </c>
      <c r="F4668" t="s">
        <v>11</v>
      </c>
      <c r="G4668" t="s">
        <v>12</v>
      </c>
      <c r="H4668" t="s">
        <v>121</v>
      </c>
      <c r="I4668" t="s">
        <v>2570</v>
      </c>
      <c r="J4668" t="s">
        <v>1629</v>
      </c>
      <c r="K4668" t="s">
        <v>2905</v>
      </c>
      <c r="L4668" t="s">
        <v>2906</v>
      </c>
      <c r="M4668">
        <v>7</v>
      </c>
    </row>
    <row r="4669" spans="1:13" x14ac:dyDescent="0.3">
      <c r="A4669" t="s">
        <v>923</v>
      </c>
      <c r="B4669">
        <v>2012</v>
      </c>
      <c r="C4669" s="1">
        <v>925000</v>
      </c>
      <c r="D4669">
        <v>96000</v>
      </c>
      <c r="E4669" t="s">
        <v>14</v>
      </c>
      <c r="F4669" t="s">
        <v>11</v>
      </c>
      <c r="G4669" t="s">
        <v>19</v>
      </c>
      <c r="H4669" t="s">
        <v>126</v>
      </c>
      <c r="I4669" t="s">
        <v>2707</v>
      </c>
      <c r="J4669" t="s">
        <v>1839</v>
      </c>
      <c r="K4669" t="s">
        <v>1958</v>
      </c>
      <c r="L4669" t="s">
        <v>2708</v>
      </c>
      <c r="M4669">
        <v>5</v>
      </c>
    </row>
    <row r="4670" spans="1:13" x14ac:dyDescent="0.3">
      <c r="A4670" t="s">
        <v>3585</v>
      </c>
      <c r="B4670">
        <v>2017</v>
      </c>
      <c r="C4670" s="1">
        <v>375000</v>
      </c>
      <c r="D4670">
        <v>20000</v>
      </c>
      <c r="E4670" t="s">
        <v>10</v>
      </c>
      <c r="F4670" t="s">
        <v>11</v>
      </c>
      <c r="G4670" t="s">
        <v>19</v>
      </c>
      <c r="H4670" t="s">
        <v>121</v>
      </c>
      <c r="I4670" t="s">
        <v>1817</v>
      </c>
      <c r="J4670" t="s">
        <v>1916</v>
      </c>
      <c r="K4670" t="s">
        <v>1678</v>
      </c>
      <c r="L4670" t="s">
        <v>1917</v>
      </c>
      <c r="M4670">
        <v>5</v>
      </c>
    </row>
    <row r="4671" spans="1:13" x14ac:dyDescent="0.3">
      <c r="A4671" t="s">
        <v>655</v>
      </c>
      <c r="B4671">
        <v>2015</v>
      </c>
      <c r="C4671" s="1">
        <v>575000</v>
      </c>
      <c r="D4671">
        <v>16000</v>
      </c>
      <c r="E4671" t="s">
        <v>10</v>
      </c>
      <c r="F4671" t="s">
        <v>11</v>
      </c>
      <c r="G4671" t="s">
        <v>12</v>
      </c>
      <c r="H4671" t="s">
        <v>121</v>
      </c>
      <c r="I4671" t="s">
        <v>1864</v>
      </c>
      <c r="J4671" t="s">
        <v>1647</v>
      </c>
      <c r="K4671" t="s">
        <v>2037</v>
      </c>
      <c r="L4671" t="s">
        <v>1865</v>
      </c>
      <c r="M4671">
        <v>5</v>
      </c>
    </row>
    <row r="4672" spans="1:13" x14ac:dyDescent="0.3">
      <c r="A4672" t="s">
        <v>289</v>
      </c>
      <c r="B4672">
        <v>2013</v>
      </c>
      <c r="C4672" s="1">
        <v>425000</v>
      </c>
      <c r="D4672">
        <v>23000</v>
      </c>
      <c r="E4672" t="s">
        <v>10</v>
      </c>
      <c r="F4672" t="s">
        <v>11</v>
      </c>
      <c r="G4672" t="s">
        <v>12</v>
      </c>
      <c r="H4672" t="s">
        <v>121</v>
      </c>
      <c r="I4672" t="s">
        <v>1733</v>
      </c>
      <c r="J4672" t="s">
        <v>1647</v>
      </c>
      <c r="K4672" t="s">
        <v>2086</v>
      </c>
      <c r="L4672" t="s">
        <v>2087</v>
      </c>
      <c r="M4672">
        <v>5</v>
      </c>
    </row>
    <row r="4673" spans="1:13" x14ac:dyDescent="0.3">
      <c r="A4673" t="s">
        <v>453</v>
      </c>
      <c r="B4673">
        <v>2011</v>
      </c>
      <c r="C4673" s="1">
        <v>245000</v>
      </c>
      <c r="D4673">
        <v>25000</v>
      </c>
      <c r="E4673" t="s">
        <v>10</v>
      </c>
      <c r="F4673" t="s">
        <v>11</v>
      </c>
      <c r="G4673" t="s">
        <v>12</v>
      </c>
      <c r="H4673" t="s">
        <v>121</v>
      </c>
      <c r="I4673" t="s">
        <v>1813</v>
      </c>
      <c r="J4673" t="s">
        <v>1814</v>
      </c>
      <c r="K4673" t="s">
        <v>1815</v>
      </c>
      <c r="L4673" t="s">
        <v>1816</v>
      </c>
      <c r="M4673">
        <v>5</v>
      </c>
    </row>
    <row r="4674" spans="1:13" x14ac:dyDescent="0.3">
      <c r="A4674" t="s">
        <v>3586</v>
      </c>
      <c r="B4674">
        <v>2015</v>
      </c>
      <c r="C4674" s="1">
        <v>540000</v>
      </c>
      <c r="D4674">
        <v>35000</v>
      </c>
      <c r="E4674" t="s">
        <v>10</v>
      </c>
      <c r="F4674" t="s">
        <v>11</v>
      </c>
      <c r="G4674" t="s">
        <v>12</v>
      </c>
      <c r="H4674" t="s">
        <v>126</v>
      </c>
      <c r="I4674" t="s">
        <v>1633</v>
      </c>
      <c r="J4674" t="s">
        <v>1634</v>
      </c>
      <c r="K4674" t="s">
        <v>2342</v>
      </c>
      <c r="L4674" t="s">
        <v>2343</v>
      </c>
      <c r="M4674">
        <v>5</v>
      </c>
    </row>
    <row r="4675" spans="1:13" x14ac:dyDescent="0.3">
      <c r="A4675" t="s">
        <v>3587</v>
      </c>
      <c r="B4675">
        <v>2011</v>
      </c>
      <c r="C4675" s="1">
        <v>1000000</v>
      </c>
      <c r="D4675">
        <v>90000</v>
      </c>
      <c r="E4675" t="s">
        <v>14</v>
      </c>
      <c r="F4675" t="s">
        <v>11</v>
      </c>
      <c r="G4675" t="s">
        <v>19</v>
      </c>
      <c r="H4675" t="s">
        <v>121</v>
      </c>
      <c r="I4675" t="s">
        <v>3588</v>
      </c>
      <c r="J4675" t="s">
        <v>1769</v>
      </c>
      <c r="K4675" t="s">
        <v>1963</v>
      </c>
      <c r="L4675" t="s">
        <v>1964</v>
      </c>
      <c r="M4675">
        <v>5</v>
      </c>
    </row>
    <row r="4676" spans="1:13" x14ac:dyDescent="0.3">
      <c r="A4676" t="s">
        <v>185</v>
      </c>
      <c r="B4676">
        <v>2013</v>
      </c>
      <c r="C4676" s="1">
        <v>291000</v>
      </c>
      <c r="D4676">
        <v>37000</v>
      </c>
      <c r="E4676" t="s">
        <v>10</v>
      </c>
      <c r="F4676" t="s">
        <v>11</v>
      </c>
      <c r="G4676" t="s">
        <v>12</v>
      </c>
      <c r="H4676" t="s">
        <v>121</v>
      </c>
      <c r="I4676" t="s">
        <v>1807</v>
      </c>
      <c r="J4676" t="s">
        <v>1647</v>
      </c>
      <c r="K4676" t="s">
        <v>1808</v>
      </c>
      <c r="L4676" t="s">
        <v>2118</v>
      </c>
      <c r="M4676">
        <v>5</v>
      </c>
    </row>
    <row r="4677" spans="1:13" x14ac:dyDescent="0.3">
      <c r="A4677" t="s">
        <v>226</v>
      </c>
      <c r="B4677">
        <v>2017</v>
      </c>
      <c r="C4677" s="1">
        <v>600000</v>
      </c>
      <c r="D4677">
        <v>34000</v>
      </c>
      <c r="E4677" t="s">
        <v>10</v>
      </c>
      <c r="F4677" t="s">
        <v>11</v>
      </c>
      <c r="G4677" t="s">
        <v>12</v>
      </c>
      <c r="H4677" t="s">
        <v>126</v>
      </c>
      <c r="I4677" t="s">
        <v>1707</v>
      </c>
      <c r="J4677" t="s">
        <v>1647</v>
      </c>
      <c r="K4677" t="s">
        <v>1708</v>
      </c>
      <c r="L4677" t="s">
        <v>1709</v>
      </c>
      <c r="M4677">
        <v>5</v>
      </c>
    </row>
    <row r="4678" spans="1:13" x14ac:dyDescent="0.3">
      <c r="A4678" t="s">
        <v>774</v>
      </c>
      <c r="B4678">
        <v>2012</v>
      </c>
      <c r="C4678" s="1">
        <v>355000</v>
      </c>
      <c r="D4678">
        <v>60000</v>
      </c>
      <c r="E4678" t="s">
        <v>10</v>
      </c>
      <c r="F4678" t="s">
        <v>11</v>
      </c>
      <c r="G4678" t="s">
        <v>12</v>
      </c>
      <c r="H4678" t="s">
        <v>121</v>
      </c>
      <c r="I4678" t="s">
        <v>1633</v>
      </c>
      <c r="J4678" t="s">
        <v>1634</v>
      </c>
      <c r="K4678" t="s">
        <v>2342</v>
      </c>
      <c r="L4678" t="s">
        <v>2343</v>
      </c>
      <c r="M4678">
        <v>5</v>
      </c>
    </row>
    <row r="4679" spans="1:13" x14ac:dyDescent="0.3">
      <c r="A4679" t="s">
        <v>531</v>
      </c>
      <c r="B4679">
        <v>2010</v>
      </c>
      <c r="C4679" s="1">
        <v>225000</v>
      </c>
      <c r="D4679">
        <v>50000</v>
      </c>
      <c r="E4679" t="s">
        <v>10</v>
      </c>
      <c r="F4679" t="s">
        <v>11</v>
      </c>
      <c r="G4679" t="s">
        <v>12</v>
      </c>
      <c r="H4679" t="s">
        <v>121</v>
      </c>
      <c r="I4679" t="s">
        <v>1807</v>
      </c>
      <c r="J4679" t="s">
        <v>1647</v>
      </c>
      <c r="K4679" t="s">
        <v>1808</v>
      </c>
      <c r="L4679" t="s">
        <v>1809</v>
      </c>
      <c r="M4679">
        <v>5</v>
      </c>
    </row>
    <row r="4680" spans="1:13" x14ac:dyDescent="0.3">
      <c r="A4680" t="s">
        <v>3589</v>
      </c>
      <c r="B4680">
        <v>2013</v>
      </c>
      <c r="C4680" s="1">
        <v>350000</v>
      </c>
      <c r="D4680">
        <v>37000</v>
      </c>
      <c r="E4680" t="s">
        <v>10</v>
      </c>
      <c r="F4680" t="s">
        <v>11</v>
      </c>
      <c r="G4680" t="s">
        <v>12</v>
      </c>
      <c r="H4680" t="s">
        <v>121</v>
      </c>
      <c r="I4680" t="s">
        <v>2366</v>
      </c>
      <c r="J4680" t="s">
        <v>1663</v>
      </c>
      <c r="K4680" t="s">
        <v>3590</v>
      </c>
      <c r="L4680" t="s">
        <v>3273</v>
      </c>
      <c r="M4680">
        <v>7</v>
      </c>
    </row>
    <row r="4681" spans="1:13" x14ac:dyDescent="0.3">
      <c r="A4681" t="s">
        <v>354</v>
      </c>
      <c r="B4681">
        <v>2012</v>
      </c>
      <c r="C4681" s="1">
        <v>200000</v>
      </c>
      <c r="D4681">
        <v>38000</v>
      </c>
      <c r="E4681" t="s">
        <v>10</v>
      </c>
      <c r="F4681" t="s">
        <v>11</v>
      </c>
      <c r="G4681" t="s">
        <v>12</v>
      </c>
      <c r="H4681" t="s">
        <v>126</v>
      </c>
      <c r="I4681" t="s">
        <v>1710</v>
      </c>
      <c r="J4681" t="s">
        <v>1655</v>
      </c>
      <c r="K4681" t="s">
        <v>1711</v>
      </c>
      <c r="L4681" t="s">
        <v>1712</v>
      </c>
      <c r="M4681">
        <v>5</v>
      </c>
    </row>
    <row r="4682" spans="1:13" x14ac:dyDescent="0.3">
      <c r="A4682" t="s">
        <v>367</v>
      </c>
      <c r="B4682">
        <v>2017</v>
      </c>
      <c r="C4682" s="1">
        <v>600000</v>
      </c>
      <c r="D4682">
        <v>40000</v>
      </c>
      <c r="E4682" t="s">
        <v>14</v>
      </c>
      <c r="F4682" t="s">
        <v>25</v>
      </c>
      <c r="G4682" t="s">
        <v>12</v>
      </c>
      <c r="H4682" t="s">
        <v>121</v>
      </c>
      <c r="I4682" t="s">
        <v>1676</v>
      </c>
      <c r="J4682" t="s">
        <v>1676</v>
      </c>
      <c r="K4682" t="s">
        <v>1676</v>
      </c>
      <c r="L4682" t="s">
        <v>1676</v>
      </c>
    </row>
    <row r="4683" spans="1:13" x14ac:dyDescent="0.3">
      <c r="A4683" t="s">
        <v>3586</v>
      </c>
      <c r="B4683">
        <v>2012</v>
      </c>
      <c r="C4683" s="1">
        <v>434999</v>
      </c>
      <c r="D4683">
        <v>57000</v>
      </c>
      <c r="E4683" t="s">
        <v>10</v>
      </c>
      <c r="F4683" t="s">
        <v>11</v>
      </c>
      <c r="G4683" t="s">
        <v>12</v>
      </c>
      <c r="H4683" t="s">
        <v>121</v>
      </c>
      <c r="I4683" t="s">
        <v>1633</v>
      </c>
      <c r="J4683" t="s">
        <v>1634</v>
      </c>
      <c r="K4683" t="s">
        <v>2342</v>
      </c>
      <c r="L4683" t="s">
        <v>2343</v>
      </c>
      <c r="M4683">
        <v>5</v>
      </c>
    </row>
    <row r="4684" spans="1:13" x14ac:dyDescent="0.3">
      <c r="A4684" t="s">
        <v>289</v>
      </c>
      <c r="B4684">
        <v>2014</v>
      </c>
      <c r="C4684" s="1">
        <v>440000</v>
      </c>
      <c r="D4684">
        <v>62200</v>
      </c>
      <c r="E4684" t="s">
        <v>10</v>
      </c>
      <c r="F4684" t="s">
        <v>11</v>
      </c>
      <c r="G4684" t="s">
        <v>12</v>
      </c>
      <c r="H4684" t="s">
        <v>121</v>
      </c>
      <c r="I4684" t="s">
        <v>1733</v>
      </c>
      <c r="J4684" t="s">
        <v>1647</v>
      </c>
      <c r="K4684" t="s">
        <v>2086</v>
      </c>
      <c r="L4684" t="s">
        <v>2087</v>
      </c>
      <c r="M4684">
        <v>5</v>
      </c>
    </row>
    <row r="4685" spans="1:13" x14ac:dyDescent="0.3">
      <c r="A4685" t="s">
        <v>400</v>
      </c>
      <c r="B4685">
        <v>2013</v>
      </c>
      <c r="C4685" s="1">
        <v>390000</v>
      </c>
      <c r="D4685">
        <v>77000</v>
      </c>
      <c r="E4685" t="s">
        <v>14</v>
      </c>
      <c r="F4685" t="s">
        <v>11</v>
      </c>
      <c r="G4685" t="s">
        <v>12</v>
      </c>
      <c r="H4685" t="s">
        <v>121</v>
      </c>
      <c r="I4685" t="s">
        <v>2031</v>
      </c>
      <c r="J4685" t="s">
        <v>1625</v>
      </c>
      <c r="K4685" t="s">
        <v>1675</v>
      </c>
      <c r="L4685" t="s">
        <v>2032</v>
      </c>
      <c r="M4685">
        <v>5</v>
      </c>
    </row>
    <row r="4686" spans="1:13" x14ac:dyDescent="0.3">
      <c r="A4686" t="s">
        <v>239</v>
      </c>
      <c r="B4686">
        <v>1997</v>
      </c>
      <c r="C4686" s="1">
        <v>50000</v>
      </c>
      <c r="D4686">
        <v>110000</v>
      </c>
      <c r="E4686" t="s">
        <v>10</v>
      </c>
      <c r="F4686" t="s">
        <v>25</v>
      </c>
      <c r="G4686" t="s">
        <v>12</v>
      </c>
      <c r="H4686" t="s">
        <v>126</v>
      </c>
      <c r="I4686" t="s">
        <v>1642</v>
      </c>
      <c r="J4686" t="s">
        <v>1655</v>
      </c>
      <c r="K4686" t="s">
        <v>1656</v>
      </c>
      <c r="L4686" t="s">
        <v>1657</v>
      </c>
      <c r="M4686">
        <v>4</v>
      </c>
    </row>
    <row r="4687" spans="1:13" x14ac:dyDescent="0.3">
      <c r="A4687" t="s">
        <v>3591</v>
      </c>
      <c r="B4687">
        <v>2014</v>
      </c>
      <c r="C4687" s="1">
        <v>999000</v>
      </c>
      <c r="D4687">
        <v>25000</v>
      </c>
      <c r="E4687" t="s">
        <v>14</v>
      </c>
      <c r="F4687" t="s">
        <v>25</v>
      </c>
      <c r="G4687" t="s">
        <v>12</v>
      </c>
      <c r="H4687" t="s">
        <v>121</v>
      </c>
      <c r="I4687" t="s">
        <v>2340</v>
      </c>
      <c r="J4687" t="s">
        <v>1742</v>
      </c>
      <c r="K4687" t="s">
        <v>1877</v>
      </c>
      <c r="L4687" t="s">
        <v>2357</v>
      </c>
      <c r="M4687">
        <v>9</v>
      </c>
    </row>
    <row r="4688" spans="1:13" x14ac:dyDescent="0.3">
      <c r="A4688" t="s">
        <v>3592</v>
      </c>
      <c r="B4688">
        <v>2005</v>
      </c>
      <c r="C4688" s="1">
        <v>225000</v>
      </c>
      <c r="D4688">
        <v>188000</v>
      </c>
      <c r="E4688" t="s">
        <v>14</v>
      </c>
      <c r="F4688" t="s">
        <v>25</v>
      </c>
      <c r="G4688" t="s">
        <v>12</v>
      </c>
      <c r="H4688" t="s">
        <v>121</v>
      </c>
      <c r="I4688" t="s">
        <v>3368</v>
      </c>
      <c r="J4688" t="s">
        <v>2369</v>
      </c>
      <c r="K4688" t="s">
        <v>1640</v>
      </c>
      <c r="L4688" t="s">
        <v>3593</v>
      </c>
      <c r="M4688">
        <v>7</v>
      </c>
    </row>
    <row r="4689" spans="1:13" x14ac:dyDescent="0.3">
      <c r="A4689" t="s">
        <v>1262</v>
      </c>
      <c r="B4689">
        <v>2010</v>
      </c>
      <c r="C4689" s="1">
        <v>85000</v>
      </c>
      <c r="D4689">
        <v>150000</v>
      </c>
      <c r="E4689" t="s">
        <v>10</v>
      </c>
      <c r="F4689" t="s">
        <v>25</v>
      </c>
      <c r="G4689" t="s">
        <v>12</v>
      </c>
      <c r="H4689" t="s">
        <v>154</v>
      </c>
      <c r="I4689" t="s">
        <v>1687</v>
      </c>
      <c r="J4689" t="s">
        <v>1655</v>
      </c>
      <c r="K4689" t="s">
        <v>1688</v>
      </c>
      <c r="L4689" t="s">
        <v>1689</v>
      </c>
      <c r="M4689">
        <v>5</v>
      </c>
    </row>
    <row r="4690" spans="1:13" x14ac:dyDescent="0.3">
      <c r="A4690" t="s">
        <v>1236</v>
      </c>
      <c r="B4690">
        <v>2012</v>
      </c>
      <c r="C4690" s="1">
        <v>150000</v>
      </c>
      <c r="D4690">
        <v>40000</v>
      </c>
      <c r="E4690" t="s">
        <v>10</v>
      </c>
      <c r="F4690" t="s">
        <v>25</v>
      </c>
      <c r="G4690" t="s">
        <v>12</v>
      </c>
      <c r="H4690" t="s">
        <v>121</v>
      </c>
      <c r="I4690" t="s">
        <v>2031</v>
      </c>
      <c r="J4690" t="s">
        <v>2250</v>
      </c>
      <c r="K4690" t="s">
        <v>2251</v>
      </c>
      <c r="L4690" t="s">
        <v>2252</v>
      </c>
      <c r="M4690">
        <v>5</v>
      </c>
    </row>
    <row r="4691" spans="1:13" x14ac:dyDescent="0.3">
      <c r="A4691" t="s">
        <v>2759</v>
      </c>
      <c r="B4691">
        <v>2014</v>
      </c>
      <c r="C4691" s="1">
        <v>500000</v>
      </c>
      <c r="D4691">
        <v>120000</v>
      </c>
      <c r="E4691" t="s">
        <v>14</v>
      </c>
      <c r="F4691" t="s">
        <v>25</v>
      </c>
      <c r="G4691" t="s">
        <v>12</v>
      </c>
      <c r="H4691" t="s">
        <v>121</v>
      </c>
      <c r="I4691" t="s">
        <v>1666</v>
      </c>
      <c r="J4691" t="s">
        <v>1667</v>
      </c>
      <c r="K4691" t="s">
        <v>1668</v>
      </c>
      <c r="L4691" t="s">
        <v>1669</v>
      </c>
      <c r="M4691">
        <v>5</v>
      </c>
    </row>
    <row r="4692" spans="1:13" x14ac:dyDescent="0.3">
      <c r="A4692" t="s">
        <v>2774</v>
      </c>
      <c r="B4692">
        <v>2011</v>
      </c>
      <c r="C4692" s="1">
        <v>220000</v>
      </c>
      <c r="D4692">
        <v>70000</v>
      </c>
      <c r="E4692" t="s">
        <v>10</v>
      </c>
      <c r="F4692" t="s">
        <v>25</v>
      </c>
      <c r="G4692" t="s">
        <v>12</v>
      </c>
      <c r="H4692" t="s">
        <v>154</v>
      </c>
      <c r="I4692" t="s">
        <v>1807</v>
      </c>
      <c r="J4692" t="s">
        <v>1647</v>
      </c>
      <c r="K4692" t="s">
        <v>1808</v>
      </c>
      <c r="L4692" t="s">
        <v>2118</v>
      </c>
      <c r="M4692">
        <v>5</v>
      </c>
    </row>
    <row r="4693" spans="1:13" x14ac:dyDescent="0.3">
      <c r="A4693" t="s">
        <v>648</v>
      </c>
      <c r="B4693">
        <v>2017</v>
      </c>
      <c r="C4693" s="1">
        <v>957000</v>
      </c>
      <c r="D4693">
        <v>60000</v>
      </c>
      <c r="E4693" t="s">
        <v>14</v>
      </c>
      <c r="F4693" t="s">
        <v>25</v>
      </c>
      <c r="G4693" t="s">
        <v>12</v>
      </c>
      <c r="H4693" t="s">
        <v>121</v>
      </c>
      <c r="I4693" t="s">
        <v>2187</v>
      </c>
      <c r="J4693" t="s">
        <v>1639</v>
      </c>
      <c r="K4693" t="s">
        <v>2090</v>
      </c>
      <c r="L4693" t="s">
        <v>1693</v>
      </c>
      <c r="M4693">
        <v>5</v>
      </c>
    </row>
    <row r="4694" spans="1:13" x14ac:dyDescent="0.3">
      <c r="A4694" t="s">
        <v>1320</v>
      </c>
      <c r="B4694">
        <v>2006</v>
      </c>
      <c r="C4694" s="1">
        <v>1050000</v>
      </c>
      <c r="D4694">
        <v>250000</v>
      </c>
      <c r="E4694" t="s">
        <v>14</v>
      </c>
      <c r="F4694" t="s">
        <v>25</v>
      </c>
      <c r="G4694" t="s">
        <v>12</v>
      </c>
      <c r="H4694" t="s">
        <v>121</v>
      </c>
      <c r="I4694" t="s">
        <v>2148</v>
      </c>
      <c r="J4694" t="s">
        <v>1764</v>
      </c>
      <c r="K4694" t="s">
        <v>2149</v>
      </c>
      <c r="L4694" t="s">
        <v>2150</v>
      </c>
      <c r="M4694">
        <v>7</v>
      </c>
    </row>
    <row r="4695" spans="1:13" x14ac:dyDescent="0.3">
      <c r="A4695" t="s">
        <v>202</v>
      </c>
      <c r="B4695">
        <v>2018</v>
      </c>
      <c r="C4695" s="1">
        <v>320000</v>
      </c>
      <c r="D4695">
        <v>35000</v>
      </c>
      <c r="E4695" t="s">
        <v>10</v>
      </c>
      <c r="F4695" t="s">
        <v>25</v>
      </c>
      <c r="G4695" t="s">
        <v>12</v>
      </c>
      <c r="H4695" t="s">
        <v>121</v>
      </c>
      <c r="I4695" t="s">
        <v>2269</v>
      </c>
      <c r="J4695" t="s">
        <v>1916</v>
      </c>
      <c r="K4695" t="s">
        <v>1678</v>
      </c>
      <c r="L4695" t="s">
        <v>1917</v>
      </c>
      <c r="M4695">
        <v>5</v>
      </c>
    </row>
    <row r="4696" spans="1:13" x14ac:dyDescent="0.3">
      <c r="A4696" t="s">
        <v>275</v>
      </c>
      <c r="B4696">
        <v>2016</v>
      </c>
      <c r="C4696" s="1">
        <v>300000</v>
      </c>
      <c r="D4696">
        <v>15000</v>
      </c>
      <c r="E4696" t="s">
        <v>10</v>
      </c>
      <c r="F4696" t="s">
        <v>25</v>
      </c>
      <c r="G4696" t="s">
        <v>12</v>
      </c>
      <c r="H4696" t="s">
        <v>121</v>
      </c>
      <c r="I4696" t="s">
        <v>1729</v>
      </c>
      <c r="J4696" t="s">
        <v>1730</v>
      </c>
      <c r="K4696" t="s">
        <v>1758</v>
      </c>
      <c r="L4696" t="s">
        <v>1731</v>
      </c>
      <c r="M4696">
        <v>5</v>
      </c>
    </row>
    <row r="4697" spans="1:13" x14ac:dyDescent="0.3">
      <c r="A4697" t="s">
        <v>1131</v>
      </c>
      <c r="B4697">
        <v>2010</v>
      </c>
      <c r="C4697" s="1">
        <v>270000</v>
      </c>
      <c r="D4697">
        <v>98000</v>
      </c>
      <c r="E4697" t="s">
        <v>14</v>
      </c>
      <c r="F4697" t="s">
        <v>25</v>
      </c>
      <c r="G4697" t="s">
        <v>12</v>
      </c>
      <c r="H4697" t="s">
        <v>121</v>
      </c>
      <c r="I4697" t="s">
        <v>1750</v>
      </c>
      <c r="J4697" t="s">
        <v>1625</v>
      </c>
      <c r="K4697" t="s">
        <v>2035</v>
      </c>
      <c r="L4697" t="s">
        <v>1627</v>
      </c>
      <c r="M4697">
        <v>5</v>
      </c>
    </row>
    <row r="4698" spans="1:13" x14ac:dyDescent="0.3">
      <c r="A4698" t="s">
        <v>575</v>
      </c>
      <c r="B4698">
        <v>2011</v>
      </c>
      <c r="C4698" s="1">
        <v>170000</v>
      </c>
      <c r="D4698">
        <v>62000</v>
      </c>
      <c r="E4698" t="s">
        <v>10</v>
      </c>
      <c r="F4698" t="s">
        <v>25</v>
      </c>
      <c r="G4698" t="s">
        <v>12</v>
      </c>
      <c r="H4698" t="s">
        <v>154</v>
      </c>
      <c r="I4698" t="s">
        <v>2763</v>
      </c>
      <c r="J4698" t="s">
        <v>2111</v>
      </c>
      <c r="K4698" t="s">
        <v>1829</v>
      </c>
      <c r="L4698" t="s">
        <v>2976</v>
      </c>
      <c r="M4698">
        <v>5</v>
      </c>
    </row>
    <row r="4699" spans="1:13" x14ac:dyDescent="0.3">
      <c r="A4699" t="s">
        <v>235</v>
      </c>
      <c r="B4699">
        <v>2010</v>
      </c>
      <c r="C4699" s="1">
        <v>270000</v>
      </c>
      <c r="D4699">
        <v>90000</v>
      </c>
      <c r="E4699" t="s">
        <v>14</v>
      </c>
      <c r="F4699" t="s">
        <v>25</v>
      </c>
      <c r="G4699" t="s">
        <v>12</v>
      </c>
      <c r="H4699" t="s">
        <v>126</v>
      </c>
      <c r="I4699" t="s">
        <v>2808</v>
      </c>
      <c r="J4699" t="s">
        <v>2000</v>
      </c>
      <c r="K4699" t="s">
        <v>2277</v>
      </c>
      <c r="L4699" t="s">
        <v>2583</v>
      </c>
      <c r="M4699">
        <v>5</v>
      </c>
    </row>
    <row r="4700" spans="1:13" x14ac:dyDescent="0.3">
      <c r="A4700" t="s">
        <v>458</v>
      </c>
      <c r="B4700">
        <v>2013</v>
      </c>
      <c r="C4700" s="1">
        <v>140000</v>
      </c>
      <c r="D4700">
        <v>110000</v>
      </c>
      <c r="E4700" t="s">
        <v>10</v>
      </c>
      <c r="F4700" t="s">
        <v>25</v>
      </c>
      <c r="G4700" t="s">
        <v>12</v>
      </c>
      <c r="H4700" t="s">
        <v>126</v>
      </c>
      <c r="I4700" t="s">
        <v>1723</v>
      </c>
      <c r="J4700" t="s">
        <v>1704</v>
      </c>
      <c r="K4700" t="s">
        <v>2181</v>
      </c>
      <c r="L4700" t="s">
        <v>2182</v>
      </c>
      <c r="M4700">
        <v>5</v>
      </c>
    </row>
    <row r="4701" spans="1:13" x14ac:dyDescent="0.3">
      <c r="A4701" t="s">
        <v>531</v>
      </c>
      <c r="B4701">
        <v>2010</v>
      </c>
      <c r="C4701" s="1">
        <v>170000</v>
      </c>
      <c r="D4701">
        <v>90000</v>
      </c>
      <c r="E4701" t="s">
        <v>10</v>
      </c>
      <c r="F4701" t="s">
        <v>25</v>
      </c>
      <c r="G4701" t="s">
        <v>12</v>
      </c>
      <c r="H4701" t="s">
        <v>154</v>
      </c>
      <c r="I4701" t="s">
        <v>1807</v>
      </c>
      <c r="J4701" t="s">
        <v>1647</v>
      </c>
      <c r="K4701" t="s">
        <v>1808</v>
      </c>
      <c r="L4701" t="s">
        <v>1809</v>
      </c>
      <c r="M4701">
        <v>5</v>
      </c>
    </row>
    <row r="4702" spans="1:13" x14ac:dyDescent="0.3">
      <c r="A4702" t="s">
        <v>2791</v>
      </c>
      <c r="B4702">
        <v>2019</v>
      </c>
      <c r="C4702" s="1">
        <v>1450000</v>
      </c>
      <c r="D4702">
        <v>10000</v>
      </c>
      <c r="E4702" t="s">
        <v>14</v>
      </c>
      <c r="F4702" t="s">
        <v>25</v>
      </c>
      <c r="G4702" t="s">
        <v>12</v>
      </c>
      <c r="H4702" t="s">
        <v>121</v>
      </c>
      <c r="I4702" t="s">
        <v>1670</v>
      </c>
      <c r="J4702" t="s">
        <v>1634</v>
      </c>
      <c r="K4702" t="s">
        <v>2130</v>
      </c>
      <c r="L4702" t="s">
        <v>2131</v>
      </c>
      <c r="M4702">
        <v>7</v>
      </c>
    </row>
    <row r="4703" spans="1:13" x14ac:dyDescent="0.3">
      <c r="A4703" t="s">
        <v>703</v>
      </c>
      <c r="B4703">
        <v>2019</v>
      </c>
      <c r="C4703" s="1">
        <v>1200000</v>
      </c>
      <c r="D4703">
        <v>25000</v>
      </c>
      <c r="E4703" t="s">
        <v>14</v>
      </c>
      <c r="F4703" t="s">
        <v>25</v>
      </c>
      <c r="G4703" t="s">
        <v>12</v>
      </c>
      <c r="H4703" t="s">
        <v>121</v>
      </c>
      <c r="I4703" t="s">
        <v>1662</v>
      </c>
      <c r="J4703" t="s">
        <v>1634</v>
      </c>
      <c r="K4703" t="s">
        <v>2412</v>
      </c>
      <c r="L4703" t="s">
        <v>2956</v>
      </c>
      <c r="M4703">
        <v>5</v>
      </c>
    </row>
    <row r="4704" spans="1:13" x14ac:dyDescent="0.3">
      <c r="A4704" t="s">
        <v>3594</v>
      </c>
      <c r="B4704">
        <v>2019</v>
      </c>
      <c r="C4704" s="1">
        <v>834000</v>
      </c>
      <c r="D4704">
        <v>13000</v>
      </c>
      <c r="E4704" t="s">
        <v>14</v>
      </c>
      <c r="F4704" t="s">
        <v>25</v>
      </c>
      <c r="G4704" t="s">
        <v>12</v>
      </c>
      <c r="H4704" t="s">
        <v>121</v>
      </c>
      <c r="I4704" t="s">
        <v>1691</v>
      </c>
      <c r="J4704" t="s">
        <v>1639</v>
      </c>
      <c r="K4704" t="s">
        <v>1811</v>
      </c>
      <c r="L4704" t="s">
        <v>2706</v>
      </c>
      <c r="M4704">
        <v>5</v>
      </c>
    </row>
    <row r="4705" spans="1:13" x14ac:dyDescent="0.3">
      <c r="A4705" t="s">
        <v>3595</v>
      </c>
      <c r="B4705">
        <v>2017</v>
      </c>
      <c r="C4705" s="1">
        <v>450000</v>
      </c>
      <c r="D4705">
        <v>80000</v>
      </c>
      <c r="E4705" t="s">
        <v>14</v>
      </c>
      <c r="F4705" t="s">
        <v>25</v>
      </c>
      <c r="G4705" t="s">
        <v>12</v>
      </c>
      <c r="H4705" t="s">
        <v>121</v>
      </c>
      <c r="I4705" t="s">
        <v>2141</v>
      </c>
      <c r="J4705" t="s">
        <v>2142</v>
      </c>
      <c r="K4705" t="s">
        <v>2143</v>
      </c>
      <c r="L4705" t="s">
        <v>2144</v>
      </c>
      <c r="M4705">
        <v>5</v>
      </c>
    </row>
    <row r="4706" spans="1:13" x14ac:dyDescent="0.3">
      <c r="A4706" t="s">
        <v>829</v>
      </c>
      <c r="B4706">
        <v>2014</v>
      </c>
      <c r="C4706" s="1">
        <v>575000</v>
      </c>
      <c r="D4706">
        <v>40000</v>
      </c>
      <c r="E4706" t="s">
        <v>14</v>
      </c>
      <c r="F4706" t="s">
        <v>25</v>
      </c>
      <c r="G4706" t="s">
        <v>12</v>
      </c>
      <c r="H4706" t="s">
        <v>154</v>
      </c>
      <c r="I4706" t="s">
        <v>1646</v>
      </c>
      <c r="J4706" t="s">
        <v>1629</v>
      </c>
      <c r="K4706" t="s">
        <v>1701</v>
      </c>
      <c r="L4706" t="s">
        <v>2262</v>
      </c>
      <c r="M4706">
        <v>5</v>
      </c>
    </row>
    <row r="4707" spans="1:13" x14ac:dyDescent="0.3">
      <c r="A4707" t="s">
        <v>2261</v>
      </c>
      <c r="B4707">
        <v>2019</v>
      </c>
      <c r="C4707" s="1">
        <v>900000</v>
      </c>
      <c r="D4707">
        <v>20000</v>
      </c>
      <c r="E4707" t="s">
        <v>14</v>
      </c>
      <c r="F4707" t="s">
        <v>25</v>
      </c>
      <c r="G4707" t="s">
        <v>12</v>
      </c>
      <c r="H4707" t="s">
        <v>121</v>
      </c>
      <c r="I4707" t="s">
        <v>2075</v>
      </c>
      <c r="J4707" t="s">
        <v>1625</v>
      </c>
      <c r="K4707" t="s">
        <v>2076</v>
      </c>
      <c r="L4707" t="s">
        <v>1627</v>
      </c>
      <c r="M4707">
        <v>5</v>
      </c>
    </row>
    <row r="4708" spans="1:13" x14ac:dyDescent="0.3">
      <c r="A4708" t="s">
        <v>3596</v>
      </c>
      <c r="B4708">
        <v>2008</v>
      </c>
      <c r="C4708" s="1">
        <v>149000</v>
      </c>
      <c r="D4708">
        <v>87540</v>
      </c>
      <c r="E4708" t="s">
        <v>257</v>
      </c>
      <c r="F4708" t="s">
        <v>25</v>
      </c>
      <c r="G4708" t="s">
        <v>12</v>
      </c>
      <c r="H4708" t="s">
        <v>154</v>
      </c>
      <c r="I4708" t="s">
        <v>3597</v>
      </c>
      <c r="J4708" t="s">
        <v>1655</v>
      </c>
      <c r="K4708" t="s">
        <v>3222</v>
      </c>
      <c r="L4708" t="s">
        <v>3598</v>
      </c>
      <c r="M4708">
        <v>5</v>
      </c>
    </row>
    <row r="4709" spans="1:13" x14ac:dyDescent="0.3">
      <c r="A4709" t="s">
        <v>3599</v>
      </c>
      <c r="B4709">
        <v>2007</v>
      </c>
      <c r="C4709" s="1">
        <v>100000</v>
      </c>
      <c r="D4709">
        <v>84000</v>
      </c>
      <c r="E4709" t="s">
        <v>257</v>
      </c>
      <c r="F4709" t="s">
        <v>25</v>
      </c>
      <c r="G4709" t="s">
        <v>12</v>
      </c>
      <c r="H4709" t="s">
        <v>154</v>
      </c>
      <c r="I4709" t="s">
        <v>3600</v>
      </c>
      <c r="J4709" t="s">
        <v>2546</v>
      </c>
      <c r="K4709" t="s">
        <v>1672</v>
      </c>
      <c r="L4709" t="s">
        <v>3601</v>
      </c>
      <c r="M4709">
        <v>5</v>
      </c>
    </row>
    <row r="4710" spans="1:13" x14ac:dyDescent="0.3">
      <c r="A4710" t="s">
        <v>3333</v>
      </c>
      <c r="B4710">
        <v>2011</v>
      </c>
      <c r="C4710" s="1">
        <v>325000</v>
      </c>
      <c r="D4710">
        <v>160000</v>
      </c>
      <c r="E4710" t="s">
        <v>14</v>
      </c>
      <c r="F4710" t="s">
        <v>25</v>
      </c>
      <c r="G4710" t="s">
        <v>12</v>
      </c>
      <c r="H4710" t="s">
        <v>154</v>
      </c>
      <c r="I4710" t="s">
        <v>3134</v>
      </c>
      <c r="J4710" t="s">
        <v>1704</v>
      </c>
      <c r="K4710" t="s">
        <v>2035</v>
      </c>
      <c r="L4710" t="s">
        <v>2443</v>
      </c>
      <c r="M4710">
        <v>5</v>
      </c>
    </row>
    <row r="4711" spans="1:13" x14ac:dyDescent="0.3">
      <c r="A4711" t="s">
        <v>985</v>
      </c>
      <c r="B4711">
        <v>2012</v>
      </c>
      <c r="C4711" s="1">
        <v>400000</v>
      </c>
      <c r="D4711">
        <v>100000</v>
      </c>
      <c r="E4711" t="s">
        <v>14</v>
      </c>
      <c r="F4711" t="s">
        <v>25</v>
      </c>
      <c r="G4711" t="s">
        <v>12</v>
      </c>
      <c r="H4711" t="s">
        <v>126</v>
      </c>
      <c r="I4711" t="s">
        <v>1831</v>
      </c>
      <c r="J4711" t="s">
        <v>1832</v>
      </c>
      <c r="K4711" t="s">
        <v>1833</v>
      </c>
      <c r="L4711" t="s">
        <v>1631</v>
      </c>
      <c r="M4711">
        <v>5</v>
      </c>
    </row>
    <row r="4712" spans="1:13" x14ac:dyDescent="0.3">
      <c r="A4712" t="s">
        <v>634</v>
      </c>
      <c r="B4712">
        <v>2017</v>
      </c>
      <c r="C4712" s="1">
        <v>250000</v>
      </c>
      <c r="D4712">
        <v>35000</v>
      </c>
      <c r="E4712" t="s">
        <v>10</v>
      </c>
      <c r="F4712" t="s">
        <v>25</v>
      </c>
      <c r="G4712" t="s">
        <v>12</v>
      </c>
      <c r="H4712" t="s">
        <v>126</v>
      </c>
      <c r="I4712" t="s">
        <v>1703</v>
      </c>
      <c r="J4712" t="s">
        <v>1730</v>
      </c>
      <c r="K4712" t="s">
        <v>1851</v>
      </c>
      <c r="L4712" t="s">
        <v>2484</v>
      </c>
      <c r="M4712">
        <v>5</v>
      </c>
    </row>
    <row r="4713" spans="1:13" x14ac:dyDescent="0.3">
      <c r="A4713" t="s">
        <v>2651</v>
      </c>
      <c r="B4713">
        <v>2010</v>
      </c>
      <c r="C4713" s="1">
        <v>225000</v>
      </c>
      <c r="D4713">
        <v>60000</v>
      </c>
      <c r="E4713" t="s">
        <v>10</v>
      </c>
      <c r="F4713" t="s">
        <v>25</v>
      </c>
      <c r="G4713" t="s">
        <v>12</v>
      </c>
      <c r="H4713" t="s">
        <v>126</v>
      </c>
      <c r="I4713" t="s">
        <v>2304</v>
      </c>
      <c r="J4713" t="s">
        <v>1832</v>
      </c>
      <c r="K4713" t="s">
        <v>2652</v>
      </c>
      <c r="L4713" t="s">
        <v>2653</v>
      </c>
      <c r="M4713">
        <v>5</v>
      </c>
    </row>
    <row r="4714" spans="1:13" x14ac:dyDescent="0.3">
      <c r="A4714" t="s">
        <v>3602</v>
      </c>
      <c r="B4714">
        <v>2012</v>
      </c>
      <c r="C4714" s="1">
        <v>300000</v>
      </c>
      <c r="D4714">
        <v>70000</v>
      </c>
      <c r="E4714" t="s">
        <v>14</v>
      </c>
      <c r="F4714" t="s">
        <v>25</v>
      </c>
      <c r="G4714" t="s">
        <v>12</v>
      </c>
      <c r="H4714" t="s">
        <v>121</v>
      </c>
      <c r="I4714" t="s">
        <v>1723</v>
      </c>
      <c r="J4714" t="s">
        <v>2480</v>
      </c>
      <c r="K4714" t="s">
        <v>1678</v>
      </c>
      <c r="L4714" t="s">
        <v>1665</v>
      </c>
      <c r="M4714">
        <v>5</v>
      </c>
    </row>
    <row r="4715" spans="1:13" x14ac:dyDescent="0.3">
      <c r="A4715" t="s">
        <v>3315</v>
      </c>
      <c r="B4715">
        <v>2015</v>
      </c>
      <c r="C4715" s="1">
        <v>459999</v>
      </c>
      <c r="D4715">
        <v>60000</v>
      </c>
      <c r="E4715" t="s">
        <v>14</v>
      </c>
      <c r="F4715" t="s">
        <v>25</v>
      </c>
      <c r="G4715" t="s">
        <v>12</v>
      </c>
      <c r="H4715" t="s">
        <v>126</v>
      </c>
      <c r="I4715" t="s">
        <v>2428</v>
      </c>
      <c r="J4715" t="s">
        <v>1625</v>
      </c>
      <c r="K4715" t="s">
        <v>3245</v>
      </c>
      <c r="L4715" t="s">
        <v>2389</v>
      </c>
      <c r="M4715">
        <v>5</v>
      </c>
    </row>
    <row r="4716" spans="1:13" x14ac:dyDescent="0.3">
      <c r="A4716" t="s">
        <v>1039</v>
      </c>
      <c r="B4716">
        <v>2016</v>
      </c>
      <c r="C4716" s="1">
        <v>825000</v>
      </c>
      <c r="D4716">
        <v>35000</v>
      </c>
      <c r="E4716" t="s">
        <v>14</v>
      </c>
      <c r="F4716" t="s">
        <v>25</v>
      </c>
      <c r="G4716" t="s">
        <v>12</v>
      </c>
      <c r="H4716" t="s">
        <v>126</v>
      </c>
      <c r="I4716" t="s">
        <v>1834</v>
      </c>
      <c r="J4716" t="s">
        <v>1629</v>
      </c>
      <c r="K4716" t="s">
        <v>1835</v>
      </c>
      <c r="L4716" t="s">
        <v>1836</v>
      </c>
      <c r="M4716">
        <v>5</v>
      </c>
    </row>
    <row r="4717" spans="1:13" x14ac:dyDescent="0.3">
      <c r="A4717" t="s">
        <v>1476</v>
      </c>
      <c r="B4717">
        <v>2012</v>
      </c>
      <c r="C4717" s="1">
        <v>150000</v>
      </c>
      <c r="D4717">
        <v>231438</v>
      </c>
      <c r="E4717" t="s">
        <v>14</v>
      </c>
      <c r="F4717" t="s">
        <v>25</v>
      </c>
      <c r="G4717" t="s">
        <v>12</v>
      </c>
      <c r="H4717" t="s">
        <v>126</v>
      </c>
      <c r="I4717" t="s">
        <v>2482</v>
      </c>
      <c r="J4717" t="s">
        <v>1625</v>
      </c>
      <c r="K4717" t="s">
        <v>2035</v>
      </c>
      <c r="L4717" t="s">
        <v>2483</v>
      </c>
      <c r="M4717">
        <v>5</v>
      </c>
    </row>
    <row r="4718" spans="1:13" x14ac:dyDescent="0.3">
      <c r="A4718" t="s">
        <v>385</v>
      </c>
      <c r="B4718">
        <v>2016</v>
      </c>
      <c r="C4718" s="1">
        <v>710000</v>
      </c>
      <c r="D4718">
        <v>71000</v>
      </c>
      <c r="E4718" t="s">
        <v>14</v>
      </c>
      <c r="F4718" t="s">
        <v>25</v>
      </c>
      <c r="G4718" t="s">
        <v>12</v>
      </c>
      <c r="H4718" t="s">
        <v>121</v>
      </c>
      <c r="I4718" t="s">
        <v>2224</v>
      </c>
      <c r="J4718" t="s">
        <v>1625</v>
      </c>
      <c r="K4718" t="s">
        <v>1626</v>
      </c>
      <c r="L4718" t="s">
        <v>1627</v>
      </c>
      <c r="M4718">
        <v>5</v>
      </c>
    </row>
    <row r="4719" spans="1:13" x14ac:dyDescent="0.3">
      <c r="A4719" t="s">
        <v>3603</v>
      </c>
      <c r="B4719">
        <v>2008</v>
      </c>
      <c r="C4719" s="1">
        <v>200000</v>
      </c>
      <c r="D4719">
        <v>90000</v>
      </c>
      <c r="E4719" t="s">
        <v>10</v>
      </c>
      <c r="F4719" t="s">
        <v>25</v>
      </c>
      <c r="G4719" t="s">
        <v>12</v>
      </c>
      <c r="H4719" t="s">
        <v>121</v>
      </c>
      <c r="I4719" t="s">
        <v>1676</v>
      </c>
      <c r="J4719" t="s">
        <v>1676</v>
      </c>
      <c r="K4719" t="s">
        <v>1676</v>
      </c>
      <c r="L4719" t="s">
        <v>1676</v>
      </c>
    </row>
    <row r="4720" spans="1:13" x14ac:dyDescent="0.3">
      <c r="A4720" t="s">
        <v>400</v>
      </c>
      <c r="B4720">
        <v>2016</v>
      </c>
      <c r="C4720" s="1">
        <v>425000</v>
      </c>
      <c r="D4720">
        <v>70000</v>
      </c>
      <c r="E4720" t="s">
        <v>14</v>
      </c>
      <c r="F4720" t="s">
        <v>25</v>
      </c>
      <c r="G4720" t="s">
        <v>12</v>
      </c>
      <c r="H4720" t="s">
        <v>121</v>
      </c>
      <c r="I4720" t="s">
        <v>2472</v>
      </c>
      <c r="J4720" t="s">
        <v>1625</v>
      </c>
      <c r="K4720" t="s">
        <v>2473</v>
      </c>
      <c r="L4720" t="s">
        <v>1627</v>
      </c>
      <c r="M4720">
        <v>5</v>
      </c>
    </row>
    <row r="4721" spans="1:13" x14ac:dyDescent="0.3">
      <c r="A4721" t="s">
        <v>239</v>
      </c>
      <c r="B4721">
        <v>2007</v>
      </c>
      <c r="C4721" s="1">
        <v>45000</v>
      </c>
      <c r="D4721">
        <v>80000</v>
      </c>
      <c r="E4721" t="s">
        <v>10</v>
      </c>
      <c r="F4721" t="s">
        <v>25</v>
      </c>
      <c r="G4721" t="s">
        <v>12</v>
      </c>
      <c r="H4721" t="s">
        <v>121</v>
      </c>
      <c r="I4721" t="s">
        <v>1642</v>
      </c>
      <c r="J4721" t="s">
        <v>1655</v>
      </c>
      <c r="K4721" t="s">
        <v>1656</v>
      </c>
      <c r="L4721" t="s">
        <v>1657</v>
      </c>
      <c r="M4721">
        <v>4</v>
      </c>
    </row>
    <row r="4722" spans="1:13" x14ac:dyDescent="0.3">
      <c r="A4722" t="s">
        <v>350</v>
      </c>
      <c r="B4722">
        <v>2011</v>
      </c>
      <c r="C4722" s="1">
        <v>380000</v>
      </c>
      <c r="D4722">
        <v>239451</v>
      </c>
      <c r="E4722" t="s">
        <v>14</v>
      </c>
      <c r="F4722" t="s">
        <v>25</v>
      </c>
      <c r="G4722" t="s">
        <v>12</v>
      </c>
      <c r="H4722" t="s">
        <v>126</v>
      </c>
      <c r="I4722" t="s">
        <v>1994</v>
      </c>
      <c r="J4722" t="s">
        <v>2164</v>
      </c>
      <c r="K4722" t="s">
        <v>2165</v>
      </c>
      <c r="L4722" t="s">
        <v>2166</v>
      </c>
      <c r="M4722">
        <v>7</v>
      </c>
    </row>
    <row r="4723" spans="1:13" x14ac:dyDescent="0.3">
      <c r="A4723" t="s">
        <v>3604</v>
      </c>
      <c r="B4723">
        <v>2000</v>
      </c>
      <c r="C4723" s="1">
        <v>150000</v>
      </c>
      <c r="D4723">
        <v>50000</v>
      </c>
      <c r="E4723" t="s">
        <v>14</v>
      </c>
      <c r="F4723" t="s">
        <v>25</v>
      </c>
      <c r="G4723" t="s">
        <v>12</v>
      </c>
      <c r="H4723" t="s">
        <v>121</v>
      </c>
      <c r="I4723" t="s">
        <v>1676</v>
      </c>
      <c r="J4723" t="s">
        <v>1676</v>
      </c>
      <c r="K4723" t="s">
        <v>1676</v>
      </c>
      <c r="L4723" t="s">
        <v>1676</v>
      </c>
    </row>
    <row r="4724" spans="1:13" x14ac:dyDescent="0.3">
      <c r="A4724" t="s">
        <v>400</v>
      </c>
      <c r="B4724">
        <v>2009</v>
      </c>
      <c r="C4724" s="1">
        <v>240000</v>
      </c>
      <c r="D4724">
        <v>90000</v>
      </c>
      <c r="E4724" t="s">
        <v>14</v>
      </c>
      <c r="F4724" t="s">
        <v>25</v>
      </c>
      <c r="G4724" t="s">
        <v>12</v>
      </c>
      <c r="H4724" t="s">
        <v>121</v>
      </c>
      <c r="I4724" t="s">
        <v>2031</v>
      </c>
      <c r="J4724" t="s">
        <v>1625</v>
      </c>
      <c r="K4724" t="s">
        <v>1675</v>
      </c>
      <c r="L4724" t="s">
        <v>2032</v>
      </c>
      <c r="M4724">
        <v>5</v>
      </c>
    </row>
    <row r="4725" spans="1:13" x14ac:dyDescent="0.3">
      <c r="A4725" t="s">
        <v>231</v>
      </c>
      <c r="B4725">
        <v>2016</v>
      </c>
      <c r="C4725" s="1">
        <v>1150000</v>
      </c>
      <c r="D4725">
        <v>154000</v>
      </c>
      <c r="E4725" t="s">
        <v>14</v>
      </c>
      <c r="F4725" t="s">
        <v>25</v>
      </c>
      <c r="G4725" t="s">
        <v>12</v>
      </c>
      <c r="H4725" t="s">
        <v>121</v>
      </c>
      <c r="I4725" t="s">
        <v>1911</v>
      </c>
      <c r="J4725" t="s">
        <v>1900</v>
      </c>
      <c r="K4725" t="s">
        <v>1912</v>
      </c>
      <c r="L4725" t="s">
        <v>1913</v>
      </c>
      <c r="M4725">
        <v>5</v>
      </c>
    </row>
    <row r="4726" spans="1:13" x14ac:dyDescent="0.3">
      <c r="A4726" t="s">
        <v>1446</v>
      </c>
      <c r="B4726">
        <v>2013</v>
      </c>
      <c r="C4726" s="1">
        <v>520000</v>
      </c>
      <c r="D4726">
        <v>109000</v>
      </c>
      <c r="E4726" t="s">
        <v>14</v>
      </c>
      <c r="F4726" t="s">
        <v>25</v>
      </c>
      <c r="G4726" t="s">
        <v>12</v>
      </c>
      <c r="H4726" t="s">
        <v>126</v>
      </c>
      <c r="I4726" t="s">
        <v>3582</v>
      </c>
      <c r="J4726" t="s">
        <v>1667</v>
      </c>
      <c r="K4726" t="s">
        <v>1668</v>
      </c>
      <c r="L4726" t="s">
        <v>2271</v>
      </c>
      <c r="M4726">
        <v>5</v>
      </c>
    </row>
    <row r="4727" spans="1:13" x14ac:dyDescent="0.3">
      <c r="A4727" t="s">
        <v>219</v>
      </c>
      <c r="B4727">
        <v>2016</v>
      </c>
      <c r="C4727" s="1">
        <v>675000</v>
      </c>
      <c r="D4727">
        <v>120000</v>
      </c>
      <c r="E4727" t="s">
        <v>14</v>
      </c>
      <c r="F4727" t="s">
        <v>25</v>
      </c>
      <c r="G4727" t="s">
        <v>12</v>
      </c>
      <c r="H4727" t="s">
        <v>126</v>
      </c>
      <c r="I4727" t="s">
        <v>1699</v>
      </c>
      <c r="J4727" t="s">
        <v>1625</v>
      </c>
      <c r="K4727" t="s">
        <v>1626</v>
      </c>
      <c r="L4727" t="s">
        <v>1627</v>
      </c>
      <c r="M4727">
        <v>5</v>
      </c>
    </row>
    <row r="4728" spans="1:13" x14ac:dyDescent="0.3">
      <c r="A4728" t="s">
        <v>172</v>
      </c>
      <c r="B4728">
        <v>2006</v>
      </c>
      <c r="C4728" s="1">
        <v>170000</v>
      </c>
      <c r="D4728">
        <v>77000</v>
      </c>
      <c r="E4728" t="s">
        <v>14</v>
      </c>
      <c r="F4728" t="s">
        <v>25</v>
      </c>
      <c r="G4728" t="s">
        <v>12</v>
      </c>
      <c r="H4728" t="s">
        <v>121</v>
      </c>
      <c r="I4728" t="s">
        <v>1676</v>
      </c>
      <c r="J4728" t="s">
        <v>1676</v>
      </c>
      <c r="K4728" t="s">
        <v>1676</v>
      </c>
      <c r="L4728" t="s">
        <v>1676</v>
      </c>
    </row>
    <row r="4729" spans="1:13" x14ac:dyDescent="0.3">
      <c r="A4729" t="s">
        <v>773</v>
      </c>
      <c r="B4729">
        <v>2012</v>
      </c>
      <c r="C4729" s="1">
        <v>297000</v>
      </c>
      <c r="D4729">
        <v>100000</v>
      </c>
      <c r="E4729" t="s">
        <v>22</v>
      </c>
      <c r="F4729" t="s">
        <v>25</v>
      </c>
      <c r="G4729" t="s">
        <v>12</v>
      </c>
      <c r="H4729" t="s">
        <v>154</v>
      </c>
      <c r="I4729" t="s">
        <v>1853</v>
      </c>
      <c r="J4729" t="s">
        <v>1730</v>
      </c>
      <c r="K4729" t="s">
        <v>1854</v>
      </c>
      <c r="L4729" t="s">
        <v>1855</v>
      </c>
      <c r="M4729">
        <v>5</v>
      </c>
    </row>
    <row r="4730" spans="1:13" x14ac:dyDescent="0.3">
      <c r="A4730" t="s">
        <v>2944</v>
      </c>
      <c r="B4730">
        <v>2009</v>
      </c>
      <c r="C4730" s="1">
        <v>250000</v>
      </c>
      <c r="D4730">
        <v>110000</v>
      </c>
      <c r="E4730" t="s">
        <v>14</v>
      </c>
      <c r="F4730" t="s">
        <v>25</v>
      </c>
      <c r="G4730" t="s">
        <v>12</v>
      </c>
      <c r="H4730" t="s">
        <v>121</v>
      </c>
      <c r="I4730" t="s">
        <v>2163</v>
      </c>
      <c r="J4730" t="s">
        <v>1742</v>
      </c>
      <c r="K4730" t="s">
        <v>1905</v>
      </c>
      <c r="L4730" t="s">
        <v>1744</v>
      </c>
      <c r="M4730">
        <v>7</v>
      </c>
    </row>
    <row r="4731" spans="1:13" x14ac:dyDescent="0.3">
      <c r="A4731" t="s">
        <v>699</v>
      </c>
      <c r="B4731">
        <v>2005</v>
      </c>
      <c r="C4731" s="1">
        <v>200000</v>
      </c>
      <c r="D4731">
        <v>200000</v>
      </c>
      <c r="E4731" t="s">
        <v>14</v>
      </c>
      <c r="F4731" t="s">
        <v>25</v>
      </c>
      <c r="G4731" t="s">
        <v>12</v>
      </c>
      <c r="H4731" t="s">
        <v>126</v>
      </c>
      <c r="I4731" t="s">
        <v>2856</v>
      </c>
      <c r="J4731" t="s">
        <v>2039</v>
      </c>
      <c r="K4731" t="s">
        <v>1682</v>
      </c>
      <c r="L4731" t="s">
        <v>2857</v>
      </c>
      <c r="M4731">
        <v>5</v>
      </c>
    </row>
    <row r="4732" spans="1:13" x14ac:dyDescent="0.3">
      <c r="A4732" t="s">
        <v>267</v>
      </c>
      <c r="B4732">
        <v>2008</v>
      </c>
      <c r="C4732" s="1">
        <v>225000</v>
      </c>
      <c r="D4732">
        <v>120000</v>
      </c>
      <c r="E4732" t="s">
        <v>14</v>
      </c>
      <c r="F4732" t="s">
        <v>25</v>
      </c>
      <c r="G4732" t="s">
        <v>12</v>
      </c>
      <c r="H4732" t="s">
        <v>151</v>
      </c>
      <c r="I4732" t="s">
        <v>1676</v>
      </c>
      <c r="J4732" t="s">
        <v>1676</v>
      </c>
      <c r="K4732" t="s">
        <v>1676</v>
      </c>
      <c r="L4732" t="s">
        <v>1676</v>
      </c>
    </row>
    <row r="4733" spans="1:13" x14ac:dyDescent="0.3">
      <c r="A4733" t="s">
        <v>624</v>
      </c>
      <c r="B4733">
        <v>2016</v>
      </c>
      <c r="C4733" s="1">
        <v>380000</v>
      </c>
      <c r="D4733">
        <v>39000</v>
      </c>
      <c r="E4733" t="s">
        <v>10</v>
      </c>
      <c r="F4733" t="s">
        <v>25</v>
      </c>
      <c r="G4733" t="s">
        <v>12</v>
      </c>
      <c r="H4733" t="s">
        <v>154</v>
      </c>
      <c r="I4733" t="s">
        <v>1821</v>
      </c>
      <c r="J4733" t="s">
        <v>1730</v>
      </c>
      <c r="K4733" t="s">
        <v>1843</v>
      </c>
      <c r="L4733" t="s">
        <v>1731</v>
      </c>
      <c r="M4733">
        <v>5</v>
      </c>
    </row>
    <row r="4734" spans="1:13" x14ac:dyDescent="0.3">
      <c r="A4734" t="s">
        <v>120</v>
      </c>
      <c r="B4734">
        <v>2005</v>
      </c>
      <c r="C4734" s="1">
        <v>40000</v>
      </c>
      <c r="D4734">
        <v>96000</v>
      </c>
      <c r="E4734" t="s">
        <v>10</v>
      </c>
      <c r="F4734" t="s">
        <v>25</v>
      </c>
      <c r="G4734" t="s">
        <v>12</v>
      </c>
      <c r="H4734" t="s">
        <v>151</v>
      </c>
      <c r="I4734" t="s">
        <v>1642</v>
      </c>
      <c r="J4734" t="s">
        <v>1655</v>
      </c>
      <c r="K4734" t="s">
        <v>1656</v>
      </c>
      <c r="L4734" t="s">
        <v>1657</v>
      </c>
      <c r="M4734">
        <v>4</v>
      </c>
    </row>
    <row r="4735" spans="1:13" x14ac:dyDescent="0.3">
      <c r="A4735" t="s">
        <v>3605</v>
      </c>
      <c r="B4735">
        <v>2014</v>
      </c>
      <c r="C4735" s="1">
        <v>575000</v>
      </c>
      <c r="D4735">
        <v>90000</v>
      </c>
      <c r="E4735" t="s">
        <v>14</v>
      </c>
      <c r="F4735" t="s">
        <v>25</v>
      </c>
      <c r="G4735" t="s">
        <v>12</v>
      </c>
      <c r="H4735" t="s">
        <v>121</v>
      </c>
      <c r="I4735" t="s">
        <v>1831</v>
      </c>
      <c r="J4735" t="s">
        <v>1832</v>
      </c>
      <c r="K4735" t="s">
        <v>1833</v>
      </c>
      <c r="L4735" t="s">
        <v>1631</v>
      </c>
      <c r="M4735">
        <v>5</v>
      </c>
    </row>
    <row r="4736" spans="1:13" x14ac:dyDescent="0.3">
      <c r="A4736" t="s">
        <v>227</v>
      </c>
      <c r="B4736">
        <v>2010</v>
      </c>
      <c r="C4736" s="1">
        <v>300000</v>
      </c>
      <c r="D4736">
        <v>135000</v>
      </c>
      <c r="E4736" t="s">
        <v>14</v>
      </c>
      <c r="F4736" t="s">
        <v>25</v>
      </c>
      <c r="G4736" t="s">
        <v>12</v>
      </c>
      <c r="H4736" t="s">
        <v>126</v>
      </c>
      <c r="I4736" t="s">
        <v>1750</v>
      </c>
      <c r="J4736" t="s">
        <v>1625</v>
      </c>
      <c r="K4736" t="s">
        <v>2035</v>
      </c>
      <c r="L4736" t="s">
        <v>1627</v>
      </c>
      <c r="M4736">
        <v>5</v>
      </c>
    </row>
    <row r="4737" spans="1:13" x14ac:dyDescent="0.3">
      <c r="A4737" t="s">
        <v>1111</v>
      </c>
      <c r="B4737">
        <v>2018</v>
      </c>
      <c r="C4737" s="1">
        <v>450000</v>
      </c>
      <c r="D4737">
        <v>90000</v>
      </c>
      <c r="E4737" t="s">
        <v>14</v>
      </c>
      <c r="F4737" t="s">
        <v>25</v>
      </c>
      <c r="G4737" t="s">
        <v>12</v>
      </c>
      <c r="H4737" t="s">
        <v>121</v>
      </c>
      <c r="I4737" t="s">
        <v>2141</v>
      </c>
      <c r="J4737" t="s">
        <v>2142</v>
      </c>
      <c r="K4737" t="s">
        <v>2143</v>
      </c>
      <c r="L4737" t="s">
        <v>2144</v>
      </c>
      <c r="M4737">
        <v>5</v>
      </c>
    </row>
    <row r="4738" spans="1:13" x14ac:dyDescent="0.3">
      <c r="A4738" t="s">
        <v>833</v>
      </c>
      <c r="B4738">
        <v>2003</v>
      </c>
      <c r="C4738" s="1">
        <v>45000</v>
      </c>
      <c r="D4738">
        <v>90000</v>
      </c>
      <c r="E4738" t="s">
        <v>10</v>
      </c>
      <c r="F4738" t="s">
        <v>25</v>
      </c>
      <c r="G4738" t="s">
        <v>12</v>
      </c>
      <c r="H4738" t="s">
        <v>151</v>
      </c>
      <c r="I4738" t="s">
        <v>1642</v>
      </c>
      <c r="J4738" t="s">
        <v>1655</v>
      </c>
      <c r="K4738" t="s">
        <v>1656</v>
      </c>
      <c r="L4738" t="s">
        <v>1657</v>
      </c>
      <c r="M4738">
        <v>4</v>
      </c>
    </row>
    <row r="4739" spans="1:13" x14ac:dyDescent="0.3">
      <c r="A4739" t="s">
        <v>935</v>
      </c>
      <c r="B4739">
        <v>2010</v>
      </c>
      <c r="C4739" s="1">
        <v>950000</v>
      </c>
      <c r="D4739">
        <v>426000</v>
      </c>
      <c r="E4739" t="s">
        <v>14</v>
      </c>
      <c r="F4739" t="s">
        <v>25</v>
      </c>
      <c r="G4739" t="s">
        <v>12</v>
      </c>
      <c r="H4739" t="s">
        <v>121</v>
      </c>
      <c r="I4739" t="s">
        <v>2148</v>
      </c>
      <c r="J4739" t="s">
        <v>1764</v>
      </c>
      <c r="K4739" t="s">
        <v>2149</v>
      </c>
      <c r="L4739" t="s">
        <v>2150</v>
      </c>
      <c r="M4739">
        <v>7</v>
      </c>
    </row>
    <row r="4740" spans="1:13" x14ac:dyDescent="0.3">
      <c r="A4740" t="s">
        <v>219</v>
      </c>
      <c r="B4740">
        <v>2017</v>
      </c>
      <c r="C4740" s="1">
        <v>745000</v>
      </c>
      <c r="D4740">
        <v>35000</v>
      </c>
      <c r="E4740" t="s">
        <v>14</v>
      </c>
      <c r="F4740" t="s">
        <v>25</v>
      </c>
      <c r="G4740" t="s">
        <v>12</v>
      </c>
      <c r="H4740" t="s">
        <v>121</v>
      </c>
      <c r="I4740" t="s">
        <v>2075</v>
      </c>
      <c r="J4740" t="s">
        <v>1625</v>
      </c>
      <c r="K4740" t="s">
        <v>2076</v>
      </c>
      <c r="L4740" t="s">
        <v>1627</v>
      </c>
      <c r="M4740">
        <v>5</v>
      </c>
    </row>
    <row r="4741" spans="1:13" x14ac:dyDescent="0.3">
      <c r="A4741" t="s">
        <v>1459</v>
      </c>
      <c r="B4741">
        <v>2016</v>
      </c>
      <c r="C4741" s="1">
        <v>509999</v>
      </c>
      <c r="D4741">
        <v>120000</v>
      </c>
      <c r="E4741" t="s">
        <v>14</v>
      </c>
      <c r="F4741" t="s">
        <v>25</v>
      </c>
      <c r="G4741" t="s">
        <v>12</v>
      </c>
      <c r="H4741" t="s">
        <v>121</v>
      </c>
      <c r="I4741" t="s">
        <v>2257</v>
      </c>
      <c r="J4741" t="s">
        <v>2179</v>
      </c>
      <c r="K4741" t="s">
        <v>2279</v>
      </c>
      <c r="L4741" t="s">
        <v>2259</v>
      </c>
      <c r="M4741">
        <v>5</v>
      </c>
    </row>
    <row r="4742" spans="1:13" x14ac:dyDescent="0.3">
      <c r="A4742" t="s">
        <v>531</v>
      </c>
      <c r="B4742">
        <v>2009</v>
      </c>
      <c r="C4742" s="1">
        <v>142000</v>
      </c>
      <c r="D4742">
        <v>110000</v>
      </c>
      <c r="E4742" t="s">
        <v>10</v>
      </c>
      <c r="F4742" t="s">
        <v>25</v>
      </c>
      <c r="G4742" t="s">
        <v>12</v>
      </c>
      <c r="H4742" t="s">
        <v>121</v>
      </c>
      <c r="I4742" t="s">
        <v>1807</v>
      </c>
      <c r="J4742" t="s">
        <v>1647</v>
      </c>
      <c r="K4742" t="s">
        <v>1808</v>
      </c>
      <c r="L4742" t="s">
        <v>1809</v>
      </c>
      <c r="M4742">
        <v>5</v>
      </c>
    </row>
    <row r="4743" spans="1:13" x14ac:dyDescent="0.3">
      <c r="A4743" t="s">
        <v>374</v>
      </c>
      <c r="B4743">
        <v>2009</v>
      </c>
      <c r="C4743" s="1">
        <v>185000</v>
      </c>
      <c r="D4743">
        <v>50000</v>
      </c>
      <c r="E4743" t="s">
        <v>10</v>
      </c>
      <c r="F4743" t="s">
        <v>25</v>
      </c>
      <c r="G4743" t="s">
        <v>12</v>
      </c>
      <c r="H4743" t="s">
        <v>121</v>
      </c>
      <c r="I4743" t="s">
        <v>1880</v>
      </c>
      <c r="J4743" t="s">
        <v>1730</v>
      </c>
      <c r="K4743" t="s">
        <v>2195</v>
      </c>
      <c r="L4743" t="s">
        <v>1731</v>
      </c>
      <c r="M4743">
        <v>5</v>
      </c>
    </row>
    <row r="4744" spans="1:13" x14ac:dyDescent="0.3">
      <c r="A4744" t="s">
        <v>1583</v>
      </c>
      <c r="B4744">
        <v>2012</v>
      </c>
      <c r="C4744" s="1">
        <v>300000</v>
      </c>
      <c r="D4744">
        <v>77000</v>
      </c>
      <c r="E4744" t="s">
        <v>14</v>
      </c>
      <c r="F4744" t="s">
        <v>25</v>
      </c>
      <c r="G4744" t="s">
        <v>12</v>
      </c>
      <c r="H4744" t="s">
        <v>121</v>
      </c>
      <c r="I4744" t="s">
        <v>2030</v>
      </c>
      <c r="J4744" t="s">
        <v>1625</v>
      </c>
      <c r="K4744" t="s">
        <v>2649</v>
      </c>
      <c r="L4744" t="s">
        <v>2389</v>
      </c>
      <c r="M4744">
        <v>5</v>
      </c>
    </row>
    <row r="4745" spans="1:13" x14ac:dyDescent="0.3">
      <c r="A4745" t="s">
        <v>2468</v>
      </c>
      <c r="B4745">
        <v>2007</v>
      </c>
      <c r="C4745" s="1">
        <v>210000</v>
      </c>
      <c r="D4745">
        <v>120000</v>
      </c>
      <c r="E4745" t="s">
        <v>10</v>
      </c>
      <c r="F4745" t="s">
        <v>25</v>
      </c>
      <c r="G4745" t="s">
        <v>12</v>
      </c>
      <c r="H4745" t="s">
        <v>126</v>
      </c>
      <c r="I4745" t="s">
        <v>1633</v>
      </c>
      <c r="J4745" t="s">
        <v>1634</v>
      </c>
      <c r="K4745" t="s">
        <v>1635</v>
      </c>
      <c r="L4745" t="s">
        <v>1636</v>
      </c>
      <c r="M4745">
        <v>5</v>
      </c>
    </row>
    <row r="4746" spans="1:13" x14ac:dyDescent="0.3">
      <c r="A4746" t="s">
        <v>2554</v>
      </c>
      <c r="B4746">
        <v>2008</v>
      </c>
      <c r="C4746" s="1">
        <v>260000</v>
      </c>
      <c r="D4746">
        <v>120000</v>
      </c>
      <c r="E4746" t="s">
        <v>10</v>
      </c>
      <c r="F4746" t="s">
        <v>25</v>
      </c>
      <c r="G4746" t="s">
        <v>12</v>
      </c>
      <c r="H4746" t="s">
        <v>126</v>
      </c>
      <c r="I4746" t="s">
        <v>2240</v>
      </c>
      <c r="J4746" t="s">
        <v>2053</v>
      </c>
      <c r="K4746" t="s">
        <v>2054</v>
      </c>
      <c r="L4746" t="s">
        <v>2241</v>
      </c>
      <c r="M4746">
        <v>5</v>
      </c>
    </row>
    <row r="4747" spans="1:13" x14ac:dyDescent="0.3">
      <c r="A4747" t="s">
        <v>619</v>
      </c>
      <c r="B4747">
        <v>2013</v>
      </c>
      <c r="C4747" s="1">
        <v>430000</v>
      </c>
      <c r="D4747">
        <v>190000</v>
      </c>
      <c r="E4747" t="s">
        <v>14</v>
      </c>
      <c r="F4747" t="s">
        <v>25</v>
      </c>
      <c r="G4747" t="s">
        <v>12</v>
      </c>
      <c r="H4747" t="s">
        <v>126</v>
      </c>
      <c r="I4747" t="s">
        <v>1624</v>
      </c>
      <c r="J4747" t="s">
        <v>1625</v>
      </c>
      <c r="K4747" t="s">
        <v>1626</v>
      </c>
      <c r="L4747" t="s">
        <v>1627</v>
      </c>
      <c r="M4747">
        <v>5</v>
      </c>
    </row>
    <row r="4748" spans="1:13" x14ac:dyDescent="0.3">
      <c r="A4748" t="s">
        <v>563</v>
      </c>
      <c r="B4748">
        <v>2013</v>
      </c>
      <c r="C4748" s="1">
        <v>600000</v>
      </c>
      <c r="D4748">
        <v>110000</v>
      </c>
      <c r="E4748" t="s">
        <v>14</v>
      </c>
      <c r="F4748" t="s">
        <v>25</v>
      </c>
      <c r="G4748" t="s">
        <v>12</v>
      </c>
      <c r="H4748" t="s">
        <v>126</v>
      </c>
      <c r="I4748" t="s">
        <v>2157</v>
      </c>
      <c r="J4748" t="s">
        <v>1742</v>
      </c>
      <c r="K4748" t="s">
        <v>1877</v>
      </c>
      <c r="L4748" t="s">
        <v>1878</v>
      </c>
      <c r="M4748">
        <v>8</v>
      </c>
    </row>
    <row r="4749" spans="1:13" x14ac:dyDescent="0.3">
      <c r="A4749" t="s">
        <v>1404</v>
      </c>
      <c r="B4749">
        <v>2010</v>
      </c>
      <c r="C4749" s="1">
        <v>400000</v>
      </c>
      <c r="D4749">
        <v>30000</v>
      </c>
      <c r="E4749" t="s">
        <v>10</v>
      </c>
      <c r="F4749" t="s">
        <v>25</v>
      </c>
      <c r="G4749" t="s">
        <v>12</v>
      </c>
      <c r="H4749" t="s">
        <v>121</v>
      </c>
      <c r="I4749" t="s">
        <v>2007</v>
      </c>
      <c r="J4749" t="s">
        <v>1814</v>
      </c>
      <c r="K4749" t="s">
        <v>2124</v>
      </c>
      <c r="L4749" t="s">
        <v>2314</v>
      </c>
      <c r="M4749">
        <v>5</v>
      </c>
    </row>
    <row r="4750" spans="1:13" x14ac:dyDescent="0.3">
      <c r="A4750" t="s">
        <v>1487</v>
      </c>
      <c r="B4750">
        <v>2012</v>
      </c>
      <c r="C4750" s="1">
        <v>400000</v>
      </c>
      <c r="D4750">
        <v>182000</v>
      </c>
      <c r="E4750" t="s">
        <v>14</v>
      </c>
      <c r="F4750" t="s">
        <v>25</v>
      </c>
      <c r="G4750" t="s">
        <v>12</v>
      </c>
      <c r="H4750" t="s">
        <v>126</v>
      </c>
      <c r="I4750" t="s">
        <v>2870</v>
      </c>
      <c r="J4750" t="s">
        <v>1639</v>
      </c>
      <c r="K4750" t="s">
        <v>2090</v>
      </c>
      <c r="L4750" t="s">
        <v>2871</v>
      </c>
      <c r="M4750">
        <v>5</v>
      </c>
    </row>
    <row r="4751" spans="1:13" x14ac:dyDescent="0.3">
      <c r="A4751" t="s">
        <v>219</v>
      </c>
      <c r="B4751">
        <v>2017</v>
      </c>
      <c r="C4751" s="1">
        <v>669000</v>
      </c>
      <c r="D4751">
        <v>60000</v>
      </c>
      <c r="E4751" t="s">
        <v>14</v>
      </c>
      <c r="F4751" t="s">
        <v>25</v>
      </c>
      <c r="G4751" t="s">
        <v>12</v>
      </c>
      <c r="H4751" t="s">
        <v>121</v>
      </c>
      <c r="I4751" t="s">
        <v>2075</v>
      </c>
      <c r="J4751" t="s">
        <v>1625</v>
      </c>
      <c r="K4751" t="s">
        <v>2076</v>
      </c>
      <c r="L4751" t="s">
        <v>1627</v>
      </c>
      <c r="M4751">
        <v>5</v>
      </c>
    </row>
    <row r="4752" spans="1:13" x14ac:dyDescent="0.3">
      <c r="A4752" t="s">
        <v>865</v>
      </c>
      <c r="B4752">
        <v>2019</v>
      </c>
      <c r="C4752" s="1">
        <v>509999</v>
      </c>
      <c r="D4752">
        <v>40000</v>
      </c>
      <c r="E4752" t="s">
        <v>10</v>
      </c>
      <c r="F4752" t="s">
        <v>25</v>
      </c>
      <c r="G4752" t="s">
        <v>12</v>
      </c>
      <c r="H4752" t="s">
        <v>121</v>
      </c>
      <c r="I4752" t="s">
        <v>1646</v>
      </c>
      <c r="J4752" t="s">
        <v>1647</v>
      </c>
      <c r="K4752" t="s">
        <v>1648</v>
      </c>
      <c r="L4752" t="s">
        <v>1649</v>
      </c>
      <c r="M4752">
        <v>5</v>
      </c>
    </row>
    <row r="4753" spans="1:13" x14ac:dyDescent="0.3">
      <c r="A4753" t="s">
        <v>860</v>
      </c>
      <c r="B4753">
        <v>2016</v>
      </c>
      <c r="C4753" s="1">
        <v>616000</v>
      </c>
      <c r="D4753">
        <v>112000</v>
      </c>
      <c r="E4753" t="s">
        <v>14</v>
      </c>
      <c r="F4753" t="s">
        <v>25</v>
      </c>
      <c r="G4753" t="s">
        <v>12</v>
      </c>
      <c r="H4753" t="s">
        <v>121</v>
      </c>
      <c r="I4753" t="s">
        <v>1691</v>
      </c>
      <c r="J4753" t="s">
        <v>1639</v>
      </c>
      <c r="K4753" t="s">
        <v>1692</v>
      </c>
      <c r="L4753" t="s">
        <v>1693</v>
      </c>
      <c r="M4753">
        <v>5</v>
      </c>
    </row>
    <row r="4754" spans="1:13" x14ac:dyDescent="0.3">
      <c r="A4754" t="s">
        <v>563</v>
      </c>
      <c r="B4754">
        <v>2013</v>
      </c>
      <c r="C4754" s="1">
        <v>530000</v>
      </c>
      <c r="D4754">
        <v>80000</v>
      </c>
      <c r="E4754" t="s">
        <v>14</v>
      </c>
      <c r="F4754" t="s">
        <v>25</v>
      </c>
      <c r="G4754" t="s">
        <v>12</v>
      </c>
      <c r="H4754" t="s">
        <v>126</v>
      </c>
      <c r="I4754" t="s">
        <v>2157</v>
      </c>
      <c r="J4754" t="s">
        <v>1742</v>
      </c>
      <c r="K4754" t="s">
        <v>1877</v>
      </c>
      <c r="L4754" t="s">
        <v>1878</v>
      </c>
      <c r="M4754">
        <v>8</v>
      </c>
    </row>
    <row r="4755" spans="1:13" x14ac:dyDescent="0.3">
      <c r="A4755" t="s">
        <v>1304</v>
      </c>
      <c r="B4755">
        <v>2010</v>
      </c>
      <c r="C4755" s="1">
        <v>190000</v>
      </c>
      <c r="D4755">
        <v>90000</v>
      </c>
      <c r="E4755" t="s">
        <v>14</v>
      </c>
      <c r="F4755" t="s">
        <v>25</v>
      </c>
      <c r="G4755" t="s">
        <v>12</v>
      </c>
      <c r="H4755" t="s">
        <v>126</v>
      </c>
      <c r="I4755" t="s">
        <v>1716</v>
      </c>
      <c r="J4755" t="s">
        <v>2039</v>
      </c>
      <c r="K4755" t="s">
        <v>2197</v>
      </c>
      <c r="L4755" t="s">
        <v>2242</v>
      </c>
      <c r="M4755">
        <v>5</v>
      </c>
    </row>
    <row r="4756" spans="1:13" x14ac:dyDescent="0.3">
      <c r="A4756" t="s">
        <v>171</v>
      </c>
      <c r="B4756">
        <v>2015</v>
      </c>
      <c r="C4756" s="1">
        <v>700000</v>
      </c>
      <c r="D4756">
        <v>140000</v>
      </c>
      <c r="E4756" t="s">
        <v>14</v>
      </c>
      <c r="F4756" t="s">
        <v>25</v>
      </c>
      <c r="G4756" t="s">
        <v>12</v>
      </c>
      <c r="H4756" t="s">
        <v>126</v>
      </c>
      <c r="I4756" t="s">
        <v>1820</v>
      </c>
      <c r="J4756" t="s">
        <v>1629</v>
      </c>
      <c r="K4756" t="s">
        <v>1698</v>
      </c>
      <c r="L4756" t="s">
        <v>1686</v>
      </c>
      <c r="M4756">
        <v>5</v>
      </c>
    </row>
    <row r="4757" spans="1:13" x14ac:dyDescent="0.3">
      <c r="A4757" t="s">
        <v>3606</v>
      </c>
      <c r="B4757">
        <v>2012</v>
      </c>
      <c r="C4757" s="1">
        <v>250000</v>
      </c>
      <c r="D4757">
        <v>188000</v>
      </c>
      <c r="E4757" t="s">
        <v>14</v>
      </c>
      <c r="F4757" t="s">
        <v>25</v>
      </c>
      <c r="G4757" t="s">
        <v>12</v>
      </c>
      <c r="H4757" t="s">
        <v>126</v>
      </c>
      <c r="I4757" t="s">
        <v>1720</v>
      </c>
      <c r="J4757" t="s">
        <v>1742</v>
      </c>
      <c r="K4757" t="s">
        <v>1877</v>
      </c>
      <c r="L4757" t="s">
        <v>3607</v>
      </c>
      <c r="M4757">
        <v>8</v>
      </c>
    </row>
    <row r="4758" spans="1:13" x14ac:dyDescent="0.3">
      <c r="A4758" t="s">
        <v>531</v>
      </c>
      <c r="B4758">
        <v>2014</v>
      </c>
      <c r="C4758" s="1">
        <v>225000</v>
      </c>
      <c r="D4758">
        <v>60000</v>
      </c>
      <c r="E4758" t="s">
        <v>10</v>
      </c>
      <c r="F4758" t="s">
        <v>25</v>
      </c>
      <c r="G4758" t="s">
        <v>12</v>
      </c>
      <c r="H4758" t="s">
        <v>126</v>
      </c>
      <c r="I4758" t="s">
        <v>1807</v>
      </c>
      <c r="J4758" t="s">
        <v>1647</v>
      </c>
      <c r="K4758" t="s">
        <v>1808</v>
      </c>
      <c r="L4758" t="s">
        <v>1809</v>
      </c>
      <c r="M4758">
        <v>5</v>
      </c>
    </row>
    <row r="4759" spans="1:13" x14ac:dyDescent="0.3">
      <c r="A4759" t="s">
        <v>858</v>
      </c>
      <c r="B4759">
        <v>2017</v>
      </c>
      <c r="C4759" s="1">
        <v>470000</v>
      </c>
      <c r="D4759">
        <v>30000</v>
      </c>
      <c r="E4759" t="s">
        <v>10</v>
      </c>
      <c r="F4759" t="s">
        <v>25</v>
      </c>
      <c r="G4759" t="s">
        <v>12</v>
      </c>
      <c r="H4759" t="s">
        <v>121</v>
      </c>
      <c r="I4759" t="s">
        <v>1677</v>
      </c>
      <c r="J4759" t="s">
        <v>1647</v>
      </c>
      <c r="K4759" t="s">
        <v>1648</v>
      </c>
      <c r="L4759" t="s">
        <v>1649</v>
      </c>
      <c r="M4759">
        <v>5</v>
      </c>
    </row>
    <row r="4760" spans="1:13" x14ac:dyDescent="0.3">
      <c r="A4760" t="s">
        <v>440</v>
      </c>
      <c r="B4760">
        <v>2019</v>
      </c>
      <c r="C4760" s="1">
        <v>900000</v>
      </c>
      <c r="D4760">
        <v>40000</v>
      </c>
      <c r="E4760" t="s">
        <v>14</v>
      </c>
      <c r="F4760" t="s">
        <v>25</v>
      </c>
      <c r="G4760" t="s">
        <v>12</v>
      </c>
      <c r="H4760" t="s">
        <v>121</v>
      </c>
      <c r="I4760" t="s">
        <v>1718</v>
      </c>
      <c r="J4760" t="s">
        <v>1625</v>
      </c>
      <c r="K4760" t="s">
        <v>1685</v>
      </c>
      <c r="L4760" t="s">
        <v>1686</v>
      </c>
      <c r="M4760">
        <v>5</v>
      </c>
    </row>
    <row r="4761" spans="1:13" x14ac:dyDescent="0.3">
      <c r="A4761" t="s">
        <v>323</v>
      </c>
      <c r="B4761">
        <v>2013</v>
      </c>
      <c r="C4761" s="1">
        <v>170000</v>
      </c>
      <c r="D4761">
        <v>70000</v>
      </c>
      <c r="E4761" t="s">
        <v>14</v>
      </c>
      <c r="F4761" t="s">
        <v>25</v>
      </c>
      <c r="G4761" t="s">
        <v>12</v>
      </c>
      <c r="H4761" t="s">
        <v>121</v>
      </c>
      <c r="I4761" t="s">
        <v>2309</v>
      </c>
      <c r="J4761" t="s">
        <v>2310</v>
      </c>
      <c r="K4761" t="s">
        <v>2311</v>
      </c>
      <c r="L4761" t="s">
        <v>2312</v>
      </c>
      <c r="M4761">
        <v>5</v>
      </c>
    </row>
    <row r="4762" spans="1:13" x14ac:dyDescent="0.3">
      <c r="A4762" t="s">
        <v>2502</v>
      </c>
      <c r="B4762">
        <v>2013</v>
      </c>
      <c r="C4762" s="1">
        <v>140000</v>
      </c>
      <c r="D4762">
        <v>100000</v>
      </c>
      <c r="E4762" t="s">
        <v>14</v>
      </c>
      <c r="F4762" t="s">
        <v>25</v>
      </c>
      <c r="G4762" t="s">
        <v>12</v>
      </c>
      <c r="H4762" t="s">
        <v>121</v>
      </c>
      <c r="I4762" t="s">
        <v>1895</v>
      </c>
      <c r="J4762" t="s">
        <v>1639</v>
      </c>
      <c r="K4762" t="s">
        <v>2143</v>
      </c>
      <c r="L4762" t="s">
        <v>1898</v>
      </c>
      <c r="M4762">
        <v>5</v>
      </c>
    </row>
    <row r="4763" spans="1:13" x14ac:dyDescent="0.3">
      <c r="A4763" t="s">
        <v>1199</v>
      </c>
      <c r="B4763">
        <v>2011</v>
      </c>
      <c r="C4763" s="1">
        <v>95000</v>
      </c>
      <c r="D4763">
        <v>44000</v>
      </c>
      <c r="E4763" t="s">
        <v>10</v>
      </c>
      <c r="F4763" t="s">
        <v>25</v>
      </c>
      <c r="G4763" t="s">
        <v>12</v>
      </c>
      <c r="H4763" t="s">
        <v>126</v>
      </c>
      <c r="I4763" t="s">
        <v>1746</v>
      </c>
      <c r="J4763" t="s">
        <v>2546</v>
      </c>
      <c r="K4763" t="s">
        <v>2165</v>
      </c>
      <c r="L4763" t="s">
        <v>2547</v>
      </c>
      <c r="M4763">
        <v>5</v>
      </c>
    </row>
    <row r="4764" spans="1:13" x14ac:dyDescent="0.3">
      <c r="A4764" t="s">
        <v>1105</v>
      </c>
      <c r="B4764">
        <v>2016</v>
      </c>
      <c r="C4764" s="1">
        <v>280000</v>
      </c>
      <c r="D4764">
        <v>110000</v>
      </c>
      <c r="E4764" t="s">
        <v>10</v>
      </c>
      <c r="F4764" t="s">
        <v>25</v>
      </c>
      <c r="G4764" t="s">
        <v>12</v>
      </c>
      <c r="H4764" t="s">
        <v>126</v>
      </c>
      <c r="I4764" t="s">
        <v>1756</v>
      </c>
      <c r="J4764" t="s">
        <v>1647</v>
      </c>
      <c r="K4764" t="s">
        <v>2479</v>
      </c>
      <c r="L4764" t="s">
        <v>1865</v>
      </c>
      <c r="M4764">
        <v>5</v>
      </c>
    </row>
    <row r="4765" spans="1:13" x14ac:dyDescent="0.3">
      <c r="A4765" t="s">
        <v>3608</v>
      </c>
      <c r="B4765">
        <v>2012</v>
      </c>
      <c r="C4765" s="1">
        <v>470000</v>
      </c>
      <c r="D4765">
        <v>215000</v>
      </c>
      <c r="E4765" t="s">
        <v>14</v>
      </c>
      <c r="F4765" t="s">
        <v>25</v>
      </c>
      <c r="G4765" t="s">
        <v>12</v>
      </c>
      <c r="H4765" t="s">
        <v>121</v>
      </c>
      <c r="I4765" t="s">
        <v>2157</v>
      </c>
      <c r="J4765" t="s">
        <v>1742</v>
      </c>
      <c r="K4765" t="s">
        <v>1877</v>
      </c>
      <c r="L4765" t="s">
        <v>1878</v>
      </c>
      <c r="M4765">
        <v>7</v>
      </c>
    </row>
    <row r="4766" spans="1:13" x14ac:dyDescent="0.3">
      <c r="A4766" t="s">
        <v>1030</v>
      </c>
      <c r="B4766">
        <v>2011</v>
      </c>
      <c r="C4766" s="1">
        <v>129000</v>
      </c>
      <c r="D4766">
        <v>80000</v>
      </c>
      <c r="E4766" t="s">
        <v>10</v>
      </c>
      <c r="F4766" t="s">
        <v>25</v>
      </c>
      <c r="G4766" t="s">
        <v>12</v>
      </c>
      <c r="H4766" t="s">
        <v>126</v>
      </c>
      <c r="I4766" t="s">
        <v>2031</v>
      </c>
      <c r="J4766" t="s">
        <v>2250</v>
      </c>
      <c r="K4766" t="s">
        <v>2251</v>
      </c>
      <c r="L4766" t="s">
        <v>2252</v>
      </c>
      <c r="M4766">
        <v>5</v>
      </c>
    </row>
    <row r="4767" spans="1:13" x14ac:dyDescent="0.3">
      <c r="A4767" t="s">
        <v>290</v>
      </c>
      <c r="B4767">
        <v>2012</v>
      </c>
      <c r="C4767" s="1">
        <v>165000</v>
      </c>
      <c r="D4767">
        <v>70000</v>
      </c>
      <c r="E4767" t="s">
        <v>14</v>
      </c>
      <c r="F4767" t="s">
        <v>25</v>
      </c>
      <c r="G4767" t="s">
        <v>12</v>
      </c>
      <c r="H4767" t="s">
        <v>126</v>
      </c>
      <c r="I4767" t="s">
        <v>2309</v>
      </c>
      <c r="J4767" t="s">
        <v>2310</v>
      </c>
      <c r="K4767" t="s">
        <v>2311</v>
      </c>
      <c r="L4767" t="s">
        <v>2312</v>
      </c>
      <c r="M4767">
        <v>5</v>
      </c>
    </row>
    <row r="4768" spans="1:13" x14ac:dyDescent="0.3">
      <c r="A4768" t="s">
        <v>424</v>
      </c>
      <c r="B4768">
        <v>2016</v>
      </c>
      <c r="C4768" s="1">
        <v>600000</v>
      </c>
      <c r="D4768">
        <v>25000</v>
      </c>
      <c r="E4768" t="s">
        <v>10</v>
      </c>
      <c r="F4768" t="s">
        <v>25</v>
      </c>
      <c r="G4768" t="s">
        <v>12</v>
      </c>
      <c r="H4768" t="s">
        <v>121</v>
      </c>
      <c r="I4768" t="s">
        <v>2175</v>
      </c>
      <c r="J4768" t="s">
        <v>1647</v>
      </c>
      <c r="K4768" t="s">
        <v>1648</v>
      </c>
      <c r="L4768" t="s">
        <v>2176</v>
      </c>
      <c r="M4768">
        <v>5</v>
      </c>
    </row>
    <row r="4769" spans="1:13" x14ac:dyDescent="0.3">
      <c r="A4769" t="s">
        <v>785</v>
      </c>
      <c r="B4769">
        <v>2012</v>
      </c>
      <c r="C4769" s="1">
        <v>260000</v>
      </c>
      <c r="D4769">
        <v>31000</v>
      </c>
      <c r="E4769" t="s">
        <v>10</v>
      </c>
      <c r="F4769" t="s">
        <v>25</v>
      </c>
      <c r="G4769" t="s">
        <v>12</v>
      </c>
      <c r="H4769" t="s">
        <v>121</v>
      </c>
      <c r="I4769" t="s">
        <v>1677</v>
      </c>
      <c r="J4769" t="s">
        <v>1730</v>
      </c>
      <c r="K4769" t="s">
        <v>1660</v>
      </c>
      <c r="L4769" t="s">
        <v>1731</v>
      </c>
      <c r="M4769">
        <v>5</v>
      </c>
    </row>
    <row r="4770" spans="1:13" x14ac:dyDescent="0.3">
      <c r="A4770" t="s">
        <v>362</v>
      </c>
      <c r="B4770">
        <v>2005</v>
      </c>
      <c r="C4770" s="1">
        <v>70000</v>
      </c>
      <c r="D4770">
        <v>50000</v>
      </c>
      <c r="E4770" t="s">
        <v>10</v>
      </c>
      <c r="F4770" t="s">
        <v>25</v>
      </c>
      <c r="G4770" t="s">
        <v>12</v>
      </c>
      <c r="H4770" t="s">
        <v>154</v>
      </c>
      <c r="I4770" t="s">
        <v>1677</v>
      </c>
      <c r="J4770" t="s">
        <v>1730</v>
      </c>
      <c r="K4770" t="s">
        <v>1660</v>
      </c>
      <c r="L4770" t="s">
        <v>1731</v>
      </c>
      <c r="M4770">
        <v>5</v>
      </c>
    </row>
    <row r="4771" spans="1:13" x14ac:dyDescent="0.3">
      <c r="A4771" t="s">
        <v>448</v>
      </c>
      <c r="B4771">
        <v>2015</v>
      </c>
      <c r="C4771" s="1">
        <v>515000</v>
      </c>
      <c r="D4771">
        <v>120000</v>
      </c>
      <c r="E4771" t="s">
        <v>10</v>
      </c>
      <c r="F4771" t="s">
        <v>25</v>
      </c>
      <c r="G4771" t="s">
        <v>12</v>
      </c>
      <c r="H4771" t="s">
        <v>126</v>
      </c>
      <c r="I4771" t="s">
        <v>1723</v>
      </c>
      <c r="J4771" t="s">
        <v>1647</v>
      </c>
      <c r="K4771" t="s">
        <v>1724</v>
      </c>
      <c r="L4771" t="s">
        <v>1725</v>
      </c>
      <c r="M4771">
        <v>5</v>
      </c>
    </row>
    <row r="4772" spans="1:13" x14ac:dyDescent="0.3">
      <c r="A4772" t="s">
        <v>821</v>
      </c>
      <c r="B4772">
        <v>2012</v>
      </c>
      <c r="C4772" s="1">
        <v>225000</v>
      </c>
      <c r="D4772">
        <v>60000</v>
      </c>
      <c r="E4772" t="s">
        <v>14</v>
      </c>
      <c r="F4772" t="s">
        <v>25</v>
      </c>
      <c r="G4772" t="s">
        <v>12</v>
      </c>
      <c r="H4772" t="s">
        <v>121</v>
      </c>
      <c r="I4772" t="s">
        <v>1662</v>
      </c>
      <c r="J4772" t="s">
        <v>1663</v>
      </c>
      <c r="K4772" t="s">
        <v>2029</v>
      </c>
      <c r="L4772" t="s">
        <v>1665</v>
      </c>
      <c r="M4772">
        <v>5</v>
      </c>
    </row>
    <row r="4773" spans="1:13" x14ac:dyDescent="0.3">
      <c r="A4773" t="s">
        <v>1384</v>
      </c>
      <c r="B4773">
        <v>2011</v>
      </c>
      <c r="C4773" s="1">
        <v>270000</v>
      </c>
      <c r="D4773">
        <v>60000</v>
      </c>
      <c r="E4773" t="s">
        <v>14</v>
      </c>
      <c r="F4773" t="s">
        <v>25</v>
      </c>
      <c r="G4773" t="s">
        <v>12</v>
      </c>
      <c r="H4773" t="s">
        <v>126</v>
      </c>
      <c r="I4773" t="s">
        <v>1674</v>
      </c>
      <c r="J4773" t="s">
        <v>1625</v>
      </c>
      <c r="K4773" t="s">
        <v>1675</v>
      </c>
      <c r="L4773" t="s">
        <v>1627</v>
      </c>
      <c r="M4773">
        <v>5</v>
      </c>
    </row>
    <row r="4774" spans="1:13" x14ac:dyDescent="0.3">
      <c r="A4774" t="s">
        <v>1192</v>
      </c>
      <c r="B4774">
        <v>2011</v>
      </c>
      <c r="C4774" s="1">
        <v>225000</v>
      </c>
      <c r="D4774">
        <v>110000</v>
      </c>
      <c r="E4774" t="s">
        <v>14</v>
      </c>
      <c r="F4774" t="s">
        <v>25</v>
      </c>
      <c r="G4774" t="s">
        <v>12</v>
      </c>
      <c r="H4774" t="s">
        <v>154</v>
      </c>
      <c r="I4774" t="s">
        <v>1741</v>
      </c>
      <c r="J4774" t="s">
        <v>1742</v>
      </c>
      <c r="K4774" t="s">
        <v>1743</v>
      </c>
      <c r="L4774" t="s">
        <v>1744</v>
      </c>
      <c r="M4774">
        <v>7</v>
      </c>
    </row>
    <row r="4775" spans="1:13" x14ac:dyDescent="0.3">
      <c r="A4775" t="s">
        <v>348</v>
      </c>
      <c r="B4775">
        <v>2012</v>
      </c>
      <c r="C4775" s="1">
        <v>459999</v>
      </c>
      <c r="D4775">
        <v>70000</v>
      </c>
      <c r="E4775" t="s">
        <v>14</v>
      </c>
      <c r="F4775" t="s">
        <v>25</v>
      </c>
      <c r="G4775" t="s">
        <v>12</v>
      </c>
      <c r="H4775" t="s">
        <v>121</v>
      </c>
      <c r="I4775" t="s">
        <v>1899</v>
      </c>
      <c r="J4775" t="s">
        <v>1900</v>
      </c>
      <c r="K4775" t="s">
        <v>1901</v>
      </c>
      <c r="L4775" t="s">
        <v>1902</v>
      </c>
      <c r="M4775">
        <v>5</v>
      </c>
    </row>
    <row r="4776" spans="1:13" x14ac:dyDescent="0.3">
      <c r="A4776" t="s">
        <v>277</v>
      </c>
      <c r="B4776">
        <v>2009</v>
      </c>
      <c r="C4776" s="1">
        <v>115999</v>
      </c>
      <c r="D4776">
        <v>110000</v>
      </c>
      <c r="E4776" t="s">
        <v>10</v>
      </c>
      <c r="F4776" t="s">
        <v>25</v>
      </c>
      <c r="G4776" t="s">
        <v>12</v>
      </c>
      <c r="H4776" t="s">
        <v>126</v>
      </c>
      <c r="I4776" t="s">
        <v>1687</v>
      </c>
      <c r="J4776" t="s">
        <v>1655</v>
      </c>
      <c r="K4776" t="s">
        <v>1688</v>
      </c>
      <c r="L4776" t="s">
        <v>1689</v>
      </c>
      <c r="M4776">
        <v>5</v>
      </c>
    </row>
    <row r="4777" spans="1:13" x14ac:dyDescent="0.3">
      <c r="A4777" t="s">
        <v>3609</v>
      </c>
      <c r="B4777">
        <v>2013</v>
      </c>
      <c r="C4777" s="1">
        <v>475000</v>
      </c>
      <c r="D4777">
        <v>77300</v>
      </c>
      <c r="E4777" t="s">
        <v>14</v>
      </c>
      <c r="F4777" t="s">
        <v>11</v>
      </c>
      <c r="G4777" t="s">
        <v>12</v>
      </c>
      <c r="H4777" t="s">
        <v>121</v>
      </c>
      <c r="I4777" t="s">
        <v>1628</v>
      </c>
      <c r="J4777" t="s">
        <v>1629</v>
      </c>
      <c r="K4777" t="s">
        <v>1630</v>
      </c>
      <c r="L4777" t="s">
        <v>1631</v>
      </c>
      <c r="M4777">
        <v>5</v>
      </c>
    </row>
    <row r="4778" spans="1:13" x14ac:dyDescent="0.3">
      <c r="A4778" t="s">
        <v>3397</v>
      </c>
      <c r="B4778">
        <v>2013</v>
      </c>
      <c r="C4778" s="1">
        <v>1925000</v>
      </c>
      <c r="D4778">
        <v>91500</v>
      </c>
      <c r="E4778" t="s">
        <v>14</v>
      </c>
      <c r="F4778" t="s">
        <v>11</v>
      </c>
      <c r="G4778" t="s">
        <v>19</v>
      </c>
      <c r="H4778" t="s">
        <v>121</v>
      </c>
      <c r="I4778" t="s">
        <v>3398</v>
      </c>
      <c r="J4778" t="s">
        <v>2892</v>
      </c>
      <c r="K4778" t="s">
        <v>1803</v>
      </c>
      <c r="L4778" t="s">
        <v>1804</v>
      </c>
      <c r="M4778">
        <v>5</v>
      </c>
    </row>
    <row r="4779" spans="1:13" x14ac:dyDescent="0.3">
      <c r="A4779" t="s">
        <v>2523</v>
      </c>
      <c r="B4779">
        <v>2011</v>
      </c>
      <c r="C4779" s="1">
        <v>165000</v>
      </c>
      <c r="D4779">
        <v>75000</v>
      </c>
      <c r="E4779" t="s">
        <v>14</v>
      </c>
      <c r="F4779" t="s">
        <v>11</v>
      </c>
      <c r="G4779" t="s">
        <v>12</v>
      </c>
      <c r="H4779" t="s">
        <v>126</v>
      </c>
      <c r="I4779" t="s">
        <v>2436</v>
      </c>
      <c r="J4779" t="s">
        <v>1639</v>
      </c>
      <c r="K4779" t="s">
        <v>2143</v>
      </c>
      <c r="L4779" t="s">
        <v>2144</v>
      </c>
      <c r="M4779">
        <v>5</v>
      </c>
    </row>
    <row r="4780" spans="1:13" x14ac:dyDescent="0.3">
      <c r="A4780" t="s">
        <v>459</v>
      </c>
      <c r="B4780">
        <v>2015</v>
      </c>
      <c r="C4780" s="1">
        <v>550000</v>
      </c>
      <c r="D4780">
        <v>45000</v>
      </c>
      <c r="E4780" t="s">
        <v>14</v>
      </c>
      <c r="F4780" t="s">
        <v>11</v>
      </c>
      <c r="G4780" t="s">
        <v>12</v>
      </c>
      <c r="H4780" t="s">
        <v>121</v>
      </c>
      <c r="I4780" t="s">
        <v>2075</v>
      </c>
      <c r="J4780" t="s">
        <v>1625</v>
      </c>
      <c r="K4780" t="s">
        <v>1626</v>
      </c>
      <c r="L4780" t="s">
        <v>1627</v>
      </c>
      <c r="M4780">
        <v>5</v>
      </c>
    </row>
    <row r="4781" spans="1:13" x14ac:dyDescent="0.3">
      <c r="A4781" t="s">
        <v>421</v>
      </c>
      <c r="B4781">
        <v>2017</v>
      </c>
      <c r="C4781" s="1">
        <v>861000</v>
      </c>
      <c r="D4781">
        <v>61260</v>
      </c>
      <c r="E4781" t="s">
        <v>14</v>
      </c>
      <c r="F4781" t="s">
        <v>11</v>
      </c>
      <c r="G4781" t="s">
        <v>12</v>
      </c>
      <c r="H4781" t="s">
        <v>121</v>
      </c>
      <c r="I4781" t="s">
        <v>1718</v>
      </c>
      <c r="J4781" t="s">
        <v>1625</v>
      </c>
      <c r="K4781" t="s">
        <v>1685</v>
      </c>
      <c r="L4781" t="s">
        <v>1686</v>
      </c>
      <c r="M4781">
        <v>5</v>
      </c>
    </row>
    <row r="4782" spans="1:13" x14ac:dyDescent="0.3">
      <c r="A4782" t="s">
        <v>237</v>
      </c>
      <c r="B4782">
        <v>2019</v>
      </c>
      <c r="C4782" s="1">
        <v>1050000</v>
      </c>
      <c r="D4782">
        <v>26000</v>
      </c>
      <c r="E4782" t="s">
        <v>14</v>
      </c>
      <c r="F4782" t="s">
        <v>11</v>
      </c>
      <c r="G4782" t="s">
        <v>12</v>
      </c>
      <c r="H4782" t="s">
        <v>121</v>
      </c>
      <c r="I4782" t="s">
        <v>1638</v>
      </c>
      <c r="J4782" t="s">
        <v>1629</v>
      </c>
      <c r="K4782" t="s">
        <v>1914</v>
      </c>
      <c r="L4782" t="s">
        <v>1836</v>
      </c>
      <c r="M4782">
        <v>5</v>
      </c>
    </row>
    <row r="4783" spans="1:13" x14ac:dyDescent="0.3">
      <c r="A4783" t="s">
        <v>3610</v>
      </c>
      <c r="B4783">
        <v>2018</v>
      </c>
      <c r="C4783" s="1">
        <v>3251000</v>
      </c>
      <c r="D4783">
        <v>17601</v>
      </c>
      <c r="E4783" t="s">
        <v>14</v>
      </c>
      <c r="F4783" t="s">
        <v>11</v>
      </c>
      <c r="G4783" t="s">
        <v>19</v>
      </c>
      <c r="H4783" t="s">
        <v>121</v>
      </c>
      <c r="I4783" t="s">
        <v>3484</v>
      </c>
      <c r="J4783" t="s">
        <v>1793</v>
      </c>
      <c r="K4783" t="s">
        <v>3212</v>
      </c>
      <c r="L4783" t="s">
        <v>3611</v>
      </c>
      <c r="M4783">
        <v>7</v>
      </c>
    </row>
    <row r="4784" spans="1:13" x14ac:dyDescent="0.3">
      <c r="A4784" t="s">
        <v>3412</v>
      </c>
      <c r="B4784">
        <v>2017</v>
      </c>
      <c r="C4784" s="1">
        <v>750000</v>
      </c>
      <c r="D4784">
        <v>43000</v>
      </c>
      <c r="E4784" t="s">
        <v>14</v>
      </c>
      <c r="F4784" t="s">
        <v>11</v>
      </c>
      <c r="G4784" t="s">
        <v>12</v>
      </c>
      <c r="H4784" t="s">
        <v>121</v>
      </c>
      <c r="I4784" t="s">
        <v>1691</v>
      </c>
      <c r="J4784" t="s">
        <v>1639</v>
      </c>
      <c r="K4784" t="s">
        <v>1692</v>
      </c>
      <c r="L4784" t="s">
        <v>1693</v>
      </c>
      <c r="M4784">
        <v>5</v>
      </c>
    </row>
    <row r="4785" spans="1:13" x14ac:dyDescent="0.3">
      <c r="A4785" t="s">
        <v>511</v>
      </c>
      <c r="B4785">
        <v>2018</v>
      </c>
      <c r="C4785" s="1">
        <v>730000</v>
      </c>
      <c r="D4785">
        <v>4773</v>
      </c>
      <c r="E4785" t="s">
        <v>10</v>
      </c>
      <c r="F4785" t="s">
        <v>11</v>
      </c>
      <c r="G4785" t="s">
        <v>12</v>
      </c>
      <c r="H4785" t="s">
        <v>121</v>
      </c>
      <c r="I4785" t="s">
        <v>1817</v>
      </c>
      <c r="J4785" t="s">
        <v>1647</v>
      </c>
      <c r="K4785" t="s">
        <v>1870</v>
      </c>
      <c r="L4785" t="s">
        <v>1871</v>
      </c>
      <c r="M4785">
        <v>5</v>
      </c>
    </row>
    <row r="4786" spans="1:13" x14ac:dyDescent="0.3">
      <c r="A4786" t="s">
        <v>2591</v>
      </c>
      <c r="B4786">
        <v>2017</v>
      </c>
      <c r="C4786" s="1">
        <v>860000</v>
      </c>
      <c r="D4786">
        <v>31000</v>
      </c>
      <c r="E4786" t="s">
        <v>14</v>
      </c>
      <c r="F4786" t="s">
        <v>11</v>
      </c>
      <c r="G4786" t="s">
        <v>19</v>
      </c>
      <c r="H4786" t="s">
        <v>121</v>
      </c>
      <c r="I4786" t="s">
        <v>1822</v>
      </c>
      <c r="J4786" t="s">
        <v>1629</v>
      </c>
      <c r="K4786" t="s">
        <v>1630</v>
      </c>
      <c r="L4786" t="s">
        <v>1631</v>
      </c>
      <c r="M4786">
        <v>5</v>
      </c>
    </row>
    <row r="4787" spans="1:13" x14ac:dyDescent="0.3">
      <c r="A4787" t="s">
        <v>1418</v>
      </c>
      <c r="B4787">
        <v>2017</v>
      </c>
      <c r="C4787" s="1">
        <v>940000</v>
      </c>
      <c r="D4787">
        <v>57900</v>
      </c>
      <c r="E4787" t="s">
        <v>14</v>
      </c>
      <c r="F4787" t="s">
        <v>11</v>
      </c>
      <c r="G4787" t="s">
        <v>12</v>
      </c>
      <c r="H4787" t="s">
        <v>121</v>
      </c>
      <c r="I4787" t="s">
        <v>1903</v>
      </c>
      <c r="J4787" t="s">
        <v>1629</v>
      </c>
      <c r="K4787" t="s">
        <v>1698</v>
      </c>
      <c r="L4787" t="s">
        <v>1686</v>
      </c>
      <c r="M4787">
        <v>7</v>
      </c>
    </row>
    <row r="4788" spans="1:13" x14ac:dyDescent="0.3">
      <c r="A4788" t="s">
        <v>2894</v>
      </c>
      <c r="B4788">
        <v>2019</v>
      </c>
      <c r="C4788" s="1">
        <v>1075000</v>
      </c>
      <c r="D4788">
        <v>8600</v>
      </c>
      <c r="E4788" t="s">
        <v>14</v>
      </c>
      <c r="F4788" t="s">
        <v>11</v>
      </c>
      <c r="G4788" t="s">
        <v>12</v>
      </c>
      <c r="H4788" t="s">
        <v>121</v>
      </c>
      <c r="I4788" t="s">
        <v>1670</v>
      </c>
      <c r="J4788" t="s">
        <v>1634</v>
      </c>
      <c r="K4788" t="s">
        <v>2130</v>
      </c>
      <c r="L4788" t="s">
        <v>2131</v>
      </c>
      <c r="M4788">
        <v>7</v>
      </c>
    </row>
    <row r="4789" spans="1:13" x14ac:dyDescent="0.3">
      <c r="A4789" t="s">
        <v>2274</v>
      </c>
      <c r="B4789">
        <v>2016</v>
      </c>
      <c r="C4789" s="1">
        <v>775000</v>
      </c>
      <c r="D4789">
        <v>52000</v>
      </c>
      <c r="E4789" t="s">
        <v>14</v>
      </c>
      <c r="F4789" t="s">
        <v>11</v>
      </c>
      <c r="G4789" t="s">
        <v>12</v>
      </c>
      <c r="H4789" t="s">
        <v>121</v>
      </c>
      <c r="I4789" t="s">
        <v>2275</v>
      </c>
      <c r="J4789" t="s">
        <v>1625</v>
      </c>
      <c r="K4789" t="s">
        <v>1685</v>
      </c>
      <c r="L4789" t="s">
        <v>1686</v>
      </c>
      <c r="M4789">
        <v>5</v>
      </c>
    </row>
    <row r="4790" spans="1:13" x14ac:dyDescent="0.3">
      <c r="A4790" t="s">
        <v>1256</v>
      </c>
      <c r="B4790">
        <v>2013</v>
      </c>
      <c r="C4790" s="1">
        <v>411000</v>
      </c>
      <c r="D4790">
        <v>62000</v>
      </c>
      <c r="E4790" t="s">
        <v>10</v>
      </c>
      <c r="F4790" t="s">
        <v>11</v>
      </c>
      <c r="G4790" t="s">
        <v>12</v>
      </c>
      <c r="H4790" t="s">
        <v>121</v>
      </c>
      <c r="I4790" t="s">
        <v>1817</v>
      </c>
      <c r="J4790" t="s">
        <v>1647</v>
      </c>
      <c r="K4790" t="s">
        <v>1870</v>
      </c>
      <c r="L4790" t="s">
        <v>1871</v>
      </c>
      <c r="M4790">
        <v>5</v>
      </c>
    </row>
    <row r="4791" spans="1:13" x14ac:dyDescent="0.3">
      <c r="A4791" t="s">
        <v>179</v>
      </c>
      <c r="B4791">
        <v>2012</v>
      </c>
      <c r="C4791" s="1">
        <v>911000</v>
      </c>
      <c r="D4791">
        <v>155000</v>
      </c>
      <c r="E4791" t="s">
        <v>14</v>
      </c>
      <c r="F4791" t="s">
        <v>11</v>
      </c>
      <c r="G4791" t="s">
        <v>12</v>
      </c>
      <c r="H4791" t="s">
        <v>121</v>
      </c>
      <c r="I4791" t="s">
        <v>2148</v>
      </c>
      <c r="J4791" t="s">
        <v>1764</v>
      </c>
      <c r="K4791" t="s">
        <v>2149</v>
      </c>
      <c r="L4791" t="s">
        <v>2150</v>
      </c>
      <c r="M4791">
        <v>8</v>
      </c>
    </row>
    <row r="4792" spans="1:13" x14ac:dyDescent="0.3">
      <c r="A4792" t="s">
        <v>447</v>
      </c>
      <c r="B4792">
        <v>2016</v>
      </c>
      <c r="C4792" s="1">
        <v>540000</v>
      </c>
      <c r="D4792">
        <v>66000</v>
      </c>
      <c r="E4792" t="s">
        <v>14</v>
      </c>
      <c r="F4792" t="s">
        <v>11</v>
      </c>
      <c r="G4792" t="s">
        <v>12</v>
      </c>
      <c r="H4792" t="s">
        <v>121</v>
      </c>
      <c r="I4792" t="s">
        <v>1646</v>
      </c>
      <c r="J4792" t="s">
        <v>1629</v>
      </c>
      <c r="K4792" t="s">
        <v>1701</v>
      </c>
      <c r="L4792" t="s">
        <v>2262</v>
      </c>
      <c r="M4792">
        <v>5</v>
      </c>
    </row>
    <row r="4793" spans="1:13" x14ac:dyDescent="0.3">
      <c r="A4793" t="s">
        <v>692</v>
      </c>
      <c r="B4793">
        <v>2016</v>
      </c>
      <c r="C4793" s="1">
        <v>660000</v>
      </c>
      <c r="D4793">
        <v>78010</v>
      </c>
      <c r="E4793" t="s">
        <v>14</v>
      </c>
      <c r="F4793" t="s">
        <v>11</v>
      </c>
      <c r="G4793" t="s">
        <v>19</v>
      </c>
      <c r="H4793" t="s">
        <v>121</v>
      </c>
      <c r="I4793" t="s">
        <v>1822</v>
      </c>
      <c r="J4793" t="s">
        <v>1629</v>
      </c>
      <c r="K4793" t="s">
        <v>1630</v>
      </c>
      <c r="L4793" t="s">
        <v>1631</v>
      </c>
      <c r="M4793">
        <v>5</v>
      </c>
    </row>
    <row r="4794" spans="1:13" x14ac:dyDescent="0.3">
      <c r="A4794" t="s">
        <v>230</v>
      </c>
      <c r="B4794">
        <v>2018</v>
      </c>
      <c r="C4794" s="1">
        <v>875000</v>
      </c>
      <c r="D4794">
        <v>83844</v>
      </c>
      <c r="E4794" t="s">
        <v>14</v>
      </c>
      <c r="F4794" t="s">
        <v>11</v>
      </c>
      <c r="G4794" t="s">
        <v>12</v>
      </c>
      <c r="H4794" t="s">
        <v>121</v>
      </c>
      <c r="I4794" t="s">
        <v>1684</v>
      </c>
      <c r="J4794" t="s">
        <v>1625</v>
      </c>
      <c r="K4794" t="s">
        <v>1685</v>
      </c>
      <c r="L4794" t="s">
        <v>1686</v>
      </c>
      <c r="M4794">
        <v>7</v>
      </c>
    </row>
    <row r="4795" spans="1:13" x14ac:dyDescent="0.3">
      <c r="A4795" t="s">
        <v>576</v>
      </c>
      <c r="B4795">
        <v>2015</v>
      </c>
      <c r="C4795" s="1">
        <v>411000</v>
      </c>
      <c r="D4795">
        <v>23999</v>
      </c>
      <c r="E4795" t="s">
        <v>10</v>
      </c>
      <c r="F4795" t="s">
        <v>11</v>
      </c>
      <c r="G4795" t="s">
        <v>19</v>
      </c>
      <c r="H4795" t="s">
        <v>121</v>
      </c>
      <c r="I4795" t="s">
        <v>1842</v>
      </c>
      <c r="J4795" t="s">
        <v>1730</v>
      </c>
      <c r="K4795" t="s">
        <v>1843</v>
      </c>
      <c r="L4795" t="s">
        <v>1731</v>
      </c>
      <c r="M4795">
        <v>5</v>
      </c>
    </row>
    <row r="4796" spans="1:13" x14ac:dyDescent="0.3">
      <c r="A4796" t="s">
        <v>1529</v>
      </c>
      <c r="B4796">
        <v>2016</v>
      </c>
      <c r="C4796" s="1">
        <v>635000</v>
      </c>
      <c r="D4796">
        <v>52000</v>
      </c>
      <c r="E4796" t="s">
        <v>14</v>
      </c>
      <c r="F4796" t="s">
        <v>11</v>
      </c>
      <c r="G4796" t="s">
        <v>12</v>
      </c>
      <c r="H4796" t="s">
        <v>121</v>
      </c>
      <c r="I4796" t="s">
        <v>2224</v>
      </c>
      <c r="J4796" t="s">
        <v>1625</v>
      </c>
      <c r="K4796" t="s">
        <v>1626</v>
      </c>
      <c r="L4796" t="s">
        <v>1627</v>
      </c>
      <c r="M4796">
        <v>5</v>
      </c>
    </row>
    <row r="4797" spans="1:13" x14ac:dyDescent="0.3">
      <c r="A4797" t="s">
        <v>459</v>
      </c>
      <c r="B4797">
        <v>2012</v>
      </c>
      <c r="C4797" s="1">
        <v>350000</v>
      </c>
      <c r="D4797">
        <v>145000</v>
      </c>
      <c r="E4797" t="s">
        <v>14</v>
      </c>
      <c r="F4797" t="s">
        <v>25</v>
      </c>
      <c r="G4797" t="s">
        <v>12</v>
      </c>
      <c r="H4797" t="s">
        <v>154</v>
      </c>
      <c r="I4797" t="s">
        <v>1826</v>
      </c>
      <c r="J4797" t="s">
        <v>1625</v>
      </c>
      <c r="K4797" t="s">
        <v>1626</v>
      </c>
      <c r="L4797" t="s">
        <v>1627</v>
      </c>
      <c r="M4797">
        <v>5</v>
      </c>
    </row>
    <row r="4798" spans="1:13" x14ac:dyDescent="0.3">
      <c r="A4798" t="s">
        <v>2911</v>
      </c>
      <c r="B4798">
        <v>2018</v>
      </c>
      <c r="C4798" s="1">
        <v>800000</v>
      </c>
      <c r="D4798">
        <v>70000</v>
      </c>
      <c r="E4798" t="s">
        <v>14</v>
      </c>
      <c r="F4798" t="s">
        <v>25</v>
      </c>
      <c r="G4798" t="s">
        <v>12</v>
      </c>
      <c r="H4798" t="s">
        <v>126</v>
      </c>
      <c r="I4798" t="s">
        <v>2372</v>
      </c>
      <c r="J4798" t="s">
        <v>2039</v>
      </c>
      <c r="K4798" t="s">
        <v>1765</v>
      </c>
      <c r="L4798" t="s">
        <v>2105</v>
      </c>
      <c r="M4798">
        <v>7</v>
      </c>
    </row>
    <row r="4799" spans="1:13" x14ac:dyDescent="0.3">
      <c r="A4799" t="s">
        <v>329</v>
      </c>
      <c r="B4799">
        <v>2015</v>
      </c>
      <c r="C4799" s="1">
        <v>180000</v>
      </c>
      <c r="D4799">
        <v>25000</v>
      </c>
      <c r="E4799" t="s">
        <v>10</v>
      </c>
      <c r="F4799" t="s">
        <v>25</v>
      </c>
      <c r="G4799" t="s">
        <v>12</v>
      </c>
      <c r="H4799" t="s">
        <v>126</v>
      </c>
      <c r="I4799" t="s">
        <v>1716</v>
      </c>
      <c r="J4799" t="s">
        <v>1655</v>
      </c>
      <c r="K4799" t="s">
        <v>1717</v>
      </c>
      <c r="L4799" t="s">
        <v>1657</v>
      </c>
      <c r="M4799">
        <v>5</v>
      </c>
    </row>
    <row r="4800" spans="1:13" x14ac:dyDescent="0.3">
      <c r="A4800" t="s">
        <v>319</v>
      </c>
      <c r="B4800">
        <v>2014</v>
      </c>
      <c r="C4800" s="1">
        <v>490000</v>
      </c>
      <c r="D4800">
        <v>120000</v>
      </c>
      <c r="E4800" t="s">
        <v>14</v>
      </c>
      <c r="F4800" t="s">
        <v>25</v>
      </c>
      <c r="G4800" t="s">
        <v>12</v>
      </c>
      <c r="H4800" t="s">
        <v>121</v>
      </c>
      <c r="I4800" t="s">
        <v>2570</v>
      </c>
      <c r="J4800" t="s">
        <v>1629</v>
      </c>
      <c r="K4800" t="s">
        <v>1698</v>
      </c>
      <c r="L4800" t="s">
        <v>1686</v>
      </c>
      <c r="M4800">
        <v>7</v>
      </c>
    </row>
    <row r="4801" spans="1:13" x14ac:dyDescent="0.3">
      <c r="A4801" t="s">
        <v>1299</v>
      </c>
      <c r="B4801">
        <v>2010</v>
      </c>
      <c r="C4801" s="1">
        <v>180000</v>
      </c>
      <c r="D4801">
        <v>55000</v>
      </c>
      <c r="E4801" t="s">
        <v>10</v>
      </c>
      <c r="F4801" t="s">
        <v>25</v>
      </c>
      <c r="G4801" t="s">
        <v>12</v>
      </c>
      <c r="H4801" t="s">
        <v>121</v>
      </c>
      <c r="I4801" t="s">
        <v>1880</v>
      </c>
      <c r="J4801" t="s">
        <v>1730</v>
      </c>
      <c r="K4801" t="s">
        <v>1660</v>
      </c>
      <c r="L4801" t="s">
        <v>1731</v>
      </c>
      <c r="M4801">
        <v>5</v>
      </c>
    </row>
    <row r="4802" spans="1:13" x14ac:dyDescent="0.3">
      <c r="A4802" t="s">
        <v>2344</v>
      </c>
      <c r="B4802">
        <v>2013</v>
      </c>
      <c r="C4802" s="1">
        <v>310000</v>
      </c>
      <c r="D4802">
        <v>91400</v>
      </c>
      <c r="E4802" t="s">
        <v>10</v>
      </c>
      <c r="F4802" t="s">
        <v>25</v>
      </c>
      <c r="G4802" t="s">
        <v>19</v>
      </c>
      <c r="H4802" t="s">
        <v>126</v>
      </c>
      <c r="I4802" t="s">
        <v>2345</v>
      </c>
      <c r="J4802" t="s">
        <v>1681</v>
      </c>
      <c r="K4802" t="s">
        <v>2346</v>
      </c>
      <c r="L4802" t="s">
        <v>2347</v>
      </c>
      <c r="M4802">
        <v>5</v>
      </c>
    </row>
    <row r="4803" spans="1:13" x14ac:dyDescent="0.3">
      <c r="A4803" t="s">
        <v>1515</v>
      </c>
      <c r="B4803">
        <v>2012</v>
      </c>
      <c r="C4803" s="1">
        <v>275000</v>
      </c>
      <c r="D4803">
        <v>48000</v>
      </c>
      <c r="E4803" t="s">
        <v>22</v>
      </c>
      <c r="F4803" t="s">
        <v>25</v>
      </c>
      <c r="G4803" t="s">
        <v>12</v>
      </c>
      <c r="H4803" t="s">
        <v>121</v>
      </c>
      <c r="I4803" t="s">
        <v>3539</v>
      </c>
      <c r="J4803" t="s">
        <v>2111</v>
      </c>
      <c r="K4803" t="s">
        <v>1829</v>
      </c>
      <c r="L4803" t="s">
        <v>3540</v>
      </c>
      <c r="M4803">
        <v>5</v>
      </c>
    </row>
    <row r="4804" spans="1:13" x14ac:dyDescent="0.3">
      <c r="A4804" t="s">
        <v>136</v>
      </c>
      <c r="B4804">
        <v>2014</v>
      </c>
      <c r="C4804" s="1">
        <v>450000</v>
      </c>
      <c r="D4804">
        <v>80000</v>
      </c>
      <c r="E4804" t="s">
        <v>14</v>
      </c>
      <c r="F4804" t="s">
        <v>25</v>
      </c>
      <c r="G4804" t="s">
        <v>12</v>
      </c>
      <c r="H4804" t="s">
        <v>126</v>
      </c>
      <c r="I4804" t="s">
        <v>1713</v>
      </c>
      <c r="J4804" t="s">
        <v>1625</v>
      </c>
      <c r="K4804" t="s">
        <v>1714</v>
      </c>
      <c r="L4804" t="s">
        <v>1715</v>
      </c>
      <c r="M4804">
        <v>7</v>
      </c>
    </row>
    <row r="4805" spans="1:13" x14ac:dyDescent="0.3">
      <c r="A4805" t="s">
        <v>798</v>
      </c>
      <c r="B4805">
        <v>2017</v>
      </c>
      <c r="C4805" s="1">
        <v>500000</v>
      </c>
      <c r="D4805">
        <v>50000</v>
      </c>
      <c r="E4805" t="s">
        <v>14</v>
      </c>
      <c r="F4805" t="s">
        <v>25</v>
      </c>
      <c r="G4805" t="s">
        <v>12</v>
      </c>
      <c r="H4805" t="s">
        <v>121</v>
      </c>
      <c r="I4805" t="s">
        <v>2283</v>
      </c>
      <c r="J4805" t="s">
        <v>1681</v>
      </c>
      <c r="K4805" t="s">
        <v>2284</v>
      </c>
      <c r="L4805" t="s">
        <v>2285</v>
      </c>
      <c r="M4805">
        <v>6</v>
      </c>
    </row>
    <row r="4806" spans="1:13" x14ac:dyDescent="0.3">
      <c r="A4806" t="s">
        <v>3612</v>
      </c>
      <c r="B4806">
        <v>2010</v>
      </c>
      <c r="C4806" s="1">
        <v>245000</v>
      </c>
      <c r="D4806">
        <v>185000</v>
      </c>
      <c r="E4806" t="s">
        <v>14</v>
      </c>
      <c r="F4806" t="s">
        <v>25</v>
      </c>
      <c r="G4806" t="s">
        <v>19</v>
      </c>
      <c r="H4806" t="s">
        <v>151</v>
      </c>
      <c r="I4806" t="s">
        <v>2052</v>
      </c>
      <c r="J4806" t="s">
        <v>2039</v>
      </c>
      <c r="K4806" t="s">
        <v>2197</v>
      </c>
      <c r="L4806" t="s">
        <v>2282</v>
      </c>
      <c r="M4806">
        <v>5</v>
      </c>
    </row>
    <row r="4807" spans="1:13" x14ac:dyDescent="0.3">
      <c r="A4807" t="s">
        <v>475</v>
      </c>
      <c r="B4807">
        <v>2011</v>
      </c>
      <c r="C4807" s="1">
        <v>275000</v>
      </c>
      <c r="D4807">
        <v>125000</v>
      </c>
      <c r="E4807" t="s">
        <v>14</v>
      </c>
      <c r="F4807" t="s">
        <v>25</v>
      </c>
      <c r="G4807" t="s">
        <v>12</v>
      </c>
      <c r="H4807" t="s">
        <v>151</v>
      </c>
      <c r="I4807" t="s">
        <v>1831</v>
      </c>
      <c r="J4807" t="s">
        <v>1832</v>
      </c>
      <c r="K4807" t="s">
        <v>1833</v>
      </c>
      <c r="L4807" t="s">
        <v>1631</v>
      </c>
      <c r="M4807">
        <v>5</v>
      </c>
    </row>
    <row r="4808" spans="1:13" x14ac:dyDescent="0.3">
      <c r="A4808" t="s">
        <v>2468</v>
      </c>
      <c r="B4808">
        <v>2006</v>
      </c>
      <c r="C4808" s="1">
        <v>200000</v>
      </c>
      <c r="D4808">
        <v>178500</v>
      </c>
      <c r="E4808" t="s">
        <v>10</v>
      </c>
      <c r="F4808" t="s">
        <v>25</v>
      </c>
      <c r="G4808" t="s">
        <v>12</v>
      </c>
      <c r="H4808" t="s">
        <v>154</v>
      </c>
      <c r="I4808" t="s">
        <v>1633</v>
      </c>
      <c r="J4808" t="s">
        <v>1634</v>
      </c>
      <c r="K4808" t="s">
        <v>1635</v>
      </c>
      <c r="L4808" t="s">
        <v>1636</v>
      </c>
      <c r="M4808">
        <v>5</v>
      </c>
    </row>
    <row r="4809" spans="1:13" x14ac:dyDescent="0.3">
      <c r="A4809" t="s">
        <v>1050</v>
      </c>
      <c r="B4809">
        <v>2017</v>
      </c>
      <c r="C4809" s="1">
        <v>1500000</v>
      </c>
      <c r="D4809">
        <v>66953</v>
      </c>
      <c r="E4809" t="s">
        <v>14</v>
      </c>
      <c r="F4809" t="s">
        <v>25</v>
      </c>
      <c r="G4809" t="s">
        <v>12</v>
      </c>
      <c r="H4809" t="s">
        <v>121</v>
      </c>
      <c r="I4809" t="s">
        <v>1746</v>
      </c>
      <c r="J4809" t="s">
        <v>1742</v>
      </c>
      <c r="K4809" t="s">
        <v>2108</v>
      </c>
      <c r="L4809" t="s">
        <v>2109</v>
      </c>
      <c r="M4809">
        <v>7</v>
      </c>
    </row>
    <row r="4810" spans="1:13" x14ac:dyDescent="0.3">
      <c r="A4810" t="s">
        <v>867</v>
      </c>
      <c r="B4810">
        <v>2012</v>
      </c>
      <c r="C4810" s="1">
        <v>229999</v>
      </c>
      <c r="D4810">
        <v>166000</v>
      </c>
      <c r="E4810" t="s">
        <v>14</v>
      </c>
      <c r="F4810" t="s">
        <v>25</v>
      </c>
      <c r="G4810" t="s">
        <v>12</v>
      </c>
      <c r="H4810" t="s">
        <v>126</v>
      </c>
      <c r="I4810" t="s">
        <v>2192</v>
      </c>
      <c r="J4810" t="s">
        <v>1667</v>
      </c>
      <c r="K4810" t="s">
        <v>2193</v>
      </c>
      <c r="L4810" t="s">
        <v>1665</v>
      </c>
      <c r="M4810">
        <v>5</v>
      </c>
    </row>
    <row r="4811" spans="1:13" x14ac:dyDescent="0.3">
      <c r="A4811" t="s">
        <v>985</v>
      </c>
      <c r="B4811">
        <v>2011</v>
      </c>
      <c r="C4811" s="1">
        <v>280000</v>
      </c>
      <c r="D4811">
        <v>131000</v>
      </c>
      <c r="E4811" t="s">
        <v>14</v>
      </c>
      <c r="F4811" t="s">
        <v>25</v>
      </c>
      <c r="G4811" t="s">
        <v>12</v>
      </c>
      <c r="H4811" t="s">
        <v>151</v>
      </c>
      <c r="I4811" t="s">
        <v>1831</v>
      </c>
      <c r="J4811" t="s">
        <v>1832</v>
      </c>
      <c r="K4811" t="s">
        <v>1833</v>
      </c>
      <c r="L4811" t="s">
        <v>1631</v>
      </c>
      <c r="M4811">
        <v>5</v>
      </c>
    </row>
    <row r="4812" spans="1:13" x14ac:dyDescent="0.3">
      <c r="A4812" t="s">
        <v>122</v>
      </c>
      <c r="B4812">
        <v>2009</v>
      </c>
      <c r="C4812" s="1">
        <v>125000</v>
      </c>
      <c r="D4812">
        <v>50000</v>
      </c>
      <c r="E4812" t="s">
        <v>10</v>
      </c>
      <c r="F4812" t="s">
        <v>25</v>
      </c>
      <c r="G4812" t="s">
        <v>12</v>
      </c>
      <c r="H4812" t="s">
        <v>126</v>
      </c>
      <c r="I4812" t="s">
        <v>1677</v>
      </c>
      <c r="J4812" t="s">
        <v>1651</v>
      </c>
      <c r="K4812" t="s">
        <v>1678</v>
      </c>
      <c r="L4812" t="s">
        <v>1679</v>
      </c>
      <c r="M4812">
        <v>5</v>
      </c>
    </row>
    <row r="4813" spans="1:13" x14ac:dyDescent="0.3">
      <c r="A4813" t="s">
        <v>3286</v>
      </c>
      <c r="B4813">
        <v>2015</v>
      </c>
      <c r="C4813" s="1">
        <v>600000</v>
      </c>
      <c r="D4813">
        <v>25000</v>
      </c>
      <c r="E4813" t="s">
        <v>14</v>
      </c>
      <c r="F4813" t="s">
        <v>25</v>
      </c>
      <c r="G4813" t="s">
        <v>12</v>
      </c>
      <c r="H4813" t="s">
        <v>121</v>
      </c>
      <c r="I4813" t="s">
        <v>1825</v>
      </c>
      <c r="J4813" t="s">
        <v>1625</v>
      </c>
      <c r="K4813" t="s">
        <v>1626</v>
      </c>
      <c r="L4813" t="s">
        <v>1627</v>
      </c>
      <c r="M4813">
        <v>5</v>
      </c>
    </row>
    <row r="4814" spans="1:13" x14ac:dyDescent="0.3">
      <c r="A4814" t="s">
        <v>917</v>
      </c>
      <c r="B4814">
        <v>2018</v>
      </c>
      <c r="C4814" s="1">
        <v>600000</v>
      </c>
      <c r="D4814">
        <v>20000</v>
      </c>
      <c r="E4814" t="s">
        <v>10</v>
      </c>
      <c r="F4814" t="s">
        <v>25</v>
      </c>
      <c r="G4814" t="s">
        <v>12</v>
      </c>
      <c r="H4814" t="s">
        <v>121</v>
      </c>
      <c r="I4814" t="s">
        <v>1713</v>
      </c>
      <c r="J4814" t="s">
        <v>1704</v>
      </c>
      <c r="K4814" t="s">
        <v>2090</v>
      </c>
      <c r="L4814" t="s">
        <v>2117</v>
      </c>
      <c r="M4814">
        <v>5</v>
      </c>
    </row>
    <row r="4815" spans="1:13" x14ac:dyDescent="0.3">
      <c r="A4815" t="s">
        <v>437</v>
      </c>
      <c r="B4815">
        <v>2016</v>
      </c>
      <c r="C4815" s="1">
        <v>411000</v>
      </c>
      <c r="D4815">
        <v>60000</v>
      </c>
      <c r="E4815" t="s">
        <v>10</v>
      </c>
      <c r="F4815" t="s">
        <v>25</v>
      </c>
      <c r="G4815" t="s">
        <v>12</v>
      </c>
      <c r="H4815" t="s">
        <v>126</v>
      </c>
      <c r="I4815" t="s">
        <v>1756</v>
      </c>
      <c r="J4815" t="s">
        <v>1681</v>
      </c>
      <c r="K4815" t="s">
        <v>1815</v>
      </c>
      <c r="L4815" t="s">
        <v>1923</v>
      </c>
      <c r="M4815">
        <v>5</v>
      </c>
    </row>
    <row r="4816" spans="1:13" x14ac:dyDescent="0.3">
      <c r="A4816" t="s">
        <v>165</v>
      </c>
      <c r="B4816">
        <v>2010</v>
      </c>
      <c r="C4816" s="1">
        <v>150000</v>
      </c>
      <c r="D4816">
        <v>170000</v>
      </c>
      <c r="E4816" t="s">
        <v>10</v>
      </c>
      <c r="F4816" t="s">
        <v>25</v>
      </c>
      <c r="G4816" t="s">
        <v>12</v>
      </c>
      <c r="H4816" t="s">
        <v>154</v>
      </c>
      <c r="I4816" t="s">
        <v>1872</v>
      </c>
      <c r="J4816" t="s">
        <v>1814</v>
      </c>
      <c r="K4816" t="s">
        <v>1873</v>
      </c>
      <c r="L4816" t="s">
        <v>1874</v>
      </c>
      <c r="M4816">
        <v>5</v>
      </c>
    </row>
    <row r="4817" spans="1:13" x14ac:dyDescent="0.3">
      <c r="A4817" t="s">
        <v>981</v>
      </c>
      <c r="B4817">
        <v>2015</v>
      </c>
      <c r="C4817" s="1">
        <v>630000</v>
      </c>
      <c r="D4817">
        <v>70000</v>
      </c>
      <c r="E4817" t="s">
        <v>14</v>
      </c>
      <c r="F4817" t="s">
        <v>25</v>
      </c>
      <c r="G4817" t="s">
        <v>12</v>
      </c>
      <c r="H4817" t="s">
        <v>121</v>
      </c>
      <c r="I4817" t="s">
        <v>1980</v>
      </c>
      <c r="J4817" t="s">
        <v>1625</v>
      </c>
      <c r="K4817" t="s">
        <v>1685</v>
      </c>
      <c r="L4817" t="s">
        <v>1686</v>
      </c>
      <c r="M4817">
        <v>5</v>
      </c>
    </row>
    <row r="4818" spans="1:13" x14ac:dyDescent="0.3">
      <c r="A4818" t="s">
        <v>204</v>
      </c>
      <c r="B4818">
        <v>2013</v>
      </c>
      <c r="C4818" s="1">
        <v>1200000</v>
      </c>
      <c r="D4818">
        <v>110000</v>
      </c>
      <c r="E4818" t="s">
        <v>14</v>
      </c>
      <c r="F4818" t="s">
        <v>25</v>
      </c>
      <c r="G4818" t="s">
        <v>19</v>
      </c>
      <c r="H4818" t="s">
        <v>121</v>
      </c>
      <c r="I4818" t="s">
        <v>3613</v>
      </c>
      <c r="J4818" t="s">
        <v>1793</v>
      </c>
      <c r="K4818" t="s">
        <v>1794</v>
      </c>
      <c r="L4818" t="s">
        <v>1795</v>
      </c>
      <c r="M4818">
        <v>5</v>
      </c>
    </row>
    <row r="4819" spans="1:13" x14ac:dyDescent="0.3">
      <c r="A4819" t="s">
        <v>2070</v>
      </c>
      <c r="B4819">
        <v>2019</v>
      </c>
      <c r="C4819" s="1">
        <v>700000</v>
      </c>
      <c r="D4819">
        <v>45000</v>
      </c>
      <c r="E4819" t="s">
        <v>10</v>
      </c>
      <c r="F4819" t="s">
        <v>25</v>
      </c>
      <c r="G4819" t="s">
        <v>19</v>
      </c>
      <c r="H4819" t="s">
        <v>121</v>
      </c>
      <c r="I4819" t="s">
        <v>1817</v>
      </c>
      <c r="J4819" t="s">
        <v>1647</v>
      </c>
      <c r="K4819" t="s">
        <v>1870</v>
      </c>
      <c r="L4819" t="s">
        <v>1871</v>
      </c>
      <c r="M4819">
        <v>5</v>
      </c>
    </row>
    <row r="4820" spans="1:13" x14ac:dyDescent="0.3">
      <c r="A4820" t="s">
        <v>2379</v>
      </c>
      <c r="B4820">
        <v>2010</v>
      </c>
      <c r="C4820" s="1">
        <v>250000</v>
      </c>
      <c r="D4820">
        <v>60000</v>
      </c>
      <c r="E4820" t="s">
        <v>14</v>
      </c>
      <c r="F4820" t="s">
        <v>25</v>
      </c>
      <c r="G4820" t="s">
        <v>12</v>
      </c>
      <c r="H4820" t="s">
        <v>126</v>
      </c>
      <c r="I4820" t="s">
        <v>1720</v>
      </c>
      <c r="J4820" t="s">
        <v>2152</v>
      </c>
      <c r="K4820" t="s">
        <v>2380</v>
      </c>
      <c r="L4820" t="s">
        <v>2381</v>
      </c>
      <c r="M4820">
        <v>7</v>
      </c>
    </row>
    <row r="4821" spans="1:13" x14ac:dyDescent="0.3">
      <c r="A4821" t="s">
        <v>3614</v>
      </c>
      <c r="B4821">
        <v>2016</v>
      </c>
      <c r="C4821" s="1">
        <v>535000</v>
      </c>
      <c r="D4821">
        <v>32000</v>
      </c>
      <c r="E4821" t="s">
        <v>14</v>
      </c>
      <c r="F4821" t="s">
        <v>25</v>
      </c>
      <c r="G4821" t="s">
        <v>12</v>
      </c>
      <c r="H4821" t="s">
        <v>121</v>
      </c>
      <c r="I4821" t="s">
        <v>1713</v>
      </c>
      <c r="J4821" t="s">
        <v>1625</v>
      </c>
      <c r="K4821" t="s">
        <v>2273</v>
      </c>
      <c r="L4821" t="s">
        <v>1715</v>
      </c>
      <c r="M4821">
        <v>8</v>
      </c>
    </row>
    <row r="4822" spans="1:13" x14ac:dyDescent="0.3">
      <c r="A4822" t="s">
        <v>800</v>
      </c>
      <c r="B4822">
        <v>2016</v>
      </c>
      <c r="C4822" s="1">
        <v>600000</v>
      </c>
      <c r="D4822">
        <v>60000</v>
      </c>
      <c r="E4822" t="s">
        <v>14</v>
      </c>
      <c r="F4822" t="s">
        <v>25</v>
      </c>
      <c r="G4822" t="s">
        <v>12</v>
      </c>
      <c r="H4822" t="s">
        <v>121</v>
      </c>
      <c r="I4822" t="s">
        <v>2372</v>
      </c>
      <c r="J4822" t="s">
        <v>2039</v>
      </c>
      <c r="K4822" t="s">
        <v>1765</v>
      </c>
      <c r="L4822" t="s">
        <v>2105</v>
      </c>
      <c r="M4822">
        <v>7</v>
      </c>
    </row>
    <row r="4823" spans="1:13" x14ac:dyDescent="0.3">
      <c r="A4823" t="s">
        <v>2855</v>
      </c>
      <c r="B4823">
        <v>2003</v>
      </c>
      <c r="C4823" s="1">
        <v>145000</v>
      </c>
      <c r="D4823">
        <v>120000</v>
      </c>
      <c r="E4823" t="s">
        <v>14</v>
      </c>
      <c r="F4823" t="s">
        <v>25</v>
      </c>
      <c r="G4823" t="s">
        <v>12</v>
      </c>
      <c r="H4823" t="s">
        <v>151</v>
      </c>
      <c r="I4823" t="s">
        <v>2856</v>
      </c>
      <c r="J4823" t="s">
        <v>2039</v>
      </c>
      <c r="K4823" t="s">
        <v>1682</v>
      </c>
      <c r="L4823" t="s">
        <v>2857</v>
      </c>
      <c r="M4823">
        <v>5</v>
      </c>
    </row>
    <row r="4824" spans="1:13" x14ac:dyDescent="0.3">
      <c r="A4824" t="s">
        <v>937</v>
      </c>
      <c r="B4824">
        <v>2015</v>
      </c>
      <c r="C4824" s="1">
        <v>400000</v>
      </c>
      <c r="D4824">
        <v>143000</v>
      </c>
      <c r="E4824" t="s">
        <v>14</v>
      </c>
      <c r="F4824" t="s">
        <v>25</v>
      </c>
      <c r="G4824" t="s">
        <v>12</v>
      </c>
      <c r="H4824" t="s">
        <v>121</v>
      </c>
      <c r="I4824" t="s">
        <v>2574</v>
      </c>
      <c r="J4824" t="s">
        <v>1629</v>
      </c>
      <c r="K4824" t="s">
        <v>2575</v>
      </c>
      <c r="L4824" t="s">
        <v>2559</v>
      </c>
      <c r="M4824">
        <v>5</v>
      </c>
    </row>
    <row r="4825" spans="1:13" x14ac:dyDescent="0.3">
      <c r="A4825" t="s">
        <v>219</v>
      </c>
      <c r="B4825">
        <v>2015</v>
      </c>
      <c r="C4825" s="1">
        <v>600000</v>
      </c>
      <c r="D4825">
        <v>100000</v>
      </c>
      <c r="E4825" t="s">
        <v>14</v>
      </c>
      <c r="F4825" t="s">
        <v>25</v>
      </c>
      <c r="G4825" t="s">
        <v>12</v>
      </c>
      <c r="H4825" t="s">
        <v>121</v>
      </c>
      <c r="I4825" t="s">
        <v>1699</v>
      </c>
      <c r="J4825" t="s">
        <v>1625</v>
      </c>
      <c r="K4825" t="s">
        <v>1626</v>
      </c>
      <c r="L4825" t="s">
        <v>1627</v>
      </c>
      <c r="M4825">
        <v>5</v>
      </c>
    </row>
    <row r="4826" spans="1:13" x14ac:dyDescent="0.3">
      <c r="A4826" t="s">
        <v>3615</v>
      </c>
      <c r="B4826">
        <v>2018</v>
      </c>
      <c r="C4826" s="1">
        <v>459999</v>
      </c>
      <c r="D4826">
        <v>50000</v>
      </c>
      <c r="E4826" t="s">
        <v>10</v>
      </c>
      <c r="F4826" t="s">
        <v>25</v>
      </c>
      <c r="G4826" t="s">
        <v>12</v>
      </c>
      <c r="H4826" t="s">
        <v>121</v>
      </c>
      <c r="I4826" t="s">
        <v>1906</v>
      </c>
      <c r="J4826" t="s">
        <v>1730</v>
      </c>
      <c r="K4826" t="s">
        <v>1678</v>
      </c>
      <c r="L4826" t="s">
        <v>1731</v>
      </c>
      <c r="M4826">
        <v>5</v>
      </c>
    </row>
    <row r="4827" spans="1:13" x14ac:dyDescent="0.3">
      <c r="A4827" t="s">
        <v>638</v>
      </c>
      <c r="B4827">
        <v>2018</v>
      </c>
      <c r="C4827" s="1">
        <v>800000</v>
      </c>
      <c r="D4827">
        <v>30000</v>
      </c>
      <c r="E4827" t="s">
        <v>14</v>
      </c>
      <c r="F4827" t="s">
        <v>25</v>
      </c>
      <c r="G4827" t="s">
        <v>12</v>
      </c>
      <c r="H4827" t="s">
        <v>121</v>
      </c>
      <c r="I4827" t="s">
        <v>1691</v>
      </c>
      <c r="J4827" t="s">
        <v>1639</v>
      </c>
      <c r="K4827" t="s">
        <v>1692</v>
      </c>
      <c r="L4827" t="s">
        <v>1693</v>
      </c>
      <c r="M4827">
        <v>5</v>
      </c>
    </row>
    <row r="4828" spans="1:13" x14ac:dyDescent="0.3">
      <c r="A4828" t="s">
        <v>1358</v>
      </c>
      <c r="B4828">
        <v>2017</v>
      </c>
      <c r="C4828" s="1">
        <v>370000</v>
      </c>
      <c r="D4828">
        <v>25000</v>
      </c>
      <c r="E4828" t="s">
        <v>22</v>
      </c>
      <c r="F4828" t="s">
        <v>25</v>
      </c>
      <c r="G4828" t="s">
        <v>12</v>
      </c>
      <c r="H4828" t="s">
        <v>121</v>
      </c>
      <c r="I4828" t="s">
        <v>2621</v>
      </c>
      <c r="J4828" t="s">
        <v>1814</v>
      </c>
      <c r="K4828" t="s">
        <v>2247</v>
      </c>
      <c r="L4828" t="s">
        <v>2248</v>
      </c>
      <c r="M4828">
        <v>5</v>
      </c>
    </row>
    <row r="4829" spans="1:13" x14ac:dyDescent="0.3">
      <c r="A4829" t="s">
        <v>1507</v>
      </c>
      <c r="B4829">
        <v>2012</v>
      </c>
      <c r="C4829" s="1">
        <v>800000</v>
      </c>
      <c r="D4829">
        <v>102000</v>
      </c>
      <c r="E4829" t="s">
        <v>14</v>
      </c>
      <c r="F4829" t="s">
        <v>25</v>
      </c>
      <c r="G4829" t="s">
        <v>12</v>
      </c>
      <c r="H4829" t="s">
        <v>126</v>
      </c>
      <c r="I4829" t="s">
        <v>2148</v>
      </c>
      <c r="J4829" t="s">
        <v>1764</v>
      </c>
      <c r="K4829" t="s">
        <v>2149</v>
      </c>
      <c r="L4829" t="s">
        <v>2150</v>
      </c>
      <c r="M4829">
        <v>8</v>
      </c>
    </row>
    <row r="4830" spans="1:13" x14ac:dyDescent="0.3">
      <c r="A4830" t="s">
        <v>3324</v>
      </c>
      <c r="B4830">
        <v>2013</v>
      </c>
      <c r="C4830" s="1">
        <v>290000</v>
      </c>
      <c r="D4830">
        <v>90000</v>
      </c>
      <c r="E4830" t="s">
        <v>14</v>
      </c>
      <c r="F4830" t="s">
        <v>25</v>
      </c>
      <c r="G4830" t="s">
        <v>12</v>
      </c>
      <c r="H4830" t="s">
        <v>121</v>
      </c>
      <c r="I4830" t="s">
        <v>2192</v>
      </c>
      <c r="J4830" t="s">
        <v>1667</v>
      </c>
      <c r="K4830" t="s">
        <v>2647</v>
      </c>
      <c r="L4830" t="s">
        <v>1665</v>
      </c>
      <c r="M4830">
        <v>5</v>
      </c>
    </row>
    <row r="4831" spans="1:13" x14ac:dyDescent="0.3">
      <c r="A4831" t="s">
        <v>459</v>
      </c>
      <c r="B4831">
        <v>2018</v>
      </c>
      <c r="C4831" s="1">
        <v>671000</v>
      </c>
      <c r="D4831">
        <v>62000</v>
      </c>
      <c r="E4831" t="s">
        <v>14</v>
      </c>
      <c r="F4831" t="s">
        <v>25</v>
      </c>
      <c r="G4831" t="s">
        <v>12</v>
      </c>
      <c r="H4831" t="s">
        <v>121</v>
      </c>
      <c r="I4831" t="s">
        <v>2075</v>
      </c>
      <c r="J4831" t="s">
        <v>1625</v>
      </c>
      <c r="K4831" t="s">
        <v>1626</v>
      </c>
      <c r="L4831" t="s">
        <v>1627</v>
      </c>
      <c r="M4831">
        <v>5</v>
      </c>
    </row>
    <row r="4832" spans="1:13" x14ac:dyDescent="0.3">
      <c r="A4832" t="s">
        <v>3616</v>
      </c>
      <c r="B4832">
        <v>2012</v>
      </c>
      <c r="C4832" s="1">
        <v>140000</v>
      </c>
      <c r="D4832">
        <v>80000</v>
      </c>
      <c r="E4832" t="s">
        <v>14</v>
      </c>
      <c r="F4832" t="s">
        <v>25</v>
      </c>
      <c r="G4832" t="s">
        <v>12</v>
      </c>
      <c r="H4832" t="s">
        <v>151</v>
      </c>
      <c r="I4832" t="s">
        <v>1895</v>
      </c>
      <c r="J4832" t="s">
        <v>1639</v>
      </c>
      <c r="K4832" t="s">
        <v>2143</v>
      </c>
      <c r="L4832" t="s">
        <v>1898</v>
      </c>
      <c r="M4832">
        <v>5</v>
      </c>
    </row>
    <row r="4833" spans="1:13" x14ac:dyDescent="0.3">
      <c r="A4833" t="s">
        <v>2471</v>
      </c>
      <c r="B4833">
        <v>2011</v>
      </c>
      <c r="C4833" s="1">
        <v>141000</v>
      </c>
      <c r="D4833">
        <v>15000</v>
      </c>
      <c r="E4833" t="s">
        <v>10</v>
      </c>
      <c r="F4833" t="s">
        <v>25</v>
      </c>
      <c r="G4833" t="s">
        <v>12</v>
      </c>
      <c r="H4833" t="s">
        <v>154</v>
      </c>
      <c r="I4833" t="s">
        <v>1687</v>
      </c>
      <c r="J4833" t="s">
        <v>1655</v>
      </c>
      <c r="K4833" t="s">
        <v>1688</v>
      </c>
      <c r="L4833" t="s">
        <v>1689</v>
      </c>
      <c r="M4833">
        <v>5</v>
      </c>
    </row>
    <row r="4834" spans="1:13" x14ac:dyDescent="0.3">
      <c r="A4834" t="s">
        <v>277</v>
      </c>
      <c r="B4834">
        <v>2009</v>
      </c>
      <c r="C4834" s="1">
        <v>125000</v>
      </c>
      <c r="D4834">
        <v>70000</v>
      </c>
      <c r="E4834" t="s">
        <v>10</v>
      </c>
      <c r="F4834" t="s">
        <v>25</v>
      </c>
      <c r="G4834" t="s">
        <v>12</v>
      </c>
      <c r="H4834" t="s">
        <v>126</v>
      </c>
      <c r="I4834" t="s">
        <v>1687</v>
      </c>
      <c r="J4834" t="s">
        <v>1655</v>
      </c>
      <c r="K4834" t="s">
        <v>1688</v>
      </c>
      <c r="L4834" t="s">
        <v>1689</v>
      </c>
      <c r="M4834">
        <v>5</v>
      </c>
    </row>
    <row r="4835" spans="1:13" x14ac:dyDescent="0.3">
      <c r="A4835" t="s">
        <v>322</v>
      </c>
      <c r="B4835">
        <v>2013</v>
      </c>
      <c r="C4835" s="1">
        <v>150000</v>
      </c>
      <c r="D4835">
        <v>90000</v>
      </c>
      <c r="E4835" t="s">
        <v>14</v>
      </c>
      <c r="F4835" t="s">
        <v>25</v>
      </c>
      <c r="G4835" t="s">
        <v>12</v>
      </c>
      <c r="H4835" t="s">
        <v>126</v>
      </c>
      <c r="I4835" t="s">
        <v>2066</v>
      </c>
      <c r="J4835" t="s">
        <v>1896</v>
      </c>
      <c r="K4835" t="s">
        <v>2124</v>
      </c>
      <c r="L4835" t="s">
        <v>2125</v>
      </c>
      <c r="M4835">
        <v>5</v>
      </c>
    </row>
    <row r="4836" spans="1:13" x14ac:dyDescent="0.3">
      <c r="A4836" t="s">
        <v>567</v>
      </c>
      <c r="B4836">
        <v>2007</v>
      </c>
      <c r="C4836" s="1">
        <v>125000</v>
      </c>
      <c r="D4836">
        <v>100000</v>
      </c>
      <c r="E4836" t="s">
        <v>10</v>
      </c>
      <c r="F4836" t="s">
        <v>25</v>
      </c>
      <c r="G4836" t="s">
        <v>12</v>
      </c>
      <c r="H4836" t="s">
        <v>154</v>
      </c>
      <c r="I4836" t="s">
        <v>1677</v>
      </c>
      <c r="J4836" t="s">
        <v>1651</v>
      </c>
      <c r="K4836" t="s">
        <v>1678</v>
      </c>
      <c r="L4836" t="s">
        <v>1679</v>
      </c>
      <c r="M4836">
        <v>5</v>
      </c>
    </row>
    <row r="4837" spans="1:13" x14ac:dyDescent="0.3">
      <c r="A4837" t="s">
        <v>645</v>
      </c>
      <c r="B4837">
        <v>2018</v>
      </c>
      <c r="C4837" s="1">
        <v>600000</v>
      </c>
      <c r="D4837">
        <v>25000</v>
      </c>
      <c r="E4837" t="s">
        <v>10</v>
      </c>
      <c r="F4837" t="s">
        <v>25</v>
      </c>
      <c r="G4837" t="s">
        <v>12</v>
      </c>
      <c r="H4837" t="s">
        <v>126</v>
      </c>
      <c r="I4837" t="s">
        <v>1677</v>
      </c>
      <c r="J4837" t="s">
        <v>1647</v>
      </c>
      <c r="K4837" t="s">
        <v>1648</v>
      </c>
      <c r="L4837" t="s">
        <v>1649</v>
      </c>
      <c r="M4837">
        <v>5</v>
      </c>
    </row>
    <row r="4838" spans="1:13" x14ac:dyDescent="0.3">
      <c r="A4838" t="s">
        <v>338</v>
      </c>
      <c r="B4838">
        <v>2017</v>
      </c>
      <c r="C4838" s="1">
        <v>700000</v>
      </c>
      <c r="D4838">
        <v>40000</v>
      </c>
      <c r="E4838" t="s">
        <v>14</v>
      </c>
      <c r="F4838" t="s">
        <v>25</v>
      </c>
      <c r="G4838" t="s">
        <v>12</v>
      </c>
      <c r="H4838" t="s">
        <v>121</v>
      </c>
      <c r="I4838" t="s">
        <v>1691</v>
      </c>
      <c r="J4838" t="s">
        <v>1639</v>
      </c>
      <c r="K4838" t="s">
        <v>1692</v>
      </c>
      <c r="L4838" t="s">
        <v>1693</v>
      </c>
      <c r="M4838">
        <v>5</v>
      </c>
    </row>
    <row r="4839" spans="1:13" x14ac:dyDescent="0.3">
      <c r="A4839" t="s">
        <v>638</v>
      </c>
      <c r="B4839">
        <v>2017</v>
      </c>
      <c r="C4839" s="1">
        <v>700000</v>
      </c>
      <c r="D4839">
        <v>70000</v>
      </c>
      <c r="E4839" t="s">
        <v>14</v>
      </c>
      <c r="F4839" t="s">
        <v>25</v>
      </c>
      <c r="G4839" t="s">
        <v>12</v>
      </c>
      <c r="H4839" t="s">
        <v>121</v>
      </c>
      <c r="I4839" t="s">
        <v>1691</v>
      </c>
      <c r="J4839" t="s">
        <v>1639</v>
      </c>
      <c r="K4839" t="s">
        <v>1692</v>
      </c>
      <c r="L4839" t="s">
        <v>1693</v>
      </c>
      <c r="M4839">
        <v>5</v>
      </c>
    </row>
    <row r="4840" spans="1:13" x14ac:dyDescent="0.3">
      <c r="A4840" t="s">
        <v>219</v>
      </c>
      <c r="B4840">
        <v>2017</v>
      </c>
      <c r="C4840" s="1">
        <v>740000</v>
      </c>
      <c r="D4840">
        <v>40000</v>
      </c>
      <c r="E4840" t="s">
        <v>14</v>
      </c>
      <c r="F4840" t="s">
        <v>25</v>
      </c>
      <c r="G4840" t="s">
        <v>12</v>
      </c>
      <c r="H4840" t="s">
        <v>121</v>
      </c>
      <c r="I4840" t="s">
        <v>2075</v>
      </c>
      <c r="J4840" t="s">
        <v>1625</v>
      </c>
      <c r="K4840" t="s">
        <v>2076</v>
      </c>
      <c r="L4840" t="s">
        <v>1627</v>
      </c>
      <c r="M4840">
        <v>5</v>
      </c>
    </row>
    <row r="4841" spans="1:13" x14ac:dyDescent="0.3">
      <c r="A4841" t="s">
        <v>233</v>
      </c>
      <c r="B4841">
        <v>2011</v>
      </c>
      <c r="C4841" s="1">
        <v>140000</v>
      </c>
      <c r="D4841">
        <v>200000</v>
      </c>
      <c r="E4841" t="s">
        <v>14</v>
      </c>
      <c r="F4841" t="s">
        <v>25</v>
      </c>
      <c r="G4841" t="s">
        <v>12</v>
      </c>
      <c r="H4841" t="s">
        <v>126</v>
      </c>
      <c r="I4841" t="s">
        <v>1733</v>
      </c>
      <c r="J4841" t="s">
        <v>1896</v>
      </c>
      <c r="K4841" t="s">
        <v>2279</v>
      </c>
      <c r="L4841" t="s">
        <v>2280</v>
      </c>
      <c r="M4841">
        <v>5</v>
      </c>
    </row>
    <row r="4842" spans="1:13" x14ac:dyDescent="0.3">
      <c r="A4842" t="s">
        <v>595</v>
      </c>
      <c r="B4842">
        <v>2018</v>
      </c>
      <c r="C4842" s="1">
        <v>1150000</v>
      </c>
      <c r="D4842">
        <v>35000</v>
      </c>
      <c r="E4842" t="s">
        <v>14</v>
      </c>
      <c r="F4842" t="s">
        <v>25</v>
      </c>
      <c r="G4842" t="s">
        <v>12</v>
      </c>
      <c r="H4842" t="s">
        <v>121</v>
      </c>
      <c r="I4842" t="s">
        <v>1817</v>
      </c>
      <c r="J4842" t="s">
        <v>1900</v>
      </c>
      <c r="K4842" t="s">
        <v>1912</v>
      </c>
      <c r="L4842" t="s">
        <v>3107</v>
      </c>
      <c r="M4842">
        <v>5</v>
      </c>
    </row>
    <row r="4843" spans="1:13" x14ac:dyDescent="0.3">
      <c r="A4843" t="s">
        <v>568</v>
      </c>
      <c r="B4843">
        <v>2007</v>
      </c>
      <c r="C4843" s="1">
        <v>300000</v>
      </c>
      <c r="D4843">
        <v>155000</v>
      </c>
      <c r="E4843" t="s">
        <v>14</v>
      </c>
      <c r="F4843" t="s">
        <v>25</v>
      </c>
      <c r="G4843" t="s">
        <v>12</v>
      </c>
      <c r="H4843" t="s">
        <v>121</v>
      </c>
      <c r="I4843" t="s">
        <v>2339</v>
      </c>
      <c r="J4843" t="s">
        <v>3145</v>
      </c>
      <c r="K4843" t="s">
        <v>2778</v>
      </c>
      <c r="L4843" t="s">
        <v>3380</v>
      </c>
      <c r="M4843">
        <v>5</v>
      </c>
    </row>
    <row r="4844" spans="1:13" x14ac:dyDescent="0.3">
      <c r="A4844" t="s">
        <v>3617</v>
      </c>
      <c r="B4844">
        <v>2011</v>
      </c>
      <c r="C4844" s="1">
        <v>300000</v>
      </c>
      <c r="D4844">
        <v>110000</v>
      </c>
      <c r="E4844" t="s">
        <v>10</v>
      </c>
      <c r="F4844" t="s">
        <v>25</v>
      </c>
      <c r="G4844" t="s">
        <v>12</v>
      </c>
      <c r="H4844" t="s">
        <v>121</v>
      </c>
      <c r="I4844" t="s">
        <v>2072</v>
      </c>
      <c r="J4844" t="s">
        <v>2226</v>
      </c>
      <c r="K4844" t="s">
        <v>1692</v>
      </c>
      <c r="L4844" t="s">
        <v>2227</v>
      </c>
      <c r="M4844">
        <v>5</v>
      </c>
    </row>
    <row r="4845" spans="1:13" x14ac:dyDescent="0.3">
      <c r="A4845" t="s">
        <v>3618</v>
      </c>
      <c r="B4845">
        <v>2015</v>
      </c>
      <c r="C4845" s="1">
        <v>530000</v>
      </c>
      <c r="D4845">
        <v>110000</v>
      </c>
      <c r="E4845" t="s">
        <v>14</v>
      </c>
      <c r="F4845" t="s">
        <v>25</v>
      </c>
      <c r="G4845" t="s">
        <v>12</v>
      </c>
      <c r="H4845" t="s">
        <v>121</v>
      </c>
      <c r="I4845" t="s">
        <v>2613</v>
      </c>
      <c r="J4845" t="s">
        <v>1667</v>
      </c>
      <c r="K4845" t="s">
        <v>2351</v>
      </c>
      <c r="L4845" t="s">
        <v>2352</v>
      </c>
      <c r="M4845">
        <v>5</v>
      </c>
    </row>
    <row r="4846" spans="1:13" x14ac:dyDescent="0.3">
      <c r="A4846" t="s">
        <v>1026</v>
      </c>
      <c r="B4846">
        <v>2017</v>
      </c>
      <c r="C4846" s="1">
        <v>530000</v>
      </c>
      <c r="D4846">
        <v>80000</v>
      </c>
      <c r="E4846" t="s">
        <v>14</v>
      </c>
      <c r="F4846" t="s">
        <v>25</v>
      </c>
      <c r="G4846" t="s">
        <v>12</v>
      </c>
      <c r="H4846" t="s">
        <v>126</v>
      </c>
      <c r="I4846" t="s">
        <v>2178</v>
      </c>
      <c r="J4846" t="s">
        <v>2135</v>
      </c>
      <c r="K4846" t="s">
        <v>2136</v>
      </c>
      <c r="L4846" t="s">
        <v>2190</v>
      </c>
      <c r="M4846">
        <v>5</v>
      </c>
    </row>
    <row r="4847" spans="1:13" x14ac:dyDescent="0.3">
      <c r="A4847" t="s">
        <v>161</v>
      </c>
      <c r="B4847">
        <v>2011</v>
      </c>
      <c r="C4847" s="1">
        <v>210000</v>
      </c>
      <c r="D4847">
        <v>50000</v>
      </c>
      <c r="E4847" t="s">
        <v>10</v>
      </c>
      <c r="F4847" t="s">
        <v>25</v>
      </c>
      <c r="G4847" t="s">
        <v>12</v>
      </c>
      <c r="H4847" t="s">
        <v>126</v>
      </c>
      <c r="I4847" t="s">
        <v>1919</v>
      </c>
      <c r="J4847" t="s">
        <v>1850</v>
      </c>
      <c r="K4847" t="s">
        <v>1920</v>
      </c>
      <c r="L4847" t="s">
        <v>1921</v>
      </c>
      <c r="M4847">
        <v>5</v>
      </c>
    </row>
    <row r="4848" spans="1:13" x14ac:dyDescent="0.3">
      <c r="A4848" t="s">
        <v>163</v>
      </c>
      <c r="B4848">
        <v>2007</v>
      </c>
      <c r="C4848" s="1">
        <v>130000</v>
      </c>
      <c r="D4848">
        <v>90000</v>
      </c>
      <c r="E4848" t="s">
        <v>10</v>
      </c>
      <c r="F4848" t="s">
        <v>25</v>
      </c>
      <c r="G4848" t="s">
        <v>12</v>
      </c>
      <c r="H4848" t="s">
        <v>126</v>
      </c>
      <c r="I4848" t="s">
        <v>1687</v>
      </c>
      <c r="J4848" t="s">
        <v>1655</v>
      </c>
      <c r="K4848" t="s">
        <v>1688</v>
      </c>
      <c r="L4848" t="s">
        <v>1689</v>
      </c>
      <c r="M4848">
        <v>5</v>
      </c>
    </row>
    <row r="4849" spans="1:13" x14ac:dyDescent="0.3">
      <c r="A4849" t="s">
        <v>1055</v>
      </c>
      <c r="B4849">
        <v>2008</v>
      </c>
      <c r="C4849" s="1">
        <v>148000</v>
      </c>
      <c r="D4849">
        <v>80000</v>
      </c>
      <c r="E4849" t="s">
        <v>257</v>
      </c>
      <c r="F4849" t="s">
        <v>25</v>
      </c>
      <c r="G4849" t="s">
        <v>12</v>
      </c>
      <c r="H4849" t="s">
        <v>126</v>
      </c>
      <c r="I4849" t="s">
        <v>1650</v>
      </c>
      <c r="J4849" t="s">
        <v>1651</v>
      </c>
      <c r="K4849" t="s">
        <v>1652</v>
      </c>
      <c r="L4849" t="s">
        <v>1653</v>
      </c>
      <c r="M4849">
        <v>5</v>
      </c>
    </row>
    <row r="4850" spans="1:13" x14ac:dyDescent="0.3">
      <c r="A4850" t="s">
        <v>3619</v>
      </c>
      <c r="B4850">
        <v>2008</v>
      </c>
      <c r="C4850" s="1">
        <v>585000</v>
      </c>
      <c r="D4850">
        <v>120000</v>
      </c>
      <c r="E4850" t="s">
        <v>14</v>
      </c>
      <c r="F4850" t="s">
        <v>25</v>
      </c>
      <c r="G4850" t="s">
        <v>19</v>
      </c>
      <c r="H4850" t="s">
        <v>121</v>
      </c>
      <c r="I4850" t="s">
        <v>1884</v>
      </c>
      <c r="J4850" t="s">
        <v>1793</v>
      </c>
      <c r="K4850" t="s">
        <v>2108</v>
      </c>
      <c r="L4850" t="s">
        <v>3620</v>
      </c>
      <c r="M4850">
        <v>5</v>
      </c>
    </row>
    <row r="4851" spans="1:13" x14ac:dyDescent="0.3">
      <c r="A4851" t="s">
        <v>1265</v>
      </c>
      <c r="B4851">
        <v>2011</v>
      </c>
      <c r="C4851" s="1">
        <v>270000</v>
      </c>
      <c r="D4851">
        <v>105000</v>
      </c>
      <c r="E4851" t="s">
        <v>14</v>
      </c>
      <c r="F4851" t="s">
        <v>25</v>
      </c>
      <c r="G4851" t="s">
        <v>12</v>
      </c>
      <c r="H4851" t="s">
        <v>126</v>
      </c>
      <c r="I4851" t="s">
        <v>1903</v>
      </c>
      <c r="J4851" t="s">
        <v>1639</v>
      </c>
      <c r="K4851" t="s">
        <v>1640</v>
      </c>
      <c r="L4851" t="s">
        <v>1641</v>
      </c>
      <c r="M4851">
        <v>5</v>
      </c>
    </row>
    <row r="4852" spans="1:13" x14ac:dyDescent="0.3">
      <c r="A4852" t="s">
        <v>766</v>
      </c>
      <c r="B4852">
        <v>2013</v>
      </c>
      <c r="C4852" s="1">
        <v>375000</v>
      </c>
      <c r="D4852">
        <v>40000</v>
      </c>
      <c r="E4852" t="s">
        <v>10</v>
      </c>
      <c r="F4852" t="s">
        <v>25</v>
      </c>
      <c r="G4852" t="s">
        <v>12</v>
      </c>
      <c r="H4852" t="s">
        <v>121</v>
      </c>
      <c r="I4852" t="s">
        <v>1807</v>
      </c>
      <c r="J4852" t="s">
        <v>1647</v>
      </c>
      <c r="K4852" t="s">
        <v>1808</v>
      </c>
      <c r="L4852" t="s">
        <v>1809</v>
      </c>
      <c r="M4852">
        <v>5</v>
      </c>
    </row>
    <row r="4853" spans="1:13" x14ac:dyDescent="0.3">
      <c r="A4853" t="s">
        <v>300</v>
      </c>
      <c r="B4853">
        <v>2014</v>
      </c>
      <c r="C4853" s="1">
        <v>725000</v>
      </c>
      <c r="D4853">
        <v>141000</v>
      </c>
      <c r="E4853" t="s">
        <v>14</v>
      </c>
      <c r="F4853" t="s">
        <v>25</v>
      </c>
      <c r="G4853" t="s">
        <v>12</v>
      </c>
      <c r="H4853" t="s">
        <v>126</v>
      </c>
      <c r="I4853" t="s">
        <v>1892</v>
      </c>
      <c r="J4853" t="s">
        <v>1742</v>
      </c>
      <c r="K4853" t="s">
        <v>2108</v>
      </c>
      <c r="L4853" t="s">
        <v>2109</v>
      </c>
      <c r="M4853">
        <v>7</v>
      </c>
    </row>
    <row r="4854" spans="1:13" x14ac:dyDescent="0.3">
      <c r="A4854" t="s">
        <v>3165</v>
      </c>
      <c r="B4854">
        <v>2005</v>
      </c>
      <c r="C4854" s="1">
        <v>350000</v>
      </c>
      <c r="D4854">
        <v>15000</v>
      </c>
      <c r="E4854" t="s">
        <v>14</v>
      </c>
      <c r="F4854" t="s">
        <v>25</v>
      </c>
      <c r="G4854" t="s">
        <v>12</v>
      </c>
      <c r="H4854" t="s">
        <v>126</v>
      </c>
      <c r="I4854" t="s">
        <v>1676</v>
      </c>
      <c r="J4854" t="s">
        <v>1676</v>
      </c>
      <c r="K4854" t="s">
        <v>1676</v>
      </c>
      <c r="L4854" t="s">
        <v>1676</v>
      </c>
    </row>
    <row r="4855" spans="1:13" x14ac:dyDescent="0.3">
      <c r="A4855" t="s">
        <v>1116</v>
      </c>
      <c r="B4855">
        <v>2007</v>
      </c>
      <c r="C4855" s="1">
        <v>180000</v>
      </c>
      <c r="D4855">
        <v>150000</v>
      </c>
      <c r="E4855" t="s">
        <v>14</v>
      </c>
      <c r="F4855" t="s">
        <v>25</v>
      </c>
      <c r="G4855" t="s">
        <v>12</v>
      </c>
      <c r="H4855" t="s">
        <v>126</v>
      </c>
      <c r="I4855" t="s">
        <v>2524</v>
      </c>
      <c r="J4855" t="s">
        <v>2039</v>
      </c>
      <c r="K4855" t="s">
        <v>2197</v>
      </c>
      <c r="L4855" t="s">
        <v>2242</v>
      </c>
      <c r="M4855">
        <v>5</v>
      </c>
    </row>
    <row r="4856" spans="1:13" x14ac:dyDescent="0.3">
      <c r="A4856" t="s">
        <v>400</v>
      </c>
      <c r="B4856">
        <v>2014</v>
      </c>
      <c r="C4856" s="1">
        <v>425000</v>
      </c>
      <c r="D4856">
        <v>80000</v>
      </c>
      <c r="E4856" t="s">
        <v>14</v>
      </c>
      <c r="F4856" t="s">
        <v>25</v>
      </c>
      <c r="G4856" t="s">
        <v>12</v>
      </c>
      <c r="H4856" t="s">
        <v>126</v>
      </c>
      <c r="I4856" t="s">
        <v>2472</v>
      </c>
      <c r="J4856" t="s">
        <v>1625</v>
      </c>
      <c r="K4856" t="s">
        <v>2473</v>
      </c>
      <c r="L4856" t="s">
        <v>1627</v>
      </c>
      <c r="M4856">
        <v>5</v>
      </c>
    </row>
    <row r="4857" spans="1:13" x14ac:dyDescent="0.3">
      <c r="A4857" t="s">
        <v>182</v>
      </c>
      <c r="B4857">
        <v>2018</v>
      </c>
      <c r="C4857" s="1">
        <v>900000</v>
      </c>
      <c r="D4857">
        <v>25000</v>
      </c>
      <c r="E4857" t="s">
        <v>14</v>
      </c>
      <c r="F4857" t="s">
        <v>25</v>
      </c>
      <c r="G4857" t="s">
        <v>12</v>
      </c>
      <c r="H4857" t="s">
        <v>121</v>
      </c>
      <c r="I4857" t="s">
        <v>1638</v>
      </c>
      <c r="J4857" t="s">
        <v>1629</v>
      </c>
      <c r="K4857" t="s">
        <v>1914</v>
      </c>
      <c r="L4857" t="s">
        <v>1836</v>
      </c>
      <c r="M4857">
        <v>5</v>
      </c>
    </row>
    <row r="4858" spans="1:13" x14ac:dyDescent="0.3">
      <c r="A4858" t="s">
        <v>3621</v>
      </c>
      <c r="B4858">
        <v>2017</v>
      </c>
      <c r="C4858" s="1">
        <v>570000</v>
      </c>
      <c r="D4858">
        <v>51000</v>
      </c>
      <c r="E4858" t="s">
        <v>14</v>
      </c>
      <c r="F4858" t="s">
        <v>25</v>
      </c>
      <c r="G4858" t="s">
        <v>12</v>
      </c>
      <c r="H4858" t="s">
        <v>121</v>
      </c>
      <c r="I4858" t="s">
        <v>2158</v>
      </c>
      <c r="J4858" t="s">
        <v>2159</v>
      </c>
      <c r="K4858" t="s">
        <v>1897</v>
      </c>
      <c r="L4858" t="s">
        <v>2160</v>
      </c>
      <c r="M4858">
        <v>7</v>
      </c>
    </row>
    <row r="4859" spans="1:13" x14ac:dyDescent="0.3">
      <c r="A4859" t="s">
        <v>2907</v>
      </c>
      <c r="B4859">
        <v>2017</v>
      </c>
      <c r="C4859" s="1">
        <v>290000</v>
      </c>
      <c r="D4859">
        <v>40000</v>
      </c>
      <c r="E4859" t="s">
        <v>14</v>
      </c>
      <c r="F4859" t="s">
        <v>25</v>
      </c>
      <c r="G4859" t="s">
        <v>12</v>
      </c>
      <c r="H4859" t="s">
        <v>121</v>
      </c>
      <c r="I4859" t="s">
        <v>2436</v>
      </c>
      <c r="J4859" t="s">
        <v>1639</v>
      </c>
      <c r="K4859" t="s">
        <v>2143</v>
      </c>
      <c r="L4859" t="s">
        <v>2144</v>
      </c>
      <c r="M4859">
        <v>5</v>
      </c>
    </row>
    <row r="4860" spans="1:13" x14ac:dyDescent="0.3">
      <c r="A4860" t="s">
        <v>472</v>
      </c>
      <c r="B4860">
        <v>2011</v>
      </c>
      <c r="C4860" s="1">
        <v>229999</v>
      </c>
      <c r="D4860">
        <v>40000</v>
      </c>
      <c r="E4860" t="s">
        <v>14</v>
      </c>
      <c r="F4860" t="s">
        <v>25</v>
      </c>
      <c r="G4860" t="s">
        <v>12</v>
      </c>
      <c r="H4860" t="s">
        <v>126</v>
      </c>
      <c r="I4860" t="s">
        <v>1662</v>
      </c>
      <c r="J4860" t="s">
        <v>1663</v>
      </c>
      <c r="K4860" t="s">
        <v>2029</v>
      </c>
      <c r="L4860" t="s">
        <v>1665</v>
      </c>
      <c r="M4860">
        <v>5</v>
      </c>
    </row>
    <row r="4861" spans="1:13" x14ac:dyDescent="0.3">
      <c r="A4861" t="s">
        <v>830</v>
      </c>
      <c r="B4861">
        <v>2012</v>
      </c>
      <c r="C4861" s="1">
        <v>300000</v>
      </c>
      <c r="D4861">
        <v>70000</v>
      </c>
      <c r="E4861" t="s">
        <v>14</v>
      </c>
      <c r="F4861" t="s">
        <v>25</v>
      </c>
      <c r="G4861" t="s">
        <v>12</v>
      </c>
      <c r="H4861" t="s">
        <v>121</v>
      </c>
      <c r="I4861" t="s">
        <v>1662</v>
      </c>
      <c r="J4861" t="s">
        <v>1663</v>
      </c>
      <c r="K4861" t="s">
        <v>2029</v>
      </c>
      <c r="L4861" t="s">
        <v>1665</v>
      </c>
      <c r="M4861">
        <v>5</v>
      </c>
    </row>
    <row r="4862" spans="1:13" x14ac:dyDescent="0.3">
      <c r="A4862" t="s">
        <v>400</v>
      </c>
      <c r="B4862">
        <v>2010</v>
      </c>
      <c r="C4862" s="1">
        <v>220000</v>
      </c>
      <c r="D4862">
        <v>110000</v>
      </c>
      <c r="E4862" t="s">
        <v>14</v>
      </c>
      <c r="F4862" t="s">
        <v>25</v>
      </c>
      <c r="G4862" t="s">
        <v>12</v>
      </c>
      <c r="H4862" t="s">
        <v>154</v>
      </c>
      <c r="I4862" t="s">
        <v>2031</v>
      </c>
      <c r="J4862" t="s">
        <v>1625</v>
      </c>
      <c r="K4862" t="s">
        <v>1675</v>
      </c>
      <c r="L4862" t="s">
        <v>2032</v>
      </c>
      <c r="M4862">
        <v>5</v>
      </c>
    </row>
    <row r="4863" spans="1:13" x14ac:dyDescent="0.3">
      <c r="A4863" t="s">
        <v>235</v>
      </c>
      <c r="B4863">
        <v>2011</v>
      </c>
      <c r="C4863" s="1">
        <v>409999</v>
      </c>
      <c r="D4863">
        <v>80000</v>
      </c>
      <c r="E4863" t="s">
        <v>14</v>
      </c>
      <c r="F4863" t="s">
        <v>25</v>
      </c>
      <c r="G4863" t="s">
        <v>12</v>
      </c>
      <c r="H4863" t="s">
        <v>126</v>
      </c>
      <c r="I4863" t="s">
        <v>2808</v>
      </c>
      <c r="J4863" t="s">
        <v>2000</v>
      </c>
      <c r="K4863" t="s">
        <v>2277</v>
      </c>
      <c r="L4863" t="s">
        <v>2583</v>
      </c>
      <c r="M4863">
        <v>5</v>
      </c>
    </row>
    <row r="4864" spans="1:13" x14ac:dyDescent="0.3">
      <c r="A4864" t="s">
        <v>924</v>
      </c>
      <c r="B4864">
        <v>2013</v>
      </c>
      <c r="C4864" s="1">
        <v>355000</v>
      </c>
      <c r="D4864">
        <v>136000</v>
      </c>
      <c r="E4864" t="s">
        <v>14</v>
      </c>
      <c r="F4864" t="s">
        <v>25</v>
      </c>
      <c r="G4864" t="s">
        <v>12</v>
      </c>
      <c r="H4864" t="s">
        <v>126</v>
      </c>
      <c r="I4864" t="s">
        <v>1713</v>
      </c>
      <c r="J4864" t="s">
        <v>1625</v>
      </c>
      <c r="K4864" t="s">
        <v>1714</v>
      </c>
      <c r="L4864" t="s">
        <v>1715</v>
      </c>
      <c r="M4864">
        <v>7</v>
      </c>
    </row>
    <row r="4865" spans="1:13" x14ac:dyDescent="0.3">
      <c r="A4865" t="s">
        <v>828</v>
      </c>
      <c r="B4865">
        <v>2013</v>
      </c>
      <c r="C4865" s="1">
        <v>695000</v>
      </c>
      <c r="D4865">
        <v>120000</v>
      </c>
      <c r="E4865" t="s">
        <v>14</v>
      </c>
      <c r="F4865" t="s">
        <v>25</v>
      </c>
      <c r="G4865" t="s">
        <v>12</v>
      </c>
      <c r="H4865" t="s">
        <v>121</v>
      </c>
      <c r="I4865" t="s">
        <v>1666</v>
      </c>
      <c r="J4865" t="s">
        <v>1667</v>
      </c>
      <c r="K4865" t="s">
        <v>1668</v>
      </c>
      <c r="L4865" t="s">
        <v>1669</v>
      </c>
      <c r="M4865">
        <v>5</v>
      </c>
    </row>
    <row r="4866" spans="1:13" x14ac:dyDescent="0.3">
      <c r="A4866" t="s">
        <v>789</v>
      </c>
      <c r="B4866">
        <v>2010</v>
      </c>
      <c r="C4866" s="1">
        <v>320000</v>
      </c>
      <c r="D4866">
        <v>120000</v>
      </c>
      <c r="E4866" t="s">
        <v>14</v>
      </c>
      <c r="F4866" t="s">
        <v>25</v>
      </c>
      <c r="G4866" t="s">
        <v>12</v>
      </c>
      <c r="H4866" t="s">
        <v>126</v>
      </c>
      <c r="I4866" t="s">
        <v>1674</v>
      </c>
      <c r="J4866" t="s">
        <v>1625</v>
      </c>
      <c r="K4866" t="s">
        <v>1675</v>
      </c>
      <c r="L4866" t="s">
        <v>1627</v>
      </c>
      <c r="M4866">
        <v>5</v>
      </c>
    </row>
    <row r="4867" spans="1:13" x14ac:dyDescent="0.3">
      <c r="A4867" t="s">
        <v>1205</v>
      </c>
      <c r="B4867">
        <v>2017</v>
      </c>
      <c r="C4867" s="1">
        <v>710000</v>
      </c>
      <c r="D4867">
        <v>120000</v>
      </c>
      <c r="E4867" t="s">
        <v>14</v>
      </c>
      <c r="F4867" t="s">
        <v>25</v>
      </c>
      <c r="G4867" t="s">
        <v>12</v>
      </c>
      <c r="H4867" t="s">
        <v>121</v>
      </c>
      <c r="I4867" t="s">
        <v>2372</v>
      </c>
      <c r="J4867" t="s">
        <v>2039</v>
      </c>
      <c r="K4867" t="s">
        <v>1765</v>
      </c>
      <c r="L4867" t="s">
        <v>2105</v>
      </c>
      <c r="M4867">
        <v>7</v>
      </c>
    </row>
    <row r="4868" spans="1:13" x14ac:dyDescent="0.3">
      <c r="A4868" t="s">
        <v>2550</v>
      </c>
      <c r="B4868">
        <v>2004</v>
      </c>
      <c r="C4868" s="1">
        <v>85000</v>
      </c>
      <c r="D4868">
        <v>120000</v>
      </c>
      <c r="E4868" t="s">
        <v>14</v>
      </c>
      <c r="F4868" t="s">
        <v>25</v>
      </c>
      <c r="G4868" t="s">
        <v>12</v>
      </c>
      <c r="H4868" t="s">
        <v>126</v>
      </c>
      <c r="I4868" t="s">
        <v>1716</v>
      </c>
      <c r="J4868" t="s">
        <v>1896</v>
      </c>
      <c r="K4868" t="s">
        <v>2458</v>
      </c>
      <c r="L4868" t="s">
        <v>2551</v>
      </c>
      <c r="M4868">
        <v>5</v>
      </c>
    </row>
    <row r="4869" spans="1:13" x14ac:dyDescent="0.3">
      <c r="A4869" t="s">
        <v>3622</v>
      </c>
      <c r="B4869">
        <v>2010</v>
      </c>
      <c r="C4869" s="1">
        <v>409999</v>
      </c>
      <c r="D4869">
        <v>210000</v>
      </c>
      <c r="E4869" t="s">
        <v>14</v>
      </c>
      <c r="F4869" t="s">
        <v>25</v>
      </c>
      <c r="G4869" t="s">
        <v>12</v>
      </c>
      <c r="H4869" t="s">
        <v>151</v>
      </c>
      <c r="I4869" t="s">
        <v>2368</v>
      </c>
      <c r="J4869" t="s">
        <v>2463</v>
      </c>
      <c r="K4869" t="s">
        <v>2464</v>
      </c>
      <c r="L4869" t="s">
        <v>2465</v>
      </c>
      <c r="M4869">
        <v>9</v>
      </c>
    </row>
    <row r="4870" spans="1:13" x14ac:dyDescent="0.3">
      <c r="A4870" t="s">
        <v>447</v>
      </c>
      <c r="B4870">
        <v>2015</v>
      </c>
      <c r="C4870" s="1">
        <v>550000</v>
      </c>
      <c r="D4870">
        <v>90000</v>
      </c>
      <c r="E4870" t="s">
        <v>14</v>
      </c>
      <c r="F4870" t="s">
        <v>25</v>
      </c>
      <c r="G4870" t="s">
        <v>12</v>
      </c>
      <c r="H4870" t="s">
        <v>121</v>
      </c>
      <c r="I4870" t="s">
        <v>1646</v>
      </c>
      <c r="J4870" t="s">
        <v>1629</v>
      </c>
      <c r="K4870" t="s">
        <v>1701</v>
      </c>
      <c r="L4870" t="s">
        <v>2262</v>
      </c>
      <c r="M4870">
        <v>5</v>
      </c>
    </row>
    <row r="4871" spans="1:13" x14ac:dyDescent="0.3">
      <c r="A4871" t="s">
        <v>967</v>
      </c>
      <c r="B4871">
        <v>2007</v>
      </c>
      <c r="C4871" s="1">
        <v>215000</v>
      </c>
      <c r="D4871">
        <v>100750</v>
      </c>
      <c r="E4871" t="s">
        <v>10</v>
      </c>
      <c r="F4871" t="s">
        <v>25</v>
      </c>
      <c r="G4871" t="s">
        <v>12</v>
      </c>
      <c r="H4871" t="s">
        <v>126</v>
      </c>
      <c r="I4871" t="s">
        <v>1642</v>
      </c>
      <c r="J4871" t="s">
        <v>1643</v>
      </c>
      <c r="K4871" t="s">
        <v>1644</v>
      </c>
      <c r="L4871" t="s">
        <v>1645</v>
      </c>
      <c r="M4871">
        <v>5</v>
      </c>
    </row>
    <row r="4872" spans="1:13" x14ac:dyDescent="0.3">
      <c r="A4872" t="s">
        <v>1377</v>
      </c>
      <c r="B4872">
        <v>2006</v>
      </c>
      <c r="C4872" s="1">
        <v>110000</v>
      </c>
      <c r="D4872">
        <v>140000</v>
      </c>
      <c r="E4872" t="s">
        <v>10</v>
      </c>
      <c r="F4872" t="s">
        <v>25</v>
      </c>
      <c r="G4872" t="s">
        <v>12</v>
      </c>
      <c r="H4872" t="s">
        <v>126</v>
      </c>
      <c r="I4872" t="s">
        <v>2476</v>
      </c>
      <c r="J4872" t="s">
        <v>2053</v>
      </c>
      <c r="K4872" t="s">
        <v>2112</v>
      </c>
      <c r="L4872" t="s">
        <v>3623</v>
      </c>
      <c r="M4872">
        <v>5</v>
      </c>
    </row>
    <row r="4873" spans="1:13" x14ac:dyDescent="0.3">
      <c r="A4873" t="s">
        <v>1632</v>
      </c>
      <c r="B4873">
        <v>2007</v>
      </c>
      <c r="C4873" s="1">
        <v>170000</v>
      </c>
      <c r="D4873">
        <v>110000</v>
      </c>
      <c r="E4873" t="s">
        <v>10</v>
      </c>
      <c r="F4873" t="s">
        <v>25</v>
      </c>
      <c r="G4873" t="s">
        <v>12</v>
      </c>
      <c r="H4873" t="s">
        <v>154</v>
      </c>
      <c r="I4873" t="s">
        <v>1633</v>
      </c>
      <c r="J4873" t="s">
        <v>1634</v>
      </c>
      <c r="K4873" t="s">
        <v>1635</v>
      </c>
      <c r="L4873" t="s">
        <v>1636</v>
      </c>
      <c r="M4873">
        <v>5</v>
      </c>
    </row>
    <row r="4874" spans="1:13" x14ac:dyDescent="0.3">
      <c r="A4874" t="s">
        <v>1247</v>
      </c>
      <c r="B4874">
        <v>2018</v>
      </c>
      <c r="C4874" s="1">
        <v>850000</v>
      </c>
      <c r="D4874">
        <v>40000</v>
      </c>
      <c r="E4874" t="s">
        <v>10</v>
      </c>
      <c r="F4874" t="s">
        <v>25</v>
      </c>
      <c r="G4874" t="s">
        <v>12</v>
      </c>
      <c r="H4874" t="s">
        <v>126</v>
      </c>
      <c r="I4874" t="s">
        <v>1733</v>
      </c>
      <c r="J4874" t="s">
        <v>1681</v>
      </c>
      <c r="K4874" t="s">
        <v>1995</v>
      </c>
      <c r="L4874" t="s">
        <v>1996</v>
      </c>
      <c r="M4874">
        <v>5</v>
      </c>
    </row>
    <row r="4875" spans="1:13" x14ac:dyDescent="0.3">
      <c r="A4875" t="s">
        <v>656</v>
      </c>
      <c r="B4875">
        <v>2010</v>
      </c>
      <c r="C4875" s="1">
        <v>350000</v>
      </c>
      <c r="D4875">
        <v>148000</v>
      </c>
      <c r="E4875" t="s">
        <v>14</v>
      </c>
      <c r="F4875" t="s">
        <v>25</v>
      </c>
      <c r="G4875" t="s">
        <v>12</v>
      </c>
      <c r="H4875" t="s">
        <v>126</v>
      </c>
      <c r="I4875" t="s">
        <v>1638</v>
      </c>
      <c r="J4875" t="s">
        <v>1639</v>
      </c>
      <c r="K4875" t="s">
        <v>1640</v>
      </c>
      <c r="L4875" t="s">
        <v>1641</v>
      </c>
      <c r="M4875">
        <v>5</v>
      </c>
    </row>
    <row r="4876" spans="1:13" x14ac:dyDescent="0.3">
      <c r="A4876" t="s">
        <v>1611</v>
      </c>
      <c r="B4876">
        <v>2005</v>
      </c>
      <c r="C4876" s="1">
        <v>120000</v>
      </c>
      <c r="D4876">
        <v>190000</v>
      </c>
      <c r="E4876" t="s">
        <v>10</v>
      </c>
      <c r="F4876" t="s">
        <v>25</v>
      </c>
      <c r="G4876" t="s">
        <v>19</v>
      </c>
      <c r="H4876" t="s">
        <v>126</v>
      </c>
      <c r="I4876" t="s">
        <v>1676</v>
      </c>
      <c r="J4876" t="s">
        <v>1676</v>
      </c>
      <c r="K4876" t="s">
        <v>1676</v>
      </c>
      <c r="L4876" t="s">
        <v>1676</v>
      </c>
    </row>
    <row r="4877" spans="1:13" x14ac:dyDescent="0.3">
      <c r="A4877" t="s">
        <v>180</v>
      </c>
      <c r="B4877">
        <v>2015</v>
      </c>
      <c r="C4877" s="1">
        <v>250000</v>
      </c>
      <c r="D4877">
        <v>155000</v>
      </c>
      <c r="E4877" t="s">
        <v>14</v>
      </c>
      <c r="F4877" t="s">
        <v>25</v>
      </c>
      <c r="G4877" t="s">
        <v>12</v>
      </c>
      <c r="H4877" t="s">
        <v>126</v>
      </c>
      <c r="I4877" t="s">
        <v>2449</v>
      </c>
      <c r="J4877" t="s">
        <v>1625</v>
      </c>
      <c r="K4877" t="s">
        <v>1626</v>
      </c>
      <c r="L4877" t="s">
        <v>2049</v>
      </c>
      <c r="M4877">
        <v>5</v>
      </c>
    </row>
    <row r="4878" spans="1:13" x14ac:dyDescent="0.3">
      <c r="A4878" t="s">
        <v>386</v>
      </c>
      <c r="B4878">
        <v>2015</v>
      </c>
      <c r="C4878" s="1">
        <v>433000</v>
      </c>
      <c r="D4878">
        <v>70000</v>
      </c>
      <c r="E4878" t="s">
        <v>14</v>
      </c>
      <c r="F4878" t="s">
        <v>25</v>
      </c>
      <c r="G4878" t="s">
        <v>12</v>
      </c>
      <c r="H4878" t="s">
        <v>121</v>
      </c>
      <c r="I4878" t="s">
        <v>2574</v>
      </c>
      <c r="J4878" t="s">
        <v>1629</v>
      </c>
      <c r="K4878" t="s">
        <v>2575</v>
      </c>
      <c r="L4878" t="s">
        <v>2559</v>
      </c>
      <c r="M4878">
        <v>5</v>
      </c>
    </row>
    <row r="4879" spans="1:13" x14ac:dyDescent="0.3">
      <c r="A4879" t="s">
        <v>1419</v>
      </c>
      <c r="B4879">
        <v>2010</v>
      </c>
      <c r="C4879" s="1">
        <v>1200000</v>
      </c>
      <c r="D4879">
        <v>100000</v>
      </c>
      <c r="E4879" t="s">
        <v>14</v>
      </c>
      <c r="F4879" t="s">
        <v>25</v>
      </c>
      <c r="G4879" t="s">
        <v>12</v>
      </c>
      <c r="H4879" t="s">
        <v>121</v>
      </c>
      <c r="I4879" t="s">
        <v>2138</v>
      </c>
      <c r="J4879" t="s">
        <v>1760</v>
      </c>
      <c r="K4879" t="s">
        <v>2139</v>
      </c>
      <c r="L4879" t="s">
        <v>1762</v>
      </c>
      <c r="M4879">
        <v>7</v>
      </c>
    </row>
    <row r="4880" spans="1:13" x14ac:dyDescent="0.3">
      <c r="A4880" t="s">
        <v>444</v>
      </c>
      <c r="B4880">
        <v>2015</v>
      </c>
      <c r="C4880" s="1">
        <v>300000</v>
      </c>
      <c r="D4880">
        <v>45000</v>
      </c>
      <c r="E4880" t="s">
        <v>10</v>
      </c>
      <c r="F4880" t="s">
        <v>25</v>
      </c>
      <c r="G4880" t="s">
        <v>12</v>
      </c>
      <c r="H4880" t="s">
        <v>121</v>
      </c>
      <c r="I4880" t="s">
        <v>2031</v>
      </c>
      <c r="J4880" t="s">
        <v>2250</v>
      </c>
      <c r="K4880" t="s">
        <v>2251</v>
      </c>
      <c r="L4880" t="s">
        <v>2252</v>
      </c>
      <c r="M4880">
        <v>5</v>
      </c>
    </row>
    <row r="4881" spans="1:13" x14ac:dyDescent="0.3">
      <c r="A4881" t="s">
        <v>3624</v>
      </c>
      <c r="B4881">
        <v>1998</v>
      </c>
      <c r="C4881" s="1">
        <v>70000</v>
      </c>
      <c r="D4881">
        <v>40000</v>
      </c>
      <c r="E4881" t="s">
        <v>10</v>
      </c>
      <c r="F4881" t="s">
        <v>25</v>
      </c>
      <c r="G4881" t="s">
        <v>12</v>
      </c>
      <c r="H4881" t="s">
        <v>126</v>
      </c>
      <c r="I4881" t="s">
        <v>1670</v>
      </c>
      <c r="J4881" t="s">
        <v>1671</v>
      </c>
      <c r="K4881" t="s">
        <v>1672</v>
      </c>
      <c r="L4881" t="s">
        <v>1673</v>
      </c>
      <c r="M4881">
        <v>5</v>
      </c>
    </row>
    <row r="4882" spans="1:13" x14ac:dyDescent="0.3">
      <c r="A4882" t="s">
        <v>3087</v>
      </c>
      <c r="B4882">
        <v>2017</v>
      </c>
      <c r="C4882" s="1">
        <v>760000</v>
      </c>
      <c r="D4882">
        <v>90000</v>
      </c>
      <c r="E4882" t="s">
        <v>14</v>
      </c>
      <c r="F4882" t="s">
        <v>25</v>
      </c>
      <c r="G4882" t="s">
        <v>12</v>
      </c>
      <c r="H4882" t="s">
        <v>126</v>
      </c>
      <c r="I4882" t="s">
        <v>2170</v>
      </c>
      <c r="J4882" t="s">
        <v>2164</v>
      </c>
      <c r="K4882" t="s">
        <v>1920</v>
      </c>
      <c r="L4882" t="s">
        <v>2171</v>
      </c>
      <c r="M4882">
        <v>7</v>
      </c>
    </row>
    <row r="4883" spans="1:13" x14ac:dyDescent="0.3">
      <c r="A4883" t="s">
        <v>241</v>
      </c>
      <c r="B4883">
        <v>2014</v>
      </c>
      <c r="C4883" s="1">
        <v>250000</v>
      </c>
      <c r="D4883">
        <v>20000</v>
      </c>
      <c r="E4883" t="s">
        <v>10</v>
      </c>
      <c r="F4883" t="s">
        <v>25</v>
      </c>
      <c r="G4883" t="s">
        <v>12</v>
      </c>
      <c r="H4883" t="s">
        <v>121</v>
      </c>
      <c r="I4883" t="s">
        <v>2031</v>
      </c>
      <c r="J4883" t="s">
        <v>2250</v>
      </c>
      <c r="K4883" t="s">
        <v>2251</v>
      </c>
      <c r="L4883" t="s">
        <v>2252</v>
      </c>
      <c r="M4883">
        <v>5</v>
      </c>
    </row>
    <row r="4884" spans="1:13" x14ac:dyDescent="0.3">
      <c r="A4884" t="s">
        <v>334</v>
      </c>
      <c r="B4884">
        <v>2013</v>
      </c>
      <c r="C4884" s="1">
        <v>187000</v>
      </c>
      <c r="D4884">
        <v>120000</v>
      </c>
      <c r="E4884" t="s">
        <v>10</v>
      </c>
      <c r="F4884" t="s">
        <v>25</v>
      </c>
      <c r="G4884" t="s">
        <v>12</v>
      </c>
      <c r="H4884" t="s">
        <v>126</v>
      </c>
      <c r="I4884" t="s">
        <v>1919</v>
      </c>
      <c r="J4884" t="s">
        <v>1850</v>
      </c>
      <c r="K4884" t="s">
        <v>1920</v>
      </c>
      <c r="L4884" t="s">
        <v>1921</v>
      </c>
      <c r="M4884">
        <v>5</v>
      </c>
    </row>
    <row r="4885" spans="1:13" x14ac:dyDescent="0.3">
      <c r="A4885" t="s">
        <v>459</v>
      </c>
      <c r="B4885">
        <v>2013</v>
      </c>
      <c r="C4885" s="1">
        <v>335000</v>
      </c>
      <c r="D4885">
        <v>90000</v>
      </c>
      <c r="E4885" t="s">
        <v>14</v>
      </c>
      <c r="F4885" t="s">
        <v>25</v>
      </c>
      <c r="G4885" t="s">
        <v>12</v>
      </c>
      <c r="H4885" t="s">
        <v>126</v>
      </c>
      <c r="I4885" t="s">
        <v>1826</v>
      </c>
      <c r="J4885" t="s">
        <v>1625</v>
      </c>
      <c r="K4885" t="s">
        <v>1626</v>
      </c>
      <c r="L4885" t="s">
        <v>1627</v>
      </c>
      <c r="M4885">
        <v>5</v>
      </c>
    </row>
    <row r="4886" spans="1:13" x14ac:dyDescent="0.3">
      <c r="A4886" t="s">
        <v>655</v>
      </c>
      <c r="B4886">
        <v>2016</v>
      </c>
      <c r="C4886" s="1">
        <v>488000</v>
      </c>
      <c r="D4886">
        <v>80000</v>
      </c>
      <c r="E4886" t="s">
        <v>10</v>
      </c>
      <c r="F4886" t="s">
        <v>25</v>
      </c>
      <c r="G4886" t="s">
        <v>12</v>
      </c>
      <c r="H4886" t="s">
        <v>126</v>
      </c>
      <c r="I4886" t="s">
        <v>1907</v>
      </c>
      <c r="J4886" t="s">
        <v>1647</v>
      </c>
      <c r="K4886" t="s">
        <v>1757</v>
      </c>
      <c r="L4886" t="s">
        <v>1709</v>
      </c>
      <c r="M4886">
        <v>5</v>
      </c>
    </row>
    <row r="4887" spans="1:13" x14ac:dyDescent="0.3">
      <c r="A4887" t="s">
        <v>284</v>
      </c>
      <c r="B4887">
        <v>2008</v>
      </c>
      <c r="C4887" s="1">
        <v>111000</v>
      </c>
      <c r="D4887">
        <v>110000</v>
      </c>
      <c r="E4887" t="s">
        <v>10</v>
      </c>
      <c r="F4887" t="s">
        <v>25</v>
      </c>
      <c r="G4887" t="s">
        <v>12</v>
      </c>
      <c r="H4887" t="s">
        <v>154</v>
      </c>
      <c r="I4887" t="s">
        <v>2007</v>
      </c>
      <c r="J4887" t="s">
        <v>2614</v>
      </c>
      <c r="K4887" t="s">
        <v>2615</v>
      </c>
      <c r="L4887" t="s">
        <v>2616</v>
      </c>
      <c r="M4887">
        <v>5</v>
      </c>
    </row>
    <row r="4888" spans="1:13" x14ac:dyDescent="0.3">
      <c r="A4888" t="s">
        <v>248</v>
      </c>
      <c r="B4888">
        <v>2015</v>
      </c>
      <c r="C4888" s="1">
        <v>600000</v>
      </c>
      <c r="D4888">
        <v>70000</v>
      </c>
      <c r="E4888" t="s">
        <v>14</v>
      </c>
      <c r="F4888" t="s">
        <v>25</v>
      </c>
      <c r="G4888" t="s">
        <v>12</v>
      </c>
      <c r="H4888" t="s">
        <v>121</v>
      </c>
      <c r="I4888" t="s">
        <v>1980</v>
      </c>
      <c r="J4888" t="s">
        <v>1625</v>
      </c>
      <c r="K4888" t="s">
        <v>1685</v>
      </c>
      <c r="L4888" t="s">
        <v>1686</v>
      </c>
      <c r="M4888">
        <v>5</v>
      </c>
    </row>
    <row r="4889" spans="1:13" x14ac:dyDescent="0.3">
      <c r="A4889" t="s">
        <v>548</v>
      </c>
      <c r="B4889">
        <v>2020</v>
      </c>
      <c r="C4889" s="1">
        <v>570000</v>
      </c>
      <c r="D4889">
        <v>5000</v>
      </c>
      <c r="E4889" t="s">
        <v>10</v>
      </c>
      <c r="F4889" t="s">
        <v>25</v>
      </c>
      <c r="G4889" t="s">
        <v>12</v>
      </c>
      <c r="H4889" t="s">
        <v>121</v>
      </c>
      <c r="I4889" t="s">
        <v>1869</v>
      </c>
      <c r="J4889" t="s">
        <v>1647</v>
      </c>
      <c r="K4889" t="s">
        <v>1870</v>
      </c>
      <c r="L4889" t="s">
        <v>1871</v>
      </c>
      <c r="M4889">
        <v>5</v>
      </c>
    </row>
    <row r="4890" spans="1:13" x14ac:dyDescent="0.3">
      <c r="A4890" t="s">
        <v>768</v>
      </c>
      <c r="B4890">
        <v>2007</v>
      </c>
      <c r="C4890" s="1">
        <v>110000</v>
      </c>
      <c r="D4890">
        <v>75000</v>
      </c>
      <c r="E4890" t="s">
        <v>10</v>
      </c>
      <c r="F4890" t="s">
        <v>25</v>
      </c>
      <c r="G4890" t="s">
        <v>12</v>
      </c>
      <c r="H4890" t="s">
        <v>126</v>
      </c>
      <c r="I4890" t="s">
        <v>1750</v>
      </c>
      <c r="J4890" t="s">
        <v>1850</v>
      </c>
      <c r="K4890" t="s">
        <v>2165</v>
      </c>
      <c r="L4890" t="s">
        <v>2384</v>
      </c>
      <c r="M4890">
        <v>5</v>
      </c>
    </row>
    <row r="4891" spans="1:13" x14ac:dyDescent="0.3">
      <c r="A4891" t="s">
        <v>1256</v>
      </c>
      <c r="B4891">
        <v>2014</v>
      </c>
      <c r="C4891" s="1">
        <v>434999</v>
      </c>
      <c r="D4891">
        <v>50000</v>
      </c>
      <c r="E4891" t="s">
        <v>10</v>
      </c>
      <c r="F4891" t="s">
        <v>25</v>
      </c>
      <c r="G4891" t="s">
        <v>12</v>
      </c>
      <c r="H4891" t="s">
        <v>121</v>
      </c>
      <c r="I4891" t="s">
        <v>1723</v>
      </c>
      <c r="J4891" t="s">
        <v>1647</v>
      </c>
      <c r="K4891" t="s">
        <v>2037</v>
      </c>
      <c r="L4891" t="s">
        <v>1865</v>
      </c>
      <c r="M4891">
        <v>5</v>
      </c>
    </row>
    <row r="4892" spans="1:13" x14ac:dyDescent="0.3">
      <c r="A4892" t="s">
        <v>241</v>
      </c>
      <c r="B4892">
        <v>2014</v>
      </c>
      <c r="C4892" s="1">
        <v>229999</v>
      </c>
      <c r="D4892">
        <v>70000</v>
      </c>
      <c r="E4892" t="s">
        <v>10</v>
      </c>
      <c r="F4892" t="s">
        <v>25</v>
      </c>
      <c r="G4892" t="s">
        <v>12</v>
      </c>
      <c r="H4892" t="s">
        <v>121</v>
      </c>
      <c r="I4892" t="s">
        <v>2031</v>
      </c>
      <c r="J4892" t="s">
        <v>2250</v>
      </c>
      <c r="K4892" t="s">
        <v>2251</v>
      </c>
      <c r="L4892" t="s">
        <v>2252</v>
      </c>
      <c r="M4892">
        <v>5</v>
      </c>
    </row>
    <row r="4893" spans="1:13" x14ac:dyDescent="0.3">
      <c r="A4893" t="s">
        <v>728</v>
      </c>
      <c r="B4893">
        <v>2014</v>
      </c>
      <c r="C4893" s="1">
        <v>490000</v>
      </c>
      <c r="D4893">
        <v>90000</v>
      </c>
      <c r="E4893" t="s">
        <v>14</v>
      </c>
      <c r="F4893" t="s">
        <v>25</v>
      </c>
      <c r="G4893" t="s">
        <v>12</v>
      </c>
      <c r="H4893" t="s">
        <v>126</v>
      </c>
      <c r="I4893" t="s">
        <v>1908</v>
      </c>
      <c r="J4893" t="s">
        <v>1667</v>
      </c>
      <c r="K4893" t="s">
        <v>1909</v>
      </c>
      <c r="L4893" t="s">
        <v>1910</v>
      </c>
      <c r="M4893">
        <v>5</v>
      </c>
    </row>
    <row r="4894" spans="1:13" x14ac:dyDescent="0.3">
      <c r="A4894" t="s">
        <v>644</v>
      </c>
      <c r="B4894">
        <v>2011</v>
      </c>
      <c r="C4894" s="1">
        <v>300000</v>
      </c>
      <c r="D4894">
        <v>100000</v>
      </c>
      <c r="E4894" t="s">
        <v>10</v>
      </c>
      <c r="F4894" t="s">
        <v>25</v>
      </c>
      <c r="G4894" t="s">
        <v>12</v>
      </c>
      <c r="H4894" t="s">
        <v>126</v>
      </c>
      <c r="I4894" t="s">
        <v>2023</v>
      </c>
      <c r="J4894" t="s">
        <v>1643</v>
      </c>
      <c r="K4894" t="s">
        <v>2037</v>
      </c>
      <c r="L4894" t="s">
        <v>1865</v>
      </c>
      <c r="M4894">
        <v>5</v>
      </c>
    </row>
    <row r="4895" spans="1:13" x14ac:dyDescent="0.3">
      <c r="A4895" t="s">
        <v>266</v>
      </c>
      <c r="B4895">
        <v>2017</v>
      </c>
      <c r="C4895" s="1">
        <v>350000</v>
      </c>
      <c r="D4895">
        <v>90000</v>
      </c>
      <c r="E4895" t="s">
        <v>10</v>
      </c>
      <c r="F4895" t="s">
        <v>25</v>
      </c>
      <c r="G4895" t="s">
        <v>12</v>
      </c>
      <c r="H4895" t="s">
        <v>121</v>
      </c>
      <c r="I4895" t="s">
        <v>1750</v>
      </c>
      <c r="J4895" t="s">
        <v>1704</v>
      </c>
      <c r="K4895" t="s">
        <v>2326</v>
      </c>
      <c r="L4895" t="s">
        <v>2327</v>
      </c>
      <c r="M4895">
        <v>5</v>
      </c>
    </row>
    <row r="4896" spans="1:13" x14ac:dyDescent="0.3">
      <c r="A4896" t="s">
        <v>300</v>
      </c>
      <c r="B4896">
        <v>2013</v>
      </c>
      <c r="C4896" s="1">
        <v>750000</v>
      </c>
      <c r="D4896">
        <v>110000</v>
      </c>
      <c r="E4896" t="s">
        <v>14</v>
      </c>
      <c r="F4896" t="s">
        <v>25</v>
      </c>
      <c r="G4896" t="s">
        <v>12</v>
      </c>
      <c r="H4896" t="s">
        <v>126</v>
      </c>
      <c r="I4896" t="s">
        <v>1892</v>
      </c>
      <c r="J4896" t="s">
        <v>1742</v>
      </c>
      <c r="K4896" t="s">
        <v>2108</v>
      </c>
      <c r="L4896" t="s">
        <v>2109</v>
      </c>
      <c r="M4896">
        <v>7</v>
      </c>
    </row>
    <row r="4897" spans="1:13" x14ac:dyDescent="0.3">
      <c r="A4897" t="s">
        <v>354</v>
      </c>
      <c r="B4897">
        <v>2017</v>
      </c>
      <c r="C4897" s="1">
        <v>310000</v>
      </c>
      <c r="D4897">
        <v>35000</v>
      </c>
      <c r="E4897" t="s">
        <v>10</v>
      </c>
      <c r="F4897" t="s">
        <v>25</v>
      </c>
      <c r="G4897" t="s">
        <v>12</v>
      </c>
      <c r="H4897" t="s">
        <v>121</v>
      </c>
      <c r="I4897" t="s">
        <v>1710</v>
      </c>
      <c r="J4897" t="s">
        <v>1655</v>
      </c>
      <c r="K4897" t="s">
        <v>1711</v>
      </c>
      <c r="L4897" t="s">
        <v>1712</v>
      </c>
      <c r="M4897">
        <v>5</v>
      </c>
    </row>
    <row r="4898" spans="1:13" x14ac:dyDescent="0.3">
      <c r="A4898" t="s">
        <v>588</v>
      </c>
      <c r="B4898">
        <v>2014</v>
      </c>
      <c r="C4898" s="1">
        <v>620000</v>
      </c>
      <c r="D4898">
        <v>130000</v>
      </c>
      <c r="E4898" t="s">
        <v>14</v>
      </c>
      <c r="F4898" t="s">
        <v>25</v>
      </c>
      <c r="G4898" t="s">
        <v>12</v>
      </c>
      <c r="H4898" t="s">
        <v>121</v>
      </c>
      <c r="I4898" t="s">
        <v>1918</v>
      </c>
      <c r="J4898" t="s">
        <v>1625</v>
      </c>
      <c r="K4898" t="s">
        <v>1701</v>
      </c>
      <c r="L4898" t="s">
        <v>1686</v>
      </c>
      <c r="M4898">
        <v>7</v>
      </c>
    </row>
    <row r="4899" spans="1:13" x14ac:dyDescent="0.3">
      <c r="A4899" t="s">
        <v>459</v>
      </c>
      <c r="B4899">
        <v>2013</v>
      </c>
      <c r="C4899" s="1">
        <v>400000</v>
      </c>
      <c r="D4899">
        <v>188000</v>
      </c>
      <c r="E4899" t="s">
        <v>14</v>
      </c>
      <c r="F4899" t="s">
        <v>25</v>
      </c>
      <c r="G4899" t="s">
        <v>12</v>
      </c>
      <c r="H4899" t="s">
        <v>126</v>
      </c>
      <c r="I4899" t="s">
        <v>1826</v>
      </c>
      <c r="J4899" t="s">
        <v>1625</v>
      </c>
      <c r="K4899" t="s">
        <v>1626</v>
      </c>
      <c r="L4899" t="s">
        <v>1627</v>
      </c>
      <c r="M4899">
        <v>5</v>
      </c>
    </row>
    <row r="4900" spans="1:13" x14ac:dyDescent="0.3">
      <c r="A4900" t="s">
        <v>3625</v>
      </c>
      <c r="B4900">
        <v>2008</v>
      </c>
      <c r="C4900" s="1">
        <v>67000</v>
      </c>
      <c r="D4900">
        <v>80000</v>
      </c>
      <c r="E4900" t="s">
        <v>14</v>
      </c>
      <c r="F4900" t="s">
        <v>25</v>
      </c>
      <c r="G4900" t="s">
        <v>12</v>
      </c>
      <c r="H4900" t="s">
        <v>126</v>
      </c>
      <c r="I4900" t="s">
        <v>2321</v>
      </c>
      <c r="J4900" t="s">
        <v>1639</v>
      </c>
      <c r="K4900" t="s">
        <v>2322</v>
      </c>
      <c r="L4900" t="s">
        <v>2323</v>
      </c>
      <c r="M4900">
        <v>5</v>
      </c>
    </row>
    <row r="4901" spans="1:13" x14ac:dyDescent="0.3">
      <c r="A4901" t="s">
        <v>1078</v>
      </c>
      <c r="B4901">
        <v>2015</v>
      </c>
      <c r="C4901" s="1">
        <v>480000</v>
      </c>
      <c r="D4901">
        <v>80000</v>
      </c>
      <c r="E4901" t="s">
        <v>14</v>
      </c>
      <c r="F4901" t="s">
        <v>25</v>
      </c>
      <c r="G4901" t="s">
        <v>12</v>
      </c>
      <c r="H4901" t="s">
        <v>121</v>
      </c>
      <c r="I4901" t="s">
        <v>2574</v>
      </c>
      <c r="J4901" t="s">
        <v>1629</v>
      </c>
      <c r="K4901" t="s">
        <v>2575</v>
      </c>
      <c r="L4901" t="s">
        <v>2559</v>
      </c>
      <c r="M4901">
        <v>5</v>
      </c>
    </row>
    <row r="4902" spans="1:13" x14ac:dyDescent="0.3">
      <c r="A4902" t="s">
        <v>3626</v>
      </c>
      <c r="B4902">
        <v>2008</v>
      </c>
      <c r="C4902" s="1">
        <v>110000</v>
      </c>
      <c r="D4902">
        <v>48676</v>
      </c>
      <c r="E4902" t="s">
        <v>10</v>
      </c>
      <c r="F4902" t="s">
        <v>25</v>
      </c>
      <c r="G4902" t="s">
        <v>12</v>
      </c>
      <c r="H4902" t="s">
        <v>121</v>
      </c>
      <c r="I4902" t="s">
        <v>1687</v>
      </c>
      <c r="J4902" t="s">
        <v>1655</v>
      </c>
      <c r="K4902" t="s">
        <v>1721</v>
      </c>
      <c r="L4902" t="s">
        <v>3627</v>
      </c>
      <c r="M4902">
        <v>8</v>
      </c>
    </row>
    <row r="4903" spans="1:13" x14ac:dyDescent="0.3">
      <c r="A4903" t="s">
        <v>3320</v>
      </c>
      <c r="B4903">
        <v>2006</v>
      </c>
      <c r="C4903" s="1">
        <v>105000</v>
      </c>
      <c r="D4903">
        <v>60000</v>
      </c>
      <c r="E4903" t="s">
        <v>10</v>
      </c>
      <c r="F4903" t="s">
        <v>25</v>
      </c>
      <c r="G4903" t="s">
        <v>12</v>
      </c>
      <c r="H4903" t="s">
        <v>154</v>
      </c>
      <c r="I4903" t="s">
        <v>1676</v>
      </c>
      <c r="J4903" t="s">
        <v>1676</v>
      </c>
      <c r="K4903" t="s">
        <v>1676</v>
      </c>
      <c r="L4903" t="s">
        <v>1676</v>
      </c>
    </row>
    <row r="4904" spans="1:13" x14ac:dyDescent="0.3">
      <c r="A4904" t="s">
        <v>2512</v>
      </c>
      <c r="B4904">
        <v>2018</v>
      </c>
      <c r="C4904" s="1">
        <v>475000</v>
      </c>
      <c r="D4904">
        <v>40000</v>
      </c>
      <c r="E4904" t="s">
        <v>10</v>
      </c>
      <c r="F4904" t="s">
        <v>25</v>
      </c>
      <c r="G4904" t="s">
        <v>12</v>
      </c>
      <c r="H4904" t="s">
        <v>121</v>
      </c>
      <c r="I4904" t="s">
        <v>2467</v>
      </c>
      <c r="J4904" t="s">
        <v>1681</v>
      </c>
      <c r="K4904" t="s">
        <v>1678</v>
      </c>
      <c r="L4904" t="s">
        <v>1739</v>
      </c>
      <c r="M4904">
        <v>7</v>
      </c>
    </row>
    <row r="4905" spans="1:13" x14ac:dyDescent="0.3">
      <c r="A4905" t="s">
        <v>392</v>
      </c>
      <c r="B4905">
        <v>2012</v>
      </c>
      <c r="C4905" s="1">
        <v>275000</v>
      </c>
      <c r="D4905">
        <v>120000</v>
      </c>
      <c r="E4905" t="s">
        <v>14</v>
      </c>
      <c r="F4905" t="s">
        <v>25</v>
      </c>
      <c r="G4905" t="s">
        <v>12</v>
      </c>
      <c r="H4905" t="s">
        <v>126</v>
      </c>
      <c r="I4905" t="s">
        <v>1676</v>
      </c>
      <c r="J4905" t="s">
        <v>1676</v>
      </c>
      <c r="K4905" t="s">
        <v>1676</v>
      </c>
      <c r="L4905" t="s">
        <v>1676</v>
      </c>
    </row>
    <row r="4906" spans="1:13" x14ac:dyDescent="0.3">
      <c r="A4906" t="s">
        <v>390</v>
      </c>
      <c r="B4906">
        <v>2003</v>
      </c>
      <c r="C4906" s="1">
        <v>40000</v>
      </c>
      <c r="D4906">
        <v>70000</v>
      </c>
      <c r="E4906" t="s">
        <v>14</v>
      </c>
      <c r="F4906" t="s">
        <v>25</v>
      </c>
      <c r="G4906" t="s">
        <v>12</v>
      </c>
      <c r="H4906" t="s">
        <v>121</v>
      </c>
      <c r="I4906" t="s">
        <v>1676</v>
      </c>
      <c r="J4906" t="s">
        <v>1676</v>
      </c>
      <c r="K4906" t="s">
        <v>1676</v>
      </c>
      <c r="L4906" t="s">
        <v>1676</v>
      </c>
    </row>
    <row r="4907" spans="1:13" x14ac:dyDescent="0.3">
      <c r="A4907" t="s">
        <v>346</v>
      </c>
      <c r="B4907">
        <v>2018</v>
      </c>
      <c r="C4907" s="1">
        <v>300000</v>
      </c>
      <c r="D4907">
        <v>15000</v>
      </c>
      <c r="E4907" t="s">
        <v>10</v>
      </c>
      <c r="F4907" t="s">
        <v>25</v>
      </c>
      <c r="G4907" t="s">
        <v>12</v>
      </c>
      <c r="H4907" t="s">
        <v>126</v>
      </c>
      <c r="I4907" t="s">
        <v>1710</v>
      </c>
      <c r="J4907" t="s">
        <v>1655</v>
      </c>
      <c r="K4907" t="s">
        <v>1711</v>
      </c>
      <c r="L4907" t="s">
        <v>1712</v>
      </c>
      <c r="M4907">
        <v>5</v>
      </c>
    </row>
    <row r="4908" spans="1:13" x14ac:dyDescent="0.3">
      <c r="A4908" t="s">
        <v>163</v>
      </c>
      <c r="B4908">
        <v>2007</v>
      </c>
      <c r="C4908" s="1">
        <v>100000</v>
      </c>
      <c r="D4908">
        <v>70000</v>
      </c>
      <c r="E4908" t="s">
        <v>10</v>
      </c>
      <c r="F4908" t="s">
        <v>25</v>
      </c>
      <c r="G4908" t="s">
        <v>12</v>
      </c>
      <c r="H4908" t="s">
        <v>121</v>
      </c>
      <c r="I4908" t="s">
        <v>1687</v>
      </c>
      <c r="J4908" t="s">
        <v>1655</v>
      </c>
      <c r="K4908" t="s">
        <v>1688</v>
      </c>
      <c r="L4908" t="s">
        <v>1689</v>
      </c>
      <c r="M4908">
        <v>5</v>
      </c>
    </row>
    <row r="4909" spans="1:13" x14ac:dyDescent="0.3">
      <c r="A4909" t="s">
        <v>1354</v>
      </c>
      <c r="B4909">
        <v>2011</v>
      </c>
      <c r="C4909" s="1">
        <v>70000</v>
      </c>
      <c r="D4909">
        <v>80000</v>
      </c>
      <c r="E4909" t="s">
        <v>14</v>
      </c>
      <c r="F4909" t="s">
        <v>25</v>
      </c>
      <c r="G4909" t="s">
        <v>12</v>
      </c>
      <c r="H4909" t="s">
        <v>126</v>
      </c>
      <c r="I4909" t="s">
        <v>1733</v>
      </c>
      <c r="J4909" t="s">
        <v>1896</v>
      </c>
      <c r="K4909" t="s">
        <v>2279</v>
      </c>
      <c r="L4909" t="s">
        <v>1898</v>
      </c>
      <c r="M4909">
        <v>5</v>
      </c>
    </row>
    <row r="4910" spans="1:13" x14ac:dyDescent="0.3">
      <c r="A4910" t="s">
        <v>486</v>
      </c>
      <c r="B4910">
        <v>2017</v>
      </c>
      <c r="C4910" s="1">
        <v>900000</v>
      </c>
      <c r="D4910">
        <v>60000</v>
      </c>
      <c r="E4910" t="s">
        <v>14</v>
      </c>
      <c r="F4910" t="s">
        <v>25</v>
      </c>
      <c r="G4910" t="s">
        <v>12</v>
      </c>
      <c r="H4910" t="s">
        <v>121</v>
      </c>
      <c r="I4910" t="s">
        <v>1834</v>
      </c>
      <c r="J4910" t="s">
        <v>1629</v>
      </c>
      <c r="K4910" t="s">
        <v>1835</v>
      </c>
      <c r="L4910" t="s">
        <v>1836</v>
      </c>
      <c r="M4910">
        <v>5</v>
      </c>
    </row>
    <row r="4911" spans="1:13" x14ac:dyDescent="0.3">
      <c r="A4911" t="s">
        <v>836</v>
      </c>
      <c r="B4911">
        <v>2017</v>
      </c>
      <c r="C4911" s="1">
        <v>650000</v>
      </c>
      <c r="D4911">
        <v>120000</v>
      </c>
      <c r="E4911" t="s">
        <v>14</v>
      </c>
      <c r="F4911" t="s">
        <v>25</v>
      </c>
      <c r="G4911" t="s">
        <v>12</v>
      </c>
      <c r="H4911" t="s">
        <v>126</v>
      </c>
      <c r="I4911" t="s">
        <v>1658</v>
      </c>
      <c r="J4911" t="s">
        <v>1659</v>
      </c>
      <c r="K4911" t="s">
        <v>1843</v>
      </c>
      <c r="L4911" t="s">
        <v>1661</v>
      </c>
      <c r="M4911">
        <v>5</v>
      </c>
    </row>
    <row r="4912" spans="1:13" x14ac:dyDescent="0.3">
      <c r="A4912" t="s">
        <v>3628</v>
      </c>
      <c r="B4912">
        <v>2003</v>
      </c>
      <c r="C4912" s="1">
        <v>55000</v>
      </c>
      <c r="D4912">
        <v>120000</v>
      </c>
      <c r="E4912" t="s">
        <v>10</v>
      </c>
      <c r="F4912" t="s">
        <v>25</v>
      </c>
      <c r="G4912" t="s">
        <v>12</v>
      </c>
      <c r="H4912" t="s">
        <v>154</v>
      </c>
      <c r="I4912" t="s">
        <v>1676</v>
      </c>
      <c r="J4912" t="s">
        <v>1676</v>
      </c>
      <c r="K4912" t="s">
        <v>1676</v>
      </c>
      <c r="L4912" t="s">
        <v>1676</v>
      </c>
    </row>
    <row r="4913" spans="1:13" x14ac:dyDescent="0.3">
      <c r="A4913" t="s">
        <v>612</v>
      </c>
      <c r="B4913">
        <v>2000</v>
      </c>
      <c r="C4913" s="1">
        <v>50000</v>
      </c>
      <c r="D4913">
        <v>180000</v>
      </c>
      <c r="E4913" t="s">
        <v>10</v>
      </c>
      <c r="F4913" t="s">
        <v>25</v>
      </c>
      <c r="G4913" t="s">
        <v>12</v>
      </c>
      <c r="H4913" t="s">
        <v>151</v>
      </c>
      <c r="I4913" t="s">
        <v>1670</v>
      </c>
      <c r="J4913" t="s">
        <v>1671</v>
      </c>
      <c r="K4913" t="s">
        <v>1672</v>
      </c>
      <c r="L4913" t="s">
        <v>1673</v>
      </c>
      <c r="M4913">
        <v>5</v>
      </c>
    </row>
    <row r="4914" spans="1:13" x14ac:dyDescent="0.3">
      <c r="A4914" t="s">
        <v>685</v>
      </c>
      <c r="B4914">
        <v>2016</v>
      </c>
      <c r="C4914" s="1">
        <v>550000</v>
      </c>
      <c r="D4914">
        <v>70000</v>
      </c>
      <c r="E4914" t="s">
        <v>10</v>
      </c>
      <c r="F4914" t="s">
        <v>25</v>
      </c>
      <c r="G4914" t="s">
        <v>12</v>
      </c>
      <c r="H4914" t="s">
        <v>121</v>
      </c>
      <c r="I4914" t="s">
        <v>1677</v>
      </c>
      <c r="J4914" t="s">
        <v>1647</v>
      </c>
      <c r="K4914" t="s">
        <v>1682</v>
      </c>
      <c r="L4914" t="s">
        <v>1865</v>
      </c>
      <c r="M4914">
        <v>5</v>
      </c>
    </row>
    <row r="4915" spans="1:13" x14ac:dyDescent="0.3">
      <c r="A4915" t="s">
        <v>196</v>
      </c>
      <c r="B4915">
        <v>2013</v>
      </c>
      <c r="C4915" s="1">
        <v>475000</v>
      </c>
      <c r="D4915">
        <v>250000</v>
      </c>
      <c r="E4915" t="s">
        <v>14</v>
      </c>
      <c r="F4915" t="s">
        <v>25</v>
      </c>
      <c r="G4915" t="s">
        <v>12</v>
      </c>
      <c r="H4915" t="s">
        <v>121</v>
      </c>
      <c r="I4915" t="s">
        <v>2854</v>
      </c>
      <c r="J4915" t="s">
        <v>1667</v>
      </c>
      <c r="K4915" t="s">
        <v>1909</v>
      </c>
      <c r="L4915" t="s">
        <v>1910</v>
      </c>
      <c r="M4915">
        <v>5</v>
      </c>
    </row>
    <row r="4916" spans="1:13" x14ac:dyDescent="0.3">
      <c r="A4916" t="s">
        <v>441</v>
      </c>
      <c r="B4916">
        <v>2019</v>
      </c>
      <c r="C4916" s="1">
        <v>425000</v>
      </c>
      <c r="D4916">
        <v>15000</v>
      </c>
      <c r="E4916" t="s">
        <v>10</v>
      </c>
      <c r="F4916" t="s">
        <v>25</v>
      </c>
      <c r="G4916" t="s">
        <v>12</v>
      </c>
      <c r="H4916" t="s">
        <v>121</v>
      </c>
      <c r="I4916" t="s">
        <v>1703</v>
      </c>
      <c r="J4916" t="s">
        <v>1850</v>
      </c>
      <c r="K4916" t="s">
        <v>2029</v>
      </c>
      <c r="L4916" t="s">
        <v>2349</v>
      </c>
      <c r="M4916">
        <v>5</v>
      </c>
    </row>
    <row r="4917" spans="1:13" x14ac:dyDescent="0.3">
      <c r="A4917" t="s">
        <v>1359</v>
      </c>
      <c r="B4917">
        <v>2017</v>
      </c>
      <c r="C4917" s="1">
        <v>900000</v>
      </c>
      <c r="D4917">
        <v>65000</v>
      </c>
      <c r="E4917" t="s">
        <v>14</v>
      </c>
      <c r="F4917" t="s">
        <v>25</v>
      </c>
      <c r="G4917" t="s">
        <v>12</v>
      </c>
      <c r="H4917" t="s">
        <v>121</v>
      </c>
      <c r="I4917" t="s">
        <v>2062</v>
      </c>
      <c r="J4917" t="s">
        <v>1625</v>
      </c>
      <c r="K4917" t="s">
        <v>1685</v>
      </c>
      <c r="L4917" t="s">
        <v>1686</v>
      </c>
      <c r="M4917">
        <v>5</v>
      </c>
    </row>
    <row r="4918" spans="1:13" x14ac:dyDescent="0.3">
      <c r="A4918" t="s">
        <v>534</v>
      </c>
      <c r="B4918">
        <v>2015</v>
      </c>
      <c r="C4918" s="1">
        <v>516000</v>
      </c>
      <c r="D4918">
        <v>90000</v>
      </c>
      <c r="E4918" t="s">
        <v>10</v>
      </c>
      <c r="F4918" t="s">
        <v>25</v>
      </c>
      <c r="G4918" t="s">
        <v>12</v>
      </c>
      <c r="H4918" t="s">
        <v>121</v>
      </c>
      <c r="I4918" t="s">
        <v>1723</v>
      </c>
      <c r="J4918" t="s">
        <v>1647</v>
      </c>
      <c r="K4918" t="s">
        <v>1724</v>
      </c>
      <c r="L4918" t="s">
        <v>1725</v>
      </c>
      <c r="M4918">
        <v>5</v>
      </c>
    </row>
    <row r="4919" spans="1:13" x14ac:dyDescent="0.3">
      <c r="A4919" t="s">
        <v>3478</v>
      </c>
      <c r="B4919">
        <v>2011</v>
      </c>
      <c r="C4919" s="1">
        <v>150000</v>
      </c>
      <c r="D4919">
        <v>70000</v>
      </c>
      <c r="E4919" t="s">
        <v>10</v>
      </c>
      <c r="F4919" t="s">
        <v>25</v>
      </c>
      <c r="G4919" t="s">
        <v>12</v>
      </c>
      <c r="H4919" t="s">
        <v>126</v>
      </c>
      <c r="I4919" t="s">
        <v>2749</v>
      </c>
      <c r="J4919" t="s">
        <v>1889</v>
      </c>
      <c r="K4919" t="s">
        <v>1890</v>
      </c>
      <c r="L4919" t="s">
        <v>1891</v>
      </c>
      <c r="M4919">
        <v>5</v>
      </c>
    </row>
    <row r="4920" spans="1:13" x14ac:dyDescent="0.3">
      <c r="A4920" t="s">
        <v>605</v>
      </c>
      <c r="B4920">
        <v>2016</v>
      </c>
      <c r="C4920" s="1">
        <v>400000</v>
      </c>
      <c r="D4920">
        <v>30000</v>
      </c>
      <c r="E4920" t="s">
        <v>10</v>
      </c>
      <c r="F4920" t="s">
        <v>25</v>
      </c>
      <c r="G4920" t="s">
        <v>12</v>
      </c>
      <c r="H4920" t="s">
        <v>121</v>
      </c>
      <c r="I4920" t="s">
        <v>1821</v>
      </c>
      <c r="J4920" t="s">
        <v>1730</v>
      </c>
      <c r="K4920" t="s">
        <v>1843</v>
      </c>
      <c r="L4920" t="s">
        <v>1731</v>
      </c>
      <c r="M4920">
        <v>5</v>
      </c>
    </row>
    <row r="4921" spans="1:13" x14ac:dyDescent="0.3">
      <c r="A4921" t="s">
        <v>2679</v>
      </c>
      <c r="B4921">
        <v>2016</v>
      </c>
      <c r="C4921" s="1">
        <v>800000</v>
      </c>
      <c r="D4921">
        <v>79500</v>
      </c>
      <c r="E4921" t="s">
        <v>14</v>
      </c>
      <c r="F4921" t="s">
        <v>25</v>
      </c>
      <c r="G4921" t="s">
        <v>12</v>
      </c>
      <c r="H4921" t="s">
        <v>121</v>
      </c>
      <c r="I4921" t="s">
        <v>2340</v>
      </c>
      <c r="J4921" t="s">
        <v>1742</v>
      </c>
      <c r="K4921" t="s">
        <v>1877</v>
      </c>
      <c r="L4921" t="s">
        <v>2357</v>
      </c>
      <c r="M4921">
        <v>7</v>
      </c>
    </row>
    <row r="4922" spans="1:13" x14ac:dyDescent="0.3">
      <c r="A4922" t="s">
        <v>768</v>
      </c>
      <c r="B4922">
        <v>2007</v>
      </c>
      <c r="C4922" s="1">
        <v>165000</v>
      </c>
      <c r="D4922">
        <v>90000</v>
      </c>
      <c r="E4922" t="s">
        <v>10</v>
      </c>
      <c r="F4922" t="s">
        <v>25</v>
      </c>
      <c r="G4922" t="s">
        <v>12</v>
      </c>
      <c r="H4922" t="s">
        <v>154</v>
      </c>
      <c r="I4922" t="s">
        <v>1750</v>
      </c>
      <c r="J4922" t="s">
        <v>1850</v>
      </c>
      <c r="K4922" t="s">
        <v>2165</v>
      </c>
      <c r="L4922" t="s">
        <v>2384</v>
      </c>
      <c r="M4922">
        <v>5</v>
      </c>
    </row>
    <row r="4923" spans="1:13" x14ac:dyDescent="0.3">
      <c r="A4923" t="s">
        <v>780</v>
      </c>
      <c r="B4923">
        <v>2015</v>
      </c>
      <c r="C4923" s="1">
        <v>1000000</v>
      </c>
      <c r="D4923">
        <v>110000</v>
      </c>
      <c r="E4923" t="s">
        <v>14</v>
      </c>
      <c r="F4923" t="s">
        <v>25</v>
      </c>
      <c r="G4923" t="s">
        <v>12</v>
      </c>
      <c r="H4923" t="s">
        <v>121</v>
      </c>
      <c r="I4923" t="s">
        <v>1908</v>
      </c>
      <c r="J4923" t="s">
        <v>1667</v>
      </c>
      <c r="K4923" t="s">
        <v>1909</v>
      </c>
      <c r="L4923" t="s">
        <v>1910</v>
      </c>
      <c r="M4923">
        <v>5</v>
      </c>
    </row>
    <row r="4924" spans="1:13" x14ac:dyDescent="0.3">
      <c r="A4924" t="s">
        <v>219</v>
      </c>
      <c r="B4924">
        <v>2015</v>
      </c>
      <c r="C4924" s="1">
        <v>440000</v>
      </c>
      <c r="D4924">
        <v>110000</v>
      </c>
      <c r="E4924" t="s">
        <v>14</v>
      </c>
      <c r="F4924" t="s">
        <v>25</v>
      </c>
      <c r="G4924" t="s">
        <v>12</v>
      </c>
      <c r="H4924" t="s">
        <v>121</v>
      </c>
      <c r="I4924" t="s">
        <v>1699</v>
      </c>
      <c r="J4924" t="s">
        <v>1625</v>
      </c>
      <c r="K4924" t="s">
        <v>1626</v>
      </c>
      <c r="L4924" t="s">
        <v>1627</v>
      </c>
      <c r="M4924">
        <v>5</v>
      </c>
    </row>
    <row r="4925" spans="1:13" x14ac:dyDescent="0.3">
      <c r="A4925" t="s">
        <v>348</v>
      </c>
      <c r="B4925">
        <v>2011</v>
      </c>
      <c r="C4925" s="1">
        <v>390000</v>
      </c>
      <c r="D4925">
        <v>153000</v>
      </c>
      <c r="E4925" t="s">
        <v>14</v>
      </c>
      <c r="F4925" t="s">
        <v>25</v>
      </c>
      <c r="G4925" t="s">
        <v>12</v>
      </c>
      <c r="H4925" t="s">
        <v>121</v>
      </c>
      <c r="I4925" t="s">
        <v>1899</v>
      </c>
      <c r="J4925" t="s">
        <v>1900</v>
      </c>
      <c r="K4925" t="s">
        <v>1901</v>
      </c>
      <c r="L4925" t="s">
        <v>1902</v>
      </c>
      <c r="M4925">
        <v>5</v>
      </c>
    </row>
    <row r="4926" spans="1:13" x14ac:dyDescent="0.3">
      <c r="A4926" t="s">
        <v>859</v>
      </c>
      <c r="B4926">
        <v>2008</v>
      </c>
      <c r="C4926" s="1">
        <v>136000</v>
      </c>
      <c r="D4926">
        <v>200185</v>
      </c>
      <c r="E4926" t="s">
        <v>10</v>
      </c>
      <c r="F4926" t="s">
        <v>25</v>
      </c>
      <c r="G4926" t="s">
        <v>12</v>
      </c>
      <c r="H4926" t="s">
        <v>121</v>
      </c>
      <c r="I4926" t="s">
        <v>2289</v>
      </c>
      <c r="J4926" t="s">
        <v>2480</v>
      </c>
      <c r="K4926" t="s">
        <v>2029</v>
      </c>
      <c r="L4926" t="s">
        <v>2481</v>
      </c>
      <c r="M4926">
        <v>5</v>
      </c>
    </row>
    <row r="4927" spans="1:13" x14ac:dyDescent="0.3">
      <c r="A4927" t="s">
        <v>471</v>
      </c>
      <c r="B4927">
        <v>2013</v>
      </c>
      <c r="C4927" s="1">
        <v>475000</v>
      </c>
      <c r="D4927">
        <v>149000</v>
      </c>
      <c r="E4927" t="s">
        <v>14</v>
      </c>
      <c r="F4927" t="s">
        <v>25</v>
      </c>
      <c r="G4927" t="s">
        <v>12</v>
      </c>
      <c r="H4927" t="s">
        <v>121</v>
      </c>
      <c r="I4927" t="s">
        <v>1624</v>
      </c>
      <c r="J4927" t="s">
        <v>1625</v>
      </c>
      <c r="K4927" t="s">
        <v>1626</v>
      </c>
      <c r="L4927" t="s">
        <v>1627</v>
      </c>
      <c r="M4927">
        <v>5</v>
      </c>
    </row>
    <row r="4928" spans="1:13" x14ac:dyDescent="0.3">
      <c r="A4928" t="s">
        <v>1078</v>
      </c>
      <c r="B4928">
        <v>2016</v>
      </c>
      <c r="C4928" s="1">
        <v>515000</v>
      </c>
      <c r="D4928">
        <v>100000</v>
      </c>
      <c r="E4928" t="s">
        <v>14</v>
      </c>
      <c r="F4928" t="s">
        <v>25</v>
      </c>
      <c r="G4928" t="s">
        <v>12</v>
      </c>
      <c r="H4928" t="s">
        <v>121</v>
      </c>
      <c r="I4928" t="s">
        <v>2574</v>
      </c>
      <c r="J4928" t="s">
        <v>1629</v>
      </c>
      <c r="K4928" t="s">
        <v>2575</v>
      </c>
      <c r="L4928" t="s">
        <v>2559</v>
      </c>
      <c r="M4928">
        <v>5</v>
      </c>
    </row>
    <row r="4929" spans="1:13" x14ac:dyDescent="0.3">
      <c r="A4929" t="s">
        <v>3629</v>
      </c>
      <c r="B4929">
        <v>2012</v>
      </c>
      <c r="C4929" s="1">
        <v>175000</v>
      </c>
      <c r="D4929">
        <v>90000</v>
      </c>
      <c r="E4929" t="s">
        <v>14</v>
      </c>
      <c r="F4929" t="s">
        <v>25</v>
      </c>
      <c r="G4929" t="s">
        <v>12</v>
      </c>
      <c r="H4929" t="s">
        <v>126</v>
      </c>
      <c r="I4929" t="s">
        <v>2334</v>
      </c>
      <c r="J4929" t="s">
        <v>1896</v>
      </c>
      <c r="K4929" t="s">
        <v>2124</v>
      </c>
      <c r="L4929" t="s">
        <v>1898</v>
      </c>
      <c r="M4929">
        <v>7</v>
      </c>
    </row>
    <row r="4930" spans="1:13" x14ac:dyDescent="0.3">
      <c r="A4930" t="s">
        <v>661</v>
      </c>
      <c r="B4930">
        <v>2012</v>
      </c>
      <c r="C4930" s="1">
        <v>380000</v>
      </c>
      <c r="D4930">
        <v>80000</v>
      </c>
      <c r="E4930" t="s">
        <v>14</v>
      </c>
      <c r="F4930" t="s">
        <v>25</v>
      </c>
      <c r="G4930" t="s">
        <v>12</v>
      </c>
      <c r="H4930" t="s">
        <v>151</v>
      </c>
      <c r="I4930" t="s">
        <v>1700</v>
      </c>
      <c r="J4930" t="s">
        <v>1625</v>
      </c>
      <c r="K4930" t="s">
        <v>1701</v>
      </c>
      <c r="L4930" t="s">
        <v>1686</v>
      </c>
      <c r="M4930">
        <v>5</v>
      </c>
    </row>
    <row r="4931" spans="1:13" x14ac:dyDescent="0.3">
      <c r="A4931" t="s">
        <v>1578</v>
      </c>
      <c r="B4931">
        <v>2012</v>
      </c>
      <c r="C4931" s="1">
        <v>405000</v>
      </c>
      <c r="D4931">
        <v>150000</v>
      </c>
      <c r="E4931" t="s">
        <v>14</v>
      </c>
      <c r="F4931" t="s">
        <v>25</v>
      </c>
      <c r="G4931" t="s">
        <v>12</v>
      </c>
      <c r="H4931" t="s">
        <v>121</v>
      </c>
      <c r="I4931" t="s">
        <v>1676</v>
      </c>
      <c r="J4931" t="s">
        <v>1676</v>
      </c>
      <c r="K4931" t="s">
        <v>1676</v>
      </c>
      <c r="L4931" t="s">
        <v>1676</v>
      </c>
    </row>
    <row r="4932" spans="1:13" x14ac:dyDescent="0.3">
      <c r="A4932" t="s">
        <v>1098</v>
      </c>
      <c r="B4932">
        <v>2018</v>
      </c>
      <c r="C4932" s="1">
        <v>535000</v>
      </c>
      <c r="D4932">
        <v>12000</v>
      </c>
      <c r="E4932" t="s">
        <v>10</v>
      </c>
      <c r="F4932" t="s">
        <v>25</v>
      </c>
      <c r="G4932" t="s">
        <v>12</v>
      </c>
      <c r="H4932" t="s">
        <v>121</v>
      </c>
      <c r="I4932" t="s">
        <v>2697</v>
      </c>
      <c r="J4932" t="s">
        <v>1647</v>
      </c>
      <c r="K4932" t="s">
        <v>1870</v>
      </c>
      <c r="L4932" t="s">
        <v>1871</v>
      </c>
      <c r="M4932">
        <v>5</v>
      </c>
    </row>
    <row r="4933" spans="1:13" x14ac:dyDescent="0.3">
      <c r="A4933" t="s">
        <v>531</v>
      </c>
      <c r="B4933">
        <v>2011</v>
      </c>
      <c r="C4933" s="1">
        <v>215000</v>
      </c>
      <c r="D4933">
        <v>40000</v>
      </c>
      <c r="E4933" t="s">
        <v>10</v>
      </c>
      <c r="F4933" t="s">
        <v>25</v>
      </c>
      <c r="G4933" t="s">
        <v>12</v>
      </c>
      <c r="H4933" t="s">
        <v>126</v>
      </c>
      <c r="I4933" t="s">
        <v>1807</v>
      </c>
      <c r="J4933" t="s">
        <v>1647</v>
      </c>
      <c r="K4933" t="s">
        <v>1808</v>
      </c>
      <c r="L4933" t="s">
        <v>1809</v>
      </c>
      <c r="M4933">
        <v>5</v>
      </c>
    </row>
    <row r="4934" spans="1:13" x14ac:dyDescent="0.3">
      <c r="A4934" t="s">
        <v>612</v>
      </c>
      <c r="B4934">
        <v>1997</v>
      </c>
      <c r="C4934" s="1">
        <v>70000</v>
      </c>
      <c r="D4934">
        <v>100000</v>
      </c>
      <c r="E4934" t="s">
        <v>10</v>
      </c>
      <c r="F4934" t="s">
        <v>25</v>
      </c>
      <c r="G4934" t="s">
        <v>12</v>
      </c>
      <c r="H4934" t="s">
        <v>126</v>
      </c>
      <c r="I4934" t="s">
        <v>1670</v>
      </c>
      <c r="J4934" t="s">
        <v>1671</v>
      </c>
      <c r="K4934" t="s">
        <v>1672</v>
      </c>
      <c r="L4934" t="s">
        <v>1673</v>
      </c>
      <c r="M4934">
        <v>5</v>
      </c>
    </row>
    <row r="4935" spans="1:13" x14ac:dyDescent="0.3">
      <c r="A4935" t="s">
        <v>858</v>
      </c>
      <c r="B4935">
        <v>2017</v>
      </c>
      <c r="C4935" s="1">
        <v>445000</v>
      </c>
      <c r="D4935">
        <v>27000</v>
      </c>
      <c r="E4935" t="s">
        <v>10</v>
      </c>
      <c r="F4935" t="s">
        <v>25</v>
      </c>
      <c r="G4935" t="s">
        <v>12</v>
      </c>
      <c r="H4935" t="s">
        <v>121</v>
      </c>
      <c r="I4935" t="s">
        <v>1677</v>
      </c>
      <c r="J4935" t="s">
        <v>1647</v>
      </c>
      <c r="K4935" t="s">
        <v>1648</v>
      </c>
      <c r="L4935" t="s">
        <v>1649</v>
      </c>
      <c r="M4935">
        <v>5</v>
      </c>
    </row>
    <row r="4936" spans="1:13" x14ac:dyDescent="0.3">
      <c r="A4936" t="s">
        <v>159</v>
      </c>
      <c r="B4936">
        <v>2015</v>
      </c>
      <c r="C4936" s="1">
        <v>335000</v>
      </c>
      <c r="D4936">
        <v>120000</v>
      </c>
      <c r="E4936" t="s">
        <v>10</v>
      </c>
      <c r="F4936" t="s">
        <v>25</v>
      </c>
      <c r="G4936" t="s">
        <v>12</v>
      </c>
      <c r="H4936" t="s">
        <v>121</v>
      </c>
      <c r="I4936" t="s">
        <v>1821</v>
      </c>
      <c r="J4936" t="s">
        <v>1730</v>
      </c>
      <c r="K4936" t="s">
        <v>1843</v>
      </c>
      <c r="L4936" t="s">
        <v>1731</v>
      </c>
      <c r="M4936">
        <v>5</v>
      </c>
    </row>
    <row r="4937" spans="1:13" x14ac:dyDescent="0.3">
      <c r="A4937" t="s">
        <v>165</v>
      </c>
      <c r="B4937">
        <v>2014</v>
      </c>
      <c r="C4937" s="1">
        <v>300000</v>
      </c>
      <c r="D4937">
        <v>49025</v>
      </c>
      <c r="E4937" t="s">
        <v>10</v>
      </c>
      <c r="F4937" t="s">
        <v>25</v>
      </c>
      <c r="G4937" t="s">
        <v>12</v>
      </c>
      <c r="H4937" t="s">
        <v>121</v>
      </c>
      <c r="I4937" t="s">
        <v>1872</v>
      </c>
      <c r="J4937" t="s">
        <v>1814</v>
      </c>
      <c r="K4937" t="s">
        <v>1873</v>
      </c>
      <c r="L4937" t="s">
        <v>1874</v>
      </c>
      <c r="M4937">
        <v>5</v>
      </c>
    </row>
    <row r="4938" spans="1:13" x14ac:dyDescent="0.3">
      <c r="A4938" t="s">
        <v>1395</v>
      </c>
      <c r="B4938">
        <v>2015</v>
      </c>
      <c r="C4938" s="1">
        <v>110000</v>
      </c>
      <c r="D4938">
        <v>15000</v>
      </c>
      <c r="E4938" t="s">
        <v>10</v>
      </c>
      <c r="F4938" t="s">
        <v>25</v>
      </c>
      <c r="G4938" t="s">
        <v>12</v>
      </c>
      <c r="H4938" t="s">
        <v>121</v>
      </c>
      <c r="I4938" t="s">
        <v>2134</v>
      </c>
      <c r="J4938" t="s">
        <v>2215</v>
      </c>
      <c r="K4938" t="s">
        <v>2216</v>
      </c>
      <c r="L4938" t="s">
        <v>2620</v>
      </c>
      <c r="M4938">
        <v>4</v>
      </c>
    </row>
    <row r="4939" spans="1:13" x14ac:dyDescent="0.3">
      <c r="A4939" t="s">
        <v>559</v>
      </c>
      <c r="B4939">
        <v>2014</v>
      </c>
      <c r="C4939" s="1">
        <v>240000</v>
      </c>
      <c r="D4939">
        <v>90000</v>
      </c>
      <c r="E4939" t="s">
        <v>10</v>
      </c>
      <c r="F4939" t="s">
        <v>25</v>
      </c>
      <c r="G4939" t="s">
        <v>12</v>
      </c>
      <c r="H4939" t="s">
        <v>126</v>
      </c>
      <c r="I4939" t="s">
        <v>1729</v>
      </c>
      <c r="J4939" t="s">
        <v>1730</v>
      </c>
      <c r="K4939" t="s">
        <v>1758</v>
      </c>
      <c r="L4939" t="s">
        <v>1731</v>
      </c>
      <c r="M4939">
        <v>5</v>
      </c>
    </row>
    <row r="4940" spans="1:13" x14ac:dyDescent="0.3">
      <c r="A4940" t="s">
        <v>1162</v>
      </c>
      <c r="B4940">
        <v>2016</v>
      </c>
      <c r="C4940" s="1">
        <v>300000</v>
      </c>
      <c r="D4940">
        <v>90000</v>
      </c>
      <c r="E4940" t="s">
        <v>10</v>
      </c>
      <c r="F4940" t="s">
        <v>25</v>
      </c>
      <c r="G4940" t="s">
        <v>12</v>
      </c>
      <c r="H4940" t="s">
        <v>121</v>
      </c>
      <c r="I4940" t="s">
        <v>2188</v>
      </c>
      <c r="J4940" t="s">
        <v>1704</v>
      </c>
      <c r="K4940" t="s">
        <v>2064</v>
      </c>
      <c r="L4940" t="s">
        <v>1706</v>
      </c>
      <c r="M4940">
        <v>5</v>
      </c>
    </row>
    <row r="4941" spans="1:13" x14ac:dyDescent="0.3">
      <c r="A4941" t="s">
        <v>209</v>
      </c>
      <c r="B4941">
        <v>2010</v>
      </c>
      <c r="C4941" s="1">
        <v>2000000</v>
      </c>
      <c r="D4941">
        <v>90000</v>
      </c>
      <c r="E4941" t="s">
        <v>14</v>
      </c>
      <c r="F4941" t="s">
        <v>25</v>
      </c>
      <c r="G4941" t="s">
        <v>19</v>
      </c>
      <c r="H4941" t="s">
        <v>126</v>
      </c>
      <c r="I4941" t="s">
        <v>2945</v>
      </c>
      <c r="J4941" t="s">
        <v>2579</v>
      </c>
      <c r="K4941" t="s">
        <v>3074</v>
      </c>
      <c r="L4941" t="s">
        <v>3075</v>
      </c>
      <c r="M4941">
        <v>5</v>
      </c>
    </row>
    <row r="4942" spans="1:13" x14ac:dyDescent="0.3">
      <c r="A4942" t="s">
        <v>3449</v>
      </c>
      <c r="B4942">
        <v>2007</v>
      </c>
      <c r="C4942" s="1">
        <v>50000</v>
      </c>
      <c r="D4942">
        <v>80000</v>
      </c>
      <c r="E4942" t="s">
        <v>14</v>
      </c>
      <c r="F4942" t="s">
        <v>25</v>
      </c>
      <c r="G4942" t="s">
        <v>12</v>
      </c>
      <c r="H4942" t="s">
        <v>154</v>
      </c>
      <c r="I4942" t="s">
        <v>2321</v>
      </c>
      <c r="J4942" t="s">
        <v>1639</v>
      </c>
      <c r="K4942" t="s">
        <v>2322</v>
      </c>
      <c r="L4942" t="s">
        <v>2323</v>
      </c>
      <c r="M4942">
        <v>5</v>
      </c>
    </row>
    <row r="4943" spans="1:13" x14ac:dyDescent="0.3">
      <c r="A4943" t="s">
        <v>3343</v>
      </c>
      <c r="B4943">
        <v>2009</v>
      </c>
      <c r="C4943" s="1">
        <v>295000</v>
      </c>
      <c r="D4943">
        <v>195000</v>
      </c>
      <c r="E4943" t="s">
        <v>14</v>
      </c>
      <c r="F4943" t="s">
        <v>25</v>
      </c>
      <c r="G4943" t="s">
        <v>12</v>
      </c>
      <c r="H4943" t="s">
        <v>126</v>
      </c>
      <c r="I4943" t="s">
        <v>1768</v>
      </c>
      <c r="J4943" t="s">
        <v>2409</v>
      </c>
      <c r="K4943" t="s">
        <v>2086</v>
      </c>
      <c r="L4943" t="s">
        <v>2599</v>
      </c>
      <c r="M4943">
        <v>10</v>
      </c>
    </row>
    <row r="4944" spans="1:13" x14ac:dyDescent="0.3">
      <c r="A4944" t="s">
        <v>1202</v>
      </c>
      <c r="B4944">
        <v>2006</v>
      </c>
      <c r="C4944" s="1">
        <v>310000</v>
      </c>
      <c r="D4944">
        <v>90000</v>
      </c>
      <c r="E4944" t="s">
        <v>14</v>
      </c>
      <c r="F4944" t="s">
        <v>25</v>
      </c>
      <c r="G4944" t="s">
        <v>12</v>
      </c>
      <c r="H4944" t="s">
        <v>154</v>
      </c>
      <c r="I4944" t="s">
        <v>2438</v>
      </c>
      <c r="J4944" t="s">
        <v>1742</v>
      </c>
      <c r="K4944" t="s">
        <v>1877</v>
      </c>
      <c r="L4944" t="s">
        <v>1878</v>
      </c>
      <c r="M4944">
        <v>8</v>
      </c>
    </row>
    <row r="4945" spans="1:13" x14ac:dyDescent="0.3">
      <c r="A4945" t="s">
        <v>120</v>
      </c>
      <c r="B4945">
        <v>1997</v>
      </c>
      <c r="C4945" s="1">
        <v>29999</v>
      </c>
      <c r="D4945">
        <v>80000</v>
      </c>
      <c r="E4945" t="s">
        <v>10</v>
      </c>
      <c r="F4945" t="s">
        <v>25</v>
      </c>
      <c r="G4945" t="s">
        <v>12</v>
      </c>
      <c r="H4945" t="s">
        <v>154</v>
      </c>
      <c r="I4945" t="s">
        <v>1642</v>
      </c>
      <c r="J4945" t="s">
        <v>1655</v>
      </c>
      <c r="K4945" t="s">
        <v>1656</v>
      </c>
      <c r="L4945" t="s">
        <v>1657</v>
      </c>
      <c r="M4945">
        <v>4</v>
      </c>
    </row>
    <row r="4946" spans="1:13" x14ac:dyDescent="0.3">
      <c r="A4946" t="s">
        <v>336</v>
      </c>
      <c r="B4946">
        <v>2016</v>
      </c>
      <c r="C4946" s="1">
        <v>640000</v>
      </c>
      <c r="D4946">
        <v>70000</v>
      </c>
      <c r="E4946" t="s">
        <v>14</v>
      </c>
      <c r="F4946" t="s">
        <v>25</v>
      </c>
      <c r="G4946" t="s">
        <v>12</v>
      </c>
      <c r="H4946" t="s">
        <v>121</v>
      </c>
      <c r="I4946" t="s">
        <v>1718</v>
      </c>
      <c r="J4946" t="s">
        <v>1625</v>
      </c>
      <c r="K4946" t="s">
        <v>1685</v>
      </c>
      <c r="L4946" t="s">
        <v>1686</v>
      </c>
      <c r="M4946">
        <v>5</v>
      </c>
    </row>
    <row r="4947" spans="1:13" x14ac:dyDescent="0.3">
      <c r="A4947" t="s">
        <v>355</v>
      </c>
      <c r="B4947">
        <v>2012</v>
      </c>
      <c r="C4947" s="1">
        <v>350000</v>
      </c>
      <c r="D4947">
        <v>35000</v>
      </c>
      <c r="E4947" t="s">
        <v>10</v>
      </c>
      <c r="F4947" t="s">
        <v>25</v>
      </c>
      <c r="G4947" t="s">
        <v>12</v>
      </c>
      <c r="H4947" t="s">
        <v>121</v>
      </c>
      <c r="I4947" t="s">
        <v>2023</v>
      </c>
      <c r="J4947" t="s">
        <v>1647</v>
      </c>
      <c r="K4947" t="s">
        <v>2037</v>
      </c>
      <c r="L4947" t="s">
        <v>1865</v>
      </c>
      <c r="M4947">
        <v>5</v>
      </c>
    </row>
    <row r="4948" spans="1:13" x14ac:dyDescent="0.3">
      <c r="A4948" t="s">
        <v>655</v>
      </c>
      <c r="B4948">
        <v>2013</v>
      </c>
      <c r="C4948" s="1">
        <v>385000</v>
      </c>
      <c r="D4948">
        <v>120000</v>
      </c>
      <c r="E4948" t="s">
        <v>10</v>
      </c>
      <c r="F4948" t="s">
        <v>25</v>
      </c>
      <c r="G4948" t="s">
        <v>12</v>
      </c>
      <c r="H4948" t="s">
        <v>121</v>
      </c>
      <c r="I4948" t="s">
        <v>1864</v>
      </c>
      <c r="J4948" t="s">
        <v>1647</v>
      </c>
      <c r="K4948" t="s">
        <v>2037</v>
      </c>
      <c r="L4948" t="s">
        <v>1865</v>
      </c>
      <c r="M4948">
        <v>5</v>
      </c>
    </row>
    <row r="4949" spans="1:13" x14ac:dyDescent="0.3">
      <c r="A4949" t="s">
        <v>219</v>
      </c>
      <c r="B4949">
        <v>2013</v>
      </c>
      <c r="C4949" s="1">
        <v>409999</v>
      </c>
      <c r="D4949">
        <v>100000</v>
      </c>
      <c r="E4949" t="s">
        <v>14</v>
      </c>
      <c r="F4949" t="s">
        <v>25</v>
      </c>
      <c r="G4949" t="s">
        <v>12</v>
      </c>
      <c r="H4949" t="s">
        <v>126</v>
      </c>
      <c r="I4949" t="s">
        <v>1624</v>
      </c>
      <c r="J4949" t="s">
        <v>1625</v>
      </c>
      <c r="K4949" t="s">
        <v>1626</v>
      </c>
      <c r="L4949" t="s">
        <v>1627</v>
      </c>
      <c r="M4949">
        <v>5</v>
      </c>
    </row>
    <row r="4950" spans="1:13" x14ac:dyDescent="0.3">
      <c r="A4950" t="s">
        <v>1049</v>
      </c>
      <c r="B4950">
        <v>2016</v>
      </c>
      <c r="C4950" s="1">
        <v>1300000</v>
      </c>
      <c r="D4950">
        <v>40000</v>
      </c>
      <c r="E4950" t="s">
        <v>14</v>
      </c>
      <c r="F4950" t="s">
        <v>25</v>
      </c>
      <c r="G4950" t="s">
        <v>19</v>
      </c>
      <c r="H4950" t="s">
        <v>121</v>
      </c>
      <c r="I4950" t="s">
        <v>1746</v>
      </c>
      <c r="J4950" t="s">
        <v>1742</v>
      </c>
      <c r="K4950" t="s">
        <v>2108</v>
      </c>
      <c r="L4950" t="s">
        <v>2109</v>
      </c>
      <c r="M4950">
        <v>7</v>
      </c>
    </row>
    <row r="4951" spans="1:13" x14ac:dyDescent="0.3">
      <c r="A4951" t="s">
        <v>3630</v>
      </c>
      <c r="B4951">
        <v>2009</v>
      </c>
      <c r="C4951" s="1">
        <v>210000</v>
      </c>
      <c r="D4951">
        <v>60000</v>
      </c>
      <c r="E4951" t="s">
        <v>10</v>
      </c>
      <c r="F4951" t="s">
        <v>25</v>
      </c>
      <c r="G4951" t="s">
        <v>12</v>
      </c>
      <c r="H4951" t="s">
        <v>154</v>
      </c>
      <c r="I4951" t="s">
        <v>2056</v>
      </c>
      <c r="J4951" t="s">
        <v>2859</v>
      </c>
      <c r="K4951" t="s">
        <v>3136</v>
      </c>
      <c r="L4951" t="s">
        <v>3137</v>
      </c>
      <c r="M4951">
        <v>5</v>
      </c>
    </row>
    <row r="4952" spans="1:13" x14ac:dyDescent="0.3">
      <c r="A4952" t="s">
        <v>1125</v>
      </c>
      <c r="B4952">
        <v>2007</v>
      </c>
      <c r="C4952" s="1">
        <v>300000</v>
      </c>
      <c r="D4952">
        <v>110000</v>
      </c>
      <c r="E4952" t="s">
        <v>14</v>
      </c>
      <c r="F4952" t="s">
        <v>25</v>
      </c>
      <c r="G4952" t="s">
        <v>12</v>
      </c>
      <c r="H4952" t="s">
        <v>121</v>
      </c>
      <c r="I4952" t="s">
        <v>2438</v>
      </c>
      <c r="J4952" t="s">
        <v>1742</v>
      </c>
      <c r="K4952" t="s">
        <v>1877</v>
      </c>
      <c r="L4952" t="s">
        <v>1878</v>
      </c>
      <c r="M4952">
        <v>7</v>
      </c>
    </row>
    <row r="4953" spans="1:13" x14ac:dyDescent="0.3">
      <c r="A4953" t="s">
        <v>3631</v>
      </c>
      <c r="B4953">
        <v>2008</v>
      </c>
      <c r="C4953" s="1">
        <v>450000</v>
      </c>
      <c r="D4953">
        <v>112000</v>
      </c>
      <c r="E4953" t="s">
        <v>14</v>
      </c>
      <c r="F4953" t="s">
        <v>25</v>
      </c>
      <c r="G4953" t="s">
        <v>12</v>
      </c>
      <c r="H4953" t="s">
        <v>121</v>
      </c>
      <c r="I4953" t="s">
        <v>2438</v>
      </c>
      <c r="J4953" t="s">
        <v>2439</v>
      </c>
      <c r="K4953" t="s">
        <v>1877</v>
      </c>
      <c r="L4953" t="s">
        <v>1878</v>
      </c>
      <c r="M4953">
        <v>9</v>
      </c>
    </row>
    <row r="4954" spans="1:13" x14ac:dyDescent="0.3">
      <c r="A4954" t="s">
        <v>472</v>
      </c>
      <c r="B4954">
        <v>2011</v>
      </c>
      <c r="C4954" s="1">
        <v>170000</v>
      </c>
      <c r="D4954">
        <v>70000</v>
      </c>
      <c r="E4954" t="s">
        <v>14</v>
      </c>
      <c r="F4954" t="s">
        <v>25</v>
      </c>
      <c r="G4954" t="s">
        <v>12</v>
      </c>
      <c r="H4954" t="s">
        <v>126</v>
      </c>
      <c r="I4954" t="s">
        <v>1662</v>
      </c>
      <c r="J4954" t="s">
        <v>1663</v>
      </c>
      <c r="K4954" t="s">
        <v>2029</v>
      </c>
      <c r="L4954" t="s">
        <v>1665</v>
      </c>
      <c r="M4954">
        <v>5</v>
      </c>
    </row>
    <row r="4955" spans="1:13" x14ac:dyDescent="0.3">
      <c r="A4955" t="s">
        <v>171</v>
      </c>
      <c r="B4955">
        <v>2014</v>
      </c>
      <c r="C4955" s="1">
        <v>650000</v>
      </c>
      <c r="D4955">
        <v>140000</v>
      </c>
      <c r="E4955" t="s">
        <v>14</v>
      </c>
      <c r="F4955" t="s">
        <v>25</v>
      </c>
      <c r="G4955" t="s">
        <v>12</v>
      </c>
      <c r="H4955" t="s">
        <v>121</v>
      </c>
      <c r="I4955" t="s">
        <v>1820</v>
      </c>
      <c r="J4955" t="s">
        <v>1629</v>
      </c>
      <c r="K4955" t="s">
        <v>1698</v>
      </c>
      <c r="L4955" t="s">
        <v>1686</v>
      </c>
      <c r="M4955">
        <v>5</v>
      </c>
    </row>
    <row r="4956" spans="1:13" x14ac:dyDescent="0.3">
      <c r="A4956" t="s">
        <v>1473</v>
      </c>
      <c r="B4956">
        <v>1997</v>
      </c>
      <c r="C4956" s="1">
        <v>125000</v>
      </c>
      <c r="D4956">
        <v>94000</v>
      </c>
      <c r="E4956" t="s">
        <v>10</v>
      </c>
      <c r="F4956" t="s">
        <v>25</v>
      </c>
      <c r="G4956" t="s">
        <v>19</v>
      </c>
      <c r="H4956" t="s">
        <v>151</v>
      </c>
      <c r="I4956" t="s">
        <v>2847</v>
      </c>
      <c r="J4956" t="s">
        <v>1643</v>
      </c>
      <c r="K4956" t="s">
        <v>2485</v>
      </c>
      <c r="L4956" t="s">
        <v>3424</v>
      </c>
      <c r="M4956">
        <v>5</v>
      </c>
    </row>
    <row r="4957" spans="1:13" x14ac:dyDescent="0.3">
      <c r="A4957" t="s">
        <v>163</v>
      </c>
      <c r="B4957">
        <v>2012</v>
      </c>
      <c r="C4957" s="1">
        <v>145000</v>
      </c>
      <c r="D4957">
        <v>70000</v>
      </c>
      <c r="E4957" t="s">
        <v>10</v>
      </c>
      <c r="F4957" t="s">
        <v>25</v>
      </c>
      <c r="G4957" t="s">
        <v>12</v>
      </c>
      <c r="H4957" t="s">
        <v>121</v>
      </c>
      <c r="I4957" t="s">
        <v>1687</v>
      </c>
      <c r="J4957" t="s">
        <v>1655</v>
      </c>
      <c r="K4957" t="s">
        <v>1688</v>
      </c>
      <c r="L4957" t="s">
        <v>1689</v>
      </c>
      <c r="M4957">
        <v>5</v>
      </c>
    </row>
    <row r="4958" spans="1:13" x14ac:dyDescent="0.3">
      <c r="A4958" t="s">
        <v>3038</v>
      </c>
      <c r="B4958">
        <v>2018</v>
      </c>
      <c r="C4958" s="1">
        <v>681000</v>
      </c>
      <c r="D4958">
        <v>27000</v>
      </c>
      <c r="E4958" t="s">
        <v>14</v>
      </c>
      <c r="F4958" t="s">
        <v>25</v>
      </c>
      <c r="G4958" t="s">
        <v>12</v>
      </c>
      <c r="H4958" t="s">
        <v>121</v>
      </c>
      <c r="I4958" t="s">
        <v>1646</v>
      </c>
      <c r="J4958" t="s">
        <v>1629</v>
      </c>
      <c r="K4958" t="s">
        <v>2979</v>
      </c>
      <c r="L4958" t="s">
        <v>2262</v>
      </c>
      <c r="M4958">
        <v>5</v>
      </c>
    </row>
    <row r="4959" spans="1:13" x14ac:dyDescent="0.3">
      <c r="A4959" t="s">
        <v>171</v>
      </c>
      <c r="B4959">
        <v>2015</v>
      </c>
      <c r="C4959" s="1">
        <v>635000</v>
      </c>
      <c r="D4959">
        <v>173000</v>
      </c>
      <c r="E4959" t="s">
        <v>14</v>
      </c>
      <c r="F4959" t="s">
        <v>25</v>
      </c>
      <c r="G4959" t="s">
        <v>12</v>
      </c>
      <c r="H4959" t="s">
        <v>121</v>
      </c>
      <c r="I4959" t="s">
        <v>1820</v>
      </c>
      <c r="J4959" t="s">
        <v>1629</v>
      </c>
      <c r="K4959" t="s">
        <v>1698</v>
      </c>
      <c r="L4959" t="s">
        <v>1686</v>
      </c>
      <c r="M4959">
        <v>5</v>
      </c>
    </row>
    <row r="4960" spans="1:13" x14ac:dyDescent="0.3">
      <c r="A4960" t="s">
        <v>316</v>
      </c>
      <c r="B4960">
        <v>2010</v>
      </c>
      <c r="C4960" s="1">
        <v>140000</v>
      </c>
      <c r="D4960">
        <v>80000</v>
      </c>
      <c r="E4960" t="s">
        <v>10</v>
      </c>
      <c r="F4960" t="s">
        <v>25</v>
      </c>
      <c r="G4960" t="s">
        <v>12</v>
      </c>
      <c r="H4960" t="s">
        <v>126</v>
      </c>
      <c r="I4960" t="s">
        <v>1687</v>
      </c>
      <c r="J4960" t="s">
        <v>1655</v>
      </c>
      <c r="K4960" t="s">
        <v>1688</v>
      </c>
      <c r="L4960" t="s">
        <v>1689</v>
      </c>
      <c r="M4960">
        <v>5</v>
      </c>
    </row>
    <row r="4961" spans="1:13" x14ac:dyDescent="0.3">
      <c r="A4961" t="s">
        <v>3632</v>
      </c>
      <c r="B4961">
        <v>2016</v>
      </c>
      <c r="C4961" s="1">
        <v>750000</v>
      </c>
      <c r="D4961">
        <v>86000</v>
      </c>
      <c r="E4961" t="s">
        <v>14</v>
      </c>
      <c r="F4961" t="s">
        <v>25</v>
      </c>
      <c r="G4961" t="s">
        <v>12</v>
      </c>
      <c r="H4961" t="s">
        <v>154</v>
      </c>
      <c r="I4961" t="s">
        <v>1777</v>
      </c>
      <c r="J4961" t="s">
        <v>1629</v>
      </c>
      <c r="K4961" t="s">
        <v>1698</v>
      </c>
      <c r="L4961" t="s">
        <v>1686</v>
      </c>
      <c r="M4961">
        <v>5</v>
      </c>
    </row>
    <row r="4962" spans="1:13" x14ac:dyDescent="0.3">
      <c r="A4962" t="s">
        <v>157</v>
      </c>
      <c r="B4962">
        <v>2015</v>
      </c>
      <c r="C4962" s="1">
        <v>611000</v>
      </c>
      <c r="D4962">
        <v>80000</v>
      </c>
      <c r="E4962" t="s">
        <v>14</v>
      </c>
      <c r="F4962" t="s">
        <v>25</v>
      </c>
      <c r="G4962" t="s">
        <v>12</v>
      </c>
      <c r="H4962" t="s">
        <v>126</v>
      </c>
      <c r="I4962" t="s">
        <v>1777</v>
      </c>
      <c r="J4962" t="s">
        <v>1629</v>
      </c>
      <c r="K4962" t="s">
        <v>1698</v>
      </c>
      <c r="L4962" t="s">
        <v>1686</v>
      </c>
      <c r="M4962">
        <v>5</v>
      </c>
    </row>
    <row r="4963" spans="1:13" x14ac:dyDescent="0.3">
      <c r="A4963" t="s">
        <v>163</v>
      </c>
      <c r="B4963">
        <v>2007</v>
      </c>
      <c r="C4963" s="1">
        <v>110000</v>
      </c>
      <c r="D4963">
        <v>120000</v>
      </c>
      <c r="E4963" t="s">
        <v>10</v>
      </c>
      <c r="F4963" t="s">
        <v>25</v>
      </c>
      <c r="G4963" t="s">
        <v>12</v>
      </c>
      <c r="H4963" t="s">
        <v>154</v>
      </c>
      <c r="I4963" t="s">
        <v>1687</v>
      </c>
      <c r="J4963" t="s">
        <v>1655</v>
      </c>
      <c r="K4963" t="s">
        <v>1688</v>
      </c>
      <c r="L4963" t="s">
        <v>1689</v>
      </c>
      <c r="M4963">
        <v>5</v>
      </c>
    </row>
    <row r="4964" spans="1:13" x14ac:dyDescent="0.3">
      <c r="A4964" t="s">
        <v>3633</v>
      </c>
      <c r="B4964">
        <v>2006</v>
      </c>
      <c r="C4964" s="1">
        <v>100000</v>
      </c>
      <c r="D4964">
        <v>100000</v>
      </c>
      <c r="E4964" t="s">
        <v>10</v>
      </c>
      <c r="F4964" t="s">
        <v>25</v>
      </c>
      <c r="G4964" t="s">
        <v>19</v>
      </c>
      <c r="H4964" t="s">
        <v>126</v>
      </c>
      <c r="I4964" t="s">
        <v>1746</v>
      </c>
      <c r="J4964" t="s">
        <v>1651</v>
      </c>
      <c r="K4964" t="s">
        <v>2533</v>
      </c>
      <c r="L4964" t="s">
        <v>2868</v>
      </c>
      <c r="M4964">
        <v>5</v>
      </c>
    </row>
    <row r="4965" spans="1:13" x14ac:dyDescent="0.3">
      <c r="A4965" t="s">
        <v>3634</v>
      </c>
      <c r="B4965">
        <v>2014</v>
      </c>
      <c r="C4965" s="1">
        <v>225000</v>
      </c>
      <c r="D4965">
        <v>120000</v>
      </c>
      <c r="E4965" t="s">
        <v>14</v>
      </c>
      <c r="F4965" t="s">
        <v>25</v>
      </c>
      <c r="G4965" t="s">
        <v>12</v>
      </c>
      <c r="H4965" t="s">
        <v>121</v>
      </c>
      <c r="I4965" t="s">
        <v>2449</v>
      </c>
      <c r="J4965" t="s">
        <v>1625</v>
      </c>
      <c r="K4965" t="s">
        <v>1626</v>
      </c>
      <c r="L4965" t="s">
        <v>2049</v>
      </c>
      <c r="M4965">
        <v>5</v>
      </c>
    </row>
    <row r="4966" spans="1:13" x14ac:dyDescent="0.3">
      <c r="A4966" t="s">
        <v>974</v>
      </c>
      <c r="B4966">
        <v>2010</v>
      </c>
      <c r="C4966" s="1">
        <v>250000</v>
      </c>
      <c r="D4966">
        <v>190000</v>
      </c>
      <c r="E4966" t="s">
        <v>14</v>
      </c>
      <c r="F4966" t="s">
        <v>25</v>
      </c>
      <c r="G4966" t="s">
        <v>12</v>
      </c>
      <c r="H4966" t="s">
        <v>154</v>
      </c>
      <c r="I4966" t="s">
        <v>2052</v>
      </c>
      <c r="J4966" t="s">
        <v>2039</v>
      </c>
      <c r="K4966" t="s">
        <v>2197</v>
      </c>
      <c r="L4966" t="s">
        <v>2282</v>
      </c>
      <c r="M4966">
        <v>5</v>
      </c>
    </row>
    <row r="4967" spans="1:13" x14ac:dyDescent="0.3">
      <c r="A4967" t="s">
        <v>855</v>
      </c>
      <c r="B4967">
        <v>2011</v>
      </c>
      <c r="C4967" s="1">
        <v>385000</v>
      </c>
      <c r="D4967">
        <v>120000</v>
      </c>
      <c r="E4967" t="s">
        <v>14</v>
      </c>
      <c r="F4967" t="s">
        <v>25</v>
      </c>
      <c r="G4967" t="s">
        <v>12</v>
      </c>
      <c r="H4967" t="s">
        <v>126</v>
      </c>
      <c r="I4967" t="s">
        <v>1720</v>
      </c>
      <c r="J4967" t="s">
        <v>2164</v>
      </c>
      <c r="K4967" t="s">
        <v>2035</v>
      </c>
      <c r="L4967" t="s">
        <v>2447</v>
      </c>
      <c r="M4967">
        <v>8</v>
      </c>
    </row>
    <row r="4968" spans="1:13" x14ac:dyDescent="0.3">
      <c r="A4968" t="s">
        <v>163</v>
      </c>
      <c r="B4968">
        <v>2012</v>
      </c>
      <c r="C4968" s="1">
        <v>135000</v>
      </c>
      <c r="D4968">
        <v>70000</v>
      </c>
      <c r="E4968" t="s">
        <v>10</v>
      </c>
      <c r="F4968" t="s">
        <v>25</v>
      </c>
      <c r="G4968" t="s">
        <v>12</v>
      </c>
      <c r="H4968" t="s">
        <v>121</v>
      </c>
      <c r="I4968" t="s">
        <v>1687</v>
      </c>
      <c r="J4968" t="s">
        <v>1655</v>
      </c>
      <c r="K4968" t="s">
        <v>1688</v>
      </c>
      <c r="L4968" t="s">
        <v>1689</v>
      </c>
      <c r="M4968">
        <v>5</v>
      </c>
    </row>
    <row r="4969" spans="1:13" x14ac:dyDescent="0.3">
      <c r="A4969" t="s">
        <v>277</v>
      </c>
      <c r="B4969">
        <v>2006</v>
      </c>
      <c r="C4969" s="1">
        <v>65000</v>
      </c>
      <c r="D4969">
        <v>100000</v>
      </c>
      <c r="E4969" t="s">
        <v>10</v>
      </c>
      <c r="F4969" t="s">
        <v>25</v>
      </c>
      <c r="G4969" t="s">
        <v>12</v>
      </c>
      <c r="H4969" t="s">
        <v>126</v>
      </c>
      <c r="I4969" t="s">
        <v>1687</v>
      </c>
      <c r="J4969" t="s">
        <v>1655</v>
      </c>
      <c r="K4969" t="s">
        <v>1688</v>
      </c>
      <c r="L4969" t="s">
        <v>1689</v>
      </c>
      <c r="M4969">
        <v>5</v>
      </c>
    </row>
    <row r="4970" spans="1:13" x14ac:dyDescent="0.3">
      <c r="A4970" t="s">
        <v>275</v>
      </c>
      <c r="B4970">
        <v>2016</v>
      </c>
      <c r="C4970" s="1">
        <v>260000</v>
      </c>
      <c r="D4970">
        <v>120000</v>
      </c>
      <c r="E4970" t="s">
        <v>10</v>
      </c>
      <c r="F4970" t="s">
        <v>25</v>
      </c>
      <c r="G4970" t="s">
        <v>12</v>
      </c>
      <c r="H4970" t="s">
        <v>121</v>
      </c>
      <c r="I4970" t="s">
        <v>1729</v>
      </c>
      <c r="J4970" t="s">
        <v>1730</v>
      </c>
      <c r="K4970" t="s">
        <v>1758</v>
      </c>
      <c r="L4970" t="s">
        <v>1731</v>
      </c>
      <c r="M4970">
        <v>5</v>
      </c>
    </row>
    <row r="4971" spans="1:13" x14ac:dyDescent="0.3">
      <c r="A4971" t="s">
        <v>219</v>
      </c>
      <c r="B4971">
        <v>2014</v>
      </c>
      <c r="C4971" s="1">
        <v>465000</v>
      </c>
      <c r="D4971">
        <v>120000</v>
      </c>
      <c r="E4971" t="s">
        <v>14</v>
      </c>
      <c r="F4971" t="s">
        <v>25</v>
      </c>
      <c r="G4971" t="s">
        <v>12</v>
      </c>
      <c r="H4971" t="s">
        <v>126</v>
      </c>
      <c r="I4971" t="s">
        <v>1624</v>
      </c>
      <c r="J4971" t="s">
        <v>1625</v>
      </c>
      <c r="K4971" t="s">
        <v>1626</v>
      </c>
      <c r="L4971" t="s">
        <v>1627</v>
      </c>
      <c r="M4971">
        <v>5</v>
      </c>
    </row>
    <row r="4972" spans="1:13" x14ac:dyDescent="0.3">
      <c r="A4972" t="s">
        <v>181</v>
      </c>
      <c r="B4972">
        <v>2007</v>
      </c>
      <c r="C4972" s="1">
        <v>150000</v>
      </c>
      <c r="D4972">
        <v>80000</v>
      </c>
      <c r="E4972" t="s">
        <v>10</v>
      </c>
      <c r="F4972" t="s">
        <v>25</v>
      </c>
      <c r="G4972" t="s">
        <v>12</v>
      </c>
      <c r="H4972" t="s">
        <v>151</v>
      </c>
      <c r="I4972" t="s">
        <v>1676</v>
      </c>
      <c r="J4972" t="s">
        <v>1676</v>
      </c>
      <c r="K4972" t="s">
        <v>1676</v>
      </c>
      <c r="L4972" t="s">
        <v>1676</v>
      </c>
    </row>
    <row r="4973" spans="1:13" x14ac:dyDescent="0.3">
      <c r="A4973" t="s">
        <v>3635</v>
      </c>
      <c r="B4973">
        <v>2017</v>
      </c>
      <c r="C4973" s="1">
        <v>430000</v>
      </c>
      <c r="D4973">
        <v>20000</v>
      </c>
      <c r="E4973" t="s">
        <v>10</v>
      </c>
      <c r="F4973" t="s">
        <v>25</v>
      </c>
      <c r="G4973" t="s">
        <v>12</v>
      </c>
      <c r="H4973" t="s">
        <v>126</v>
      </c>
      <c r="I4973" t="s">
        <v>1680</v>
      </c>
      <c r="J4973" t="s">
        <v>1681</v>
      </c>
      <c r="K4973" t="s">
        <v>1682</v>
      </c>
      <c r="L4973" t="s">
        <v>1683</v>
      </c>
      <c r="M4973">
        <v>6</v>
      </c>
    </row>
    <row r="4974" spans="1:13" x14ac:dyDescent="0.3">
      <c r="A4974" t="s">
        <v>278</v>
      </c>
      <c r="B4974">
        <v>2009</v>
      </c>
      <c r="C4974" s="1">
        <v>200000</v>
      </c>
      <c r="D4974">
        <v>81000</v>
      </c>
      <c r="E4974" t="s">
        <v>10</v>
      </c>
      <c r="F4974" t="s">
        <v>25</v>
      </c>
      <c r="G4974" t="s">
        <v>12</v>
      </c>
      <c r="H4974" t="s">
        <v>151</v>
      </c>
      <c r="I4974" t="s">
        <v>1733</v>
      </c>
      <c r="J4974" t="s">
        <v>1647</v>
      </c>
      <c r="K4974" t="s">
        <v>2086</v>
      </c>
      <c r="L4974" t="s">
        <v>2087</v>
      </c>
      <c r="M4974">
        <v>5</v>
      </c>
    </row>
    <row r="4975" spans="1:13" x14ac:dyDescent="0.3">
      <c r="A4975" t="s">
        <v>458</v>
      </c>
      <c r="B4975">
        <v>2011</v>
      </c>
      <c r="C4975" s="1">
        <v>125000</v>
      </c>
      <c r="D4975">
        <v>90000</v>
      </c>
      <c r="E4975" t="s">
        <v>10</v>
      </c>
      <c r="F4975" t="s">
        <v>25</v>
      </c>
      <c r="G4975" t="s">
        <v>12</v>
      </c>
      <c r="H4975" t="s">
        <v>126</v>
      </c>
      <c r="I4975" t="s">
        <v>1723</v>
      </c>
      <c r="J4975" t="s">
        <v>1704</v>
      </c>
      <c r="K4975" t="s">
        <v>2181</v>
      </c>
      <c r="L4975" t="s">
        <v>2182</v>
      </c>
      <c r="M4975">
        <v>5</v>
      </c>
    </row>
    <row r="4976" spans="1:13" x14ac:dyDescent="0.3">
      <c r="A4976" t="s">
        <v>239</v>
      </c>
      <c r="B4976">
        <v>2001</v>
      </c>
      <c r="C4976" s="1">
        <v>45000</v>
      </c>
      <c r="D4976">
        <v>60000</v>
      </c>
      <c r="E4976" t="s">
        <v>10</v>
      </c>
      <c r="F4976" t="s">
        <v>25</v>
      </c>
      <c r="G4976" t="s">
        <v>12</v>
      </c>
      <c r="H4976" t="s">
        <v>126</v>
      </c>
      <c r="I4976" t="s">
        <v>1642</v>
      </c>
      <c r="J4976" t="s">
        <v>1655</v>
      </c>
      <c r="K4976" t="s">
        <v>1656</v>
      </c>
      <c r="L4976" t="s">
        <v>1657</v>
      </c>
      <c r="M4976">
        <v>4</v>
      </c>
    </row>
    <row r="4977" spans="1:13" x14ac:dyDescent="0.3">
      <c r="A4977" t="s">
        <v>458</v>
      </c>
      <c r="B4977">
        <v>2012</v>
      </c>
      <c r="C4977" s="1">
        <v>124000</v>
      </c>
      <c r="D4977">
        <v>40000</v>
      </c>
      <c r="E4977" t="s">
        <v>10</v>
      </c>
      <c r="F4977" t="s">
        <v>25</v>
      </c>
      <c r="G4977" t="s">
        <v>12</v>
      </c>
      <c r="H4977" t="s">
        <v>126</v>
      </c>
      <c r="I4977" t="s">
        <v>1723</v>
      </c>
      <c r="J4977" t="s">
        <v>1704</v>
      </c>
      <c r="K4977" t="s">
        <v>2181</v>
      </c>
      <c r="L4977" t="s">
        <v>2182</v>
      </c>
      <c r="M4977">
        <v>5</v>
      </c>
    </row>
    <row r="4978" spans="1:13" x14ac:dyDescent="0.3">
      <c r="A4978" t="s">
        <v>609</v>
      </c>
      <c r="B4978">
        <v>2007</v>
      </c>
      <c r="C4978" s="1">
        <v>80000</v>
      </c>
      <c r="D4978">
        <v>80000</v>
      </c>
      <c r="E4978" t="s">
        <v>10</v>
      </c>
      <c r="F4978" t="s">
        <v>25</v>
      </c>
      <c r="G4978" t="s">
        <v>12</v>
      </c>
      <c r="H4978" t="s">
        <v>154</v>
      </c>
      <c r="I4978" t="s">
        <v>2056</v>
      </c>
      <c r="J4978" t="s">
        <v>2089</v>
      </c>
      <c r="K4978" t="s">
        <v>3266</v>
      </c>
      <c r="L4978" t="s">
        <v>3267</v>
      </c>
      <c r="M4978">
        <v>5</v>
      </c>
    </row>
    <row r="4979" spans="1:13" x14ac:dyDescent="0.3">
      <c r="A4979" t="s">
        <v>3636</v>
      </c>
      <c r="B4979">
        <v>2014</v>
      </c>
      <c r="C4979" s="1">
        <v>545000</v>
      </c>
      <c r="D4979">
        <v>35000</v>
      </c>
      <c r="E4979" t="s">
        <v>22</v>
      </c>
      <c r="F4979" t="s">
        <v>25</v>
      </c>
      <c r="G4979" t="s">
        <v>12</v>
      </c>
      <c r="H4979" t="s">
        <v>121</v>
      </c>
      <c r="I4979" t="s">
        <v>3637</v>
      </c>
      <c r="J4979" t="s">
        <v>1828</v>
      </c>
      <c r="K4979" t="s">
        <v>3638</v>
      </c>
      <c r="L4979" t="s">
        <v>3639</v>
      </c>
      <c r="M4979">
        <v>7</v>
      </c>
    </row>
    <row r="4980" spans="1:13" x14ac:dyDescent="0.3">
      <c r="A4980" t="s">
        <v>747</v>
      </c>
      <c r="B4980">
        <v>2019</v>
      </c>
      <c r="C4980" s="1">
        <v>1050000</v>
      </c>
      <c r="D4980">
        <v>20000</v>
      </c>
      <c r="E4980" t="s">
        <v>14</v>
      </c>
      <c r="F4980" t="s">
        <v>25</v>
      </c>
      <c r="G4980" t="s">
        <v>12</v>
      </c>
      <c r="H4980" t="s">
        <v>121</v>
      </c>
      <c r="I4980" t="s">
        <v>3098</v>
      </c>
      <c r="J4980" t="s">
        <v>1625</v>
      </c>
      <c r="K4980" t="s">
        <v>2630</v>
      </c>
      <c r="L4980" t="s">
        <v>1686</v>
      </c>
      <c r="M4980">
        <v>7</v>
      </c>
    </row>
    <row r="4981" spans="1:13" x14ac:dyDescent="0.3">
      <c r="A4981" t="s">
        <v>2335</v>
      </c>
      <c r="B4981">
        <v>2015</v>
      </c>
      <c r="C4981" s="1">
        <v>200000</v>
      </c>
      <c r="D4981">
        <v>50000</v>
      </c>
      <c r="E4981" t="s">
        <v>10</v>
      </c>
      <c r="F4981" t="s">
        <v>25</v>
      </c>
      <c r="G4981" t="s">
        <v>12</v>
      </c>
      <c r="H4981" t="s">
        <v>121</v>
      </c>
      <c r="I4981" t="s">
        <v>1713</v>
      </c>
      <c r="J4981" t="s">
        <v>1704</v>
      </c>
      <c r="K4981" t="s">
        <v>2329</v>
      </c>
      <c r="L4981" t="s">
        <v>2330</v>
      </c>
      <c r="M4981">
        <v>5</v>
      </c>
    </row>
    <row r="4982" spans="1:13" x14ac:dyDescent="0.3">
      <c r="A4982" t="s">
        <v>1113</v>
      </c>
      <c r="B4982">
        <v>2015</v>
      </c>
      <c r="C4982" s="1">
        <v>1100000</v>
      </c>
      <c r="D4982">
        <v>77000</v>
      </c>
      <c r="E4982" t="s">
        <v>14</v>
      </c>
      <c r="F4982" t="s">
        <v>25</v>
      </c>
      <c r="G4982" t="s">
        <v>19</v>
      </c>
      <c r="H4982" t="s">
        <v>126</v>
      </c>
      <c r="I4982" t="s">
        <v>1746</v>
      </c>
      <c r="J4982" t="s">
        <v>1742</v>
      </c>
      <c r="K4982" t="s">
        <v>2108</v>
      </c>
      <c r="L4982" t="s">
        <v>2109</v>
      </c>
      <c r="M4982">
        <v>7</v>
      </c>
    </row>
    <row r="4983" spans="1:13" x14ac:dyDescent="0.3">
      <c r="A4983" t="s">
        <v>300</v>
      </c>
      <c r="B4983">
        <v>2014</v>
      </c>
      <c r="C4983" s="1">
        <v>750000</v>
      </c>
      <c r="D4983">
        <v>50000</v>
      </c>
      <c r="E4983" t="s">
        <v>14</v>
      </c>
      <c r="F4983" t="s">
        <v>25</v>
      </c>
      <c r="G4983" t="s">
        <v>12</v>
      </c>
      <c r="H4983" t="s">
        <v>121</v>
      </c>
      <c r="I4983" t="s">
        <v>1892</v>
      </c>
      <c r="J4983" t="s">
        <v>1742</v>
      </c>
      <c r="K4983" t="s">
        <v>2108</v>
      </c>
      <c r="L4983" t="s">
        <v>2109</v>
      </c>
      <c r="M4983">
        <v>7</v>
      </c>
    </row>
    <row r="4984" spans="1:13" x14ac:dyDescent="0.3">
      <c r="A4984" t="s">
        <v>359</v>
      </c>
      <c r="B4984">
        <v>2016</v>
      </c>
      <c r="C4984" s="1">
        <v>425000</v>
      </c>
      <c r="D4984">
        <v>13500</v>
      </c>
      <c r="E4984" t="s">
        <v>10</v>
      </c>
      <c r="F4984" t="s">
        <v>25</v>
      </c>
      <c r="G4984" t="s">
        <v>12</v>
      </c>
      <c r="H4984" t="s">
        <v>121</v>
      </c>
      <c r="I4984" t="s">
        <v>2188</v>
      </c>
      <c r="J4984" t="s">
        <v>1704</v>
      </c>
      <c r="K4984" t="s">
        <v>2064</v>
      </c>
      <c r="L4984" t="s">
        <v>1706</v>
      </c>
      <c r="M4984">
        <v>5</v>
      </c>
    </row>
    <row r="4985" spans="1:13" x14ac:dyDescent="0.3">
      <c r="A4985" t="s">
        <v>1568</v>
      </c>
      <c r="B4985">
        <v>2016</v>
      </c>
      <c r="C4985" s="1">
        <v>300000</v>
      </c>
      <c r="D4985">
        <v>38000</v>
      </c>
      <c r="E4985" t="s">
        <v>10</v>
      </c>
      <c r="F4985" t="s">
        <v>25</v>
      </c>
      <c r="G4985" t="s">
        <v>12</v>
      </c>
      <c r="H4985" t="s">
        <v>121</v>
      </c>
      <c r="I4985" t="s">
        <v>1710</v>
      </c>
      <c r="J4985" t="s">
        <v>1655</v>
      </c>
      <c r="K4985" t="s">
        <v>1711</v>
      </c>
      <c r="L4985" t="s">
        <v>1712</v>
      </c>
      <c r="M4985">
        <v>5</v>
      </c>
    </row>
    <row r="4986" spans="1:13" x14ac:dyDescent="0.3">
      <c r="A4986" t="s">
        <v>747</v>
      </c>
      <c r="B4986">
        <v>2019</v>
      </c>
      <c r="C4986" s="1">
        <v>1200000</v>
      </c>
      <c r="D4986">
        <v>14000</v>
      </c>
      <c r="E4986" t="s">
        <v>14</v>
      </c>
      <c r="F4986" t="s">
        <v>25</v>
      </c>
      <c r="G4986" t="s">
        <v>12</v>
      </c>
      <c r="H4986" t="s">
        <v>121</v>
      </c>
      <c r="I4986" t="s">
        <v>3098</v>
      </c>
      <c r="J4986" t="s">
        <v>1625</v>
      </c>
      <c r="K4986" t="s">
        <v>2630</v>
      </c>
      <c r="L4986" t="s">
        <v>1686</v>
      </c>
      <c r="M4986">
        <v>7</v>
      </c>
    </row>
    <row r="4987" spans="1:13" x14ac:dyDescent="0.3">
      <c r="A4987" t="s">
        <v>1442</v>
      </c>
      <c r="B4987">
        <v>2009</v>
      </c>
      <c r="C4987" s="1">
        <v>240000</v>
      </c>
      <c r="D4987">
        <v>70000</v>
      </c>
      <c r="E4987" t="s">
        <v>10</v>
      </c>
      <c r="F4987" t="s">
        <v>25</v>
      </c>
      <c r="G4987" t="s">
        <v>12</v>
      </c>
      <c r="H4987" t="s">
        <v>121</v>
      </c>
      <c r="I4987" t="s">
        <v>1773</v>
      </c>
      <c r="J4987" t="s">
        <v>2305</v>
      </c>
      <c r="K4987" t="s">
        <v>2306</v>
      </c>
      <c r="L4987" t="s">
        <v>2307</v>
      </c>
      <c r="M4987">
        <v>5</v>
      </c>
    </row>
    <row r="4988" spans="1:13" x14ac:dyDescent="0.3">
      <c r="A4988" t="s">
        <v>584</v>
      </c>
      <c r="B4988">
        <v>2016</v>
      </c>
      <c r="C4988" s="1">
        <v>450000</v>
      </c>
      <c r="D4988">
        <v>55000</v>
      </c>
      <c r="E4988" t="s">
        <v>14</v>
      </c>
      <c r="F4988" t="s">
        <v>25</v>
      </c>
      <c r="G4988" t="s">
        <v>12</v>
      </c>
      <c r="H4988" t="s">
        <v>126</v>
      </c>
      <c r="I4988" t="s">
        <v>2283</v>
      </c>
      <c r="J4988" t="s">
        <v>1681</v>
      </c>
      <c r="K4988" t="s">
        <v>2284</v>
      </c>
      <c r="L4988" t="s">
        <v>2285</v>
      </c>
      <c r="M4988">
        <v>6</v>
      </c>
    </row>
    <row r="4989" spans="1:13" x14ac:dyDescent="0.3">
      <c r="A4989" t="s">
        <v>258</v>
      </c>
      <c r="B4989">
        <v>2006</v>
      </c>
      <c r="C4989" s="1">
        <v>80000</v>
      </c>
      <c r="D4989">
        <v>150000</v>
      </c>
      <c r="E4989" t="s">
        <v>10</v>
      </c>
      <c r="F4989" t="s">
        <v>25</v>
      </c>
      <c r="G4989" t="s">
        <v>12</v>
      </c>
      <c r="H4989" t="s">
        <v>151</v>
      </c>
      <c r="I4989" t="s">
        <v>1677</v>
      </c>
      <c r="J4989" t="s">
        <v>1730</v>
      </c>
      <c r="K4989" t="s">
        <v>1660</v>
      </c>
      <c r="L4989" t="s">
        <v>1731</v>
      </c>
      <c r="M4989">
        <v>5</v>
      </c>
    </row>
    <row r="4990" spans="1:13" x14ac:dyDescent="0.3">
      <c r="A4990" t="s">
        <v>606</v>
      </c>
      <c r="B4990">
        <v>2013</v>
      </c>
      <c r="C4990" s="1">
        <v>500000</v>
      </c>
      <c r="D4990">
        <v>160000</v>
      </c>
      <c r="E4990" t="s">
        <v>14</v>
      </c>
      <c r="F4990" t="s">
        <v>25</v>
      </c>
      <c r="G4990" t="s">
        <v>12</v>
      </c>
      <c r="H4990" t="s">
        <v>121</v>
      </c>
      <c r="I4990" t="s">
        <v>2170</v>
      </c>
      <c r="J4990" t="s">
        <v>2164</v>
      </c>
      <c r="K4990" t="s">
        <v>1920</v>
      </c>
      <c r="L4990" t="s">
        <v>2171</v>
      </c>
      <c r="M4990">
        <v>7</v>
      </c>
    </row>
    <row r="4991" spans="1:13" x14ac:dyDescent="0.3">
      <c r="A4991" t="s">
        <v>3640</v>
      </c>
      <c r="B4991">
        <v>2013</v>
      </c>
      <c r="C4991" s="1">
        <v>295000</v>
      </c>
      <c r="D4991">
        <v>50000</v>
      </c>
      <c r="E4991" t="s">
        <v>14</v>
      </c>
      <c r="F4991" t="s">
        <v>25</v>
      </c>
      <c r="G4991" t="s">
        <v>12</v>
      </c>
      <c r="H4991" t="s">
        <v>121</v>
      </c>
      <c r="I4991" t="s">
        <v>2525</v>
      </c>
      <c r="J4991" t="s">
        <v>1625</v>
      </c>
      <c r="K4991" t="s">
        <v>2537</v>
      </c>
      <c r="L4991" t="s">
        <v>2538</v>
      </c>
      <c r="M4991">
        <v>5</v>
      </c>
    </row>
    <row r="4992" spans="1:13" x14ac:dyDescent="0.3">
      <c r="A4992" t="s">
        <v>1046</v>
      </c>
      <c r="B4992">
        <v>2008</v>
      </c>
      <c r="C4992" s="1">
        <v>100000</v>
      </c>
      <c r="D4992">
        <v>120000</v>
      </c>
      <c r="E4992" t="s">
        <v>14</v>
      </c>
      <c r="F4992" t="s">
        <v>25</v>
      </c>
      <c r="G4992" t="s">
        <v>12</v>
      </c>
      <c r="H4992" t="s">
        <v>154</v>
      </c>
      <c r="I4992" t="s">
        <v>1895</v>
      </c>
      <c r="J4992" t="s">
        <v>1639</v>
      </c>
      <c r="K4992" t="s">
        <v>2143</v>
      </c>
      <c r="L4992" t="s">
        <v>1898</v>
      </c>
      <c r="M4992">
        <v>5</v>
      </c>
    </row>
    <row r="4993" spans="1:13" x14ac:dyDescent="0.3">
      <c r="A4993" t="s">
        <v>123</v>
      </c>
      <c r="B4993">
        <v>2013</v>
      </c>
      <c r="C4993" s="1">
        <v>700000</v>
      </c>
      <c r="D4993">
        <v>76460</v>
      </c>
      <c r="E4993" t="s">
        <v>14</v>
      </c>
      <c r="F4993" t="s">
        <v>25</v>
      </c>
      <c r="G4993" t="s">
        <v>12</v>
      </c>
      <c r="H4993" t="s">
        <v>121</v>
      </c>
      <c r="I4993" t="s">
        <v>1899</v>
      </c>
      <c r="J4993" t="s">
        <v>1900</v>
      </c>
      <c r="K4993" t="s">
        <v>1901</v>
      </c>
      <c r="L4993" t="s">
        <v>1902</v>
      </c>
      <c r="M4993">
        <v>5</v>
      </c>
    </row>
    <row r="4994" spans="1:13" x14ac:dyDescent="0.3">
      <c r="A4994" t="s">
        <v>285</v>
      </c>
      <c r="B4994">
        <v>2011</v>
      </c>
      <c r="C4994" s="1">
        <v>180000</v>
      </c>
      <c r="D4994">
        <v>125000</v>
      </c>
      <c r="E4994" t="s">
        <v>14</v>
      </c>
      <c r="F4994" t="s">
        <v>25</v>
      </c>
      <c r="G4994" t="s">
        <v>12</v>
      </c>
      <c r="H4994" t="s">
        <v>126</v>
      </c>
      <c r="I4994" t="s">
        <v>1662</v>
      </c>
      <c r="J4994" t="s">
        <v>1663</v>
      </c>
      <c r="K4994" t="s">
        <v>2029</v>
      </c>
      <c r="L4994" t="s">
        <v>1665</v>
      </c>
      <c r="M4994">
        <v>5</v>
      </c>
    </row>
    <row r="4995" spans="1:13" x14ac:dyDescent="0.3">
      <c r="A4995" t="s">
        <v>1420</v>
      </c>
      <c r="B4995">
        <v>2012</v>
      </c>
      <c r="C4995" s="1">
        <v>225000</v>
      </c>
      <c r="D4995">
        <v>110000</v>
      </c>
      <c r="E4995" t="s">
        <v>14</v>
      </c>
      <c r="F4995" t="s">
        <v>25</v>
      </c>
      <c r="G4995" t="s">
        <v>12</v>
      </c>
      <c r="H4995" t="s">
        <v>126</v>
      </c>
      <c r="I4995" t="s">
        <v>2296</v>
      </c>
      <c r="J4995" t="s">
        <v>1667</v>
      </c>
      <c r="K4995" t="s">
        <v>1890</v>
      </c>
      <c r="L4995" t="s">
        <v>1665</v>
      </c>
      <c r="M4995">
        <v>5</v>
      </c>
    </row>
    <row r="4996" spans="1:13" x14ac:dyDescent="0.3">
      <c r="A4996" t="s">
        <v>241</v>
      </c>
      <c r="B4996">
        <v>2017</v>
      </c>
      <c r="C4996" s="1">
        <v>310000</v>
      </c>
      <c r="D4996">
        <v>25000</v>
      </c>
      <c r="E4996" t="s">
        <v>10</v>
      </c>
      <c r="F4996" t="s">
        <v>25</v>
      </c>
      <c r="G4996" t="s">
        <v>12</v>
      </c>
      <c r="H4996" t="s">
        <v>121</v>
      </c>
      <c r="I4996" t="s">
        <v>2031</v>
      </c>
      <c r="J4996" t="s">
        <v>2250</v>
      </c>
      <c r="K4996" t="s">
        <v>2251</v>
      </c>
      <c r="L4996" t="s">
        <v>2252</v>
      </c>
      <c r="M4996">
        <v>5</v>
      </c>
    </row>
    <row r="4997" spans="1:13" x14ac:dyDescent="0.3">
      <c r="A4997" t="s">
        <v>869</v>
      </c>
      <c r="B4997">
        <v>2015</v>
      </c>
      <c r="C4997" s="1">
        <v>625000</v>
      </c>
      <c r="D4997">
        <v>30000</v>
      </c>
      <c r="E4997" t="s">
        <v>14</v>
      </c>
      <c r="F4997" t="s">
        <v>25</v>
      </c>
      <c r="G4997" t="s">
        <v>12</v>
      </c>
      <c r="H4997" t="s">
        <v>121</v>
      </c>
      <c r="I4997" t="s">
        <v>1777</v>
      </c>
      <c r="J4997" t="s">
        <v>1629</v>
      </c>
      <c r="K4997" t="s">
        <v>1698</v>
      </c>
      <c r="L4997" t="s">
        <v>1686</v>
      </c>
      <c r="M4997">
        <v>5</v>
      </c>
    </row>
    <row r="4998" spans="1:13" x14ac:dyDescent="0.3">
      <c r="A4998" t="s">
        <v>550</v>
      </c>
      <c r="B4998">
        <v>2013</v>
      </c>
      <c r="C4998" s="1">
        <v>275000</v>
      </c>
      <c r="D4998">
        <v>70000</v>
      </c>
      <c r="E4998" t="s">
        <v>257</v>
      </c>
      <c r="F4998" t="s">
        <v>25</v>
      </c>
      <c r="G4998" t="s">
        <v>12</v>
      </c>
      <c r="H4998" t="s">
        <v>126</v>
      </c>
      <c r="I4998" t="s">
        <v>3143</v>
      </c>
      <c r="J4998" t="s">
        <v>1850</v>
      </c>
      <c r="K4998" t="s">
        <v>1851</v>
      </c>
      <c r="L4998" t="s">
        <v>1852</v>
      </c>
      <c r="M4998">
        <v>5</v>
      </c>
    </row>
    <row r="4999" spans="1:13" x14ac:dyDescent="0.3">
      <c r="A4999" t="s">
        <v>317</v>
      </c>
      <c r="B4999">
        <v>2013</v>
      </c>
      <c r="C4999" s="1">
        <v>245000</v>
      </c>
      <c r="D4999">
        <v>110000</v>
      </c>
      <c r="E4999" t="s">
        <v>10</v>
      </c>
      <c r="F4999" t="s">
        <v>25</v>
      </c>
      <c r="G4999" t="s">
        <v>12</v>
      </c>
      <c r="H4999" t="s">
        <v>126</v>
      </c>
      <c r="I4999" t="s">
        <v>1849</v>
      </c>
      <c r="J4999" t="s">
        <v>1850</v>
      </c>
      <c r="K4999" t="s">
        <v>1851</v>
      </c>
      <c r="L4999" t="s">
        <v>1852</v>
      </c>
      <c r="M4999">
        <v>5</v>
      </c>
    </row>
    <row r="5000" spans="1:13" x14ac:dyDescent="0.3">
      <c r="A5000" t="s">
        <v>418</v>
      </c>
      <c r="B5000">
        <v>2010</v>
      </c>
      <c r="C5000" s="1">
        <v>160000</v>
      </c>
      <c r="D5000">
        <v>200000</v>
      </c>
      <c r="E5000" t="s">
        <v>10</v>
      </c>
      <c r="F5000" t="s">
        <v>25</v>
      </c>
      <c r="G5000" t="s">
        <v>12</v>
      </c>
      <c r="H5000" t="s">
        <v>121</v>
      </c>
      <c r="I5000" t="s">
        <v>1880</v>
      </c>
      <c r="J5000" t="s">
        <v>1730</v>
      </c>
      <c r="K5000" t="s">
        <v>1660</v>
      </c>
      <c r="L5000" t="s">
        <v>1731</v>
      </c>
      <c r="M5000">
        <v>5</v>
      </c>
    </row>
    <row r="5001" spans="1:13" x14ac:dyDescent="0.3">
      <c r="A5001" t="s">
        <v>241</v>
      </c>
      <c r="B5001">
        <v>2014</v>
      </c>
      <c r="C5001" s="1">
        <v>250000</v>
      </c>
      <c r="D5001">
        <v>80000</v>
      </c>
      <c r="E5001" t="s">
        <v>10</v>
      </c>
      <c r="F5001" t="s">
        <v>25</v>
      </c>
      <c r="G5001" t="s">
        <v>12</v>
      </c>
      <c r="H5001" t="s">
        <v>121</v>
      </c>
      <c r="I5001" t="s">
        <v>2031</v>
      </c>
      <c r="J5001" t="s">
        <v>2250</v>
      </c>
      <c r="K5001" t="s">
        <v>2251</v>
      </c>
      <c r="L5001" t="s">
        <v>2252</v>
      </c>
      <c r="M5001">
        <v>5</v>
      </c>
    </row>
    <row r="5002" spans="1:13" x14ac:dyDescent="0.3">
      <c r="A5002" t="s">
        <v>1210</v>
      </c>
      <c r="B5002">
        <v>2014</v>
      </c>
      <c r="C5002" s="1">
        <v>450000</v>
      </c>
      <c r="D5002">
        <v>76000</v>
      </c>
      <c r="E5002" t="s">
        <v>14</v>
      </c>
      <c r="F5002" t="s">
        <v>25</v>
      </c>
      <c r="G5002" t="s">
        <v>12</v>
      </c>
      <c r="H5002" t="s">
        <v>121</v>
      </c>
      <c r="I5002" t="s">
        <v>2360</v>
      </c>
      <c r="J5002" t="s">
        <v>1629</v>
      </c>
      <c r="K5002" t="s">
        <v>1698</v>
      </c>
      <c r="L5002" t="s">
        <v>1686</v>
      </c>
      <c r="M5002">
        <v>5</v>
      </c>
    </row>
    <row r="5003" spans="1:13" x14ac:dyDescent="0.3">
      <c r="A5003" t="s">
        <v>2604</v>
      </c>
      <c r="B5003">
        <v>2007</v>
      </c>
      <c r="C5003" s="1">
        <v>85000</v>
      </c>
      <c r="D5003">
        <v>150000</v>
      </c>
      <c r="E5003" t="s">
        <v>14</v>
      </c>
      <c r="F5003" t="s">
        <v>25</v>
      </c>
      <c r="G5003" t="s">
        <v>12</v>
      </c>
      <c r="H5003" t="s">
        <v>126</v>
      </c>
      <c r="I5003" t="s">
        <v>2321</v>
      </c>
      <c r="J5003" t="s">
        <v>1639</v>
      </c>
      <c r="K5003" t="s">
        <v>2322</v>
      </c>
      <c r="L5003" t="s">
        <v>2323</v>
      </c>
      <c r="M5003">
        <v>5</v>
      </c>
    </row>
    <row r="5004" spans="1:13" x14ac:dyDescent="0.3">
      <c r="A5004" t="s">
        <v>597</v>
      </c>
      <c r="B5004">
        <v>2018</v>
      </c>
      <c r="C5004" s="1">
        <v>1938000</v>
      </c>
      <c r="D5004">
        <v>35000</v>
      </c>
      <c r="E5004" t="s">
        <v>14</v>
      </c>
      <c r="F5004" t="s">
        <v>25</v>
      </c>
      <c r="G5004" t="s">
        <v>12</v>
      </c>
      <c r="H5004" t="s">
        <v>121</v>
      </c>
      <c r="I5004" t="s">
        <v>2669</v>
      </c>
      <c r="J5004" t="s">
        <v>2670</v>
      </c>
      <c r="K5004" t="s">
        <v>2671</v>
      </c>
      <c r="L5004" t="s">
        <v>2672</v>
      </c>
      <c r="M5004">
        <v>7</v>
      </c>
    </row>
    <row r="5005" spans="1:13" x14ac:dyDescent="0.3">
      <c r="A5005" t="s">
        <v>604</v>
      </c>
      <c r="B5005">
        <v>2016</v>
      </c>
      <c r="C5005" s="1">
        <v>550000</v>
      </c>
      <c r="D5005">
        <v>40000</v>
      </c>
      <c r="E5005" t="s">
        <v>10</v>
      </c>
      <c r="F5005" t="s">
        <v>25</v>
      </c>
      <c r="G5005" t="s">
        <v>12</v>
      </c>
      <c r="H5005" t="s">
        <v>121</v>
      </c>
      <c r="I5005" t="s">
        <v>1723</v>
      </c>
      <c r="J5005" t="s">
        <v>1647</v>
      </c>
      <c r="K5005" t="s">
        <v>1724</v>
      </c>
      <c r="L5005" t="s">
        <v>1725</v>
      </c>
      <c r="M5005">
        <v>5</v>
      </c>
    </row>
    <row r="5006" spans="1:13" x14ac:dyDescent="0.3">
      <c r="A5006" t="s">
        <v>3311</v>
      </c>
      <c r="B5006">
        <v>2015</v>
      </c>
      <c r="C5006" s="1">
        <v>551000</v>
      </c>
      <c r="D5006">
        <v>110000</v>
      </c>
      <c r="E5006" t="s">
        <v>14</v>
      </c>
      <c r="F5006" t="s">
        <v>25</v>
      </c>
      <c r="G5006" t="s">
        <v>12</v>
      </c>
      <c r="H5006" t="s">
        <v>121</v>
      </c>
      <c r="I5006" t="s">
        <v>1834</v>
      </c>
      <c r="J5006" t="s">
        <v>1629</v>
      </c>
      <c r="K5006" t="s">
        <v>1835</v>
      </c>
      <c r="L5006" t="s">
        <v>1836</v>
      </c>
      <c r="M5006">
        <v>5</v>
      </c>
    </row>
    <row r="5007" spans="1:13" x14ac:dyDescent="0.3">
      <c r="A5007" t="s">
        <v>2807</v>
      </c>
      <c r="B5007">
        <v>2019</v>
      </c>
      <c r="C5007" s="1">
        <v>500000</v>
      </c>
      <c r="D5007">
        <v>60000</v>
      </c>
      <c r="E5007" t="s">
        <v>10</v>
      </c>
      <c r="F5007" t="s">
        <v>25</v>
      </c>
      <c r="G5007" t="s">
        <v>12</v>
      </c>
      <c r="H5007" t="s">
        <v>121</v>
      </c>
      <c r="I5007" t="s">
        <v>1646</v>
      </c>
      <c r="J5007" t="s">
        <v>1647</v>
      </c>
      <c r="K5007" t="s">
        <v>1648</v>
      </c>
      <c r="L5007" t="s">
        <v>1649</v>
      </c>
      <c r="M5007">
        <v>5</v>
      </c>
    </row>
    <row r="5008" spans="1:13" x14ac:dyDescent="0.3">
      <c r="A5008" t="s">
        <v>191</v>
      </c>
      <c r="B5008">
        <v>2018</v>
      </c>
      <c r="C5008" s="1">
        <v>585000</v>
      </c>
      <c r="D5008">
        <v>15000</v>
      </c>
      <c r="E5008" t="s">
        <v>10</v>
      </c>
      <c r="F5008" t="s">
        <v>25</v>
      </c>
      <c r="G5008" t="s">
        <v>12</v>
      </c>
      <c r="H5008" t="s">
        <v>121</v>
      </c>
      <c r="I5008" t="s">
        <v>1750</v>
      </c>
      <c r="J5008" t="s">
        <v>1681</v>
      </c>
      <c r="K5008" t="s">
        <v>1922</v>
      </c>
      <c r="L5008" t="s">
        <v>1923</v>
      </c>
      <c r="M5008">
        <v>5</v>
      </c>
    </row>
    <row r="5009" spans="1:13" x14ac:dyDescent="0.3">
      <c r="A5009" t="s">
        <v>575</v>
      </c>
      <c r="B5009">
        <v>2013</v>
      </c>
      <c r="C5009" s="1">
        <v>172000</v>
      </c>
      <c r="D5009">
        <v>120000</v>
      </c>
      <c r="E5009" t="s">
        <v>10</v>
      </c>
      <c r="F5009" t="s">
        <v>25</v>
      </c>
      <c r="G5009" t="s">
        <v>12</v>
      </c>
      <c r="H5009" t="s">
        <v>121</v>
      </c>
      <c r="I5009" t="s">
        <v>2763</v>
      </c>
      <c r="J5009" t="s">
        <v>2111</v>
      </c>
      <c r="K5009" t="s">
        <v>1829</v>
      </c>
      <c r="L5009" t="s">
        <v>2976</v>
      </c>
      <c r="M5009">
        <v>5</v>
      </c>
    </row>
    <row r="5010" spans="1:13" x14ac:dyDescent="0.3">
      <c r="A5010" t="s">
        <v>123</v>
      </c>
      <c r="B5010">
        <v>2012</v>
      </c>
      <c r="C5010" s="1">
        <v>360000</v>
      </c>
      <c r="D5010">
        <v>100000</v>
      </c>
      <c r="E5010" t="s">
        <v>14</v>
      </c>
      <c r="F5010" t="s">
        <v>25</v>
      </c>
      <c r="G5010" t="s">
        <v>12</v>
      </c>
      <c r="H5010" t="s">
        <v>126</v>
      </c>
      <c r="I5010" t="s">
        <v>1899</v>
      </c>
      <c r="J5010" t="s">
        <v>1900</v>
      </c>
      <c r="K5010" t="s">
        <v>1901</v>
      </c>
      <c r="L5010" t="s">
        <v>1902</v>
      </c>
      <c r="M5010">
        <v>5</v>
      </c>
    </row>
    <row r="5011" spans="1:13" x14ac:dyDescent="0.3">
      <c r="A5011" t="s">
        <v>1126</v>
      </c>
      <c r="B5011">
        <v>2017</v>
      </c>
      <c r="C5011" s="1">
        <v>350000</v>
      </c>
      <c r="D5011">
        <v>24000</v>
      </c>
      <c r="E5011" t="s">
        <v>14</v>
      </c>
      <c r="F5011" t="s">
        <v>25</v>
      </c>
      <c r="G5011" t="s">
        <v>12</v>
      </c>
      <c r="H5011" t="s">
        <v>126</v>
      </c>
      <c r="I5011" t="s">
        <v>2141</v>
      </c>
      <c r="J5011" t="s">
        <v>2142</v>
      </c>
      <c r="K5011" t="s">
        <v>2143</v>
      </c>
      <c r="L5011" t="s">
        <v>2144</v>
      </c>
      <c r="M5011">
        <v>5</v>
      </c>
    </row>
    <row r="5012" spans="1:13" x14ac:dyDescent="0.3">
      <c r="A5012" t="s">
        <v>1493</v>
      </c>
      <c r="B5012">
        <v>2018</v>
      </c>
      <c r="C5012" s="1">
        <v>700000</v>
      </c>
      <c r="D5012">
        <v>53000</v>
      </c>
      <c r="E5012" t="s">
        <v>14</v>
      </c>
      <c r="F5012" t="s">
        <v>25</v>
      </c>
      <c r="G5012" t="s">
        <v>12</v>
      </c>
      <c r="H5012" t="s">
        <v>121</v>
      </c>
      <c r="I5012" t="s">
        <v>1638</v>
      </c>
      <c r="J5012" t="s">
        <v>1629</v>
      </c>
      <c r="K5012" t="s">
        <v>1914</v>
      </c>
      <c r="L5012" t="s">
        <v>1836</v>
      </c>
      <c r="M5012">
        <v>5</v>
      </c>
    </row>
    <row r="5013" spans="1:13" x14ac:dyDescent="0.3">
      <c r="A5013" t="s">
        <v>163</v>
      </c>
      <c r="B5013">
        <v>2011</v>
      </c>
      <c r="C5013" s="1">
        <v>148000</v>
      </c>
      <c r="D5013">
        <v>40000</v>
      </c>
      <c r="E5013" t="s">
        <v>10</v>
      </c>
      <c r="F5013" t="s">
        <v>25</v>
      </c>
      <c r="G5013" t="s">
        <v>12</v>
      </c>
      <c r="H5013" t="s">
        <v>154</v>
      </c>
      <c r="I5013" t="s">
        <v>1687</v>
      </c>
      <c r="J5013" t="s">
        <v>1655</v>
      </c>
      <c r="K5013" t="s">
        <v>1688</v>
      </c>
      <c r="L5013" t="s">
        <v>1689</v>
      </c>
      <c r="M5013">
        <v>5</v>
      </c>
    </row>
    <row r="5014" spans="1:13" x14ac:dyDescent="0.3">
      <c r="A5014" t="s">
        <v>3536</v>
      </c>
      <c r="B5014">
        <v>2016</v>
      </c>
      <c r="C5014" s="1">
        <v>330000</v>
      </c>
      <c r="D5014">
        <v>47370</v>
      </c>
      <c r="E5014" t="s">
        <v>22</v>
      </c>
      <c r="F5014" t="s">
        <v>25</v>
      </c>
      <c r="G5014" t="s">
        <v>12</v>
      </c>
      <c r="H5014" t="s">
        <v>121</v>
      </c>
      <c r="I5014" t="s">
        <v>2621</v>
      </c>
      <c r="J5014" t="s">
        <v>1814</v>
      </c>
      <c r="K5014" t="s">
        <v>2165</v>
      </c>
      <c r="L5014" t="s">
        <v>3537</v>
      </c>
      <c r="M5014">
        <v>5</v>
      </c>
    </row>
    <row r="5015" spans="1:13" x14ac:dyDescent="0.3">
      <c r="A5015" t="s">
        <v>1587</v>
      </c>
      <c r="B5015">
        <v>2007</v>
      </c>
      <c r="C5015" s="1">
        <v>110000</v>
      </c>
      <c r="D5015">
        <v>120000</v>
      </c>
      <c r="E5015" t="s">
        <v>14</v>
      </c>
      <c r="F5015" t="s">
        <v>25</v>
      </c>
      <c r="G5015" t="s">
        <v>12</v>
      </c>
      <c r="H5015" t="s">
        <v>126</v>
      </c>
      <c r="I5015" t="s">
        <v>2339</v>
      </c>
      <c r="J5015" t="s">
        <v>3145</v>
      </c>
      <c r="K5015" t="s">
        <v>2778</v>
      </c>
      <c r="L5015" t="s">
        <v>3380</v>
      </c>
      <c r="M5015">
        <v>5</v>
      </c>
    </row>
    <row r="5016" spans="1:13" x14ac:dyDescent="0.3">
      <c r="A5016" t="s">
        <v>3384</v>
      </c>
      <c r="B5016">
        <v>2015</v>
      </c>
      <c r="C5016" s="1">
        <v>450000</v>
      </c>
      <c r="D5016">
        <v>100000</v>
      </c>
      <c r="E5016" t="s">
        <v>14</v>
      </c>
      <c r="F5016" t="s">
        <v>25</v>
      </c>
      <c r="G5016" t="s">
        <v>12</v>
      </c>
      <c r="H5016" t="s">
        <v>121</v>
      </c>
      <c r="I5016" t="s">
        <v>1825</v>
      </c>
      <c r="J5016" t="s">
        <v>1625</v>
      </c>
      <c r="K5016" t="s">
        <v>2473</v>
      </c>
      <c r="L5016" t="s">
        <v>1627</v>
      </c>
      <c r="M5016">
        <v>5</v>
      </c>
    </row>
    <row r="5017" spans="1:13" x14ac:dyDescent="0.3">
      <c r="A5017" t="s">
        <v>552</v>
      </c>
      <c r="B5017">
        <v>2009</v>
      </c>
      <c r="C5017" s="1">
        <v>260000</v>
      </c>
      <c r="D5017">
        <v>80000</v>
      </c>
      <c r="E5017" t="s">
        <v>14</v>
      </c>
      <c r="F5017" t="s">
        <v>25</v>
      </c>
      <c r="G5017" t="s">
        <v>12</v>
      </c>
      <c r="H5017" t="s">
        <v>126</v>
      </c>
      <c r="I5017" t="s">
        <v>2138</v>
      </c>
      <c r="J5017" t="s">
        <v>2000</v>
      </c>
      <c r="K5017" t="s">
        <v>2277</v>
      </c>
      <c r="L5017" t="s">
        <v>2278</v>
      </c>
      <c r="M5017">
        <v>7</v>
      </c>
    </row>
    <row r="5018" spans="1:13" x14ac:dyDescent="0.3">
      <c r="A5018" t="s">
        <v>1097</v>
      </c>
      <c r="B5018">
        <v>2011</v>
      </c>
      <c r="C5018" s="1">
        <v>200000</v>
      </c>
      <c r="D5018">
        <v>91000</v>
      </c>
      <c r="E5018" t="s">
        <v>10</v>
      </c>
      <c r="F5018" t="s">
        <v>25</v>
      </c>
      <c r="G5018" t="s">
        <v>12</v>
      </c>
      <c r="H5018" t="s">
        <v>126</v>
      </c>
      <c r="I5018" t="s">
        <v>1807</v>
      </c>
      <c r="J5018" t="s">
        <v>1647</v>
      </c>
      <c r="K5018" t="s">
        <v>1808</v>
      </c>
      <c r="L5018" t="s">
        <v>2118</v>
      </c>
      <c r="M5018">
        <v>5</v>
      </c>
    </row>
    <row r="5019" spans="1:13" x14ac:dyDescent="0.3">
      <c r="A5019" t="s">
        <v>271</v>
      </c>
      <c r="B5019">
        <v>2019</v>
      </c>
      <c r="C5019" s="1">
        <v>430000</v>
      </c>
      <c r="D5019">
        <v>20000</v>
      </c>
      <c r="E5019" t="s">
        <v>22</v>
      </c>
      <c r="F5019" t="s">
        <v>25</v>
      </c>
      <c r="G5019" t="s">
        <v>12</v>
      </c>
      <c r="H5019" t="s">
        <v>121</v>
      </c>
      <c r="I5019" t="s">
        <v>3641</v>
      </c>
      <c r="J5019" t="s">
        <v>1730</v>
      </c>
      <c r="K5019" t="s">
        <v>3642</v>
      </c>
      <c r="L5019" t="s">
        <v>2982</v>
      </c>
      <c r="M5019">
        <v>4</v>
      </c>
    </row>
    <row r="5020" spans="1:13" x14ac:dyDescent="0.3">
      <c r="A5020" t="s">
        <v>563</v>
      </c>
      <c r="B5020">
        <v>2013</v>
      </c>
      <c r="C5020" s="1">
        <v>550000</v>
      </c>
      <c r="D5020">
        <v>80000</v>
      </c>
      <c r="E5020" t="s">
        <v>14</v>
      </c>
      <c r="F5020" t="s">
        <v>25</v>
      </c>
      <c r="G5020" t="s">
        <v>12</v>
      </c>
      <c r="H5020" t="s">
        <v>126</v>
      </c>
      <c r="I5020" t="s">
        <v>2157</v>
      </c>
      <c r="J5020" t="s">
        <v>1742</v>
      </c>
      <c r="K5020" t="s">
        <v>1877</v>
      </c>
      <c r="L5020" t="s">
        <v>1878</v>
      </c>
      <c r="M5020">
        <v>8</v>
      </c>
    </row>
    <row r="5021" spans="1:13" x14ac:dyDescent="0.3">
      <c r="A5021" t="s">
        <v>494</v>
      </c>
      <c r="B5021">
        <v>2013</v>
      </c>
      <c r="C5021" s="1">
        <v>245000</v>
      </c>
      <c r="D5021">
        <v>80000</v>
      </c>
      <c r="E5021" t="s">
        <v>14</v>
      </c>
      <c r="F5021" t="s">
        <v>25</v>
      </c>
      <c r="G5021" t="s">
        <v>12</v>
      </c>
      <c r="H5021" t="s">
        <v>121</v>
      </c>
      <c r="I5021" t="s">
        <v>2472</v>
      </c>
      <c r="J5021" t="s">
        <v>1625</v>
      </c>
      <c r="K5021" t="s">
        <v>2473</v>
      </c>
      <c r="L5021" t="s">
        <v>1627</v>
      </c>
      <c r="M5021">
        <v>5</v>
      </c>
    </row>
    <row r="5022" spans="1:13" x14ac:dyDescent="0.3">
      <c r="A5022" t="s">
        <v>1358</v>
      </c>
      <c r="B5022">
        <v>2016</v>
      </c>
      <c r="C5022" s="1">
        <v>320000</v>
      </c>
      <c r="D5022">
        <v>80000</v>
      </c>
      <c r="E5022" t="s">
        <v>22</v>
      </c>
      <c r="F5022" t="s">
        <v>25</v>
      </c>
      <c r="G5022" t="s">
        <v>12</v>
      </c>
      <c r="H5022" t="s">
        <v>121</v>
      </c>
      <c r="I5022" t="s">
        <v>2621</v>
      </c>
      <c r="J5022" t="s">
        <v>1814</v>
      </c>
      <c r="K5022" t="s">
        <v>2247</v>
      </c>
      <c r="L5022" t="s">
        <v>2248</v>
      </c>
      <c r="M5022">
        <v>5</v>
      </c>
    </row>
    <row r="5023" spans="1:13" x14ac:dyDescent="0.3">
      <c r="A5023" t="s">
        <v>666</v>
      </c>
      <c r="B5023">
        <v>2008</v>
      </c>
      <c r="C5023" s="1">
        <v>120000</v>
      </c>
      <c r="D5023">
        <v>110000</v>
      </c>
      <c r="E5023" t="s">
        <v>22</v>
      </c>
      <c r="F5023" t="s">
        <v>25</v>
      </c>
      <c r="G5023" t="s">
        <v>12</v>
      </c>
      <c r="H5023" t="s">
        <v>154</v>
      </c>
      <c r="I5023" t="s">
        <v>3539</v>
      </c>
      <c r="J5023" t="s">
        <v>2111</v>
      </c>
      <c r="K5023" t="s">
        <v>2112</v>
      </c>
      <c r="L5023" t="s">
        <v>2113</v>
      </c>
      <c r="M5023">
        <v>5</v>
      </c>
    </row>
    <row r="5024" spans="1:13" x14ac:dyDescent="0.3">
      <c r="A5024" t="s">
        <v>1287</v>
      </c>
      <c r="B5024">
        <v>2013</v>
      </c>
      <c r="C5024" s="1">
        <v>615000</v>
      </c>
      <c r="D5024">
        <v>120000</v>
      </c>
      <c r="E5024" t="s">
        <v>14</v>
      </c>
      <c r="F5024" t="s">
        <v>25</v>
      </c>
      <c r="G5024" t="s">
        <v>12</v>
      </c>
      <c r="H5024" t="s">
        <v>121</v>
      </c>
      <c r="I5024" t="s">
        <v>2318</v>
      </c>
      <c r="J5024" t="s">
        <v>1900</v>
      </c>
      <c r="K5024" t="s">
        <v>2535</v>
      </c>
      <c r="L5024" t="s">
        <v>2536</v>
      </c>
      <c r="M5024">
        <v>5</v>
      </c>
    </row>
    <row r="5025" spans="1:13" x14ac:dyDescent="0.3">
      <c r="A5025" t="s">
        <v>851</v>
      </c>
      <c r="B5025">
        <v>2013</v>
      </c>
      <c r="C5025" s="1">
        <v>600000</v>
      </c>
      <c r="D5025">
        <v>90000</v>
      </c>
      <c r="E5025" t="s">
        <v>14</v>
      </c>
      <c r="F5025" t="s">
        <v>25</v>
      </c>
      <c r="G5025" t="s">
        <v>19</v>
      </c>
      <c r="H5025" t="s">
        <v>121</v>
      </c>
      <c r="I5025" t="s">
        <v>2321</v>
      </c>
      <c r="J5025" t="s">
        <v>1793</v>
      </c>
      <c r="K5025" t="s">
        <v>1905</v>
      </c>
      <c r="L5025" t="s">
        <v>2510</v>
      </c>
      <c r="M5025">
        <v>5</v>
      </c>
    </row>
    <row r="5026" spans="1:13" x14ac:dyDescent="0.3">
      <c r="A5026" t="s">
        <v>820</v>
      </c>
      <c r="B5026">
        <v>2010</v>
      </c>
      <c r="C5026" s="1">
        <v>300000</v>
      </c>
      <c r="D5026">
        <v>120000</v>
      </c>
      <c r="E5026" t="s">
        <v>10</v>
      </c>
      <c r="F5026" t="s">
        <v>25</v>
      </c>
      <c r="G5026" t="s">
        <v>12</v>
      </c>
      <c r="H5026" t="s">
        <v>126</v>
      </c>
      <c r="I5026" t="s">
        <v>1884</v>
      </c>
      <c r="J5026" t="s">
        <v>1797</v>
      </c>
      <c r="K5026" t="s">
        <v>1885</v>
      </c>
      <c r="L5026" t="s">
        <v>1886</v>
      </c>
      <c r="M5026">
        <v>5</v>
      </c>
    </row>
    <row r="5027" spans="1:13" x14ac:dyDescent="0.3">
      <c r="A5027" t="s">
        <v>1301</v>
      </c>
      <c r="B5027">
        <v>2016</v>
      </c>
      <c r="C5027" s="1">
        <v>400000</v>
      </c>
      <c r="D5027">
        <v>45217</v>
      </c>
      <c r="E5027" t="s">
        <v>14</v>
      </c>
      <c r="F5027" t="s">
        <v>11</v>
      </c>
      <c r="G5027" t="s">
        <v>12</v>
      </c>
      <c r="H5027" t="s">
        <v>121</v>
      </c>
      <c r="I5027" t="s">
        <v>2574</v>
      </c>
      <c r="J5027" t="s">
        <v>1629</v>
      </c>
      <c r="K5027" t="s">
        <v>2575</v>
      </c>
      <c r="L5027" t="s">
        <v>2559</v>
      </c>
      <c r="M5027">
        <v>5</v>
      </c>
    </row>
    <row r="5028" spans="1:13" x14ac:dyDescent="0.3">
      <c r="A5028" t="s">
        <v>577</v>
      </c>
      <c r="B5028">
        <v>2017</v>
      </c>
      <c r="C5028" s="1">
        <v>1000000</v>
      </c>
      <c r="D5028">
        <v>60000</v>
      </c>
      <c r="E5028" t="s">
        <v>14</v>
      </c>
      <c r="F5028" t="s">
        <v>25</v>
      </c>
      <c r="G5028" t="s">
        <v>19</v>
      </c>
      <c r="H5028" t="s">
        <v>126</v>
      </c>
      <c r="I5028" t="s">
        <v>1925</v>
      </c>
      <c r="J5028" t="s">
        <v>1900</v>
      </c>
      <c r="K5028" t="s">
        <v>1912</v>
      </c>
      <c r="L5028" t="s">
        <v>1913</v>
      </c>
      <c r="M5028">
        <v>5</v>
      </c>
    </row>
    <row r="5029" spans="1:13" x14ac:dyDescent="0.3">
      <c r="A5029" t="s">
        <v>3298</v>
      </c>
      <c r="B5029">
        <v>2012</v>
      </c>
      <c r="C5029" s="1">
        <v>525000</v>
      </c>
      <c r="D5029">
        <v>70000</v>
      </c>
      <c r="E5029" t="s">
        <v>10</v>
      </c>
      <c r="F5029" t="s">
        <v>25</v>
      </c>
      <c r="G5029" t="s">
        <v>12</v>
      </c>
      <c r="H5029" t="s">
        <v>126</v>
      </c>
      <c r="I5029" t="s">
        <v>3299</v>
      </c>
      <c r="J5029" t="s">
        <v>3300</v>
      </c>
      <c r="K5029" t="s">
        <v>3301</v>
      </c>
      <c r="L5029" t="s">
        <v>3302</v>
      </c>
      <c r="M5029">
        <v>5</v>
      </c>
    </row>
    <row r="5030" spans="1:13" x14ac:dyDescent="0.3">
      <c r="A5030" t="s">
        <v>3643</v>
      </c>
      <c r="B5030">
        <v>2013</v>
      </c>
      <c r="C5030" s="1">
        <v>300000</v>
      </c>
      <c r="D5030">
        <v>133000</v>
      </c>
      <c r="E5030" t="s">
        <v>14</v>
      </c>
      <c r="F5030" t="s">
        <v>25</v>
      </c>
      <c r="G5030" t="s">
        <v>12</v>
      </c>
      <c r="H5030" t="s">
        <v>121</v>
      </c>
      <c r="I5030" t="s">
        <v>1703</v>
      </c>
      <c r="J5030" t="s">
        <v>1625</v>
      </c>
      <c r="K5030" t="s">
        <v>2035</v>
      </c>
      <c r="L5030" t="s">
        <v>2723</v>
      </c>
      <c r="M5030">
        <v>5</v>
      </c>
    </row>
    <row r="5031" spans="1:13" x14ac:dyDescent="0.3">
      <c r="A5031" t="s">
        <v>3643</v>
      </c>
      <c r="B5031">
        <v>2011</v>
      </c>
      <c r="C5031" s="1">
        <v>220000</v>
      </c>
      <c r="D5031">
        <v>117000</v>
      </c>
      <c r="E5031" t="s">
        <v>14</v>
      </c>
      <c r="F5031" t="s">
        <v>25</v>
      </c>
      <c r="G5031" t="s">
        <v>12</v>
      </c>
      <c r="H5031" t="s">
        <v>126</v>
      </c>
      <c r="I5031" t="s">
        <v>1703</v>
      </c>
      <c r="J5031" t="s">
        <v>1625</v>
      </c>
      <c r="K5031" t="s">
        <v>2035</v>
      </c>
      <c r="L5031" t="s">
        <v>2723</v>
      </c>
      <c r="M5031">
        <v>5</v>
      </c>
    </row>
    <row r="5032" spans="1:13" x14ac:dyDescent="0.3">
      <c r="A5032" t="s">
        <v>600</v>
      </c>
      <c r="B5032">
        <v>2015</v>
      </c>
      <c r="C5032" s="1">
        <v>850000</v>
      </c>
      <c r="D5032">
        <v>173000</v>
      </c>
      <c r="E5032" t="s">
        <v>14</v>
      </c>
      <c r="F5032" t="s">
        <v>25</v>
      </c>
      <c r="G5032" t="s">
        <v>12</v>
      </c>
      <c r="H5032" t="s">
        <v>121</v>
      </c>
      <c r="I5032" t="s">
        <v>1746</v>
      </c>
      <c r="J5032" t="s">
        <v>1742</v>
      </c>
      <c r="K5032" t="s">
        <v>2108</v>
      </c>
      <c r="L5032" t="s">
        <v>2109</v>
      </c>
      <c r="M5032">
        <v>7</v>
      </c>
    </row>
    <row r="5033" spans="1:13" x14ac:dyDescent="0.3">
      <c r="A5033" t="s">
        <v>873</v>
      </c>
      <c r="B5033">
        <v>2011</v>
      </c>
      <c r="C5033" s="1">
        <v>500000</v>
      </c>
      <c r="D5033">
        <v>35000</v>
      </c>
      <c r="E5033" t="s">
        <v>10</v>
      </c>
      <c r="F5033" t="s">
        <v>25</v>
      </c>
      <c r="G5033" t="s">
        <v>12</v>
      </c>
      <c r="H5033" t="s">
        <v>121</v>
      </c>
      <c r="I5033" t="s">
        <v>1733</v>
      </c>
      <c r="J5033" t="s">
        <v>1634</v>
      </c>
      <c r="K5033" t="s">
        <v>2050</v>
      </c>
      <c r="L5033" t="s">
        <v>2051</v>
      </c>
      <c r="M5033">
        <v>5</v>
      </c>
    </row>
    <row r="5034" spans="1:13" x14ac:dyDescent="0.3">
      <c r="A5034" t="s">
        <v>1102</v>
      </c>
      <c r="B5034">
        <v>2003</v>
      </c>
      <c r="C5034" s="1">
        <v>59000</v>
      </c>
      <c r="D5034">
        <v>70000</v>
      </c>
      <c r="E5034" t="s">
        <v>10</v>
      </c>
      <c r="F5034" t="s">
        <v>25</v>
      </c>
      <c r="G5034" t="s">
        <v>12</v>
      </c>
      <c r="H5034" t="s">
        <v>126</v>
      </c>
      <c r="I5034" t="s">
        <v>2110</v>
      </c>
      <c r="J5034" t="s">
        <v>2111</v>
      </c>
      <c r="K5034" t="s">
        <v>2112</v>
      </c>
      <c r="L5034" t="s">
        <v>2113</v>
      </c>
      <c r="M5034">
        <v>5</v>
      </c>
    </row>
    <row r="5035" spans="1:13" x14ac:dyDescent="0.3">
      <c r="A5035" t="s">
        <v>277</v>
      </c>
      <c r="B5035">
        <v>2011</v>
      </c>
      <c r="C5035" s="1">
        <v>130000</v>
      </c>
      <c r="D5035">
        <v>60000</v>
      </c>
      <c r="E5035" t="s">
        <v>10</v>
      </c>
      <c r="F5035" t="s">
        <v>25</v>
      </c>
      <c r="G5035" t="s">
        <v>12</v>
      </c>
      <c r="H5035" t="s">
        <v>154</v>
      </c>
      <c r="I5035" t="s">
        <v>1687</v>
      </c>
      <c r="J5035" t="s">
        <v>1655</v>
      </c>
      <c r="K5035" t="s">
        <v>1688</v>
      </c>
      <c r="L5035" t="s">
        <v>1689</v>
      </c>
      <c r="M5035">
        <v>5</v>
      </c>
    </row>
    <row r="5036" spans="1:13" x14ac:dyDescent="0.3">
      <c r="A5036" t="s">
        <v>1257</v>
      </c>
      <c r="B5036">
        <v>2016</v>
      </c>
      <c r="C5036" s="1">
        <v>375000</v>
      </c>
      <c r="D5036">
        <v>120000</v>
      </c>
      <c r="E5036" t="s">
        <v>10</v>
      </c>
      <c r="F5036" t="s">
        <v>25</v>
      </c>
      <c r="G5036" t="s">
        <v>12</v>
      </c>
      <c r="H5036" t="s">
        <v>126</v>
      </c>
      <c r="I5036" t="s">
        <v>2052</v>
      </c>
      <c r="J5036" t="s">
        <v>1704</v>
      </c>
      <c r="K5036" t="s">
        <v>1626</v>
      </c>
      <c r="L5036" t="s">
        <v>2897</v>
      </c>
      <c r="M5036">
        <v>5</v>
      </c>
    </row>
    <row r="5037" spans="1:13" x14ac:dyDescent="0.3">
      <c r="A5037" t="s">
        <v>1497</v>
      </c>
      <c r="B5037">
        <v>2009</v>
      </c>
      <c r="C5037" s="1">
        <v>180000</v>
      </c>
      <c r="D5037">
        <v>163000</v>
      </c>
      <c r="E5037" t="s">
        <v>14</v>
      </c>
      <c r="F5037" t="s">
        <v>11</v>
      </c>
      <c r="G5037" t="s">
        <v>12</v>
      </c>
      <c r="H5037" t="s">
        <v>121</v>
      </c>
      <c r="I5037" t="s">
        <v>1676</v>
      </c>
      <c r="J5037" t="s">
        <v>1676</v>
      </c>
      <c r="K5037" t="s">
        <v>1676</v>
      </c>
      <c r="L5037" t="s">
        <v>1676</v>
      </c>
    </row>
    <row r="5038" spans="1:13" x14ac:dyDescent="0.3">
      <c r="A5038" t="s">
        <v>466</v>
      </c>
      <c r="B5038">
        <v>2011</v>
      </c>
      <c r="C5038" s="1">
        <v>220000</v>
      </c>
      <c r="D5038">
        <v>222300</v>
      </c>
      <c r="E5038" t="s">
        <v>14</v>
      </c>
      <c r="F5038" t="s">
        <v>25</v>
      </c>
      <c r="G5038" t="s">
        <v>12</v>
      </c>
      <c r="H5038" t="s">
        <v>121</v>
      </c>
      <c r="I5038" t="s">
        <v>2442</v>
      </c>
      <c r="J5038" t="s">
        <v>1704</v>
      </c>
      <c r="K5038" t="s">
        <v>1675</v>
      </c>
      <c r="L5038" t="s">
        <v>2443</v>
      </c>
      <c r="M5038">
        <v>5</v>
      </c>
    </row>
    <row r="5039" spans="1:13" x14ac:dyDescent="0.3">
      <c r="A5039" t="s">
        <v>2114</v>
      </c>
      <c r="B5039">
        <v>2013</v>
      </c>
      <c r="C5039" s="1">
        <v>625000</v>
      </c>
      <c r="D5039">
        <v>100000</v>
      </c>
      <c r="E5039" t="s">
        <v>14</v>
      </c>
      <c r="F5039" t="s">
        <v>25</v>
      </c>
      <c r="G5039" t="s">
        <v>12</v>
      </c>
      <c r="H5039" t="s">
        <v>126</v>
      </c>
      <c r="I5039" t="s">
        <v>1763</v>
      </c>
      <c r="J5039" t="s">
        <v>1764</v>
      </c>
      <c r="K5039" t="s">
        <v>2115</v>
      </c>
      <c r="L5039" t="s">
        <v>1766</v>
      </c>
      <c r="M5039">
        <v>7</v>
      </c>
    </row>
    <row r="5040" spans="1:13" x14ac:dyDescent="0.3">
      <c r="A5040" t="s">
        <v>494</v>
      </c>
      <c r="B5040">
        <v>2013</v>
      </c>
      <c r="C5040" s="1">
        <v>295000</v>
      </c>
      <c r="D5040">
        <v>120000</v>
      </c>
      <c r="E5040" t="s">
        <v>14</v>
      </c>
      <c r="F5040" t="s">
        <v>25</v>
      </c>
      <c r="G5040" t="s">
        <v>12</v>
      </c>
      <c r="H5040" t="s">
        <v>121</v>
      </c>
      <c r="I5040" t="s">
        <v>2472</v>
      </c>
      <c r="J5040" t="s">
        <v>1625</v>
      </c>
      <c r="K5040" t="s">
        <v>2473</v>
      </c>
      <c r="L5040" t="s">
        <v>1627</v>
      </c>
      <c r="M5040">
        <v>5</v>
      </c>
    </row>
    <row r="5041" spans="1:13" x14ac:dyDescent="0.3">
      <c r="A5041" t="s">
        <v>267</v>
      </c>
      <c r="B5041">
        <v>2011</v>
      </c>
      <c r="C5041" s="1">
        <v>350000</v>
      </c>
      <c r="D5041">
        <v>160000</v>
      </c>
      <c r="E5041" t="s">
        <v>14</v>
      </c>
      <c r="F5041" t="s">
        <v>25</v>
      </c>
      <c r="G5041" t="s">
        <v>12</v>
      </c>
      <c r="H5041" t="s">
        <v>121</v>
      </c>
      <c r="I5041" t="s">
        <v>1676</v>
      </c>
      <c r="J5041" t="s">
        <v>1676</v>
      </c>
      <c r="K5041" t="s">
        <v>1676</v>
      </c>
      <c r="L5041" t="s">
        <v>1676</v>
      </c>
    </row>
    <row r="5042" spans="1:13" x14ac:dyDescent="0.3">
      <c r="A5042" t="s">
        <v>2873</v>
      </c>
      <c r="B5042">
        <v>2010</v>
      </c>
      <c r="C5042" s="1">
        <v>235000</v>
      </c>
      <c r="D5042">
        <v>90000</v>
      </c>
      <c r="E5042" t="s">
        <v>14</v>
      </c>
      <c r="F5042" t="s">
        <v>25</v>
      </c>
      <c r="G5042" t="s">
        <v>12</v>
      </c>
      <c r="H5042" t="s">
        <v>121</v>
      </c>
      <c r="I5042" t="s">
        <v>1720</v>
      </c>
      <c r="J5042" t="s">
        <v>2369</v>
      </c>
      <c r="K5042" t="s">
        <v>1640</v>
      </c>
      <c r="L5042" t="s">
        <v>2874</v>
      </c>
      <c r="M5042">
        <v>9</v>
      </c>
    </row>
    <row r="5043" spans="1:13" x14ac:dyDescent="0.3">
      <c r="A5043" t="s">
        <v>3298</v>
      </c>
      <c r="B5043">
        <v>2012</v>
      </c>
      <c r="C5043" s="1">
        <v>500000</v>
      </c>
      <c r="D5043">
        <v>330000</v>
      </c>
      <c r="E5043" t="s">
        <v>10</v>
      </c>
      <c r="F5043" t="s">
        <v>25</v>
      </c>
      <c r="G5043" t="s">
        <v>12</v>
      </c>
      <c r="H5043" t="s">
        <v>126</v>
      </c>
      <c r="I5043" t="s">
        <v>3299</v>
      </c>
      <c r="J5043" t="s">
        <v>3300</v>
      </c>
      <c r="K5043" t="s">
        <v>3301</v>
      </c>
      <c r="L5043" t="s">
        <v>3302</v>
      </c>
      <c r="M5043">
        <v>5</v>
      </c>
    </row>
    <row r="5044" spans="1:13" x14ac:dyDescent="0.3">
      <c r="A5044" t="s">
        <v>416</v>
      </c>
      <c r="B5044">
        <v>2017</v>
      </c>
      <c r="C5044" s="1">
        <v>509999</v>
      </c>
      <c r="D5044">
        <v>20000</v>
      </c>
      <c r="E5044" t="s">
        <v>10</v>
      </c>
      <c r="F5044" t="s">
        <v>25</v>
      </c>
      <c r="G5044" t="s">
        <v>12</v>
      </c>
      <c r="H5044" t="s">
        <v>121</v>
      </c>
      <c r="I5044" t="s">
        <v>1817</v>
      </c>
      <c r="J5044" t="s">
        <v>1647</v>
      </c>
      <c r="K5044" t="s">
        <v>1870</v>
      </c>
      <c r="L5044" t="s">
        <v>1871</v>
      </c>
      <c r="M5044">
        <v>5</v>
      </c>
    </row>
    <row r="5045" spans="1:13" x14ac:dyDescent="0.3">
      <c r="A5045" t="s">
        <v>1393</v>
      </c>
      <c r="B5045">
        <v>2020</v>
      </c>
      <c r="C5045" s="1">
        <v>370000</v>
      </c>
      <c r="D5045">
        <v>16000</v>
      </c>
      <c r="E5045" t="s">
        <v>22</v>
      </c>
      <c r="F5045" t="s">
        <v>25</v>
      </c>
      <c r="G5045" t="s">
        <v>12</v>
      </c>
      <c r="H5045" t="s">
        <v>121</v>
      </c>
      <c r="I5045" t="s">
        <v>3644</v>
      </c>
      <c r="J5045" t="s">
        <v>1655</v>
      </c>
      <c r="K5045" t="s">
        <v>1711</v>
      </c>
      <c r="L5045" t="s">
        <v>1712</v>
      </c>
      <c r="M5045">
        <v>5</v>
      </c>
    </row>
    <row r="5046" spans="1:13" x14ac:dyDescent="0.3">
      <c r="A5046" t="s">
        <v>394</v>
      </c>
      <c r="B5046">
        <v>2016</v>
      </c>
      <c r="C5046" s="1">
        <v>370000</v>
      </c>
      <c r="D5046">
        <v>30000</v>
      </c>
      <c r="E5046" t="s">
        <v>10</v>
      </c>
      <c r="F5046" t="s">
        <v>25</v>
      </c>
      <c r="G5046" t="s">
        <v>12</v>
      </c>
      <c r="H5046" t="s">
        <v>126</v>
      </c>
      <c r="I5046" t="s">
        <v>1677</v>
      </c>
      <c r="J5046" t="s">
        <v>1647</v>
      </c>
      <c r="K5046" t="s">
        <v>1682</v>
      </c>
      <c r="L5046" t="s">
        <v>1865</v>
      </c>
      <c r="M5046">
        <v>5</v>
      </c>
    </row>
    <row r="5047" spans="1:13" x14ac:dyDescent="0.3">
      <c r="A5047" t="s">
        <v>181</v>
      </c>
      <c r="B5047">
        <v>2009</v>
      </c>
      <c r="C5047" s="1">
        <v>180000</v>
      </c>
      <c r="D5047">
        <v>50000</v>
      </c>
      <c r="E5047" t="s">
        <v>10</v>
      </c>
      <c r="F5047" t="s">
        <v>25</v>
      </c>
      <c r="G5047" t="s">
        <v>12</v>
      </c>
      <c r="H5047" t="s">
        <v>121</v>
      </c>
      <c r="I5047" t="s">
        <v>1676</v>
      </c>
      <c r="J5047" t="s">
        <v>1676</v>
      </c>
      <c r="K5047" t="s">
        <v>1676</v>
      </c>
      <c r="L5047" t="s">
        <v>1676</v>
      </c>
    </row>
    <row r="5048" spans="1:13" x14ac:dyDescent="0.3">
      <c r="A5048" t="s">
        <v>254</v>
      </c>
      <c r="B5048">
        <v>2012</v>
      </c>
      <c r="C5048" s="1">
        <v>300000</v>
      </c>
      <c r="D5048">
        <v>210000</v>
      </c>
      <c r="E5048" t="s">
        <v>14</v>
      </c>
      <c r="F5048" t="s">
        <v>25</v>
      </c>
      <c r="G5048" t="s">
        <v>12</v>
      </c>
      <c r="H5048" t="s">
        <v>121</v>
      </c>
      <c r="I5048" t="s">
        <v>2104</v>
      </c>
      <c r="J5048" t="s">
        <v>2039</v>
      </c>
      <c r="K5048" t="s">
        <v>1765</v>
      </c>
      <c r="L5048" t="s">
        <v>2105</v>
      </c>
      <c r="M5048">
        <v>7</v>
      </c>
    </row>
    <row r="5049" spans="1:13" x14ac:dyDescent="0.3">
      <c r="A5049" t="s">
        <v>238</v>
      </c>
      <c r="B5049">
        <v>2015</v>
      </c>
      <c r="C5049" s="1">
        <v>350000</v>
      </c>
      <c r="D5049">
        <v>20000</v>
      </c>
      <c r="E5049" t="s">
        <v>10</v>
      </c>
      <c r="F5049" t="s">
        <v>25</v>
      </c>
      <c r="G5049" t="s">
        <v>12</v>
      </c>
      <c r="H5049" t="s">
        <v>121</v>
      </c>
      <c r="I5049" t="s">
        <v>1849</v>
      </c>
      <c r="J5049" t="s">
        <v>1850</v>
      </c>
      <c r="K5049" t="s">
        <v>1851</v>
      </c>
      <c r="L5049" t="s">
        <v>1852</v>
      </c>
      <c r="M5049">
        <v>5</v>
      </c>
    </row>
    <row r="5050" spans="1:13" x14ac:dyDescent="0.3">
      <c r="A5050" t="s">
        <v>411</v>
      </c>
      <c r="B5050">
        <v>2018</v>
      </c>
      <c r="C5050" s="1">
        <v>395000</v>
      </c>
      <c r="D5050">
        <v>20000</v>
      </c>
      <c r="E5050" t="s">
        <v>10</v>
      </c>
      <c r="F5050" t="s">
        <v>25</v>
      </c>
      <c r="G5050" t="s">
        <v>12</v>
      </c>
      <c r="H5050" t="s">
        <v>121</v>
      </c>
      <c r="I5050" t="s">
        <v>1915</v>
      </c>
      <c r="J5050" t="s">
        <v>1916</v>
      </c>
      <c r="K5050" t="s">
        <v>1678</v>
      </c>
      <c r="L5050" t="s">
        <v>1917</v>
      </c>
      <c r="M5050">
        <v>5</v>
      </c>
    </row>
    <row r="5051" spans="1:13" x14ac:dyDescent="0.3">
      <c r="A5051" t="s">
        <v>635</v>
      </c>
      <c r="B5051">
        <v>2015</v>
      </c>
      <c r="C5051" s="1">
        <v>850000</v>
      </c>
      <c r="D5051">
        <v>100000</v>
      </c>
      <c r="E5051" t="s">
        <v>14</v>
      </c>
      <c r="F5051" t="s">
        <v>25</v>
      </c>
      <c r="G5051" t="s">
        <v>12</v>
      </c>
      <c r="H5051" t="s">
        <v>121</v>
      </c>
      <c r="I5051" t="s">
        <v>1763</v>
      </c>
      <c r="J5051" t="s">
        <v>1764</v>
      </c>
      <c r="K5051" t="s">
        <v>1789</v>
      </c>
      <c r="L5051" t="s">
        <v>1766</v>
      </c>
      <c r="M5051">
        <v>8</v>
      </c>
    </row>
    <row r="5052" spans="1:13" x14ac:dyDescent="0.3">
      <c r="A5052" t="s">
        <v>870</v>
      </c>
      <c r="B5052">
        <v>2015</v>
      </c>
      <c r="C5052" s="1">
        <v>1150000</v>
      </c>
      <c r="D5052">
        <v>40000</v>
      </c>
      <c r="E5052" t="s">
        <v>14</v>
      </c>
      <c r="F5052" t="s">
        <v>25</v>
      </c>
      <c r="G5052" t="s">
        <v>12</v>
      </c>
      <c r="H5052" t="s">
        <v>121</v>
      </c>
      <c r="I5052" t="s">
        <v>1763</v>
      </c>
      <c r="J5052" t="s">
        <v>1764</v>
      </c>
      <c r="K5052" t="s">
        <v>1789</v>
      </c>
      <c r="L5052" t="s">
        <v>1790</v>
      </c>
      <c r="M5052">
        <v>7</v>
      </c>
    </row>
    <row r="5053" spans="1:13" x14ac:dyDescent="0.3">
      <c r="A5053" t="s">
        <v>900</v>
      </c>
      <c r="B5053">
        <v>2016</v>
      </c>
      <c r="C5053" s="1">
        <v>3500000</v>
      </c>
      <c r="D5053">
        <v>35000</v>
      </c>
      <c r="E5053" t="s">
        <v>14</v>
      </c>
      <c r="F5053" t="s">
        <v>25</v>
      </c>
      <c r="G5053" t="s">
        <v>19</v>
      </c>
      <c r="H5053" t="s">
        <v>121</v>
      </c>
      <c r="I5053" t="s">
        <v>2004</v>
      </c>
      <c r="J5053" t="s">
        <v>2579</v>
      </c>
      <c r="K5053" t="s">
        <v>3099</v>
      </c>
      <c r="L5053" t="s">
        <v>3100</v>
      </c>
      <c r="M5053">
        <v>5</v>
      </c>
    </row>
    <row r="5054" spans="1:13" x14ac:dyDescent="0.3">
      <c r="A5054" t="s">
        <v>475</v>
      </c>
      <c r="B5054">
        <v>2012</v>
      </c>
      <c r="C5054" s="1">
        <v>280000</v>
      </c>
      <c r="D5054">
        <v>120000</v>
      </c>
      <c r="E5054" t="s">
        <v>14</v>
      </c>
      <c r="F5054" t="s">
        <v>25</v>
      </c>
      <c r="G5054" t="s">
        <v>12</v>
      </c>
      <c r="H5054" t="s">
        <v>126</v>
      </c>
      <c r="I5054" t="s">
        <v>1831</v>
      </c>
      <c r="J5054" t="s">
        <v>1832</v>
      </c>
      <c r="K5054" t="s">
        <v>1833</v>
      </c>
      <c r="L5054" t="s">
        <v>1631</v>
      </c>
      <c r="M5054">
        <v>5</v>
      </c>
    </row>
    <row r="5055" spans="1:13" x14ac:dyDescent="0.3">
      <c r="A5055" t="s">
        <v>845</v>
      </c>
      <c r="B5055">
        <v>2018</v>
      </c>
      <c r="C5055" s="1">
        <v>775000</v>
      </c>
      <c r="D5055">
        <v>50000</v>
      </c>
      <c r="E5055" t="s">
        <v>14</v>
      </c>
      <c r="F5055" t="s">
        <v>25</v>
      </c>
      <c r="G5055" t="s">
        <v>12</v>
      </c>
      <c r="H5055" t="s">
        <v>126</v>
      </c>
      <c r="I5055" t="s">
        <v>2372</v>
      </c>
      <c r="J5055" t="s">
        <v>2039</v>
      </c>
      <c r="K5055" t="s">
        <v>1765</v>
      </c>
      <c r="L5055" t="s">
        <v>2105</v>
      </c>
      <c r="M5055">
        <v>7</v>
      </c>
    </row>
    <row r="5056" spans="1:13" x14ac:dyDescent="0.3">
      <c r="A5056" t="s">
        <v>123</v>
      </c>
      <c r="B5056">
        <v>2012</v>
      </c>
      <c r="C5056" s="1">
        <v>420000</v>
      </c>
      <c r="D5056">
        <v>100000</v>
      </c>
      <c r="E5056" t="s">
        <v>14</v>
      </c>
      <c r="F5056" t="s">
        <v>25</v>
      </c>
      <c r="G5056" t="s">
        <v>12</v>
      </c>
      <c r="H5056" t="s">
        <v>126</v>
      </c>
      <c r="I5056" t="s">
        <v>1899</v>
      </c>
      <c r="J5056" t="s">
        <v>1900</v>
      </c>
      <c r="K5056" t="s">
        <v>1901</v>
      </c>
      <c r="L5056" t="s">
        <v>1902</v>
      </c>
      <c r="M5056">
        <v>5</v>
      </c>
    </row>
    <row r="5057" spans="1:13" x14ac:dyDescent="0.3">
      <c r="A5057" t="s">
        <v>3645</v>
      </c>
      <c r="B5057">
        <v>2010</v>
      </c>
      <c r="C5057" s="1">
        <v>310000</v>
      </c>
      <c r="D5057">
        <v>91000</v>
      </c>
      <c r="E5057" t="s">
        <v>10</v>
      </c>
      <c r="F5057" t="s">
        <v>25</v>
      </c>
      <c r="G5057" t="s">
        <v>12</v>
      </c>
      <c r="H5057" t="s">
        <v>126</v>
      </c>
      <c r="I5057" t="s">
        <v>1733</v>
      </c>
      <c r="J5057" t="s">
        <v>1634</v>
      </c>
      <c r="K5057" t="s">
        <v>2050</v>
      </c>
      <c r="L5057" t="s">
        <v>2051</v>
      </c>
      <c r="M5057">
        <v>5</v>
      </c>
    </row>
    <row r="5058" spans="1:13" x14ac:dyDescent="0.3">
      <c r="A5058" t="s">
        <v>852</v>
      </c>
      <c r="B5058">
        <v>2017</v>
      </c>
      <c r="C5058" s="1">
        <v>1550000</v>
      </c>
      <c r="D5058">
        <v>50000</v>
      </c>
      <c r="E5058" t="s">
        <v>14</v>
      </c>
      <c r="F5058" t="s">
        <v>25</v>
      </c>
      <c r="G5058" t="s">
        <v>12</v>
      </c>
      <c r="H5058" t="s">
        <v>121</v>
      </c>
      <c r="I5058" t="s">
        <v>2172</v>
      </c>
      <c r="J5058" t="s">
        <v>2331</v>
      </c>
      <c r="K5058" t="s">
        <v>1803</v>
      </c>
      <c r="L5058" t="s">
        <v>2332</v>
      </c>
      <c r="M5058">
        <v>5</v>
      </c>
    </row>
    <row r="5059" spans="1:13" x14ac:dyDescent="0.3">
      <c r="A5059" t="s">
        <v>3646</v>
      </c>
      <c r="B5059">
        <v>2015</v>
      </c>
      <c r="C5059" s="1">
        <v>375000</v>
      </c>
      <c r="D5059">
        <v>67000</v>
      </c>
      <c r="E5059" t="s">
        <v>14</v>
      </c>
      <c r="F5059" t="s">
        <v>25</v>
      </c>
      <c r="G5059" t="s">
        <v>12</v>
      </c>
      <c r="H5059" t="s">
        <v>121</v>
      </c>
      <c r="I5059" t="s">
        <v>2030</v>
      </c>
      <c r="J5059" t="s">
        <v>1625</v>
      </c>
      <c r="K5059" t="s">
        <v>2649</v>
      </c>
      <c r="L5059" t="s">
        <v>2389</v>
      </c>
      <c r="M5059">
        <v>5</v>
      </c>
    </row>
    <row r="5060" spans="1:13" x14ac:dyDescent="0.3">
      <c r="A5060" t="s">
        <v>394</v>
      </c>
      <c r="B5060">
        <v>2015</v>
      </c>
      <c r="C5060" s="1">
        <v>500000</v>
      </c>
      <c r="D5060">
        <v>40000</v>
      </c>
      <c r="E5060" t="s">
        <v>10</v>
      </c>
      <c r="F5060" t="s">
        <v>25</v>
      </c>
      <c r="G5060" t="s">
        <v>12</v>
      </c>
      <c r="H5060" t="s">
        <v>121</v>
      </c>
      <c r="I5060" t="s">
        <v>1677</v>
      </c>
      <c r="J5060" t="s">
        <v>1647</v>
      </c>
      <c r="K5060" t="s">
        <v>1682</v>
      </c>
      <c r="L5060" t="s">
        <v>1865</v>
      </c>
      <c r="M5060">
        <v>5</v>
      </c>
    </row>
    <row r="5061" spans="1:13" x14ac:dyDescent="0.3">
      <c r="A5061" t="s">
        <v>3647</v>
      </c>
      <c r="B5061">
        <v>2013</v>
      </c>
      <c r="C5061" s="1">
        <v>300000</v>
      </c>
      <c r="D5061">
        <v>100000</v>
      </c>
      <c r="E5061" t="s">
        <v>14</v>
      </c>
      <c r="F5061" t="s">
        <v>25</v>
      </c>
      <c r="G5061" t="s">
        <v>12</v>
      </c>
      <c r="H5061" t="s">
        <v>126</v>
      </c>
      <c r="I5061" t="s">
        <v>2472</v>
      </c>
      <c r="J5061" t="s">
        <v>1625</v>
      </c>
      <c r="K5061" t="s">
        <v>2473</v>
      </c>
      <c r="L5061" t="s">
        <v>1627</v>
      </c>
      <c r="M5061">
        <v>5</v>
      </c>
    </row>
    <row r="5062" spans="1:13" x14ac:dyDescent="0.3">
      <c r="A5062" t="s">
        <v>2468</v>
      </c>
      <c r="B5062">
        <v>2008</v>
      </c>
      <c r="C5062" s="1">
        <v>155000</v>
      </c>
      <c r="D5062">
        <v>120000</v>
      </c>
      <c r="E5062" t="s">
        <v>10</v>
      </c>
      <c r="F5062" t="s">
        <v>25</v>
      </c>
      <c r="G5062" t="s">
        <v>12</v>
      </c>
      <c r="H5062" t="s">
        <v>126</v>
      </c>
      <c r="I5062" t="s">
        <v>1633</v>
      </c>
      <c r="J5062" t="s">
        <v>1634</v>
      </c>
      <c r="K5062" t="s">
        <v>1635</v>
      </c>
      <c r="L5062" t="s">
        <v>1636</v>
      </c>
      <c r="M5062">
        <v>5</v>
      </c>
    </row>
    <row r="5063" spans="1:13" x14ac:dyDescent="0.3">
      <c r="A5063" t="s">
        <v>619</v>
      </c>
      <c r="B5063">
        <v>2013</v>
      </c>
      <c r="C5063" s="1">
        <v>350000</v>
      </c>
      <c r="D5063">
        <v>185000</v>
      </c>
      <c r="E5063" t="s">
        <v>14</v>
      </c>
      <c r="F5063" t="s">
        <v>25</v>
      </c>
      <c r="G5063" t="s">
        <v>12</v>
      </c>
      <c r="H5063" t="s">
        <v>121</v>
      </c>
      <c r="I5063" t="s">
        <v>1624</v>
      </c>
      <c r="J5063" t="s">
        <v>1625</v>
      </c>
      <c r="K5063" t="s">
        <v>1626</v>
      </c>
      <c r="L5063" t="s">
        <v>1627</v>
      </c>
      <c r="M5063">
        <v>5</v>
      </c>
    </row>
    <row r="5064" spans="1:13" x14ac:dyDescent="0.3">
      <c r="A5064" t="s">
        <v>1544</v>
      </c>
      <c r="B5064">
        <v>2016</v>
      </c>
      <c r="C5064" s="1">
        <v>950000</v>
      </c>
      <c r="D5064">
        <v>75000</v>
      </c>
      <c r="E5064" t="s">
        <v>14</v>
      </c>
      <c r="F5064" t="s">
        <v>25</v>
      </c>
      <c r="G5064" t="s">
        <v>19</v>
      </c>
      <c r="H5064" t="s">
        <v>154</v>
      </c>
      <c r="I5064" t="s">
        <v>1746</v>
      </c>
      <c r="J5064" t="s">
        <v>1742</v>
      </c>
      <c r="K5064" t="s">
        <v>2108</v>
      </c>
      <c r="L5064" t="s">
        <v>2109</v>
      </c>
      <c r="M5064">
        <v>7</v>
      </c>
    </row>
    <row r="5065" spans="1:13" x14ac:dyDescent="0.3">
      <c r="A5065" t="s">
        <v>333</v>
      </c>
      <c r="B5065">
        <v>2015</v>
      </c>
      <c r="C5065" s="1">
        <v>350000</v>
      </c>
      <c r="D5065">
        <v>80000</v>
      </c>
      <c r="E5065" t="s">
        <v>14</v>
      </c>
      <c r="F5065" t="s">
        <v>25</v>
      </c>
      <c r="G5065" t="s">
        <v>12</v>
      </c>
      <c r="H5065" t="s">
        <v>154</v>
      </c>
      <c r="I5065" t="s">
        <v>2178</v>
      </c>
      <c r="J5065" t="s">
        <v>2179</v>
      </c>
      <c r="K5065" t="s">
        <v>2124</v>
      </c>
      <c r="L5065" t="s">
        <v>2180</v>
      </c>
      <c r="M5065">
        <v>5</v>
      </c>
    </row>
    <row r="5066" spans="1:13" x14ac:dyDescent="0.3">
      <c r="A5066" t="s">
        <v>3648</v>
      </c>
      <c r="B5066">
        <v>2019</v>
      </c>
      <c r="C5066" s="1">
        <v>1900000</v>
      </c>
      <c r="D5066">
        <v>30000</v>
      </c>
      <c r="E5066" t="s">
        <v>14</v>
      </c>
      <c r="F5066" t="s">
        <v>25</v>
      </c>
      <c r="G5066" t="s">
        <v>19</v>
      </c>
      <c r="H5066" t="s">
        <v>121</v>
      </c>
      <c r="I5066" t="s">
        <v>3649</v>
      </c>
      <c r="J5066" t="s">
        <v>1935</v>
      </c>
      <c r="K5066" t="s">
        <v>2277</v>
      </c>
      <c r="L5066" t="s">
        <v>3650</v>
      </c>
      <c r="M5066">
        <v>5</v>
      </c>
    </row>
    <row r="5067" spans="1:13" x14ac:dyDescent="0.3">
      <c r="A5067" t="s">
        <v>279</v>
      </c>
      <c r="B5067">
        <v>2020</v>
      </c>
      <c r="C5067" s="1">
        <v>537000</v>
      </c>
      <c r="D5067">
        <v>5000</v>
      </c>
      <c r="E5067" t="s">
        <v>10</v>
      </c>
      <c r="F5067" t="s">
        <v>25</v>
      </c>
      <c r="G5067" t="s">
        <v>12</v>
      </c>
      <c r="H5067" t="s">
        <v>121</v>
      </c>
      <c r="I5067" t="s">
        <v>1733</v>
      </c>
      <c r="J5067" t="s">
        <v>1681</v>
      </c>
      <c r="K5067" t="s">
        <v>1995</v>
      </c>
      <c r="L5067" t="s">
        <v>1996</v>
      </c>
      <c r="M5067">
        <v>5</v>
      </c>
    </row>
    <row r="5068" spans="1:13" x14ac:dyDescent="0.3">
      <c r="A5068" t="s">
        <v>2940</v>
      </c>
      <c r="B5068">
        <v>2019</v>
      </c>
      <c r="C5068" s="1">
        <v>585000</v>
      </c>
      <c r="D5068">
        <v>10000</v>
      </c>
      <c r="E5068" t="s">
        <v>10</v>
      </c>
      <c r="F5068" t="s">
        <v>25</v>
      </c>
      <c r="G5068" t="s">
        <v>12</v>
      </c>
      <c r="H5068" t="s">
        <v>121</v>
      </c>
      <c r="I5068" t="s">
        <v>2788</v>
      </c>
      <c r="J5068" t="s">
        <v>1916</v>
      </c>
      <c r="K5068" t="s">
        <v>2035</v>
      </c>
      <c r="L5068" t="s">
        <v>2036</v>
      </c>
      <c r="M5068">
        <v>5</v>
      </c>
    </row>
    <row r="5069" spans="1:13" x14ac:dyDescent="0.3">
      <c r="A5069" t="s">
        <v>3651</v>
      </c>
      <c r="B5069">
        <v>2002</v>
      </c>
      <c r="C5069" s="1">
        <v>56000</v>
      </c>
      <c r="D5069">
        <v>60000</v>
      </c>
      <c r="E5069" t="s">
        <v>10</v>
      </c>
      <c r="F5069" t="s">
        <v>25</v>
      </c>
      <c r="G5069" t="s">
        <v>12</v>
      </c>
      <c r="H5069" t="s">
        <v>121</v>
      </c>
      <c r="I5069" t="s">
        <v>1676</v>
      </c>
      <c r="J5069" t="s">
        <v>1676</v>
      </c>
      <c r="K5069" t="s">
        <v>1676</v>
      </c>
      <c r="L5069" t="s">
        <v>1676</v>
      </c>
    </row>
    <row r="5070" spans="1:13" x14ac:dyDescent="0.3">
      <c r="A5070" t="s">
        <v>223</v>
      </c>
      <c r="B5070">
        <v>2012</v>
      </c>
      <c r="C5070" s="1">
        <v>350000</v>
      </c>
      <c r="D5070">
        <v>140000</v>
      </c>
      <c r="E5070" t="s">
        <v>14</v>
      </c>
      <c r="F5070" t="s">
        <v>25</v>
      </c>
      <c r="G5070" t="s">
        <v>12</v>
      </c>
      <c r="H5070" t="s">
        <v>121</v>
      </c>
      <c r="I5070" t="s">
        <v>1918</v>
      </c>
      <c r="J5070" t="s">
        <v>1625</v>
      </c>
      <c r="K5070" t="s">
        <v>1811</v>
      </c>
      <c r="L5070" t="s">
        <v>1686</v>
      </c>
      <c r="M5070">
        <v>7</v>
      </c>
    </row>
    <row r="5071" spans="1:13" x14ac:dyDescent="0.3">
      <c r="A5071" t="s">
        <v>1127</v>
      </c>
      <c r="B5071">
        <v>2019</v>
      </c>
      <c r="C5071" s="1">
        <v>700000</v>
      </c>
      <c r="D5071">
        <v>19000</v>
      </c>
      <c r="E5071" t="s">
        <v>10</v>
      </c>
      <c r="F5071" t="s">
        <v>25</v>
      </c>
      <c r="G5071" t="s">
        <v>12</v>
      </c>
      <c r="H5071" t="s">
        <v>121</v>
      </c>
      <c r="I5071" t="s">
        <v>1723</v>
      </c>
      <c r="J5071" t="s">
        <v>1647</v>
      </c>
      <c r="K5071" t="s">
        <v>1648</v>
      </c>
      <c r="L5071" t="s">
        <v>2060</v>
      </c>
      <c r="M5071">
        <v>5</v>
      </c>
    </row>
    <row r="5072" spans="1:13" x14ac:dyDescent="0.3">
      <c r="A5072" t="s">
        <v>230</v>
      </c>
      <c r="B5072">
        <v>2017</v>
      </c>
      <c r="C5072" s="1">
        <v>849000</v>
      </c>
      <c r="D5072">
        <v>44600</v>
      </c>
      <c r="E5072" t="s">
        <v>14</v>
      </c>
      <c r="F5072" t="s">
        <v>11</v>
      </c>
      <c r="G5072" t="s">
        <v>12</v>
      </c>
      <c r="H5072" t="s">
        <v>121</v>
      </c>
      <c r="I5072" t="s">
        <v>1684</v>
      </c>
      <c r="J5072" t="s">
        <v>1625</v>
      </c>
      <c r="K5072" t="s">
        <v>1685</v>
      </c>
      <c r="L5072" t="s">
        <v>1686</v>
      </c>
      <c r="M5072">
        <v>7</v>
      </c>
    </row>
    <row r="5073" spans="1:13" x14ac:dyDescent="0.3">
      <c r="A5073" t="s">
        <v>3652</v>
      </c>
      <c r="B5073">
        <v>2014</v>
      </c>
      <c r="C5073" s="1">
        <v>574000</v>
      </c>
      <c r="D5073">
        <v>28080</v>
      </c>
      <c r="E5073" t="s">
        <v>10</v>
      </c>
      <c r="F5073" t="s">
        <v>11</v>
      </c>
      <c r="G5073" t="s">
        <v>19</v>
      </c>
      <c r="H5073" t="s">
        <v>121</v>
      </c>
      <c r="I5073" t="s">
        <v>2383</v>
      </c>
      <c r="J5073" t="s">
        <v>1647</v>
      </c>
      <c r="K5073" t="s">
        <v>1781</v>
      </c>
      <c r="L5073" t="s">
        <v>3653</v>
      </c>
      <c r="M5073">
        <v>5</v>
      </c>
    </row>
    <row r="5074" spans="1:13" x14ac:dyDescent="0.3">
      <c r="A5074" t="s">
        <v>246</v>
      </c>
      <c r="B5074">
        <v>2014</v>
      </c>
      <c r="C5074" s="1">
        <v>484999</v>
      </c>
      <c r="D5074">
        <v>28800</v>
      </c>
      <c r="E5074" t="s">
        <v>10</v>
      </c>
      <c r="F5074" t="s">
        <v>11</v>
      </c>
      <c r="G5074" t="s">
        <v>12</v>
      </c>
      <c r="H5074" t="s">
        <v>121</v>
      </c>
      <c r="I5074" t="s">
        <v>1723</v>
      </c>
      <c r="J5074" t="s">
        <v>1647</v>
      </c>
      <c r="K5074" t="s">
        <v>1724</v>
      </c>
      <c r="L5074" t="s">
        <v>1725</v>
      </c>
      <c r="M5074">
        <v>5</v>
      </c>
    </row>
    <row r="5075" spans="1:13" x14ac:dyDescent="0.3">
      <c r="A5075" t="s">
        <v>215</v>
      </c>
      <c r="B5075">
        <v>2018</v>
      </c>
      <c r="C5075" s="1">
        <v>360000</v>
      </c>
      <c r="D5075">
        <v>21900</v>
      </c>
      <c r="E5075" t="s">
        <v>10</v>
      </c>
      <c r="F5075" t="s">
        <v>11</v>
      </c>
      <c r="G5075" t="s">
        <v>12</v>
      </c>
      <c r="H5075" t="s">
        <v>121</v>
      </c>
      <c r="I5075" t="s">
        <v>2203</v>
      </c>
      <c r="J5075" t="s">
        <v>2081</v>
      </c>
      <c r="K5075" t="s">
        <v>2204</v>
      </c>
      <c r="L5075" t="s">
        <v>2083</v>
      </c>
      <c r="M5075">
        <v>5</v>
      </c>
    </row>
    <row r="5076" spans="1:13" x14ac:dyDescent="0.3">
      <c r="A5076" t="s">
        <v>3652</v>
      </c>
      <c r="B5076">
        <v>2014</v>
      </c>
      <c r="C5076" s="1">
        <v>575000</v>
      </c>
      <c r="D5076">
        <v>28100</v>
      </c>
      <c r="E5076" t="s">
        <v>10</v>
      </c>
      <c r="F5076" t="s">
        <v>11</v>
      </c>
      <c r="G5076" t="s">
        <v>19</v>
      </c>
      <c r="H5076" t="s">
        <v>121</v>
      </c>
      <c r="I5076" t="s">
        <v>2383</v>
      </c>
      <c r="J5076" t="s">
        <v>1647</v>
      </c>
      <c r="K5076" t="s">
        <v>1781</v>
      </c>
      <c r="L5076" t="s">
        <v>3653</v>
      </c>
      <c r="M5076">
        <v>5</v>
      </c>
    </row>
    <row r="5077" spans="1:13" x14ac:dyDescent="0.3">
      <c r="A5077" t="s">
        <v>496</v>
      </c>
      <c r="B5077">
        <v>2014</v>
      </c>
      <c r="C5077" s="1">
        <v>550000</v>
      </c>
      <c r="D5077">
        <v>110000</v>
      </c>
      <c r="E5077" t="s">
        <v>14</v>
      </c>
      <c r="F5077" t="s">
        <v>25</v>
      </c>
      <c r="G5077" t="s">
        <v>12</v>
      </c>
      <c r="H5077" t="s">
        <v>126</v>
      </c>
      <c r="I5077" t="s">
        <v>1777</v>
      </c>
      <c r="J5077" t="s">
        <v>1629</v>
      </c>
      <c r="K5077" t="s">
        <v>1698</v>
      </c>
      <c r="L5077" t="s">
        <v>1686</v>
      </c>
      <c r="M5077">
        <v>5</v>
      </c>
    </row>
    <row r="5078" spans="1:13" x14ac:dyDescent="0.3">
      <c r="A5078" t="s">
        <v>249</v>
      </c>
      <c r="B5078">
        <v>2016</v>
      </c>
      <c r="C5078" s="1">
        <v>700000</v>
      </c>
      <c r="D5078">
        <v>100000</v>
      </c>
      <c r="E5078" t="s">
        <v>14</v>
      </c>
      <c r="F5078" t="s">
        <v>25</v>
      </c>
      <c r="G5078" t="s">
        <v>12</v>
      </c>
      <c r="H5078" t="s">
        <v>121</v>
      </c>
      <c r="I5078" t="s">
        <v>1691</v>
      </c>
      <c r="J5078" t="s">
        <v>1639</v>
      </c>
      <c r="K5078" t="s">
        <v>1692</v>
      </c>
      <c r="L5078" t="s">
        <v>1693</v>
      </c>
      <c r="M5078">
        <v>5</v>
      </c>
    </row>
    <row r="5079" spans="1:13" x14ac:dyDescent="0.3">
      <c r="A5079" t="s">
        <v>1051</v>
      </c>
      <c r="B5079">
        <v>2019</v>
      </c>
      <c r="C5079" s="1">
        <v>825000</v>
      </c>
      <c r="D5079">
        <v>7673</v>
      </c>
      <c r="E5079" t="s">
        <v>14</v>
      </c>
      <c r="F5079" t="s">
        <v>25</v>
      </c>
      <c r="G5079" t="s">
        <v>19</v>
      </c>
      <c r="H5079" t="s">
        <v>121</v>
      </c>
      <c r="I5079" t="s">
        <v>2075</v>
      </c>
      <c r="J5079" t="s">
        <v>1625</v>
      </c>
      <c r="K5079" t="s">
        <v>2076</v>
      </c>
      <c r="L5079" t="s">
        <v>1627</v>
      </c>
      <c r="M5079">
        <v>5</v>
      </c>
    </row>
    <row r="5080" spans="1:13" x14ac:dyDescent="0.3">
      <c r="A5080" t="s">
        <v>122</v>
      </c>
      <c r="B5080">
        <v>2008</v>
      </c>
      <c r="C5080" s="1">
        <v>114999</v>
      </c>
      <c r="D5080">
        <v>100000</v>
      </c>
      <c r="E5080" t="s">
        <v>10</v>
      </c>
      <c r="F5080" t="s">
        <v>25</v>
      </c>
      <c r="G5080" t="s">
        <v>12</v>
      </c>
      <c r="H5080" t="s">
        <v>126</v>
      </c>
      <c r="I5080" t="s">
        <v>1677</v>
      </c>
      <c r="J5080" t="s">
        <v>1651</v>
      </c>
      <c r="K5080" t="s">
        <v>1678</v>
      </c>
      <c r="L5080" t="s">
        <v>1679</v>
      </c>
      <c r="M5080">
        <v>5</v>
      </c>
    </row>
    <row r="5081" spans="1:13" x14ac:dyDescent="0.3">
      <c r="A5081" t="s">
        <v>3413</v>
      </c>
      <c r="B5081">
        <v>2009</v>
      </c>
      <c r="C5081" s="1">
        <v>150000</v>
      </c>
      <c r="D5081">
        <v>75000</v>
      </c>
      <c r="E5081" t="s">
        <v>10</v>
      </c>
      <c r="F5081" t="s">
        <v>25</v>
      </c>
      <c r="G5081" t="s">
        <v>12</v>
      </c>
      <c r="H5081" t="s">
        <v>126</v>
      </c>
      <c r="I5081" t="s">
        <v>1962</v>
      </c>
      <c r="J5081" t="s">
        <v>1747</v>
      </c>
      <c r="K5081" t="s">
        <v>1640</v>
      </c>
      <c r="L5081" t="s">
        <v>2634</v>
      </c>
      <c r="M5081">
        <v>5</v>
      </c>
    </row>
    <row r="5082" spans="1:13" x14ac:dyDescent="0.3">
      <c r="A5082" t="s">
        <v>3156</v>
      </c>
      <c r="B5082">
        <v>2018</v>
      </c>
      <c r="C5082" s="1">
        <v>851000</v>
      </c>
      <c r="D5082">
        <v>50000</v>
      </c>
      <c r="E5082" t="s">
        <v>14</v>
      </c>
      <c r="F5082" t="s">
        <v>25</v>
      </c>
      <c r="G5082" t="s">
        <v>19</v>
      </c>
      <c r="H5082" t="s">
        <v>121</v>
      </c>
      <c r="I5082" t="s">
        <v>2075</v>
      </c>
      <c r="J5082" t="s">
        <v>1625</v>
      </c>
      <c r="K5082" t="s">
        <v>2076</v>
      </c>
      <c r="L5082" t="s">
        <v>1627</v>
      </c>
      <c r="M5082">
        <v>5</v>
      </c>
    </row>
    <row r="5083" spans="1:13" x14ac:dyDescent="0.3">
      <c r="A5083" t="s">
        <v>368</v>
      </c>
      <c r="B5083">
        <v>2014</v>
      </c>
      <c r="C5083" s="1">
        <v>550000</v>
      </c>
      <c r="D5083">
        <v>40000</v>
      </c>
      <c r="E5083" t="s">
        <v>10</v>
      </c>
      <c r="F5083" t="s">
        <v>25</v>
      </c>
      <c r="G5083" t="s">
        <v>12</v>
      </c>
      <c r="H5083" t="s">
        <v>121</v>
      </c>
      <c r="I5083" t="s">
        <v>2657</v>
      </c>
      <c r="J5083" t="s">
        <v>1639</v>
      </c>
      <c r="K5083" t="s">
        <v>2396</v>
      </c>
      <c r="L5083" t="s">
        <v>2658</v>
      </c>
      <c r="M5083">
        <v>5</v>
      </c>
    </row>
    <row r="5084" spans="1:13" x14ac:dyDescent="0.3">
      <c r="A5084" t="s">
        <v>230</v>
      </c>
      <c r="B5084">
        <v>2016</v>
      </c>
      <c r="C5084" s="1">
        <v>890000</v>
      </c>
      <c r="D5084">
        <v>40000</v>
      </c>
      <c r="E5084" t="s">
        <v>14</v>
      </c>
      <c r="F5084" t="s">
        <v>25</v>
      </c>
      <c r="G5084" t="s">
        <v>12</v>
      </c>
      <c r="H5084" t="s">
        <v>121</v>
      </c>
      <c r="I5084" t="s">
        <v>1684</v>
      </c>
      <c r="J5084" t="s">
        <v>1625</v>
      </c>
      <c r="K5084" t="s">
        <v>1685</v>
      </c>
      <c r="L5084" t="s">
        <v>1686</v>
      </c>
      <c r="M5084">
        <v>7</v>
      </c>
    </row>
    <row r="5085" spans="1:13" x14ac:dyDescent="0.3">
      <c r="A5085" t="s">
        <v>1291</v>
      </c>
      <c r="B5085">
        <v>2012</v>
      </c>
      <c r="C5085" s="1">
        <v>265000</v>
      </c>
      <c r="D5085">
        <v>100000</v>
      </c>
      <c r="E5085" t="s">
        <v>10</v>
      </c>
      <c r="F5085" t="s">
        <v>25</v>
      </c>
      <c r="G5085" t="s">
        <v>12</v>
      </c>
      <c r="H5085" t="s">
        <v>126</v>
      </c>
      <c r="I5085" t="s">
        <v>1756</v>
      </c>
      <c r="J5085" t="s">
        <v>1647</v>
      </c>
      <c r="K5085" t="s">
        <v>2086</v>
      </c>
      <c r="L5085" t="s">
        <v>2087</v>
      </c>
      <c r="M5085">
        <v>5</v>
      </c>
    </row>
    <row r="5086" spans="1:13" x14ac:dyDescent="0.3">
      <c r="A5086" t="s">
        <v>156</v>
      </c>
      <c r="B5086">
        <v>2014</v>
      </c>
      <c r="C5086" s="1">
        <v>900000</v>
      </c>
      <c r="D5086">
        <v>110000</v>
      </c>
      <c r="E5086" t="s">
        <v>14</v>
      </c>
      <c r="F5086" t="s">
        <v>25</v>
      </c>
      <c r="G5086" t="s">
        <v>12</v>
      </c>
      <c r="H5086" t="s">
        <v>121</v>
      </c>
      <c r="I5086" t="s">
        <v>2340</v>
      </c>
      <c r="J5086" t="s">
        <v>2356</v>
      </c>
      <c r="K5086" t="s">
        <v>1877</v>
      </c>
      <c r="L5086" t="s">
        <v>2357</v>
      </c>
      <c r="M5086">
        <v>7</v>
      </c>
    </row>
    <row r="5087" spans="1:13" x14ac:dyDescent="0.3">
      <c r="A5087" t="s">
        <v>323</v>
      </c>
      <c r="B5087">
        <v>2013</v>
      </c>
      <c r="C5087" s="1">
        <v>210000</v>
      </c>
      <c r="D5087">
        <v>96272</v>
      </c>
      <c r="E5087" t="s">
        <v>14</v>
      </c>
      <c r="F5087" t="s">
        <v>25</v>
      </c>
      <c r="G5087" t="s">
        <v>12</v>
      </c>
      <c r="H5087" t="s">
        <v>121</v>
      </c>
      <c r="I5087" t="s">
        <v>2309</v>
      </c>
      <c r="J5087" t="s">
        <v>2310</v>
      </c>
      <c r="K5087" t="s">
        <v>2311</v>
      </c>
      <c r="L5087" t="s">
        <v>2312</v>
      </c>
      <c r="M5087">
        <v>5</v>
      </c>
    </row>
    <row r="5088" spans="1:13" x14ac:dyDescent="0.3">
      <c r="A5088" t="s">
        <v>3654</v>
      </c>
      <c r="B5088">
        <v>2015</v>
      </c>
      <c r="C5088" s="1">
        <v>1650000</v>
      </c>
      <c r="D5088">
        <v>74000</v>
      </c>
      <c r="E5088" t="s">
        <v>14</v>
      </c>
      <c r="F5088" t="s">
        <v>25</v>
      </c>
      <c r="G5088" t="s">
        <v>19</v>
      </c>
      <c r="H5088" t="s">
        <v>121</v>
      </c>
      <c r="I5088" t="s">
        <v>2666</v>
      </c>
      <c r="J5088" t="s">
        <v>1953</v>
      </c>
      <c r="K5088" t="s">
        <v>2675</v>
      </c>
      <c r="L5088" t="s">
        <v>2912</v>
      </c>
      <c r="M5088">
        <v>5</v>
      </c>
    </row>
    <row r="5089" spans="1:13" x14ac:dyDescent="0.3">
      <c r="A5089" t="s">
        <v>1549</v>
      </c>
      <c r="B5089">
        <v>2011</v>
      </c>
      <c r="C5089" s="1">
        <v>750000</v>
      </c>
      <c r="D5089">
        <v>168000</v>
      </c>
      <c r="E5089" t="s">
        <v>14</v>
      </c>
      <c r="F5089" t="s">
        <v>25</v>
      </c>
      <c r="G5089" t="s">
        <v>12</v>
      </c>
      <c r="H5089" t="s">
        <v>126</v>
      </c>
      <c r="I5089" t="s">
        <v>2148</v>
      </c>
      <c r="J5089" t="s">
        <v>1764</v>
      </c>
      <c r="K5089" t="s">
        <v>2149</v>
      </c>
      <c r="L5089" t="s">
        <v>2150</v>
      </c>
      <c r="M5089">
        <v>7</v>
      </c>
    </row>
    <row r="5090" spans="1:13" x14ac:dyDescent="0.3">
      <c r="A5090" t="s">
        <v>159</v>
      </c>
      <c r="B5090">
        <v>2015</v>
      </c>
      <c r="C5090" s="1">
        <v>400000</v>
      </c>
      <c r="D5090">
        <v>22500</v>
      </c>
      <c r="E5090" t="s">
        <v>10</v>
      </c>
      <c r="F5090" t="s">
        <v>25</v>
      </c>
      <c r="G5090" t="s">
        <v>12</v>
      </c>
      <c r="H5090" t="s">
        <v>121</v>
      </c>
      <c r="I5090" t="s">
        <v>1821</v>
      </c>
      <c r="J5090" t="s">
        <v>1730</v>
      </c>
      <c r="K5090" t="s">
        <v>1843</v>
      </c>
      <c r="L5090" t="s">
        <v>1731</v>
      </c>
      <c r="M5090">
        <v>5</v>
      </c>
    </row>
    <row r="5091" spans="1:13" x14ac:dyDescent="0.3">
      <c r="A5091" t="s">
        <v>3144</v>
      </c>
      <c r="B5091">
        <v>2020</v>
      </c>
      <c r="C5091" s="1">
        <v>925000</v>
      </c>
      <c r="D5091">
        <v>7400</v>
      </c>
      <c r="E5091" t="s">
        <v>14</v>
      </c>
      <c r="F5091" t="s">
        <v>25</v>
      </c>
      <c r="G5091" t="s">
        <v>19</v>
      </c>
      <c r="H5091" t="s">
        <v>121</v>
      </c>
      <c r="I5091" t="s">
        <v>1718</v>
      </c>
      <c r="J5091" t="s">
        <v>1625</v>
      </c>
      <c r="K5091" t="s">
        <v>1685</v>
      </c>
      <c r="L5091" t="s">
        <v>1686</v>
      </c>
      <c r="M5091">
        <v>5</v>
      </c>
    </row>
    <row r="5092" spans="1:13" x14ac:dyDescent="0.3">
      <c r="A5092" t="s">
        <v>644</v>
      </c>
      <c r="B5092">
        <v>2011</v>
      </c>
      <c r="C5092" s="1">
        <v>275000</v>
      </c>
      <c r="D5092">
        <v>70000</v>
      </c>
      <c r="E5092" t="s">
        <v>10</v>
      </c>
      <c r="F5092" t="s">
        <v>25</v>
      </c>
      <c r="G5092" t="s">
        <v>12</v>
      </c>
      <c r="H5092" t="s">
        <v>154</v>
      </c>
      <c r="I5092" t="s">
        <v>2023</v>
      </c>
      <c r="J5092" t="s">
        <v>1643</v>
      </c>
      <c r="K5092" t="s">
        <v>2037</v>
      </c>
      <c r="L5092" t="s">
        <v>1865</v>
      </c>
      <c r="M5092">
        <v>5</v>
      </c>
    </row>
    <row r="5093" spans="1:13" x14ac:dyDescent="0.3">
      <c r="A5093" t="s">
        <v>122</v>
      </c>
      <c r="B5093">
        <v>2009</v>
      </c>
      <c r="C5093" s="1">
        <v>175000</v>
      </c>
      <c r="D5093">
        <v>67000</v>
      </c>
      <c r="E5093" t="s">
        <v>10</v>
      </c>
      <c r="F5093" t="s">
        <v>25</v>
      </c>
      <c r="G5093" t="s">
        <v>12</v>
      </c>
      <c r="H5093" t="s">
        <v>121</v>
      </c>
      <c r="I5093" t="s">
        <v>1677</v>
      </c>
      <c r="J5093" t="s">
        <v>1651</v>
      </c>
      <c r="K5093" t="s">
        <v>1678</v>
      </c>
      <c r="L5093" t="s">
        <v>1679</v>
      </c>
      <c r="M5093">
        <v>5</v>
      </c>
    </row>
    <row r="5094" spans="1:13" x14ac:dyDescent="0.3">
      <c r="A5094" t="s">
        <v>2503</v>
      </c>
      <c r="B5094">
        <v>2009</v>
      </c>
      <c r="C5094" s="1">
        <v>155000</v>
      </c>
      <c r="D5094">
        <v>110000</v>
      </c>
      <c r="E5094" t="s">
        <v>14</v>
      </c>
      <c r="F5094" t="s">
        <v>25</v>
      </c>
      <c r="G5094" t="s">
        <v>12</v>
      </c>
      <c r="H5094" t="s">
        <v>154</v>
      </c>
      <c r="I5094" t="s">
        <v>1633</v>
      </c>
      <c r="J5094" t="s">
        <v>1663</v>
      </c>
      <c r="K5094" t="s">
        <v>2029</v>
      </c>
      <c r="L5094" t="s">
        <v>2504</v>
      </c>
      <c r="M5094">
        <v>5</v>
      </c>
    </row>
    <row r="5095" spans="1:13" x14ac:dyDescent="0.3">
      <c r="A5095" t="s">
        <v>1003</v>
      </c>
      <c r="B5095">
        <v>2012</v>
      </c>
      <c r="C5095" s="1">
        <v>325000</v>
      </c>
      <c r="D5095">
        <v>175000</v>
      </c>
      <c r="E5095" t="s">
        <v>14</v>
      </c>
      <c r="F5095" t="s">
        <v>25</v>
      </c>
      <c r="G5095" t="s">
        <v>12</v>
      </c>
      <c r="H5095" t="s">
        <v>126</v>
      </c>
      <c r="I5095" t="s">
        <v>1700</v>
      </c>
      <c r="J5095" t="s">
        <v>1625</v>
      </c>
      <c r="K5095" t="s">
        <v>1701</v>
      </c>
      <c r="L5095" t="s">
        <v>1686</v>
      </c>
      <c r="M5095">
        <v>5</v>
      </c>
    </row>
    <row r="5096" spans="1:13" x14ac:dyDescent="0.3">
      <c r="A5096" t="s">
        <v>221</v>
      </c>
      <c r="B5096">
        <v>2014</v>
      </c>
      <c r="C5096" s="1">
        <v>700000</v>
      </c>
      <c r="D5096">
        <v>120000</v>
      </c>
      <c r="E5096" t="s">
        <v>14</v>
      </c>
      <c r="F5096" t="s">
        <v>25</v>
      </c>
      <c r="G5096" t="s">
        <v>12</v>
      </c>
      <c r="H5096" t="s">
        <v>121</v>
      </c>
      <c r="I5096" t="s">
        <v>2157</v>
      </c>
      <c r="J5096" t="s">
        <v>1742</v>
      </c>
      <c r="K5096" t="s">
        <v>1877</v>
      </c>
      <c r="L5096" t="s">
        <v>1878</v>
      </c>
      <c r="M5096">
        <v>9</v>
      </c>
    </row>
    <row r="5097" spans="1:13" x14ac:dyDescent="0.3">
      <c r="A5097" t="s">
        <v>3655</v>
      </c>
      <c r="B5097">
        <v>2008</v>
      </c>
      <c r="C5097" s="1">
        <v>50000</v>
      </c>
      <c r="D5097">
        <v>120000</v>
      </c>
      <c r="E5097" t="s">
        <v>14</v>
      </c>
      <c r="F5097" t="s">
        <v>25</v>
      </c>
      <c r="G5097" t="s">
        <v>12</v>
      </c>
      <c r="H5097" t="s">
        <v>154</v>
      </c>
      <c r="I5097" t="s">
        <v>2023</v>
      </c>
      <c r="J5097" t="s">
        <v>1639</v>
      </c>
      <c r="K5097" t="s">
        <v>2124</v>
      </c>
      <c r="L5097" t="s">
        <v>2290</v>
      </c>
      <c r="M5097">
        <v>5</v>
      </c>
    </row>
    <row r="5098" spans="1:13" x14ac:dyDescent="0.3">
      <c r="A5098" t="s">
        <v>160</v>
      </c>
      <c r="B5098">
        <v>2012</v>
      </c>
      <c r="C5098" s="1">
        <v>450000</v>
      </c>
      <c r="D5098">
        <v>370000</v>
      </c>
      <c r="E5098" t="s">
        <v>14</v>
      </c>
      <c r="F5098" t="s">
        <v>25</v>
      </c>
      <c r="G5098" t="s">
        <v>12</v>
      </c>
      <c r="H5098" t="s">
        <v>121</v>
      </c>
      <c r="I5098" t="s">
        <v>2157</v>
      </c>
      <c r="J5098" t="s">
        <v>1742</v>
      </c>
      <c r="K5098" t="s">
        <v>1877</v>
      </c>
      <c r="L5098" t="s">
        <v>1878</v>
      </c>
      <c r="M5098">
        <v>9</v>
      </c>
    </row>
    <row r="5099" spans="1:13" x14ac:dyDescent="0.3">
      <c r="A5099" t="s">
        <v>348</v>
      </c>
      <c r="B5099">
        <v>2014</v>
      </c>
      <c r="C5099" s="1">
        <v>645000</v>
      </c>
      <c r="D5099">
        <v>150360</v>
      </c>
      <c r="E5099" t="s">
        <v>14</v>
      </c>
      <c r="F5099" t="s">
        <v>25</v>
      </c>
      <c r="G5099" t="s">
        <v>12</v>
      </c>
      <c r="H5099" t="s">
        <v>121</v>
      </c>
      <c r="I5099" t="s">
        <v>1899</v>
      </c>
      <c r="J5099" t="s">
        <v>1900</v>
      </c>
      <c r="K5099" t="s">
        <v>1901</v>
      </c>
      <c r="L5099" t="s">
        <v>1902</v>
      </c>
      <c r="M5099">
        <v>5</v>
      </c>
    </row>
    <row r="5100" spans="1:13" x14ac:dyDescent="0.3">
      <c r="A5100" t="s">
        <v>2491</v>
      </c>
      <c r="B5100">
        <v>2017</v>
      </c>
      <c r="C5100" s="1">
        <v>597000</v>
      </c>
      <c r="D5100">
        <v>15000</v>
      </c>
      <c r="E5100" t="s">
        <v>14</v>
      </c>
      <c r="F5100" t="s">
        <v>25</v>
      </c>
      <c r="G5100" t="s">
        <v>12</v>
      </c>
      <c r="H5100" t="s">
        <v>121</v>
      </c>
      <c r="I5100" t="s">
        <v>1710</v>
      </c>
      <c r="J5100" t="s">
        <v>2142</v>
      </c>
      <c r="K5100" t="s">
        <v>2143</v>
      </c>
      <c r="L5100" t="s">
        <v>2144</v>
      </c>
      <c r="M5100">
        <v>5</v>
      </c>
    </row>
    <row r="5101" spans="1:13" x14ac:dyDescent="0.3">
      <c r="A5101" t="s">
        <v>1284</v>
      </c>
      <c r="B5101">
        <v>2018</v>
      </c>
      <c r="C5101" s="1">
        <v>400000</v>
      </c>
      <c r="D5101">
        <v>30000</v>
      </c>
      <c r="E5101" t="s">
        <v>10</v>
      </c>
      <c r="F5101" t="s">
        <v>25</v>
      </c>
      <c r="G5101" t="s">
        <v>19</v>
      </c>
      <c r="H5101" t="s">
        <v>126</v>
      </c>
      <c r="I5101" t="s">
        <v>3197</v>
      </c>
      <c r="J5101" t="s">
        <v>1916</v>
      </c>
      <c r="K5101" t="s">
        <v>1678</v>
      </c>
      <c r="L5101" t="s">
        <v>1917</v>
      </c>
      <c r="M5101">
        <v>5</v>
      </c>
    </row>
    <row r="5102" spans="1:13" x14ac:dyDescent="0.3">
      <c r="A5102" t="s">
        <v>227</v>
      </c>
      <c r="B5102">
        <v>2009</v>
      </c>
      <c r="C5102" s="1">
        <v>300000</v>
      </c>
      <c r="D5102">
        <v>150000</v>
      </c>
      <c r="E5102" t="s">
        <v>14</v>
      </c>
      <c r="F5102" t="s">
        <v>25</v>
      </c>
      <c r="G5102" t="s">
        <v>12</v>
      </c>
      <c r="H5102" t="s">
        <v>121</v>
      </c>
      <c r="I5102" t="s">
        <v>1750</v>
      </c>
      <c r="J5102" t="s">
        <v>1625</v>
      </c>
      <c r="K5102" t="s">
        <v>2035</v>
      </c>
      <c r="L5102" t="s">
        <v>1627</v>
      </c>
      <c r="M5102">
        <v>5</v>
      </c>
    </row>
    <row r="5103" spans="1:13" x14ac:dyDescent="0.3">
      <c r="A5103" t="s">
        <v>267</v>
      </c>
      <c r="B5103">
        <v>2015</v>
      </c>
      <c r="C5103" s="1">
        <v>573000</v>
      </c>
      <c r="D5103">
        <v>100000</v>
      </c>
      <c r="E5103" t="s">
        <v>14</v>
      </c>
      <c r="F5103" t="s">
        <v>25</v>
      </c>
      <c r="G5103" t="s">
        <v>12</v>
      </c>
      <c r="H5103" t="s">
        <v>126</v>
      </c>
      <c r="I5103" t="s">
        <v>1825</v>
      </c>
      <c r="J5103" t="s">
        <v>1625</v>
      </c>
      <c r="K5103" t="s">
        <v>1626</v>
      </c>
      <c r="L5103" t="s">
        <v>1627</v>
      </c>
      <c r="M5103">
        <v>5</v>
      </c>
    </row>
    <row r="5104" spans="1:13" x14ac:dyDescent="0.3">
      <c r="A5104" t="s">
        <v>559</v>
      </c>
      <c r="B5104">
        <v>2011</v>
      </c>
      <c r="C5104" s="1">
        <v>180000</v>
      </c>
      <c r="D5104">
        <v>70000</v>
      </c>
      <c r="E5104" t="s">
        <v>10</v>
      </c>
      <c r="F5104" t="s">
        <v>25</v>
      </c>
      <c r="G5104" t="s">
        <v>12</v>
      </c>
      <c r="H5104" t="s">
        <v>121</v>
      </c>
      <c r="I5104" t="s">
        <v>2249</v>
      </c>
      <c r="J5104" t="s">
        <v>1730</v>
      </c>
      <c r="K5104" t="s">
        <v>1660</v>
      </c>
      <c r="L5104" t="s">
        <v>1731</v>
      </c>
      <c r="M5104">
        <v>5</v>
      </c>
    </row>
    <row r="5105" spans="1:13" x14ac:dyDescent="0.3">
      <c r="A5105" t="s">
        <v>454</v>
      </c>
      <c r="B5105">
        <v>2011</v>
      </c>
      <c r="C5105" s="1">
        <v>70000</v>
      </c>
      <c r="D5105">
        <v>40000</v>
      </c>
      <c r="E5105" t="s">
        <v>10</v>
      </c>
      <c r="F5105" t="s">
        <v>25</v>
      </c>
      <c r="G5105" t="s">
        <v>12</v>
      </c>
      <c r="H5105" t="s">
        <v>121</v>
      </c>
      <c r="I5105" t="s">
        <v>1777</v>
      </c>
      <c r="J5105" t="s">
        <v>2215</v>
      </c>
      <c r="K5105" t="s">
        <v>1721</v>
      </c>
      <c r="L5105" t="s">
        <v>3656</v>
      </c>
      <c r="M5105">
        <v>4</v>
      </c>
    </row>
    <row r="5106" spans="1:13" x14ac:dyDescent="0.3">
      <c r="A5106" t="s">
        <v>419</v>
      </c>
      <c r="B5106">
        <v>2008</v>
      </c>
      <c r="C5106" s="1">
        <v>500000</v>
      </c>
      <c r="D5106">
        <v>154000</v>
      </c>
      <c r="E5106" t="s">
        <v>14</v>
      </c>
      <c r="F5106" t="s">
        <v>25</v>
      </c>
      <c r="G5106" t="s">
        <v>12</v>
      </c>
      <c r="H5106" t="s">
        <v>154</v>
      </c>
      <c r="I5106" t="s">
        <v>2148</v>
      </c>
      <c r="J5106" t="s">
        <v>1764</v>
      </c>
      <c r="K5106" t="s">
        <v>2149</v>
      </c>
      <c r="L5106" t="s">
        <v>2150</v>
      </c>
      <c r="M5106">
        <v>8</v>
      </c>
    </row>
    <row r="5107" spans="1:13" x14ac:dyDescent="0.3">
      <c r="A5107" t="s">
        <v>1377</v>
      </c>
      <c r="B5107">
        <v>2004</v>
      </c>
      <c r="C5107" s="1">
        <v>110000</v>
      </c>
      <c r="D5107">
        <v>110000</v>
      </c>
      <c r="E5107" t="s">
        <v>10</v>
      </c>
      <c r="F5107" t="s">
        <v>25</v>
      </c>
      <c r="G5107" t="s">
        <v>12</v>
      </c>
      <c r="H5107" t="s">
        <v>126</v>
      </c>
      <c r="I5107" t="s">
        <v>2476</v>
      </c>
      <c r="J5107" t="s">
        <v>2053</v>
      </c>
      <c r="K5107" t="s">
        <v>2112</v>
      </c>
      <c r="L5107" t="s">
        <v>3623</v>
      </c>
      <c r="M5107">
        <v>5</v>
      </c>
    </row>
    <row r="5108" spans="1:13" x14ac:dyDescent="0.3">
      <c r="A5108" t="s">
        <v>223</v>
      </c>
      <c r="B5108">
        <v>2013</v>
      </c>
      <c r="C5108" s="1">
        <v>450000</v>
      </c>
      <c r="D5108">
        <v>120000</v>
      </c>
      <c r="E5108" t="s">
        <v>14</v>
      </c>
      <c r="F5108" t="s">
        <v>25</v>
      </c>
      <c r="G5108" t="s">
        <v>12</v>
      </c>
      <c r="H5108" t="s">
        <v>126</v>
      </c>
      <c r="I5108" t="s">
        <v>1918</v>
      </c>
      <c r="J5108" t="s">
        <v>1625</v>
      </c>
      <c r="K5108" t="s">
        <v>1811</v>
      </c>
      <c r="L5108" t="s">
        <v>1686</v>
      </c>
      <c r="M5108">
        <v>7</v>
      </c>
    </row>
    <row r="5109" spans="1:13" x14ac:dyDescent="0.3">
      <c r="A5109" t="s">
        <v>3657</v>
      </c>
      <c r="B5109">
        <v>2013</v>
      </c>
      <c r="C5109" s="1">
        <v>310000</v>
      </c>
      <c r="D5109">
        <v>145000</v>
      </c>
      <c r="E5109" t="s">
        <v>14</v>
      </c>
      <c r="F5109" t="s">
        <v>25</v>
      </c>
      <c r="G5109" t="s">
        <v>12</v>
      </c>
      <c r="H5109" t="s">
        <v>121</v>
      </c>
      <c r="I5109" t="s">
        <v>2056</v>
      </c>
      <c r="J5109" t="s">
        <v>2159</v>
      </c>
      <c r="K5109" t="s">
        <v>2720</v>
      </c>
      <c r="L5109" t="s">
        <v>3167</v>
      </c>
      <c r="M5109">
        <v>7</v>
      </c>
    </row>
    <row r="5110" spans="1:13" x14ac:dyDescent="0.3">
      <c r="A5110" t="s">
        <v>3658</v>
      </c>
      <c r="B5110">
        <v>2017</v>
      </c>
      <c r="C5110" s="1">
        <v>400000</v>
      </c>
      <c r="D5110">
        <v>30000</v>
      </c>
      <c r="E5110" t="s">
        <v>14</v>
      </c>
      <c r="F5110" t="s">
        <v>25</v>
      </c>
      <c r="G5110" t="s">
        <v>12</v>
      </c>
      <c r="H5110" t="s">
        <v>121</v>
      </c>
      <c r="I5110" t="s">
        <v>2283</v>
      </c>
      <c r="J5110" t="s">
        <v>1681</v>
      </c>
      <c r="K5110" t="s">
        <v>2284</v>
      </c>
      <c r="L5110" t="s">
        <v>2285</v>
      </c>
      <c r="M5110">
        <v>6</v>
      </c>
    </row>
    <row r="5111" spans="1:13" x14ac:dyDescent="0.3">
      <c r="A5111" t="s">
        <v>1200</v>
      </c>
      <c r="B5111">
        <v>2014</v>
      </c>
      <c r="C5111" s="1">
        <v>390000</v>
      </c>
      <c r="D5111">
        <v>90000</v>
      </c>
      <c r="E5111" t="s">
        <v>14</v>
      </c>
      <c r="F5111" t="s">
        <v>25</v>
      </c>
      <c r="G5111" t="s">
        <v>12</v>
      </c>
      <c r="H5111" t="s">
        <v>126</v>
      </c>
      <c r="I5111" t="s">
        <v>1826</v>
      </c>
      <c r="J5111" t="s">
        <v>1625</v>
      </c>
      <c r="K5111" t="s">
        <v>1626</v>
      </c>
      <c r="L5111" t="s">
        <v>1627</v>
      </c>
      <c r="M5111">
        <v>5</v>
      </c>
    </row>
    <row r="5112" spans="1:13" x14ac:dyDescent="0.3">
      <c r="A5112" t="s">
        <v>163</v>
      </c>
      <c r="B5112">
        <v>2011</v>
      </c>
      <c r="C5112" s="1">
        <v>122000</v>
      </c>
      <c r="D5112">
        <v>110000</v>
      </c>
      <c r="E5112" t="s">
        <v>10</v>
      </c>
      <c r="F5112" t="s">
        <v>25</v>
      </c>
      <c r="G5112" t="s">
        <v>12</v>
      </c>
      <c r="H5112" t="s">
        <v>151</v>
      </c>
      <c r="I5112" t="s">
        <v>1687</v>
      </c>
      <c r="J5112" t="s">
        <v>1655</v>
      </c>
      <c r="K5112" t="s">
        <v>1688</v>
      </c>
      <c r="L5112" t="s">
        <v>1689</v>
      </c>
      <c r="M5112">
        <v>5</v>
      </c>
    </row>
    <row r="5113" spans="1:13" x14ac:dyDescent="0.3">
      <c r="A5113" t="s">
        <v>497</v>
      </c>
      <c r="B5113">
        <v>2016</v>
      </c>
      <c r="C5113" s="1">
        <v>741000</v>
      </c>
      <c r="D5113">
        <v>70000</v>
      </c>
      <c r="E5113" t="s">
        <v>14</v>
      </c>
      <c r="F5113" t="s">
        <v>25</v>
      </c>
      <c r="G5113" t="s">
        <v>12</v>
      </c>
      <c r="H5113" t="s">
        <v>121</v>
      </c>
      <c r="I5113" t="s">
        <v>2340</v>
      </c>
      <c r="J5113" t="s">
        <v>2356</v>
      </c>
      <c r="K5113" t="s">
        <v>1877</v>
      </c>
      <c r="L5113" t="s">
        <v>2357</v>
      </c>
      <c r="M5113">
        <v>7</v>
      </c>
    </row>
    <row r="5114" spans="1:13" x14ac:dyDescent="0.3">
      <c r="A5114" t="s">
        <v>942</v>
      </c>
      <c r="B5114">
        <v>2012</v>
      </c>
      <c r="C5114" s="1">
        <v>330000</v>
      </c>
      <c r="D5114">
        <v>40000</v>
      </c>
      <c r="E5114" t="s">
        <v>14</v>
      </c>
      <c r="F5114" t="s">
        <v>25</v>
      </c>
      <c r="G5114" t="s">
        <v>12</v>
      </c>
      <c r="H5114" t="s">
        <v>126</v>
      </c>
      <c r="I5114" t="s">
        <v>1638</v>
      </c>
      <c r="J5114" t="s">
        <v>1639</v>
      </c>
      <c r="K5114" t="s">
        <v>1640</v>
      </c>
      <c r="L5114" t="s">
        <v>1641</v>
      </c>
      <c r="M5114">
        <v>5</v>
      </c>
    </row>
    <row r="5115" spans="1:13" x14ac:dyDescent="0.3">
      <c r="A5115" t="s">
        <v>407</v>
      </c>
      <c r="B5115">
        <v>2010</v>
      </c>
      <c r="C5115" s="1">
        <v>300000</v>
      </c>
      <c r="D5115">
        <v>166000</v>
      </c>
      <c r="E5115" t="s">
        <v>14</v>
      </c>
      <c r="F5115" t="s">
        <v>25</v>
      </c>
      <c r="G5115" t="s">
        <v>12</v>
      </c>
      <c r="H5115" t="s">
        <v>154</v>
      </c>
      <c r="I5115" t="s">
        <v>2157</v>
      </c>
      <c r="J5115" t="s">
        <v>1742</v>
      </c>
      <c r="K5115" t="s">
        <v>1877</v>
      </c>
      <c r="L5115" t="s">
        <v>1878</v>
      </c>
      <c r="M5115">
        <v>8</v>
      </c>
    </row>
    <row r="5116" spans="1:13" x14ac:dyDescent="0.3">
      <c r="A5116" t="s">
        <v>1097</v>
      </c>
      <c r="B5116">
        <v>2011</v>
      </c>
      <c r="C5116" s="1">
        <v>215000</v>
      </c>
      <c r="D5116">
        <v>100000</v>
      </c>
      <c r="E5116" t="s">
        <v>10</v>
      </c>
      <c r="F5116" t="s">
        <v>25</v>
      </c>
      <c r="G5116" t="s">
        <v>12</v>
      </c>
      <c r="H5116" t="s">
        <v>154</v>
      </c>
      <c r="I5116" t="s">
        <v>1807</v>
      </c>
      <c r="J5116" t="s">
        <v>1647</v>
      </c>
      <c r="K5116" t="s">
        <v>1808</v>
      </c>
      <c r="L5116" t="s">
        <v>2118</v>
      </c>
      <c r="M5116">
        <v>5</v>
      </c>
    </row>
    <row r="5117" spans="1:13" x14ac:dyDescent="0.3">
      <c r="A5117" t="s">
        <v>122</v>
      </c>
      <c r="B5117">
        <v>2009</v>
      </c>
      <c r="C5117" s="1">
        <v>150000</v>
      </c>
      <c r="D5117">
        <v>75000</v>
      </c>
      <c r="E5117" t="s">
        <v>10</v>
      </c>
      <c r="F5117" t="s">
        <v>25</v>
      </c>
      <c r="G5117" t="s">
        <v>12</v>
      </c>
      <c r="H5117" t="s">
        <v>154</v>
      </c>
      <c r="I5117" t="s">
        <v>1677</v>
      </c>
      <c r="J5117" t="s">
        <v>1651</v>
      </c>
      <c r="K5117" t="s">
        <v>1678</v>
      </c>
      <c r="L5117" t="s">
        <v>1679</v>
      </c>
      <c r="M5117">
        <v>5</v>
      </c>
    </row>
    <row r="5118" spans="1:13" x14ac:dyDescent="0.3">
      <c r="A5118" t="s">
        <v>1030</v>
      </c>
      <c r="B5118">
        <v>2013</v>
      </c>
      <c r="C5118" s="1">
        <v>250000</v>
      </c>
      <c r="D5118">
        <v>42130</v>
      </c>
      <c r="E5118" t="s">
        <v>10</v>
      </c>
      <c r="F5118" t="s">
        <v>25</v>
      </c>
      <c r="G5118" t="s">
        <v>12</v>
      </c>
      <c r="H5118" t="s">
        <v>121</v>
      </c>
      <c r="I5118" t="s">
        <v>2031</v>
      </c>
      <c r="J5118" t="s">
        <v>2250</v>
      </c>
      <c r="K5118" t="s">
        <v>2251</v>
      </c>
      <c r="L5118" t="s">
        <v>2252</v>
      </c>
      <c r="M5118">
        <v>5</v>
      </c>
    </row>
    <row r="5119" spans="1:13" x14ac:dyDescent="0.3">
      <c r="A5119" t="s">
        <v>561</v>
      </c>
      <c r="B5119">
        <v>2010</v>
      </c>
      <c r="C5119" s="1">
        <v>180000</v>
      </c>
      <c r="D5119">
        <v>53000</v>
      </c>
      <c r="E5119" t="s">
        <v>10</v>
      </c>
      <c r="F5119" t="s">
        <v>25</v>
      </c>
      <c r="G5119" t="s">
        <v>12</v>
      </c>
      <c r="H5119" t="s">
        <v>126</v>
      </c>
      <c r="I5119" t="s">
        <v>2031</v>
      </c>
      <c r="J5119" t="s">
        <v>1647</v>
      </c>
      <c r="K5119" t="s">
        <v>2479</v>
      </c>
      <c r="L5119" t="s">
        <v>1865</v>
      </c>
      <c r="M5119">
        <v>5</v>
      </c>
    </row>
    <row r="5120" spans="1:13" x14ac:dyDescent="0.3">
      <c r="A5120" t="s">
        <v>612</v>
      </c>
      <c r="B5120">
        <v>2006</v>
      </c>
      <c r="C5120" s="1">
        <v>150000</v>
      </c>
      <c r="D5120">
        <v>106000</v>
      </c>
      <c r="E5120" t="s">
        <v>10</v>
      </c>
      <c r="F5120" t="s">
        <v>25</v>
      </c>
      <c r="G5120" t="s">
        <v>12</v>
      </c>
      <c r="H5120" t="s">
        <v>126</v>
      </c>
      <c r="I5120" t="s">
        <v>1670</v>
      </c>
      <c r="J5120" t="s">
        <v>1671</v>
      </c>
      <c r="K5120" t="s">
        <v>1672</v>
      </c>
      <c r="L5120" t="s">
        <v>1673</v>
      </c>
      <c r="M5120">
        <v>5</v>
      </c>
    </row>
    <row r="5121" spans="1:13" x14ac:dyDescent="0.3">
      <c r="A5121" t="s">
        <v>3659</v>
      </c>
      <c r="B5121">
        <v>2005</v>
      </c>
      <c r="C5121" s="1">
        <v>275000</v>
      </c>
      <c r="D5121">
        <v>96000</v>
      </c>
      <c r="E5121" t="s">
        <v>10</v>
      </c>
      <c r="F5121" t="s">
        <v>25</v>
      </c>
      <c r="G5121" t="s">
        <v>12</v>
      </c>
      <c r="H5121" t="s">
        <v>126</v>
      </c>
      <c r="I5121" t="s">
        <v>3029</v>
      </c>
      <c r="J5121" t="s">
        <v>2077</v>
      </c>
      <c r="K5121" t="s">
        <v>3030</v>
      </c>
      <c r="L5121" t="s">
        <v>3031</v>
      </c>
      <c r="M5121">
        <v>5</v>
      </c>
    </row>
    <row r="5122" spans="1:13" x14ac:dyDescent="0.3">
      <c r="A5122" t="s">
        <v>3660</v>
      </c>
      <c r="B5122">
        <v>2019</v>
      </c>
      <c r="C5122" s="1">
        <v>556000</v>
      </c>
      <c r="D5122">
        <v>10000</v>
      </c>
      <c r="E5122" t="s">
        <v>10</v>
      </c>
      <c r="F5122" t="s">
        <v>25</v>
      </c>
      <c r="G5122" t="s">
        <v>12</v>
      </c>
      <c r="H5122" t="s">
        <v>121</v>
      </c>
      <c r="I5122" t="s">
        <v>2177</v>
      </c>
      <c r="J5122" t="s">
        <v>1647</v>
      </c>
      <c r="K5122" t="s">
        <v>1870</v>
      </c>
      <c r="L5122" t="s">
        <v>1871</v>
      </c>
      <c r="M5122">
        <v>5</v>
      </c>
    </row>
    <row r="5123" spans="1:13" x14ac:dyDescent="0.3">
      <c r="A5123" t="s">
        <v>3661</v>
      </c>
      <c r="B5123">
        <v>2016</v>
      </c>
      <c r="C5123" s="1">
        <v>550000</v>
      </c>
      <c r="D5123">
        <v>37000</v>
      </c>
      <c r="E5123" t="s">
        <v>10</v>
      </c>
      <c r="F5123" t="s">
        <v>25</v>
      </c>
      <c r="G5123" t="s">
        <v>12</v>
      </c>
      <c r="H5123" t="s">
        <v>121</v>
      </c>
      <c r="I5123" t="s">
        <v>1907</v>
      </c>
      <c r="J5123" t="s">
        <v>1647</v>
      </c>
      <c r="K5123" t="s">
        <v>1757</v>
      </c>
      <c r="L5123" t="s">
        <v>1709</v>
      </c>
      <c r="M5123">
        <v>5</v>
      </c>
    </row>
    <row r="5124" spans="1:13" x14ac:dyDescent="0.3">
      <c r="A5124" t="s">
        <v>3662</v>
      </c>
      <c r="B5124">
        <v>2018</v>
      </c>
      <c r="C5124" s="1">
        <v>1500000</v>
      </c>
      <c r="D5124">
        <v>20000</v>
      </c>
      <c r="E5124" t="s">
        <v>14</v>
      </c>
      <c r="F5124" t="s">
        <v>25</v>
      </c>
      <c r="G5124" t="s">
        <v>19</v>
      </c>
      <c r="H5124" t="s">
        <v>121</v>
      </c>
      <c r="I5124" t="s">
        <v>1746</v>
      </c>
      <c r="J5124" t="s">
        <v>1742</v>
      </c>
      <c r="K5124" t="s">
        <v>2313</v>
      </c>
      <c r="L5124" t="s">
        <v>2109</v>
      </c>
      <c r="M5124">
        <v>7</v>
      </c>
    </row>
    <row r="5125" spans="1:13" x14ac:dyDescent="0.3">
      <c r="A5125" t="s">
        <v>2797</v>
      </c>
      <c r="B5125">
        <v>2017</v>
      </c>
      <c r="C5125" s="1">
        <v>549000</v>
      </c>
      <c r="D5125">
        <v>35000</v>
      </c>
      <c r="E5125" t="s">
        <v>10</v>
      </c>
      <c r="F5125" t="s">
        <v>25</v>
      </c>
      <c r="G5125" t="s">
        <v>12</v>
      </c>
      <c r="H5125" t="s">
        <v>121</v>
      </c>
      <c r="I5125" t="s">
        <v>2798</v>
      </c>
      <c r="J5125" t="s">
        <v>1647</v>
      </c>
      <c r="K5125" t="s">
        <v>1808</v>
      </c>
      <c r="L5125" t="s">
        <v>2799</v>
      </c>
      <c r="M5125">
        <v>5</v>
      </c>
    </row>
    <row r="5126" spans="1:13" x14ac:dyDescent="0.3">
      <c r="A5126" t="s">
        <v>3663</v>
      </c>
      <c r="B5126">
        <v>2016</v>
      </c>
      <c r="C5126" s="1">
        <v>630000</v>
      </c>
      <c r="D5126">
        <v>50000</v>
      </c>
      <c r="E5126" t="s">
        <v>10</v>
      </c>
      <c r="F5126" t="s">
        <v>25</v>
      </c>
      <c r="G5126" t="s">
        <v>12</v>
      </c>
      <c r="H5126" t="s">
        <v>121</v>
      </c>
      <c r="I5126" t="s">
        <v>1723</v>
      </c>
      <c r="J5126" t="s">
        <v>1647</v>
      </c>
      <c r="K5126" t="s">
        <v>1724</v>
      </c>
      <c r="L5126" t="s">
        <v>1725</v>
      </c>
      <c r="M5126">
        <v>5</v>
      </c>
    </row>
    <row r="5127" spans="1:13" x14ac:dyDescent="0.3">
      <c r="A5127" t="s">
        <v>3664</v>
      </c>
      <c r="B5127">
        <v>2020</v>
      </c>
      <c r="C5127" s="1">
        <v>679000</v>
      </c>
      <c r="D5127">
        <v>5000</v>
      </c>
      <c r="E5127" t="s">
        <v>14</v>
      </c>
      <c r="F5127" t="s">
        <v>25</v>
      </c>
      <c r="G5127" t="s">
        <v>12</v>
      </c>
      <c r="H5127" t="s">
        <v>121</v>
      </c>
      <c r="I5127" t="s">
        <v>2383</v>
      </c>
      <c r="J5127" t="s">
        <v>2164</v>
      </c>
      <c r="K5127" t="s">
        <v>2124</v>
      </c>
      <c r="L5127" t="s">
        <v>2447</v>
      </c>
      <c r="M5127">
        <v>2</v>
      </c>
    </row>
    <row r="5128" spans="1:13" x14ac:dyDescent="0.3">
      <c r="A5128" t="s">
        <v>3603</v>
      </c>
      <c r="B5128">
        <v>2011</v>
      </c>
      <c r="C5128" s="1">
        <v>320000</v>
      </c>
      <c r="D5128">
        <v>85000</v>
      </c>
      <c r="E5128" t="s">
        <v>10</v>
      </c>
      <c r="F5128" t="s">
        <v>25</v>
      </c>
      <c r="G5128" t="s">
        <v>12</v>
      </c>
      <c r="H5128" t="s">
        <v>121</v>
      </c>
      <c r="I5128" t="s">
        <v>1676</v>
      </c>
      <c r="J5128" t="s">
        <v>1676</v>
      </c>
      <c r="K5128" t="s">
        <v>1676</v>
      </c>
      <c r="L5128" t="s">
        <v>1676</v>
      </c>
    </row>
    <row r="5129" spans="1:13" x14ac:dyDescent="0.3">
      <c r="A5129" t="s">
        <v>231</v>
      </c>
      <c r="B5129">
        <v>2017</v>
      </c>
      <c r="C5129" s="1">
        <v>1125000</v>
      </c>
      <c r="D5129">
        <v>47000</v>
      </c>
      <c r="E5129" t="s">
        <v>14</v>
      </c>
      <c r="F5129" t="s">
        <v>25</v>
      </c>
      <c r="G5129" t="s">
        <v>12</v>
      </c>
      <c r="H5129" t="s">
        <v>126</v>
      </c>
      <c r="I5129" t="s">
        <v>1911</v>
      </c>
      <c r="J5129" t="s">
        <v>1900</v>
      </c>
      <c r="K5129" t="s">
        <v>1912</v>
      </c>
      <c r="L5129" t="s">
        <v>1913</v>
      </c>
      <c r="M5129">
        <v>5</v>
      </c>
    </row>
    <row r="5130" spans="1:13" x14ac:dyDescent="0.3">
      <c r="A5130" t="s">
        <v>385</v>
      </c>
      <c r="B5130">
        <v>2017</v>
      </c>
      <c r="C5130" s="1">
        <v>680000</v>
      </c>
      <c r="D5130">
        <v>71000</v>
      </c>
      <c r="E5130" t="s">
        <v>14</v>
      </c>
      <c r="F5130" t="s">
        <v>25</v>
      </c>
      <c r="G5130" t="s">
        <v>12</v>
      </c>
      <c r="H5130" t="s">
        <v>121</v>
      </c>
      <c r="I5130" t="s">
        <v>2224</v>
      </c>
      <c r="J5130" t="s">
        <v>1625</v>
      </c>
      <c r="K5130" t="s">
        <v>1626</v>
      </c>
      <c r="L5130" t="s">
        <v>1627</v>
      </c>
      <c r="M5130">
        <v>5</v>
      </c>
    </row>
    <row r="5131" spans="1:13" x14ac:dyDescent="0.3">
      <c r="A5131" t="s">
        <v>1552</v>
      </c>
      <c r="B5131">
        <v>2017</v>
      </c>
      <c r="C5131" s="1">
        <v>1050000</v>
      </c>
      <c r="D5131">
        <v>50000</v>
      </c>
      <c r="E5131" t="s">
        <v>14</v>
      </c>
      <c r="F5131" t="s">
        <v>25</v>
      </c>
      <c r="G5131" t="s">
        <v>12</v>
      </c>
      <c r="H5131" t="s">
        <v>121</v>
      </c>
      <c r="I5131" t="s">
        <v>2184</v>
      </c>
      <c r="J5131" t="s">
        <v>1629</v>
      </c>
      <c r="K5131" t="s">
        <v>2185</v>
      </c>
      <c r="L5131" t="s">
        <v>1686</v>
      </c>
      <c r="M5131">
        <v>5</v>
      </c>
    </row>
    <row r="5132" spans="1:13" x14ac:dyDescent="0.3">
      <c r="A5132" t="s">
        <v>3078</v>
      </c>
      <c r="B5132">
        <v>2015</v>
      </c>
      <c r="C5132" s="1">
        <v>450000</v>
      </c>
      <c r="D5132">
        <v>57000</v>
      </c>
      <c r="E5132" t="s">
        <v>14</v>
      </c>
      <c r="F5132" t="s">
        <v>25</v>
      </c>
      <c r="G5132" t="s">
        <v>12</v>
      </c>
      <c r="H5132" t="s">
        <v>121</v>
      </c>
      <c r="I5132" t="s">
        <v>1638</v>
      </c>
      <c r="J5132" t="s">
        <v>1625</v>
      </c>
      <c r="K5132" t="s">
        <v>2090</v>
      </c>
      <c r="L5132" t="s">
        <v>1806</v>
      </c>
      <c r="M5132">
        <v>5</v>
      </c>
    </row>
    <row r="5133" spans="1:13" x14ac:dyDescent="0.3">
      <c r="A5133" t="s">
        <v>159</v>
      </c>
      <c r="B5133">
        <v>2010</v>
      </c>
      <c r="C5133" s="1">
        <v>210000</v>
      </c>
      <c r="D5133">
        <v>43000</v>
      </c>
      <c r="E5133" t="s">
        <v>10</v>
      </c>
      <c r="F5133" t="s">
        <v>25</v>
      </c>
      <c r="G5133" t="s">
        <v>12</v>
      </c>
      <c r="H5133" t="s">
        <v>121</v>
      </c>
      <c r="I5133" t="s">
        <v>1677</v>
      </c>
      <c r="J5133" t="s">
        <v>1730</v>
      </c>
      <c r="K5133" t="s">
        <v>1660</v>
      </c>
      <c r="L5133" t="s">
        <v>1731</v>
      </c>
      <c r="M5133">
        <v>5</v>
      </c>
    </row>
    <row r="5134" spans="1:13" x14ac:dyDescent="0.3">
      <c r="A5134" t="s">
        <v>219</v>
      </c>
      <c r="B5134">
        <v>2014</v>
      </c>
      <c r="C5134" s="1">
        <v>470000</v>
      </c>
      <c r="D5134">
        <v>60000</v>
      </c>
      <c r="E5134" t="s">
        <v>14</v>
      </c>
      <c r="F5134" t="s">
        <v>25</v>
      </c>
      <c r="G5134" t="s">
        <v>12</v>
      </c>
      <c r="H5134" t="s">
        <v>121</v>
      </c>
      <c r="I5134" t="s">
        <v>1624</v>
      </c>
      <c r="J5134" t="s">
        <v>1625</v>
      </c>
      <c r="K5134" t="s">
        <v>1626</v>
      </c>
      <c r="L5134" t="s">
        <v>1627</v>
      </c>
      <c r="M5134">
        <v>5</v>
      </c>
    </row>
    <row r="5135" spans="1:13" x14ac:dyDescent="0.3">
      <c r="A5135" t="s">
        <v>655</v>
      </c>
      <c r="B5135">
        <v>2014</v>
      </c>
      <c r="C5135" s="1">
        <v>470000</v>
      </c>
      <c r="D5135">
        <v>60000</v>
      </c>
      <c r="E5135" t="s">
        <v>10</v>
      </c>
      <c r="F5135" t="s">
        <v>25</v>
      </c>
      <c r="G5135" t="s">
        <v>12</v>
      </c>
      <c r="H5135" t="s">
        <v>121</v>
      </c>
      <c r="I5135" t="s">
        <v>1864</v>
      </c>
      <c r="J5135" t="s">
        <v>1647</v>
      </c>
      <c r="K5135" t="s">
        <v>2037</v>
      </c>
      <c r="L5135" t="s">
        <v>1865</v>
      </c>
      <c r="M5135">
        <v>5</v>
      </c>
    </row>
    <row r="5136" spans="1:13" x14ac:dyDescent="0.3">
      <c r="A5136" t="s">
        <v>249</v>
      </c>
      <c r="B5136">
        <v>2015</v>
      </c>
      <c r="C5136" s="1">
        <v>550000</v>
      </c>
      <c r="D5136">
        <v>40000</v>
      </c>
      <c r="E5136" t="s">
        <v>14</v>
      </c>
      <c r="F5136" t="s">
        <v>25</v>
      </c>
      <c r="G5136" t="s">
        <v>12</v>
      </c>
      <c r="H5136" t="s">
        <v>121</v>
      </c>
      <c r="I5136" t="s">
        <v>1691</v>
      </c>
      <c r="J5136" t="s">
        <v>1639</v>
      </c>
      <c r="K5136" t="s">
        <v>1692</v>
      </c>
      <c r="L5136" t="s">
        <v>1693</v>
      </c>
      <c r="M5136">
        <v>5</v>
      </c>
    </row>
    <row r="5137" spans="1:13" x14ac:dyDescent="0.3">
      <c r="A5137" t="s">
        <v>374</v>
      </c>
      <c r="B5137">
        <v>2011</v>
      </c>
      <c r="C5137" s="1">
        <v>204999</v>
      </c>
      <c r="D5137">
        <v>60000</v>
      </c>
      <c r="E5137" t="s">
        <v>10</v>
      </c>
      <c r="F5137" t="s">
        <v>25</v>
      </c>
      <c r="G5137" t="s">
        <v>12</v>
      </c>
      <c r="H5137" t="s">
        <v>121</v>
      </c>
      <c r="I5137" t="s">
        <v>1880</v>
      </c>
      <c r="J5137" t="s">
        <v>1730</v>
      </c>
      <c r="K5137" t="s">
        <v>2195</v>
      </c>
      <c r="L5137" t="s">
        <v>1731</v>
      </c>
      <c r="M5137">
        <v>5</v>
      </c>
    </row>
    <row r="5138" spans="1:13" x14ac:dyDescent="0.3">
      <c r="A5138" t="s">
        <v>2750</v>
      </c>
      <c r="B5138">
        <v>2015</v>
      </c>
      <c r="C5138" s="1">
        <v>950000</v>
      </c>
      <c r="D5138">
        <v>30000</v>
      </c>
      <c r="E5138" t="s">
        <v>10</v>
      </c>
      <c r="F5138" t="s">
        <v>25</v>
      </c>
      <c r="G5138" t="s">
        <v>19</v>
      </c>
      <c r="H5138" t="s">
        <v>121</v>
      </c>
      <c r="I5138" t="s">
        <v>1970</v>
      </c>
      <c r="J5138" t="s">
        <v>1634</v>
      </c>
      <c r="K5138" t="s">
        <v>1751</v>
      </c>
      <c r="L5138" t="s">
        <v>1752</v>
      </c>
      <c r="M5138">
        <v>5</v>
      </c>
    </row>
    <row r="5139" spans="1:13" x14ac:dyDescent="0.3">
      <c r="A5139" t="s">
        <v>860</v>
      </c>
      <c r="B5139">
        <v>2015</v>
      </c>
      <c r="C5139" s="1">
        <v>550000</v>
      </c>
      <c r="D5139">
        <v>160000</v>
      </c>
      <c r="E5139" t="s">
        <v>14</v>
      </c>
      <c r="F5139" t="s">
        <v>25</v>
      </c>
      <c r="G5139" t="s">
        <v>12</v>
      </c>
      <c r="H5139" t="s">
        <v>126</v>
      </c>
      <c r="I5139" t="s">
        <v>1691</v>
      </c>
      <c r="J5139" t="s">
        <v>1639</v>
      </c>
      <c r="K5139" t="s">
        <v>1692</v>
      </c>
      <c r="L5139" t="s">
        <v>1693</v>
      </c>
      <c r="M5139">
        <v>5</v>
      </c>
    </row>
    <row r="5140" spans="1:13" x14ac:dyDescent="0.3">
      <c r="A5140" t="s">
        <v>3270</v>
      </c>
      <c r="B5140">
        <v>2007</v>
      </c>
      <c r="C5140" s="1">
        <v>270000</v>
      </c>
      <c r="D5140">
        <v>147500</v>
      </c>
      <c r="E5140" t="s">
        <v>14</v>
      </c>
      <c r="F5140" t="s">
        <v>25</v>
      </c>
      <c r="G5140" t="s">
        <v>12</v>
      </c>
      <c r="H5140" t="s">
        <v>126</v>
      </c>
      <c r="I5140" t="s">
        <v>2148</v>
      </c>
      <c r="J5140" t="s">
        <v>1764</v>
      </c>
      <c r="K5140" t="s">
        <v>2149</v>
      </c>
      <c r="L5140" t="s">
        <v>2150</v>
      </c>
      <c r="M5140">
        <v>7</v>
      </c>
    </row>
    <row r="5141" spans="1:13" x14ac:dyDescent="0.3">
      <c r="A5141" t="s">
        <v>466</v>
      </c>
      <c r="B5141">
        <v>2013</v>
      </c>
      <c r="C5141" s="1">
        <v>280000</v>
      </c>
      <c r="D5141">
        <v>90000</v>
      </c>
      <c r="E5141" t="s">
        <v>14</v>
      </c>
      <c r="F5141" t="s">
        <v>25</v>
      </c>
      <c r="G5141" t="s">
        <v>12</v>
      </c>
      <c r="H5141" t="s">
        <v>154</v>
      </c>
      <c r="I5141" t="s">
        <v>2442</v>
      </c>
      <c r="J5141" t="s">
        <v>1704</v>
      </c>
      <c r="K5141" t="s">
        <v>1675</v>
      </c>
      <c r="L5141" t="s">
        <v>2443</v>
      </c>
      <c r="M5141">
        <v>5</v>
      </c>
    </row>
    <row r="5142" spans="1:13" x14ac:dyDescent="0.3">
      <c r="A5142" t="s">
        <v>1359</v>
      </c>
      <c r="B5142">
        <v>2015</v>
      </c>
      <c r="C5142" s="1">
        <v>630000</v>
      </c>
      <c r="D5142">
        <v>70000</v>
      </c>
      <c r="E5142" t="s">
        <v>14</v>
      </c>
      <c r="F5142" t="s">
        <v>25</v>
      </c>
      <c r="G5142" t="s">
        <v>12</v>
      </c>
      <c r="H5142" t="s">
        <v>126</v>
      </c>
      <c r="I5142" t="s">
        <v>2062</v>
      </c>
      <c r="J5142" t="s">
        <v>1625</v>
      </c>
      <c r="K5142" t="s">
        <v>1685</v>
      </c>
      <c r="L5142" t="s">
        <v>1686</v>
      </c>
      <c r="M5142">
        <v>5</v>
      </c>
    </row>
    <row r="5143" spans="1:13" x14ac:dyDescent="0.3">
      <c r="A5143" t="s">
        <v>1632</v>
      </c>
      <c r="B5143">
        <v>2007</v>
      </c>
      <c r="C5143" s="1">
        <v>220000</v>
      </c>
      <c r="D5143">
        <v>70000</v>
      </c>
      <c r="E5143" t="s">
        <v>10</v>
      </c>
      <c r="F5143" t="s">
        <v>25</v>
      </c>
      <c r="G5143" t="s">
        <v>12</v>
      </c>
      <c r="H5143" t="s">
        <v>121</v>
      </c>
      <c r="I5143" t="s">
        <v>1633</v>
      </c>
      <c r="J5143" t="s">
        <v>1634</v>
      </c>
      <c r="K5143" t="s">
        <v>1635</v>
      </c>
      <c r="L5143" t="s">
        <v>1636</v>
      </c>
      <c r="M5143">
        <v>5</v>
      </c>
    </row>
    <row r="5144" spans="1:13" x14ac:dyDescent="0.3">
      <c r="A5144" t="s">
        <v>213</v>
      </c>
      <c r="B5144">
        <v>2014</v>
      </c>
      <c r="C5144" s="1">
        <v>320000</v>
      </c>
      <c r="D5144">
        <v>120000</v>
      </c>
      <c r="E5144" t="s">
        <v>14</v>
      </c>
      <c r="F5144" t="s">
        <v>25</v>
      </c>
      <c r="G5144" t="s">
        <v>12</v>
      </c>
      <c r="H5144" t="s">
        <v>121</v>
      </c>
      <c r="I5144" t="s">
        <v>2768</v>
      </c>
      <c r="J5144" t="s">
        <v>2402</v>
      </c>
      <c r="K5144" t="s">
        <v>1829</v>
      </c>
      <c r="L5144" t="s">
        <v>2769</v>
      </c>
      <c r="M5144">
        <v>7</v>
      </c>
    </row>
    <row r="5145" spans="1:13" x14ac:dyDescent="0.3">
      <c r="A5145" t="s">
        <v>241</v>
      </c>
      <c r="B5145">
        <v>2013</v>
      </c>
      <c r="C5145" s="1">
        <v>225000</v>
      </c>
      <c r="D5145">
        <v>75000</v>
      </c>
      <c r="E5145" t="s">
        <v>10</v>
      </c>
      <c r="F5145" t="s">
        <v>25</v>
      </c>
      <c r="G5145" t="s">
        <v>12</v>
      </c>
      <c r="H5145" t="s">
        <v>126</v>
      </c>
      <c r="I5145" t="s">
        <v>2031</v>
      </c>
      <c r="J5145" t="s">
        <v>2250</v>
      </c>
      <c r="K5145" t="s">
        <v>2251</v>
      </c>
      <c r="L5145" t="s">
        <v>2252</v>
      </c>
      <c r="M5145">
        <v>5</v>
      </c>
    </row>
    <row r="5146" spans="1:13" x14ac:dyDescent="0.3">
      <c r="A5146" t="s">
        <v>873</v>
      </c>
      <c r="B5146">
        <v>2010</v>
      </c>
      <c r="C5146" s="1">
        <v>380000</v>
      </c>
      <c r="D5146">
        <v>85000</v>
      </c>
      <c r="E5146" t="s">
        <v>10</v>
      </c>
      <c r="F5146" t="s">
        <v>25</v>
      </c>
      <c r="G5146" t="s">
        <v>12</v>
      </c>
      <c r="H5146" t="s">
        <v>126</v>
      </c>
      <c r="I5146" t="s">
        <v>1733</v>
      </c>
      <c r="J5146" t="s">
        <v>1634</v>
      </c>
      <c r="K5146" t="s">
        <v>2050</v>
      </c>
      <c r="L5146" t="s">
        <v>2051</v>
      </c>
      <c r="M5146">
        <v>5</v>
      </c>
    </row>
    <row r="5147" spans="1:13" x14ac:dyDescent="0.3">
      <c r="A5147" t="s">
        <v>286</v>
      </c>
      <c r="B5147">
        <v>2012</v>
      </c>
      <c r="C5147" s="1">
        <v>380000</v>
      </c>
      <c r="D5147">
        <v>70000</v>
      </c>
      <c r="E5147" t="s">
        <v>14</v>
      </c>
      <c r="F5147" t="s">
        <v>25</v>
      </c>
      <c r="G5147" t="s">
        <v>12</v>
      </c>
      <c r="H5147" t="s">
        <v>154</v>
      </c>
      <c r="I5147" t="s">
        <v>1674</v>
      </c>
      <c r="J5147" t="s">
        <v>1625</v>
      </c>
      <c r="K5147" t="s">
        <v>1675</v>
      </c>
      <c r="L5147" t="s">
        <v>1627</v>
      </c>
      <c r="M5147">
        <v>5</v>
      </c>
    </row>
    <row r="5148" spans="1:13" x14ac:dyDescent="0.3">
      <c r="A5148" t="s">
        <v>1141</v>
      </c>
      <c r="B5148">
        <v>2017</v>
      </c>
      <c r="C5148" s="1">
        <v>600000</v>
      </c>
      <c r="D5148">
        <v>29000</v>
      </c>
      <c r="E5148" t="s">
        <v>14</v>
      </c>
      <c r="F5148" t="s">
        <v>25</v>
      </c>
      <c r="G5148" t="s">
        <v>12</v>
      </c>
      <c r="H5148" t="s">
        <v>121</v>
      </c>
      <c r="I5148" t="s">
        <v>1817</v>
      </c>
      <c r="J5148" t="s">
        <v>1629</v>
      </c>
      <c r="K5148" t="s">
        <v>1818</v>
      </c>
      <c r="L5148" t="s">
        <v>1819</v>
      </c>
      <c r="M5148">
        <v>5</v>
      </c>
    </row>
    <row r="5149" spans="1:13" x14ac:dyDescent="0.3">
      <c r="A5149" t="s">
        <v>433</v>
      </c>
      <c r="B5149">
        <v>2014</v>
      </c>
      <c r="C5149" s="1">
        <v>620000</v>
      </c>
      <c r="D5149">
        <v>40000</v>
      </c>
      <c r="E5149" t="s">
        <v>14</v>
      </c>
      <c r="F5149" t="s">
        <v>25</v>
      </c>
      <c r="G5149" t="s">
        <v>12</v>
      </c>
      <c r="H5149" t="s">
        <v>126</v>
      </c>
      <c r="I5149" t="s">
        <v>2856</v>
      </c>
      <c r="J5149" t="s">
        <v>2409</v>
      </c>
      <c r="K5149" t="s">
        <v>1968</v>
      </c>
      <c r="L5149" t="s">
        <v>2904</v>
      </c>
      <c r="M5149">
        <v>7</v>
      </c>
    </row>
    <row r="5150" spans="1:13" x14ac:dyDescent="0.3">
      <c r="A5150" t="s">
        <v>1053</v>
      </c>
      <c r="B5150">
        <v>2012</v>
      </c>
      <c r="C5150" s="1">
        <v>500000</v>
      </c>
      <c r="D5150">
        <v>90000</v>
      </c>
      <c r="E5150" t="s">
        <v>14</v>
      </c>
      <c r="F5150" t="s">
        <v>25</v>
      </c>
      <c r="G5150" t="s">
        <v>19</v>
      </c>
      <c r="H5150" t="s">
        <v>121</v>
      </c>
      <c r="I5150" t="s">
        <v>3326</v>
      </c>
      <c r="J5150" t="s">
        <v>1900</v>
      </c>
      <c r="K5150" t="s">
        <v>1901</v>
      </c>
      <c r="L5150" t="s">
        <v>1902</v>
      </c>
      <c r="M5150">
        <v>5</v>
      </c>
    </row>
    <row r="5151" spans="1:13" x14ac:dyDescent="0.3">
      <c r="A5151" t="s">
        <v>988</v>
      </c>
      <c r="B5151">
        <v>2015</v>
      </c>
      <c r="C5151" s="1">
        <v>700000</v>
      </c>
      <c r="D5151">
        <v>40000</v>
      </c>
      <c r="E5151" t="s">
        <v>14</v>
      </c>
      <c r="F5151" t="s">
        <v>25</v>
      </c>
      <c r="G5151" t="s">
        <v>19</v>
      </c>
      <c r="H5151" t="s">
        <v>121</v>
      </c>
      <c r="I5151" t="s">
        <v>2372</v>
      </c>
      <c r="J5151" t="s">
        <v>2039</v>
      </c>
      <c r="K5151" t="s">
        <v>1765</v>
      </c>
      <c r="L5151" t="s">
        <v>3076</v>
      </c>
      <c r="M5151">
        <v>7</v>
      </c>
    </row>
    <row r="5152" spans="1:13" x14ac:dyDescent="0.3">
      <c r="A5152" t="s">
        <v>1039</v>
      </c>
      <c r="B5152">
        <v>2015</v>
      </c>
      <c r="C5152" s="1">
        <v>550000</v>
      </c>
      <c r="D5152">
        <v>138000</v>
      </c>
      <c r="E5152" t="s">
        <v>14</v>
      </c>
      <c r="F5152" t="s">
        <v>25</v>
      </c>
      <c r="G5152" t="s">
        <v>12</v>
      </c>
      <c r="H5152" t="s">
        <v>121</v>
      </c>
      <c r="I5152" t="s">
        <v>1834</v>
      </c>
      <c r="J5152" t="s">
        <v>1629</v>
      </c>
      <c r="K5152" t="s">
        <v>1835</v>
      </c>
      <c r="L5152" t="s">
        <v>1836</v>
      </c>
      <c r="M5152">
        <v>5</v>
      </c>
    </row>
    <row r="5153" spans="1:13" x14ac:dyDescent="0.3">
      <c r="A5153" t="s">
        <v>1012</v>
      </c>
      <c r="B5153">
        <v>2016</v>
      </c>
      <c r="C5153" s="1">
        <v>600000</v>
      </c>
      <c r="D5153">
        <v>70000</v>
      </c>
      <c r="E5153" t="s">
        <v>14</v>
      </c>
      <c r="F5153" t="s">
        <v>25</v>
      </c>
      <c r="G5153" t="s">
        <v>12</v>
      </c>
      <c r="H5153" t="s">
        <v>121</v>
      </c>
      <c r="I5153" t="s">
        <v>1825</v>
      </c>
      <c r="J5153" t="s">
        <v>1625</v>
      </c>
      <c r="K5153" t="s">
        <v>1626</v>
      </c>
      <c r="L5153" t="s">
        <v>1627</v>
      </c>
      <c r="M5153">
        <v>5</v>
      </c>
    </row>
    <row r="5154" spans="1:13" x14ac:dyDescent="0.3">
      <c r="A5154" t="s">
        <v>3665</v>
      </c>
      <c r="B5154">
        <v>2019</v>
      </c>
      <c r="C5154" s="1">
        <v>550000</v>
      </c>
      <c r="D5154">
        <v>30000</v>
      </c>
      <c r="E5154" t="s">
        <v>10</v>
      </c>
      <c r="F5154" t="s">
        <v>25</v>
      </c>
      <c r="G5154" t="s">
        <v>12</v>
      </c>
      <c r="H5154" t="s">
        <v>126</v>
      </c>
      <c r="I5154" t="s">
        <v>2034</v>
      </c>
      <c r="J5154" t="s">
        <v>1916</v>
      </c>
      <c r="K5154" t="s">
        <v>2035</v>
      </c>
      <c r="L5154" t="s">
        <v>2036</v>
      </c>
      <c r="M5154">
        <v>5</v>
      </c>
    </row>
    <row r="5155" spans="1:13" x14ac:dyDescent="0.3">
      <c r="A5155" t="s">
        <v>443</v>
      </c>
      <c r="B5155">
        <v>2013</v>
      </c>
      <c r="C5155" s="1">
        <v>475000</v>
      </c>
      <c r="D5155">
        <v>125000</v>
      </c>
      <c r="E5155" t="s">
        <v>14</v>
      </c>
      <c r="F5155" t="s">
        <v>25</v>
      </c>
      <c r="G5155" t="s">
        <v>12</v>
      </c>
      <c r="H5155" t="s">
        <v>154</v>
      </c>
      <c r="I5155" t="s">
        <v>1899</v>
      </c>
      <c r="J5155" t="s">
        <v>1900</v>
      </c>
      <c r="K5155" t="s">
        <v>2132</v>
      </c>
      <c r="L5155" t="s">
        <v>1913</v>
      </c>
      <c r="M5155">
        <v>5</v>
      </c>
    </row>
    <row r="5156" spans="1:13" x14ac:dyDescent="0.3">
      <c r="A5156" t="s">
        <v>496</v>
      </c>
      <c r="B5156">
        <v>2015</v>
      </c>
      <c r="C5156" s="1">
        <v>615000</v>
      </c>
      <c r="D5156">
        <v>120000</v>
      </c>
      <c r="E5156" t="s">
        <v>14</v>
      </c>
      <c r="F5156" t="s">
        <v>25</v>
      </c>
      <c r="G5156" t="s">
        <v>12</v>
      </c>
      <c r="H5156" t="s">
        <v>126</v>
      </c>
      <c r="I5156" t="s">
        <v>1777</v>
      </c>
      <c r="J5156" t="s">
        <v>1629</v>
      </c>
      <c r="K5156" t="s">
        <v>1698</v>
      </c>
      <c r="L5156" t="s">
        <v>1686</v>
      </c>
      <c r="M5156">
        <v>5</v>
      </c>
    </row>
    <row r="5157" spans="1:13" x14ac:dyDescent="0.3">
      <c r="A5157" t="s">
        <v>619</v>
      </c>
      <c r="B5157">
        <v>2013</v>
      </c>
      <c r="C5157" s="1">
        <v>385000</v>
      </c>
      <c r="D5157">
        <v>180000</v>
      </c>
      <c r="E5157" t="s">
        <v>14</v>
      </c>
      <c r="F5157" t="s">
        <v>25</v>
      </c>
      <c r="G5157" t="s">
        <v>12</v>
      </c>
      <c r="H5157" t="s">
        <v>126</v>
      </c>
      <c r="I5157" t="s">
        <v>1624</v>
      </c>
      <c r="J5157" t="s">
        <v>1625</v>
      </c>
      <c r="K5157" t="s">
        <v>1626</v>
      </c>
      <c r="L5157" t="s">
        <v>1627</v>
      </c>
      <c r="M5157">
        <v>5</v>
      </c>
    </row>
    <row r="5158" spans="1:13" x14ac:dyDescent="0.3">
      <c r="A5158" t="s">
        <v>749</v>
      </c>
      <c r="B5158">
        <v>2015</v>
      </c>
      <c r="C5158" s="1">
        <v>500000</v>
      </c>
      <c r="D5158">
        <v>20000</v>
      </c>
      <c r="E5158" t="s">
        <v>10</v>
      </c>
      <c r="F5158" t="s">
        <v>25</v>
      </c>
      <c r="G5158" t="s">
        <v>12</v>
      </c>
      <c r="H5158" t="s">
        <v>121</v>
      </c>
      <c r="I5158" t="s">
        <v>2088</v>
      </c>
      <c r="J5158" t="s">
        <v>2089</v>
      </c>
      <c r="K5158" t="s">
        <v>2090</v>
      </c>
      <c r="L5158" t="s">
        <v>2091</v>
      </c>
      <c r="M5158">
        <v>5</v>
      </c>
    </row>
    <row r="5159" spans="1:13" x14ac:dyDescent="0.3">
      <c r="A5159" t="s">
        <v>3666</v>
      </c>
      <c r="B5159">
        <v>2012</v>
      </c>
      <c r="C5159" s="1">
        <v>450000</v>
      </c>
      <c r="D5159">
        <v>80000</v>
      </c>
      <c r="E5159" t="s">
        <v>14</v>
      </c>
      <c r="F5159" t="s">
        <v>25</v>
      </c>
      <c r="G5159" t="s">
        <v>12</v>
      </c>
      <c r="H5159" t="s">
        <v>121</v>
      </c>
      <c r="I5159" t="s">
        <v>2531</v>
      </c>
      <c r="J5159" t="s">
        <v>1667</v>
      </c>
      <c r="K5159" t="s">
        <v>1909</v>
      </c>
      <c r="L5159" t="s">
        <v>1686</v>
      </c>
      <c r="M5159">
        <v>5</v>
      </c>
    </row>
    <row r="5160" spans="1:13" x14ac:dyDescent="0.3">
      <c r="A5160" t="s">
        <v>3667</v>
      </c>
      <c r="B5160">
        <v>2014</v>
      </c>
      <c r="C5160" s="1">
        <v>969999</v>
      </c>
      <c r="D5160">
        <v>110000</v>
      </c>
      <c r="E5160" t="s">
        <v>14</v>
      </c>
      <c r="F5160" t="s">
        <v>25</v>
      </c>
      <c r="G5160" t="s">
        <v>12</v>
      </c>
      <c r="H5160" t="s">
        <v>126</v>
      </c>
      <c r="I5160" t="s">
        <v>1763</v>
      </c>
      <c r="J5160" t="s">
        <v>1764</v>
      </c>
      <c r="K5160" t="s">
        <v>1789</v>
      </c>
      <c r="L5160" t="s">
        <v>1766</v>
      </c>
      <c r="M5160">
        <v>7</v>
      </c>
    </row>
    <row r="5161" spans="1:13" x14ac:dyDescent="0.3">
      <c r="A5161" t="s">
        <v>348</v>
      </c>
      <c r="B5161">
        <v>2013</v>
      </c>
      <c r="C5161" s="1">
        <v>580000</v>
      </c>
      <c r="D5161">
        <v>80000</v>
      </c>
      <c r="E5161" t="s">
        <v>14</v>
      </c>
      <c r="F5161" t="s">
        <v>25</v>
      </c>
      <c r="G5161" t="s">
        <v>12</v>
      </c>
      <c r="H5161" t="s">
        <v>126</v>
      </c>
      <c r="I5161" t="s">
        <v>1899</v>
      </c>
      <c r="J5161" t="s">
        <v>1900</v>
      </c>
      <c r="K5161" t="s">
        <v>1901</v>
      </c>
      <c r="L5161" t="s">
        <v>1902</v>
      </c>
      <c r="M5161">
        <v>5</v>
      </c>
    </row>
    <row r="5162" spans="1:13" x14ac:dyDescent="0.3">
      <c r="A5162" t="s">
        <v>3160</v>
      </c>
      <c r="B5162">
        <v>2017</v>
      </c>
      <c r="C5162" s="1">
        <v>550000</v>
      </c>
      <c r="D5162">
        <v>40000</v>
      </c>
      <c r="E5162" t="s">
        <v>14</v>
      </c>
      <c r="F5162" t="s">
        <v>25</v>
      </c>
      <c r="G5162" t="s">
        <v>12</v>
      </c>
      <c r="H5162" t="s">
        <v>121</v>
      </c>
      <c r="I5162" t="s">
        <v>1658</v>
      </c>
      <c r="J5162" t="s">
        <v>1659</v>
      </c>
      <c r="K5162" t="s">
        <v>1758</v>
      </c>
      <c r="L5162" t="s">
        <v>1661</v>
      </c>
      <c r="M5162">
        <v>5</v>
      </c>
    </row>
    <row r="5163" spans="1:13" x14ac:dyDescent="0.3">
      <c r="A5163" t="s">
        <v>3328</v>
      </c>
      <c r="B5163">
        <v>2018</v>
      </c>
      <c r="C5163" s="1">
        <v>780000</v>
      </c>
      <c r="D5163">
        <v>30000</v>
      </c>
      <c r="E5163" t="s">
        <v>10</v>
      </c>
      <c r="F5163" t="s">
        <v>25</v>
      </c>
      <c r="G5163" t="s">
        <v>12</v>
      </c>
      <c r="H5163" t="s">
        <v>121</v>
      </c>
      <c r="I5163" t="s">
        <v>2023</v>
      </c>
      <c r="J5163" t="s">
        <v>1704</v>
      </c>
      <c r="K5163" t="s">
        <v>2090</v>
      </c>
      <c r="L5163" t="s">
        <v>2117</v>
      </c>
      <c r="M5163">
        <v>5</v>
      </c>
    </row>
    <row r="5164" spans="1:13" x14ac:dyDescent="0.3">
      <c r="A5164" t="s">
        <v>719</v>
      </c>
      <c r="B5164">
        <v>2014</v>
      </c>
      <c r="C5164" s="1">
        <v>500000</v>
      </c>
      <c r="D5164">
        <v>80000</v>
      </c>
      <c r="E5164" t="s">
        <v>14</v>
      </c>
      <c r="F5164" t="s">
        <v>25</v>
      </c>
      <c r="G5164" t="s">
        <v>12</v>
      </c>
      <c r="H5164" t="s">
        <v>121</v>
      </c>
      <c r="I5164" t="s">
        <v>3226</v>
      </c>
      <c r="J5164" t="s">
        <v>1629</v>
      </c>
      <c r="K5164" t="s">
        <v>3227</v>
      </c>
      <c r="L5164" t="s">
        <v>2287</v>
      </c>
      <c r="M5164">
        <v>5</v>
      </c>
    </row>
    <row r="5165" spans="1:13" x14ac:dyDescent="0.3">
      <c r="A5165" t="s">
        <v>533</v>
      </c>
      <c r="B5165">
        <v>2011</v>
      </c>
      <c r="C5165" s="1">
        <v>270000</v>
      </c>
      <c r="D5165">
        <v>140000</v>
      </c>
      <c r="E5165" t="s">
        <v>14</v>
      </c>
      <c r="F5165" t="s">
        <v>25</v>
      </c>
      <c r="G5165" t="s">
        <v>12</v>
      </c>
      <c r="H5165" t="s">
        <v>126</v>
      </c>
      <c r="I5165" t="s">
        <v>1662</v>
      </c>
      <c r="J5165" t="s">
        <v>1793</v>
      </c>
      <c r="K5165" t="s">
        <v>1995</v>
      </c>
      <c r="L5165" t="s">
        <v>1631</v>
      </c>
      <c r="M5165">
        <v>5</v>
      </c>
    </row>
    <row r="5166" spans="1:13" x14ac:dyDescent="0.3">
      <c r="A5166" t="s">
        <v>275</v>
      </c>
      <c r="B5166">
        <v>2017</v>
      </c>
      <c r="C5166" s="1">
        <v>335000</v>
      </c>
      <c r="D5166">
        <v>25000</v>
      </c>
      <c r="E5166" t="s">
        <v>10</v>
      </c>
      <c r="F5166" t="s">
        <v>25</v>
      </c>
      <c r="G5166" t="s">
        <v>12</v>
      </c>
      <c r="H5166" t="s">
        <v>121</v>
      </c>
      <c r="I5166" t="s">
        <v>1729</v>
      </c>
      <c r="J5166" t="s">
        <v>1730</v>
      </c>
      <c r="K5166" t="s">
        <v>1758</v>
      </c>
      <c r="L5166" t="s">
        <v>1731</v>
      </c>
      <c r="M5166">
        <v>5</v>
      </c>
    </row>
    <row r="5167" spans="1:13" x14ac:dyDescent="0.3">
      <c r="A5167" t="s">
        <v>219</v>
      </c>
      <c r="B5167">
        <v>2017</v>
      </c>
      <c r="C5167" s="1">
        <v>755000</v>
      </c>
      <c r="D5167">
        <v>20000</v>
      </c>
      <c r="E5167" t="s">
        <v>14</v>
      </c>
      <c r="F5167" t="s">
        <v>25</v>
      </c>
      <c r="G5167" t="s">
        <v>12</v>
      </c>
      <c r="H5167" t="s">
        <v>121</v>
      </c>
      <c r="I5167" t="s">
        <v>2075</v>
      </c>
      <c r="J5167" t="s">
        <v>1625</v>
      </c>
      <c r="K5167" t="s">
        <v>2076</v>
      </c>
      <c r="L5167" t="s">
        <v>1627</v>
      </c>
      <c r="M5167">
        <v>5</v>
      </c>
    </row>
    <row r="5168" spans="1:13" x14ac:dyDescent="0.3">
      <c r="A5168" t="s">
        <v>173</v>
      </c>
      <c r="B5168">
        <v>2017</v>
      </c>
      <c r="C5168" s="1">
        <v>340000</v>
      </c>
      <c r="D5168">
        <v>30000</v>
      </c>
      <c r="E5168" t="s">
        <v>10</v>
      </c>
      <c r="F5168" t="s">
        <v>25</v>
      </c>
      <c r="G5168" t="s">
        <v>12</v>
      </c>
      <c r="H5168" t="s">
        <v>121</v>
      </c>
      <c r="I5168" t="s">
        <v>2031</v>
      </c>
      <c r="J5168" t="s">
        <v>2250</v>
      </c>
      <c r="K5168" t="s">
        <v>2251</v>
      </c>
      <c r="L5168" t="s">
        <v>2252</v>
      </c>
      <c r="M5168">
        <v>5</v>
      </c>
    </row>
    <row r="5169" spans="1:13" x14ac:dyDescent="0.3">
      <c r="A5169" t="s">
        <v>3668</v>
      </c>
      <c r="B5169">
        <v>2009</v>
      </c>
      <c r="C5169" s="1">
        <v>1000000</v>
      </c>
      <c r="D5169">
        <v>80000</v>
      </c>
      <c r="E5169" t="s">
        <v>10</v>
      </c>
      <c r="F5169" t="s">
        <v>25</v>
      </c>
      <c r="G5169" t="s">
        <v>19</v>
      </c>
      <c r="H5169" t="s">
        <v>154</v>
      </c>
      <c r="I5169" t="s">
        <v>3235</v>
      </c>
      <c r="J5169" t="s">
        <v>3669</v>
      </c>
      <c r="K5169" t="s">
        <v>3670</v>
      </c>
      <c r="L5169" t="s">
        <v>3671</v>
      </c>
      <c r="M5169">
        <v>5</v>
      </c>
    </row>
    <row r="5170" spans="1:13" x14ac:dyDescent="0.3">
      <c r="A5170" t="s">
        <v>231</v>
      </c>
      <c r="B5170">
        <v>2018</v>
      </c>
      <c r="C5170" s="1">
        <v>1237000</v>
      </c>
      <c r="D5170">
        <v>46000</v>
      </c>
      <c r="E5170" t="s">
        <v>14</v>
      </c>
      <c r="F5170" t="s">
        <v>25</v>
      </c>
      <c r="G5170" t="s">
        <v>12</v>
      </c>
      <c r="H5170" t="s">
        <v>121</v>
      </c>
      <c r="I5170" t="s">
        <v>1911</v>
      </c>
      <c r="J5170" t="s">
        <v>1900</v>
      </c>
      <c r="K5170" t="s">
        <v>1912</v>
      </c>
      <c r="L5170" t="s">
        <v>1913</v>
      </c>
      <c r="M5170">
        <v>5</v>
      </c>
    </row>
    <row r="5171" spans="1:13" x14ac:dyDescent="0.3">
      <c r="A5171" t="s">
        <v>583</v>
      </c>
      <c r="B5171">
        <v>2013</v>
      </c>
      <c r="C5171" s="1">
        <v>350000</v>
      </c>
      <c r="D5171">
        <v>70000</v>
      </c>
      <c r="E5171" t="s">
        <v>14</v>
      </c>
      <c r="F5171" t="s">
        <v>25</v>
      </c>
      <c r="G5171" t="s">
        <v>12</v>
      </c>
      <c r="H5171" t="s">
        <v>126</v>
      </c>
      <c r="I5171" t="s">
        <v>2442</v>
      </c>
      <c r="J5171" t="s">
        <v>1704</v>
      </c>
      <c r="K5171" t="s">
        <v>1675</v>
      </c>
      <c r="L5171" t="s">
        <v>2443</v>
      </c>
      <c r="M5171">
        <v>5</v>
      </c>
    </row>
    <row r="5172" spans="1:13" x14ac:dyDescent="0.3">
      <c r="A5172" t="s">
        <v>239</v>
      </c>
      <c r="B5172">
        <v>2000</v>
      </c>
      <c r="C5172" s="1">
        <v>31000</v>
      </c>
      <c r="D5172">
        <v>56194</v>
      </c>
      <c r="E5172" t="s">
        <v>10</v>
      </c>
      <c r="F5172" t="s">
        <v>25</v>
      </c>
      <c r="G5172" t="s">
        <v>12</v>
      </c>
      <c r="H5172" t="s">
        <v>151</v>
      </c>
      <c r="I5172" t="s">
        <v>1642</v>
      </c>
      <c r="J5172" t="s">
        <v>1655</v>
      </c>
      <c r="K5172" t="s">
        <v>1656</v>
      </c>
      <c r="L5172" t="s">
        <v>1657</v>
      </c>
      <c r="M5172">
        <v>4</v>
      </c>
    </row>
    <row r="5173" spans="1:13" x14ac:dyDescent="0.3">
      <c r="A5173" t="s">
        <v>1190</v>
      </c>
      <c r="B5173">
        <v>2018</v>
      </c>
      <c r="C5173" s="1">
        <v>695000</v>
      </c>
      <c r="D5173">
        <v>40000</v>
      </c>
      <c r="E5173" t="s">
        <v>10</v>
      </c>
      <c r="F5173" t="s">
        <v>25</v>
      </c>
      <c r="G5173" t="s">
        <v>12</v>
      </c>
      <c r="H5173" t="s">
        <v>121</v>
      </c>
      <c r="I5173" t="s">
        <v>1817</v>
      </c>
      <c r="J5173" t="s">
        <v>1647</v>
      </c>
      <c r="K5173" t="s">
        <v>1870</v>
      </c>
      <c r="L5173" t="s">
        <v>1871</v>
      </c>
      <c r="M5173">
        <v>5</v>
      </c>
    </row>
    <row r="5174" spans="1:13" x14ac:dyDescent="0.3">
      <c r="A5174" t="s">
        <v>346</v>
      </c>
      <c r="B5174">
        <v>2015</v>
      </c>
      <c r="C5174" s="1">
        <v>270000</v>
      </c>
      <c r="D5174">
        <v>40000</v>
      </c>
      <c r="E5174" t="s">
        <v>10</v>
      </c>
      <c r="F5174" t="s">
        <v>25</v>
      </c>
      <c r="G5174" t="s">
        <v>12</v>
      </c>
      <c r="H5174" t="s">
        <v>121</v>
      </c>
      <c r="I5174" t="s">
        <v>2085</v>
      </c>
      <c r="J5174" t="s">
        <v>1655</v>
      </c>
      <c r="K5174" t="s">
        <v>1711</v>
      </c>
      <c r="L5174" t="s">
        <v>1712</v>
      </c>
      <c r="M5174">
        <v>5</v>
      </c>
    </row>
    <row r="5175" spans="1:13" x14ac:dyDescent="0.3">
      <c r="A5175" t="s">
        <v>230</v>
      </c>
      <c r="B5175">
        <v>2016</v>
      </c>
      <c r="C5175" s="1">
        <v>790000</v>
      </c>
      <c r="D5175">
        <v>120000</v>
      </c>
      <c r="E5175" t="s">
        <v>14</v>
      </c>
      <c r="F5175" t="s">
        <v>25</v>
      </c>
      <c r="G5175" t="s">
        <v>12</v>
      </c>
      <c r="H5175" t="s">
        <v>121</v>
      </c>
      <c r="I5175" t="s">
        <v>1684</v>
      </c>
      <c r="J5175" t="s">
        <v>1625</v>
      </c>
      <c r="K5175" t="s">
        <v>1685</v>
      </c>
      <c r="L5175" t="s">
        <v>1686</v>
      </c>
      <c r="M5175">
        <v>7</v>
      </c>
    </row>
    <row r="5176" spans="1:13" x14ac:dyDescent="0.3">
      <c r="A5176" t="s">
        <v>1012</v>
      </c>
      <c r="B5176">
        <v>2016</v>
      </c>
      <c r="C5176" s="1">
        <v>590000</v>
      </c>
      <c r="D5176">
        <v>120000</v>
      </c>
      <c r="E5176" t="s">
        <v>14</v>
      </c>
      <c r="F5176" t="s">
        <v>25</v>
      </c>
      <c r="G5176" t="s">
        <v>12</v>
      </c>
      <c r="H5176" t="s">
        <v>121</v>
      </c>
      <c r="I5176" t="s">
        <v>1825</v>
      </c>
      <c r="J5176" t="s">
        <v>1625</v>
      </c>
      <c r="K5176" t="s">
        <v>1626</v>
      </c>
      <c r="L5176" t="s">
        <v>1627</v>
      </c>
      <c r="M5176">
        <v>5</v>
      </c>
    </row>
    <row r="5177" spans="1:13" x14ac:dyDescent="0.3">
      <c r="A5177" t="s">
        <v>1534</v>
      </c>
      <c r="B5177">
        <v>2017</v>
      </c>
      <c r="C5177" s="1">
        <v>635000</v>
      </c>
      <c r="D5177">
        <v>120000</v>
      </c>
      <c r="E5177" t="s">
        <v>10</v>
      </c>
      <c r="F5177" t="s">
        <v>25</v>
      </c>
      <c r="G5177" t="s">
        <v>19</v>
      </c>
      <c r="H5177" t="s">
        <v>121</v>
      </c>
      <c r="I5177" t="s">
        <v>1869</v>
      </c>
      <c r="J5177" t="s">
        <v>1647</v>
      </c>
      <c r="K5177" t="s">
        <v>1870</v>
      </c>
      <c r="L5177" t="s">
        <v>1871</v>
      </c>
      <c r="M5177">
        <v>5</v>
      </c>
    </row>
    <row r="5178" spans="1:13" x14ac:dyDescent="0.3">
      <c r="A5178" t="s">
        <v>2169</v>
      </c>
      <c r="B5178">
        <v>2015</v>
      </c>
      <c r="C5178" s="1">
        <v>540000</v>
      </c>
      <c r="D5178">
        <v>110000</v>
      </c>
      <c r="E5178" t="s">
        <v>14</v>
      </c>
      <c r="F5178" t="s">
        <v>25</v>
      </c>
      <c r="G5178" t="s">
        <v>12</v>
      </c>
      <c r="H5178" t="s">
        <v>126</v>
      </c>
      <c r="I5178" t="s">
        <v>2170</v>
      </c>
      <c r="J5178" t="s">
        <v>2164</v>
      </c>
      <c r="K5178" t="s">
        <v>1920</v>
      </c>
      <c r="L5178" t="s">
        <v>2171</v>
      </c>
      <c r="M5178">
        <v>7</v>
      </c>
    </row>
    <row r="5179" spans="1:13" x14ac:dyDescent="0.3">
      <c r="A5179" t="s">
        <v>753</v>
      </c>
      <c r="B5179">
        <v>2012</v>
      </c>
      <c r="C5179" s="1">
        <v>265000</v>
      </c>
      <c r="D5179">
        <v>67000</v>
      </c>
      <c r="E5179" t="s">
        <v>14</v>
      </c>
      <c r="F5179" t="s">
        <v>25</v>
      </c>
      <c r="G5179" t="s">
        <v>12</v>
      </c>
      <c r="H5179" t="s">
        <v>126</v>
      </c>
      <c r="I5179" t="s">
        <v>2192</v>
      </c>
      <c r="J5179" t="s">
        <v>1667</v>
      </c>
      <c r="K5179" t="s">
        <v>2647</v>
      </c>
      <c r="L5179" t="s">
        <v>1665</v>
      </c>
      <c r="M5179">
        <v>5</v>
      </c>
    </row>
    <row r="5180" spans="1:13" x14ac:dyDescent="0.3">
      <c r="A5180" t="s">
        <v>471</v>
      </c>
      <c r="B5180">
        <v>2014</v>
      </c>
      <c r="C5180" s="1">
        <v>600000</v>
      </c>
      <c r="D5180">
        <v>50000</v>
      </c>
      <c r="E5180" t="s">
        <v>14</v>
      </c>
      <c r="F5180" t="s">
        <v>25</v>
      </c>
      <c r="G5180" t="s">
        <v>12</v>
      </c>
      <c r="H5180" t="s">
        <v>121</v>
      </c>
      <c r="I5180" t="s">
        <v>1624</v>
      </c>
      <c r="J5180" t="s">
        <v>1625</v>
      </c>
      <c r="K5180" t="s">
        <v>1626</v>
      </c>
      <c r="L5180" t="s">
        <v>1627</v>
      </c>
      <c r="M5180">
        <v>5</v>
      </c>
    </row>
    <row r="5181" spans="1:13" x14ac:dyDescent="0.3">
      <c r="A5181" t="s">
        <v>443</v>
      </c>
      <c r="B5181">
        <v>2012</v>
      </c>
      <c r="C5181" s="1">
        <v>409999</v>
      </c>
      <c r="D5181">
        <v>100000</v>
      </c>
      <c r="E5181" t="s">
        <v>14</v>
      </c>
      <c r="F5181" t="s">
        <v>25</v>
      </c>
      <c r="G5181" t="s">
        <v>12</v>
      </c>
      <c r="H5181" t="s">
        <v>126</v>
      </c>
      <c r="I5181" t="s">
        <v>1899</v>
      </c>
      <c r="J5181" t="s">
        <v>1900</v>
      </c>
      <c r="K5181" t="s">
        <v>2132</v>
      </c>
      <c r="L5181" t="s">
        <v>1913</v>
      </c>
      <c r="M5181">
        <v>5</v>
      </c>
    </row>
    <row r="5182" spans="1:13" x14ac:dyDescent="0.3">
      <c r="A5182" t="s">
        <v>174</v>
      </c>
      <c r="B5182">
        <v>2015</v>
      </c>
      <c r="C5182" s="1">
        <v>525000</v>
      </c>
      <c r="D5182">
        <v>80000</v>
      </c>
      <c r="E5182" t="s">
        <v>14</v>
      </c>
      <c r="F5182" t="s">
        <v>25</v>
      </c>
      <c r="G5182" t="s">
        <v>12</v>
      </c>
      <c r="H5182" t="s">
        <v>126</v>
      </c>
      <c r="I5182" t="s">
        <v>1658</v>
      </c>
      <c r="J5182" t="s">
        <v>1659</v>
      </c>
      <c r="K5182" t="s">
        <v>1758</v>
      </c>
      <c r="L5182" t="s">
        <v>1661</v>
      </c>
      <c r="M5182">
        <v>5</v>
      </c>
    </row>
    <row r="5183" spans="1:13" x14ac:dyDescent="0.3">
      <c r="A5183" t="s">
        <v>2992</v>
      </c>
      <c r="B5183">
        <v>2011</v>
      </c>
      <c r="C5183" s="1">
        <v>150000</v>
      </c>
      <c r="D5183">
        <v>50000</v>
      </c>
      <c r="E5183" t="s">
        <v>14</v>
      </c>
      <c r="F5183" t="s">
        <v>25</v>
      </c>
      <c r="G5183" t="s">
        <v>12</v>
      </c>
      <c r="H5183" t="s">
        <v>121</v>
      </c>
      <c r="I5183" t="s">
        <v>1756</v>
      </c>
      <c r="J5183" t="s">
        <v>1663</v>
      </c>
      <c r="K5183" t="s">
        <v>2029</v>
      </c>
      <c r="L5183" t="s">
        <v>1665</v>
      </c>
      <c r="M5183">
        <v>5</v>
      </c>
    </row>
    <row r="5184" spans="1:13" x14ac:dyDescent="0.3">
      <c r="A5184" t="s">
        <v>984</v>
      </c>
      <c r="B5184">
        <v>2007</v>
      </c>
      <c r="C5184" s="1">
        <v>55000</v>
      </c>
      <c r="D5184">
        <v>70000</v>
      </c>
      <c r="E5184" t="s">
        <v>10</v>
      </c>
      <c r="F5184" t="s">
        <v>25</v>
      </c>
      <c r="G5184" t="s">
        <v>12</v>
      </c>
      <c r="H5184" t="s">
        <v>154</v>
      </c>
      <c r="I5184" t="s">
        <v>2847</v>
      </c>
      <c r="J5184" t="s">
        <v>1643</v>
      </c>
      <c r="K5184" t="s">
        <v>2485</v>
      </c>
      <c r="L5184" t="s">
        <v>3424</v>
      </c>
      <c r="M5184">
        <v>5</v>
      </c>
    </row>
    <row r="5185" spans="1:13" x14ac:dyDescent="0.3">
      <c r="A5185" t="s">
        <v>3672</v>
      </c>
      <c r="B5185">
        <v>2011</v>
      </c>
      <c r="C5185" s="1">
        <v>130000</v>
      </c>
      <c r="D5185">
        <v>70000</v>
      </c>
      <c r="E5185" t="s">
        <v>10</v>
      </c>
      <c r="F5185" t="s">
        <v>25</v>
      </c>
      <c r="G5185" t="s">
        <v>12</v>
      </c>
      <c r="H5185" t="s">
        <v>126</v>
      </c>
      <c r="I5185" t="s">
        <v>1720</v>
      </c>
      <c r="J5185" t="s">
        <v>1655</v>
      </c>
      <c r="K5185" t="s">
        <v>1721</v>
      </c>
      <c r="L5185" t="s">
        <v>1722</v>
      </c>
      <c r="M5185">
        <v>5</v>
      </c>
    </row>
    <row r="5186" spans="1:13" x14ac:dyDescent="0.3">
      <c r="A5186" t="s">
        <v>1375</v>
      </c>
      <c r="B5186">
        <v>2017</v>
      </c>
      <c r="C5186" s="1">
        <v>925000</v>
      </c>
      <c r="D5186">
        <v>50000</v>
      </c>
      <c r="E5186" t="s">
        <v>14</v>
      </c>
      <c r="F5186" t="s">
        <v>25</v>
      </c>
      <c r="G5186" t="s">
        <v>12</v>
      </c>
      <c r="H5186" t="s">
        <v>121</v>
      </c>
      <c r="I5186" t="s">
        <v>1718</v>
      </c>
      <c r="J5186" t="s">
        <v>1625</v>
      </c>
      <c r="K5186" t="s">
        <v>1685</v>
      </c>
      <c r="L5186" t="s">
        <v>1686</v>
      </c>
      <c r="M5186">
        <v>5</v>
      </c>
    </row>
    <row r="5187" spans="1:13" x14ac:dyDescent="0.3">
      <c r="A5187" t="s">
        <v>3219</v>
      </c>
      <c r="B5187">
        <v>2017</v>
      </c>
      <c r="C5187" s="1">
        <v>690000</v>
      </c>
      <c r="D5187">
        <v>65000</v>
      </c>
      <c r="E5187" t="s">
        <v>14</v>
      </c>
      <c r="F5187" t="s">
        <v>25</v>
      </c>
      <c r="G5187" t="s">
        <v>12</v>
      </c>
      <c r="H5187" t="s">
        <v>126</v>
      </c>
      <c r="I5187" t="s">
        <v>3220</v>
      </c>
      <c r="J5187" t="s">
        <v>1667</v>
      </c>
      <c r="K5187" t="s">
        <v>1909</v>
      </c>
      <c r="L5187" t="s">
        <v>1910</v>
      </c>
      <c r="M5187">
        <v>7</v>
      </c>
    </row>
    <row r="5188" spans="1:13" x14ac:dyDescent="0.3">
      <c r="A5188" t="s">
        <v>223</v>
      </c>
      <c r="B5188">
        <v>2012</v>
      </c>
      <c r="C5188" s="1">
        <v>560000</v>
      </c>
      <c r="D5188">
        <v>200000</v>
      </c>
      <c r="E5188" t="s">
        <v>14</v>
      </c>
      <c r="F5188" t="s">
        <v>25</v>
      </c>
      <c r="G5188" t="s">
        <v>12</v>
      </c>
      <c r="H5188" t="s">
        <v>126</v>
      </c>
      <c r="I5188" t="s">
        <v>1918</v>
      </c>
      <c r="J5188" t="s">
        <v>1625</v>
      </c>
      <c r="K5188" t="s">
        <v>1811</v>
      </c>
      <c r="L5188" t="s">
        <v>1686</v>
      </c>
      <c r="M5188">
        <v>7</v>
      </c>
    </row>
    <row r="5189" spans="1:13" x14ac:dyDescent="0.3">
      <c r="A5189" t="s">
        <v>3673</v>
      </c>
      <c r="B5189">
        <v>2018</v>
      </c>
      <c r="C5189" s="1">
        <v>950000</v>
      </c>
      <c r="D5189">
        <v>7500</v>
      </c>
      <c r="E5189" t="s">
        <v>14</v>
      </c>
      <c r="F5189" t="s">
        <v>25</v>
      </c>
      <c r="G5189" t="s">
        <v>12</v>
      </c>
      <c r="H5189" t="s">
        <v>121</v>
      </c>
      <c r="I5189" t="s">
        <v>2062</v>
      </c>
      <c r="J5189" t="s">
        <v>1625</v>
      </c>
      <c r="K5189" t="s">
        <v>2630</v>
      </c>
      <c r="L5189" t="s">
        <v>1686</v>
      </c>
      <c r="M5189">
        <v>5</v>
      </c>
    </row>
    <row r="5190" spans="1:13" x14ac:dyDescent="0.3">
      <c r="A5190" t="s">
        <v>3219</v>
      </c>
      <c r="B5190">
        <v>2017</v>
      </c>
      <c r="C5190" s="1">
        <v>695000</v>
      </c>
      <c r="D5190">
        <v>65000</v>
      </c>
      <c r="E5190" t="s">
        <v>14</v>
      </c>
      <c r="F5190" t="s">
        <v>25</v>
      </c>
      <c r="G5190" t="s">
        <v>12</v>
      </c>
      <c r="H5190" t="s">
        <v>126</v>
      </c>
      <c r="I5190" t="s">
        <v>3220</v>
      </c>
      <c r="J5190" t="s">
        <v>1667</v>
      </c>
      <c r="K5190" t="s">
        <v>1909</v>
      </c>
      <c r="L5190" t="s">
        <v>1910</v>
      </c>
      <c r="M5190">
        <v>7</v>
      </c>
    </row>
    <row r="5191" spans="1:13" x14ac:dyDescent="0.3">
      <c r="A5191" t="s">
        <v>548</v>
      </c>
      <c r="B5191">
        <v>2013</v>
      </c>
      <c r="C5191" s="1">
        <v>450000</v>
      </c>
      <c r="D5191">
        <v>35000</v>
      </c>
      <c r="E5191" t="s">
        <v>10</v>
      </c>
      <c r="F5191" t="s">
        <v>25</v>
      </c>
      <c r="G5191" t="s">
        <v>12</v>
      </c>
      <c r="H5191" t="s">
        <v>126</v>
      </c>
      <c r="I5191" t="s">
        <v>1723</v>
      </c>
      <c r="J5191" t="s">
        <v>1647</v>
      </c>
      <c r="K5191" t="s">
        <v>2037</v>
      </c>
      <c r="L5191" t="s">
        <v>1865</v>
      </c>
      <c r="M5191">
        <v>5</v>
      </c>
    </row>
    <row r="5192" spans="1:13" x14ac:dyDescent="0.3">
      <c r="A5192" t="s">
        <v>3674</v>
      </c>
      <c r="B5192">
        <v>2013</v>
      </c>
      <c r="C5192" s="1">
        <v>2000000</v>
      </c>
      <c r="D5192">
        <v>60000</v>
      </c>
      <c r="E5192" t="s">
        <v>14</v>
      </c>
      <c r="F5192" t="s">
        <v>25</v>
      </c>
      <c r="G5192" t="s">
        <v>19</v>
      </c>
      <c r="H5192" t="s">
        <v>121</v>
      </c>
      <c r="I5192" t="s">
        <v>2052</v>
      </c>
      <c r="J5192" t="s">
        <v>2579</v>
      </c>
      <c r="K5192" t="s">
        <v>3675</v>
      </c>
      <c r="L5192" t="s">
        <v>3676</v>
      </c>
      <c r="M5192">
        <v>5</v>
      </c>
    </row>
    <row r="5193" spans="1:13" x14ac:dyDescent="0.3">
      <c r="A5193" t="s">
        <v>1343</v>
      </c>
      <c r="B5193">
        <v>2009</v>
      </c>
      <c r="C5193" s="1">
        <v>229999</v>
      </c>
      <c r="D5193">
        <v>71000</v>
      </c>
      <c r="E5193" t="s">
        <v>10</v>
      </c>
      <c r="F5193" t="s">
        <v>25</v>
      </c>
      <c r="G5193" t="s">
        <v>12</v>
      </c>
      <c r="H5193" t="s">
        <v>121</v>
      </c>
      <c r="I5193" t="s">
        <v>1642</v>
      </c>
      <c r="J5193" t="s">
        <v>1647</v>
      </c>
      <c r="K5193" t="s">
        <v>2485</v>
      </c>
      <c r="L5193" t="s">
        <v>3021</v>
      </c>
      <c r="M5193">
        <v>5</v>
      </c>
    </row>
    <row r="5194" spans="1:13" x14ac:dyDescent="0.3">
      <c r="A5194" t="s">
        <v>559</v>
      </c>
      <c r="B5194">
        <v>2017</v>
      </c>
      <c r="C5194" s="1">
        <v>300000</v>
      </c>
      <c r="D5194">
        <v>30000</v>
      </c>
      <c r="E5194" t="s">
        <v>10</v>
      </c>
      <c r="F5194" t="s">
        <v>25</v>
      </c>
      <c r="G5194" t="s">
        <v>12</v>
      </c>
      <c r="H5194" t="s">
        <v>121</v>
      </c>
      <c r="I5194" t="s">
        <v>1729</v>
      </c>
      <c r="J5194" t="s">
        <v>1730</v>
      </c>
      <c r="K5194" t="s">
        <v>1758</v>
      </c>
      <c r="L5194" t="s">
        <v>1731</v>
      </c>
      <c r="M5194">
        <v>5</v>
      </c>
    </row>
    <row r="5195" spans="1:13" x14ac:dyDescent="0.3">
      <c r="A5195" t="s">
        <v>163</v>
      </c>
      <c r="B5195">
        <v>2012</v>
      </c>
      <c r="C5195" s="1">
        <v>200000</v>
      </c>
      <c r="D5195">
        <v>50000</v>
      </c>
      <c r="E5195" t="s">
        <v>10</v>
      </c>
      <c r="F5195" t="s">
        <v>25</v>
      </c>
      <c r="G5195" t="s">
        <v>12</v>
      </c>
      <c r="H5195" t="s">
        <v>126</v>
      </c>
      <c r="I5195" t="s">
        <v>1687</v>
      </c>
      <c r="J5195" t="s">
        <v>1655</v>
      </c>
      <c r="K5195" t="s">
        <v>1688</v>
      </c>
      <c r="L5195" t="s">
        <v>1689</v>
      </c>
      <c r="M5195">
        <v>5</v>
      </c>
    </row>
    <row r="5196" spans="1:13" x14ac:dyDescent="0.3">
      <c r="A5196" t="s">
        <v>3677</v>
      </c>
      <c r="B5196">
        <v>2008</v>
      </c>
      <c r="C5196" s="1">
        <v>725000</v>
      </c>
      <c r="D5196">
        <v>80000</v>
      </c>
      <c r="E5196" t="s">
        <v>14</v>
      </c>
      <c r="F5196" t="s">
        <v>25</v>
      </c>
      <c r="G5196" t="s">
        <v>19</v>
      </c>
      <c r="H5196" t="s">
        <v>126</v>
      </c>
      <c r="I5196" t="s">
        <v>1802</v>
      </c>
      <c r="J5196" t="s">
        <v>1769</v>
      </c>
      <c r="K5196" t="s">
        <v>1803</v>
      </c>
      <c r="L5196" t="s">
        <v>1804</v>
      </c>
      <c r="M5196">
        <v>5</v>
      </c>
    </row>
    <row r="5197" spans="1:13" x14ac:dyDescent="0.3">
      <c r="A5197" t="s">
        <v>2758</v>
      </c>
      <c r="B5197">
        <v>2011</v>
      </c>
      <c r="C5197" s="1">
        <v>235000</v>
      </c>
      <c r="D5197">
        <v>90000</v>
      </c>
      <c r="E5197" t="s">
        <v>10</v>
      </c>
      <c r="F5197" t="s">
        <v>25</v>
      </c>
      <c r="G5197" t="s">
        <v>12</v>
      </c>
      <c r="H5197" t="s">
        <v>126</v>
      </c>
      <c r="I5197" t="s">
        <v>2544</v>
      </c>
      <c r="J5197" t="s">
        <v>1681</v>
      </c>
      <c r="K5197" t="s">
        <v>2035</v>
      </c>
      <c r="L5197" t="s">
        <v>1739</v>
      </c>
      <c r="M5197">
        <v>5</v>
      </c>
    </row>
    <row r="5198" spans="1:13" x14ac:dyDescent="0.3">
      <c r="A5198" t="s">
        <v>2493</v>
      </c>
      <c r="B5198">
        <v>2017</v>
      </c>
      <c r="C5198" s="1">
        <v>666000</v>
      </c>
      <c r="D5198">
        <v>13000</v>
      </c>
      <c r="E5198" t="s">
        <v>10</v>
      </c>
      <c r="F5198" t="s">
        <v>25</v>
      </c>
      <c r="G5198" t="s">
        <v>12</v>
      </c>
      <c r="H5198" t="s">
        <v>121</v>
      </c>
      <c r="I5198" t="s">
        <v>1723</v>
      </c>
      <c r="J5198" t="s">
        <v>1647</v>
      </c>
      <c r="K5198" t="s">
        <v>1724</v>
      </c>
      <c r="L5198" t="s">
        <v>1725</v>
      </c>
      <c r="M5198">
        <v>5</v>
      </c>
    </row>
    <row r="5199" spans="1:13" x14ac:dyDescent="0.3">
      <c r="A5199" t="s">
        <v>120</v>
      </c>
      <c r="B5199">
        <v>2000</v>
      </c>
      <c r="C5199" s="1">
        <v>65000</v>
      </c>
      <c r="D5199">
        <v>100000</v>
      </c>
      <c r="E5199" t="s">
        <v>10</v>
      </c>
      <c r="F5199" t="s">
        <v>25</v>
      </c>
      <c r="G5199" t="s">
        <v>12</v>
      </c>
      <c r="H5199" t="s">
        <v>154</v>
      </c>
      <c r="I5199" t="s">
        <v>1642</v>
      </c>
      <c r="J5199" t="s">
        <v>1655</v>
      </c>
      <c r="K5199" t="s">
        <v>1656</v>
      </c>
      <c r="L5199" t="s">
        <v>1657</v>
      </c>
      <c r="M5199">
        <v>4</v>
      </c>
    </row>
    <row r="5200" spans="1:13" x14ac:dyDescent="0.3">
      <c r="A5200" t="s">
        <v>269</v>
      </c>
      <c r="B5200">
        <v>2004</v>
      </c>
      <c r="C5200" s="1">
        <v>85000</v>
      </c>
      <c r="D5200">
        <v>80000</v>
      </c>
      <c r="E5200" t="s">
        <v>10</v>
      </c>
      <c r="F5200" t="s">
        <v>25</v>
      </c>
      <c r="G5200" t="s">
        <v>12</v>
      </c>
      <c r="H5200" t="s">
        <v>154</v>
      </c>
      <c r="I5200" t="s">
        <v>1676</v>
      </c>
      <c r="J5200" t="s">
        <v>1676</v>
      </c>
      <c r="K5200" t="s">
        <v>1676</v>
      </c>
      <c r="L5200" t="s">
        <v>1676</v>
      </c>
    </row>
    <row r="5201" spans="1:13" x14ac:dyDescent="0.3">
      <c r="A5201" t="s">
        <v>876</v>
      </c>
      <c r="B5201">
        <v>2018</v>
      </c>
      <c r="C5201" s="1">
        <v>834000</v>
      </c>
      <c r="D5201">
        <v>30000</v>
      </c>
      <c r="E5201" t="s">
        <v>14</v>
      </c>
      <c r="F5201" t="s">
        <v>25</v>
      </c>
      <c r="G5201" t="s">
        <v>12</v>
      </c>
      <c r="H5201" t="s">
        <v>121</v>
      </c>
      <c r="I5201" t="s">
        <v>1697</v>
      </c>
      <c r="J5201" t="s">
        <v>1629</v>
      </c>
      <c r="K5201" t="s">
        <v>1698</v>
      </c>
      <c r="L5201" t="s">
        <v>1686</v>
      </c>
      <c r="M5201">
        <v>5</v>
      </c>
    </row>
    <row r="5202" spans="1:13" x14ac:dyDescent="0.3">
      <c r="A5202" t="s">
        <v>677</v>
      </c>
      <c r="B5202">
        <v>2012</v>
      </c>
      <c r="C5202" s="1">
        <v>430000</v>
      </c>
      <c r="D5202">
        <v>120000</v>
      </c>
      <c r="E5202" t="s">
        <v>14</v>
      </c>
      <c r="F5202" t="s">
        <v>25</v>
      </c>
      <c r="G5202" t="s">
        <v>12</v>
      </c>
      <c r="H5202" t="s">
        <v>121</v>
      </c>
      <c r="I5202" t="s">
        <v>2170</v>
      </c>
      <c r="J5202" t="s">
        <v>2164</v>
      </c>
      <c r="K5202" t="s">
        <v>1920</v>
      </c>
      <c r="L5202" t="s">
        <v>2171</v>
      </c>
      <c r="M5202">
        <v>7</v>
      </c>
    </row>
    <row r="5203" spans="1:13" x14ac:dyDescent="0.3">
      <c r="A5203" t="s">
        <v>227</v>
      </c>
      <c r="B5203">
        <v>2010</v>
      </c>
      <c r="C5203" s="1">
        <v>360000</v>
      </c>
      <c r="D5203">
        <v>120000</v>
      </c>
      <c r="E5203" t="s">
        <v>14</v>
      </c>
      <c r="F5203" t="s">
        <v>25</v>
      </c>
      <c r="G5203" t="s">
        <v>12</v>
      </c>
      <c r="H5203" t="s">
        <v>126</v>
      </c>
      <c r="I5203" t="s">
        <v>1750</v>
      </c>
      <c r="J5203" t="s">
        <v>1625</v>
      </c>
      <c r="K5203" t="s">
        <v>2035</v>
      </c>
      <c r="L5203" t="s">
        <v>1627</v>
      </c>
      <c r="M5203">
        <v>5</v>
      </c>
    </row>
    <row r="5204" spans="1:13" x14ac:dyDescent="0.3">
      <c r="A5204" t="s">
        <v>241</v>
      </c>
      <c r="B5204">
        <v>2014</v>
      </c>
      <c r="C5204" s="1">
        <v>240000</v>
      </c>
      <c r="D5204">
        <v>70000</v>
      </c>
      <c r="E5204" t="s">
        <v>10</v>
      </c>
      <c r="F5204" t="s">
        <v>25</v>
      </c>
      <c r="G5204" t="s">
        <v>12</v>
      </c>
      <c r="H5204" t="s">
        <v>121</v>
      </c>
      <c r="I5204" t="s">
        <v>2031</v>
      </c>
      <c r="J5204" t="s">
        <v>2250</v>
      </c>
      <c r="K5204" t="s">
        <v>2251</v>
      </c>
      <c r="L5204" t="s">
        <v>2252</v>
      </c>
      <c r="M5204">
        <v>5</v>
      </c>
    </row>
    <row r="5205" spans="1:13" x14ac:dyDescent="0.3">
      <c r="A5205" t="s">
        <v>1824</v>
      </c>
      <c r="B5205">
        <v>2016</v>
      </c>
      <c r="C5205" s="1">
        <v>210000</v>
      </c>
      <c r="D5205">
        <v>210000</v>
      </c>
      <c r="E5205" t="s">
        <v>14</v>
      </c>
      <c r="F5205" t="s">
        <v>25</v>
      </c>
      <c r="G5205" t="s">
        <v>12</v>
      </c>
      <c r="H5205" t="s">
        <v>121</v>
      </c>
      <c r="I5205" t="s">
        <v>1825</v>
      </c>
      <c r="J5205" t="s">
        <v>1625</v>
      </c>
      <c r="K5205" t="s">
        <v>1626</v>
      </c>
      <c r="L5205" t="s">
        <v>1627</v>
      </c>
      <c r="M5205">
        <v>5</v>
      </c>
    </row>
    <row r="5206" spans="1:13" x14ac:dyDescent="0.3">
      <c r="A5206" t="s">
        <v>3678</v>
      </c>
      <c r="B5206">
        <v>2010</v>
      </c>
      <c r="C5206" s="1">
        <v>135000</v>
      </c>
      <c r="D5206">
        <v>148000</v>
      </c>
      <c r="E5206" t="s">
        <v>14</v>
      </c>
      <c r="F5206" t="s">
        <v>25</v>
      </c>
      <c r="G5206" t="s">
        <v>12</v>
      </c>
      <c r="H5206" t="s">
        <v>126</v>
      </c>
      <c r="I5206" t="s">
        <v>1895</v>
      </c>
      <c r="J5206" t="s">
        <v>1639</v>
      </c>
      <c r="K5206" t="s">
        <v>2143</v>
      </c>
      <c r="L5206" t="s">
        <v>1898</v>
      </c>
      <c r="M5206">
        <v>5</v>
      </c>
    </row>
    <row r="5207" spans="1:13" x14ac:dyDescent="0.3">
      <c r="A5207" t="s">
        <v>1286</v>
      </c>
      <c r="B5207">
        <v>2017</v>
      </c>
      <c r="C5207" s="1">
        <v>700000</v>
      </c>
      <c r="D5207">
        <v>54188</v>
      </c>
      <c r="E5207" t="s">
        <v>14</v>
      </c>
      <c r="F5207" t="s">
        <v>25</v>
      </c>
      <c r="G5207" t="s">
        <v>12</v>
      </c>
      <c r="H5207" t="s">
        <v>121</v>
      </c>
      <c r="I5207" t="s">
        <v>2372</v>
      </c>
      <c r="J5207" t="s">
        <v>2039</v>
      </c>
      <c r="K5207" t="s">
        <v>1765</v>
      </c>
      <c r="L5207" t="s">
        <v>2105</v>
      </c>
      <c r="M5207">
        <v>7</v>
      </c>
    </row>
    <row r="5208" spans="1:13" x14ac:dyDescent="0.3">
      <c r="A5208" t="s">
        <v>1286</v>
      </c>
      <c r="B5208">
        <v>2017</v>
      </c>
      <c r="C5208" s="1">
        <v>750000</v>
      </c>
      <c r="D5208">
        <v>60000</v>
      </c>
      <c r="E5208" t="s">
        <v>14</v>
      </c>
      <c r="F5208" t="s">
        <v>25</v>
      </c>
      <c r="G5208" t="s">
        <v>12</v>
      </c>
      <c r="H5208" t="s">
        <v>121</v>
      </c>
      <c r="I5208" t="s">
        <v>2372</v>
      </c>
      <c r="J5208" t="s">
        <v>2039</v>
      </c>
      <c r="K5208" t="s">
        <v>1765</v>
      </c>
      <c r="L5208" t="s">
        <v>2105</v>
      </c>
      <c r="M5208">
        <v>7</v>
      </c>
    </row>
    <row r="5209" spans="1:13" x14ac:dyDescent="0.3">
      <c r="A5209" t="s">
        <v>941</v>
      </c>
      <c r="B5209">
        <v>2012</v>
      </c>
      <c r="C5209" s="1">
        <v>425000</v>
      </c>
      <c r="D5209">
        <v>90000</v>
      </c>
      <c r="E5209" t="s">
        <v>14</v>
      </c>
      <c r="F5209" t="s">
        <v>25</v>
      </c>
      <c r="G5209" t="s">
        <v>12</v>
      </c>
      <c r="H5209" t="s">
        <v>121</v>
      </c>
      <c r="I5209" t="s">
        <v>2428</v>
      </c>
      <c r="J5209" t="s">
        <v>1832</v>
      </c>
      <c r="K5209" t="s">
        <v>1998</v>
      </c>
      <c r="L5209" t="s">
        <v>1631</v>
      </c>
      <c r="M5209">
        <v>5</v>
      </c>
    </row>
    <row r="5210" spans="1:13" x14ac:dyDescent="0.3">
      <c r="A5210" t="s">
        <v>266</v>
      </c>
      <c r="B5210">
        <v>2011</v>
      </c>
      <c r="C5210" s="1">
        <v>150000</v>
      </c>
      <c r="D5210">
        <v>100000</v>
      </c>
      <c r="E5210" t="s">
        <v>10</v>
      </c>
      <c r="F5210" t="s">
        <v>25</v>
      </c>
      <c r="G5210" t="s">
        <v>12</v>
      </c>
      <c r="H5210" t="s">
        <v>154</v>
      </c>
      <c r="I5210" t="s">
        <v>1723</v>
      </c>
      <c r="J5210" t="s">
        <v>1704</v>
      </c>
      <c r="K5210" t="s">
        <v>2181</v>
      </c>
      <c r="L5210" t="s">
        <v>2182</v>
      </c>
      <c r="M5210">
        <v>5</v>
      </c>
    </row>
    <row r="5211" spans="1:13" x14ac:dyDescent="0.3">
      <c r="A5211" t="s">
        <v>444</v>
      </c>
      <c r="B5211">
        <v>2014</v>
      </c>
      <c r="C5211" s="1">
        <v>215000</v>
      </c>
      <c r="D5211">
        <v>40000</v>
      </c>
      <c r="E5211" t="s">
        <v>10</v>
      </c>
      <c r="F5211" t="s">
        <v>25</v>
      </c>
      <c r="G5211" t="s">
        <v>12</v>
      </c>
      <c r="H5211" t="s">
        <v>121</v>
      </c>
      <c r="I5211" t="s">
        <v>2031</v>
      </c>
      <c r="J5211" t="s">
        <v>2250</v>
      </c>
      <c r="K5211" t="s">
        <v>2251</v>
      </c>
      <c r="L5211" t="s">
        <v>2252</v>
      </c>
      <c r="M5211">
        <v>5</v>
      </c>
    </row>
    <row r="5212" spans="1:13" x14ac:dyDescent="0.3">
      <c r="A5212" t="s">
        <v>1414</v>
      </c>
      <c r="B5212">
        <v>2014</v>
      </c>
      <c r="C5212" s="1">
        <v>225000</v>
      </c>
      <c r="D5212">
        <v>35000</v>
      </c>
      <c r="E5212" t="s">
        <v>10</v>
      </c>
      <c r="F5212" t="s">
        <v>25</v>
      </c>
      <c r="G5212" t="s">
        <v>12</v>
      </c>
      <c r="H5212" t="s">
        <v>121</v>
      </c>
      <c r="I5212" t="s">
        <v>1738</v>
      </c>
      <c r="J5212" t="s">
        <v>1681</v>
      </c>
      <c r="K5212" t="s">
        <v>1678</v>
      </c>
      <c r="L5212" t="s">
        <v>1739</v>
      </c>
      <c r="M5212">
        <v>5</v>
      </c>
    </row>
    <row r="5213" spans="1:13" x14ac:dyDescent="0.3">
      <c r="A5213" t="s">
        <v>2618</v>
      </c>
      <c r="B5213">
        <v>2017</v>
      </c>
      <c r="C5213" s="1">
        <v>330000</v>
      </c>
      <c r="D5213">
        <v>20000</v>
      </c>
      <c r="E5213" t="s">
        <v>10</v>
      </c>
      <c r="F5213" t="s">
        <v>25</v>
      </c>
      <c r="G5213" t="s">
        <v>12</v>
      </c>
      <c r="H5213" t="s">
        <v>121</v>
      </c>
      <c r="I5213" t="s">
        <v>1915</v>
      </c>
      <c r="J5213" t="s">
        <v>1916</v>
      </c>
      <c r="K5213" t="s">
        <v>1678</v>
      </c>
      <c r="L5213" t="s">
        <v>1917</v>
      </c>
      <c r="M5213">
        <v>5</v>
      </c>
    </row>
    <row r="5214" spans="1:13" x14ac:dyDescent="0.3">
      <c r="A5214" t="s">
        <v>308</v>
      </c>
      <c r="B5214">
        <v>2007</v>
      </c>
      <c r="C5214" s="1">
        <v>54000</v>
      </c>
      <c r="D5214">
        <v>144000</v>
      </c>
      <c r="E5214" t="s">
        <v>257</v>
      </c>
      <c r="F5214" t="s">
        <v>25</v>
      </c>
      <c r="G5214" t="s">
        <v>12</v>
      </c>
      <c r="H5214" t="s">
        <v>126</v>
      </c>
      <c r="I5214" t="s">
        <v>3237</v>
      </c>
      <c r="J5214" t="s">
        <v>1655</v>
      </c>
      <c r="K5214" t="s">
        <v>3238</v>
      </c>
      <c r="L5214" t="s">
        <v>3239</v>
      </c>
      <c r="M5214">
        <v>5</v>
      </c>
    </row>
    <row r="5215" spans="1:13" x14ac:dyDescent="0.3">
      <c r="A5215" t="s">
        <v>3679</v>
      </c>
      <c r="B5215">
        <v>2014</v>
      </c>
      <c r="C5215" s="1">
        <v>374000</v>
      </c>
      <c r="D5215">
        <v>54043</v>
      </c>
      <c r="E5215" t="s">
        <v>10</v>
      </c>
      <c r="F5215" t="s">
        <v>11</v>
      </c>
      <c r="G5215" t="s">
        <v>19</v>
      </c>
      <c r="H5215" t="s">
        <v>121</v>
      </c>
      <c r="I5215" t="s">
        <v>1677</v>
      </c>
      <c r="J5215" t="s">
        <v>1647</v>
      </c>
      <c r="K5215" t="s">
        <v>1648</v>
      </c>
      <c r="L5215" t="s">
        <v>2264</v>
      </c>
      <c r="M5215">
        <v>5</v>
      </c>
    </row>
    <row r="5216" spans="1:13" x14ac:dyDescent="0.3">
      <c r="A5216" t="s">
        <v>3527</v>
      </c>
      <c r="B5216">
        <v>2012</v>
      </c>
      <c r="C5216" s="1">
        <v>549000</v>
      </c>
      <c r="D5216">
        <v>66657</v>
      </c>
      <c r="E5216" t="s">
        <v>14</v>
      </c>
      <c r="F5216" t="s">
        <v>11</v>
      </c>
      <c r="G5216" t="s">
        <v>19</v>
      </c>
      <c r="H5216" t="s">
        <v>121</v>
      </c>
      <c r="I5216" t="s">
        <v>1899</v>
      </c>
      <c r="J5216" t="s">
        <v>1900</v>
      </c>
      <c r="K5216" t="s">
        <v>1901</v>
      </c>
      <c r="L5216" t="s">
        <v>1902</v>
      </c>
      <c r="M5216">
        <v>5</v>
      </c>
    </row>
    <row r="5217" spans="1:13" x14ac:dyDescent="0.3">
      <c r="A5217" t="s">
        <v>1608</v>
      </c>
      <c r="B5217">
        <v>2016</v>
      </c>
      <c r="C5217" s="1">
        <v>390000</v>
      </c>
      <c r="D5217">
        <v>42000</v>
      </c>
      <c r="E5217" t="s">
        <v>14</v>
      </c>
      <c r="F5217" t="s">
        <v>25</v>
      </c>
      <c r="G5217" t="s">
        <v>12</v>
      </c>
      <c r="H5217" t="s">
        <v>126</v>
      </c>
      <c r="I5217" t="s">
        <v>1895</v>
      </c>
      <c r="J5217" t="s">
        <v>1896</v>
      </c>
      <c r="K5217" t="s">
        <v>1897</v>
      </c>
      <c r="L5217" t="s">
        <v>1898</v>
      </c>
      <c r="M5217">
        <v>5</v>
      </c>
    </row>
    <row r="5218" spans="1:13" x14ac:dyDescent="0.3">
      <c r="A5218" t="s">
        <v>1860</v>
      </c>
      <c r="B5218">
        <v>2013</v>
      </c>
      <c r="C5218" s="1">
        <v>455999</v>
      </c>
      <c r="D5218">
        <v>35582</v>
      </c>
      <c r="E5218" t="s">
        <v>10</v>
      </c>
      <c r="F5218" t="s">
        <v>11</v>
      </c>
      <c r="G5218" t="s">
        <v>12</v>
      </c>
      <c r="H5218" t="s">
        <v>121</v>
      </c>
      <c r="I5218" t="s">
        <v>1756</v>
      </c>
      <c r="J5218" t="s">
        <v>1647</v>
      </c>
      <c r="K5218" t="s">
        <v>1861</v>
      </c>
      <c r="L5218" t="s">
        <v>1862</v>
      </c>
      <c r="M5218">
        <v>5</v>
      </c>
    </row>
    <row r="5219" spans="1:13" x14ac:dyDescent="0.3">
      <c r="A5219" t="s">
        <v>3213</v>
      </c>
      <c r="B5219">
        <v>2013</v>
      </c>
      <c r="C5219" s="1">
        <v>453000</v>
      </c>
      <c r="D5219">
        <v>54327</v>
      </c>
      <c r="E5219" t="s">
        <v>10</v>
      </c>
      <c r="F5219" t="s">
        <v>11</v>
      </c>
      <c r="G5219" t="s">
        <v>19</v>
      </c>
      <c r="H5219" t="s">
        <v>126</v>
      </c>
      <c r="I5219" t="s">
        <v>2321</v>
      </c>
      <c r="J5219" t="s">
        <v>1647</v>
      </c>
      <c r="K5219" t="s">
        <v>1833</v>
      </c>
      <c r="L5219" t="s">
        <v>3214</v>
      </c>
      <c r="M5219">
        <v>5</v>
      </c>
    </row>
    <row r="5220" spans="1:13" x14ac:dyDescent="0.3">
      <c r="A5220" t="s">
        <v>3680</v>
      </c>
      <c r="B5220">
        <v>2016</v>
      </c>
      <c r="C5220" s="1">
        <v>579000</v>
      </c>
      <c r="D5220">
        <v>7949</v>
      </c>
      <c r="E5220" t="s">
        <v>10</v>
      </c>
      <c r="F5220" t="s">
        <v>11</v>
      </c>
      <c r="G5220" t="s">
        <v>12</v>
      </c>
      <c r="H5220" t="s">
        <v>121</v>
      </c>
      <c r="I5220" t="s">
        <v>1733</v>
      </c>
      <c r="J5220" t="s">
        <v>1681</v>
      </c>
      <c r="K5220" t="s">
        <v>2206</v>
      </c>
      <c r="L5220" t="s">
        <v>1857</v>
      </c>
      <c r="M5220">
        <v>5</v>
      </c>
    </row>
    <row r="5221" spans="1:13" x14ac:dyDescent="0.3">
      <c r="A5221" t="s">
        <v>690</v>
      </c>
      <c r="B5221">
        <v>2010</v>
      </c>
      <c r="C5221" s="1">
        <v>258000</v>
      </c>
      <c r="D5221">
        <v>59734</v>
      </c>
      <c r="E5221" t="s">
        <v>10</v>
      </c>
      <c r="F5221" t="s">
        <v>11</v>
      </c>
      <c r="G5221" t="s">
        <v>19</v>
      </c>
      <c r="H5221" t="s">
        <v>121</v>
      </c>
      <c r="I5221" t="s">
        <v>2092</v>
      </c>
      <c r="J5221" t="s">
        <v>1647</v>
      </c>
      <c r="K5221" t="s">
        <v>1808</v>
      </c>
      <c r="L5221" t="s">
        <v>2118</v>
      </c>
      <c r="M5221">
        <v>5</v>
      </c>
    </row>
    <row r="5222" spans="1:13" x14ac:dyDescent="0.3">
      <c r="A5222" t="s">
        <v>759</v>
      </c>
      <c r="B5222">
        <v>2012</v>
      </c>
      <c r="C5222" s="1">
        <v>428000</v>
      </c>
      <c r="D5222">
        <v>49185</v>
      </c>
      <c r="E5222" t="s">
        <v>10</v>
      </c>
      <c r="F5222" t="s">
        <v>11</v>
      </c>
      <c r="G5222" t="s">
        <v>12</v>
      </c>
      <c r="H5222" t="s">
        <v>121</v>
      </c>
      <c r="I5222" t="s">
        <v>1716</v>
      </c>
      <c r="J5222" t="s">
        <v>1634</v>
      </c>
      <c r="K5222" t="s">
        <v>3579</v>
      </c>
      <c r="L5222" t="s">
        <v>1754</v>
      </c>
      <c r="M5222">
        <v>5</v>
      </c>
    </row>
    <row r="5223" spans="1:13" x14ac:dyDescent="0.3">
      <c r="A5223" t="s">
        <v>531</v>
      </c>
      <c r="B5223">
        <v>2011</v>
      </c>
      <c r="C5223" s="1">
        <v>262000</v>
      </c>
      <c r="D5223">
        <v>56389</v>
      </c>
      <c r="E5223" t="s">
        <v>10</v>
      </c>
      <c r="F5223" t="s">
        <v>11</v>
      </c>
      <c r="G5223" t="s">
        <v>12</v>
      </c>
      <c r="H5223" t="s">
        <v>121</v>
      </c>
      <c r="I5223" t="s">
        <v>1807</v>
      </c>
      <c r="J5223" t="s">
        <v>1647</v>
      </c>
      <c r="K5223" t="s">
        <v>1808</v>
      </c>
      <c r="L5223" t="s">
        <v>1809</v>
      </c>
      <c r="M5223">
        <v>5</v>
      </c>
    </row>
    <row r="5224" spans="1:13" x14ac:dyDescent="0.3">
      <c r="A5224" t="s">
        <v>586</v>
      </c>
      <c r="B5224">
        <v>2013</v>
      </c>
      <c r="C5224" s="1">
        <v>389000</v>
      </c>
      <c r="D5224">
        <v>58245</v>
      </c>
      <c r="E5224" t="s">
        <v>10</v>
      </c>
      <c r="F5224" t="s">
        <v>11</v>
      </c>
      <c r="G5224" t="s">
        <v>12</v>
      </c>
      <c r="H5224" t="s">
        <v>121</v>
      </c>
      <c r="I5224" t="s">
        <v>1856</v>
      </c>
      <c r="J5224" t="s">
        <v>1681</v>
      </c>
      <c r="K5224" t="s">
        <v>1675</v>
      </c>
      <c r="L5224" t="s">
        <v>1857</v>
      </c>
      <c r="M5224">
        <v>5</v>
      </c>
    </row>
    <row r="5225" spans="1:13" x14ac:dyDescent="0.3">
      <c r="A5225" t="s">
        <v>3681</v>
      </c>
      <c r="B5225">
        <v>2015</v>
      </c>
      <c r="C5225" s="1">
        <v>346000</v>
      </c>
      <c r="D5225">
        <v>36422</v>
      </c>
      <c r="E5225" t="s">
        <v>10</v>
      </c>
      <c r="F5225" t="s">
        <v>11</v>
      </c>
      <c r="G5225" t="s">
        <v>12</v>
      </c>
      <c r="H5225" t="s">
        <v>121</v>
      </c>
      <c r="I5225" t="s">
        <v>3682</v>
      </c>
      <c r="J5225" t="s">
        <v>1681</v>
      </c>
      <c r="K5225" t="s">
        <v>2035</v>
      </c>
      <c r="L5225" t="s">
        <v>1739</v>
      </c>
      <c r="M5225">
        <v>5</v>
      </c>
    </row>
    <row r="5226" spans="1:13" x14ac:dyDescent="0.3">
      <c r="A5226" t="s">
        <v>3683</v>
      </c>
      <c r="B5226">
        <v>2011</v>
      </c>
      <c r="C5226" s="1">
        <v>339000</v>
      </c>
      <c r="D5226">
        <v>42535</v>
      </c>
      <c r="E5226" t="s">
        <v>10</v>
      </c>
      <c r="F5226" t="s">
        <v>11</v>
      </c>
      <c r="G5226" t="s">
        <v>12</v>
      </c>
      <c r="H5226" t="s">
        <v>121</v>
      </c>
      <c r="I5226" t="s">
        <v>3457</v>
      </c>
      <c r="J5226" t="s">
        <v>1681</v>
      </c>
      <c r="K5226" t="s">
        <v>1701</v>
      </c>
      <c r="L5226" t="s">
        <v>2117</v>
      </c>
      <c r="M5226">
        <v>5</v>
      </c>
    </row>
    <row r="5227" spans="1:13" x14ac:dyDescent="0.3">
      <c r="A5227" t="s">
        <v>1478</v>
      </c>
      <c r="B5227">
        <v>2011</v>
      </c>
      <c r="C5227" s="1">
        <v>272000</v>
      </c>
      <c r="D5227">
        <v>40736</v>
      </c>
      <c r="E5227" t="s">
        <v>10</v>
      </c>
      <c r="F5227" t="s">
        <v>11</v>
      </c>
      <c r="G5227" t="s">
        <v>19</v>
      </c>
      <c r="H5227" t="s">
        <v>121</v>
      </c>
      <c r="I5227" t="s">
        <v>2092</v>
      </c>
      <c r="J5227" t="s">
        <v>1647</v>
      </c>
      <c r="K5227" t="s">
        <v>1808</v>
      </c>
      <c r="L5227" t="s">
        <v>2118</v>
      </c>
      <c r="M5227">
        <v>5</v>
      </c>
    </row>
    <row r="5228" spans="1:13" x14ac:dyDescent="0.3">
      <c r="A5228" t="s">
        <v>548</v>
      </c>
      <c r="B5228">
        <v>2012</v>
      </c>
      <c r="C5228" s="1">
        <v>369000</v>
      </c>
      <c r="D5228">
        <v>56246</v>
      </c>
      <c r="E5228" t="s">
        <v>10</v>
      </c>
      <c r="F5228" t="s">
        <v>11</v>
      </c>
      <c r="G5228" t="s">
        <v>12</v>
      </c>
      <c r="H5228" t="s">
        <v>121</v>
      </c>
      <c r="I5228" t="s">
        <v>1723</v>
      </c>
      <c r="J5228" t="s">
        <v>1647</v>
      </c>
      <c r="K5228" t="s">
        <v>2037</v>
      </c>
      <c r="L5228" t="s">
        <v>1865</v>
      </c>
      <c r="M5228">
        <v>5</v>
      </c>
    </row>
    <row r="5229" spans="1:13" x14ac:dyDescent="0.3">
      <c r="A5229" t="s">
        <v>611</v>
      </c>
      <c r="B5229">
        <v>2011</v>
      </c>
      <c r="C5229" s="1">
        <v>277000</v>
      </c>
      <c r="D5229">
        <v>55403</v>
      </c>
      <c r="E5229" t="s">
        <v>10</v>
      </c>
      <c r="F5229" t="s">
        <v>11</v>
      </c>
      <c r="G5229" t="s">
        <v>12</v>
      </c>
      <c r="H5229" t="s">
        <v>121</v>
      </c>
      <c r="I5229" t="s">
        <v>1723</v>
      </c>
      <c r="J5229" t="s">
        <v>1647</v>
      </c>
      <c r="K5229" t="s">
        <v>2037</v>
      </c>
      <c r="L5229" t="s">
        <v>1865</v>
      </c>
      <c r="M5229">
        <v>5</v>
      </c>
    </row>
    <row r="5230" spans="1:13" x14ac:dyDescent="0.3">
      <c r="A5230" t="s">
        <v>2063</v>
      </c>
      <c r="B5230">
        <v>2018</v>
      </c>
      <c r="C5230" s="1">
        <v>535000</v>
      </c>
      <c r="D5230">
        <v>30000</v>
      </c>
      <c r="E5230" t="s">
        <v>10</v>
      </c>
      <c r="F5230" t="s">
        <v>25</v>
      </c>
      <c r="G5230" t="s">
        <v>12</v>
      </c>
      <c r="H5230" t="s">
        <v>121</v>
      </c>
      <c r="I5230" t="s">
        <v>1703</v>
      </c>
      <c r="J5230" t="s">
        <v>1704</v>
      </c>
      <c r="K5230" t="s">
        <v>2064</v>
      </c>
      <c r="L5230" t="s">
        <v>1706</v>
      </c>
      <c r="M5230">
        <v>5</v>
      </c>
    </row>
    <row r="5231" spans="1:13" x14ac:dyDescent="0.3">
      <c r="A5231" t="s">
        <v>275</v>
      </c>
      <c r="B5231">
        <v>2015</v>
      </c>
      <c r="C5231" s="1">
        <v>265000</v>
      </c>
      <c r="D5231">
        <v>67000</v>
      </c>
      <c r="E5231" t="s">
        <v>10</v>
      </c>
      <c r="F5231" t="s">
        <v>25</v>
      </c>
      <c r="G5231" t="s">
        <v>12</v>
      </c>
      <c r="H5231" t="s">
        <v>121</v>
      </c>
      <c r="I5231" t="s">
        <v>1729</v>
      </c>
      <c r="J5231" t="s">
        <v>1730</v>
      </c>
      <c r="K5231" t="s">
        <v>1758</v>
      </c>
      <c r="L5231" t="s">
        <v>1731</v>
      </c>
      <c r="M5231">
        <v>5</v>
      </c>
    </row>
    <row r="5232" spans="1:13" x14ac:dyDescent="0.3">
      <c r="A5232" t="s">
        <v>992</v>
      </c>
      <c r="B5232">
        <v>2013</v>
      </c>
      <c r="C5232" s="1">
        <v>400000</v>
      </c>
      <c r="D5232">
        <v>70000</v>
      </c>
      <c r="E5232" t="s">
        <v>10</v>
      </c>
      <c r="F5232" t="s">
        <v>25</v>
      </c>
      <c r="G5232" t="s">
        <v>12</v>
      </c>
      <c r="H5232" t="s">
        <v>121</v>
      </c>
      <c r="I5232" t="s">
        <v>1925</v>
      </c>
      <c r="J5232" t="s">
        <v>1734</v>
      </c>
      <c r="K5232" t="s">
        <v>1735</v>
      </c>
      <c r="L5232" t="s">
        <v>2173</v>
      </c>
      <c r="M5232">
        <v>5</v>
      </c>
    </row>
    <row r="5233" spans="1:13" x14ac:dyDescent="0.3">
      <c r="A5233" t="s">
        <v>1417</v>
      </c>
      <c r="B5233">
        <v>2014</v>
      </c>
      <c r="C5233" s="1">
        <v>459999</v>
      </c>
      <c r="D5233">
        <v>90000</v>
      </c>
      <c r="E5233" t="s">
        <v>14</v>
      </c>
      <c r="F5233" t="s">
        <v>25</v>
      </c>
      <c r="G5233" t="s">
        <v>12</v>
      </c>
      <c r="H5233" t="s">
        <v>126</v>
      </c>
      <c r="I5233" t="s">
        <v>2178</v>
      </c>
      <c r="J5233" t="s">
        <v>2179</v>
      </c>
      <c r="K5233" t="s">
        <v>2124</v>
      </c>
      <c r="L5233" t="s">
        <v>2180</v>
      </c>
      <c r="M5233">
        <v>5</v>
      </c>
    </row>
    <row r="5234" spans="1:13" x14ac:dyDescent="0.3">
      <c r="A5234" t="s">
        <v>2603</v>
      </c>
      <c r="B5234">
        <v>2019</v>
      </c>
      <c r="C5234" s="1">
        <v>667000</v>
      </c>
      <c r="D5234">
        <v>7500</v>
      </c>
      <c r="E5234" t="s">
        <v>10</v>
      </c>
      <c r="F5234" t="s">
        <v>25</v>
      </c>
      <c r="G5234" t="s">
        <v>12</v>
      </c>
      <c r="H5234" t="s">
        <v>121</v>
      </c>
      <c r="I5234" t="s">
        <v>1723</v>
      </c>
      <c r="J5234" t="s">
        <v>1647</v>
      </c>
      <c r="K5234" t="s">
        <v>1648</v>
      </c>
      <c r="L5234" t="s">
        <v>2508</v>
      </c>
      <c r="M5234">
        <v>5</v>
      </c>
    </row>
    <row r="5235" spans="1:13" x14ac:dyDescent="0.3">
      <c r="A5235" t="s">
        <v>436</v>
      </c>
      <c r="B5235">
        <v>2011</v>
      </c>
      <c r="C5235" s="1">
        <v>300000</v>
      </c>
      <c r="D5235">
        <v>80000</v>
      </c>
      <c r="E5235" t="s">
        <v>14</v>
      </c>
      <c r="F5235" t="s">
        <v>25</v>
      </c>
      <c r="G5235" t="s">
        <v>12</v>
      </c>
      <c r="H5235" t="s">
        <v>126</v>
      </c>
      <c r="I5235" t="s">
        <v>2163</v>
      </c>
      <c r="J5235" t="s">
        <v>1742</v>
      </c>
      <c r="K5235" t="s">
        <v>1905</v>
      </c>
      <c r="L5235" t="s">
        <v>1744</v>
      </c>
      <c r="M5235">
        <v>7</v>
      </c>
    </row>
    <row r="5236" spans="1:13" x14ac:dyDescent="0.3">
      <c r="A5236" t="s">
        <v>264</v>
      </c>
      <c r="B5236">
        <v>2012</v>
      </c>
      <c r="C5236" s="1">
        <v>229999</v>
      </c>
      <c r="D5236">
        <v>186000</v>
      </c>
      <c r="E5236" t="s">
        <v>14</v>
      </c>
      <c r="F5236" t="s">
        <v>25</v>
      </c>
      <c r="G5236" t="s">
        <v>12</v>
      </c>
      <c r="H5236" t="s">
        <v>121</v>
      </c>
      <c r="I5236" t="s">
        <v>2643</v>
      </c>
      <c r="J5236" t="s">
        <v>1639</v>
      </c>
      <c r="K5236" t="s">
        <v>2124</v>
      </c>
      <c r="L5236" t="s">
        <v>2144</v>
      </c>
      <c r="M5236">
        <v>5</v>
      </c>
    </row>
    <row r="5237" spans="1:13" x14ac:dyDescent="0.3">
      <c r="A5237" t="s">
        <v>2907</v>
      </c>
      <c r="B5237">
        <v>2016</v>
      </c>
      <c r="C5237" s="1">
        <v>200000</v>
      </c>
      <c r="D5237">
        <v>110000</v>
      </c>
      <c r="E5237" t="s">
        <v>14</v>
      </c>
      <c r="F5237" t="s">
        <v>25</v>
      </c>
      <c r="G5237" t="s">
        <v>12</v>
      </c>
      <c r="H5237" t="s">
        <v>126</v>
      </c>
      <c r="I5237" t="s">
        <v>2436</v>
      </c>
      <c r="J5237" t="s">
        <v>1639</v>
      </c>
      <c r="K5237" t="s">
        <v>2143</v>
      </c>
      <c r="L5237" t="s">
        <v>2144</v>
      </c>
      <c r="M5237">
        <v>5</v>
      </c>
    </row>
    <row r="5238" spans="1:13" x14ac:dyDescent="0.3">
      <c r="A5238" t="s">
        <v>3684</v>
      </c>
      <c r="B5238">
        <v>2005</v>
      </c>
      <c r="C5238" s="1">
        <v>150000</v>
      </c>
      <c r="D5238">
        <v>120000</v>
      </c>
      <c r="E5238" t="s">
        <v>14</v>
      </c>
      <c r="F5238" t="s">
        <v>25</v>
      </c>
      <c r="G5238" t="s">
        <v>12</v>
      </c>
      <c r="H5238" t="s">
        <v>154</v>
      </c>
      <c r="I5238" t="s">
        <v>1750</v>
      </c>
      <c r="J5238" t="s">
        <v>1663</v>
      </c>
      <c r="K5238" t="s">
        <v>2029</v>
      </c>
      <c r="L5238" t="s">
        <v>2481</v>
      </c>
      <c r="M5238">
        <v>5</v>
      </c>
    </row>
    <row r="5239" spans="1:13" x14ac:dyDescent="0.3">
      <c r="A5239" t="s">
        <v>488</v>
      </c>
      <c r="B5239">
        <v>2012</v>
      </c>
      <c r="C5239" s="1">
        <v>280000</v>
      </c>
      <c r="D5239">
        <v>105358</v>
      </c>
      <c r="E5239" t="s">
        <v>14</v>
      </c>
      <c r="F5239" t="s">
        <v>25</v>
      </c>
      <c r="G5239" t="s">
        <v>12</v>
      </c>
      <c r="H5239" t="s">
        <v>154</v>
      </c>
      <c r="I5239" t="s">
        <v>1750</v>
      </c>
      <c r="J5239" t="s">
        <v>1663</v>
      </c>
      <c r="K5239" t="s">
        <v>1678</v>
      </c>
      <c r="L5239" t="s">
        <v>1665</v>
      </c>
      <c r="M5239">
        <v>5</v>
      </c>
    </row>
    <row r="5240" spans="1:13" x14ac:dyDescent="0.3">
      <c r="A5240" t="s">
        <v>712</v>
      </c>
      <c r="B5240">
        <v>2014</v>
      </c>
      <c r="C5240" s="1">
        <v>590000</v>
      </c>
      <c r="D5240">
        <v>70000</v>
      </c>
      <c r="E5240" t="s">
        <v>10</v>
      </c>
      <c r="F5240" t="s">
        <v>25</v>
      </c>
      <c r="G5240" t="s">
        <v>12</v>
      </c>
      <c r="H5240" t="s">
        <v>126</v>
      </c>
      <c r="I5240" t="s">
        <v>1723</v>
      </c>
      <c r="J5240" t="s">
        <v>1647</v>
      </c>
      <c r="K5240" t="s">
        <v>1724</v>
      </c>
      <c r="L5240" t="s">
        <v>1725</v>
      </c>
      <c r="M5240">
        <v>5</v>
      </c>
    </row>
    <row r="5241" spans="1:13" x14ac:dyDescent="0.3">
      <c r="A5241" t="s">
        <v>317</v>
      </c>
      <c r="B5241">
        <v>2010</v>
      </c>
      <c r="C5241" s="1">
        <v>142000</v>
      </c>
      <c r="D5241">
        <v>49200</v>
      </c>
      <c r="E5241" t="s">
        <v>10</v>
      </c>
      <c r="F5241" t="s">
        <v>25</v>
      </c>
      <c r="G5241" t="s">
        <v>12</v>
      </c>
      <c r="H5241" t="s">
        <v>126</v>
      </c>
      <c r="I5241" t="s">
        <v>1849</v>
      </c>
      <c r="J5241" t="s">
        <v>1850</v>
      </c>
      <c r="K5241" t="s">
        <v>1851</v>
      </c>
      <c r="L5241" t="s">
        <v>1852</v>
      </c>
      <c r="M5241">
        <v>5</v>
      </c>
    </row>
    <row r="5242" spans="1:13" x14ac:dyDescent="0.3">
      <c r="A5242" t="s">
        <v>990</v>
      </c>
      <c r="B5242">
        <v>2017</v>
      </c>
      <c r="C5242" s="1">
        <v>850000</v>
      </c>
      <c r="D5242">
        <v>40000</v>
      </c>
      <c r="E5242" t="s">
        <v>10</v>
      </c>
      <c r="F5242" t="s">
        <v>25</v>
      </c>
      <c r="G5242" t="s">
        <v>12</v>
      </c>
      <c r="H5242" t="s">
        <v>121</v>
      </c>
      <c r="I5242" t="s">
        <v>2065</v>
      </c>
      <c r="J5242" t="s">
        <v>1634</v>
      </c>
      <c r="K5242" t="s">
        <v>1971</v>
      </c>
      <c r="L5242" t="s">
        <v>1752</v>
      </c>
      <c r="M5242">
        <v>5</v>
      </c>
    </row>
    <row r="5243" spans="1:13" x14ac:dyDescent="0.3">
      <c r="A5243" t="s">
        <v>319</v>
      </c>
      <c r="B5243">
        <v>2014</v>
      </c>
      <c r="C5243" s="1">
        <v>600000</v>
      </c>
      <c r="D5243">
        <v>40000</v>
      </c>
      <c r="E5243" t="s">
        <v>14</v>
      </c>
      <c r="F5243" t="s">
        <v>25</v>
      </c>
      <c r="G5243" t="s">
        <v>12</v>
      </c>
      <c r="H5243" t="s">
        <v>126</v>
      </c>
      <c r="I5243" t="s">
        <v>2570</v>
      </c>
      <c r="J5243" t="s">
        <v>1629</v>
      </c>
      <c r="K5243" t="s">
        <v>1698</v>
      </c>
      <c r="L5243" t="s">
        <v>1686</v>
      </c>
      <c r="M5243">
        <v>7</v>
      </c>
    </row>
    <row r="5244" spans="1:13" x14ac:dyDescent="0.3">
      <c r="A5244" t="s">
        <v>1205</v>
      </c>
      <c r="B5244">
        <v>2017</v>
      </c>
      <c r="C5244" s="1">
        <v>700000</v>
      </c>
      <c r="D5244">
        <v>40000</v>
      </c>
      <c r="E5244" t="s">
        <v>14</v>
      </c>
      <c r="F5244" t="s">
        <v>25</v>
      </c>
      <c r="G5244" t="s">
        <v>12</v>
      </c>
      <c r="H5244" t="s">
        <v>121</v>
      </c>
      <c r="I5244" t="s">
        <v>2372</v>
      </c>
      <c r="J5244" t="s">
        <v>2039</v>
      </c>
      <c r="K5244" t="s">
        <v>1765</v>
      </c>
      <c r="L5244" t="s">
        <v>2105</v>
      </c>
      <c r="M5244">
        <v>7</v>
      </c>
    </row>
    <row r="5245" spans="1:13" x14ac:dyDescent="0.3">
      <c r="A5245" t="s">
        <v>458</v>
      </c>
      <c r="B5245">
        <v>2013</v>
      </c>
      <c r="C5245" s="1">
        <v>200000</v>
      </c>
      <c r="D5245">
        <v>70000</v>
      </c>
      <c r="E5245" t="s">
        <v>10</v>
      </c>
      <c r="F5245" t="s">
        <v>25</v>
      </c>
      <c r="G5245" t="s">
        <v>12</v>
      </c>
      <c r="H5245" t="s">
        <v>121</v>
      </c>
      <c r="I5245" t="s">
        <v>1723</v>
      </c>
      <c r="J5245" t="s">
        <v>1704</v>
      </c>
      <c r="K5245" t="s">
        <v>2181</v>
      </c>
      <c r="L5245" t="s">
        <v>2182</v>
      </c>
      <c r="M5245">
        <v>5</v>
      </c>
    </row>
    <row r="5246" spans="1:13" x14ac:dyDescent="0.3">
      <c r="A5246" t="s">
        <v>231</v>
      </c>
      <c r="B5246">
        <v>2016</v>
      </c>
      <c r="C5246" s="1">
        <v>900000</v>
      </c>
      <c r="D5246">
        <v>110000</v>
      </c>
      <c r="E5246" t="s">
        <v>14</v>
      </c>
      <c r="F5246" t="s">
        <v>25</v>
      </c>
      <c r="G5246" t="s">
        <v>12</v>
      </c>
      <c r="H5246" t="s">
        <v>121</v>
      </c>
      <c r="I5246" t="s">
        <v>1911</v>
      </c>
      <c r="J5246" t="s">
        <v>1900</v>
      </c>
      <c r="K5246" t="s">
        <v>1912</v>
      </c>
      <c r="L5246" t="s">
        <v>1913</v>
      </c>
      <c r="M5246">
        <v>5</v>
      </c>
    </row>
    <row r="5247" spans="1:13" x14ac:dyDescent="0.3">
      <c r="A5247" t="s">
        <v>275</v>
      </c>
      <c r="B5247">
        <v>2014</v>
      </c>
      <c r="C5247" s="1">
        <v>220000</v>
      </c>
      <c r="D5247">
        <v>100000</v>
      </c>
      <c r="E5247" t="s">
        <v>10</v>
      </c>
      <c r="F5247" t="s">
        <v>25</v>
      </c>
      <c r="G5247" t="s">
        <v>12</v>
      </c>
      <c r="H5247" t="s">
        <v>121</v>
      </c>
      <c r="I5247" t="s">
        <v>1729</v>
      </c>
      <c r="J5247" t="s">
        <v>1730</v>
      </c>
      <c r="K5247" t="s">
        <v>1758</v>
      </c>
      <c r="L5247" t="s">
        <v>1731</v>
      </c>
      <c r="M5247">
        <v>5</v>
      </c>
    </row>
    <row r="5248" spans="1:13" x14ac:dyDescent="0.3">
      <c r="A5248" t="s">
        <v>1443</v>
      </c>
      <c r="B5248">
        <v>2018</v>
      </c>
      <c r="C5248" s="1">
        <v>650000</v>
      </c>
      <c r="D5248">
        <v>10000</v>
      </c>
      <c r="E5248" t="s">
        <v>10</v>
      </c>
      <c r="F5248" t="s">
        <v>25</v>
      </c>
      <c r="G5248" t="s">
        <v>19</v>
      </c>
      <c r="H5248" t="s">
        <v>126</v>
      </c>
      <c r="I5248" t="s">
        <v>1677</v>
      </c>
      <c r="J5248" t="s">
        <v>1647</v>
      </c>
      <c r="K5248" t="s">
        <v>1648</v>
      </c>
      <c r="L5248" t="s">
        <v>1649</v>
      </c>
      <c r="M5248">
        <v>5</v>
      </c>
    </row>
    <row r="5249" spans="1:13" x14ac:dyDescent="0.3">
      <c r="A5249" t="s">
        <v>503</v>
      </c>
      <c r="B5249">
        <v>2017</v>
      </c>
      <c r="C5249" s="1">
        <v>3100000</v>
      </c>
      <c r="D5249">
        <v>70000</v>
      </c>
      <c r="E5249" t="s">
        <v>14</v>
      </c>
      <c r="F5249" t="s">
        <v>25</v>
      </c>
      <c r="G5249" t="s">
        <v>19</v>
      </c>
      <c r="H5249" t="s">
        <v>121</v>
      </c>
      <c r="I5249" t="s">
        <v>1858</v>
      </c>
      <c r="J5249" t="s">
        <v>1786</v>
      </c>
      <c r="K5249" t="s">
        <v>2201</v>
      </c>
      <c r="L5249" t="s">
        <v>2598</v>
      </c>
      <c r="M5249">
        <v>7</v>
      </c>
    </row>
    <row r="5250" spans="1:13" x14ac:dyDescent="0.3">
      <c r="A5250" t="s">
        <v>795</v>
      </c>
      <c r="B5250">
        <v>2016</v>
      </c>
      <c r="C5250" s="1">
        <v>1500000</v>
      </c>
      <c r="D5250">
        <v>100600</v>
      </c>
      <c r="E5250" t="s">
        <v>14</v>
      </c>
      <c r="F5250" t="s">
        <v>25</v>
      </c>
      <c r="G5250" t="s">
        <v>12</v>
      </c>
      <c r="H5250" t="s">
        <v>126</v>
      </c>
      <c r="I5250" t="s">
        <v>2669</v>
      </c>
      <c r="J5250" t="s">
        <v>2670</v>
      </c>
      <c r="K5250" t="s">
        <v>2671</v>
      </c>
      <c r="L5250" t="s">
        <v>2672</v>
      </c>
      <c r="M5250">
        <v>8</v>
      </c>
    </row>
    <row r="5251" spans="1:13" x14ac:dyDescent="0.3">
      <c r="A5251" t="s">
        <v>3685</v>
      </c>
      <c r="B5251">
        <v>2012</v>
      </c>
      <c r="C5251" s="1">
        <v>1800000</v>
      </c>
      <c r="D5251">
        <v>50000</v>
      </c>
      <c r="E5251" t="s">
        <v>14</v>
      </c>
      <c r="F5251" t="s">
        <v>25</v>
      </c>
      <c r="G5251" t="s">
        <v>19</v>
      </c>
      <c r="H5251" t="s">
        <v>121</v>
      </c>
      <c r="I5251" t="s">
        <v>3686</v>
      </c>
      <c r="J5251" t="s">
        <v>1953</v>
      </c>
      <c r="K5251" t="s">
        <v>2675</v>
      </c>
      <c r="L5251" t="s">
        <v>2912</v>
      </c>
      <c r="M5251">
        <v>5</v>
      </c>
    </row>
    <row r="5252" spans="1:13" x14ac:dyDescent="0.3">
      <c r="A5252" t="s">
        <v>600</v>
      </c>
      <c r="B5252">
        <v>2014</v>
      </c>
      <c r="C5252" s="1">
        <v>800000</v>
      </c>
      <c r="D5252">
        <v>136000</v>
      </c>
      <c r="E5252" t="s">
        <v>14</v>
      </c>
      <c r="F5252" t="s">
        <v>25</v>
      </c>
      <c r="G5252" t="s">
        <v>12</v>
      </c>
      <c r="H5252" t="s">
        <v>121</v>
      </c>
      <c r="I5252" t="s">
        <v>1892</v>
      </c>
      <c r="J5252" t="s">
        <v>1742</v>
      </c>
      <c r="K5252" t="s">
        <v>2108</v>
      </c>
      <c r="L5252" t="s">
        <v>2109</v>
      </c>
      <c r="M5252">
        <v>7</v>
      </c>
    </row>
    <row r="5253" spans="1:13" x14ac:dyDescent="0.3">
      <c r="A5253" t="s">
        <v>2585</v>
      </c>
      <c r="B5253">
        <v>2017</v>
      </c>
      <c r="C5253" s="1">
        <v>2100000</v>
      </c>
      <c r="D5253">
        <v>48000</v>
      </c>
      <c r="E5253" t="s">
        <v>14</v>
      </c>
      <c r="F5253" t="s">
        <v>25</v>
      </c>
      <c r="G5253" t="s">
        <v>19</v>
      </c>
      <c r="H5253" t="s">
        <v>126</v>
      </c>
      <c r="I5253" t="s">
        <v>2168</v>
      </c>
      <c r="J5253" t="s">
        <v>1769</v>
      </c>
      <c r="K5253" t="s">
        <v>2586</v>
      </c>
      <c r="L5253" t="s">
        <v>2587</v>
      </c>
      <c r="M5253">
        <v>5</v>
      </c>
    </row>
    <row r="5254" spans="1:13" x14ac:dyDescent="0.3">
      <c r="A5254" t="s">
        <v>3687</v>
      </c>
      <c r="B5254">
        <v>2010</v>
      </c>
      <c r="C5254" s="1">
        <v>250000</v>
      </c>
      <c r="D5254">
        <v>110000</v>
      </c>
      <c r="E5254" t="s">
        <v>14</v>
      </c>
      <c r="F5254" t="s">
        <v>25</v>
      </c>
      <c r="G5254" t="s">
        <v>12</v>
      </c>
      <c r="H5254" t="s">
        <v>154</v>
      </c>
      <c r="I5254" t="s">
        <v>1750</v>
      </c>
      <c r="J5254" t="s">
        <v>1663</v>
      </c>
      <c r="K5254" t="s">
        <v>2029</v>
      </c>
      <c r="L5254" t="s">
        <v>2481</v>
      </c>
      <c r="M5254">
        <v>5</v>
      </c>
    </row>
    <row r="5255" spans="1:13" x14ac:dyDescent="0.3">
      <c r="A5255" t="s">
        <v>268</v>
      </c>
      <c r="B5255">
        <v>2012</v>
      </c>
      <c r="C5255" s="1">
        <v>550000</v>
      </c>
      <c r="D5255">
        <v>86000</v>
      </c>
      <c r="E5255" t="s">
        <v>14</v>
      </c>
      <c r="F5255" t="s">
        <v>25</v>
      </c>
      <c r="G5255" t="s">
        <v>12</v>
      </c>
      <c r="H5255" t="s">
        <v>121</v>
      </c>
      <c r="I5255" t="s">
        <v>1666</v>
      </c>
      <c r="J5255" t="s">
        <v>1667</v>
      </c>
      <c r="K5255" t="s">
        <v>1668</v>
      </c>
      <c r="L5255" t="s">
        <v>1669</v>
      </c>
      <c r="M5255">
        <v>5</v>
      </c>
    </row>
    <row r="5256" spans="1:13" x14ac:dyDescent="0.3">
      <c r="A5256" t="s">
        <v>163</v>
      </c>
      <c r="B5256">
        <v>2009</v>
      </c>
      <c r="C5256" s="1">
        <v>125000</v>
      </c>
      <c r="D5256">
        <v>141000</v>
      </c>
      <c r="E5256" t="s">
        <v>10</v>
      </c>
      <c r="F5256" t="s">
        <v>25</v>
      </c>
      <c r="G5256" t="s">
        <v>12</v>
      </c>
      <c r="H5256" t="s">
        <v>126</v>
      </c>
      <c r="I5256" t="s">
        <v>1687</v>
      </c>
      <c r="J5256" t="s">
        <v>1655</v>
      </c>
      <c r="K5256" t="s">
        <v>1688</v>
      </c>
      <c r="L5256" t="s">
        <v>1689</v>
      </c>
      <c r="M5256">
        <v>5</v>
      </c>
    </row>
    <row r="5257" spans="1:13" x14ac:dyDescent="0.3">
      <c r="A5257" t="s">
        <v>1209</v>
      </c>
      <c r="B5257">
        <v>2011</v>
      </c>
      <c r="C5257" s="1">
        <v>450000</v>
      </c>
      <c r="D5257">
        <v>80000</v>
      </c>
      <c r="E5257" t="s">
        <v>10</v>
      </c>
      <c r="F5257" t="s">
        <v>25</v>
      </c>
      <c r="G5257" t="s">
        <v>12</v>
      </c>
      <c r="H5257" t="s">
        <v>154</v>
      </c>
      <c r="I5257" t="s">
        <v>1733</v>
      </c>
      <c r="J5257" t="s">
        <v>1634</v>
      </c>
      <c r="K5257" t="s">
        <v>2050</v>
      </c>
      <c r="L5257" t="s">
        <v>2051</v>
      </c>
      <c r="M5257">
        <v>5</v>
      </c>
    </row>
    <row r="5258" spans="1:13" x14ac:dyDescent="0.3">
      <c r="A5258" t="s">
        <v>1050</v>
      </c>
      <c r="B5258">
        <v>2015</v>
      </c>
      <c r="C5258" s="1">
        <v>850000</v>
      </c>
      <c r="D5258">
        <v>140000</v>
      </c>
      <c r="E5258" t="s">
        <v>14</v>
      </c>
      <c r="F5258" t="s">
        <v>25</v>
      </c>
      <c r="G5258" t="s">
        <v>12</v>
      </c>
      <c r="H5258" t="s">
        <v>121</v>
      </c>
      <c r="I5258" t="s">
        <v>1746</v>
      </c>
      <c r="J5258" t="s">
        <v>1742</v>
      </c>
      <c r="K5258" t="s">
        <v>2108</v>
      </c>
      <c r="L5258" t="s">
        <v>2109</v>
      </c>
      <c r="M5258">
        <v>7</v>
      </c>
    </row>
    <row r="5259" spans="1:13" x14ac:dyDescent="0.3">
      <c r="A5259" t="s">
        <v>471</v>
      </c>
      <c r="B5259">
        <v>2014</v>
      </c>
      <c r="C5259" s="1">
        <v>459999</v>
      </c>
      <c r="D5259">
        <v>65000</v>
      </c>
      <c r="E5259" t="s">
        <v>14</v>
      </c>
      <c r="F5259" t="s">
        <v>25</v>
      </c>
      <c r="G5259" t="s">
        <v>12</v>
      </c>
      <c r="H5259" t="s">
        <v>126</v>
      </c>
      <c r="I5259" t="s">
        <v>1624</v>
      </c>
      <c r="J5259" t="s">
        <v>1625</v>
      </c>
      <c r="K5259" t="s">
        <v>1626</v>
      </c>
      <c r="L5259" t="s">
        <v>1627</v>
      </c>
      <c r="M5259">
        <v>5</v>
      </c>
    </row>
    <row r="5260" spans="1:13" x14ac:dyDescent="0.3">
      <c r="A5260" t="s">
        <v>219</v>
      </c>
      <c r="B5260">
        <v>2014</v>
      </c>
      <c r="C5260" s="1">
        <v>434999</v>
      </c>
      <c r="D5260">
        <v>110000</v>
      </c>
      <c r="E5260" t="s">
        <v>14</v>
      </c>
      <c r="F5260" t="s">
        <v>25</v>
      </c>
      <c r="G5260" t="s">
        <v>12</v>
      </c>
      <c r="H5260" t="s">
        <v>126</v>
      </c>
      <c r="I5260" t="s">
        <v>1624</v>
      </c>
      <c r="J5260" t="s">
        <v>1625</v>
      </c>
      <c r="K5260" t="s">
        <v>1626</v>
      </c>
      <c r="L5260" t="s">
        <v>1627</v>
      </c>
      <c r="M5260">
        <v>5</v>
      </c>
    </row>
    <row r="5261" spans="1:13" x14ac:dyDescent="0.3">
      <c r="A5261" t="s">
        <v>717</v>
      </c>
      <c r="B5261">
        <v>2008</v>
      </c>
      <c r="C5261" s="1">
        <v>120000</v>
      </c>
      <c r="D5261">
        <v>100000</v>
      </c>
      <c r="E5261" t="s">
        <v>14</v>
      </c>
      <c r="F5261" t="s">
        <v>25</v>
      </c>
      <c r="G5261" t="s">
        <v>12</v>
      </c>
      <c r="H5261" t="s">
        <v>126</v>
      </c>
      <c r="I5261" t="s">
        <v>1733</v>
      </c>
      <c r="J5261" t="s">
        <v>1896</v>
      </c>
      <c r="K5261" t="s">
        <v>2124</v>
      </c>
      <c r="L5261" t="s">
        <v>2244</v>
      </c>
      <c r="M5261">
        <v>5</v>
      </c>
    </row>
    <row r="5262" spans="1:13" x14ac:dyDescent="0.3">
      <c r="A5262" t="s">
        <v>1012</v>
      </c>
      <c r="B5262">
        <v>2015</v>
      </c>
      <c r="C5262" s="1">
        <v>600000</v>
      </c>
      <c r="D5262">
        <v>80000</v>
      </c>
      <c r="E5262" t="s">
        <v>14</v>
      </c>
      <c r="F5262" t="s">
        <v>25</v>
      </c>
      <c r="G5262" t="s">
        <v>12</v>
      </c>
      <c r="H5262" t="s">
        <v>121</v>
      </c>
      <c r="I5262" t="s">
        <v>1825</v>
      </c>
      <c r="J5262" t="s">
        <v>1625</v>
      </c>
      <c r="K5262" t="s">
        <v>1626</v>
      </c>
      <c r="L5262" t="s">
        <v>1627</v>
      </c>
      <c r="M5262">
        <v>5</v>
      </c>
    </row>
    <row r="5263" spans="1:13" x14ac:dyDescent="0.3">
      <c r="A5263" t="s">
        <v>159</v>
      </c>
      <c r="B5263">
        <v>2008</v>
      </c>
      <c r="C5263" s="1">
        <v>135000</v>
      </c>
      <c r="D5263">
        <v>90000</v>
      </c>
      <c r="E5263" t="s">
        <v>10</v>
      </c>
      <c r="F5263" t="s">
        <v>25</v>
      </c>
      <c r="G5263" t="s">
        <v>12</v>
      </c>
      <c r="H5263" t="s">
        <v>126</v>
      </c>
      <c r="I5263" t="s">
        <v>1677</v>
      </c>
      <c r="J5263" t="s">
        <v>1730</v>
      </c>
      <c r="K5263" t="s">
        <v>1660</v>
      </c>
      <c r="L5263" t="s">
        <v>1731</v>
      </c>
      <c r="M5263">
        <v>5</v>
      </c>
    </row>
    <row r="5264" spans="1:13" x14ac:dyDescent="0.3">
      <c r="A5264" t="s">
        <v>2851</v>
      </c>
      <c r="B5264">
        <v>2016</v>
      </c>
      <c r="C5264" s="1">
        <v>780000</v>
      </c>
      <c r="D5264">
        <v>35000</v>
      </c>
      <c r="E5264" t="s">
        <v>14</v>
      </c>
      <c r="F5264" t="s">
        <v>25</v>
      </c>
      <c r="G5264" t="s">
        <v>12</v>
      </c>
      <c r="H5264" t="s">
        <v>121</v>
      </c>
      <c r="I5264" t="s">
        <v>1691</v>
      </c>
      <c r="J5264" t="s">
        <v>1639</v>
      </c>
      <c r="K5264" t="s">
        <v>1692</v>
      </c>
      <c r="L5264" t="s">
        <v>1693</v>
      </c>
      <c r="M5264">
        <v>5</v>
      </c>
    </row>
    <row r="5265" spans="1:13" x14ac:dyDescent="0.3">
      <c r="A5265" t="s">
        <v>316</v>
      </c>
      <c r="B5265">
        <v>2008</v>
      </c>
      <c r="C5265" s="1">
        <v>100000</v>
      </c>
      <c r="D5265">
        <v>195000</v>
      </c>
      <c r="E5265" t="s">
        <v>10</v>
      </c>
      <c r="F5265" t="s">
        <v>25</v>
      </c>
      <c r="G5265" t="s">
        <v>12</v>
      </c>
      <c r="H5265" t="s">
        <v>126</v>
      </c>
      <c r="I5265" t="s">
        <v>1687</v>
      </c>
      <c r="J5265" t="s">
        <v>1655</v>
      </c>
      <c r="K5265" t="s">
        <v>1688</v>
      </c>
      <c r="L5265" t="s">
        <v>1689</v>
      </c>
      <c r="M5265">
        <v>5</v>
      </c>
    </row>
    <row r="5266" spans="1:13" x14ac:dyDescent="0.3">
      <c r="A5266" t="s">
        <v>3268</v>
      </c>
      <c r="B5266">
        <v>2017</v>
      </c>
      <c r="C5266" s="1">
        <v>650000</v>
      </c>
      <c r="D5266">
        <v>60000</v>
      </c>
      <c r="E5266" t="s">
        <v>14</v>
      </c>
      <c r="F5266" t="s">
        <v>25</v>
      </c>
      <c r="G5266" t="s">
        <v>12</v>
      </c>
      <c r="H5266" t="s">
        <v>121</v>
      </c>
      <c r="I5266" t="s">
        <v>1691</v>
      </c>
      <c r="J5266" t="s">
        <v>1639</v>
      </c>
      <c r="K5266" t="s">
        <v>1692</v>
      </c>
      <c r="L5266" t="s">
        <v>1693</v>
      </c>
      <c r="M5266">
        <v>5</v>
      </c>
    </row>
    <row r="5267" spans="1:13" x14ac:dyDescent="0.3">
      <c r="A5267" t="s">
        <v>120</v>
      </c>
      <c r="B5267">
        <v>2004</v>
      </c>
      <c r="C5267" s="1">
        <v>50000</v>
      </c>
      <c r="D5267">
        <v>50000</v>
      </c>
      <c r="E5267" t="s">
        <v>10</v>
      </c>
      <c r="F5267" t="s">
        <v>25</v>
      </c>
      <c r="G5267" t="s">
        <v>12</v>
      </c>
      <c r="H5267" t="s">
        <v>121</v>
      </c>
      <c r="I5267" t="s">
        <v>1642</v>
      </c>
      <c r="J5267" t="s">
        <v>1655</v>
      </c>
      <c r="K5267" t="s">
        <v>1656</v>
      </c>
      <c r="L5267" t="s">
        <v>1657</v>
      </c>
      <c r="M5267">
        <v>4</v>
      </c>
    </row>
    <row r="5268" spans="1:13" x14ac:dyDescent="0.3">
      <c r="A5268" t="s">
        <v>2490</v>
      </c>
      <c r="B5268">
        <v>2012</v>
      </c>
      <c r="C5268" s="1">
        <v>425000</v>
      </c>
      <c r="D5268">
        <v>100000</v>
      </c>
      <c r="E5268" t="s">
        <v>14</v>
      </c>
      <c r="F5268" t="s">
        <v>25</v>
      </c>
      <c r="G5268" t="s">
        <v>12</v>
      </c>
      <c r="H5268" t="s">
        <v>126</v>
      </c>
      <c r="I5268" t="s">
        <v>1899</v>
      </c>
      <c r="J5268" t="s">
        <v>1900</v>
      </c>
      <c r="K5268" t="s">
        <v>1901</v>
      </c>
      <c r="L5268" t="s">
        <v>1902</v>
      </c>
      <c r="M5268">
        <v>5</v>
      </c>
    </row>
    <row r="5269" spans="1:13" x14ac:dyDescent="0.3">
      <c r="A5269" t="s">
        <v>1241</v>
      </c>
      <c r="B5269">
        <v>2015</v>
      </c>
      <c r="C5269" s="1">
        <v>500000</v>
      </c>
      <c r="D5269">
        <v>70000</v>
      </c>
      <c r="E5269" t="s">
        <v>14</v>
      </c>
      <c r="F5269" t="s">
        <v>25</v>
      </c>
      <c r="G5269" t="s">
        <v>12</v>
      </c>
      <c r="H5269" t="s">
        <v>121</v>
      </c>
      <c r="I5269" t="s">
        <v>2030</v>
      </c>
      <c r="J5269" t="s">
        <v>1625</v>
      </c>
      <c r="K5269" t="s">
        <v>2649</v>
      </c>
      <c r="L5269" t="s">
        <v>2389</v>
      </c>
      <c r="M5269">
        <v>5</v>
      </c>
    </row>
    <row r="5270" spans="1:13" x14ac:dyDescent="0.3">
      <c r="A5270" t="s">
        <v>267</v>
      </c>
      <c r="B5270">
        <v>2017</v>
      </c>
      <c r="C5270" s="1">
        <v>590000</v>
      </c>
      <c r="D5270">
        <v>30000</v>
      </c>
      <c r="E5270" t="s">
        <v>14</v>
      </c>
      <c r="F5270" t="s">
        <v>25</v>
      </c>
      <c r="G5270" t="s">
        <v>12</v>
      </c>
      <c r="H5270" t="s">
        <v>121</v>
      </c>
      <c r="I5270" t="s">
        <v>1825</v>
      </c>
      <c r="J5270" t="s">
        <v>1625</v>
      </c>
      <c r="K5270" t="s">
        <v>1626</v>
      </c>
      <c r="L5270" t="s">
        <v>1627</v>
      </c>
      <c r="M5270">
        <v>5</v>
      </c>
    </row>
    <row r="5271" spans="1:13" x14ac:dyDescent="0.3">
      <c r="A5271" t="s">
        <v>1148</v>
      </c>
      <c r="B5271">
        <v>2016</v>
      </c>
      <c r="C5271" s="1">
        <v>459999</v>
      </c>
      <c r="D5271">
        <v>27000</v>
      </c>
      <c r="E5271" t="s">
        <v>10</v>
      </c>
      <c r="F5271" t="s">
        <v>25</v>
      </c>
      <c r="G5271" t="s">
        <v>12</v>
      </c>
      <c r="H5271" t="s">
        <v>121</v>
      </c>
      <c r="I5271" t="s">
        <v>1842</v>
      </c>
      <c r="J5271" t="s">
        <v>1730</v>
      </c>
      <c r="K5271" t="s">
        <v>1843</v>
      </c>
      <c r="L5271" t="s">
        <v>1731</v>
      </c>
      <c r="M5271">
        <v>5</v>
      </c>
    </row>
    <row r="5272" spans="1:13" x14ac:dyDescent="0.3">
      <c r="A5272" t="s">
        <v>1190</v>
      </c>
      <c r="B5272">
        <v>2020</v>
      </c>
      <c r="C5272" s="1">
        <v>578000</v>
      </c>
      <c r="D5272">
        <v>5000</v>
      </c>
      <c r="E5272" t="s">
        <v>10</v>
      </c>
      <c r="F5272" t="s">
        <v>25</v>
      </c>
      <c r="G5272" t="s">
        <v>12</v>
      </c>
      <c r="H5272" t="s">
        <v>121</v>
      </c>
      <c r="I5272" t="s">
        <v>1869</v>
      </c>
      <c r="J5272" t="s">
        <v>1647</v>
      </c>
      <c r="K5272" t="s">
        <v>1870</v>
      </c>
      <c r="L5272" t="s">
        <v>1871</v>
      </c>
      <c r="M5272">
        <v>5</v>
      </c>
    </row>
    <row r="5273" spans="1:13" x14ac:dyDescent="0.3">
      <c r="A5273" t="s">
        <v>223</v>
      </c>
      <c r="B5273">
        <v>2012</v>
      </c>
      <c r="C5273" s="1">
        <v>550000</v>
      </c>
      <c r="D5273">
        <v>110000</v>
      </c>
      <c r="E5273" t="s">
        <v>14</v>
      </c>
      <c r="F5273" t="s">
        <v>25</v>
      </c>
      <c r="G5273" t="s">
        <v>12</v>
      </c>
      <c r="H5273" t="s">
        <v>126</v>
      </c>
      <c r="I5273" t="s">
        <v>1918</v>
      </c>
      <c r="J5273" t="s">
        <v>1625</v>
      </c>
      <c r="K5273" t="s">
        <v>1811</v>
      </c>
      <c r="L5273" t="s">
        <v>1686</v>
      </c>
      <c r="M5273">
        <v>7</v>
      </c>
    </row>
    <row r="5274" spans="1:13" x14ac:dyDescent="0.3">
      <c r="A5274" t="s">
        <v>1029</v>
      </c>
      <c r="B5274">
        <v>2013</v>
      </c>
      <c r="C5274" s="1">
        <v>465000</v>
      </c>
      <c r="D5274">
        <v>80000</v>
      </c>
      <c r="E5274" t="s">
        <v>10</v>
      </c>
      <c r="F5274" t="s">
        <v>25</v>
      </c>
      <c r="G5274" t="s">
        <v>12</v>
      </c>
      <c r="H5274" t="s">
        <v>126</v>
      </c>
      <c r="I5274" t="s">
        <v>1716</v>
      </c>
      <c r="J5274" t="s">
        <v>1634</v>
      </c>
      <c r="K5274" t="s">
        <v>1753</v>
      </c>
      <c r="L5274" t="s">
        <v>1754</v>
      </c>
      <c r="M5274">
        <v>5</v>
      </c>
    </row>
    <row r="5275" spans="1:13" x14ac:dyDescent="0.3">
      <c r="A5275" t="s">
        <v>995</v>
      </c>
      <c r="B5275">
        <v>2018</v>
      </c>
      <c r="C5275" s="1">
        <v>890000</v>
      </c>
      <c r="D5275">
        <v>80000</v>
      </c>
      <c r="E5275" t="s">
        <v>14</v>
      </c>
      <c r="F5275" t="s">
        <v>25</v>
      </c>
      <c r="G5275" t="s">
        <v>12</v>
      </c>
      <c r="H5275" t="s">
        <v>121</v>
      </c>
      <c r="I5275" t="s">
        <v>2749</v>
      </c>
      <c r="J5275" t="s">
        <v>2039</v>
      </c>
      <c r="K5275" t="s">
        <v>2124</v>
      </c>
      <c r="L5275" t="s">
        <v>2171</v>
      </c>
      <c r="M5275">
        <v>7</v>
      </c>
    </row>
    <row r="5276" spans="1:13" x14ac:dyDescent="0.3">
      <c r="A5276" t="s">
        <v>1616</v>
      </c>
      <c r="B5276">
        <v>2014</v>
      </c>
      <c r="C5276" s="1">
        <v>250000</v>
      </c>
      <c r="D5276">
        <v>110000</v>
      </c>
      <c r="E5276" t="s">
        <v>14</v>
      </c>
      <c r="F5276" t="s">
        <v>25</v>
      </c>
      <c r="G5276" t="s">
        <v>12</v>
      </c>
      <c r="H5276" t="s">
        <v>121</v>
      </c>
      <c r="I5276" t="s">
        <v>2296</v>
      </c>
      <c r="J5276" t="s">
        <v>1667</v>
      </c>
      <c r="K5276" t="s">
        <v>1890</v>
      </c>
      <c r="L5276" t="s">
        <v>1665</v>
      </c>
      <c r="M5276">
        <v>5</v>
      </c>
    </row>
    <row r="5277" spans="1:13" x14ac:dyDescent="0.3">
      <c r="A5277" t="s">
        <v>219</v>
      </c>
      <c r="B5277">
        <v>2015</v>
      </c>
      <c r="C5277" s="1">
        <v>615000</v>
      </c>
      <c r="D5277">
        <v>60000</v>
      </c>
      <c r="E5277" t="s">
        <v>14</v>
      </c>
      <c r="F5277" t="s">
        <v>25</v>
      </c>
      <c r="G5277" t="s">
        <v>12</v>
      </c>
      <c r="H5277" t="s">
        <v>121</v>
      </c>
      <c r="I5277" t="s">
        <v>1699</v>
      </c>
      <c r="J5277" t="s">
        <v>1625</v>
      </c>
      <c r="K5277" t="s">
        <v>1626</v>
      </c>
      <c r="L5277" t="s">
        <v>1627</v>
      </c>
      <c r="M5277">
        <v>5</v>
      </c>
    </row>
    <row r="5278" spans="1:13" x14ac:dyDescent="0.3">
      <c r="A5278" t="s">
        <v>588</v>
      </c>
      <c r="B5278">
        <v>2014</v>
      </c>
      <c r="C5278" s="1">
        <v>684000</v>
      </c>
      <c r="D5278">
        <v>60000</v>
      </c>
      <c r="E5278" t="s">
        <v>14</v>
      </c>
      <c r="F5278" t="s">
        <v>25</v>
      </c>
      <c r="G5278" t="s">
        <v>12</v>
      </c>
      <c r="H5278" t="s">
        <v>126</v>
      </c>
      <c r="I5278" t="s">
        <v>1918</v>
      </c>
      <c r="J5278" t="s">
        <v>1625</v>
      </c>
      <c r="K5278" t="s">
        <v>1701</v>
      </c>
      <c r="L5278" t="s">
        <v>1686</v>
      </c>
      <c r="M5278">
        <v>7</v>
      </c>
    </row>
    <row r="5279" spans="1:13" x14ac:dyDescent="0.3">
      <c r="A5279" t="s">
        <v>588</v>
      </c>
      <c r="B5279">
        <v>2014</v>
      </c>
      <c r="C5279" s="1">
        <v>680000</v>
      </c>
      <c r="D5279">
        <v>64000</v>
      </c>
      <c r="E5279" t="s">
        <v>14</v>
      </c>
      <c r="F5279" t="s">
        <v>25</v>
      </c>
      <c r="G5279" t="s">
        <v>12</v>
      </c>
      <c r="H5279" t="s">
        <v>126</v>
      </c>
      <c r="I5279" t="s">
        <v>1918</v>
      </c>
      <c r="J5279" t="s">
        <v>1625</v>
      </c>
      <c r="K5279" t="s">
        <v>1701</v>
      </c>
      <c r="L5279" t="s">
        <v>1686</v>
      </c>
      <c r="M5279">
        <v>7</v>
      </c>
    </row>
    <row r="5280" spans="1:13" x14ac:dyDescent="0.3">
      <c r="A5280" t="s">
        <v>449</v>
      </c>
      <c r="B5280">
        <v>2014</v>
      </c>
      <c r="C5280" s="1">
        <v>500000</v>
      </c>
      <c r="D5280">
        <v>120000</v>
      </c>
      <c r="E5280" t="s">
        <v>14</v>
      </c>
      <c r="F5280" t="s">
        <v>25</v>
      </c>
      <c r="G5280" t="s">
        <v>12</v>
      </c>
      <c r="H5280" t="s">
        <v>121</v>
      </c>
      <c r="I5280" t="s">
        <v>1908</v>
      </c>
      <c r="J5280" t="s">
        <v>1667</v>
      </c>
      <c r="K5280" t="s">
        <v>1909</v>
      </c>
      <c r="L5280" t="s">
        <v>1910</v>
      </c>
      <c r="M5280">
        <v>5</v>
      </c>
    </row>
    <row r="5281" spans="1:13" x14ac:dyDescent="0.3">
      <c r="A5281" t="s">
        <v>449</v>
      </c>
      <c r="B5281">
        <v>2014</v>
      </c>
      <c r="C5281" s="1">
        <v>520000</v>
      </c>
      <c r="D5281">
        <v>120000</v>
      </c>
      <c r="E5281" t="s">
        <v>14</v>
      </c>
      <c r="F5281" t="s">
        <v>25</v>
      </c>
      <c r="G5281" t="s">
        <v>12</v>
      </c>
      <c r="H5281" t="s">
        <v>121</v>
      </c>
      <c r="I5281" t="s">
        <v>1908</v>
      </c>
      <c r="J5281" t="s">
        <v>1667</v>
      </c>
      <c r="K5281" t="s">
        <v>1909</v>
      </c>
      <c r="L5281" t="s">
        <v>1910</v>
      </c>
      <c r="M5281">
        <v>5</v>
      </c>
    </row>
    <row r="5282" spans="1:13" x14ac:dyDescent="0.3">
      <c r="A5282" t="s">
        <v>501</v>
      </c>
      <c r="B5282">
        <v>2012</v>
      </c>
      <c r="C5282" s="1">
        <v>390000</v>
      </c>
      <c r="D5282">
        <v>140000</v>
      </c>
      <c r="E5282" t="s">
        <v>14</v>
      </c>
      <c r="F5282" t="s">
        <v>25</v>
      </c>
      <c r="G5282" t="s">
        <v>12</v>
      </c>
      <c r="H5282" t="s">
        <v>126</v>
      </c>
      <c r="I5282" t="s">
        <v>1676</v>
      </c>
      <c r="J5282" t="s">
        <v>1676</v>
      </c>
      <c r="K5282" t="s">
        <v>1676</v>
      </c>
      <c r="L5282" t="s">
        <v>1676</v>
      </c>
    </row>
    <row r="5283" spans="1:13" x14ac:dyDescent="0.3">
      <c r="A5283" t="s">
        <v>501</v>
      </c>
      <c r="B5283">
        <v>2012</v>
      </c>
      <c r="C5283" s="1">
        <v>434999</v>
      </c>
      <c r="D5283">
        <v>135000</v>
      </c>
      <c r="E5283" t="s">
        <v>14</v>
      </c>
      <c r="F5283" t="s">
        <v>25</v>
      </c>
      <c r="G5283" t="s">
        <v>12</v>
      </c>
      <c r="H5283" t="s">
        <v>154</v>
      </c>
      <c r="I5283" t="s">
        <v>1676</v>
      </c>
      <c r="J5283" t="s">
        <v>1676</v>
      </c>
      <c r="K5283" t="s">
        <v>1676</v>
      </c>
      <c r="L5283" t="s">
        <v>1676</v>
      </c>
    </row>
    <row r="5284" spans="1:13" x14ac:dyDescent="0.3">
      <c r="A5284" t="s">
        <v>267</v>
      </c>
      <c r="B5284">
        <v>2010</v>
      </c>
      <c r="C5284" s="1">
        <v>350000</v>
      </c>
      <c r="D5284">
        <v>166000</v>
      </c>
      <c r="E5284" t="s">
        <v>14</v>
      </c>
      <c r="F5284" t="s">
        <v>25</v>
      </c>
      <c r="G5284" t="s">
        <v>12</v>
      </c>
      <c r="H5284" t="s">
        <v>126</v>
      </c>
      <c r="I5284" t="s">
        <v>1676</v>
      </c>
      <c r="J5284" t="s">
        <v>1676</v>
      </c>
      <c r="K5284" t="s">
        <v>1676</v>
      </c>
      <c r="L5284" t="s">
        <v>1676</v>
      </c>
    </row>
    <row r="5285" spans="1:13" x14ac:dyDescent="0.3">
      <c r="A5285" t="s">
        <v>3688</v>
      </c>
      <c r="B5285">
        <v>2018</v>
      </c>
      <c r="C5285" s="1">
        <v>675000</v>
      </c>
      <c r="D5285">
        <v>60000</v>
      </c>
      <c r="E5285" t="s">
        <v>14</v>
      </c>
      <c r="F5285" t="s">
        <v>25</v>
      </c>
      <c r="G5285" t="s">
        <v>12</v>
      </c>
      <c r="H5285" t="s">
        <v>121</v>
      </c>
      <c r="I5285" t="s">
        <v>2257</v>
      </c>
      <c r="J5285" t="s">
        <v>1629</v>
      </c>
      <c r="K5285" t="s">
        <v>1772</v>
      </c>
      <c r="L5285" t="s">
        <v>2559</v>
      </c>
      <c r="M5285">
        <v>5</v>
      </c>
    </row>
    <row r="5286" spans="1:13" x14ac:dyDescent="0.3">
      <c r="A5286" t="s">
        <v>306</v>
      </c>
      <c r="B5286">
        <v>2011</v>
      </c>
      <c r="C5286" s="1">
        <v>1350000</v>
      </c>
      <c r="D5286">
        <v>81500</v>
      </c>
      <c r="E5286" t="s">
        <v>14</v>
      </c>
      <c r="F5286" t="s">
        <v>25</v>
      </c>
      <c r="G5286" t="s">
        <v>19</v>
      </c>
      <c r="H5286" t="s">
        <v>126</v>
      </c>
      <c r="I5286" t="s">
        <v>1802</v>
      </c>
      <c r="J5286" t="s">
        <v>1769</v>
      </c>
      <c r="K5286" t="s">
        <v>3689</v>
      </c>
      <c r="L5286" t="s">
        <v>1804</v>
      </c>
      <c r="M5286">
        <v>5</v>
      </c>
    </row>
    <row r="5287" spans="1:13" x14ac:dyDescent="0.3">
      <c r="A5287" t="s">
        <v>3690</v>
      </c>
      <c r="B5287">
        <v>2011</v>
      </c>
      <c r="C5287" s="1">
        <v>1350000</v>
      </c>
      <c r="D5287">
        <v>80000</v>
      </c>
      <c r="E5287" t="s">
        <v>14</v>
      </c>
      <c r="F5287" t="s">
        <v>25</v>
      </c>
      <c r="G5287" t="s">
        <v>19</v>
      </c>
      <c r="H5287" t="s">
        <v>121</v>
      </c>
      <c r="I5287" t="s">
        <v>1888</v>
      </c>
      <c r="J5287" t="s">
        <v>2892</v>
      </c>
      <c r="K5287" t="s">
        <v>1803</v>
      </c>
      <c r="L5287" t="s">
        <v>2893</v>
      </c>
      <c r="M5287">
        <v>5</v>
      </c>
    </row>
    <row r="5288" spans="1:13" x14ac:dyDescent="0.3">
      <c r="A5288" t="s">
        <v>703</v>
      </c>
      <c r="B5288">
        <v>2019</v>
      </c>
      <c r="C5288" s="1">
        <v>1200000</v>
      </c>
      <c r="D5288">
        <v>15000</v>
      </c>
      <c r="E5288" t="s">
        <v>14</v>
      </c>
      <c r="F5288" t="s">
        <v>25</v>
      </c>
      <c r="G5288" t="s">
        <v>12</v>
      </c>
      <c r="H5288" t="s">
        <v>121</v>
      </c>
      <c r="I5288" t="s">
        <v>1662</v>
      </c>
      <c r="J5288" t="s">
        <v>1634</v>
      </c>
      <c r="K5288" t="s">
        <v>2412</v>
      </c>
      <c r="L5288" t="s">
        <v>2956</v>
      </c>
      <c r="M5288">
        <v>5</v>
      </c>
    </row>
    <row r="5289" spans="1:13" x14ac:dyDescent="0.3">
      <c r="A5289" t="s">
        <v>789</v>
      </c>
      <c r="B5289">
        <v>2011</v>
      </c>
      <c r="C5289" s="1">
        <v>265000</v>
      </c>
      <c r="D5289">
        <v>60000</v>
      </c>
      <c r="E5289" t="s">
        <v>14</v>
      </c>
      <c r="F5289" t="s">
        <v>25</v>
      </c>
      <c r="G5289" t="s">
        <v>12</v>
      </c>
      <c r="H5289" t="s">
        <v>121</v>
      </c>
      <c r="I5289" t="s">
        <v>1674</v>
      </c>
      <c r="J5289" t="s">
        <v>1625</v>
      </c>
      <c r="K5289" t="s">
        <v>1675</v>
      </c>
      <c r="L5289" t="s">
        <v>1627</v>
      </c>
      <c r="M5289">
        <v>5</v>
      </c>
    </row>
    <row r="5290" spans="1:13" x14ac:dyDescent="0.3">
      <c r="A5290" t="s">
        <v>1257</v>
      </c>
      <c r="B5290">
        <v>2016</v>
      </c>
      <c r="C5290" s="1">
        <v>395000</v>
      </c>
      <c r="D5290">
        <v>40000</v>
      </c>
      <c r="E5290" t="s">
        <v>10</v>
      </c>
      <c r="F5290" t="s">
        <v>25</v>
      </c>
      <c r="G5290" t="s">
        <v>12</v>
      </c>
      <c r="H5290" t="s">
        <v>126</v>
      </c>
      <c r="I5290" t="s">
        <v>2052</v>
      </c>
      <c r="J5290" t="s">
        <v>1704</v>
      </c>
      <c r="K5290" t="s">
        <v>1626</v>
      </c>
      <c r="L5290" t="s">
        <v>2897</v>
      </c>
      <c r="M5290">
        <v>5</v>
      </c>
    </row>
    <row r="5291" spans="1:13" x14ac:dyDescent="0.3">
      <c r="A5291" t="s">
        <v>1257</v>
      </c>
      <c r="B5291">
        <v>2016</v>
      </c>
      <c r="C5291" s="1">
        <v>385000</v>
      </c>
      <c r="D5291">
        <v>40000</v>
      </c>
      <c r="E5291" t="s">
        <v>10</v>
      </c>
      <c r="F5291" t="s">
        <v>25</v>
      </c>
      <c r="G5291" t="s">
        <v>12</v>
      </c>
      <c r="H5291" t="s">
        <v>126</v>
      </c>
      <c r="I5291" t="s">
        <v>2052</v>
      </c>
      <c r="J5291" t="s">
        <v>1704</v>
      </c>
      <c r="K5291" t="s">
        <v>1626</v>
      </c>
      <c r="L5291" t="s">
        <v>2897</v>
      </c>
      <c r="M5291">
        <v>5</v>
      </c>
    </row>
    <row r="5292" spans="1:13" x14ac:dyDescent="0.3">
      <c r="A5292" t="s">
        <v>122</v>
      </c>
      <c r="B5292">
        <v>2009</v>
      </c>
      <c r="C5292" s="1">
        <v>142000</v>
      </c>
      <c r="D5292">
        <v>70000</v>
      </c>
      <c r="E5292" t="s">
        <v>10</v>
      </c>
      <c r="F5292" t="s">
        <v>25</v>
      </c>
      <c r="G5292" t="s">
        <v>12</v>
      </c>
      <c r="H5292" t="s">
        <v>126</v>
      </c>
      <c r="I5292" t="s">
        <v>1677</v>
      </c>
      <c r="J5292" t="s">
        <v>1651</v>
      </c>
      <c r="K5292" t="s">
        <v>1678</v>
      </c>
      <c r="L5292" t="s">
        <v>1679</v>
      </c>
      <c r="M5292">
        <v>5</v>
      </c>
    </row>
    <row r="5293" spans="1:13" x14ac:dyDescent="0.3">
      <c r="A5293" t="s">
        <v>317</v>
      </c>
      <c r="B5293">
        <v>2009</v>
      </c>
      <c r="C5293" s="1">
        <v>160000</v>
      </c>
      <c r="D5293">
        <v>35000</v>
      </c>
      <c r="E5293" t="s">
        <v>10</v>
      </c>
      <c r="F5293" t="s">
        <v>25</v>
      </c>
      <c r="G5293" t="s">
        <v>12</v>
      </c>
      <c r="H5293" t="s">
        <v>121</v>
      </c>
      <c r="I5293" t="s">
        <v>1849</v>
      </c>
      <c r="J5293" t="s">
        <v>1850</v>
      </c>
      <c r="K5293" t="s">
        <v>1851</v>
      </c>
      <c r="L5293" t="s">
        <v>1852</v>
      </c>
      <c r="M5293">
        <v>5</v>
      </c>
    </row>
    <row r="5294" spans="1:13" x14ac:dyDescent="0.3">
      <c r="A5294" t="s">
        <v>2502</v>
      </c>
      <c r="B5294">
        <v>2012</v>
      </c>
      <c r="C5294" s="1">
        <v>180000</v>
      </c>
      <c r="D5294">
        <v>50000</v>
      </c>
      <c r="E5294" t="s">
        <v>14</v>
      </c>
      <c r="F5294" t="s">
        <v>25</v>
      </c>
      <c r="G5294" t="s">
        <v>12</v>
      </c>
      <c r="H5294" t="s">
        <v>154</v>
      </c>
      <c r="I5294" t="s">
        <v>1895</v>
      </c>
      <c r="J5294" t="s">
        <v>1639</v>
      </c>
      <c r="K5294" t="s">
        <v>2143</v>
      </c>
      <c r="L5294" t="s">
        <v>1898</v>
      </c>
      <c r="M5294">
        <v>5</v>
      </c>
    </row>
    <row r="5295" spans="1:13" x14ac:dyDescent="0.3">
      <c r="A5295" t="s">
        <v>3691</v>
      </c>
      <c r="B5295">
        <v>2019</v>
      </c>
      <c r="C5295" s="1">
        <v>700000</v>
      </c>
      <c r="D5295">
        <v>3177</v>
      </c>
      <c r="E5295" t="s">
        <v>10</v>
      </c>
      <c r="F5295" t="s">
        <v>11</v>
      </c>
      <c r="G5295" t="s">
        <v>12</v>
      </c>
      <c r="H5295" t="s">
        <v>121</v>
      </c>
      <c r="I5295" t="s">
        <v>1756</v>
      </c>
      <c r="J5295" t="s">
        <v>1881</v>
      </c>
      <c r="K5295" t="s">
        <v>2809</v>
      </c>
      <c r="L5295" t="s">
        <v>3692</v>
      </c>
      <c r="M5295">
        <v>5</v>
      </c>
    </row>
    <row r="5296" spans="1:13" x14ac:dyDescent="0.3">
      <c r="A5296" t="s">
        <v>315</v>
      </c>
      <c r="B5296">
        <v>2015</v>
      </c>
      <c r="C5296" s="1">
        <v>400000</v>
      </c>
      <c r="D5296">
        <v>39414</v>
      </c>
      <c r="E5296" t="s">
        <v>10</v>
      </c>
      <c r="F5296" t="s">
        <v>11</v>
      </c>
      <c r="G5296" t="s">
        <v>12</v>
      </c>
      <c r="H5296" t="s">
        <v>121</v>
      </c>
      <c r="I5296" t="s">
        <v>1677</v>
      </c>
      <c r="J5296" t="s">
        <v>1647</v>
      </c>
      <c r="K5296" t="s">
        <v>1648</v>
      </c>
      <c r="L5296" t="s">
        <v>1649</v>
      </c>
      <c r="M5296">
        <v>5</v>
      </c>
    </row>
    <row r="5297" spans="1:13" x14ac:dyDescent="0.3">
      <c r="A5297" t="s">
        <v>3336</v>
      </c>
      <c r="B5297">
        <v>2012</v>
      </c>
      <c r="C5297" s="1">
        <v>200000</v>
      </c>
      <c r="D5297">
        <v>30078</v>
      </c>
      <c r="E5297" t="s">
        <v>10</v>
      </c>
      <c r="F5297" t="s">
        <v>11</v>
      </c>
      <c r="G5297" t="s">
        <v>12</v>
      </c>
      <c r="H5297" t="s">
        <v>121</v>
      </c>
      <c r="I5297" t="s">
        <v>2056</v>
      </c>
      <c r="J5297" t="s">
        <v>1639</v>
      </c>
      <c r="K5297" t="s">
        <v>2124</v>
      </c>
      <c r="L5297" t="s">
        <v>3337</v>
      </c>
      <c r="M5297">
        <v>5</v>
      </c>
    </row>
    <row r="5298" spans="1:13" x14ac:dyDescent="0.3">
      <c r="A5298" t="s">
        <v>1466</v>
      </c>
      <c r="B5298">
        <v>2012</v>
      </c>
      <c r="C5298" s="1">
        <v>250000</v>
      </c>
      <c r="D5298">
        <v>44588</v>
      </c>
      <c r="E5298" t="s">
        <v>10</v>
      </c>
      <c r="F5298" t="s">
        <v>11</v>
      </c>
      <c r="G5298" t="s">
        <v>12</v>
      </c>
      <c r="H5298" t="s">
        <v>121</v>
      </c>
      <c r="I5298" t="s">
        <v>2031</v>
      </c>
      <c r="J5298" t="s">
        <v>2250</v>
      </c>
      <c r="K5298" t="s">
        <v>2251</v>
      </c>
      <c r="L5298" t="s">
        <v>2252</v>
      </c>
      <c r="M5298">
        <v>5</v>
      </c>
    </row>
    <row r="5299" spans="1:13" x14ac:dyDescent="0.3">
      <c r="A5299" t="s">
        <v>1148</v>
      </c>
      <c r="B5299">
        <v>2015</v>
      </c>
      <c r="C5299" s="1">
        <v>400000</v>
      </c>
      <c r="D5299">
        <v>49907</v>
      </c>
      <c r="E5299" t="s">
        <v>10</v>
      </c>
      <c r="F5299" t="s">
        <v>11</v>
      </c>
      <c r="G5299" t="s">
        <v>12</v>
      </c>
      <c r="H5299" t="s">
        <v>121</v>
      </c>
      <c r="I5299" t="s">
        <v>1906</v>
      </c>
      <c r="J5299" t="s">
        <v>1730</v>
      </c>
      <c r="K5299" t="s">
        <v>1843</v>
      </c>
      <c r="L5299" t="s">
        <v>1731</v>
      </c>
      <c r="M5299">
        <v>5</v>
      </c>
    </row>
    <row r="5300" spans="1:13" x14ac:dyDescent="0.3">
      <c r="A5300" t="s">
        <v>548</v>
      </c>
      <c r="B5300">
        <v>2013</v>
      </c>
      <c r="C5300" s="1">
        <v>371000</v>
      </c>
      <c r="D5300">
        <v>67082</v>
      </c>
      <c r="E5300" t="s">
        <v>10</v>
      </c>
      <c r="F5300" t="s">
        <v>11</v>
      </c>
      <c r="G5300" t="s">
        <v>12</v>
      </c>
      <c r="H5300" t="s">
        <v>126</v>
      </c>
      <c r="I5300" t="s">
        <v>1869</v>
      </c>
      <c r="J5300" t="s">
        <v>1647</v>
      </c>
      <c r="K5300" t="s">
        <v>1870</v>
      </c>
      <c r="L5300" t="s">
        <v>1871</v>
      </c>
      <c r="M5300">
        <v>5</v>
      </c>
    </row>
    <row r="5301" spans="1:13" x14ac:dyDescent="0.3">
      <c r="A5301" t="s">
        <v>182</v>
      </c>
      <c r="B5301">
        <v>2016</v>
      </c>
      <c r="C5301" s="1">
        <v>570000</v>
      </c>
      <c r="D5301">
        <v>112879</v>
      </c>
      <c r="E5301" t="s">
        <v>14</v>
      </c>
      <c r="F5301" t="s">
        <v>11</v>
      </c>
      <c r="G5301" t="s">
        <v>12</v>
      </c>
      <c r="H5301" t="s">
        <v>126</v>
      </c>
      <c r="I5301" t="s">
        <v>1638</v>
      </c>
      <c r="J5301" t="s">
        <v>1629</v>
      </c>
      <c r="K5301" t="s">
        <v>1914</v>
      </c>
      <c r="L5301" t="s">
        <v>1836</v>
      </c>
      <c r="M5301">
        <v>5</v>
      </c>
    </row>
    <row r="5302" spans="1:13" x14ac:dyDescent="0.3">
      <c r="A5302" t="s">
        <v>192</v>
      </c>
      <c r="B5302">
        <v>2013</v>
      </c>
      <c r="C5302" s="1">
        <v>300000</v>
      </c>
      <c r="D5302">
        <v>80000</v>
      </c>
      <c r="E5302" t="s">
        <v>10</v>
      </c>
      <c r="F5302" t="s">
        <v>25</v>
      </c>
      <c r="G5302" t="s">
        <v>12</v>
      </c>
      <c r="H5302" t="s">
        <v>126</v>
      </c>
      <c r="I5302" t="s">
        <v>2066</v>
      </c>
      <c r="J5302" t="s">
        <v>1681</v>
      </c>
      <c r="K5302" t="s">
        <v>1815</v>
      </c>
      <c r="L5302" t="s">
        <v>1923</v>
      </c>
      <c r="M5302">
        <v>5</v>
      </c>
    </row>
    <row r="5303" spans="1:13" x14ac:dyDescent="0.3">
      <c r="A5303" t="s">
        <v>247</v>
      </c>
      <c r="B5303">
        <v>2017</v>
      </c>
      <c r="C5303" s="1">
        <v>620000</v>
      </c>
      <c r="D5303">
        <v>25000</v>
      </c>
      <c r="E5303" t="s">
        <v>10</v>
      </c>
      <c r="F5303" t="s">
        <v>25</v>
      </c>
      <c r="G5303" t="s">
        <v>12</v>
      </c>
      <c r="H5303" t="s">
        <v>121</v>
      </c>
      <c r="I5303" t="s">
        <v>1723</v>
      </c>
      <c r="J5303" t="s">
        <v>1647</v>
      </c>
      <c r="K5303" t="s">
        <v>1724</v>
      </c>
      <c r="L5303" t="s">
        <v>1725</v>
      </c>
      <c r="M5303">
        <v>5</v>
      </c>
    </row>
    <row r="5304" spans="1:13" x14ac:dyDescent="0.3">
      <c r="A5304" t="s">
        <v>3693</v>
      </c>
      <c r="B5304">
        <v>2018</v>
      </c>
      <c r="C5304" s="1">
        <v>949000</v>
      </c>
      <c r="D5304">
        <v>10200</v>
      </c>
      <c r="E5304" t="s">
        <v>10</v>
      </c>
      <c r="F5304" t="s">
        <v>25</v>
      </c>
      <c r="G5304" t="s">
        <v>12</v>
      </c>
      <c r="H5304" t="s">
        <v>121</v>
      </c>
      <c r="I5304" t="s">
        <v>2065</v>
      </c>
      <c r="J5304" t="s">
        <v>1634</v>
      </c>
      <c r="K5304" t="s">
        <v>1971</v>
      </c>
      <c r="L5304" t="s">
        <v>1752</v>
      </c>
      <c r="M5304">
        <v>5</v>
      </c>
    </row>
    <row r="5305" spans="1:13" x14ac:dyDescent="0.3">
      <c r="A5305" t="s">
        <v>2977</v>
      </c>
      <c r="B5305">
        <v>2018</v>
      </c>
      <c r="C5305" s="1">
        <v>750000</v>
      </c>
      <c r="D5305">
        <v>60000</v>
      </c>
      <c r="E5305" t="s">
        <v>14</v>
      </c>
      <c r="F5305" t="s">
        <v>25</v>
      </c>
      <c r="G5305" t="s">
        <v>12</v>
      </c>
      <c r="H5305" t="s">
        <v>121</v>
      </c>
      <c r="I5305" t="s">
        <v>2749</v>
      </c>
      <c r="J5305" t="s">
        <v>2039</v>
      </c>
      <c r="K5305" t="s">
        <v>2124</v>
      </c>
      <c r="L5305" t="s">
        <v>2171</v>
      </c>
      <c r="M5305">
        <v>7</v>
      </c>
    </row>
    <row r="5306" spans="1:13" x14ac:dyDescent="0.3">
      <c r="A5306" t="s">
        <v>1195</v>
      </c>
      <c r="B5306">
        <v>2017</v>
      </c>
      <c r="C5306" s="1">
        <v>350000</v>
      </c>
      <c r="D5306">
        <v>20000</v>
      </c>
      <c r="E5306" t="s">
        <v>10</v>
      </c>
      <c r="F5306" t="s">
        <v>25</v>
      </c>
      <c r="G5306" t="s">
        <v>12</v>
      </c>
      <c r="H5306" t="s">
        <v>126</v>
      </c>
      <c r="I5306" t="s">
        <v>1842</v>
      </c>
      <c r="J5306" t="s">
        <v>1730</v>
      </c>
      <c r="K5306" t="s">
        <v>1843</v>
      </c>
      <c r="L5306" t="s">
        <v>1731</v>
      </c>
      <c r="M5306">
        <v>5</v>
      </c>
    </row>
    <row r="5307" spans="1:13" x14ac:dyDescent="0.3">
      <c r="A5307" t="s">
        <v>1050</v>
      </c>
      <c r="B5307">
        <v>2017</v>
      </c>
      <c r="C5307" s="1">
        <v>1250000</v>
      </c>
      <c r="D5307">
        <v>60000</v>
      </c>
      <c r="E5307" t="s">
        <v>14</v>
      </c>
      <c r="F5307" t="s">
        <v>25</v>
      </c>
      <c r="G5307" t="s">
        <v>12</v>
      </c>
      <c r="H5307" t="s">
        <v>121</v>
      </c>
      <c r="I5307" t="s">
        <v>1746</v>
      </c>
      <c r="J5307" t="s">
        <v>1742</v>
      </c>
      <c r="K5307" t="s">
        <v>2108</v>
      </c>
      <c r="L5307" t="s">
        <v>2109</v>
      </c>
      <c r="M5307">
        <v>7</v>
      </c>
    </row>
    <row r="5308" spans="1:13" x14ac:dyDescent="0.3">
      <c r="A5308" t="s">
        <v>1062</v>
      </c>
      <c r="B5308">
        <v>2016</v>
      </c>
      <c r="C5308" s="1">
        <v>270000</v>
      </c>
      <c r="D5308">
        <v>30000</v>
      </c>
      <c r="E5308" t="s">
        <v>10</v>
      </c>
      <c r="F5308" t="s">
        <v>25</v>
      </c>
      <c r="G5308" t="s">
        <v>12</v>
      </c>
      <c r="H5308" t="s">
        <v>154</v>
      </c>
      <c r="I5308" t="s">
        <v>1915</v>
      </c>
      <c r="J5308" t="s">
        <v>1916</v>
      </c>
      <c r="K5308" t="s">
        <v>1678</v>
      </c>
      <c r="L5308" t="s">
        <v>1917</v>
      </c>
      <c r="M5308">
        <v>5</v>
      </c>
    </row>
    <row r="5309" spans="1:13" x14ac:dyDescent="0.3">
      <c r="A5309" t="s">
        <v>173</v>
      </c>
      <c r="B5309">
        <v>2013</v>
      </c>
      <c r="C5309" s="1">
        <v>235000</v>
      </c>
      <c r="D5309">
        <v>40000</v>
      </c>
      <c r="E5309" t="s">
        <v>10</v>
      </c>
      <c r="F5309" t="s">
        <v>25</v>
      </c>
      <c r="G5309" t="s">
        <v>12</v>
      </c>
      <c r="H5309" t="s">
        <v>126</v>
      </c>
      <c r="I5309" t="s">
        <v>2031</v>
      </c>
      <c r="J5309" t="s">
        <v>2250</v>
      </c>
      <c r="K5309" t="s">
        <v>2251</v>
      </c>
      <c r="L5309" t="s">
        <v>2252</v>
      </c>
      <c r="M5309">
        <v>5</v>
      </c>
    </row>
    <row r="5310" spans="1:13" x14ac:dyDescent="0.3">
      <c r="A5310" t="s">
        <v>1069</v>
      </c>
      <c r="B5310">
        <v>2016</v>
      </c>
      <c r="C5310" s="1">
        <v>500000</v>
      </c>
      <c r="D5310">
        <v>60000</v>
      </c>
      <c r="E5310" t="s">
        <v>10</v>
      </c>
      <c r="F5310" t="s">
        <v>25</v>
      </c>
      <c r="G5310" t="s">
        <v>12</v>
      </c>
      <c r="H5310" t="s">
        <v>121</v>
      </c>
      <c r="I5310" t="s">
        <v>2030</v>
      </c>
      <c r="J5310" t="s">
        <v>1647</v>
      </c>
      <c r="K5310" t="s">
        <v>1870</v>
      </c>
      <c r="L5310" t="s">
        <v>1871</v>
      </c>
      <c r="M5310">
        <v>5</v>
      </c>
    </row>
    <row r="5311" spans="1:13" x14ac:dyDescent="0.3">
      <c r="A5311" t="s">
        <v>163</v>
      </c>
      <c r="B5311">
        <v>2012</v>
      </c>
      <c r="C5311" s="1">
        <v>220000</v>
      </c>
      <c r="D5311">
        <v>111000</v>
      </c>
      <c r="E5311" t="s">
        <v>10</v>
      </c>
      <c r="F5311" t="s">
        <v>25</v>
      </c>
      <c r="G5311" t="s">
        <v>12</v>
      </c>
      <c r="H5311" t="s">
        <v>121</v>
      </c>
      <c r="I5311" t="s">
        <v>1687</v>
      </c>
      <c r="J5311" t="s">
        <v>1655</v>
      </c>
      <c r="K5311" t="s">
        <v>1688</v>
      </c>
      <c r="L5311" t="s">
        <v>1689</v>
      </c>
      <c r="M5311">
        <v>5</v>
      </c>
    </row>
    <row r="5312" spans="1:13" x14ac:dyDescent="0.3">
      <c r="A5312" t="s">
        <v>1272</v>
      </c>
      <c r="B5312">
        <v>2014</v>
      </c>
      <c r="C5312" s="1">
        <v>380000</v>
      </c>
      <c r="D5312">
        <v>70000</v>
      </c>
      <c r="E5312" t="s">
        <v>14</v>
      </c>
      <c r="F5312" t="s">
        <v>25</v>
      </c>
      <c r="G5312" t="s">
        <v>12</v>
      </c>
      <c r="H5312" t="s">
        <v>126</v>
      </c>
      <c r="I5312" t="s">
        <v>1624</v>
      </c>
      <c r="J5312" t="s">
        <v>1625</v>
      </c>
      <c r="K5312" t="s">
        <v>1626</v>
      </c>
      <c r="L5312" t="s">
        <v>1627</v>
      </c>
      <c r="M5312">
        <v>5</v>
      </c>
    </row>
    <row r="5313" spans="1:13" x14ac:dyDescent="0.3">
      <c r="A5313" t="s">
        <v>558</v>
      </c>
      <c r="B5313">
        <v>2010</v>
      </c>
      <c r="C5313" s="1">
        <v>160000</v>
      </c>
      <c r="D5313">
        <v>100000</v>
      </c>
      <c r="E5313" t="s">
        <v>10</v>
      </c>
      <c r="F5313" t="s">
        <v>25</v>
      </c>
      <c r="G5313" t="s">
        <v>12</v>
      </c>
      <c r="H5313" t="s">
        <v>154</v>
      </c>
      <c r="I5313" t="s">
        <v>2249</v>
      </c>
      <c r="J5313" t="s">
        <v>1730</v>
      </c>
      <c r="K5313" t="s">
        <v>1660</v>
      </c>
      <c r="L5313" t="s">
        <v>1731</v>
      </c>
      <c r="M5313">
        <v>5</v>
      </c>
    </row>
    <row r="5314" spans="1:13" x14ac:dyDescent="0.3">
      <c r="A5314" t="s">
        <v>634</v>
      </c>
      <c r="B5314">
        <v>2017</v>
      </c>
      <c r="C5314" s="1">
        <v>339000</v>
      </c>
      <c r="D5314">
        <v>25000</v>
      </c>
      <c r="E5314" t="s">
        <v>10</v>
      </c>
      <c r="F5314" t="s">
        <v>25</v>
      </c>
      <c r="G5314" t="s">
        <v>12</v>
      </c>
      <c r="H5314" t="s">
        <v>121</v>
      </c>
      <c r="I5314" t="s">
        <v>1703</v>
      </c>
      <c r="J5314" t="s">
        <v>1730</v>
      </c>
      <c r="K5314" t="s">
        <v>1851</v>
      </c>
      <c r="L5314" t="s">
        <v>2484</v>
      </c>
      <c r="M5314">
        <v>5</v>
      </c>
    </row>
    <row r="5315" spans="1:13" x14ac:dyDescent="0.3">
      <c r="A5315" t="s">
        <v>1511</v>
      </c>
      <c r="B5315">
        <v>2011</v>
      </c>
      <c r="C5315" s="1">
        <v>229999</v>
      </c>
      <c r="D5315">
        <v>100000</v>
      </c>
      <c r="E5315" t="s">
        <v>10</v>
      </c>
      <c r="F5315" t="s">
        <v>25</v>
      </c>
      <c r="G5315" t="s">
        <v>12</v>
      </c>
      <c r="H5315" t="s">
        <v>121</v>
      </c>
      <c r="I5315" t="s">
        <v>2056</v>
      </c>
      <c r="J5315" t="s">
        <v>2859</v>
      </c>
      <c r="K5315" t="s">
        <v>2147</v>
      </c>
      <c r="L5315" t="s">
        <v>2860</v>
      </c>
      <c r="M5315">
        <v>5</v>
      </c>
    </row>
    <row r="5316" spans="1:13" x14ac:dyDescent="0.3">
      <c r="A5316" t="s">
        <v>3288</v>
      </c>
      <c r="B5316">
        <v>2016</v>
      </c>
      <c r="C5316" s="1">
        <v>400000</v>
      </c>
      <c r="D5316">
        <v>35000</v>
      </c>
      <c r="E5316" t="s">
        <v>14</v>
      </c>
      <c r="F5316" t="s">
        <v>25</v>
      </c>
      <c r="G5316" t="s">
        <v>12</v>
      </c>
      <c r="H5316" t="s">
        <v>121</v>
      </c>
      <c r="I5316" t="s">
        <v>2283</v>
      </c>
      <c r="J5316" t="s">
        <v>1681</v>
      </c>
      <c r="K5316" t="s">
        <v>2284</v>
      </c>
      <c r="L5316" t="s">
        <v>2285</v>
      </c>
      <c r="M5316">
        <v>6</v>
      </c>
    </row>
    <row r="5317" spans="1:13" x14ac:dyDescent="0.3">
      <c r="A5317" t="s">
        <v>3694</v>
      </c>
      <c r="B5317">
        <v>2018</v>
      </c>
      <c r="C5317" s="1">
        <v>470000</v>
      </c>
      <c r="D5317">
        <v>25000</v>
      </c>
      <c r="E5317" t="s">
        <v>14</v>
      </c>
      <c r="F5317" t="s">
        <v>25</v>
      </c>
      <c r="G5317" t="s">
        <v>12</v>
      </c>
      <c r="H5317" t="s">
        <v>121</v>
      </c>
      <c r="I5317" t="s">
        <v>2134</v>
      </c>
      <c r="J5317" t="s">
        <v>2135</v>
      </c>
      <c r="K5317" t="s">
        <v>2136</v>
      </c>
      <c r="L5317" t="s">
        <v>2190</v>
      </c>
      <c r="M5317">
        <v>5</v>
      </c>
    </row>
    <row r="5318" spans="1:13" x14ac:dyDescent="0.3">
      <c r="A5318" t="s">
        <v>239</v>
      </c>
      <c r="B5318">
        <v>2003</v>
      </c>
      <c r="C5318" s="1">
        <v>45000</v>
      </c>
      <c r="D5318">
        <v>58000</v>
      </c>
      <c r="E5318" t="s">
        <v>10</v>
      </c>
      <c r="F5318" t="s">
        <v>25</v>
      </c>
      <c r="G5318" t="s">
        <v>12</v>
      </c>
      <c r="H5318" t="s">
        <v>121</v>
      </c>
      <c r="I5318" t="s">
        <v>1642</v>
      </c>
      <c r="J5318" t="s">
        <v>1655</v>
      </c>
      <c r="K5318" t="s">
        <v>1656</v>
      </c>
      <c r="L5318" t="s">
        <v>1657</v>
      </c>
      <c r="M5318">
        <v>4</v>
      </c>
    </row>
    <row r="5319" spans="1:13" x14ac:dyDescent="0.3">
      <c r="A5319" t="s">
        <v>1036</v>
      </c>
      <c r="B5319">
        <v>2019</v>
      </c>
      <c r="C5319" s="1">
        <v>575000</v>
      </c>
      <c r="D5319">
        <v>20000</v>
      </c>
      <c r="E5319" t="s">
        <v>10</v>
      </c>
      <c r="F5319" t="s">
        <v>25</v>
      </c>
      <c r="G5319" t="s">
        <v>12</v>
      </c>
      <c r="H5319" t="s">
        <v>121</v>
      </c>
      <c r="I5319" t="s">
        <v>2066</v>
      </c>
      <c r="J5319" t="s">
        <v>1881</v>
      </c>
      <c r="K5319" t="s">
        <v>2809</v>
      </c>
      <c r="L5319" t="s">
        <v>1883</v>
      </c>
      <c r="M5319">
        <v>5</v>
      </c>
    </row>
    <row r="5320" spans="1:13" x14ac:dyDescent="0.3">
      <c r="A5320" t="s">
        <v>1413</v>
      </c>
      <c r="B5320">
        <v>2019</v>
      </c>
      <c r="C5320" s="1">
        <v>325000</v>
      </c>
      <c r="D5320">
        <v>1300</v>
      </c>
      <c r="E5320" t="s">
        <v>10</v>
      </c>
      <c r="F5320" t="s">
        <v>25</v>
      </c>
      <c r="G5320" t="s">
        <v>12</v>
      </c>
      <c r="H5320" t="s">
        <v>121</v>
      </c>
      <c r="I5320" t="s">
        <v>2269</v>
      </c>
      <c r="J5320" t="s">
        <v>1916</v>
      </c>
      <c r="K5320" t="s">
        <v>1678</v>
      </c>
      <c r="L5320" t="s">
        <v>1917</v>
      </c>
      <c r="M5320">
        <v>5</v>
      </c>
    </row>
    <row r="5321" spans="1:13" x14ac:dyDescent="0.3">
      <c r="A5321" t="s">
        <v>120</v>
      </c>
      <c r="B5321">
        <v>1997</v>
      </c>
      <c r="C5321" s="1">
        <v>50000</v>
      </c>
      <c r="D5321">
        <v>120000</v>
      </c>
      <c r="E5321" t="s">
        <v>10</v>
      </c>
      <c r="F5321" t="s">
        <v>25</v>
      </c>
      <c r="G5321" t="s">
        <v>12</v>
      </c>
      <c r="H5321" t="s">
        <v>126</v>
      </c>
      <c r="I5321" t="s">
        <v>1642</v>
      </c>
      <c r="J5321" t="s">
        <v>1655</v>
      </c>
      <c r="K5321" t="s">
        <v>1656</v>
      </c>
      <c r="L5321" t="s">
        <v>1657</v>
      </c>
      <c r="M5321">
        <v>4</v>
      </c>
    </row>
    <row r="5322" spans="1:13" x14ac:dyDescent="0.3">
      <c r="A5322" t="s">
        <v>159</v>
      </c>
      <c r="B5322">
        <v>2014</v>
      </c>
      <c r="C5322" s="1">
        <v>350000</v>
      </c>
      <c r="D5322">
        <v>15000</v>
      </c>
      <c r="E5322" t="s">
        <v>10</v>
      </c>
      <c r="F5322" t="s">
        <v>25</v>
      </c>
      <c r="G5322" t="s">
        <v>12</v>
      </c>
      <c r="H5322" t="s">
        <v>121</v>
      </c>
      <c r="I5322" t="s">
        <v>1821</v>
      </c>
      <c r="J5322" t="s">
        <v>1730</v>
      </c>
      <c r="K5322" t="s">
        <v>1843</v>
      </c>
      <c r="L5322" t="s">
        <v>1731</v>
      </c>
      <c r="M5322">
        <v>5</v>
      </c>
    </row>
    <row r="5323" spans="1:13" x14ac:dyDescent="0.3">
      <c r="A5323" t="s">
        <v>410</v>
      </c>
      <c r="B5323">
        <v>2016</v>
      </c>
      <c r="C5323" s="1">
        <v>300000</v>
      </c>
      <c r="D5323">
        <v>25000</v>
      </c>
      <c r="E5323" t="s">
        <v>10</v>
      </c>
      <c r="F5323" t="s">
        <v>25</v>
      </c>
      <c r="G5323" t="s">
        <v>12</v>
      </c>
      <c r="H5323" t="s">
        <v>121</v>
      </c>
      <c r="I5323" t="s">
        <v>2080</v>
      </c>
      <c r="J5323" t="s">
        <v>2081</v>
      </c>
      <c r="K5323" t="s">
        <v>2082</v>
      </c>
      <c r="L5323" t="s">
        <v>2083</v>
      </c>
      <c r="M5323">
        <v>5</v>
      </c>
    </row>
    <row r="5324" spans="1:13" x14ac:dyDescent="0.3">
      <c r="A5324" t="s">
        <v>877</v>
      </c>
      <c r="B5324">
        <v>2014</v>
      </c>
      <c r="C5324" s="1">
        <v>540000</v>
      </c>
      <c r="D5324">
        <v>150000</v>
      </c>
      <c r="E5324" t="s">
        <v>14</v>
      </c>
      <c r="F5324" t="s">
        <v>25</v>
      </c>
      <c r="G5324" t="s">
        <v>12</v>
      </c>
      <c r="H5324" t="s">
        <v>121</v>
      </c>
      <c r="I5324" t="s">
        <v>1666</v>
      </c>
      <c r="J5324" t="s">
        <v>1667</v>
      </c>
      <c r="K5324" t="s">
        <v>1995</v>
      </c>
      <c r="L5324" t="s">
        <v>1669</v>
      </c>
      <c r="M5324">
        <v>5</v>
      </c>
    </row>
    <row r="5325" spans="1:13" x14ac:dyDescent="0.3">
      <c r="A5325" t="s">
        <v>3695</v>
      </c>
      <c r="B5325">
        <v>2018</v>
      </c>
      <c r="C5325" s="1">
        <v>580000</v>
      </c>
      <c r="D5325">
        <v>10000</v>
      </c>
      <c r="E5325" t="s">
        <v>10</v>
      </c>
      <c r="F5325" t="s">
        <v>25</v>
      </c>
      <c r="G5325" t="s">
        <v>12</v>
      </c>
      <c r="H5325" t="s">
        <v>121</v>
      </c>
      <c r="I5325" t="s">
        <v>1842</v>
      </c>
      <c r="J5325" t="s">
        <v>1730</v>
      </c>
      <c r="K5325" t="s">
        <v>1843</v>
      </c>
      <c r="L5325" t="s">
        <v>1731</v>
      </c>
      <c r="M5325">
        <v>5</v>
      </c>
    </row>
    <row r="5326" spans="1:13" x14ac:dyDescent="0.3">
      <c r="A5326" t="s">
        <v>687</v>
      </c>
      <c r="B5326">
        <v>2015</v>
      </c>
      <c r="C5326" s="1">
        <v>1000000</v>
      </c>
      <c r="D5326">
        <v>70000</v>
      </c>
      <c r="E5326" t="s">
        <v>14</v>
      </c>
      <c r="F5326" t="s">
        <v>25</v>
      </c>
      <c r="G5326" t="s">
        <v>12</v>
      </c>
      <c r="H5326" t="s">
        <v>121</v>
      </c>
      <c r="I5326" t="s">
        <v>1911</v>
      </c>
      <c r="J5326" t="s">
        <v>1900</v>
      </c>
      <c r="K5326" t="s">
        <v>1912</v>
      </c>
      <c r="L5326" t="s">
        <v>1913</v>
      </c>
      <c r="M5326">
        <v>5</v>
      </c>
    </row>
    <row r="5327" spans="1:13" x14ac:dyDescent="0.3">
      <c r="A5327" t="s">
        <v>2047</v>
      </c>
      <c r="B5327">
        <v>2017</v>
      </c>
      <c r="C5327" s="1">
        <v>459999</v>
      </c>
      <c r="D5327">
        <v>80000</v>
      </c>
      <c r="E5327" t="s">
        <v>14</v>
      </c>
      <c r="F5327" t="s">
        <v>25</v>
      </c>
      <c r="G5327" t="s">
        <v>12</v>
      </c>
      <c r="H5327" t="s">
        <v>121</v>
      </c>
      <c r="I5327" t="s">
        <v>2048</v>
      </c>
      <c r="J5327" t="s">
        <v>1625</v>
      </c>
      <c r="K5327" t="s">
        <v>1626</v>
      </c>
      <c r="L5327" t="s">
        <v>2049</v>
      </c>
      <c r="M5327">
        <v>5</v>
      </c>
    </row>
    <row r="5328" spans="1:13" x14ac:dyDescent="0.3">
      <c r="A5328" t="s">
        <v>267</v>
      </c>
      <c r="B5328">
        <v>2015</v>
      </c>
      <c r="C5328" s="1">
        <v>635000</v>
      </c>
      <c r="D5328">
        <v>50000</v>
      </c>
      <c r="E5328" t="s">
        <v>14</v>
      </c>
      <c r="F5328" t="s">
        <v>25</v>
      </c>
      <c r="G5328" t="s">
        <v>12</v>
      </c>
      <c r="H5328" t="s">
        <v>121</v>
      </c>
      <c r="I5328" t="s">
        <v>1825</v>
      </c>
      <c r="J5328" t="s">
        <v>1625</v>
      </c>
      <c r="K5328" t="s">
        <v>1626</v>
      </c>
      <c r="L5328" t="s">
        <v>1627</v>
      </c>
      <c r="M5328">
        <v>5</v>
      </c>
    </row>
    <row r="5329" spans="1:13" x14ac:dyDescent="0.3">
      <c r="A5329" t="s">
        <v>123</v>
      </c>
      <c r="B5329">
        <v>2014</v>
      </c>
      <c r="C5329" s="1">
        <v>650000</v>
      </c>
      <c r="D5329">
        <v>83000</v>
      </c>
      <c r="E5329" t="s">
        <v>14</v>
      </c>
      <c r="F5329" t="s">
        <v>25</v>
      </c>
      <c r="G5329" t="s">
        <v>12</v>
      </c>
      <c r="H5329" t="s">
        <v>154</v>
      </c>
      <c r="I5329" t="s">
        <v>1899</v>
      </c>
      <c r="J5329" t="s">
        <v>1900</v>
      </c>
      <c r="K5329" t="s">
        <v>1901</v>
      </c>
      <c r="L5329" t="s">
        <v>1902</v>
      </c>
      <c r="M5329">
        <v>5</v>
      </c>
    </row>
    <row r="5330" spans="1:13" x14ac:dyDescent="0.3">
      <c r="A5330" t="s">
        <v>219</v>
      </c>
      <c r="B5330">
        <v>2013</v>
      </c>
      <c r="C5330" s="1">
        <v>525000</v>
      </c>
      <c r="D5330">
        <v>116000</v>
      </c>
      <c r="E5330" t="s">
        <v>14</v>
      </c>
      <c r="F5330" t="s">
        <v>25</v>
      </c>
      <c r="G5330" t="s">
        <v>12</v>
      </c>
      <c r="H5330" t="s">
        <v>126</v>
      </c>
      <c r="I5330" t="s">
        <v>1624</v>
      </c>
      <c r="J5330" t="s">
        <v>1625</v>
      </c>
      <c r="K5330" t="s">
        <v>1626</v>
      </c>
      <c r="L5330" t="s">
        <v>1627</v>
      </c>
      <c r="M5330">
        <v>5</v>
      </c>
    </row>
    <row r="5331" spans="1:13" x14ac:dyDescent="0.3">
      <c r="A5331" t="s">
        <v>3696</v>
      </c>
      <c r="B5331">
        <v>2015</v>
      </c>
      <c r="C5331" s="1">
        <v>350000</v>
      </c>
      <c r="D5331">
        <v>60000</v>
      </c>
      <c r="E5331" t="s">
        <v>10</v>
      </c>
      <c r="F5331" t="s">
        <v>25</v>
      </c>
      <c r="G5331" t="s">
        <v>12</v>
      </c>
      <c r="H5331" t="s">
        <v>154</v>
      </c>
      <c r="I5331" t="s">
        <v>1888</v>
      </c>
      <c r="J5331" t="s">
        <v>1889</v>
      </c>
      <c r="K5331" t="s">
        <v>1660</v>
      </c>
      <c r="L5331" t="s">
        <v>3243</v>
      </c>
      <c r="M5331">
        <v>5</v>
      </c>
    </row>
    <row r="5332" spans="1:13" x14ac:dyDescent="0.3">
      <c r="A5332" t="s">
        <v>2133</v>
      </c>
      <c r="B5332">
        <v>2008</v>
      </c>
      <c r="C5332" s="1">
        <v>320000</v>
      </c>
      <c r="D5332">
        <v>175802</v>
      </c>
      <c r="E5332" t="s">
        <v>14</v>
      </c>
      <c r="F5332" t="s">
        <v>25</v>
      </c>
      <c r="G5332" t="s">
        <v>12</v>
      </c>
      <c r="H5332" t="s">
        <v>154</v>
      </c>
      <c r="I5332" t="s">
        <v>1674</v>
      </c>
      <c r="J5332" t="s">
        <v>1625</v>
      </c>
      <c r="K5332" t="s">
        <v>1675</v>
      </c>
      <c r="L5332" t="s">
        <v>1627</v>
      </c>
      <c r="M5332">
        <v>5</v>
      </c>
    </row>
    <row r="5333" spans="1:13" x14ac:dyDescent="0.3">
      <c r="A5333" t="s">
        <v>419</v>
      </c>
      <c r="B5333">
        <v>2006</v>
      </c>
      <c r="C5333" s="1">
        <v>450000</v>
      </c>
      <c r="D5333">
        <v>192000</v>
      </c>
      <c r="E5333" t="s">
        <v>14</v>
      </c>
      <c r="F5333" t="s">
        <v>25</v>
      </c>
      <c r="G5333" t="s">
        <v>12</v>
      </c>
      <c r="H5333" t="s">
        <v>151</v>
      </c>
      <c r="I5333" t="s">
        <v>2148</v>
      </c>
      <c r="J5333" t="s">
        <v>1764</v>
      </c>
      <c r="K5333" t="s">
        <v>2149</v>
      </c>
      <c r="L5333" t="s">
        <v>2150</v>
      </c>
      <c r="M5333">
        <v>8</v>
      </c>
    </row>
    <row r="5334" spans="1:13" x14ac:dyDescent="0.3">
      <c r="A5334" t="s">
        <v>3697</v>
      </c>
      <c r="B5334">
        <v>2011</v>
      </c>
      <c r="C5334" s="1">
        <v>227000</v>
      </c>
      <c r="D5334">
        <v>73840</v>
      </c>
      <c r="E5334" t="s">
        <v>10</v>
      </c>
      <c r="F5334" t="s">
        <v>25</v>
      </c>
      <c r="G5334" t="s">
        <v>12</v>
      </c>
      <c r="H5334" t="s">
        <v>121</v>
      </c>
      <c r="I5334" t="s">
        <v>1858</v>
      </c>
      <c r="J5334" t="s">
        <v>1832</v>
      </c>
      <c r="K5334" t="s">
        <v>1833</v>
      </c>
      <c r="L5334" t="s">
        <v>1859</v>
      </c>
      <c r="M5334">
        <v>5</v>
      </c>
    </row>
    <row r="5335" spans="1:13" x14ac:dyDescent="0.3">
      <c r="A5335" t="s">
        <v>1092</v>
      </c>
      <c r="B5335">
        <v>2011</v>
      </c>
      <c r="C5335" s="1">
        <v>325000</v>
      </c>
      <c r="D5335">
        <v>162000</v>
      </c>
      <c r="E5335" t="s">
        <v>14</v>
      </c>
      <c r="F5335" t="s">
        <v>25</v>
      </c>
      <c r="G5335" t="s">
        <v>12</v>
      </c>
      <c r="H5335" t="s">
        <v>126</v>
      </c>
      <c r="I5335" t="s">
        <v>1994</v>
      </c>
      <c r="J5335" t="s">
        <v>2164</v>
      </c>
      <c r="K5335" t="s">
        <v>2165</v>
      </c>
      <c r="L5335" t="s">
        <v>2166</v>
      </c>
      <c r="M5335">
        <v>8</v>
      </c>
    </row>
    <row r="5336" spans="1:13" x14ac:dyDescent="0.3">
      <c r="A5336" t="s">
        <v>1531</v>
      </c>
      <c r="B5336">
        <v>2018</v>
      </c>
      <c r="C5336" s="1">
        <v>275000</v>
      </c>
      <c r="D5336">
        <v>20000</v>
      </c>
      <c r="E5336" t="s">
        <v>10</v>
      </c>
      <c r="F5336" t="s">
        <v>25</v>
      </c>
      <c r="G5336" t="s">
        <v>19</v>
      </c>
      <c r="H5336" t="s">
        <v>121</v>
      </c>
      <c r="I5336" t="s">
        <v>1638</v>
      </c>
      <c r="J5336" t="s">
        <v>1916</v>
      </c>
      <c r="K5336" t="s">
        <v>1678</v>
      </c>
      <c r="L5336" t="s">
        <v>1917</v>
      </c>
      <c r="M5336">
        <v>5</v>
      </c>
    </row>
    <row r="5337" spans="1:13" x14ac:dyDescent="0.3">
      <c r="A5337" t="s">
        <v>315</v>
      </c>
      <c r="B5337">
        <v>2013</v>
      </c>
      <c r="C5337" s="1">
        <v>300000</v>
      </c>
      <c r="D5337">
        <v>75000</v>
      </c>
      <c r="E5337" t="s">
        <v>10</v>
      </c>
      <c r="F5337" t="s">
        <v>25</v>
      </c>
      <c r="G5337" t="s">
        <v>12</v>
      </c>
      <c r="H5337" t="s">
        <v>154</v>
      </c>
      <c r="I5337" t="s">
        <v>1677</v>
      </c>
      <c r="J5337" t="s">
        <v>1647</v>
      </c>
      <c r="K5337" t="s">
        <v>1682</v>
      </c>
      <c r="L5337" t="s">
        <v>1865</v>
      </c>
      <c r="M5337">
        <v>5</v>
      </c>
    </row>
    <row r="5338" spans="1:13" x14ac:dyDescent="0.3">
      <c r="A5338" t="s">
        <v>563</v>
      </c>
      <c r="B5338">
        <v>2011</v>
      </c>
      <c r="C5338" s="1">
        <v>400000</v>
      </c>
      <c r="D5338">
        <v>320000</v>
      </c>
      <c r="E5338" t="s">
        <v>14</v>
      </c>
      <c r="F5338" t="s">
        <v>25</v>
      </c>
      <c r="G5338" t="s">
        <v>12</v>
      </c>
      <c r="H5338" t="s">
        <v>154</v>
      </c>
      <c r="I5338" t="s">
        <v>2157</v>
      </c>
      <c r="J5338" t="s">
        <v>1742</v>
      </c>
      <c r="K5338" t="s">
        <v>1877</v>
      </c>
      <c r="L5338" t="s">
        <v>1878</v>
      </c>
      <c r="M5338">
        <v>8</v>
      </c>
    </row>
    <row r="5339" spans="1:13" x14ac:dyDescent="0.3">
      <c r="A5339" t="s">
        <v>838</v>
      </c>
      <c r="B5339">
        <v>2015</v>
      </c>
      <c r="C5339" s="1">
        <v>550000</v>
      </c>
      <c r="D5339">
        <v>120000</v>
      </c>
      <c r="E5339" t="s">
        <v>14</v>
      </c>
      <c r="F5339" t="s">
        <v>25</v>
      </c>
      <c r="G5339" t="s">
        <v>12</v>
      </c>
      <c r="H5339" t="s">
        <v>126</v>
      </c>
      <c r="I5339" t="s">
        <v>3334</v>
      </c>
      <c r="J5339" t="s">
        <v>1629</v>
      </c>
      <c r="K5339" t="s">
        <v>2054</v>
      </c>
      <c r="L5339" t="s">
        <v>1631</v>
      </c>
      <c r="M5339">
        <v>5</v>
      </c>
    </row>
    <row r="5340" spans="1:13" x14ac:dyDescent="0.3">
      <c r="A5340" t="s">
        <v>3698</v>
      </c>
      <c r="B5340">
        <v>2017</v>
      </c>
      <c r="C5340" s="1">
        <v>900000</v>
      </c>
      <c r="D5340">
        <v>40000</v>
      </c>
      <c r="E5340" t="s">
        <v>14</v>
      </c>
      <c r="F5340" t="s">
        <v>25</v>
      </c>
      <c r="G5340" t="s">
        <v>19</v>
      </c>
      <c r="H5340" t="s">
        <v>121</v>
      </c>
      <c r="I5340" t="s">
        <v>1822</v>
      </c>
      <c r="J5340" t="s">
        <v>1629</v>
      </c>
      <c r="K5340" t="s">
        <v>2783</v>
      </c>
      <c r="L5340" t="s">
        <v>1631</v>
      </c>
      <c r="M5340">
        <v>5</v>
      </c>
    </row>
    <row r="5341" spans="1:13" x14ac:dyDescent="0.3">
      <c r="A5341" t="s">
        <v>316</v>
      </c>
      <c r="B5341">
        <v>2010</v>
      </c>
      <c r="C5341" s="1">
        <v>165000</v>
      </c>
      <c r="D5341">
        <v>20000</v>
      </c>
      <c r="E5341" t="s">
        <v>10</v>
      </c>
      <c r="F5341" t="s">
        <v>25</v>
      </c>
      <c r="G5341" t="s">
        <v>12</v>
      </c>
      <c r="H5341" t="s">
        <v>121</v>
      </c>
      <c r="I5341" t="s">
        <v>1687</v>
      </c>
      <c r="J5341" t="s">
        <v>1655</v>
      </c>
      <c r="K5341" t="s">
        <v>1688</v>
      </c>
      <c r="L5341" t="s">
        <v>1689</v>
      </c>
      <c r="M5341">
        <v>5</v>
      </c>
    </row>
    <row r="5342" spans="1:13" x14ac:dyDescent="0.3">
      <c r="A5342" t="s">
        <v>173</v>
      </c>
      <c r="B5342">
        <v>2014</v>
      </c>
      <c r="C5342" s="1">
        <v>210000</v>
      </c>
      <c r="D5342">
        <v>70000</v>
      </c>
      <c r="E5342" t="s">
        <v>10</v>
      </c>
      <c r="F5342" t="s">
        <v>25</v>
      </c>
      <c r="G5342" t="s">
        <v>12</v>
      </c>
      <c r="H5342" t="s">
        <v>121</v>
      </c>
      <c r="I5342" t="s">
        <v>2031</v>
      </c>
      <c r="J5342" t="s">
        <v>2250</v>
      </c>
      <c r="K5342" t="s">
        <v>2251</v>
      </c>
      <c r="L5342" t="s">
        <v>2252</v>
      </c>
      <c r="M5342">
        <v>5</v>
      </c>
    </row>
    <row r="5343" spans="1:13" x14ac:dyDescent="0.3">
      <c r="A5343" t="s">
        <v>3699</v>
      </c>
      <c r="B5343">
        <v>2016</v>
      </c>
      <c r="C5343" s="1">
        <v>650000</v>
      </c>
      <c r="D5343">
        <v>30000</v>
      </c>
      <c r="E5343" t="s">
        <v>14</v>
      </c>
      <c r="F5343" t="s">
        <v>25</v>
      </c>
      <c r="G5343" t="s">
        <v>12</v>
      </c>
      <c r="H5343" t="s">
        <v>121</v>
      </c>
      <c r="I5343" t="s">
        <v>3582</v>
      </c>
      <c r="J5343" t="s">
        <v>1667</v>
      </c>
      <c r="K5343" t="s">
        <v>1668</v>
      </c>
      <c r="L5343" t="s">
        <v>2271</v>
      </c>
      <c r="M5343">
        <v>5</v>
      </c>
    </row>
    <row r="5344" spans="1:13" x14ac:dyDescent="0.3">
      <c r="A5344" t="s">
        <v>195</v>
      </c>
      <c r="B5344">
        <v>2014</v>
      </c>
      <c r="C5344" s="1">
        <v>680000</v>
      </c>
      <c r="D5344">
        <v>120000</v>
      </c>
      <c r="E5344" t="s">
        <v>14</v>
      </c>
      <c r="F5344" t="s">
        <v>25</v>
      </c>
      <c r="G5344" t="s">
        <v>12</v>
      </c>
      <c r="H5344" t="s">
        <v>121</v>
      </c>
      <c r="I5344" t="s">
        <v>1892</v>
      </c>
      <c r="J5344" t="s">
        <v>1742</v>
      </c>
      <c r="K5344" t="s">
        <v>2108</v>
      </c>
      <c r="L5344" t="s">
        <v>2109</v>
      </c>
      <c r="M5344">
        <v>7</v>
      </c>
    </row>
    <row r="5345" spans="1:13" x14ac:dyDescent="0.3">
      <c r="A5345" t="s">
        <v>3265</v>
      </c>
      <c r="B5345">
        <v>2019</v>
      </c>
      <c r="C5345" s="1">
        <v>390000</v>
      </c>
      <c r="D5345">
        <v>25000</v>
      </c>
      <c r="E5345" t="s">
        <v>10</v>
      </c>
      <c r="F5345" t="s">
        <v>25</v>
      </c>
      <c r="G5345" t="s">
        <v>12</v>
      </c>
      <c r="H5345" t="s">
        <v>121</v>
      </c>
      <c r="I5345" t="s">
        <v>1915</v>
      </c>
      <c r="J5345" t="s">
        <v>1916</v>
      </c>
      <c r="K5345" t="s">
        <v>1678</v>
      </c>
      <c r="L5345" t="s">
        <v>1917</v>
      </c>
      <c r="M5345">
        <v>5</v>
      </c>
    </row>
    <row r="5346" spans="1:13" x14ac:dyDescent="0.3">
      <c r="A5346" t="s">
        <v>639</v>
      </c>
      <c r="B5346">
        <v>2016</v>
      </c>
      <c r="C5346" s="1">
        <v>260000</v>
      </c>
      <c r="D5346">
        <v>80000</v>
      </c>
      <c r="E5346" t="s">
        <v>10</v>
      </c>
      <c r="F5346" t="s">
        <v>25</v>
      </c>
      <c r="G5346" t="s">
        <v>12</v>
      </c>
      <c r="H5346" t="s">
        <v>121</v>
      </c>
      <c r="I5346" t="s">
        <v>2080</v>
      </c>
      <c r="J5346" t="s">
        <v>2081</v>
      </c>
      <c r="K5346" t="s">
        <v>2082</v>
      </c>
      <c r="L5346" t="s">
        <v>2083</v>
      </c>
      <c r="M5346">
        <v>5</v>
      </c>
    </row>
    <row r="5347" spans="1:13" x14ac:dyDescent="0.3">
      <c r="A5347" t="s">
        <v>655</v>
      </c>
      <c r="B5347">
        <v>2013</v>
      </c>
      <c r="C5347" s="1">
        <v>450000</v>
      </c>
      <c r="D5347">
        <v>67000</v>
      </c>
      <c r="E5347" t="s">
        <v>10</v>
      </c>
      <c r="F5347" t="s">
        <v>25</v>
      </c>
      <c r="G5347" t="s">
        <v>12</v>
      </c>
      <c r="H5347" t="s">
        <v>121</v>
      </c>
      <c r="I5347" t="s">
        <v>1864</v>
      </c>
      <c r="J5347" t="s">
        <v>1647</v>
      </c>
      <c r="K5347" t="s">
        <v>2037</v>
      </c>
      <c r="L5347" t="s">
        <v>1865</v>
      </c>
      <c r="M5347">
        <v>5</v>
      </c>
    </row>
    <row r="5348" spans="1:13" x14ac:dyDescent="0.3">
      <c r="A5348" t="s">
        <v>317</v>
      </c>
      <c r="B5348">
        <v>2008</v>
      </c>
      <c r="C5348" s="1">
        <v>130000</v>
      </c>
      <c r="D5348">
        <v>120000</v>
      </c>
      <c r="E5348" t="s">
        <v>10</v>
      </c>
      <c r="F5348" t="s">
        <v>25</v>
      </c>
      <c r="G5348" t="s">
        <v>12</v>
      </c>
      <c r="H5348" t="s">
        <v>126</v>
      </c>
      <c r="I5348" t="s">
        <v>1849</v>
      </c>
      <c r="J5348" t="s">
        <v>1850</v>
      </c>
      <c r="K5348" t="s">
        <v>1851</v>
      </c>
      <c r="L5348" t="s">
        <v>1852</v>
      </c>
      <c r="M5348">
        <v>5</v>
      </c>
    </row>
    <row r="5349" spans="1:13" x14ac:dyDescent="0.3">
      <c r="A5349" t="s">
        <v>421</v>
      </c>
      <c r="B5349">
        <v>2019</v>
      </c>
      <c r="C5349" s="1">
        <v>890000</v>
      </c>
      <c r="D5349">
        <v>9000</v>
      </c>
      <c r="E5349" t="s">
        <v>14</v>
      </c>
      <c r="F5349" t="s">
        <v>25</v>
      </c>
      <c r="G5349" t="s">
        <v>12</v>
      </c>
      <c r="H5349" t="s">
        <v>121</v>
      </c>
      <c r="I5349" t="s">
        <v>1718</v>
      </c>
      <c r="J5349" t="s">
        <v>1625</v>
      </c>
      <c r="K5349" t="s">
        <v>1685</v>
      </c>
      <c r="L5349" t="s">
        <v>1686</v>
      </c>
      <c r="M5349">
        <v>5</v>
      </c>
    </row>
    <row r="5350" spans="1:13" x14ac:dyDescent="0.3">
      <c r="A5350" t="s">
        <v>3700</v>
      </c>
      <c r="B5350">
        <v>2014</v>
      </c>
      <c r="C5350" s="1">
        <v>3500000</v>
      </c>
      <c r="D5350">
        <v>60000</v>
      </c>
      <c r="E5350" t="s">
        <v>14</v>
      </c>
      <c r="F5350" t="s">
        <v>25</v>
      </c>
      <c r="G5350" t="s">
        <v>19</v>
      </c>
      <c r="H5350" t="s">
        <v>121</v>
      </c>
      <c r="I5350" t="s">
        <v>2500</v>
      </c>
      <c r="J5350" t="s">
        <v>1760</v>
      </c>
      <c r="K5350" t="s">
        <v>3701</v>
      </c>
      <c r="L5350" t="s">
        <v>3702</v>
      </c>
      <c r="M5350">
        <v>7</v>
      </c>
    </row>
    <row r="5351" spans="1:13" x14ac:dyDescent="0.3">
      <c r="A5351" t="s">
        <v>171</v>
      </c>
      <c r="B5351">
        <v>2014</v>
      </c>
      <c r="C5351" s="1">
        <v>750000</v>
      </c>
      <c r="D5351">
        <v>80000</v>
      </c>
      <c r="E5351" t="s">
        <v>14</v>
      </c>
      <c r="F5351" t="s">
        <v>25</v>
      </c>
      <c r="G5351" t="s">
        <v>12</v>
      </c>
      <c r="H5351" t="s">
        <v>126</v>
      </c>
      <c r="I5351" t="s">
        <v>1820</v>
      </c>
      <c r="J5351" t="s">
        <v>1629</v>
      </c>
      <c r="K5351" t="s">
        <v>1698</v>
      </c>
      <c r="L5351" t="s">
        <v>1686</v>
      </c>
      <c r="M5351">
        <v>5</v>
      </c>
    </row>
    <row r="5352" spans="1:13" x14ac:dyDescent="0.3">
      <c r="A5352" t="s">
        <v>3703</v>
      </c>
      <c r="B5352">
        <v>2011</v>
      </c>
      <c r="C5352" s="1">
        <v>350000</v>
      </c>
      <c r="D5352">
        <v>120000</v>
      </c>
      <c r="E5352" t="s">
        <v>14</v>
      </c>
      <c r="F5352" t="s">
        <v>25</v>
      </c>
      <c r="G5352" t="s">
        <v>12</v>
      </c>
      <c r="H5352" t="s">
        <v>126</v>
      </c>
      <c r="I5352" t="s">
        <v>2368</v>
      </c>
      <c r="J5352" t="s">
        <v>2409</v>
      </c>
      <c r="K5352" t="s">
        <v>2086</v>
      </c>
      <c r="L5352" t="s">
        <v>2599</v>
      </c>
      <c r="M5352">
        <v>10</v>
      </c>
    </row>
    <row r="5353" spans="1:13" x14ac:dyDescent="0.3">
      <c r="A5353" t="s">
        <v>3704</v>
      </c>
      <c r="B5353">
        <v>2019</v>
      </c>
      <c r="C5353" s="1">
        <v>2000000</v>
      </c>
      <c r="D5353">
        <v>24857</v>
      </c>
      <c r="E5353" t="s">
        <v>10</v>
      </c>
      <c r="F5353" t="s">
        <v>11</v>
      </c>
      <c r="G5353" t="s">
        <v>19</v>
      </c>
      <c r="H5353" t="s">
        <v>1016</v>
      </c>
      <c r="I5353" t="s">
        <v>2749</v>
      </c>
      <c r="J5353" t="s">
        <v>2305</v>
      </c>
      <c r="K5353" t="s">
        <v>3705</v>
      </c>
      <c r="L5353" t="s">
        <v>3706</v>
      </c>
      <c r="M5353">
        <v>5</v>
      </c>
    </row>
    <row r="5354" spans="1:13" x14ac:dyDescent="0.3">
      <c r="A5354" t="s">
        <v>634</v>
      </c>
      <c r="B5354">
        <v>2017</v>
      </c>
      <c r="C5354" s="1">
        <v>270000</v>
      </c>
      <c r="D5354">
        <v>26442</v>
      </c>
      <c r="E5354" t="s">
        <v>10</v>
      </c>
      <c r="F5354" t="s">
        <v>25</v>
      </c>
      <c r="G5354" t="s">
        <v>12</v>
      </c>
      <c r="H5354" t="s">
        <v>121</v>
      </c>
      <c r="I5354" t="s">
        <v>1703</v>
      </c>
      <c r="J5354" t="s">
        <v>1730</v>
      </c>
      <c r="K5354" t="s">
        <v>1851</v>
      </c>
      <c r="L5354" t="s">
        <v>2484</v>
      </c>
      <c r="M5354">
        <v>5</v>
      </c>
    </row>
    <row r="5355" spans="1:13" x14ac:dyDescent="0.3">
      <c r="A5355" t="s">
        <v>2308</v>
      </c>
      <c r="B5355">
        <v>2017</v>
      </c>
      <c r="C5355" s="1">
        <v>700000</v>
      </c>
      <c r="D5355">
        <v>35000</v>
      </c>
      <c r="E5355" t="s">
        <v>10</v>
      </c>
      <c r="F5355" t="s">
        <v>25</v>
      </c>
      <c r="G5355" t="s">
        <v>12</v>
      </c>
      <c r="H5355" t="s">
        <v>121</v>
      </c>
      <c r="I5355" t="s">
        <v>2023</v>
      </c>
      <c r="J5355" t="s">
        <v>1828</v>
      </c>
      <c r="K5355" t="s">
        <v>2024</v>
      </c>
      <c r="L5355" t="s">
        <v>1830</v>
      </c>
      <c r="M5355">
        <v>7</v>
      </c>
    </row>
    <row r="5356" spans="1:13" x14ac:dyDescent="0.3">
      <c r="A5356" t="s">
        <v>163</v>
      </c>
      <c r="B5356">
        <v>2010</v>
      </c>
      <c r="C5356" s="1">
        <v>130000</v>
      </c>
      <c r="D5356">
        <v>28000</v>
      </c>
      <c r="E5356" t="s">
        <v>10</v>
      </c>
      <c r="F5356" t="s">
        <v>25</v>
      </c>
      <c r="G5356" t="s">
        <v>12</v>
      </c>
      <c r="H5356" t="s">
        <v>126</v>
      </c>
      <c r="I5356" t="s">
        <v>1687</v>
      </c>
      <c r="J5356" t="s">
        <v>1655</v>
      </c>
      <c r="K5356" t="s">
        <v>1688</v>
      </c>
      <c r="L5356" t="s">
        <v>1689</v>
      </c>
      <c r="M5356">
        <v>5</v>
      </c>
    </row>
    <row r="5357" spans="1:13" x14ac:dyDescent="0.3">
      <c r="A5357" t="s">
        <v>588</v>
      </c>
      <c r="B5357">
        <v>2015</v>
      </c>
      <c r="C5357" s="1">
        <v>650000</v>
      </c>
      <c r="D5357">
        <v>80000</v>
      </c>
      <c r="E5357" t="s">
        <v>14</v>
      </c>
      <c r="F5357" t="s">
        <v>25</v>
      </c>
      <c r="G5357" t="s">
        <v>12</v>
      </c>
      <c r="H5357" t="s">
        <v>121</v>
      </c>
      <c r="I5357" t="s">
        <v>1918</v>
      </c>
      <c r="J5357" t="s">
        <v>1625</v>
      </c>
      <c r="K5357" t="s">
        <v>1701</v>
      </c>
      <c r="L5357" t="s">
        <v>1686</v>
      </c>
      <c r="M5357">
        <v>7</v>
      </c>
    </row>
    <row r="5358" spans="1:13" x14ac:dyDescent="0.3">
      <c r="A5358" t="s">
        <v>277</v>
      </c>
      <c r="B5358">
        <v>2005</v>
      </c>
      <c r="C5358" s="1">
        <v>55000</v>
      </c>
      <c r="D5358">
        <v>39000</v>
      </c>
      <c r="E5358" t="s">
        <v>10</v>
      </c>
      <c r="F5358" t="s">
        <v>25</v>
      </c>
      <c r="G5358" t="s">
        <v>12</v>
      </c>
      <c r="H5358" t="s">
        <v>121</v>
      </c>
      <c r="I5358" t="s">
        <v>1687</v>
      </c>
      <c r="J5358" t="s">
        <v>1655</v>
      </c>
      <c r="K5358" t="s">
        <v>1688</v>
      </c>
      <c r="L5358" t="s">
        <v>1689</v>
      </c>
      <c r="M5358">
        <v>5</v>
      </c>
    </row>
    <row r="5359" spans="1:13" x14ac:dyDescent="0.3">
      <c r="A5359" t="s">
        <v>3707</v>
      </c>
      <c r="B5359">
        <v>2017</v>
      </c>
      <c r="C5359" s="1">
        <v>475000</v>
      </c>
      <c r="D5359">
        <v>20000</v>
      </c>
      <c r="E5359" t="s">
        <v>10</v>
      </c>
      <c r="F5359" t="s">
        <v>25</v>
      </c>
      <c r="G5359" t="s">
        <v>19</v>
      </c>
      <c r="H5359" t="s">
        <v>121</v>
      </c>
      <c r="I5359" t="s">
        <v>1821</v>
      </c>
      <c r="J5359" t="s">
        <v>1730</v>
      </c>
      <c r="K5359" t="s">
        <v>1678</v>
      </c>
      <c r="L5359" t="s">
        <v>1731</v>
      </c>
      <c r="M5359">
        <v>5</v>
      </c>
    </row>
    <row r="5360" spans="1:13" x14ac:dyDescent="0.3">
      <c r="A5360" t="s">
        <v>1163</v>
      </c>
      <c r="B5360">
        <v>2013</v>
      </c>
      <c r="C5360" s="1">
        <v>325000</v>
      </c>
      <c r="D5360">
        <v>50000</v>
      </c>
      <c r="E5360" t="s">
        <v>14</v>
      </c>
      <c r="F5360" t="s">
        <v>25</v>
      </c>
      <c r="G5360" t="s">
        <v>12</v>
      </c>
      <c r="H5360" t="s">
        <v>121</v>
      </c>
      <c r="I5360" t="s">
        <v>2613</v>
      </c>
      <c r="J5360" t="s">
        <v>1667</v>
      </c>
      <c r="K5360" t="s">
        <v>2351</v>
      </c>
      <c r="L5360" t="s">
        <v>2352</v>
      </c>
      <c r="M5360">
        <v>5</v>
      </c>
    </row>
    <row r="5361" spans="1:13" x14ac:dyDescent="0.3">
      <c r="A5361" t="s">
        <v>3708</v>
      </c>
      <c r="B5361">
        <v>2017</v>
      </c>
      <c r="C5361" s="1">
        <v>615000</v>
      </c>
      <c r="D5361">
        <v>40000</v>
      </c>
      <c r="E5361" t="s">
        <v>10</v>
      </c>
      <c r="F5361" t="s">
        <v>25</v>
      </c>
      <c r="G5361" t="s">
        <v>19</v>
      </c>
      <c r="H5361" t="s">
        <v>121</v>
      </c>
      <c r="I5361" t="s">
        <v>1880</v>
      </c>
      <c r="J5361" t="s">
        <v>1704</v>
      </c>
      <c r="K5361" t="s">
        <v>2090</v>
      </c>
      <c r="L5361" t="s">
        <v>2117</v>
      </c>
      <c r="M5361">
        <v>5</v>
      </c>
    </row>
    <row r="5362" spans="1:13" x14ac:dyDescent="0.3">
      <c r="A5362" t="s">
        <v>394</v>
      </c>
      <c r="B5362">
        <v>2015</v>
      </c>
      <c r="C5362" s="1">
        <v>390000</v>
      </c>
      <c r="D5362">
        <v>15000</v>
      </c>
      <c r="E5362" t="s">
        <v>10</v>
      </c>
      <c r="F5362" t="s">
        <v>25</v>
      </c>
      <c r="G5362" t="s">
        <v>12</v>
      </c>
      <c r="H5362" t="s">
        <v>121</v>
      </c>
      <c r="I5362" t="s">
        <v>1677</v>
      </c>
      <c r="J5362" t="s">
        <v>1647</v>
      </c>
      <c r="K5362" t="s">
        <v>1682</v>
      </c>
      <c r="L5362" t="s">
        <v>1865</v>
      </c>
      <c r="M5362">
        <v>5</v>
      </c>
    </row>
    <row r="5363" spans="1:13" x14ac:dyDescent="0.3">
      <c r="A5363" t="s">
        <v>2737</v>
      </c>
      <c r="B5363">
        <v>2019</v>
      </c>
      <c r="C5363" s="1">
        <v>650000</v>
      </c>
      <c r="D5363">
        <v>15000</v>
      </c>
      <c r="E5363" t="s">
        <v>10</v>
      </c>
      <c r="F5363" t="s">
        <v>25</v>
      </c>
      <c r="G5363" t="s">
        <v>19</v>
      </c>
      <c r="H5363" t="s">
        <v>121</v>
      </c>
      <c r="I5363" t="s">
        <v>1817</v>
      </c>
      <c r="J5363" t="s">
        <v>1647</v>
      </c>
      <c r="K5363" t="s">
        <v>1870</v>
      </c>
      <c r="L5363" t="s">
        <v>1871</v>
      </c>
      <c r="M5363">
        <v>5</v>
      </c>
    </row>
    <row r="5364" spans="1:13" x14ac:dyDescent="0.3">
      <c r="A5364" t="s">
        <v>1069</v>
      </c>
      <c r="B5364">
        <v>2015</v>
      </c>
      <c r="C5364" s="1">
        <v>440000</v>
      </c>
      <c r="D5364">
        <v>30000</v>
      </c>
      <c r="E5364" t="s">
        <v>10</v>
      </c>
      <c r="F5364" t="s">
        <v>25</v>
      </c>
      <c r="G5364" t="s">
        <v>12</v>
      </c>
      <c r="H5364" t="s">
        <v>121</v>
      </c>
      <c r="I5364" t="s">
        <v>2030</v>
      </c>
      <c r="J5364" t="s">
        <v>1647</v>
      </c>
      <c r="K5364" t="s">
        <v>1870</v>
      </c>
      <c r="L5364" t="s">
        <v>1871</v>
      </c>
      <c r="M5364">
        <v>5</v>
      </c>
    </row>
    <row r="5365" spans="1:13" x14ac:dyDescent="0.3">
      <c r="A5365" t="s">
        <v>157</v>
      </c>
      <c r="B5365">
        <v>2014</v>
      </c>
      <c r="C5365" s="1">
        <v>600000</v>
      </c>
      <c r="D5365">
        <v>70000</v>
      </c>
      <c r="E5365" t="s">
        <v>14</v>
      </c>
      <c r="F5365" t="s">
        <v>25</v>
      </c>
      <c r="G5365" t="s">
        <v>12</v>
      </c>
      <c r="H5365" t="s">
        <v>121</v>
      </c>
      <c r="I5365" t="s">
        <v>1777</v>
      </c>
      <c r="J5365" t="s">
        <v>1629</v>
      </c>
      <c r="K5365" t="s">
        <v>1698</v>
      </c>
      <c r="L5365" t="s">
        <v>1686</v>
      </c>
      <c r="M5365">
        <v>5</v>
      </c>
    </row>
    <row r="5366" spans="1:13" x14ac:dyDescent="0.3">
      <c r="A5366" t="s">
        <v>363</v>
      </c>
      <c r="B5366">
        <v>2012</v>
      </c>
      <c r="C5366" s="1">
        <v>170000</v>
      </c>
      <c r="D5366">
        <v>80000</v>
      </c>
      <c r="E5366" t="s">
        <v>10</v>
      </c>
      <c r="F5366" t="s">
        <v>25</v>
      </c>
      <c r="G5366" t="s">
        <v>12</v>
      </c>
      <c r="H5366" t="s">
        <v>121</v>
      </c>
      <c r="I5366" t="s">
        <v>2052</v>
      </c>
      <c r="J5366" t="s">
        <v>2546</v>
      </c>
      <c r="K5366" t="s">
        <v>1920</v>
      </c>
      <c r="L5366" t="s">
        <v>2547</v>
      </c>
      <c r="M5366">
        <v>5</v>
      </c>
    </row>
    <row r="5367" spans="1:13" x14ac:dyDescent="0.3">
      <c r="A5367" t="s">
        <v>2378</v>
      </c>
      <c r="B5367">
        <v>2013</v>
      </c>
      <c r="C5367" s="1">
        <v>499000</v>
      </c>
      <c r="D5367">
        <v>80000</v>
      </c>
      <c r="E5367" t="s">
        <v>14</v>
      </c>
      <c r="F5367" t="s">
        <v>25</v>
      </c>
      <c r="G5367" t="s">
        <v>12</v>
      </c>
      <c r="H5367" t="s">
        <v>121</v>
      </c>
      <c r="I5367" t="s">
        <v>2170</v>
      </c>
      <c r="J5367" t="s">
        <v>2164</v>
      </c>
      <c r="K5367" t="s">
        <v>2165</v>
      </c>
      <c r="L5367" t="s">
        <v>2325</v>
      </c>
      <c r="M5367">
        <v>9</v>
      </c>
    </row>
    <row r="5368" spans="1:13" x14ac:dyDescent="0.3">
      <c r="A5368" t="s">
        <v>870</v>
      </c>
      <c r="B5368">
        <v>2015</v>
      </c>
      <c r="C5368" s="1">
        <v>1300000</v>
      </c>
      <c r="D5368">
        <v>120000</v>
      </c>
      <c r="E5368" t="s">
        <v>14</v>
      </c>
      <c r="F5368" t="s">
        <v>25</v>
      </c>
      <c r="G5368" t="s">
        <v>12</v>
      </c>
      <c r="H5368" t="s">
        <v>121</v>
      </c>
      <c r="I5368" t="s">
        <v>1763</v>
      </c>
      <c r="J5368" t="s">
        <v>1764</v>
      </c>
      <c r="K5368" t="s">
        <v>1789</v>
      </c>
      <c r="L5368" t="s">
        <v>1766</v>
      </c>
      <c r="M5368">
        <v>7</v>
      </c>
    </row>
    <row r="5369" spans="1:13" x14ac:dyDescent="0.3">
      <c r="A5369" t="s">
        <v>2291</v>
      </c>
      <c r="B5369">
        <v>2016</v>
      </c>
      <c r="C5369" s="1">
        <v>800000</v>
      </c>
      <c r="D5369">
        <v>80000</v>
      </c>
      <c r="E5369" t="s">
        <v>14</v>
      </c>
      <c r="F5369" t="s">
        <v>25</v>
      </c>
      <c r="G5369" t="s">
        <v>12</v>
      </c>
      <c r="H5369" t="s">
        <v>121</v>
      </c>
      <c r="I5369" t="s">
        <v>2292</v>
      </c>
      <c r="J5369" t="s">
        <v>1900</v>
      </c>
      <c r="K5369" t="s">
        <v>1912</v>
      </c>
      <c r="L5369" t="s">
        <v>1913</v>
      </c>
      <c r="M5369">
        <v>5</v>
      </c>
    </row>
    <row r="5370" spans="1:13" x14ac:dyDescent="0.3">
      <c r="A5370" t="s">
        <v>548</v>
      </c>
      <c r="B5370">
        <v>2020</v>
      </c>
      <c r="C5370" s="1">
        <v>600000</v>
      </c>
      <c r="D5370">
        <v>5000</v>
      </c>
      <c r="E5370" t="s">
        <v>10</v>
      </c>
      <c r="F5370" t="s">
        <v>25</v>
      </c>
      <c r="G5370" t="s">
        <v>12</v>
      </c>
      <c r="H5370" t="s">
        <v>121</v>
      </c>
      <c r="I5370" t="s">
        <v>1869</v>
      </c>
      <c r="J5370" t="s">
        <v>1647</v>
      </c>
      <c r="K5370" t="s">
        <v>1870</v>
      </c>
      <c r="L5370" t="s">
        <v>1871</v>
      </c>
      <c r="M5370">
        <v>5</v>
      </c>
    </row>
    <row r="5371" spans="1:13" x14ac:dyDescent="0.3">
      <c r="A5371" t="s">
        <v>352</v>
      </c>
      <c r="B5371">
        <v>2017</v>
      </c>
      <c r="C5371" s="1">
        <v>400000</v>
      </c>
      <c r="D5371">
        <v>50000</v>
      </c>
      <c r="E5371" t="s">
        <v>10</v>
      </c>
      <c r="F5371" t="s">
        <v>25</v>
      </c>
      <c r="G5371" t="s">
        <v>12</v>
      </c>
      <c r="H5371" t="s">
        <v>121</v>
      </c>
      <c r="I5371" t="s">
        <v>1756</v>
      </c>
      <c r="J5371" t="s">
        <v>1681</v>
      </c>
      <c r="K5371" t="s">
        <v>1815</v>
      </c>
      <c r="L5371" t="s">
        <v>1923</v>
      </c>
      <c r="M5371">
        <v>5</v>
      </c>
    </row>
    <row r="5372" spans="1:13" x14ac:dyDescent="0.3">
      <c r="A5372" t="s">
        <v>219</v>
      </c>
      <c r="B5372">
        <v>2017</v>
      </c>
      <c r="C5372" s="1">
        <v>700000</v>
      </c>
      <c r="D5372">
        <v>65000</v>
      </c>
      <c r="E5372" t="s">
        <v>14</v>
      </c>
      <c r="F5372" t="s">
        <v>25</v>
      </c>
      <c r="G5372" t="s">
        <v>12</v>
      </c>
      <c r="H5372" t="s">
        <v>121</v>
      </c>
      <c r="I5372" t="s">
        <v>1699</v>
      </c>
      <c r="J5372" t="s">
        <v>1625</v>
      </c>
      <c r="K5372" t="s">
        <v>1626</v>
      </c>
      <c r="L5372" t="s">
        <v>1627</v>
      </c>
      <c r="M5372">
        <v>5</v>
      </c>
    </row>
    <row r="5373" spans="1:13" x14ac:dyDescent="0.3">
      <c r="A5373" t="s">
        <v>385</v>
      </c>
      <c r="B5373">
        <v>2017</v>
      </c>
      <c r="C5373" s="1">
        <v>800000</v>
      </c>
      <c r="D5373">
        <v>35000</v>
      </c>
      <c r="E5373" t="s">
        <v>14</v>
      </c>
      <c r="F5373" t="s">
        <v>25</v>
      </c>
      <c r="G5373" t="s">
        <v>12</v>
      </c>
      <c r="H5373" t="s">
        <v>121</v>
      </c>
      <c r="I5373" t="s">
        <v>2224</v>
      </c>
      <c r="J5373" t="s">
        <v>1625</v>
      </c>
      <c r="K5373" t="s">
        <v>1626</v>
      </c>
      <c r="L5373" t="s">
        <v>1627</v>
      </c>
      <c r="M5373">
        <v>5</v>
      </c>
    </row>
    <row r="5374" spans="1:13" x14ac:dyDescent="0.3">
      <c r="A5374" t="s">
        <v>1554</v>
      </c>
      <c r="B5374">
        <v>2015</v>
      </c>
      <c r="C5374" s="1">
        <v>600000</v>
      </c>
      <c r="D5374">
        <v>90000</v>
      </c>
      <c r="E5374" t="s">
        <v>14</v>
      </c>
      <c r="F5374" t="s">
        <v>25</v>
      </c>
      <c r="G5374" t="s">
        <v>12</v>
      </c>
      <c r="H5374" t="s">
        <v>121</v>
      </c>
      <c r="I5374" t="s">
        <v>1784</v>
      </c>
      <c r="J5374" t="s">
        <v>1629</v>
      </c>
      <c r="K5374" t="s">
        <v>1698</v>
      </c>
      <c r="L5374" t="s">
        <v>1686</v>
      </c>
      <c r="M5374">
        <v>5</v>
      </c>
    </row>
    <row r="5375" spans="1:13" x14ac:dyDescent="0.3">
      <c r="A5375" t="s">
        <v>267</v>
      </c>
      <c r="B5375">
        <v>2016</v>
      </c>
      <c r="C5375" s="1">
        <v>580000</v>
      </c>
      <c r="D5375">
        <v>100000</v>
      </c>
      <c r="E5375" t="s">
        <v>14</v>
      </c>
      <c r="F5375" t="s">
        <v>25</v>
      </c>
      <c r="G5375" t="s">
        <v>12</v>
      </c>
      <c r="H5375" t="s">
        <v>121</v>
      </c>
      <c r="I5375" t="s">
        <v>1825</v>
      </c>
      <c r="J5375" t="s">
        <v>1625</v>
      </c>
      <c r="K5375" t="s">
        <v>1626</v>
      </c>
      <c r="L5375" t="s">
        <v>1627</v>
      </c>
      <c r="M5375">
        <v>5</v>
      </c>
    </row>
    <row r="5376" spans="1:13" x14ac:dyDescent="0.3">
      <c r="A5376" t="s">
        <v>215</v>
      </c>
      <c r="B5376">
        <v>2016</v>
      </c>
      <c r="C5376" s="1">
        <v>350000</v>
      </c>
      <c r="D5376">
        <v>15000</v>
      </c>
      <c r="E5376" t="s">
        <v>10</v>
      </c>
      <c r="F5376" t="s">
        <v>25</v>
      </c>
      <c r="G5376" t="s">
        <v>12</v>
      </c>
      <c r="H5376" t="s">
        <v>121</v>
      </c>
      <c r="I5376" t="s">
        <v>2080</v>
      </c>
      <c r="J5376" t="s">
        <v>2081</v>
      </c>
      <c r="K5376" t="s">
        <v>2082</v>
      </c>
      <c r="L5376" t="s">
        <v>2083</v>
      </c>
      <c r="M5376">
        <v>5</v>
      </c>
    </row>
    <row r="5377" spans="1:13" x14ac:dyDescent="0.3">
      <c r="A5377" t="s">
        <v>472</v>
      </c>
      <c r="B5377">
        <v>2011</v>
      </c>
      <c r="C5377" s="1">
        <v>204999</v>
      </c>
      <c r="D5377">
        <v>147000</v>
      </c>
      <c r="E5377" t="s">
        <v>14</v>
      </c>
      <c r="F5377" t="s">
        <v>25</v>
      </c>
      <c r="G5377" t="s">
        <v>12</v>
      </c>
      <c r="H5377" t="s">
        <v>121</v>
      </c>
      <c r="I5377" t="s">
        <v>1662</v>
      </c>
      <c r="J5377" t="s">
        <v>1663</v>
      </c>
      <c r="K5377" t="s">
        <v>2029</v>
      </c>
      <c r="L5377" t="s">
        <v>1665</v>
      </c>
      <c r="M5377">
        <v>5</v>
      </c>
    </row>
    <row r="5378" spans="1:13" x14ac:dyDescent="0.3">
      <c r="A5378" t="s">
        <v>1050</v>
      </c>
      <c r="B5378">
        <v>2017</v>
      </c>
      <c r="C5378" s="1">
        <v>1350000</v>
      </c>
      <c r="D5378">
        <v>20000</v>
      </c>
      <c r="E5378" t="s">
        <v>14</v>
      </c>
      <c r="F5378" t="s">
        <v>25</v>
      </c>
      <c r="G5378" t="s">
        <v>12</v>
      </c>
      <c r="H5378" t="s">
        <v>121</v>
      </c>
      <c r="I5378" t="s">
        <v>1746</v>
      </c>
      <c r="J5378" t="s">
        <v>1742</v>
      </c>
      <c r="K5378" t="s">
        <v>2108</v>
      </c>
      <c r="L5378" t="s">
        <v>2109</v>
      </c>
      <c r="M5378">
        <v>7</v>
      </c>
    </row>
    <row r="5379" spans="1:13" x14ac:dyDescent="0.3">
      <c r="A5379" t="s">
        <v>656</v>
      </c>
      <c r="B5379">
        <v>2009</v>
      </c>
      <c r="C5379" s="1">
        <v>310000</v>
      </c>
      <c r="D5379">
        <v>120000</v>
      </c>
      <c r="E5379" t="s">
        <v>14</v>
      </c>
      <c r="F5379" t="s">
        <v>25</v>
      </c>
      <c r="G5379" t="s">
        <v>12</v>
      </c>
      <c r="H5379" t="s">
        <v>126</v>
      </c>
      <c r="I5379" t="s">
        <v>1638</v>
      </c>
      <c r="J5379" t="s">
        <v>1639</v>
      </c>
      <c r="K5379" t="s">
        <v>1640</v>
      </c>
      <c r="L5379" t="s">
        <v>1641</v>
      </c>
      <c r="M5379">
        <v>5</v>
      </c>
    </row>
    <row r="5380" spans="1:13" x14ac:dyDescent="0.3">
      <c r="A5380" t="s">
        <v>318</v>
      </c>
      <c r="B5380">
        <v>2011</v>
      </c>
      <c r="C5380" s="1">
        <v>700000</v>
      </c>
      <c r="D5380">
        <v>250000</v>
      </c>
      <c r="E5380" t="s">
        <v>14</v>
      </c>
      <c r="F5380" t="s">
        <v>25</v>
      </c>
      <c r="G5380" t="s">
        <v>12</v>
      </c>
      <c r="H5380" t="s">
        <v>126</v>
      </c>
      <c r="I5380" t="s">
        <v>2148</v>
      </c>
      <c r="J5380" t="s">
        <v>1764</v>
      </c>
      <c r="K5380" t="s">
        <v>2149</v>
      </c>
      <c r="L5380" t="s">
        <v>2150</v>
      </c>
      <c r="M5380">
        <v>7</v>
      </c>
    </row>
    <row r="5381" spans="1:13" x14ac:dyDescent="0.3">
      <c r="A5381" t="s">
        <v>1019</v>
      </c>
      <c r="B5381">
        <v>2016</v>
      </c>
      <c r="C5381" s="1">
        <v>459999</v>
      </c>
      <c r="D5381">
        <v>69000</v>
      </c>
      <c r="E5381" t="s">
        <v>14</v>
      </c>
      <c r="F5381" t="s">
        <v>25</v>
      </c>
      <c r="G5381" t="s">
        <v>12</v>
      </c>
      <c r="H5381" t="s">
        <v>126</v>
      </c>
      <c r="I5381" t="s">
        <v>2574</v>
      </c>
      <c r="J5381" t="s">
        <v>1629</v>
      </c>
      <c r="K5381" t="s">
        <v>2575</v>
      </c>
      <c r="L5381" t="s">
        <v>2559</v>
      </c>
      <c r="M5381">
        <v>5</v>
      </c>
    </row>
    <row r="5382" spans="1:13" x14ac:dyDescent="0.3">
      <c r="A5382" t="s">
        <v>1359</v>
      </c>
      <c r="B5382">
        <v>2017</v>
      </c>
      <c r="C5382" s="1">
        <v>860000</v>
      </c>
      <c r="D5382">
        <v>80000</v>
      </c>
      <c r="E5382" t="s">
        <v>14</v>
      </c>
      <c r="F5382" t="s">
        <v>25</v>
      </c>
      <c r="G5382" t="s">
        <v>12</v>
      </c>
      <c r="H5382" t="s">
        <v>121</v>
      </c>
      <c r="I5382" t="s">
        <v>2062</v>
      </c>
      <c r="J5382" t="s">
        <v>1625</v>
      </c>
      <c r="K5382" t="s">
        <v>1685</v>
      </c>
      <c r="L5382" t="s">
        <v>1686</v>
      </c>
      <c r="M5382">
        <v>5</v>
      </c>
    </row>
    <row r="5383" spans="1:13" x14ac:dyDescent="0.3">
      <c r="A5383" t="s">
        <v>3709</v>
      </c>
      <c r="B5383">
        <v>2012</v>
      </c>
      <c r="C5383" s="1">
        <v>275000</v>
      </c>
      <c r="D5383">
        <v>97000</v>
      </c>
      <c r="E5383" t="s">
        <v>257</v>
      </c>
      <c r="F5383" t="s">
        <v>25</v>
      </c>
      <c r="G5383" t="s">
        <v>12</v>
      </c>
      <c r="H5383" t="s">
        <v>154</v>
      </c>
      <c r="I5383" t="s">
        <v>3710</v>
      </c>
      <c r="J5383" t="s">
        <v>1850</v>
      </c>
      <c r="K5383" t="s">
        <v>1664</v>
      </c>
      <c r="L5383" t="s">
        <v>3711</v>
      </c>
      <c r="M5383">
        <v>5</v>
      </c>
    </row>
    <row r="5384" spans="1:13" x14ac:dyDescent="0.3">
      <c r="A5384" t="s">
        <v>410</v>
      </c>
      <c r="B5384">
        <v>2016</v>
      </c>
      <c r="C5384" s="1">
        <v>390000</v>
      </c>
      <c r="D5384">
        <v>15000</v>
      </c>
      <c r="E5384" t="s">
        <v>10</v>
      </c>
      <c r="F5384" t="s">
        <v>25</v>
      </c>
      <c r="G5384" t="s">
        <v>12</v>
      </c>
      <c r="H5384" t="s">
        <v>121</v>
      </c>
      <c r="I5384" t="s">
        <v>2080</v>
      </c>
      <c r="J5384" t="s">
        <v>2081</v>
      </c>
      <c r="K5384" t="s">
        <v>2082</v>
      </c>
      <c r="L5384" t="s">
        <v>2083</v>
      </c>
      <c r="M5384">
        <v>5</v>
      </c>
    </row>
    <row r="5385" spans="1:13" x14ac:dyDescent="0.3">
      <c r="A5385" t="s">
        <v>127</v>
      </c>
      <c r="B5385">
        <v>2005</v>
      </c>
      <c r="C5385" s="1">
        <v>110000</v>
      </c>
      <c r="D5385">
        <v>50800</v>
      </c>
      <c r="E5385" t="s">
        <v>10</v>
      </c>
      <c r="F5385" t="s">
        <v>11</v>
      </c>
      <c r="G5385" t="s">
        <v>12</v>
      </c>
      <c r="H5385" t="s">
        <v>126</v>
      </c>
      <c r="I5385" t="s">
        <v>1687</v>
      </c>
      <c r="J5385" t="s">
        <v>1655</v>
      </c>
      <c r="K5385" t="s">
        <v>1688</v>
      </c>
      <c r="L5385" t="s">
        <v>1689</v>
      </c>
      <c r="M5385">
        <v>5</v>
      </c>
    </row>
    <row r="5386" spans="1:13" x14ac:dyDescent="0.3">
      <c r="A5386" t="s">
        <v>2593</v>
      </c>
      <c r="B5386">
        <v>2018</v>
      </c>
      <c r="C5386" s="1">
        <v>5830000</v>
      </c>
      <c r="D5386">
        <v>30000</v>
      </c>
      <c r="E5386" t="s">
        <v>14</v>
      </c>
      <c r="F5386" t="s">
        <v>25</v>
      </c>
      <c r="G5386" t="s">
        <v>19</v>
      </c>
      <c r="H5386" t="s">
        <v>121</v>
      </c>
      <c r="I5386" t="s">
        <v>2594</v>
      </c>
      <c r="J5386" t="s">
        <v>2579</v>
      </c>
      <c r="K5386" t="s">
        <v>2595</v>
      </c>
      <c r="L5386" t="s">
        <v>2596</v>
      </c>
      <c r="M5386">
        <v>4</v>
      </c>
    </row>
    <row r="5387" spans="1:13" x14ac:dyDescent="0.3">
      <c r="A5387" t="s">
        <v>573</v>
      </c>
      <c r="B5387">
        <v>2018</v>
      </c>
      <c r="C5387" s="1">
        <v>665000</v>
      </c>
      <c r="D5387">
        <v>40142</v>
      </c>
      <c r="E5387" t="s">
        <v>14</v>
      </c>
      <c r="F5387" t="s">
        <v>11</v>
      </c>
      <c r="G5387" t="s">
        <v>12</v>
      </c>
      <c r="H5387" t="s">
        <v>121</v>
      </c>
      <c r="I5387" t="s">
        <v>2257</v>
      </c>
      <c r="J5387" t="s">
        <v>2179</v>
      </c>
      <c r="K5387" t="s">
        <v>2279</v>
      </c>
      <c r="L5387" t="s">
        <v>2259</v>
      </c>
      <c r="M5387">
        <v>5</v>
      </c>
    </row>
    <row r="5388" spans="1:13" x14ac:dyDescent="0.3">
      <c r="A5388" t="s">
        <v>247</v>
      </c>
      <c r="B5388">
        <v>2019</v>
      </c>
      <c r="C5388" s="1">
        <v>721000</v>
      </c>
      <c r="D5388">
        <v>9400</v>
      </c>
      <c r="E5388" t="s">
        <v>10</v>
      </c>
      <c r="F5388" t="s">
        <v>11</v>
      </c>
      <c r="G5388" t="s">
        <v>12</v>
      </c>
      <c r="H5388" t="s">
        <v>121</v>
      </c>
      <c r="I5388" t="s">
        <v>1723</v>
      </c>
      <c r="J5388" t="s">
        <v>1647</v>
      </c>
      <c r="K5388" t="s">
        <v>1724</v>
      </c>
      <c r="L5388" t="s">
        <v>1725</v>
      </c>
      <c r="M5388">
        <v>5</v>
      </c>
    </row>
    <row r="5389" spans="1:13" x14ac:dyDescent="0.3">
      <c r="A5389" t="s">
        <v>3712</v>
      </c>
      <c r="B5389">
        <v>2016</v>
      </c>
      <c r="C5389" s="1">
        <v>390000</v>
      </c>
      <c r="D5389">
        <v>62000</v>
      </c>
      <c r="E5389" t="s">
        <v>14</v>
      </c>
      <c r="F5389" t="s">
        <v>11</v>
      </c>
      <c r="G5389" t="s">
        <v>12</v>
      </c>
      <c r="H5389" t="s">
        <v>121</v>
      </c>
      <c r="I5389" t="s">
        <v>2283</v>
      </c>
      <c r="J5389" t="s">
        <v>1681</v>
      </c>
      <c r="K5389" t="s">
        <v>2284</v>
      </c>
      <c r="L5389" t="s">
        <v>2285</v>
      </c>
      <c r="M5389">
        <v>5</v>
      </c>
    </row>
    <row r="5390" spans="1:13" x14ac:dyDescent="0.3">
      <c r="A5390" t="s">
        <v>704</v>
      </c>
      <c r="B5390">
        <v>2019</v>
      </c>
      <c r="C5390" s="1">
        <v>975000</v>
      </c>
      <c r="D5390">
        <v>12584</v>
      </c>
      <c r="E5390" t="s">
        <v>14</v>
      </c>
      <c r="F5390" t="s">
        <v>11</v>
      </c>
      <c r="G5390" t="s">
        <v>12</v>
      </c>
      <c r="H5390" t="s">
        <v>121</v>
      </c>
      <c r="I5390" t="s">
        <v>2151</v>
      </c>
      <c r="J5390" t="s">
        <v>2152</v>
      </c>
      <c r="K5390" t="s">
        <v>2153</v>
      </c>
      <c r="L5390" t="s">
        <v>2154</v>
      </c>
      <c r="M5390">
        <v>6</v>
      </c>
    </row>
    <row r="5391" spans="1:13" x14ac:dyDescent="0.3">
      <c r="A5391" t="s">
        <v>214</v>
      </c>
      <c r="B5391">
        <v>2019</v>
      </c>
      <c r="C5391" s="1">
        <v>685000</v>
      </c>
      <c r="D5391">
        <v>4300</v>
      </c>
      <c r="E5391" t="s">
        <v>10</v>
      </c>
      <c r="F5391" t="s">
        <v>11</v>
      </c>
      <c r="G5391" t="s">
        <v>12</v>
      </c>
      <c r="H5391" t="s">
        <v>121</v>
      </c>
      <c r="I5391" t="s">
        <v>1723</v>
      </c>
      <c r="J5391" t="s">
        <v>1647</v>
      </c>
      <c r="K5391" t="s">
        <v>1648</v>
      </c>
      <c r="L5391" t="s">
        <v>2060</v>
      </c>
      <c r="M5391">
        <v>5</v>
      </c>
    </row>
    <row r="5392" spans="1:13" x14ac:dyDescent="0.3">
      <c r="A5392" t="s">
        <v>548</v>
      </c>
      <c r="B5392">
        <v>2019</v>
      </c>
      <c r="C5392" s="1">
        <v>595000</v>
      </c>
      <c r="D5392">
        <v>14548</v>
      </c>
      <c r="E5392" t="s">
        <v>10</v>
      </c>
      <c r="F5392" t="s">
        <v>11</v>
      </c>
      <c r="G5392" t="s">
        <v>12</v>
      </c>
      <c r="H5392" t="s">
        <v>121</v>
      </c>
      <c r="I5392" t="s">
        <v>1869</v>
      </c>
      <c r="J5392" t="s">
        <v>1647</v>
      </c>
      <c r="K5392" t="s">
        <v>1870</v>
      </c>
      <c r="L5392" t="s">
        <v>1871</v>
      </c>
      <c r="M5392">
        <v>5</v>
      </c>
    </row>
    <row r="5393" spans="1:13" x14ac:dyDescent="0.3">
      <c r="A5393" t="s">
        <v>237</v>
      </c>
      <c r="B5393">
        <v>2018</v>
      </c>
      <c r="C5393" s="1">
        <v>900000</v>
      </c>
      <c r="D5393">
        <v>44772</v>
      </c>
      <c r="E5393" t="s">
        <v>14</v>
      </c>
      <c r="F5393" t="s">
        <v>11</v>
      </c>
      <c r="G5393" t="s">
        <v>12</v>
      </c>
      <c r="H5393" t="s">
        <v>126</v>
      </c>
      <c r="I5393" t="s">
        <v>1638</v>
      </c>
      <c r="J5393" t="s">
        <v>1629</v>
      </c>
      <c r="K5393" t="s">
        <v>1914</v>
      </c>
      <c r="L5393" t="s">
        <v>1836</v>
      </c>
      <c r="M5393">
        <v>5</v>
      </c>
    </row>
    <row r="5394" spans="1:13" x14ac:dyDescent="0.3">
      <c r="A5394" t="s">
        <v>747</v>
      </c>
      <c r="B5394">
        <v>2018</v>
      </c>
      <c r="C5394" s="1">
        <v>950000</v>
      </c>
      <c r="D5394">
        <v>48500</v>
      </c>
      <c r="E5394" t="s">
        <v>14</v>
      </c>
      <c r="F5394" t="s">
        <v>11</v>
      </c>
      <c r="G5394" t="s">
        <v>12</v>
      </c>
      <c r="H5394" t="s">
        <v>121</v>
      </c>
      <c r="I5394" t="s">
        <v>3098</v>
      </c>
      <c r="J5394" t="s">
        <v>1625</v>
      </c>
      <c r="K5394" t="s">
        <v>2630</v>
      </c>
      <c r="L5394" t="s">
        <v>1686</v>
      </c>
      <c r="M5394">
        <v>7</v>
      </c>
    </row>
    <row r="5395" spans="1:13" x14ac:dyDescent="0.3">
      <c r="A5395" t="s">
        <v>604</v>
      </c>
      <c r="B5395">
        <v>2017</v>
      </c>
      <c r="C5395" s="1">
        <v>570000</v>
      </c>
      <c r="D5395">
        <v>28782</v>
      </c>
      <c r="E5395" t="s">
        <v>10</v>
      </c>
      <c r="F5395" t="s">
        <v>11</v>
      </c>
      <c r="G5395" t="s">
        <v>12</v>
      </c>
      <c r="H5395" t="s">
        <v>121</v>
      </c>
      <c r="I5395" t="s">
        <v>1723</v>
      </c>
      <c r="J5395" t="s">
        <v>1647</v>
      </c>
      <c r="K5395" t="s">
        <v>1724</v>
      </c>
      <c r="L5395" t="s">
        <v>1725</v>
      </c>
      <c r="M5395">
        <v>5</v>
      </c>
    </row>
    <row r="5396" spans="1:13" x14ac:dyDescent="0.3">
      <c r="A5396" t="s">
        <v>448</v>
      </c>
      <c r="B5396">
        <v>2018</v>
      </c>
      <c r="C5396" s="1">
        <v>700000</v>
      </c>
      <c r="D5396">
        <v>28451</v>
      </c>
      <c r="E5396" t="s">
        <v>10</v>
      </c>
      <c r="F5396" t="s">
        <v>11</v>
      </c>
      <c r="G5396" t="s">
        <v>12</v>
      </c>
      <c r="H5396" t="s">
        <v>121</v>
      </c>
      <c r="I5396" t="s">
        <v>1723</v>
      </c>
      <c r="J5396" t="s">
        <v>1647</v>
      </c>
      <c r="K5396" t="s">
        <v>1724</v>
      </c>
      <c r="L5396" t="s">
        <v>1725</v>
      </c>
      <c r="M5396">
        <v>5</v>
      </c>
    </row>
    <row r="5397" spans="1:13" x14ac:dyDescent="0.3">
      <c r="A5397" t="s">
        <v>421</v>
      </c>
      <c r="B5397">
        <v>2018</v>
      </c>
      <c r="C5397" s="1">
        <v>910000</v>
      </c>
      <c r="D5397">
        <v>36500</v>
      </c>
      <c r="E5397" t="s">
        <v>14</v>
      </c>
      <c r="F5397" t="s">
        <v>11</v>
      </c>
      <c r="G5397" t="s">
        <v>12</v>
      </c>
      <c r="H5397" t="s">
        <v>121</v>
      </c>
      <c r="I5397" t="s">
        <v>1718</v>
      </c>
      <c r="J5397" t="s">
        <v>1625</v>
      </c>
      <c r="K5397" t="s">
        <v>1685</v>
      </c>
      <c r="L5397" t="s">
        <v>1686</v>
      </c>
      <c r="M5397">
        <v>5</v>
      </c>
    </row>
    <row r="5398" spans="1:13" x14ac:dyDescent="0.3">
      <c r="A5398" t="s">
        <v>164</v>
      </c>
      <c r="B5398">
        <v>2018</v>
      </c>
      <c r="C5398" s="1">
        <v>751000</v>
      </c>
      <c r="D5398">
        <v>44885</v>
      </c>
      <c r="E5398" t="s">
        <v>14</v>
      </c>
      <c r="F5398" t="s">
        <v>11</v>
      </c>
      <c r="G5398" t="s">
        <v>12</v>
      </c>
      <c r="H5398" t="s">
        <v>121</v>
      </c>
      <c r="I5398" t="s">
        <v>1699</v>
      </c>
      <c r="J5398" t="s">
        <v>1625</v>
      </c>
      <c r="K5398" t="s">
        <v>1626</v>
      </c>
      <c r="L5398" t="s">
        <v>1627</v>
      </c>
      <c r="M5398">
        <v>5</v>
      </c>
    </row>
    <row r="5399" spans="1:13" x14ac:dyDescent="0.3">
      <c r="A5399" t="s">
        <v>456</v>
      </c>
      <c r="B5399">
        <v>2009</v>
      </c>
      <c r="C5399" s="1">
        <v>135000</v>
      </c>
      <c r="D5399">
        <v>110000</v>
      </c>
      <c r="E5399" t="s">
        <v>14</v>
      </c>
      <c r="F5399" t="s">
        <v>25</v>
      </c>
      <c r="G5399" t="s">
        <v>12</v>
      </c>
      <c r="H5399" t="s">
        <v>126</v>
      </c>
      <c r="I5399" t="s">
        <v>1733</v>
      </c>
      <c r="J5399" t="s">
        <v>1896</v>
      </c>
      <c r="K5399" t="s">
        <v>2279</v>
      </c>
      <c r="L5399" t="s">
        <v>1898</v>
      </c>
      <c r="M5399">
        <v>5</v>
      </c>
    </row>
    <row r="5400" spans="1:13" x14ac:dyDescent="0.3">
      <c r="A5400" t="s">
        <v>3713</v>
      </c>
      <c r="B5400">
        <v>2017</v>
      </c>
      <c r="C5400" s="1">
        <v>975000</v>
      </c>
      <c r="D5400">
        <v>41000</v>
      </c>
      <c r="E5400" t="s">
        <v>14</v>
      </c>
      <c r="F5400" t="s">
        <v>11</v>
      </c>
      <c r="G5400" t="s">
        <v>12</v>
      </c>
      <c r="H5400" t="s">
        <v>121</v>
      </c>
      <c r="I5400" t="s">
        <v>2428</v>
      </c>
      <c r="J5400" t="s">
        <v>1900</v>
      </c>
      <c r="K5400" t="s">
        <v>1912</v>
      </c>
      <c r="L5400" t="s">
        <v>3184</v>
      </c>
      <c r="M5400">
        <v>5</v>
      </c>
    </row>
    <row r="5401" spans="1:13" x14ac:dyDescent="0.3">
      <c r="A5401" t="s">
        <v>230</v>
      </c>
      <c r="B5401">
        <v>2019</v>
      </c>
      <c r="C5401" s="1">
        <v>925000</v>
      </c>
      <c r="D5401">
        <v>50000</v>
      </c>
      <c r="E5401" t="s">
        <v>14</v>
      </c>
      <c r="F5401" t="s">
        <v>11</v>
      </c>
      <c r="G5401" t="s">
        <v>12</v>
      </c>
      <c r="H5401" t="s">
        <v>121</v>
      </c>
      <c r="I5401" t="s">
        <v>1684</v>
      </c>
      <c r="J5401" t="s">
        <v>1625</v>
      </c>
      <c r="K5401" t="s">
        <v>1685</v>
      </c>
      <c r="L5401" t="s">
        <v>1686</v>
      </c>
      <c r="M5401">
        <v>7</v>
      </c>
    </row>
    <row r="5402" spans="1:13" x14ac:dyDescent="0.3">
      <c r="A5402" t="s">
        <v>588</v>
      </c>
      <c r="B5402">
        <v>2016</v>
      </c>
      <c r="C5402" s="1">
        <v>725000</v>
      </c>
      <c r="D5402">
        <v>66000</v>
      </c>
      <c r="E5402" t="s">
        <v>14</v>
      </c>
      <c r="F5402" t="s">
        <v>11</v>
      </c>
      <c r="G5402" t="s">
        <v>12</v>
      </c>
      <c r="H5402" t="s">
        <v>121</v>
      </c>
      <c r="I5402" t="s">
        <v>1918</v>
      </c>
      <c r="J5402" t="s">
        <v>1625</v>
      </c>
      <c r="K5402" t="s">
        <v>1701</v>
      </c>
      <c r="L5402" t="s">
        <v>1686</v>
      </c>
      <c r="M5402">
        <v>7</v>
      </c>
    </row>
    <row r="5403" spans="1:13" x14ac:dyDescent="0.3">
      <c r="A5403" t="s">
        <v>223</v>
      </c>
      <c r="B5403">
        <v>2013</v>
      </c>
      <c r="C5403" s="1">
        <v>550000</v>
      </c>
      <c r="D5403">
        <v>65000</v>
      </c>
      <c r="E5403" t="s">
        <v>14</v>
      </c>
      <c r="F5403" t="s">
        <v>11</v>
      </c>
      <c r="G5403" t="s">
        <v>12</v>
      </c>
      <c r="H5403" t="s">
        <v>121</v>
      </c>
      <c r="I5403" t="s">
        <v>1918</v>
      </c>
      <c r="J5403" t="s">
        <v>1625</v>
      </c>
      <c r="K5403" t="s">
        <v>1811</v>
      </c>
      <c r="L5403" t="s">
        <v>1686</v>
      </c>
      <c r="M5403">
        <v>7</v>
      </c>
    </row>
    <row r="5404" spans="1:13" x14ac:dyDescent="0.3">
      <c r="A5404" t="s">
        <v>3714</v>
      </c>
      <c r="B5404">
        <v>2014</v>
      </c>
      <c r="C5404" s="1">
        <v>550000</v>
      </c>
      <c r="D5404">
        <v>76000</v>
      </c>
      <c r="E5404" t="s">
        <v>14</v>
      </c>
      <c r="F5404" t="s">
        <v>11</v>
      </c>
      <c r="G5404" t="s">
        <v>12</v>
      </c>
      <c r="H5404" t="s">
        <v>121</v>
      </c>
      <c r="I5404" t="s">
        <v>1691</v>
      </c>
      <c r="J5404" t="s">
        <v>1639</v>
      </c>
      <c r="K5404" t="s">
        <v>1692</v>
      </c>
      <c r="L5404" t="s">
        <v>1693</v>
      </c>
      <c r="M5404">
        <v>5</v>
      </c>
    </row>
    <row r="5405" spans="1:13" x14ac:dyDescent="0.3">
      <c r="A5405" t="s">
        <v>318</v>
      </c>
      <c r="B5405">
        <v>2013</v>
      </c>
      <c r="C5405" s="1">
        <v>750000</v>
      </c>
      <c r="D5405">
        <v>95000</v>
      </c>
      <c r="E5405" t="s">
        <v>14</v>
      </c>
      <c r="F5405" t="s">
        <v>11</v>
      </c>
      <c r="G5405" t="s">
        <v>12</v>
      </c>
      <c r="H5405" t="s">
        <v>121</v>
      </c>
      <c r="I5405" t="s">
        <v>2148</v>
      </c>
      <c r="J5405" t="s">
        <v>1764</v>
      </c>
      <c r="K5405" t="s">
        <v>2149</v>
      </c>
      <c r="L5405" t="s">
        <v>2150</v>
      </c>
      <c r="M5405">
        <v>7</v>
      </c>
    </row>
    <row r="5406" spans="1:13" x14ac:dyDescent="0.3">
      <c r="A5406" t="s">
        <v>873</v>
      </c>
      <c r="B5406">
        <v>2013</v>
      </c>
      <c r="C5406" s="1">
        <v>475000</v>
      </c>
      <c r="D5406">
        <v>55000</v>
      </c>
      <c r="E5406" t="s">
        <v>10</v>
      </c>
      <c r="F5406" t="s">
        <v>11</v>
      </c>
      <c r="G5406" t="s">
        <v>12</v>
      </c>
      <c r="H5406" t="s">
        <v>126</v>
      </c>
      <c r="I5406" t="s">
        <v>1733</v>
      </c>
      <c r="J5406" t="s">
        <v>1634</v>
      </c>
      <c r="K5406" t="s">
        <v>2050</v>
      </c>
      <c r="L5406" t="s">
        <v>2051</v>
      </c>
      <c r="M5406">
        <v>5</v>
      </c>
    </row>
    <row r="5407" spans="1:13" x14ac:dyDescent="0.3">
      <c r="A5407" t="s">
        <v>1169</v>
      </c>
      <c r="B5407">
        <v>2017</v>
      </c>
      <c r="C5407" s="1">
        <v>325000</v>
      </c>
      <c r="D5407">
        <v>65000</v>
      </c>
      <c r="E5407" t="s">
        <v>10</v>
      </c>
      <c r="F5407" t="s">
        <v>11</v>
      </c>
      <c r="G5407" t="s">
        <v>12</v>
      </c>
      <c r="H5407" t="s">
        <v>121</v>
      </c>
      <c r="I5407" t="s">
        <v>1845</v>
      </c>
      <c r="J5407" t="s">
        <v>1681</v>
      </c>
      <c r="K5407" t="s">
        <v>1758</v>
      </c>
      <c r="L5407" t="s">
        <v>1739</v>
      </c>
      <c r="M5407">
        <v>7</v>
      </c>
    </row>
    <row r="5408" spans="1:13" x14ac:dyDescent="0.3">
      <c r="A5408" t="s">
        <v>223</v>
      </c>
      <c r="B5408">
        <v>2017</v>
      </c>
      <c r="C5408" s="1">
        <v>725000</v>
      </c>
      <c r="D5408">
        <v>76000</v>
      </c>
      <c r="E5408" t="s">
        <v>14</v>
      </c>
      <c r="F5408" t="s">
        <v>11</v>
      </c>
      <c r="G5408" t="s">
        <v>12</v>
      </c>
      <c r="H5408" t="s">
        <v>121</v>
      </c>
      <c r="I5408" t="s">
        <v>3098</v>
      </c>
      <c r="J5408" t="s">
        <v>1625</v>
      </c>
      <c r="K5408" t="s">
        <v>2630</v>
      </c>
      <c r="L5408" t="s">
        <v>1686</v>
      </c>
      <c r="M5408">
        <v>7</v>
      </c>
    </row>
    <row r="5409" spans="1:13" x14ac:dyDescent="0.3">
      <c r="A5409" t="s">
        <v>341</v>
      </c>
      <c r="B5409">
        <v>2018</v>
      </c>
      <c r="C5409" s="1">
        <v>775000</v>
      </c>
      <c r="D5409">
        <v>47000</v>
      </c>
      <c r="E5409" t="s">
        <v>10</v>
      </c>
      <c r="F5409" t="s">
        <v>11</v>
      </c>
      <c r="G5409" t="s">
        <v>12</v>
      </c>
      <c r="H5409" t="s">
        <v>126</v>
      </c>
      <c r="I5409" t="s">
        <v>1827</v>
      </c>
      <c r="J5409" t="s">
        <v>1828</v>
      </c>
      <c r="K5409" t="s">
        <v>1829</v>
      </c>
      <c r="L5409" t="s">
        <v>1830</v>
      </c>
      <c r="M5409">
        <v>7</v>
      </c>
    </row>
    <row r="5410" spans="1:13" x14ac:dyDescent="0.3">
      <c r="A5410" t="s">
        <v>219</v>
      </c>
      <c r="B5410">
        <v>2017</v>
      </c>
      <c r="C5410" s="1">
        <v>625000</v>
      </c>
      <c r="D5410">
        <v>70000</v>
      </c>
      <c r="E5410" t="s">
        <v>14</v>
      </c>
      <c r="F5410" t="s">
        <v>11</v>
      </c>
      <c r="G5410" t="s">
        <v>12</v>
      </c>
      <c r="H5410" t="s">
        <v>121</v>
      </c>
      <c r="I5410" t="s">
        <v>1624</v>
      </c>
      <c r="J5410" t="s">
        <v>1625</v>
      </c>
      <c r="K5410" t="s">
        <v>1626</v>
      </c>
      <c r="L5410" t="s">
        <v>1627</v>
      </c>
      <c r="M5410">
        <v>5</v>
      </c>
    </row>
    <row r="5411" spans="1:13" x14ac:dyDescent="0.3">
      <c r="A5411" t="s">
        <v>1198</v>
      </c>
      <c r="B5411">
        <v>2009</v>
      </c>
      <c r="C5411" s="1">
        <v>195000</v>
      </c>
      <c r="D5411">
        <v>56000</v>
      </c>
      <c r="E5411" t="s">
        <v>10</v>
      </c>
      <c r="F5411" t="s">
        <v>11</v>
      </c>
      <c r="G5411" t="s">
        <v>12</v>
      </c>
      <c r="H5411" t="s">
        <v>126</v>
      </c>
      <c r="I5411" t="s">
        <v>1676</v>
      </c>
      <c r="J5411" t="s">
        <v>1676</v>
      </c>
      <c r="K5411" t="s">
        <v>1676</v>
      </c>
      <c r="L5411" t="s">
        <v>1676</v>
      </c>
    </row>
    <row r="5412" spans="1:13" x14ac:dyDescent="0.3">
      <c r="A5412" t="s">
        <v>1200</v>
      </c>
      <c r="B5412">
        <v>2014</v>
      </c>
      <c r="C5412" s="1">
        <v>470000</v>
      </c>
      <c r="D5412">
        <v>89000</v>
      </c>
      <c r="E5412" t="s">
        <v>14</v>
      </c>
      <c r="F5412" t="s">
        <v>11</v>
      </c>
      <c r="G5412" t="s">
        <v>12</v>
      </c>
      <c r="H5412" t="s">
        <v>121</v>
      </c>
      <c r="I5412" t="s">
        <v>1826</v>
      </c>
      <c r="J5412" t="s">
        <v>1625</v>
      </c>
      <c r="K5412" t="s">
        <v>1626</v>
      </c>
      <c r="L5412" t="s">
        <v>1627</v>
      </c>
      <c r="M5412">
        <v>5</v>
      </c>
    </row>
    <row r="5413" spans="1:13" x14ac:dyDescent="0.3">
      <c r="A5413" t="s">
        <v>382</v>
      </c>
      <c r="B5413">
        <v>2017</v>
      </c>
      <c r="C5413" s="1">
        <v>1750000</v>
      </c>
      <c r="D5413">
        <v>98000</v>
      </c>
      <c r="E5413" t="s">
        <v>14</v>
      </c>
      <c r="F5413" t="s">
        <v>11</v>
      </c>
      <c r="G5413" t="s">
        <v>12</v>
      </c>
      <c r="H5413" t="s">
        <v>121</v>
      </c>
      <c r="I5413" t="s">
        <v>2669</v>
      </c>
      <c r="J5413" t="s">
        <v>2670</v>
      </c>
      <c r="K5413" t="s">
        <v>2509</v>
      </c>
      <c r="L5413" t="s">
        <v>2672</v>
      </c>
      <c r="M5413">
        <v>7</v>
      </c>
    </row>
    <row r="5414" spans="1:13" x14ac:dyDescent="0.3">
      <c r="A5414" t="s">
        <v>382</v>
      </c>
      <c r="B5414">
        <v>2016</v>
      </c>
      <c r="C5414" s="1">
        <v>1650000</v>
      </c>
      <c r="D5414">
        <v>90000</v>
      </c>
      <c r="E5414" t="s">
        <v>14</v>
      </c>
      <c r="F5414" t="s">
        <v>11</v>
      </c>
      <c r="G5414" t="s">
        <v>12</v>
      </c>
      <c r="H5414" t="s">
        <v>121</v>
      </c>
      <c r="I5414" t="s">
        <v>2669</v>
      </c>
      <c r="J5414" t="s">
        <v>2670</v>
      </c>
      <c r="K5414" t="s">
        <v>2509</v>
      </c>
      <c r="L5414" t="s">
        <v>2672</v>
      </c>
      <c r="M5414">
        <v>7</v>
      </c>
    </row>
    <row r="5415" spans="1:13" x14ac:dyDescent="0.3">
      <c r="A5415" t="s">
        <v>459</v>
      </c>
      <c r="B5415">
        <v>2013</v>
      </c>
      <c r="C5415" s="1">
        <v>380000</v>
      </c>
      <c r="D5415">
        <v>57000</v>
      </c>
      <c r="E5415" t="s">
        <v>14</v>
      </c>
      <c r="F5415" t="s">
        <v>25</v>
      </c>
      <c r="G5415" t="s">
        <v>12</v>
      </c>
      <c r="H5415" t="s">
        <v>121</v>
      </c>
      <c r="I5415" t="s">
        <v>1826</v>
      </c>
      <c r="J5415" t="s">
        <v>1625</v>
      </c>
      <c r="K5415" t="s">
        <v>1626</v>
      </c>
      <c r="L5415" t="s">
        <v>1627</v>
      </c>
      <c r="M5415">
        <v>5</v>
      </c>
    </row>
    <row r="5416" spans="1:13" x14ac:dyDescent="0.3">
      <c r="A5416" t="s">
        <v>219</v>
      </c>
      <c r="B5416">
        <v>2017</v>
      </c>
      <c r="C5416" s="1">
        <v>650000</v>
      </c>
      <c r="D5416">
        <v>70000</v>
      </c>
      <c r="E5416" t="s">
        <v>14</v>
      </c>
      <c r="F5416" t="s">
        <v>25</v>
      </c>
      <c r="G5416" t="s">
        <v>12</v>
      </c>
      <c r="H5416" t="s">
        <v>121</v>
      </c>
      <c r="I5416" t="s">
        <v>1699</v>
      </c>
      <c r="J5416" t="s">
        <v>1625</v>
      </c>
      <c r="K5416" t="s">
        <v>1626</v>
      </c>
      <c r="L5416" t="s">
        <v>1627</v>
      </c>
      <c r="M5416">
        <v>5</v>
      </c>
    </row>
    <row r="5417" spans="1:13" x14ac:dyDescent="0.3">
      <c r="A5417" t="s">
        <v>241</v>
      </c>
      <c r="B5417">
        <v>2016</v>
      </c>
      <c r="C5417" s="1">
        <v>275000</v>
      </c>
      <c r="D5417">
        <v>49200</v>
      </c>
      <c r="E5417" t="s">
        <v>10</v>
      </c>
      <c r="F5417" t="s">
        <v>25</v>
      </c>
      <c r="G5417" t="s">
        <v>12</v>
      </c>
      <c r="H5417" t="s">
        <v>121</v>
      </c>
      <c r="I5417" t="s">
        <v>2031</v>
      </c>
      <c r="J5417" t="s">
        <v>2250</v>
      </c>
      <c r="K5417" t="s">
        <v>2251</v>
      </c>
      <c r="L5417" t="s">
        <v>2252</v>
      </c>
      <c r="M5417">
        <v>5</v>
      </c>
    </row>
    <row r="5418" spans="1:13" x14ac:dyDescent="0.3">
      <c r="A5418" t="s">
        <v>1442</v>
      </c>
      <c r="B5418">
        <v>2009</v>
      </c>
      <c r="C5418" s="1">
        <v>220000</v>
      </c>
      <c r="D5418">
        <v>125000</v>
      </c>
      <c r="E5418" t="s">
        <v>10</v>
      </c>
      <c r="F5418" t="s">
        <v>25</v>
      </c>
      <c r="G5418" t="s">
        <v>12</v>
      </c>
      <c r="H5418" t="s">
        <v>126</v>
      </c>
      <c r="I5418" t="s">
        <v>1773</v>
      </c>
      <c r="J5418" t="s">
        <v>2305</v>
      </c>
      <c r="K5418" t="s">
        <v>2306</v>
      </c>
      <c r="L5418" t="s">
        <v>2307</v>
      </c>
      <c r="M5418">
        <v>5</v>
      </c>
    </row>
    <row r="5419" spans="1:13" x14ac:dyDescent="0.3">
      <c r="A5419" t="s">
        <v>317</v>
      </c>
      <c r="B5419">
        <v>2008</v>
      </c>
      <c r="C5419" s="1">
        <v>200000</v>
      </c>
      <c r="D5419">
        <v>60000</v>
      </c>
      <c r="E5419" t="s">
        <v>10</v>
      </c>
      <c r="F5419" t="s">
        <v>25</v>
      </c>
      <c r="G5419" t="s">
        <v>12</v>
      </c>
      <c r="H5419" t="s">
        <v>126</v>
      </c>
      <c r="I5419" t="s">
        <v>1849</v>
      </c>
      <c r="J5419" t="s">
        <v>1850</v>
      </c>
      <c r="K5419" t="s">
        <v>1851</v>
      </c>
      <c r="L5419" t="s">
        <v>1852</v>
      </c>
      <c r="M5419">
        <v>5</v>
      </c>
    </row>
    <row r="5420" spans="1:13" x14ac:dyDescent="0.3">
      <c r="A5420" t="s">
        <v>165</v>
      </c>
      <c r="B5420">
        <v>2015</v>
      </c>
      <c r="C5420" s="1">
        <v>315000</v>
      </c>
      <c r="D5420">
        <v>120000</v>
      </c>
      <c r="E5420" t="s">
        <v>10</v>
      </c>
      <c r="F5420" t="s">
        <v>25</v>
      </c>
      <c r="G5420" t="s">
        <v>12</v>
      </c>
      <c r="H5420" t="s">
        <v>126</v>
      </c>
      <c r="I5420" t="s">
        <v>1872</v>
      </c>
      <c r="J5420" t="s">
        <v>1814</v>
      </c>
      <c r="K5420" t="s">
        <v>1873</v>
      </c>
      <c r="L5420" t="s">
        <v>1874</v>
      </c>
      <c r="M5420">
        <v>5</v>
      </c>
    </row>
    <row r="5421" spans="1:13" x14ac:dyDescent="0.3">
      <c r="A5421" t="s">
        <v>1032</v>
      </c>
      <c r="B5421">
        <v>2004</v>
      </c>
      <c r="C5421" s="1">
        <v>90000</v>
      </c>
      <c r="D5421">
        <v>110000</v>
      </c>
      <c r="E5421" t="s">
        <v>10</v>
      </c>
      <c r="F5421" t="s">
        <v>25</v>
      </c>
      <c r="G5421" t="s">
        <v>12</v>
      </c>
      <c r="H5421" t="s">
        <v>154</v>
      </c>
      <c r="I5421" t="s">
        <v>1687</v>
      </c>
      <c r="J5421" t="s">
        <v>1655</v>
      </c>
      <c r="K5421" t="s">
        <v>1688</v>
      </c>
      <c r="L5421" t="s">
        <v>1689</v>
      </c>
      <c r="M5421">
        <v>5</v>
      </c>
    </row>
    <row r="5422" spans="1:13" x14ac:dyDescent="0.3">
      <c r="A5422" t="s">
        <v>122</v>
      </c>
      <c r="B5422">
        <v>2007</v>
      </c>
      <c r="C5422" s="1">
        <v>120000</v>
      </c>
      <c r="D5422">
        <v>70000</v>
      </c>
      <c r="E5422" t="s">
        <v>10</v>
      </c>
      <c r="F5422" t="s">
        <v>25</v>
      </c>
      <c r="G5422" t="s">
        <v>12</v>
      </c>
      <c r="H5422" t="s">
        <v>126</v>
      </c>
      <c r="I5422" t="s">
        <v>1677</v>
      </c>
      <c r="J5422" t="s">
        <v>1651</v>
      </c>
      <c r="K5422" t="s">
        <v>1678</v>
      </c>
      <c r="L5422" t="s">
        <v>1679</v>
      </c>
      <c r="M5422">
        <v>5</v>
      </c>
    </row>
    <row r="5423" spans="1:13" x14ac:dyDescent="0.3">
      <c r="A5423" t="s">
        <v>258</v>
      </c>
      <c r="B5423">
        <v>2006</v>
      </c>
      <c r="C5423" s="1">
        <v>90000</v>
      </c>
      <c r="D5423">
        <v>168000</v>
      </c>
      <c r="E5423" t="s">
        <v>10</v>
      </c>
      <c r="F5423" t="s">
        <v>25</v>
      </c>
      <c r="G5423" t="s">
        <v>12</v>
      </c>
      <c r="H5423" t="s">
        <v>126</v>
      </c>
      <c r="I5423" t="s">
        <v>1677</v>
      </c>
      <c r="J5423" t="s">
        <v>1730</v>
      </c>
      <c r="K5423" t="s">
        <v>1660</v>
      </c>
      <c r="L5423" t="s">
        <v>1731</v>
      </c>
      <c r="M5423">
        <v>5</v>
      </c>
    </row>
    <row r="5424" spans="1:13" x14ac:dyDescent="0.3">
      <c r="A5424" t="s">
        <v>1050</v>
      </c>
      <c r="B5424">
        <v>2018</v>
      </c>
      <c r="C5424" s="1">
        <v>1500000</v>
      </c>
      <c r="D5424">
        <v>30000</v>
      </c>
      <c r="E5424" t="s">
        <v>14</v>
      </c>
      <c r="F5424" t="s">
        <v>25</v>
      </c>
      <c r="G5424" t="s">
        <v>12</v>
      </c>
      <c r="H5424" t="s">
        <v>121</v>
      </c>
      <c r="I5424" t="s">
        <v>1746</v>
      </c>
      <c r="J5424" t="s">
        <v>1742</v>
      </c>
      <c r="K5424" t="s">
        <v>2108</v>
      </c>
      <c r="L5424" t="s">
        <v>2109</v>
      </c>
      <c r="M5424">
        <v>7</v>
      </c>
    </row>
    <row r="5425" spans="1:13" x14ac:dyDescent="0.3">
      <c r="A5425" t="s">
        <v>189</v>
      </c>
      <c r="B5425">
        <v>2015</v>
      </c>
      <c r="C5425" s="1">
        <v>370000</v>
      </c>
      <c r="D5425">
        <v>60000</v>
      </c>
      <c r="E5425" t="s">
        <v>14</v>
      </c>
      <c r="F5425" t="s">
        <v>25</v>
      </c>
      <c r="G5425" t="s">
        <v>12</v>
      </c>
      <c r="H5425" t="s">
        <v>121</v>
      </c>
      <c r="I5425" t="s">
        <v>2178</v>
      </c>
      <c r="J5425" t="s">
        <v>2179</v>
      </c>
      <c r="K5425" t="s">
        <v>2124</v>
      </c>
      <c r="L5425" t="s">
        <v>2180</v>
      </c>
      <c r="M5425">
        <v>5</v>
      </c>
    </row>
    <row r="5426" spans="1:13" x14ac:dyDescent="0.3">
      <c r="A5426" t="s">
        <v>267</v>
      </c>
      <c r="B5426">
        <v>2016</v>
      </c>
      <c r="C5426" s="1">
        <v>595000</v>
      </c>
      <c r="D5426">
        <v>131111</v>
      </c>
      <c r="E5426" t="s">
        <v>14</v>
      </c>
      <c r="F5426" t="s">
        <v>25</v>
      </c>
      <c r="G5426" t="s">
        <v>12</v>
      </c>
      <c r="H5426" t="s">
        <v>121</v>
      </c>
      <c r="I5426" t="s">
        <v>1825</v>
      </c>
      <c r="J5426" t="s">
        <v>1625</v>
      </c>
      <c r="K5426" t="s">
        <v>1626</v>
      </c>
      <c r="L5426" t="s">
        <v>1627</v>
      </c>
      <c r="M5426">
        <v>5</v>
      </c>
    </row>
    <row r="5427" spans="1:13" x14ac:dyDescent="0.3">
      <c r="A5427" t="s">
        <v>1360</v>
      </c>
      <c r="B5427">
        <v>2007</v>
      </c>
      <c r="C5427" s="1">
        <v>150000</v>
      </c>
      <c r="D5427">
        <v>120000</v>
      </c>
      <c r="E5427" t="s">
        <v>14</v>
      </c>
      <c r="F5427" t="s">
        <v>25</v>
      </c>
      <c r="G5427" t="s">
        <v>12</v>
      </c>
      <c r="H5427" t="s">
        <v>126</v>
      </c>
      <c r="I5427" t="s">
        <v>2779</v>
      </c>
      <c r="J5427" t="s">
        <v>1667</v>
      </c>
      <c r="K5427" t="s">
        <v>1890</v>
      </c>
      <c r="L5427" t="s">
        <v>2504</v>
      </c>
      <c r="M5427">
        <v>5</v>
      </c>
    </row>
    <row r="5428" spans="1:13" x14ac:dyDescent="0.3">
      <c r="A5428" t="s">
        <v>286</v>
      </c>
      <c r="B5428">
        <v>2012</v>
      </c>
      <c r="C5428" s="1">
        <v>400000</v>
      </c>
      <c r="D5428">
        <v>58400</v>
      </c>
      <c r="E5428" t="s">
        <v>14</v>
      </c>
      <c r="F5428" t="s">
        <v>25</v>
      </c>
      <c r="G5428" t="s">
        <v>12</v>
      </c>
      <c r="H5428" t="s">
        <v>126</v>
      </c>
      <c r="I5428" t="s">
        <v>1674</v>
      </c>
      <c r="J5428" t="s">
        <v>1625</v>
      </c>
      <c r="K5428" t="s">
        <v>1675</v>
      </c>
      <c r="L5428" t="s">
        <v>1627</v>
      </c>
      <c r="M5428">
        <v>5</v>
      </c>
    </row>
    <row r="5429" spans="1:13" x14ac:dyDescent="0.3">
      <c r="A5429" t="s">
        <v>477</v>
      </c>
      <c r="B5429">
        <v>2016</v>
      </c>
      <c r="C5429" s="1">
        <v>310000</v>
      </c>
      <c r="D5429">
        <v>23400</v>
      </c>
      <c r="E5429" t="s">
        <v>10</v>
      </c>
      <c r="F5429" t="s">
        <v>25</v>
      </c>
      <c r="G5429" t="s">
        <v>12</v>
      </c>
      <c r="H5429" t="s">
        <v>126</v>
      </c>
      <c r="I5429" t="s">
        <v>1729</v>
      </c>
      <c r="J5429" t="s">
        <v>1730</v>
      </c>
      <c r="K5429" t="s">
        <v>1660</v>
      </c>
      <c r="L5429" t="s">
        <v>1731</v>
      </c>
      <c r="M5429">
        <v>5</v>
      </c>
    </row>
    <row r="5430" spans="1:13" x14ac:dyDescent="0.3">
      <c r="A5430" t="s">
        <v>3715</v>
      </c>
      <c r="B5430">
        <v>2018</v>
      </c>
      <c r="C5430" s="1">
        <v>385000</v>
      </c>
      <c r="D5430">
        <v>50000</v>
      </c>
      <c r="E5430" t="s">
        <v>10</v>
      </c>
      <c r="F5430" t="s">
        <v>25</v>
      </c>
      <c r="G5430" t="s">
        <v>12</v>
      </c>
      <c r="H5430" t="s">
        <v>121</v>
      </c>
      <c r="I5430" t="s">
        <v>1842</v>
      </c>
      <c r="J5430" t="s">
        <v>1730</v>
      </c>
      <c r="K5430" t="s">
        <v>1843</v>
      </c>
      <c r="L5430" t="s">
        <v>1731</v>
      </c>
      <c r="M5430">
        <v>5</v>
      </c>
    </row>
    <row r="5431" spans="1:13" x14ac:dyDescent="0.3">
      <c r="A5431" t="s">
        <v>1433</v>
      </c>
      <c r="B5431">
        <v>2005</v>
      </c>
      <c r="C5431" s="1">
        <v>105000</v>
      </c>
      <c r="D5431">
        <v>158107</v>
      </c>
      <c r="E5431" t="s">
        <v>10</v>
      </c>
      <c r="F5431" t="s">
        <v>25</v>
      </c>
      <c r="G5431" t="s">
        <v>12</v>
      </c>
      <c r="H5431" t="s">
        <v>126</v>
      </c>
      <c r="I5431" t="s">
        <v>1676</v>
      </c>
      <c r="J5431" t="s">
        <v>1676</v>
      </c>
      <c r="K5431" t="s">
        <v>1676</v>
      </c>
      <c r="L5431" t="s">
        <v>1676</v>
      </c>
    </row>
    <row r="5432" spans="1:13" x14ac:dyDescent="0.3">
      <c r="A5432" t="s">
        <v>195</v>
      </c>
      <c r="B5432">
        <v>2014</v>
      </c>
      <c r="C5432" s="1">
        <v>750000</v>
      </c>
      <c r="D5432">
        <v>90000</v>
      </c>
      <c r="E5432" t="s">
        <v>14</v>
      </c>
      <c r="F5432" t="s">
        <v>25</v>
      </c>
      <c r="G5432" t="s">
        <v>12</v>
      </c>
      <c r="H5432" t="s">
        <v>121</v>
      </c>
      <c r="I5432" t="s">
        <v>1892</v>
      </c>
      <c r="J5432" t="s">
        <v>1742</v>
      </c>
      <c r="K5432" t="s">
        <v>2108</v>
      </c>
      <c r="L5432" t="s">
        <v>2109</v>
      </c>
      <c r="M5432">
        <v>7</v>
      </c>
    </row>
    <row r="5433" spans="1:13" x14ac:dyDescent="0.3">
      <c r="A5433" t="s">
        <v>2348</v>
      </c>
      <c r="B5433">
        <v>2019</v>
      </c>
      <c r="C5433" s="1">
        <v>521000</v>
      </c>
      <c r="D5433">
        <v>3010</v>
      </c>
      <c r="E5433" t="s">
        <v>10</v>
      </c>
      <c r="F5433" t="s">
        <v>25</v>
      </c>
      <c r="G5433" t="s">
        <v>19</v>
      </c>
      <c r="H5433" t="s">
        <v>121</v>
      </c>
      <c r="I5433" t="s">
        <v>1703</v>
      </c>
      <c r="J5433" t="s">
        <v>1850</v>
      </c>
      <c r="K5433" t="s">
        <v>2029</v>
      </c>
      <c r="L5433" t="s">
        <v>2349</v>
      </c>
      <c r="M5433">
        <v>5</v>
      </c>
    </row>
    <row r="5434" spans="1:13" x14ac:dyDescent="0.3">
      <c r="A5434" t="s">
        <v>911</v>
      </c>
      <c r="B5434">
        <v>2010</v>
      </c>
      <c r="C5434" s="1">
        <v>180000</v>
      </c>
      <c r="D5434">
        <v>80000</v>
      </c>
      <c r="E5434" t="s">
        <v>14</v>
      </c>
      <c r="F5434" t="s">
        <v>25</v>
      </c>
      <c r="G5434" t="s">
        <v>12</v>
      </c>
      <c r="H5434" t="s">
        <v>121</v>
      </c>
      <c r="I5434" t="s">
        <v>1805</v>
      </c>
      <c r="J5434" t="s">
        <v>1625</v>
      </c>
      <c r="K5434" t="s">
        <v>1701</v>
      </c>
      <c r="L5434" t="s">
        <v>1806</v>
      </c>
      <c r="M5434">
        <v>5</v>
      </c>
    </row>
    <row r="5435" spans="1:13" x14ac:dyDescent="0.3">
      <c r="A5435" t="s">
        <v>2562</v>
      </c>
      <c r="B5435">
        <v>2011</v>
      </c>
      <c r="C5435" s="1">
        <v>220000</v>
      </c>
      <c r="D5435">
        <v>155000</v>
      </c>
      <c r="E5435" t="s">
        <v>14</v>
      </c>
      <c r="F5435" t="s">
        <v>25</v>
      </c>
      <c r="G5435" t="s">
        <v>12</v>
      </c>
      <c r="H5435" t="s">
        <v>126</v>
      </c>
      <c r="I5435" t="s">
        <v>1750</v>
      </c>
      <c r="J5435" t="s">
        <v>1663</v>
      </c>
      <c r="K5435" t="s">
        <v>2029</v>
      </c>
      <c r="L5435" t="s">
        <v>2481</v>
      </c>
      <c r="M5435">
        <v>5</v>
      </c>
    </row>
    <row r="5436" spans="1:13" x14ac:dyDescent="0.3">
      <c r="A5436" t="s">
        <v>120</v>
      </c>
      <c r="B5436">
        <v>1998</v>
      </c>
      <c r="C5436" s="1">
        <v>40000</v>
      </c>
      <c r="D5436">
        <v>70000</v>
      </c>
      <c r="E5436" t="s">
        <v>10</v>
      </c>
      <c r="F5436" t="s">
        <v>25</v>
      </c>
      <c r="G5436" t="s">
        <v>12</v>
      </c>
      <c r="H5436" t="s">
        <v>126</v>
      </c>
      <c r="I5436" t="s">
        <v>1642</v>
      </c>
      <c r="J5436" t="s">
        <v>1655</v>
      </c>
      <c r="K5436" t="s">
        <v>1656</v>
      </c>
      <c r="L5436" t="s">
        <v>1657</v>
      </c>
      <c r="M5436">
        <v>4</v>
      </c>
    </row>
    <row r="5437" spans="1:13" x14ac:dyDescent="0.3">
      <c r="A5437" t="s">
        <v>858</v>
      </c>
      <c r="B5437">
        <v>2018</v>
      </c>
      <c r="C5437" s="1">
        <v>540000</v>
      </c>
      <c r="D5437">
        <v>4000</v>
      </c>
      <c r="E5437" t="s">
        <v>10</v>
      </c>
      <c r="F5437" t="s">
        <v>25</v>
      </c>
      <c r="G5437" t="s">
        <v>12</v>
      </c>
      <c r="H5437" t="s">
        <v>121</v>
      </c>
      <c r="I5437" t="s">
        <v>1677</v>
      </c>
      <c r="J5437" t="s">
        <v>1647</v>
      </c>
      <c r="K5437" t="s">
        <v>1648</v>
      </c>
      <c r="L5437" t="s">
        <v>1649</v>
      </c>
      <c r="M5437">
        <v>5</v>
      </c>
    </row>
    <row r="5438" spans="1:13" x14ac:dyDescent="0.3">
      <c r="A5438" t="s">
        <v>316</v>
      </c>
      <c r="B5438">
        <v>2007</v>
      </c>
      <c r="C5438" s="1">
        <v>140000</v>
      </c>
      <c r="D5438">
        <v>35000</v>
      </c>
      <c r="E5438" t="s">
        <v>10</v>
      </c>
      <c r="F5438" t="s">
        <v>25</v>
      </c>
      <c r="G5438" t="s">
        <v>12</v>
      </c>
      <c r="H5438" t="s">
        <v>126</v>
      </c>
      <c r="I5438" t="s">
        <v>1687</v>
      </c>
      <c r="J5438" t="s">
        <v>1655</v>
      </c>
      <c r="K5438" t="s">
        <v>1688</v>
      </c>
      <c r="L5438" t="s">
        <v>1689</v>
      </c>
      <c r="M5438">
        <v>5</v>
      </c>
    </row>
    <row r="5439" spans="1:13" x14ac:dyDescent="0.3">
      <c r="A5439" t="s">
        <v>457</v>
      </c>
      <c r="B5439">
        <v>2003</v>
      </c>
      <c r="C5439" s="1">
        <v>200000</v>
      </c>
      <c r="D5439">
        <v>121000</v>
      </c>
      <c r="E5439" t="s">
        <v>10</v>
      </c>
      <c r="F5439" t="s">
        <v>25</v>
      </c>
      <c r="G5439" t="s">
        <v>12</v>
      </c>
      <c r="H5439" t="s">
        <v>121</v>
      </c>
      <c r="I5439" t="s">
        <v>1670</v>
      </c>
      <c r="J5439" t="s">
        <v>1671</v>
      </c>
      <c r="K5439" t="s">
        <v>1672</v>
      </c>
      <c r="L5439" t="s">
        <v>1673</v>
      </c>
      <c r="M5439">
        <v>5</v>
      </c>
    </row>
    <row r="5440" spans="1:13" x14ac:dyDescent="0.3">
      <c r="A5440" t="s">
        <v>486</v>
      </c>
      <c r="B5440">
        <v>2015</v>
      </c>
      <c r="C5440" s="1">
        <v>650000</v>
      </c>
      <c r="D5440">
        <v>110000</v>
      </c>
      <c r="E5440" t="s">
        <v>14</v>
      </c>
      <c r="F5440" t="s">
        <v>25</v>
      </c>
      <c r="G5440" t="s">
        <v>12</v>
      </c>
      <c r="H5440" t="s">
        <v>126</v>
      </c>
      <c r="I5440" t="s">
        <v>1834</v>
      </c>
      <c r="J5440" t="s">
        <v>1629</v>
      </c>
      <c r="K5440" t="s">
        <v>1835</v>
      </c>
      <c r="L5440" t="s">
        <v>1836</v>
      </c>
      <c r="M5440">
        <v>5</v>
      </c>
    </row>
    <row r="5441" spans="1:13" x14ac:dyDescent="0.3">
      <c r="A5441" t="s">
        <v>1557</v>
      </c>
      <c r="B5441">
        <v>2010</v>
      </c>
      <c r="C5441" s="1">
        <v>229999</v>
      </c>
      <c r="D5441">
        <v>170000</v>
      </c>
      <c r="E5441" t="s">
        <v>14</v>
      </c>
      <c r="F5441" t="s">
        <v>25</v>
      </c>
      <c r="G5441" t="s">
        <v>12</v>
      </c>
      <c r="H5441" t="s">
        <v>126</v>
      </c>
      <c r="I5441" t="s">
        <v>1750</v>
      </c>
      <c r="J5441" t="s">
        <v>1663</v>
      </c>
      <c r="K5441" t="s">
        <v>2029</v>
      </c>
      <c r="L5441" t="s">
        <v>2481</v>
      </c>
      <c r="M5441">
        <v>5</v>
      </c>
    </row>
    <row r="5442" spans="1:13" x14ac:dyDescent="0.3">
      <c r="A5442" t="s">
        <v>227</v>
      </c>
      <c r="B5442">
        <v>2010</v>
      </c>
      <c r="C5442" s="1">
        <v>305000</v>
      </c>
      <c r="D5442">
        <v>175000</v>
      </c>
      <c r="E5442" t="s">
        <v>14</v>
      </c>
      <c r="F5442" t="s">
        <v>25</v>
      </c>
      <c r="G5442" t="s">
        <v>12</v>
      </c>
      <c r="H5442" t="s">
        <v>154</v>
      </c>
      <c r="I5442" t="s">
        <v>1750</v>
      </c>
      <c r="J5442" t="s">
        <v>1625</v>
      </c>
      <c r="K5442" t="s">
        <v>2035</v>
      </c>
      <c r="L5442" t="s">
        <v>1627</v>
      </c>
      <c r="M5442">
        <v>5</v>
      </c>
    </row>
    <row r="5443" spans="1:13" x14ac:dyDescent="0.3">
      <c r="A5443" t="s">
        <v>3687</v>
      </c>
      <c r="B5443">
        <v>2008</v>
      </c>
      <c r="C5443" s="1">
        <v>200000</v>
      </c>
      <c r="D5443">
        <v>163000</v>
      </c>
      <c r="E5443" t="s">
        <v>14</v>
      </c>
      <c r="F5443" t="s">
        <v>25</v>
      </c>
      <c r="G5443" t="s">
        <v>12</v>
      </c>
      <c r="H5443" t="s">
        <v>121</v>
      </c>
      <c r="I5443" t="s">
        <v>1750</v>
      </c>
      <c r="J5443" t="s">
        <v>1663</v>
      </c>
      <c r="K5443" t="s">
        <v>2029</v>
      </c>
      <c r="L5443" t="s">
        <v>2481</v>
      </c>
      <c r="M5443">
        <v>5</v>
      </c>
    </row>
    <row r="5444" spans="1:13" x14ac:dyDescent="0.3">
      <c r="A5444" t="s">
        <v>1119</v>
      </c>
      <c r="B5444">
        <v>2008</v>
      </c>
      <c r="C5444" s="1">
        <v>200000</v>
      </c>
      <c r="D5444">
        <v>163000</v>
      </c>
      <c r="E5444" t="s">
        <v>14</v>
      </c>
      <c r="F5444" t="s">
        <v>25</v>
      </c>
      <c r="G5444" t="s">
        <v>12</v>
      </c>
      <c r="H5444" t="s">
        <v>121</v>
      </c>
      <c r="I5444" t="s">
        <v>1750</v>
      </c>
      <c r="J5444" t="s">
        <v>1663</v>
      </c>
      <c r="K5444" t="s">
        <v>2029</v>
      </c>
      <c r="L5444" t="s">
        <v>2481</v>
      </c>
      <c r="M5444">
        <v>5</v>
      </c>
    </row>
    <row r="5445" spans="1:13" x14ac:dyDescent="0.3">
      <c r="A5445" t="s">
        <v>949</v>
      </c>
      <c r="B5445">
        <v>2010</v>
      </c>
      <c r="C5445" s="1">
        <v>465000</v>
      </c>
      <c r="D5445">
        <v>77088</v>
      </c>
      <c r="E5445" t="s">
        <v>14</v>
      </c>
      <c r="F5445" t="s">
        <v>25</v>
      </c>
      <c r="G5445" t="s">
        <v>12</v>
      </c>
      <c r="H5445" t="s">
        <v>121</v>
      </c>
      <c r="I5445" t="s">
        <v>1720</v>
      </c>
      <c r="J5445" t="s">
        <v>2402</v>
      </c>
      <c r="K5445" t="s">
        <v>2403</v>
      </c>
      <c r="L5445" t="s">
        <v>2404</v>
      </c>
      <c r="M5445">
        <v>8</v>
      </c>
    </row>
    <row r="5446" spans="1:13" x14ac:dyDescent="0.3">
      <c r="A5446" t="s">
        <v>1312</v>
      </c>
      <c r="B5446">
        <v>2011</v>
      </c>
      <c r="C5446" s="1">
        <v>210000</v>
      </c>
      <c r="D5446">
        <v>110000</v>
      </c>
      <c r="E5446" t="s">
        <v>14</v>
      </c>
      <c r="F5446" t="s">
        <v>25</v>
      </c>
      <c r="G5446" t="s">
        <v>12</v>
      </c>
      <c r="H5446" t="s">
        <v>154</v>
      </c>
      <c r="I5446" t="s">
        <v>2192</v>
      </c>
      <c r="J5446" t="s">
        <v>1667</v>
      </c>
      <c r="K5446" t="s">
        <v>2193</v>
      </c>
      <c r="L5446" t="s">
        <v>1665</v>
      </c>
      <c r="M5446">
        <v>5</v>
      </c>
    </row>
    <row r="5447" spans="1:13" x14ac:dyDescent="0.3">
      <c r="A5447" t="s">
        <v>677</v>
      </c>
      <c r="B5447">
        <v>2016</v>
      </c>
      <c r="C5447" s="1">
        <v>570000</v>
      </c>
      <c r="D5447">
        <v>136511</v>
      </c>
      <c r="E5447" t="s">
        <v>14</v>
      </c>
      <c r="F5447" t="s">
        <v>25</v>
      </c>
      <c r="G5447" t="s">
        <v>12</v>
      </c>
      <c r="H5447" t="s">
        <v>121</v>
      </c>
      <c r="I5447" t="s">
        <v>2170</v>
      </c>
      <c r="J5447" t="s">
        <v>2164</v>
      </c>
      <c r="K5447" t="s">
        <v>1920</v>
      </c>
      <c r="L5447" t="s">
        <v>2171</v>
      </c>
      <c r="M5447">
        <v>7</v>
      </c>
    </row>
    <row r="5448" spans="1:13" x14ac:dyDescent="0.3">
      <c r="A5448" t="s">
        <v>783</v>
      </c>
      <c r="B5448">
        <v>2015</v>
      </c>
      <c r="C5448" s="1">
        <v>570000</v>
      </c>
      <c r="D5448">
        <v>80000</v>
      </c>
      <c r="E5448" t="s">
        <v>10</v>
      </c>
      <c r="F5448" t="s">
        <v>25</v>
      </c>
      <c r="G5448" t="s">
        <v>12</v>
      </c>
      <c r="H5448" t="s">
        <v>121</v>
      </c>
      <c r="I5448" t="s">
        <v>1827</v>
      </c>
      <c r="J5448" t="s">
        <v>1828</v>
      </c>
      <c r="K5448" t="s">
        <v>1829</v>
      </c>
      <c r="L5448" t="s">
        <v>1830</v>
      </c>
      <c r="M5448">
        <v>7</v>
      </c>
    </row>
    <row r="5449" spans="1:13" x14ac:dyDescent="0.3">
      <c r="A5449" t="s">
        <v>783</v>
      </c>
      <c r="B5449">
        <v>2015</v>
      </c>
      <c r="C5449" s="1">
        <v>650000</v>
      </c>
      <c r="D5449">
        <v>60000</v>
      </c>
      <c r="E5449" t="s">
        <v>10</v>
      </c>
      <c r="F5449" t="s">
        <v>25</v>
      </c>
      <c r="G5449" t="s">
        <v>12</v>
      </c>
      <c r="H5449" t="s">
        <v>121</v>
      </c>
      <c r="I5449" t="s">
        <v>1827</v>
      </c>
      <c r="J5449" t="s">
        <v>1828</v>
      </c>
      <c r="K5449" t="s">
        <v>1829</v>
      </c>
      <c r="L5449" t="s">
        <v>1830</v>
      </c>
      <c r="M5449">
        <v>7</v>
      </c>
    </row>
    <row r="5450" spans="1:13" x14ac:dyDescent="0.3">
      <c r="A5450" t="s">
        <v>1081</v>
      </c>
      <c r="B5450">
        <v>2016</v>
      </c>
      <c r="C5450" s="1">
        <v>620000</v>
      </c>
      <c r="D5450">
        <v>36000</v>
      </c>
      <c r="E5450" t="s">
        <v>10</v>
      </c>
      <c r="F5450" t="s">
        <v>25</v>
      </c>
      <c r="G5450" t="s">
        <v>12</v>
      </c>
      <c r="H5450" t="s">
        <v>121</v>
      </c>
      <c r="I5450" t="s">
        <v>1907</v>
      </c>
      <c r="J5450" t="s">
        <v>1647</v>
      </c>
      <c r="K5450" t="s">
        <v>1757</v>
      </c>
      <c r="L5450" t="s">
        <v>1709</v>
      </c>
      <c r="M5450">
        <v>5</v>
      </c>
    </row>
    <row r="5451" spans="1:13" x14ac:dyDescent="0.3">
      <c r="A5451" t="s">
        <v>159</v>
      </c>
      <c r="B5451">
        <v>2012</v>
      </c>
      <c r="C5451" s="1">
        <v>250000</v>
      </c>
      <c r="D5451">
        <v>65000</v>
      </c>
      <c r="E5451" t="s">
        <v>10</v>
      </c>
      <c r="F5451" t="s">
        <v>25</v>
      </c>
      <c r="G5451" t="s">
        <v>12</v>
      </c>
      <c r="H5451" t="s">
        <v>126</v>
      </c>
      <c r="I5451" t="s">
        <v>1677</v>
      </c>
      <c r="J5451" t="s">
        <v>1730</v>
      </c>
      <c r="K5451" t="s">
        <v>1660</v>
      </c>
      <c r="L5451" t="s">
        <v>1731</v>
      </c>
      <c r="M5451">
        <v>5</v>
      </c>
    </row>
    <row r="5452" spans="1:13" x14ac:dyDescent="0.3">
      <c r="A5452" t="s">
        <v>1250</v>
      </c>
      <c r="B5452">
        <v>2011</v>
      </c>
      <c r="C5452" s="1">
        <v>1000000</v>
      </c>
      <c r="D5452">
        <v>50000</v>
      </c>
      <c r="E5452" t="s">
        <v>14</v>
      </c>
      <c r="F5452" t="s">
        <v>25</v>
      </c>
      <c r="G5452" t="s">
        <v>19</v>
      </c>
      <c r="H5452" t="s">
        <v>121</v>
      </c>
      <c r="I5452" t="s">
        <v>3102</v>
      </c>
      <c r="J5452" t="s">
        <v>1953</v>
      </c>
      <c r="K5452" t="s">
        <v>2675</v>
      </c>
      <c r="L5452" t="s">
        <v>2912</v>
      </c>
      <c r="M5452">
        <v>5</v>
      </c>
    </row>
    <row r="5453" spans="1:13" x14ac:dyDescent="0.3">
      <c r="A5453" t="s">
        <v>1193</v>
      </c>
      <c r="B5453">
        <v>2012</v>
      </c>
      <c r="C5453" s="1">
        <v>300000</v>
      </c>
      <c r="D5453">
        <v>60000</v>
      </c>
      <c r="E5453" t="s">
        <v>257</v>
      </c>
      <c r="F5453" t="s">
        <v>25</v>
      </c>
      <c r="G5453" t="s">
        <v>12</v>
      </c>
      <c r="H5453" t="s">
        <v>121</v>
      </c>
      <c r="I5453" t="s">
        <v>1853</v>
      </c>
      <c r="J5453" t="s">
        <v>1730</v>
      </c>
      <c r="K5453" t="s">
        <v>1854</v>
      </c>
      <c r="L5453" t="s">
        <v>1855</v>
      </c>
      <c r="M5453">
        <v>5</v>
      </c>
    </row>
    <row r="5454" spans="1:13" x14ac:dyDescent="0.3">
      <c r="A5454" t="s">
        <v>3643</v>
      </c>
      <c r="B5454">
        <v>2013</v>
      </c>
      <c r="C5454" s="1">
        <v>300000</v>
      </c>
      <c r="D5454">
        <v>82500</v>
      </c>
      <c r="E5454" t="s">
        <v>14</v>
      </c>
      <c r="F5454" t="s">
        <v>25</v>
      </c>
      <c r="G5454" t="s">
        <v>12</v>
      </c>
      <c r="H5454" t="s">
        <v>121</v>
      </c>
      <c r="I5454" t="s">
        <v>1703</v>
      </c>
      <c r="J5454" t="s">
        <v>1625</v>
      </c>
      <c r="K5454" t="s">
        <v>2035</v>
      </c>
      <c r="L5454" t="s">
        <v>2723</v>
      </c>
      <c r="M5454">
        <v>5</v>
      </c>
    </row>
    <row r="5455" spans="1:13" x14ac:dyDescent="0.3">
      <c r="A5455" t="s">
        <v>182</v>
      </c>
      <c r="B5455">
        <v>2018</v>
      </c>
      <c r="C5455" s="1">
        <v>810000</v>
      </c>
      <c r="D5455">
        <v>30000</v>
      </c>
      <c r="E5455" t="s">
        <v>14</v>
      </c>
      <c r="F5455" t="s">
        <v>25</v>
      </c>
      <c r="G5455" t="s">
        <v>12</v>
      </c>
      <c r="H5455" t="s">
        <v>126</v>
      </c>
      <c r="I5455" t="s">
        <v>1638</v>
      </c>
      <c r="J5455" t="s">
        <v>1629</v>
      </c>
      <c r="K5455" t="s">
        <v>1914</v>
      </c>
      <c r="L5455" t="s">
        <v>1836</v>
      </c>
      <c r="M5455">
        <v>5</v>
      </c>
    </row>
    <row r="5456" spans="1:13" x14ac:dyDescent="0.3">
      <c r="A5456" t="s">
        <v>235</v>
      </c>
      <c r="B5456">
        <v>2011</v>
      </c>
      <c r="C5456" s="1">
        <v>270000</v>
      </c>
      <c r="D5456">
        <v>100000</v>
      </c>
      <c r="E5456" t="s">
        <v>14</v>
      </c>
      <c r="F5456" t="s">
        <v>25</v>
      </c>
      <c r="G5456" t="s">
        <v>12</v>
      </c>
      <c r="H5456" t="s">
        <v>154</v>
      </c>
      <c r="I5456" t="s">
        <v>2808</v>
      </c>
      <c r="J5456" t="s">
        <v>2000</v>
      </c>
      <c r="K5456" t="s">
        <v>2277</v>
      </c>
      <c r="L5456" t="s">
        <v>2583</v>
      </c>
      <c r="M5456">
        <v>5</v>
      </c>
    </row>
    <row r="5457" spans="1:13" x14ac:dyDescent="0.3">
      <c r="A5457" t="s">
        <v>939</v>
      </c>
      <c r="B5457">
        <v>2015</v>
      </c>
      <c r="C5457" s="1">
        <v>470000</v>
      </c>
      <c r="D5457">
        <v>70000</v>
      </c>
      <c r="E5457" t="s">
        <v>14</v>
      </c>
      <c r="F5457" t="s">
        <v>25</v>
      </c>
      <c r="G5457" t="s">
        <v>12</v>
      </c>
      <c r="H5457" t="s">
        <v>126</v>
      </c>
      <c r="I5457" t="s">
        <v>1699</v>
      </c>
      <c r="J5457" t="s">
        <v>1625</v>
      </c>
      <c r="K5457" t="s">
        <v>1626</v>
      </c>
      <c r="L5457" t="s">
        <v>1627</v>
      </c>
      <c r="M5457">
        <v>5</v>
      </c>
    </row>
    <row r="5458" spans="1:13" x14ac:dyDescent="0.3">
      <c r="A5458" t="s">
        <v>3164</v>
      </c>
      <c r="B5458">
        <v>2017</v>
      </c>
      <c r="C5458" s="1">
        <v>400000</v>
      </c>
      <c r="D5458">
        <v>85000</v>
      </c>
      <c r="E5458" t="s">
        <v>14</v>
      </c>
      <c r="F5458" t="s">
        <v>25</v>
      </c>
      <c r="G5458" t="s">
        <v>12</v>
      </c>
      <c r="H5458" t="s">
        <v>121</v>
      </c>
      <c r="I5458" t="s">
        <v>1779</v>
      </c>
      <c r="J5458" t="s">
        <v>1625</v>
      </c>
      <c r="K5458" t="s">
        <v>2090</v>
      </c>
      <c r="L5458" t="s">
        <v>2049</v>
      </c>
      <c r="M5458">
        <v>5</v>
      </c>
    </row>
    <row r="5459" spans="1:13" x14ac:dyDescent="0.3">
      <c r="A5459" t="s">
        <v>624</v>
      </c>
      <c r="B5459">
        <v>2014</v>
      </c>
      <c r="C5459" s="1">
        <v>300000</v>
      </c>
      <c r="D5459">
        <v>60000</v>
      </c>
      <c r="E5459" t="s">
        <v>10</v>
      </c>
      <c r="F5459" t="s">
        <v>25</v>
      </c>
      <c r="G5459" t="s">
        <v>12</v>
      </c>
      <c r="H5459" t="s">
        <v>126</v>
      </c>
      <c r="I5459" t="s">
        <v>1821</v>
      </c>
      <c r="J5459" t="s">
        <v>1730</v>
      </c>
      <c r="K5459" t="s">
        <v>1843</v>
      </c>
      <c r="L5459" t="s">
        <v>1731</v>
      </c>
      <c r="M5459">
        <v>5</v>
      </c>
    </row>
    <row r="5460" spans="1:13" x14ac:dyDescent="0.3">
      <c r="A5460" t="s">
        <v>1140</v>
      </c>
      <c r="B5460">
        <v>2015</v>
      </c>
      <c r="C5460" s="1">
        <v>170000</v>
      </c>
      <c r="D5460">
        <v>20000</v>
      </c>
      <c r="E5460" t="s">
        <v>10</v>
      </c>
      <c r="F5460" t="s">
        <v>25</v>
      </c>
      <c r="G5460" t="s">
        <v>12</v>
      </c>
      <c r="H5460" t="s">
        <v>154</v>
      </c>
      <c r="I5460" t="s">
        <v>2085</v>
      </c>
      <c r="J5460" t="s">
        <v>1655</v>
      </c>
      <c r="K5460" t="s">
        <v>1711</v>
      </c>
      <c r="L5460" t="s">
        <v>1712</v>
      </c>
      <c r="M5460">
        <v>5</v>
      </c>
    </row>
    <row r="5461" spans="1:13" x14ac:dyDescent="0.3">
      <c r="A5461" t="s">
        <v>3716</v>
      </c>
      <c r="B5461">
        <v>2014</v>
      </c>
      <c r="C5461" s="1">
        <v>455999</v>
      </c>
      <c r="D5461">
        <v>80000</v>
      </c>
      <c r="E5461" t="s">
        <v>14</v>
      </c>
      <c r="F5461" t="s">
        <v>25</v>
      </c>
      <c r="G5461" t="s">
        <v>12</v>
      </c>
      <c r="H5461" t="s">
        <v>121</v>
      </c>
      <c r="I5461" t="s">
        <v>1666</v>
      </c>
      <c r="J5461" t="s">
        <v>1667</v>
      </c>
      <c r="K5461" t="s">
        <v>1668</v>
      </c>
      <c r="L5461" t="s">
        <v>1669</v>
      </c>
      <c r="M5461">
        <v>5</v>
      </c>
    </row>
    <row r="5462" spans="1:13" x14ac:dyDescent="0.3">
      <c r="A5462" t="s">
        <v>495</v>
      </c>
      <c r="B5462">
        <v>2009</v>
      </c>
      <c r="C5462" s="1">
        <v>121000</v>
      </c>
      <c r="D5462">
        <v>100000</v>
      </c>
      <c r="E5462" t="s">
        <v>14</v>
      </c>
      <c r="F5462" t="s">
        <v>25</v>
      </c>
      <c r="G5462" t="s">
        <v>12</v>
      </c>
      <c r="H5462" t="s">
        <v>126</v>
      </c>
      <c r="I5462" t="s">
        <v>2038</v>
      </c>
      <c r="J5462" t="s">
        <v>2402</v>
      </c>
      <c r="K5462" t="s">
        <v>2403</v>
      </c>
      <c r="L5462" t="s">
        <v>2404</v>
      </c>
      <c r="M5462">
        <v>8</v>
      </c>
    </row>
    <row r="5463" spans="1:13" x14ac:dyDescent="0.3">
      <c r="A5463" t="s">
        <v>1112</v>
      </c>
      <c r="B5463">
        <v>2002</v>
      </c>
      <c r="C5463" s="1">
        <v>35000</v>
      </c>
      <c r="D5463">
        <v>75000</v>
      </c>
      <c r="E5463" t="s">
        <v>10</v>
      </c>
      <c r="F5463" t="s">
        <v>25</v>
      </c>
      <c r="G5463" t="s">
        <v>12</v>
      </c>
      <c r="H5463" t="s">
        <v>126</v>
      </c>
      <c r="I5463" t="s">
        <v>1676</v>
      </c>
      <c r="J5463" t="s">
        <v>1676</v>
      </c>
      <c r="K5463" t="s">
        <v>1676</v>
      </c>
      <c r="L5463" t="s">
        <v>1676</v>
      </c>
    </row>
    <row r="5464" spans="1:13" x14ac:dyDescent="0.3">
      <c r="A5464" t="s">
        <v>1433</v>
      </c>
      <c r="B5464">
        <v>2005</v>
      </c>
      <c r="C5464" s="1">
        <v>85000</v>
      </c>
      <c r="D5464">
        <v>100000</v>
      </c>
      <c r="E5464" t="s">
        <v>10</v>
      </c>
      <c r="F5464" t="s">
        <v>25</v>
      </c>
      <c r="G5464" t="s">
        <v>12</v>
      </c>
      <c r="H5464" t="s">
        <v>121</v>
      </c>
      <c r="I5464" t="s">
        <v>1676</v>
      </c>
      <c r="J5464" t="s">
        <v>1676</v>
      </c>
      <c r="K5464" t="s">
        <v>1676</v>
      </c>
      <c r="L5464" t="s">
        <v>1676</v>
      </c>
    </row>
    <row r="5465" spans="1:13" x14ac:dyDescent="0.3">
      <c r="A5465" t="s">
        <v>711</v>
      </c>
      <c r="B5465">
        <v>2016</v>
      </c>
      <c r="C5465" s="1">
        <v>650000</v>
      </c>
      <c r="D5465">
        <v>80000</v>
      </c>
      <c r="E5465" t="s">
        <v>14</v>
      </c>
      <c r="F5465" t="s">
        <v>25</v>
      </c>
      <c r="G5465" t="s">
        <v>12</v>
      </c>
      <c r="H5465" t="s">
        <v>126</v>
      </c>
      <c r="I5465" t="s">
        <v>1718</v>
      </c>
      <c r="J5465" t="s">
        <v>1625</v>
      </c>
      <c r="K5465" t="s">
        <v>1685</v>
      </c>
      <c r="L5465" t="s">
        <v>1686</v>
      </c>
      <c r="M5465">
        <v>5</v>
      </c>
    </row>
    <row r="5466" spans="1:13" x14ac:dyDescent="0.3">
      <c r="A5466" t="s">
        <v>1349</v>
      </c>
      <c r="B5466">
        <v>2017</v>
      </c>
      <c r="C5466" s="1">
        <v>350000</v>
      </c>
      <c r="D5466">
        <v>35000</v>
      </c>
      <c r="E5466" t="s">
        <v>10</v>
      </c>
      <c r="F5466" t="s">
        <v>25</v>
      </c>
      <c r="G5466" t="s">
        <v>12</v>
      </c>
      <c r="H5466" t="s">
        <v>121</v>
      </c>
      <c r="I5466" t="s">
        <v>2088</v>
      </c>
      <c r="J5466" t="s">
        <v>2089</v>
      </c>
      <c r="K5466" t="s">
        <v>2090</v>
      </c>
      <c r="L5466" t="s">
        <v>2091</v>
      </c>
      <c r="M5466">
        <v>5</v>
      </c>
    </row>
    <row r="5467" spans="1:13" x14ac:dyDescent="0.3">
      <c r="A5467" t="s">
        <v>224</v>
      </c>
      <c r="B5467">
        <v>2013</v>
      </c>
      <c r="C5467" s="1">
        <v>125000</v>
      </c>
      <c r="D5467">
        <v>139000</v>
      </c>
      <c r="E5467" t="s">
        <v>14</v>
      </c>
      <c r="F5467" t="s">
        <v>25</v>
      </c>
      <c r="G5467" t="s">
        <v>12</v>
      </c>
      <c r="H5467" t="s">
        <v>121</v>
      </c>
      <c r="I5467" t="s">
        <v>2309</v>
      </c>
      <c r="J5467" t="s">
        <v>2310</v>
      </c>
      <c r="K5467" t="s">
        <v>2311</v>
      </c>
      <c r="L5467" t="s">
        <v>2312</v>
      </c>
      <c r="M5467">
        <v>5</v>
      </c>
    </row>
    <row r="5468" spans="1:13" x14ac:dyDescent="0.3">
      <c r="A5468" t="s">
        <v>3717</v>
      </c>
      <c r="B5468">
        <v>2005</v>
      </c>
      <c r="C5468" s="1">
        <v>80000</v>
      </c>
      <c r="D5468">
        <v>90000</v>
      </c>
      <c r="E5468" t="s">
        <v>10</v>
      </c>
      <c r="F5468" t="s">
        <v>25</v>
      </c>
      <c r="G5468" t="s">
        <v>19</v>
      </c>
      <c r="H5468" t="s">
        <v>126</v>
      </c>
      <c r="I5468" t="s">
        <v>1687</v>
      </c>
      <c r="J5468" t="s">
        <v>1655</v>
      </c>
      <c r="K5468" t="s">
        <v>1688</v>
      </c>
      <c r="L5468" t="s">
        <v>1689</v>
      </c>
      <c r="M5468">
        <v>5</v>
      </c>
    </row>
    <row r="5469" spans="1:13" x14ac:dyDescent="0.3">
      <c r="A5469" t="s">
        <v>843</v>
      </c>
      <c r="B5469">
        <v>2009</v>
      </c>
      <c r="C5469" s="1">
        <v>120000</v>
      </c>
      <c r="D5469">
        <v>120000</v>
      </c>
      <c r="E5469" t="s">
        <v>10</v>
      </c>
      <c r="F5469" t="s">
        <v>25</v>
      </c>
      <c r="G5469" t="s">
        <v>12</v>
      </c>
      <c r="H5469" t="s">
        <v>121</v>
      </c>
      <c r="I5469" t="s">
        <v>1676</v>
      </c>
      <c r="J5469" t="s">
        <v>1676</v>
      </c>
      <c r="K5469" t="s">
        <v>1676</v>
      </c>
      <c r="L5469" t="s">
        <v>1676</v>
      </c>
    </row>
    <row r="5470" spans="1:13" x14ac:dyDescent="0.3">
      <c r="A5470" t="s">
        <v>2468</v>
      </c>
      <c r="B5470">
        <v>2008</v>
      </c>
      <c r="C5470" s="1">
        <v>250000</v>
      </c>
      <c r="D5470">
        <v>100000</v>
      </c>
      <c r="E5470" t="s">
        <v>10</v>
      </c>
      <c r="F5470" t="s">
        <v>25</v>
      </c>
      <c r="G5470" t="s">
        <v>12</v>
      </c>
      <c r="H5470" t="s">
        <v>121</v>
      </c>
      <c r="I5470" t="s">
        <v>1633</v>
      </c>
      <c r="J5470" t="s">
        <v>1634</v>
      </c>
      <c r="K5470" t="s">
        <v>1635</v>
      </c>
      <c r="L5470" t="s">
        <v>1636</v>
      </c>
      <c r="M5470">
        <v>5</v>
      </c>
    </row>
    <row r="5471" spans="1:13" x14ac:dyDescent="0.3">
      <c r="A5471" t="s">
        <v>1383</v>
      </c>
      <c r="B5471">
        <v>2011</v>
      </c>
      <c r="C5471" s="1">
        <v>225000</v>
      </c>
      <c r="D5471">
        <v>90000</v>
      </c>
      <c r="E5471" t="s">
        <v>14</v>
      </c>
      <c r="F5471" t="s">
        <v>25</v>
      </c>
      <c r="G5471" t="s">
        <v>12</v>
      </c>
      <c r="H5471" t="s">
        <v>121</v>
      </c>
      <c r="I5471" t="s">
        <v>1831</v>
      </c>
      <c r="J5471" t="s">
        <v>1832</v>
      </c>
      <c r="K5471" t="s">
        <v>1833</v>
      </c>
      <c r="L5471" t="s">
        <v>1631</v>
      </c>
      <c r="M5471">
        <v>5</v>
      </c>
    </row>
    <row r="5472" spans="1:13" x14ac:dyDescent="0.3">
      <c r="A5472" t="s">
        <v>357</v>
      </c>
      <c r="B5472">
        <v>2007</v>
      </c>
      <c r="C5472" s="1">
        <v>215000</v>
      </c>
      <c r="D5472">
        <v>105000</v>
      </c>
      <c r="E5472" t="s">
        <v>14</v>
      </c>
      <c r="F5472" t="s">
        <v>25</v>
      </c>
      <c r="G5472" t="s">
        <v>12</v>
      </c>
      <c r="H5472" t="s">
        <v>126</v>
      </c>
      <c r="I5472" t="s">
        <v>1994</v>
      </c>
      <c r="J5472" t="s">
        <v>2164</v>
      </c>
      <c r="K5472" t="s">
        <v>2165</v>
      </c>
      <c r="L5472" t="s">
        <v>2166</v>
      </c>
      <c r="M5472">
        <v>7</v>
      </c>
    </row>
    <row r="5473" spans="1:13" x14ac:dyDescent="0.3">
      <c r="A5473" t="s">
        <v>3694</v>
      </c>
      <c r="B5473">
        <v>2017</v>
      </c>
      <c r="C5473" s="1">
        <v>450000</v>
      </c>
      <c r="D5473">
        <v>40000</v>
      </c>
      <c r="E5473" t="s">
        <v>14</v>
      </c>
      <c r="F5473" t="s">
        <v>25</v>
      </c>
      <c r="G5473" t="s">
        <v>12</v>
      </c>
      <c r="H5473" t="s">
        <v>126</v>
      </c>
      <c r="I5473" t="s">
        <v>2134</v>
      </c>
      <c r="J5473" t="s">
        <v>2135</v>
      </c>
      <c r="K5473" t="s">
        <v>2136</v>
      </c>
      <c r="L5473" t="s">
        <v>2190</v>
      </c>
      <c r="M5473">
        <v>5</v>
      </c>
    </row>
    <row r="5474" spans="1:13" x14ac:dyDescent="0.3">
      <c r="A5474" t="s">
        <v>865</v>
      </c>
      <c r="B5474">
        <v>2017</v>
      </c>
      <c r="C5474" s="1">
        <v>509999</v>
      </c>
      <c r="D5474">
        <v>90000</v>
      </c>
      <c r="E5474" t="s">
        <v>10</v>
      </c>
      <c r="F5474" t="s">
        <v>25</v>
      </c>
      <c r="G5474" t="s">
        <v>12</v>
      </c>
      <c r="H5474" t="s">
        <v>121</v>
      </c>
      <c r="I5474" t="s">
        <v>1646</v>
      </c>
      <c r="J5474" t="s">
        <v>1647</v>
      </c>
      <c r="K5474" t="s">
        <v>1648</v>
      </c>
      <c r="L5474" t="s">
        <v>1649</v>
      </c>
      <c r="M5474">
        <v>5</v>
      </c>
    </row>
    <row r="5475" spans="1:13" x14ac:dyDescent="0.3">
      <c r="A5475" t="s">
        <v>354</v>
      </c>
      <c r="B5475">
        <v>2015</v>
      </c>
      <c r="C5475" s="1">
        <v>245000</v>
      </c>
      <c r="D5475">
        <v>36710</v>
      </c>
      <c r="E5475" t="s">
        <v>10</v>
      </c>
      <c r="F5475" t="s">
        <v>25</v>
      </c>
      <c r="G5475" t="s">
        <v>12</v>
      </c>
      <c r="H5475" t="s">
        <v>126</v>
      </c>
      <c r="I5475" t="s">
        <v>2085</v>
      </c>
      <c r="J5475" t="s">
        <v>1655</v>
      </c>
      <c r="K5475" t="s">
        <v>1711</v>
      </c>
      <c r="L5475" t="s">
        <v>1712</v>
      </c>
      <c r="M5475">
        <v>5</v>
      </c>
    </row>
    <row r="5476" spans="1:13" x14ac:dyDescent="0.3">
      <c r="A5476" t="s">
        <v>3718</v>
      </c>
      <c r="B5476">
        <v>2016</v>
      </c>
      <c r="C5476" s="1">
        <v>620000</v>
      </c>
      <c r="D5476">
        <v>28180</v>
      </c>
      <c r="E5476" t="s">
        <v>14</v>
      </c>
      <c r="F5476" t="s">
        <v>11</v>
      </c>
      <c r="G5476" t="s">
        <v>12</v>
      </c>
      <c r="H5476" t="s">
        <v>121</v>
      </c>
      <c r="I5476" t="s">
        <v>2275</v>
      </c>
      <c r="J5476" t="s">
        <v>1625</v>
      </c>
      <c r="K5476" t="s">
        <v>1685</v>
      </c>
      <c r="L5476" t="s">
        <v>1686</v>
      </c>
      <c r="M5476">
        <v>5</v>
      </c>
    </row>
    <row r="5477" spans="1:13" x14ac:dyDescent="0.3">
      <c r="A5477" t="s">
        <v>1095</v>
      </c>
      <c r="B5477">
        <v>2019</v>
      </c>
      <c r="C5477" s="1">
        <v>1700000</v>
      </c>
      <c r="D5477">
        <v>15000</v>
      </c>
      <c r="E5477" t="s">
        <v>14</v>
      </c>
      <c r="F5477" t="s">
        <v>25</v>
      </c>
      <c r="G5477" t="s">
        <v>12</v>
      </c>
      <c r="H5477" t="s">
        <v>121</v>
      </c>
      <c r="I5477" t="s">
        <v>1733</v>
      </c>
      <c r="J5477" t="s">
        <v>2331</v>
      </c>
      <c r="K5477" t="s">
        <v>1905</v>
      </c>
      <c r="L5477" t="s">
        <v>2332</v>
      </c>
      <c r="M5477">
        <v>5</v>
      </c>
    </row>
    <row r="5478" spans="1:13" x14ac:dyDescent="0.3">
      <c r="A5478" t="s">
        <v>3719</v>
      </c>
      <c r="B5478">
        <v>2019</v>
      </c>
      <c r="C5478" s="1">
        <v>590000</v>
      </c>
      <c r="D5478">
        <v>4000</v>
      </c>
      <c r="E5478" t="s">
        <v>10</v>
      </c>
      <c r="F5478" t="s">
        <v>25</v>
      </c>
      <c r="G5478" t="s">
        <v>12</v>
      </c>
      <c r="H5478" t="s">
        <v>121</v>
      </c>
      <c r="I5478" t="s">
        <v>2815</v>
      </c>
      <c r="J5478" t="s">
        <v>1681</v>
      </c>
      <c r="K5478" t="s">
        <v>1678</v>
      </c>
      <c r="L5478" t="s">
        <v>1739</v>
      </c>
      <c r="M5478">
        <v>7</v>
      </c>
    </row>
    <row r="5479" spans="1:13" x14ac:dyDescent="0.3">
      <c r="A5479" t="s">
        <v>400</v>
      </c>
      <c r="B5479">
        <v>2014</v>
      </c>
      <c r="C5479" s="1">
        <v>370000</v>
      </c>
      <c r="D5479">
        <v>30000</v>
      </c>
      <c r="E5479" t="s">
        <v>14</v>
      </c>
      <c r="F5479" t="s">
        <v>25</v>
      </c>
      <c r="G5479" t="s">
        <v>12</v>
      </c>
      <c r="H5479" t="s">
        <v>121</v>
      </c>
      <c r="I5479" t="s">
        <v>2472</v>
      </c>
      <c r="J5479" t="s">
        <v>1625</v>
      </c>
      <c r="K5479" t="s">
        <v>2473</v>
      </c>
      <c r="L5479" t="s">
        <v>1627</v>
      </c>
      <c r="M5479">
        <v>5</v>
      </c>
    </row>
    <row r="5480" spans="1:13" x14ac:dyDescent="0.3">
      <c r="A5480" t="s">
        <v>548</v>
      </c>
      <c r="B5480">
        <v>2013</v>
      </c>
      <c r="C5480" s="1">
        <v>350000</v>
      </c>
      <c r="D5480">
        <v>15000</v>
      </c>
      <c r="E5480" t="s">
        <v>10</v>
      </c>
      <c r="F5480" t="s">
        <v>25</v>
      </c>
      <c r="G5480" t="s">
        <v>12</v>
      </c>
      <c r="H5480" t="s">
        <v>121</v>
      </c>
      <c r="I5480" t="s">
        <v>1723</v>
      </c>
      <c r="J5480" t="s">
        <v>1647</v>
      </c>
      <c r="K5480" t="s">
        <v>2037</v>
      </c>
      <c r="L5480" t="s">
        <v>1865</v>
      </c>
      <c r="M5480">
        <v>5</v>
      </c>
    </row>
    <row r="5481" spans="1:13" x14ac:dyDescent="0.3">
      <c r="A5481" t="s">
        <v>330</v>
      </c>
      <c r="B5481">
        <v>2017</v>
      </c>
      <c r="C5481" s="1">
        <v>580000</v>
      </c>
      <c r="D5481">
        <v>20000</v>
      </c>
      <c r="E5481" t="s">
        <v>10</v>
      </c>
      <c r="F5481" t="s">
        <v>25</v>
      </c>
      <c r="G5481" t="s">
        <v>12</v>
      </c>
      <c r="H5481" t="s">
        <v>121</v>
      </c>
      <c r="I5481" t="s">
        <v>1707</v>
      </c>
      <c r="J5481" t="s">
        <v>1647</v>
      </c>
      <c r="K5481" t="s">
        <v>1708</v>
      </c>
      <c r="L5481" t="s">
        <v>1709</v>
      </c>
      <c r="M5481">
        <v>5</v>
      </c>
    </row>
    <row r="5482" spans="1:13" x14ac:dyDescent="0.3">
      <c r="A5482" t="s">
        <v>645</v>
      </c>
      <c r="B5482">
        <v>2018</v>
      </c>
      <c r="C5482" s="1">
        <v>450000</v>
      </c>
      <c r="D5482">
        <v>56000</v>
      </c>
      <c r="E5482" t="s">
        <v>10</v>
      </c>
      <c r="F5482" t="s">
        <v>25</v>
      </c>
      <c r="G5482" t="s">
        <v>12</v>
      </c>
      <c r="H5482" t="s">
        <v>121</v>
      </c>
      <c r="I5482" t="s">
        <v>1677</v>
      </c>
      <c r="J5482" t="s">
        <v>1647</v>
      </c>
      <c r="K5482" t="s">
        <v>1648</v>
      </c>
      <c r="L5482" t="s">
        <v>1649</v>
      </c>
      <c r="M5482">
        <v>5</v>
      </c>
    </row>
    <row r="5483" spans="1:13" x14ac:dyDescent="0.3">
      <c r="A5483" t="s">
        <v>424</v>
      </c>
      <c r="B5483">
        <v>2017</v>
      </c>
      <c r="C5483" s="1">
        <v>600000</v>
      </c>
      <c r="D5483">
        <v>19000</v>
      </c>
      <c r="E5483" t="s">
        <v>10</v>
      </c>
      <c r="F5483" t="s">
        <v>25</v>
      </c>
      <c r="G5483" t="s">
        <v>12</v>
      </c>
      <c r="H5483" t="s">
        <v>121</v>
      </c>
      <c r="I5483" t="s">
        <v>2175</v>
      </c>
      <c r="J5483" t="s">
        <v>1647</v>
      </c>
      <c r="K5483" t="s">
        <v>1648</v>
      </c>
      <c r="L5483" t="s">
        <v>2176</v>
      </c>
      <c r="M5483">
        <v>5</v>
      </c>
    </row>
    <row r="5484" spans="1:13" x14ac:dyDescent="0.3">
      <c r="A5484" t="s">
        <v>1612</v>
      </c>
      <c r="B5484">
        <v>2016</v>
      </c>
      <c r="C5484" s="1">
        <v>2400000</v>
      </c>
      <c r="D5484">
        <v>30000</v>
      </c>
      <c r="E5484" t="s">
        <v>14</v>
      </c>
      <c r="F5484" t="s">
        <v>25</v>
      </c>
      <c r="G5484" t="s">
        <v>19</v>
      </c>
      <c r="H5484" t="s">
        <v>121</v>
      </c>
      <c r="I5484" t="s">
        <v>3720</v>
      </c>
      <c r="J5484" t="s">
        <v>3721</v>
      </c>
      <c r="K5484" t="s">
        <v>3722</v>
      </c>
      <c r="L5484" t="s">
        <v>3723</v>
      </c>
      <c r="M5484">
        <v>7</v>
      </c>
    </row>
    <row r="5485" spans="1:13" x14ac:dyDescent="0.3">
      <c r="A5485" t="s">
        <v>1460</v>
      </c>
      <c r="B5485">
        <v>2017</v>
      </c>
      <c r="C5485" s="1">
        <v>450000</v>
      </c>
      <c r="D5485">
        <v>70000</v>
      </c>
      <c r="E5485" t="s">
        <v>10</v>
      </c>
      <c r="F5485" t="s">
        <v>25</v>
      </c>
      <c r="G5485" t="s">
        <v>12</v>
      </c>
      <c r="H5485" t="s">
        <v>121</v>
      </c>
      <c r="I5485" t="s">
        <v>1723</v>
      </c>
      <c r="J5485" t="s">
        <v>1647</v>
      </c>
      <c r="K5485" t="s">
        <v>1724</v>
      </c>
      <c r="L5485" t="s">
        <v>1725</v>
      </c>
      <c r="M5485">
        <v>5</v>
      </c>
    </row>
    <row r="5486" spans="1:13" x14ac:dyDescent="0.3">
      <c r="A5486" t="s">
        <v>2502</v>
      </c>
      <c r="B5486">
        <v>2009</v>
      </c>
      <c r="C5486" s="1">
        <v>150000</v>
      </c>
      <c r="D5486">
        <v>30000</v>
      </c>
      <c r="E5486" t="s">
        <v>14</v>
      </c>
      <c r="F5486" t="s">
        <v>25</v>
      </c>
      <c r="G5486" t="s">
        <v>12</v>
      </c>
      <c r="H5486" t="s">
        <v>121</v>
      </c>
      <c r="I5486" t="s">
        <v>1895</v>
      </c>
      <c r="J5486" t="s">
        <v>1639</v>
      </c>
      <c r="K5486" t="s">
        <v>2143</v>
      </c>
      <c r="L5486" t="s">
        <v>1898</v>
      </c>
      <c r="M5486">
        <v>5</v>
      </c>
    </row>
    <row r="5487" spans="1:13" x14ac:dyDescent="0.3">
      <c r="A5487" t="s">
        <v>165</v>
      </c>
      <c r="B5487">
        <v>2019</v>
      </c>
      <c r="C5487" s="1">
        <v>400000</v>
      </c>
      <c r="D5487">
        <v>15000</v>
      </c>
      <c r="E5487" t="s">
        <v>10</v>
      </c>
      <c r="F5487" t="s">
        <v>25</v>
      </c>
      <c r="G5487" t="s">
        <v>12</v>
      </c>
      <c r="H5487" t="s">
        <v>121</v>
      </c>
      <c r="I5487" t="s">
        <v>1872</v>
      </c>
      <c r="J5487" t="s">
        <v>1814</v>
      </c>
      <c r="K5487" t="s">
        <v>1873</v>
      </c>
      <c r="L5487" t="s">
        <v>1874</v>
      </c>
      <c r="M5487">
        <v>5</v>
      </c>
    </row>
    <row r="5488" spans="1:13" x14ac:dyDescent="0.3">
      <c r="A5488" t="s">
        <v>354</v>
      </c>
      <c r="B5488">
        <v>2013</v>
      </c>
      <c r="C5488" s="1">
        <v>185000</v>
      </c>
      <c r="D5488">
        <v>85000</v>
      </c>
      <c r="E5488" t="s">
        <v>10</v>
      </c>
      <c r="F5488" t="s">
        <v>25</v>
      </c>
      <c r="G5488" t="s">
        <v>12</v>
      </c>
      <c r="H5488" t="s">
        <v>121</v>
      </c>
      <c r="I5488" t="s">
        <v>2085</v>
      </c>
      <c r="J5488" t="s">
        <v>1655</v>
      </c>
      <c r="K5488" t="s">
        <v>1711</v>
      </c>
      <c r="L5488" t="s">
        <v>1712</v>
      </c>
      <c r="M5488">
        <v>5</v>
      </c>
    </row>
    <row r="5489" spans="1:13" x14ac:dyDescent="0.3">
      <c r="A5489" t="s">
        <v>569</v>
      </c>
      <c r="B5489">
        <v>2018</v>
      </c>
      <c r="C5489" s="1">
        <v>625000</v>
      </c>
      <c r="D5489">
        <v>50000</v>
      </c>
      <c r="E5489" t="s">
        <v>10</v>
      </c>
      <c r="F5489" t="s">
        <v>25</v>
      </c>
      <c r="G5489" t="s">
        <v>19</v>
      </c>
      <c r="H5489" t="s">
        <v>121</v>
      </c>
      <c r="I5489" t="s">
        <v>1817</v>
      </c>
      <c r="J5489" t="s">
        <v>1647</v>
      </c>
      <c r="K5489" t="s">
        <v>1870</v>
      </c>
      <c r="L5489" t="s">
        <v>1871</v>
      </c>
      <c r="M5489">
        <v>5</v>
      </c>
    </row>
    <row r="5490" spans="1:13" x14ac:dyDescent="0.3">
      <c r="A5490" t="s">
        <v>779</v>
      </c>
      <c r="B5490">
        <v>2019</v>
      </c>
      <c r="C5490" s="1">
        <v>700000</v>
      </c>
      <c r="D5490">
        <v>20000</v>
      </c>
      <c r="E5490" t="s">
        <v>10</v>
      </c>
      <c r="F5490" t="s">
        <v>25</v>
      </c>
      <c r="G5490" t="s">
        <v>12</v>
      </c>
      <c r="H5490" t="s">
        <v>121</v>
      </c>
      <c r="I5490" t="s">
        <v>2175</v>
      </c>
      <c r="J5490" t="s">
        <v>1647</v>
      </c>
      <c r="K5490" t="s">
        <v>1648</v>
      </c>
      <c r="L5490" t="s">
        <v>2176</v>
      </c>
      <c r="M5490">
        <v>5</v>
      </c>
    </row>
    <row r="5491" spans="1:13" x14ac:dyDescent="0.3">
      <c r="A5491" t="s">
        <v>849</v>
      </c>
      <c r="B5491">
        <v>2017</v>
      </c>
      <c r="C5491" s="1">
        <v>390000</v>
      </c>
      <c r="D5491">
        <v>25000</v>
      </c>
      <c r="E5491" t="s">
        <v>10</v>
      </c>
      <c r="F5491" t="s">
        <v>25</v>
      </c>
      <c r="G5491" t="s">
        <v>12</v>
      </c>
      <c r="H5491" t="s">
        <v>121</v>
      </c>
      <c r="I5491" t="s">
        <v>1821</v>
      </c>
      <c r="J5491" t="s">
        <v>1730</v>
      </c>
      <c r="K5491" t="s">
        <v>1843</v>
      </c>
      <c r="L5491" t="s">
        <v>1731</v>
      </c>
      <c r="M5491">
        <v>5</v>
      </c>
    </row>
    <row r="5492" spans="1:13" x14ac:dyDescent="0.3">
      <c r="A5492" t="s">
        <v>279</v>
      </c>
      <c r="B5492">
        <v>2018</v>
      </c>
      <c r="C5492" s="1">
        <v>625000</v>
      </c>
      <c r="D5492">
        <v>25000</v>
      </c>
      <c r="E5492" t="s">
        <v>10</v>
      </c>
      <c r="F5492" t="s">
        <v>25</v>
      </c>
      <c r="G5492" t="s">
        <v>12</v>
      </c>
      <c r="H5492" t="s">
        <v>121</v>
      </c>
      <c r="I5492" t="s">
        <v>1733</v>
      </c>
      <c r="J5492" t="s">
        <v>1681</v>
      </c>
      <c r="K5492" t="s">
        <v>1995</v>
      </c>
      <c r="L5492" t="s">
        <v>1996</v>
      </c>
      <c r="M5492">
        <v>5</v>
      </c>
    </row>
    <row r="5493" spans="1:13" x14ac:dyDescent="0.3">
      <c r="A5493" t="s">
        <v>655</v>
      </c>
      <c r="B5493">
        <v>2014</v>
      </c>
      <c r="C5493" s="1">
        <v>400000</v>
      </c>
      <c r="D5493">
        <v>50000</v>
      </c>
      <c r="E5493" t="s">
        <v>10</v>
      </c>
      <c r="F5493" t="s">
        <v>25</v>
      </c>
      <c r="G5493" t="s">
        <v>12</v>
      </c>
      <c r="H5493" t="s">
        <v>121</v>
      </c>
      <c r="I5493" t="s">
        <v>1864</v>
      </c>
      <c r="J5493" t="s">
        <v>1647</v>
      </c>
      <c r="K5493" t="s">
        <v>2037</v>
      </c>
      <c r="L5493" t="s">
        <v>1865</v>
      </c>
      <c r="M5493">
        <v>5</v>
      </c>
    </row>
    <row r="5494" spans="1:13" x14ac:dyDescent="0.3">
      <c r="A5494" t="s">
        <v>903</v>
      </c>
      <c r="B5494">
        <v>2011</v>
      </c>
      <c r="C5494" s="1">
        <v>380000</v>
      </c>
      <c r="D5494">
        <v>150000</v>
      </c>
      <c r="E5494" t="s">
        <v>14</v>
      </c>
      <c r="F5494" t="s">
        <v>25</v>
      </c>
      <c r="G5494" t="s">
        <v>12</v>
      </c>
      <c r="H5494" t="s">
        <v>151</v>
      </c>
      <c r="I5494" t="s">
        <v>1638</v>
      </c>
      <c r="J5494" t="s">
        <v>1639</v>
      </c>
      <c r="K5494" t="s">
        <v>1640</v>
      </c>
      <c r="L5494" t="s">
        <v>1641</v>
      </c>
      <c r="M5494">
        <v>5</v>
      </c>
    </row>
    <row r="5495" spans="1:13" x14ac:dyDescent="0.3">
      <c r="A5495" t="s">
        <v>742</v>
      </c>
      <c r="B5495">
        <v>2009</v>
      </c>
      <c r="C5495" s="1">
        <v>400000</v>
      </c>
      <c r="D5495">
        <v>90000</v>
      </c>
      <c r="E5495" t="s">
        <v>10</v>
      </c>
      <c r="F5495" t="s">
        <v>25</v>
      </c>
      <c r="G5495" t="s">
        <v>19</v>
      </c>
      <c r="H5495" t="s">
        <v>121</v>
      </c>
      <c r="I5495" t="s">
        <v>1904</v>
      </c>
      <c r="J5495" t="s">
        <v>2077</v>
      </c>
      <c r="K5495" t="s">
        <v>1905</v>
      </c>
      <c r="L5495" t="s">
        <v>1798</v>
      </c>
      <c r="M5495">
        <v>5</v>
      </c>
    </row>
    <row r="5496" spans="1:13" x14ac:dyDescent="0.3">
      <c r="A5496" t="s">
        <v>749</v>
      </c>
      <c r="B5496">
        <v>2019</v>
      </c>
      <c r="C5496" s="1">
        <v>620000</v>
      </c>
      <c r="D5496">
        <v>100000</v>
      </c>
      <c r="E5496" t="s">
        <v>10</v>
      </c>
      <c r="F5496" t="s">
        <v>25</v>
      </c>
      <c r="G5496" t="s">
        <v>12</v>
      </c>
      <c r="H5496" t="s">
        <v>121</v>
      </c>
      <c r="I5496" t="s">
        <v>2088</v>
      </c>
      <c r="J5496" t="s">
        <v>2089</v>
      </c>
      <c r="K5496" t="s">
        <v>2090</v>
      </c>
      <c r="L5496" t="s">
        <v>2091</v>
      </c>
      <c r="M5496">
        <v>5</v>
      </c>
    </row>
    <row r="5497" spans="1:13" x14ac:dyDescent="0.3">
      <c r="A5497" t="s">
        <v>331</v>
      </c>
      <c r="B5497">
        <v>2008</v>
      </c>
      <c r="C5497" s="1">
        <v>190000</v>
      </c>
      <c r="D5497">
        <v>180000</v>
      </c>
      <c r="E5497" t="s">
        <v>14</v>
      </c>
      <c r="F5497" t="s">
        <v>25</v>
      </c>
      <c r="G5497" t="s">
        <v>12</v>
      </c>
      <c r="H5497" t="s">
        <v>126</v>
      </c>
      <c r="I5497" t="s">
        <v>1750</v>
      </c>
      <c r="J5497" t="s">
        <v>1663</v>
      </c>
      <c r="K5497" t="s">
        <v>1678</v>
      </c>
      <c r="L5497" t="s">
        <v>1665</v>
      </c>
      <c r="M5497">
        <v>5</v>
      </c>
    </row>
    <row r="5498" spans="1:13" x14ac:dyDescent="0.3">
      <c r="A5498" t="s">
        <v>354</v>
      </c>
      <c r="B5498">
        <v>2013</v>
      </c>
      <c r="C5498" s="1">
        <v>210000</v>
      </c>
      <c r="D5498">
        <v>50000</v>
      </c>
      <c r="E5498" t="s">
        <v>10</v>
      </c>
      <c r="F5498" t="s">
        <v>25</v>
      </c>
      <c r="G5498" t="s">
        <v>12</v>
      </c>
      <c r="H5498" t="s">
        <v>126</v>
      </c>
      <c r="I5498" t="s">
        <v>2085</v>
      </c>
      <c r="J5498" t="s">
        <v>1655</v>
      </c>
      <c r="K5498" t="s">
        <v>1711</v>
      </c>
      <c r="L5498" t="s">
        <v>1712</v>
      </c>
      <c r="M5498">
        <v>5</v>
      </c>
    </row>
    <row r="5499" spans="1:13" x14ac:dyDescent="0.3">
      <c r="A5499" t="s">
        <v>400</v>
      </c>
      <c r="B5499">
        <v>2012</v>
      </c>
      <c r="C5499" s="1">
        <v>270000</v>
      </c>
      <c r="D5499">
        <v>80000</v>
      </c>
      <c r="E5499" t="s">
        <v>14</v>
      </c>
      <c r="F5499" t="s">
        <v>25</v>
      </c>
      <c r="G5499" t="s">
        <v>12</v>
      </c>
      <c r="H5499" t="s">
        <v>154</v>
      </c>
      <c r="I5499" t="s">
        <v>2472</v>
      </c>
      <c r="J5499" t="s">
        <v>1625</v>
      </c>
      <c r="K5499" t="s">
        <v>2473</v>
      </c>
      <c r="L5499" t="s">
        <v>1627</v>
      </c>
      <c r="M5499">
        <v>5</v>
      </c>
    </row>
    <row r="5500" spans="1:13" x14ac:dyDescent="0.3">
      <c r="A5500" t="s">
        <v>3724</v>
      </c>
      <c r="B5500">
        <v>1999</v>
      </c>
      <c r="C5500" s="1">
        <v>45000</v>
      </c>
      <c r="D5500">
        <v>100000</v>
      </c>
      <c r="E5500" t="s">
        <v>10</v>
      </c>
      <c r="F5500" t="s">
        <v>25</v>
      </c>
      <c r="G5500" t="s">
        <v>12</v>
      </c>
      <c r="H5500" t="s">
        <v>154</v>
      </c>
      <c r="I5500" t="s">
        <v>1670</v>
      </c>
      <c r="J5500" t="s">
        <v>1671</v>
      </c>
      <c r="K5500" t="s">
        <v>1672</v>
      </c>
      <c r="L5500" t="s">
        <v>1673</v>
      </c>
      <c r="M5500">
        <v>5</v>
      </c>
    </row>
    <row r="5501" spans="1:13" x14ac:dyDescent="0.3">
      <c r="A5501" t="s">
        <v>444</v>
      </c>
      <c r="B5501">
        <v>2014</v>
      </c>
      <c r="C5501" s="1">
        <v>220000</v>
      </c>
      <c r="D5501">
        <v>93000</v>
      </c>
      <c r="E5501" t="s">
        <v>10</v>
      </c>
      <c r="F5501" t="s">
        <v>25</v>
      </c>
      <c r="G5501" t="s">
        <v>12</v>
      </c>
      <c r="H5501" t="s">
        <v>126</v>
      </c>
      <c r="I5501" t="s">
        <v>2031</v>
      </c>
      <c r="J5501" t="s">
        <v>2250</v>
      </c>
      <c r="K5501" t="s">
        <v>2251</v>
      </c>
      <c r="L5501" t="s">
        <v>2252</v>
      </c>
      <c r="M5501">
        <v>5</v>
      </c>
    </row>
    <row r="5502" spans="1:13" x14ac:dyDescent="0.3">
      <c r="A5502" t="s">
        <v>2378</v>
      </c>
      <c r="B5502">
        <v>2014</v>
      </c>
      <c r="C5502" s="1">
        <v>550000</v>
      </c>
      <c r="D5502">
        <v>11500</v>
      </c>
      <c r="E5502" t="s">
        <v>14</v>
      </c>
      <c r="F5502" t="s">
        <v>25</v>
      </c>
      <c r="G5502" t="s">
        <v>12</v>
      </c>
      <c r="H5502" t="s">
        <v>121</v>
      </c>
      <c r="I5502" t="s">
        <v>2170</v>
      </c>
      <c r="J5502" t="s">
        <v>2164</v>
      </c>
      <c r="K5502" t="s">
        <v>2165</v>
      </c>
      <c r="L5502" t="s">
        <v>2325</v>
      </c>
      <c r="M5502">
        <v>9</v>
      </c>
    </row>
    <row r="5503" spans="1:13" x14ac:dyDescent="0.3">
      <c r="A5503" t="s">
        <v>448</v>
      </c>
      <c r="B5503">
        <v>2013</v>
      </c>
      <c r="C5503" s="1">
        <v>370000</v>
      </c>
      <c r="D5503">
        <v>120000</v>
      </c>
      <c r="E5503" t="s">
        <v>10</v>
      </c>
      <c r="F5503" t="s">
        <v>25</v>
      </c>
      <c r="G5503" t="s">
        <v>12</v>
      </c>
      <c r="H5503" t="s">
        <v>121</v>
      </c>
      <c r="I5503" t="s">
        <v>1756</v>
      </c>
      <c r="J5503" t="s">
        <v>1647</v>
      </c>
      <c r="K5503" t="s">
        <v>1861</v>
      </c>
      <c r="L5503" t="s">
        <v>1862</v>
      </c>
      <c r="M5503">
        <v>5</v>
      </c>
    </row>
    <row r="5504" spans="1:13" x14ac:dyDescent="0.3">
      <c r="A5504" t="s">
        <v>3524</v>
      </c>
      <c r="B5504">
        <v>2006</v>
      </c>
      <c r="C5504" s="1">
        <v>95000</v>
      </c>
      <c r="D5504">
        <v>100000</v>
      </c>
      <c r="E5504" t="s">
        <v>10</v>
      </c>
      <c r="F5504" t="s">
        <v>25</v>
      </c>
      <c r="G5504" t="s">
        <v>19</v>
      </c>
      <c r="H5504" t="s">
        <v>126</v>
      </c>
      <c r="I5504" t="s">
        <v>1676</v>
      </c>
      <c r="J5504" t="s">
        <v>1676</v>
      </c>
      <c r="K5504" t="s">
        <v>1676</v>
      </c>
      <c r="L5504" t="s">
        <v>1676</v>
      </c>
    </row>
    <row r="5505" spans="1:13" x14ac:dyDescent="0.3">
      <c r="A5505" t="s">
        <v>1035</v>
      </c>
      <c r="B5505">
        <v>2015</v>
      </c>
      <c r="C5505" s="1">
        <v>650000</v>
      </c>
      <c r="D5505">
        <v>50000</v>
      </c>
      <c r="E5505" t="s">
        <v>14</v>
      </c>
      <c r="F5505" t="s">
        <v>25</v>
      </c>
      <c r="G5505" t="s">
        <v>12</v>
      </c>
      <c r="H5505" t="s">
        <v>121</v>
      </c>
      <c r="I5505" t="s">
        <v>2768</v>
      </c>
      <c r="J5505" t="s">
        <v>2402</v>
      </c>
      <c r="K5505" t="s">
        <v>1829</v>
      </c>
      <c r="L5505" t="s">
        <v>2769</v>
      </c>
      <c r="M5505">
        <v>9</v>
      </c>
    </row>
    <row r="5506" spans="1:13" x14ac:dyDescent="0.3">
      <c r="A5506" t="s">
        <v>141</v>
      </c>
      <c r="B5506">
        <v>2012</v>
      </c>
      <c r="C5506" s="1">
        <v>550000</v>
      </c>
      <c r="D5506">
        <v>120000</v>
      </c>
      <c r="E5506" t="s">
        <v>10</v>
      </c>
      <c r="F5506" t="s">
        <v>25</v>
      </c>
      <c r="G5506" t="s">
        <v>12</v>
      </c>
      <c r="H5506" t="s">
        <v>121</v>
      </c>
      <c r="I5506" t="s">
        <v>1716</v>
      </c>
      <c r="J5506" t="s">
        <v>1634</v>
      </c>
      <c r="K5506" t="s">
        <v>1753</v>
      </c>
      <c r="L5506" t="s">
        <v>1754</v>
      </c>
      <c r="M5506">
        <v>5</v>
      </c>
    </row>
    <row r="5507" spans="1:13" x14ac:dyDescent="0.3">
      <c r="A5507" t="s">
        <v>1557</v>
      </c>
      <c r="B5507">
        <v>2010</v>
      </c>
      <c r="C5507" s="1">
        <v>225000</v>
      </c>
      <c r="D5507">
        <v>100000</v>
      </c>
      <c r="E5507" t="s">
        <v>14</v>
      </c>
      <c r="F5507" t="s">
        <v>25</v>
      </c>
      <c r="G5507" t="s">
        <v>12</v>
      </c>
      <c r="H5507" t="s">
        <v>126</v>
      </c>
      <c r="I5507" t="s">
        <v>1750</v>
      </c>
      <c r="J5507" t="s">
        <v>1663</v>
      </c>
      <c r="K5507" t="s">
        <v>2029</v>
      </c>
      <c r="L5507" t="s">
        <v>2481</v>
      </c>
      <c r="M5507">
        <v>5</v>
      </c>
    </row>
    <row r="5508" spans="1:13" x14ac:dyDescent="0.3">
      <c r="A5508" t="s">
        <v>239</v>
      </c>
      <c r="B5508">
        <v>2004</v>
      </c>
      <c r="C5508" s="1">
        <v>40000</v>
      </c>
      <c r="D5508">
        <v>57000</v>
      </c>
      <c r="E5508" t="s">
        <v>10</v>
      </c>
      <c r="F5508" t="s">
        <v>25</v>
      </c>
      <c r="G5508" t="s">
        <v>12</v>
      </c>
      <c r="H5508" t="s">
        <v>126</v>
      </c>
      <c r="I5508" t="s">
        <v>1642</v>
      </c>
      <c r="J5508" t="s">
        <v>1655</v>
      </c>
      <c r="K5508" t="s">
        <v>1656</v>
      </c>
      <c r="L5508" t="s">
        <v>1657</v>
      </c>
      <c r="M5508">
        <v>4</v>
      </c>
    </row>
    <row r="5509" spans="1:13" x14ac:dyDescent="0.3">
      <c r="A5509" t="s">
        <v>241</v>
      </c>
      <c r="B5509">
        <v>2016</v>
      </c>
      <c r="C5509" s="1">
        <v>280000</v>
      </c>
      <c r="D5509">
        <v>60000</v>
      </c>
      <c r="E5509" t="s">
        <v>10</v>
      </c>
      <c r="F5509" t="s">
        <v>25</v>
      </c>
      <c r="G5509" t="s">
        <v>12</v>
      </c>
      <c r="H5509" t="s">
        <v>121</v>
      </c>
      <c r="I5509" t="s">
        <v>2031</v>
      </c>
      <c r="J5509" t="s">
        <v>2250</v>
      </c>
      <c r="K5509" t="s">
        <v>2251</v>
      </c>
      <c r="L5509" t="s">
        <v>2252</v>
      </c>
      <c r="M5509">
        <v>5</v>
      </c>
    </row>
    <row r="5510" spans="1:13" x14ac:dyDescent="0.3">
      <c r="A5510" t="s">
        <v>1447</v>
      </c>
      <c r="B5510">
        <v>2017</v>
      </c>
      <c r="C5510" s="1">
        <v>570000</v>
      </c>
      <c r="D5510">
        <v>44077</v>
      </c>
      <c r="E5510" t="s">
        <v>10</v>
      </c>
      <c r="F5510" t="s">
        <v>11</v>
      </c>
      <c r="G5510" t="s">
        <v>19</v>
      </c>
      <c r="H5510" t="s">
        <v>121</v>
      </c>
      <c r="I5510" t="s">
        <v>1925</v>
      </c>
      <c r="J5510" t="s">
        <v>2363</v>
      </c>
      <c r="K5510" t="s">
        <v>3725</v>
      </c>
      <c r="L5510" t="s">
        <v>2839</v>
      </c>
      <c r="M5510">
        <v>5</v>
      </c>
    </row>
    <row r="5511" spans="1:13" x14ac:dyDescent="0.3">
      <c r="A5511" t="s">
        <v>354</v>
      </c>
      <c r="B5511">
        <v>2017</v>
      </c>
      <c r="C5511" s="1">
        <v>290000</v>
      </c>
      <c r="D5511">
        <v>90000</v>
      </c>
      <c r="E5511" t="s">
        <v>10</v>
      </c>
      <c r="F5511" t="s">
        <v>25</v>
      </c>
      <c r="G5511" t="s">
        <v>12</v>
      </c>
      <c r="H5511" t="s">
        <v>126</v>
      </c>
      <c r="I5511" t="s">
        <v>1710</v>
      </c>
      <c r="J5511" t="s">
        <v>1655</v>
      </c>
      <c r="K5511" t="s">
        <v>1711</v>
      </c>
      <c r="L5511" t="s">
        <v>1712</v>
      </c>
      <c r="M5511">
        <v>5</v>
      </c>
    </row>
    <row r="5512" spans="1:13" x14ac:dyDescent="0.3">
      <c r="A5512" t="s">
        <v>3726</v>
      </c>
      <c r="B5512">
        <v>2018</v>
      </c>
      <c r="C5512" s="1">
        <v>720000</v>
      </c>
      <c r="D5512">
        <v>50000</v>
      </c>
      <c r="E5512" t="s">
        <v>14</v>
      </c>
      <c r="F5512" t="s">
        <v>25</v>
      </c>
      <c r="G5512" t="s">
        <v>12</v>
      </c>
      <c r="H5512" t="s">
        <v>126</v>
      </c>
      <c r="I5512" t="s">
        <v>2266</v>
      </c>
      <c r="J5512" t="s">
        <v>1639</v>
      </c>
      <c r="K5512" t="s">
        <v>1692</v>
      </c>
      <c r="L5512" t="s">
        <v>2267</v>
      </c>
      <c r="M5512">
        <v>5</v>
      </c>
    </row>
    <row r="5513" spans="1:13" x14ac:dyDescent="0.3">
      <c r="A5513" t="s">
        <v>3311</v>
      </c>
      <c r="B5513">
        <v>2017</v>
      </c>
      <c r="C5513" s="1">
        <v>800000</v>
      </c>
      <c r="D5513">
        <v>60000</v>
      </c>
      <c r="E5513" t="s">
        <v>14</v>
      </c>
      <c r="F5513" t="s">
        <v>25</v>
      </c>
      <c r="G5513" t="s">
        <v>12</v>
      </c>
      <c r="H5513" t="s">
        <v>121</v>
      </c>
      <c r="I5513" t="s">
        <v>1834</v>
      </c>
      <c r="J5513" t="s">
        <v>1629</v>
      </c>
      <c r="K5513" t="s">
        <v>1835</v>
      </c>
      <c r="L5513" t="s">
        <v>1836</v>
      </c>
      <c r="M5513">
        <v>5</v>
      </c>
    </row>
    <row r="5514" spans="1:13" x14ac:dyDescent="0.3">
      <c r="A5514" t="s">
        <v>317</v>
      </c>
      <c r="B5514">
        <v>2012</v>
      </c>
      <c r="C5514" s="1">
        <v>265000</v>
      </c>
      <c r="D5514">
        <v>20000</v>
      </c>
      <c r="E5514" t="s">
        <v>10</v>
      </c>
      <c r="F5514" t="s">
        <v>25</v>
      </c>
      <c r="G5514" t="s">
        <v>12</v>
      </c>
      <c r="H5514" t="s">
        <v>154</v>
      </c>
      <c r="I5514" t="s">
        <v>1849</v>
      </c>
      <c r="J5514" t="s">
        <v>1850</v>
      </c>
      <c r="K5514" t="s">
        <v>1851</v>
      </c>
      <c r="L5514" t="s">
        <v>1852</v>
      </c>
      <c r="M5514">
        <v>5</v>
      </c>
    </row>
    <row r="5515" spans="1:13" x14ac:dyDescent="0.3">
      <c r="A5515" t="s">
        <v>127</v>
      </c>
      <c r="B5515">
        <v>2010</v>
      </c>
      <c r="C5515" s="1">
        <v>135000</v>
      </c>
      <c r="D5515">
        <v>90000</v>
      </c>
      <c r="E5515" t="s">
        <v>10</v>
      </c>
      <c r="F5515" t="s">
        <v>25</v>
      </c>
      <c r="G5515" t="s">
        <v>12</v>
      </c>
      <c r="H5515" t="s">
        <v>154</v>
      </c>
      <c r="I5515" t="s">
        <v>1687</v>
      </c>
      <c r="J5515" t="s">
        <v>1655</v>
      </c>
      <c r="K5515" t="s">
        <v>1688</v>
      </c>
      <c r="L5515" t="s">
        <v>1689</v>
      </c>
      <c r="M5515">
        <v>5</v>
      </c>
    </row>
    <row r="5516" spans="1:13" x14ac:dyDescent="0.3">
      <c r="A5516" t="s">
        <v>3727</v>
      </c>
      <c r="B5516">
        <v>2016</v>
      </c>
      <c r="C5516" s="1">
        <v>350000</v>
      </c>
      <c r="D5516">
        <v>70000</v>
      </c>
      <c r="E5516" t="s">
        <v>14</v>
      </c>
      <c r="F5516" t="s">
        <v>25</v>
      </c>
      <c r="G5516" t="s">
        <v>12</v>
      </c>
      <c r="H5516" t="s">
        <v>126</v>
      </c>
      <c r="I5516" t="s">
        <v>2574</v>
      </c>
      <c r="J5516" t="s">
        <v>1629</v>
      </c>
      <c r="K5516" t="s">
        <v>2575</v>
      </c>
      <c r="L5516" t="s">
        <v>2559</v>
      </c>
      <c r="M5516">
        <v>5</v>
      </c>
    </row>
    <row r="5517" spans="1:13" x14ac:dyDescent="0.3">
      <c r="A5517" t="s">
        <v>181</v>
      </c>
      <c r="B5517">
        <v>2008</v>
      </c>
      <c r="C5517" s="1">
        <v>200000</v>
      </c>
      <c r="D5517">
        <v>80000</v>
      </c>
      <c r="E5517" t="s">
        <v>10</v>
      </c>
      <c r="F5517" t="s">
        <v>25</v>
      </c>
      <c r="G5517" t="s">
        <v>12</v>
      </c>
      <c r="H5517" t="s">
        <v>126</v>
      </c>
      <c r="I5517" t="s">
        <v>1676</v>
      </c>
      <c r="J5517" t="s">
        <v>1676</v>
      </c>
      <c r="K5517" t="s">
        <v>1676</v>
      </c>
      <c r="L5517" t="s">
        <v>1676</v>
      </c>
    </row>
    <row r="5518" spans="1:13" x14ac:dyDescent="0.3">
      <c r="A5518" t="s">
        <v>259</v>
      </c>
      <c r="B5518">
        <v>2016</v>
      </c>
      <c r="C5518" s="1">
        <v>490000</v>
      </c>
      <c r="D5518">
        <v>80000</v>
      </c>
      <c r="E5518" t="s">
        <v>14</v>
      </c>
      <c r="F5518" t="s">
        <v>25</v>
      </c>
      <c r="G5518" t="s">
        <v>12</v>
      </c>
      <c r="H5518" t="s">
        <v>121</v>
      </c>
      <c r="I5518" t="s">
        <v>1713</v>
      </c>
      <c r="J5518" t="s">
        <v>1625</v>
      </c>
      <c r="K5518" t="s">
        <v>2273</v>
      </c>
      <c r="L5518" t="s">
        <v>1715</v>
      </c>
      <c r="M5518">
        <v>8</v>
      </c>
    </row>
    <row r="5519" spans="1:13" x14ac:dyDescent="0.3">
      <c r="A5519" t="s">
        <v>123</v>
      </c>
      <c r="B5519">
        <v>2012</v>
      </c>
      <c r="C5519" s="1">
        <v>450000</v>
      </c>
      <c r="D5519">
        <v>72000</v>
      </c>
      <c r="E5519" t="s">
        <v>14</v>
      </c>
      <c r="F5519" t="s">
        <v>25</v>
      </c>
      <c r="G5519" t="s">
        <v>12</v>
      </c>
      <c r="H5519" t="s">
        <v>126</v>
      </c>
      <c r="I5519" t="s">
        <v>1899</v>
      </c>
      <c r="J5519" t="s">
        <v>1900</v>
      </c>
      <c r="K5519" t="s">
        <v>1901</v>
      </c>
      <c r="L5519" t="s">
        <v>1902</v>
      </c>
      <c r="M5519">
        <v>5</v>
      </c>
    </row>
    <row r="5520" spans="1:13" x14ac:dyDescent="0.3">
      <c r="A5520" t="s">
        <v>3728</v>
      </c>
      <c r="B5520">
        <v>2016</v>
      </c>
      <c r="C5520" s="1">
        <v>950000</v>
      </c>
      <c r="D5520">
        <v>50000</v>
      </c>
      <c r="E5520" t="s">
        <v>14</v>
      </c>
      <c r="F5520" t="s">
        <v>25</v>
      </c>
      <c r="G5520" t="s">
        <v>12</v>
      </c>
      <c r="H5520" t="s">
        <v>121</v>
      </c>
      <c r="I5520" t="s">
        <v>2340</v>
      </c>
      <c r="J5520" t="s">
        <v>2356</v>
      </c>
      <c r="K5520" t="s">
        <v>1877</v>
      </c>
      <c r="L5520" t="s">
        <v>2357</v>
      </c>
      <c r="M5520">
        <v>7</v>
      </c>
    </row>
    <row r="5521" spans="1:13" x14ac:dyDescent="0.3">
      <c r="A5521" t="s">
        <v>3367</v>
      </c>
      <c r="B5521">
        <v>2012</v>
      </c>
      <c r="C5521" s="1">
        <v>355000</v>
      </c>
      <c r="D5521">
        <v>90000</v>
      </c>
      <c r="E5521" t="s">
        <v>10</v>
      </c>
      <c r="F5521" t="s">
        <v>25</v>
      </c>
      <c r="G5521" t="s">
        <v>12</v>
      </c>
      <c r="H5521" t="s">
        <v>126</v>
      </c>
      <c r="I5521" t="s">
        <v>2023</v>
      </c>
      <c r="J5521" t="s">
        <v>1643</v>
      </c>
      <c r="K5521" t="s">
        <v>2037</v>
      </c>
      <c r="L5521" t="s">
        <v>1865</v>
      </c>
      <c r="M5521">
        <v>5</v>
      </c>
    </row>
    <row r="5522" spans="1:13" x14ac:dyDescent="0.3">
      <c r="A5522" t="s">
        <v>2691</v>
      </c>
      <c r="B5522">
        <v>2019</v>
      </c>
      <c r="C5522" s="1">
        <v>700000</v>
      </c>
      <c r="D5522">
        <v>17000</v>
      </c>
      <c r="E5522" t="s">
        <v>10</v>
      </c>
      <c r="F5522" t="s">
        <v>25</v>
      </c>
      <c r="G5522" t="s">
        <v>12</v>
      </c>
      <c r="H5522" t="s">
        <v>121</v>
      </c>
      <c r="I5522" t="s">
        <v>1723</v>
      </c>
      <c r="J5522" t="s">
        <v>1647</v>
      </c>
      <c r="K5522" t="s">
        <v>1648</v>
      </c>
      <c r="L5522" t="s">
        <v>2508</v>
      </c>
      <c r="M5522">
        <v>5</v>
      </c>
    </row>
    <row r="5523" spans="1:13" x14ac:dyDescent="0.3">
      <c r="A5523" t="s">
        <v>1598</v>
      </c>
      <c r="B5523">
        <v>2012</v>
      </c>
      <c r="C5523" s="1">
        <v>459999</v>
      </c>
      <c r="D5523">
        <v>70000</v>
      </c>
      <c r="E5523" t="s">
        <v>14</v>
      </c>
      <c r="F5523" t="s">
        <v>25</v>
      </c>
      <c r="G5523" t="s">
        <v>12</v>
      </c>
      <c r="H5523" t="s">
        <v>121</v>
      </c>
      <c r="I5523" t="s">
        <v>2157</v>
      </c>
      <c r="J5523" t="s">
        <v>1742</v>
      </c>
      <c r="K5523" t="s">
        <v>1877</v>
      </c>
      <c r="L5523" t="s">
        <v>1878</v>
      </c>
      <c r="M5523">
        <v>8</v>
      </c>
    </row>
    <row r="5524" spans="1:13" x14ac:dyDescent="0.3">
      <c r="A5524" t="s">
        <v>583</v>
      </c>
      <c r="B5524">
        <v>2012</v>
      </c>
      <c r="C5524" s="1">
        <v>350000</v>
      </c>
      <c r="D5524">
        <v>74000</v>
      </c>
      <c r="E5524" t="s">
        <v>14</v>
      </c>
      <c r="F5524" t="s">
        <v>25</v>
      </c>
      <c r="G5524" t="s">
        <v>12</v>
      </c>
      <c r="H5524" t="s">
        <v>126</v>
      </c>
      <c r="I5524" t="s">
        <v>2442</v>
      </c>
      <c r="J5524" t="s">
        <v>1704</v>
      </c>
      <c r="K5524" t="s">
        <v>1675</v>
      </c>
      <c r="L5524" t="s">
        <v>2443</v>
      </c>
      <c r="M5524">
        <v>5</v>
      </c>
    </row>
    <row r="5525" spans="1:13" x14ac:dyDescent="0.3">
      <c r="A5525" t="s">
        <v>127</v>
      </c>
      <c r="B5525">
        <v>2006</v>
      </c>
      <c r="C5525" s="1">
        <v>85000</v>
      </c>
      <c r="D5525">
        <v>60000</v>
      </c>
      <c r="E5525" t="s">
        <v>10</v>
      </c>
      <c r="F5525" t="s">
        <v>25</v>
      </c>
      <c r="G5525" t="s">
        <v>12</v>
      </c>
      <c r="H5525" t="s">
        <v>126</v>
      </c>
      <c r="I5525" t="s">
        <v>1687</v>
      </c>
      <c r="J5525" t="s">
        <v>1655</v>
      </c>
      <c r="K5525" t="s">
        <v>1688</v>
      </c>
      <c r="L5525" t="s">
        <v>1689</v>
      </c>
      <c r="M5525">
        <v>5</v>
      </c>
    </row>
    <row r="5526" spans="1:13" x14ac:dyDescent="0.3">
      <c r="A5526" t="s">
        <v>961</v>
      </c>
      <c r="B5526">
        <v>2016</v>
      </c>
      <c r="C5526" s="1">
        <v>290000</v>
      </c>
      <c r="D5526">
        <v>15000</v>
      </c>
      <c r="E5526" t="s">
        <v>10</v>
      </c>
      <c r="F5526" t="s">
        <v>25</v>
      </c>
      <c r="G5526" t="s">
        <v>12</v>
      </c>
      <c r="H5526" t="s">
        <v>121</v>
      </c>
      <c r="I5526" t="s">
        <v>2085</v>
      </c>
      <c r="J5526" t="s">
        <v>1655</v>
      </c>
      <c r="K5526" t="s">
        <v>1711</v>
      </c>
      <c r="L5526" t="s">
        <v>1712</v>
      </c>
      <c r="M5526">
        <v>5</v>
      </c>
    </row>
    <row r="5527" spans="1:13" x14ac:dyDescent="0.3">
      <c r="A5527" t="s">
        <v>876</v>
      </c>
      <c r="B5527">
        <v>2019</v>
      </c>
      <c r="C5527" s="1">
        <v>1000000</v>
      </c>
      <c r="D5527">
        <v>72000</v>
      </c>
      <c r="E5527" t="s">
        <v>14</v>
      </c>
      <c r="F5527" t="s">
        <v>25</v>
      </c>
      <c r="G5527" t="s">
        <v>12</v>
      </c>
      <c r="H5527" t="s">
        <v>121</v>
      </c>
      <c r="I5527" t="s">
        <v>1697</v>
      </c>
      <c r="J5527" t="s">
        <v>1629</v>
      </c>
      <c r="K5527" t="s">
        <v>1698</v>
      </c>
      <c r="L5527" t="s">
        <v>1686</v>
      </c>
      <c r="M5527">
        <v>5</v>
      </c>
    </row>
    <row r="5528" spans="1:13" x14ac:dyDescent="0.3">
      <c r="A5528" t="s">
        <v>3093</v>
      </c>
      <c r="B5528">
        <v>2008</v>
      </c>
      <c r="C5528" s="1">
        <v>85000</v>
      </c>
      <c r="D5528">
        <v>25000</v>
      </c>
      <c r="E5528" t="s">
        <v>10</v>
      </c>
      <c r="F5528" t="s">
        <v>25</v>
      </c>
      <c r="G5528" t="s">
        <v>12</v>
      </c>
      <c r="H5528" t="s">
        <v>126</v>
      </c>
      <c r="I5528" t="s">
        <v>3016</v>
      </c>
      <c r="J5528" t="s">
        <v>2089</v>
      </c>
      <c r="K5528" t="s">
        <v>3017</v>
      </c>
      <c r="L5528" t="s">
        <v>3018</v>
      </c>
      <c r="M5528">
        <v>5</v>
      </c>
    </row>
    <row r="5529" spans="1:13" x14ac:dyDescent="0.3">
      <c r="A5529" t="s">
        <v>1032</v>
      </c>
      <c r="B5529">
        <v>2003</v>
      </c>
      <c r="C5529" s="1">
        <v>65000</v>
      </c>
      <c r="D5529">
        <v>114000</v>
      </c>
      <c r="E5529" t="s">
        <v>10</v>
      </c>
      <c r="F5529" t="s">
        <v>25</v>
      </c>
      <c r="G5529" t="s">
        <v>12</v>
      </c>
      <c r="H5529" t="s">
        <v>121</v>
      </c>
      <c r="I5529" t="s">
        <v>1687</v>
      </c>
      <c r="J5529" t="s">
        <v>1655</v>
      </c>
      <c r="K5529" t="s">
        <v>1688</v>
      </c>
      <c r="L5529" t="s">
        <v>1689</v>
      </c>
      <c r="M5529">
        <v>5</v>
      </c>
    </row>
    <row r="5530" spans="1:13" x14ac:dyDescent="0.3">
      <c r="A5530" t="s">
        <v>283</v>
      </c>
      <c r="B5530">
        <v>2005</v>
      </c>
      <c r="C5530" s="1">
        <v>75000</v>
      </c>
      <c r="D5530">
        <v>120000</v>
      </c>
      <c r="E5530" t="s">
        <v>10</v>
      </c>
      <c r="F5530" t="s">
        <v>25</v>
      </c>
      <c r="G5530" t="s">
        <v>12</v>
      </c>
      <c r="H5530" t="s">
        <v>121</v>
      </c>
      <c r="I5530" t="s">
        <v>2038</v>
      </c>
      <c r="J5530" t="s">
        <v>2039</v>
      </c>
      <c r="K5530" t="s">
        <v>1765</v>
      </c>
      <c r="L5530" t="s">
        <v>2040</v>
      </c>
      <c r="M5530">
        <v>5</v>
      </c>
    </row>
    <row r="5531" spans="1:13" x14ac:dyDescent="0.3">
      <c r="A5531" t="s">
        <v>1587</v>
      </c>
      <c r="B5531">
        <v>2003</v>
      </c>
      <c r="C5531" s="1">
        <v>100000</v>
      </c>
      <c r="D5531">
        <v>250000</v>
      </c>
      <c r="E5531" t="s">
        <v>14</v>
      </c>
      <c r="F5531" t="s">
        <v>25</v>
      </c>
      <c r="G5531" t="s">
        <v>12</v>
      </c>
      <c r="H5531" t="s">
        <v>126</v>
      </c>
      <c r="I5531" t="s">
        <v>2339</v>
      </c>
      <c r="J5531" t="s">
        <v>3145</v>
      </c>
      <c r="K5531" t="s">
        <v>2778</v>
      </c>
      <c r="L5531" t="s">
        <v>3380</v>
      </c>
      <c r="M5531">
        <v>5</v>
      </c>
    </row>
    <row r="5532" spans="1:13" x14ac:dyDescent="0.3">
      <c r="A5532" t="s">
        <v>456</v>
      </c>
      <c r="B5532">
        <v>2009</v>
      </c>
      <c r="C5532" s="1">
        <v>170000</v>
      </c>
      <c r="D5532">
        <v>55768</v>
      </c>
      <c r="E5532" t="s">
        <v>14</v>
      </c>
      <c r="F5532" t="s">
        <v>25</v>
      </c>
      <c r="G5532" t="s">
        <v>12</v>
      </c>
      <c r="H5532" t="s">
        <v>121</v>
      </c>
      <c r="I5532" t="s">
        <v>1733</v>
      </c>
      <c r="J5532" t="s">
        <v>1896</v>
      </c>
      <c r="K5532" t="s">
        <v>2279</v>
      </c>
      <c r="L5532" t="s">
        <v>1898</v>
      </c>
      <c r="M5532">
        <v>5</v>
      </c>
    </row>
    <row r="5533" spans="1:13" x14ac:dyDescent="0.3">
      <c r="A5533" t="s">
        <v>527</v>
      </c>
      <c r="B5533">
        <v>2017</v>
      </c>
      <c r="C5533" s="1">
        <v>525000</v>
      </c>
      <c r="D5533">
        <v>40000</v>
      </c>
      <c r="E5533" t="s">
        <v>10</v>
      </c>
      <c r="F5533" t="s">
        <v>25</v>
      </c>
      <c r="G5533" t="s">
        <v>19</v>
      </c>
      <c r="H5533" t="s">
        <v>121</v>
      </c>
      <c r="I5533" t="s">
        <v>1677</v>
      </c>
      <c r="J5533" t="s">
        <v>1647</v>
      </c>
      <c r="K5533" t="s">
        <v>1648</v>
      </c>
      <c r="L5533" t="s">
        <v>1649</v>
      </c>
      <c r="M5533">
        <v>5</v>
      </c>
    </row>
    <row r="5534" spans="1:13" x14ac:dyDescent="0.3">
      <c r="A5534" t="s">
        <v>258</v>
      </c>
      <c r="B5534">
        <v>2020</v>
      </c>
      <c r="C5534" s="1">
        <v>265000</v>
      </c>
      <c r="D5534">
        <v>70000</v>
      </c>
      <c r="E5534" t="s">
        <v>10</v>
      </c>
      <c r="F5534" t="s">
        <v>25</v>
      </c>
      <c r="G5534" t="s">
        <v>12</v>
      </c>
      <c r="H5534" t="s">
        <v>126</v>
      </c>
      <c r="I5534" t="s">
        <v>1866</v>
      </c>
      <c r="J5534" t="s">
        <v>1730</v>
      </c>
      <c r="K5534" t="s">
        <v>1758</v>
      </c>
      <c r="L5534" t="s">
        <v>1731</v>
      </c>
      <c r="M5534">
        <v>5</v>
      </c>
    </row>
    <row r="5535" spans="1:13" x14ac:dyDescent="0.3">
      <c r="A5535" t="s">
        <v>2063</v>
      </c>
      <c r="B5535">
        <v>2018</v>
      </c>
      <c r="C5535" s="1">
        <v>459999</v>
      </c>
      <c r="D5535">
        <v>50000</v>
      </c>
      <c r="E5535" t="s">
        <v>10</v>
      </c>
      <c r="F5535" t="s">
        <v>25</v>
      </c>
      <c r="G5535" t="s">
        <v>12</v>
      </c>
      <c r="H5535" t="s">
        <v>121</v>
      </c>
      <c r="I5535" t="s">
        <v>1703</v>
      </c>
      <c r="J5535" t="s">
        <v>1704</v>
      </c>
      <c r="K5535" t="s">
        <v>2064</v>
      </c>
      <c r="L5535" t="s">
        <v>1706</v>
      </c>
      <c r="M5535">
        <v>5</v>
      </c>
    </row>
    <row r="5536" spans="1:13" x14ac:dyDescent="0.3">
      <c r="A5536" t="s">
        <v>275</v>
      </c>
      <c r="B5536">
        <v>2017</v>
      </c>
      <c r="C5536" s="1">
        <v>250000</v>
      </c>
      <c r="D5536">
        <v>20000</v>
      </c>
      <c r="E5536" t="s">
        <v>10</v>
      </c>
      <c r="F5536" t="s">
        <v>25</v>
      </c>
      <c r="G5536" t="s">
        <v>12</v>
      </c>
      <c r="H5536" t="s">
        <v>121</v>
      </c>
      <c r="I5536" t="s">
        <v>1729</v>
      </c>
      <c r="J5536" t="s">
        <v>1730</v>
      </c>
      <c r="K5536" t="s">
        <v>1758</v>
      </c>
      <c r="L5536" t="s">
        <v>1731</v>
      </c>
      <c r="M5536">
        <v>5</v>
      </c>
    </row>
    <row r="5537" spans="1:13" x14ac:dyDescent="0.3">
      <c r="A5537" t="s">
        <v>219</v>
      </c>
      <c r="B5537">
        <v>2013</v>
      </c>
      <c r="C5537" s="1">
        <v>395000</v>
      </c>
      <c r="D5537">
        <v>70000</v>
      </c>
      <c r="E5537" t="s">
        <v>14</v>
      </c>
      <c r="F5537" t="s">
        <v>25</v>
      </c>
      <c r="G5537" t="s">
        <v>12</v>
      </c>
      <c r="H5537" t="s">
        <v>126</v>
      </c>
      <c r="I5537" t="s">
        <v>1624</v>
      </c>
      <c r="J5537" t="s">
        <v>1625</v>
      </c>
      <c r="K5537" t="s">
        <v>1626</v>
      </c>
      <c r="L5537" t="s">
        <v>1627</v>
      </c>
      <c r="M5537">
        <v>5</v>
      </c>
    </row>
    <row r="5538" spans="1:13" x14ac:dyDescent="0.3">
      <c r="A5538" t="s">
        <v>688</v>
      </c>
      <c r="B5538">
        <v>2014</v>
      </c>
      <c r="C5538" s="1">
        <v>375000</v>
      </c>
      <c r="D5538">
        <v>60000</v>
      </c>
      <c r="E5538" t="s">
        <v>10</v>
      </c>
      <c r="F5538" t="s">
        <v>25</v>
      </c>
      <c r="G5538" t="s">
        <v>12</v>
      </c>
      <c r="H5538" t="s">
        <v>121</v>
      </c>
      <c r="I5538" t="s">
        <v>1677</v>
      </c>
      <c r="J5538" t="s">
        <v>1647</v>
      </c>
      <c r="K5538" t="s">
        <v>1682</v>
      </c>
      <c r="L5538" t="s">
        <v>1865</v>
      </c>
      <c r="M5538">
        <v>5</v>
      </c>
    </row>
    <row r="5539" spans="1:13" x14ac:dyDescent="0.3">
      <c r="A5539" t="s">
        <v>233</v>
      </c>
      <c r="B5539">
        <v>2009</v>
      </c>
      <c r="C5539" s="1">
        <v>120000</v>
      </c>
      <c r="D5539">
        <v>120000</v>
      </c>
      <c r="E5539" t="s">
        <v>14</v>
      </c>
      <c r="F5539" t="s">
        <v>25</v>
      </c>
      <c r="G5539" t="s">
        <v>12</v>
      </c>
      <c r="H5539" t="s">
        <v>121</v>
      </c>
      <c r="I5539" t="s">
        <v>1733</v>
      </c>
      <c r="J5539" t="s">
        <v>1896</v>
      </c>
      <c r="K5539" t="s">
        <v>2279</v>
      </c>
      <c r="L5539" t="s">
        <v>2280</v>
      </c>
      <c r="M5539">
        <v>5</v>
      </c>
    </row>
    <row r="5540" spans="1:13" x14ac:dyDescent="0.3">
      <c r="A5540" t="s">
        <v>400</v>
      </c>
      <c r="B5540">
        <v>2011</v>
      </c>
      <c r="C5540" s="1">
        <v>290000</v>
      </c>
      <c r="D5540">
        <v>110000</v>
      </c>
      <c r="E5540" t="s">
        <v>14</v>
      </c>
      <c r="F5540" t="s">
        <v>25</v>
      </c>
      <c r="G5540" t="s">
        <v>12</v>
      </c>
      <c r="H5540" t="s">
        <v>126</v>
      </c>
      <c r="I5540" t="s">
        <v>2031</v>
      </c>
      <c r="J5540" t="s">
        <v>1625</v>
      </c>
      <c r="K5540" t="s">
        <v>1675</v>
      </c>
      <c r="L5540" t="s">
        <v>2032</v>
      </c>
      <c r="M5540">
        <v>5</v>
      </c>
    </row>
    <row r="5541" spans="1:13" x14ac:dyDescent="0.3">
      <c r="A5541" t="s">
        <v>359</v>
      </c>
      <c r="B5541">
        <v>2017</v>
      </c>
      <c r="C5541" s="1">
        <v>409999</v>
      </c>
      <c r="D5541">
        <v>60000</v>
      </c>
      <c r="E5541" t="s">
        <v>10</v>
      </c>
      <c r="F5541" t="s">
        <v>25</v>
      </c>
      <c r="G5541" t="s">
        <v>12</v>
      </c>
      <c r="H5541" t="s">
        <v>121</v>
      </c>
      <c r="I5541" t="s">
        <v>2188</v>
      </c>
      <c r="J5541" t="s">
        <v>1704</v>
      </c>
      <c r="K5541" t="s">
        <v>2064</v>
      </c>
      <c r="L5541" t="s">
        <v>1706</v>
      </c>
      <c r="M5541">
        <v>5</v>
      </c>
    </row>
    <row r="5542" spans="1:13" x14ac:dyDescent="0.3">
      <c r="A5542" t="s">
        <v>1326</v>
      </c>
      <c r="B5542">
        <v>2009</v>
      </c>
      <c r="C5542" s="1">
        <v>200000</v>
      </c>
      <c r="D5542">
        <v>30000</v>
      </c>
      <c r="E5542" t="s">
        <v>10</v>
      </c>
      <c r="F5542" t="s">
        <v>25</v>
      </c>
      <c r="G5542" t="s">
        <v>12</v>
      </c>
      <c r="H5542" t="s">
        <v>121</v>
      </c>
      <c r="I5542" t="s">
        <v>2749</v>
      </c>
      <c r="J5542" t="s">
        <v>2546</v>
      </c>
      <c r="K5542" t="s">
        <v>2165</v>
      </c>
      <c r="L5542" t="s">
        <v>2547</v>
      </c>
      <c r="M5542">
        <v>5</v>
      </c>
    </row>
    <row r="5543" spans="1:13" x14ac:dyDescent="0.3">
      <c r="A5543" t="s">
        <v>299</v>
      </c>
      <c r="B5543">
        <v>2018</v>
      </c>
      <c r="C5543" s="1">
        <v>900000</v>
      </c>
      <c r="D5543">
        <v>35000</v>
      </c>
      <c r="E5543" t="s">
        <v>14</v>
      </c>
      <c r="F5543" t="s">
        <v>25</v>
      </c>
      <c r="G5543" t="s">
        <v>12</v>
      </c>
      <c r="H5543" t="s">
        <v>121</v>
      </c>
      <c r="I5543" t="s">
        <v>3729</v>
      </c>
      <c r="J5543" t="s">
        <v>1629</v>
      </c>
      <c r="K5543" t="s">
        <v>2783</v>
      </c>
      <c r="L5543" t="s">
        <v>1631</v>
      </c>
      <c r="M5543">
        <v>5</v>
      </c>
    </row>
    <row r="5544" spans="1:13" x14ac:dyDescent="0.3">
      <c r="A5544" t="s">
        <v>239</v>
      </c>
      <c r="B5544">
        <v>2003</v>
      </c>
      <c r="C5544" s="1">
        <v>50000</v>
      </c>
      <c r="D5544">
        <v>50000</v>
      </c>
      <c r="E5544" t="s">
        <v>10</v>
      </c>
      <c r="F5544" t="s">
        <v>25</v>
      </c>
      <c r="G5544" t="s">
        <v>12</v>
      </c>
      <c r="H5544" t="s">
        <v>154</v>
      </c>
      <c r="I5544" t="s">
        <v>1642</v>
      </c>
      <c r="J5544" t="s">
        <v>1655</v>
      </c>
      <c r="K5544" t="s">
        <v>1656</v>
      </c>
      <c r="L5544" t="s">
        <v>1657</v>
      </c>
      <c r="M5544">
        <v>4</v>
      </c>
    </row>
    <row r="5545" spans="1:13" x14ac:dyDescent="0.3">
      <c r="A5545" t="s">
        <v>268</v>
      </c>
      <c r="B5545">
        <v>2012</v>
      </c>
      <c r="C5545" s="1">
        <v>450000</v>
      </c>
      <c r="D5545">
        <v>100000</v>
      </c>
      <c r="E5545" t="s">
        <v>14</v>
      </c>
      <c r="F5545" t="s">
        <v>25</v>
      </c>
      <c r="G5545" t="s">
        <v>12</v>
      </c>
      <c r="H5545" t="s">
        <v>121</v>
      </c>
      <c r="I5545" t="s">
        <v>1666</v>
      </c>
      <c r="J5545" t="s">
        <v>1667</v>
      </c>
      <c r="K5545" t="s">
        <v>1668</v>
      </c>
      <c r="L5545" t="s">
        <v>1669</v>
      </c>
      <c r="M5545">
        <v>5</v>
      </c>
    </row>
    <row r="5546" spans="1:13" x14ac:dyDescent="0.3">
      <c r="A5546" t="s">
        <v>600</v>
      </c>
      <c r="B5546">
        <v>2012</v>
      </c>
      <c r="C5546" s="1">
        <v>650000</v>
      </c>
      <c r="D5546">
        <v>80000</v>
      </c>
      <c r="E5546" t="s">
        <v>14</v>
      </c>
      <c r="F5546" t="s">
        <v>25</v>
      </c>
      <c r="G5546" t="s">
        <v>12</v>
      </c>
      <c r="H5546" t="s">
        <v>154</v>
      </c>
      <c r="I5546" t="s">
        <v>1892</v>
      </c>
      <c r="J5546" t="s">
        <v>1742</v>
      </c>
      <c r="K5546" t="s">
        <v>2108</v>
      </c>
      <c r="L5546" t="s">
        <v>2109</v>
      </c>
      <c r="M5546">
        <v>7</v>
      </c>
    </row>
    <row r="5547" spans="1:13" x14ac:dyDescent="0.3">
      <c r="A5547" t="s">
        <v>3557</v>
      </c>
      <c r="B5547">
        <v>2014</v>
      </c>
      <c r="C5547" s="1">
        <v>300000</v>
      </c>
      <c r="D5547">
        <v>84000</v>
      </c>
      <c r="E5547" t="s">
        <v>14</v>
      </c>
      <c r="F5547" t="s">
        <v>25</v>
      </c>
      <c r="G5547" t="s">
        <v>12</v>
      </c>
      <c r="H5547" t="s">
        <v>126</v>
      </c>
      <c r="I5547" t="s">
        <v>1646</v>
      </c>
      <c r="J5547" t="s">
        <v>1629</v>
      </c>
      <c r="K5547" t="s">
        <v>1685</v>
      </c>
      <c r="L5547" t="s">
        <v>2262</v>
      </c>
      <c r="M5547">
        <v>5</v>
      </c>
    </row>
    <row r="5548" spans="1:13" x14ac:dyDescent="0.3">
      <c r="A5548" t="s">
        <v>1061</v>
      </c>
      <c r="B5548">
        <v>2014</v>
      </c>
      <c r="C5548" s="1">
        <v>425000</v>
      </c>
      <c r="D5548">
        <v>60000</v>
      </c>
      <c r="E5548" t="s">
        <v>14</v>
      </c>
      <c r="F5548" t="s">
        <v>25</v>
      </c>
      <c r="G5548" t="s">
        <v>12</v>
      </c>
      <c r="H5548" t="s">
        <v>121</v>
      </c>
      <c r="I5548" t="s">
        <v>3226</v>
      </c>
      <c r="J5548" t="s">
        <v>1629</v>
      </c>
      <c r="K5548" t="s">
        <v>3227</v>
      </c>
      <c r="L5548" t="s">
        <v>2287</v>
      </c>
      <c r="M5548">
        <v>5</v>
      </c>
    </row>
    <row r="5549" spans="1:13" x14ac:dyDescent="0.3">
      <c r="A5549" t="s">
        <v>457</v>
      </c>
      <c r="B5549">
        <v>1998</v>
      </c>
      <c r="C5549" s="1">
        <v>55000</v>
      </c>
      <c r="D5549">
        <v>50000</v>
      </c>
      <c r="E5549" t="s">
        <v>10</v>
      </c>
      <c r="F5549" t="s">
        <v>25</v>
      </c>
      <c r="G5549" t="s">
        <v>12</v>
      </c>
      <c r="H5549" t="s">
        <v>126</v>
      </c>
      <c r="I5549" t="s">
        <v>1670</v>
      </c>
      <c r="J5549" t="s">
        <v>1671</v>
      </c>
      <c r="K5549" t="s">
        <v>1672</v>
      </c>
      <c r="L5549" t="s">
        <v>1673</v>
      </c>
      <c r="M5549">
        <v>5</v>
      </c>
    </row>
    <row r="5550" spans="1:13" x14ac:dyDescent="0.3">
      <c r="A5550" t="s">
        <v>766</v>
      </c>
      <c r="B5550">
        <v>2011</v>
      </c>
      <c r="C5550" s="1">
        <v>200000</v>
      </c>
      <c r="D5550">
        <v>60000</v>
      </c>
      <c r="E5550" t="s">
        <v>10</v>
      </c>
      <c r="F5550" t="s">
        <v>25</v>
      </c>
      <c r="G5550" t="s">
        <v>12</v>
      </c>
      <c r="H5550" t="s">
        <v>126</v>
      </c>
      <c r="I5550" t="s">
        <v>1807</v>
      </c>
      <c r="J5550" t="s">
        <v>1647</v>
      </c>
      <c r="K5550" t="s">
        <v>1808</v>
      </c>
      <c r="L5550" t="s">
        <v>1809</v>
      </c>
      <c r="M5550">
        <v>5</v>
      </c>
    </row>
    <row r="5551" spans="1:13" x14ac:dyDescent="0.3">
      <c r="A5551" t="s">
        <v>1050</v>
      </c>
      <c r="B5551">
        <v>2015</v>
      </c>
      <c r="C5551" s="1">
        <v>975000</v>
      </c>
      <c r="D5551">
        <v>100000</v>
      </c>
      <c r="E5551" t="s">
        <v>14</v>
      </c>
      <c r="F5551" t="s">
        <v>25</v>
      </c>
      <c r="G5551" t="s">
        <v>12</v>
      </c>
      <c r="H5551" t="s">
        <v>121</v>
      </c>
      <c r="I5551" t="s">
        <v>1746</v>
      </c>
      <c r="J5551" t="s">
        <v>1742</v>
      </c>
      <c r="K5551" t="s">
        <v>2108</v>
      </c>
      <c r="L5551" t="s">
        <v>2109</v>
      </c>
      <c r="M5551">
        <v>7</v>
      </c>
    </row>
    <row r="5552" spans="1:13" x14ac:dyDescent="0.3">
      <c r="A5552" t="s">
        <v>677</v>
      </c>
      <c r="B5552">
        <v>2013</v>
      </c>
      <c r="C5552" s="1">
        <v>450000</v>
      </c>
      <c r="D5552">
        <v>70000</v>
      </c>
      <c r="E5552" t="s">
        <v>14</v>
      </c>
      <c r="F5552" t="s">
        <v>25</v>
      </c>
      <c r="G5552" t="s">
        <v>12</v>
      </c>
      <c r="H5552" t="s">
        <v>121</v>
      </c>
      <c r="I5552" t="s">
        <v>2170</v>
      </c>
      <c r="J5552" t="s">
        <v>2164</v>
      </c>
      <c r="K5552" t="s">
        <v>1920</v>
      </c>
      <c r="L5552" t="s">
        <v>2171</v>
      </c>
      <c r="M5552">
        <v>7</v>
      </c>
    </row>
    <row r="5553" spans="1:13" x14ac:dyDescent="0.3">
      <c r="A5553" t="s">
        <v>2169</v>
      </c>
      <c r="B5553">
        <v>2014</v>
      </c>
      <c r="C5553" s="1">
        <v>600000</v>
      </c>
      <c r="D5553">
        <v>82500</v>
      </c>
      <c r="E5553" t="s">
        <v>14</v>
      </c>
      <c r="F5553" t="s">
        <v>25</v>
      </c>
      <c r="G5553" t="s">
        <v>12</v>
      </c>
      <c r="H5553" t="s">
        <v>126</v>
      </c>
      <c r="I5553" t="s">
        <v>2170</v>
      </c>
      <c r="J5553" t="s">
        <v>2164</v>
      </c>
      <c r="K5553" t="s">
        <v>1920</v>
      </c>
      <c r="L5553" t="s">
        <v>2171</v>
      </c>
      <c r="M5553">
        <v>7</v>
      </c>
    </row>
    <row r="5554" spans="1:13" x14ac:dyDescent="0.3">
      <c r="A5554" t="s">
        <v>2421</v>
      </c>
      <c r="B5554">
        <v>2014</v>
      </c>
      <c r="C5554" s="1">
        <v>550000</v>
      </c>
      <c r="D5554">
        <v>76000</v>
      </c>
      <c r="E5554" t="s">
        <v>14</v>
      </c>
      <c r="F5554" t="s">
        <v>25</v>
      </c>
      <c r="G5554" t="s">
        <v>12</v>
      </c>
      <c r="H5554" t="s">
        <v>121</v>
      </c>
      <c r="I5554" t="s">
        <v>2170</v>
      </c>
      <c r="J5554" t="s">
        <v>2164</v>
      </c>
      <c r="K5554" t="s">
        <v>1920</v>
      </c>
      <c r="L5554" t="s">
        <v>2422</v>
      </c>
      <c r="M5554">
        <v>9</v>
      </c>
    </row>
    <row r="5555" spans="1:13" x14ac:dyDescent="0.3">
      <c r="A5555" t="s">
        <v>1499</v>
      </c>
      <c r="B5555">
        <v>2011</v>
      </c>
      <c r="C5555" s="1">
        <v>180000</v>
      </c>
      <c r="D5555">
        <v>87000</v>
      </c>
      <c r="E5555" t="s">
        <v>14</v>
      </c>
      <c r="F5555" t="s">
        <v>25</v>
      </c>
      <c r="G5555" t="s">
        <v>12</v>
      </c>
      <c r="H5555" t="s">
        <v>121</v>
      </c>
      <c r="I5555" t="s">
        <v>1970</v>
      </c>
      <c r="J5555" t="s">
        <v>1625</v>
      </c>
      <c r="K5555" t="s">
        <v>2035</v>
      </c>
      <c r="L5555" t="s">
        <v>2527</v>
      </c>
      <c r="M5555">
        <v>5</v>
      </c>
    </row>
    <row r="5556" spans="1:13" x14ac:dyDescent="0.3">
      <c r="A5556" t="s">
        <v>287</v>
      </c>
      <c r="B5556">
        <v>2010</v>
      </c>
      <c r="C5556" s="1">
        <v>300000</v>
      </c>
      <c r="D5556">
        <v>120000</v>
      </c>
      <c r="E5556" t="s">
        <v>14</v>
      </c>
      <c r="F5556" t="s">
        <v>25</v>
      </c>
      <c r="G5556" t="s">
        <v>12</v>
      </c>
      <c r="H5556" t="s">
        <v>121</v>
      </c>
      <c r="I5556" t="s">
        <v>1720</v>
      </c>
      <c r="J5556" t="s">
        <v>2152</v>
      </c>
      <c r="K5556" t="s">
        <v>2380</v>
      </c>
      <c r="L5556" t="s">
        <v>2381</v>
      </c>
      <c r="M5556">
        <v>7</v>
      </c>
    </row>
    <row r="5557" spans="1:13" x14ac:dyDescent="0.3">
      <c r="A5557" t="s">
        <v>2336</v>
      </c>
      <c r="B5557">
        <v>2016</v>
      </c>
      <c r="C5557" s="1">
        <v>350000</v>
      </c>
      <c r="D5557">
        <v>70000</v>
      </c>
      <c r="E5557" t="s">
        <v>10</v>
      </c>
      <c r="F5557" t="s">
        <v>25</v>
      </c>
      <c r="G5557" t="s">
        <v>12</v>
      </c>
      <c r="H5557" t="s">
        <v>126</v>
      </c>
      <c r="I5557" t="s">
        <v>2088</v>
      </c>
      <c r="J5557" t="s">
        <v>2089</v>
      </c>
      <c r="K5557" t="s">
        <v>2090</v>
      </c>
      <c r="L5557" t="s">
        <v>2091</v>
      </c>
      <c r="M5557">
        <v>5</v>
      </c>
    </row>
    <row r="5558" spans="1:13" x14ac:dyDescent="0.3">
      <c r="A5558" t="s">
        <v>219</v>
      </c>
      <c r="B5558">
        <v>2014</v>
      </c>
      <c r="C5558" s="1">
        <v>465000</v>
      </c>
      <c r="D5558">
        <v>90000</v>
      </c>
      <c r="E5558" t="s">
        <v>14</v>
      </c>
      <c r="F5558" t="s">
        <v>25</v>
      </c>
      <c r="G5558" t="s">
        <v>12</v>
      </c>
      <c r="H5558" t="s">
        <v>121</v>
      </c>
      <c r="I5558" t="s">
        <v>1624</v>
      </c>
      <c r="J5558" t="s">
        <v>1625</v>
      </c>
      <c r="K5558" t="s">
        <v>1626</v>
      </c>
      <c r="L5558" t="s">
        <v>1627</v>
      </c>
      <c r="M5558">
        <v>5</v>
      </c>
    </row>
    <row r="5559" spans="1:13" x14ac:dyDescent="0.3">
      <c r="A5559" t="s">
        <v>1059</v>
      </c>
      <c r="B5559">
        <v>2010</v>
      </c>
      <c r="C5559" s="1">
        <v>200000</v>
      </c>
      <c r="D5559">
        <v>188000</v>
      </c>
      <c r="E5559" t="s">
        <v>14</v>
      </c>
      <c r="F5559" t="s">
        <v>25</v>
      </c>
      <c r="G5559" t="s">
        <v>12</v>
      </c>
      <c r="H5559" t="s">
        <v>126</v>
      </c>
      <c r="I5559" t="s">
        <v>1805</v>
      </c>
      <c r="J5559" t="s">
        <v>1625</v>
      </c>
      <c r="K5559" t="s">
        <v>1701</v>
      </c>
      <c r="L5559" t="s">
        <v>1806</v>
      </c>
      <c r="M5559">
        <v>5</v>
      </c>
    </row>
    <row r="5560" spans="1:13" x14ac:dyDescent="0.3">
      <c r="A5560" t="s">
        <v>1064</v>
      </c>
      <c r="B5560">
        <v>2014</v>
      </c>
      <c r="C5560" s="1">
        <v>350000</v>
      </c>
      <c r="D5560">
        <v>120000</v>
      </c>
      <c r="E5560" t="s">
        <v>14</v>
      </c>
      <c r="F5560" t="s">
        <v>25</v>
      </c>
      <c r="G5560" t="s">
        <v>12</v>
      </c>
      <c r="H5560" t="s">
        <v>126</v>
      </c>
      <c r="I5560" t="s">
        <v>1713</v>
      </c>
      <c r="J5560" t="s">
        <v>1625</v>
      </c>
      <c r="K5560" t="s">
        <v>1714</v>
      </c>
      <c r="L5560" t="s">
        <v>1715</v>
      </c>
      <c r="M5560">
        <v>8</v>
      </c>
    </row>
    <row r="5561" spans="1:13" x14ac:dyDescent="0.3">
      <c r="A5561" t="s">
        <v>520</v>
      </c>
      <c r="B5561">
        <v>2015</v>
      </c>
      <c r="C5561" s="1">
        <v>650000</v>
      </c>
      <c r="D5561">
        <v>80000</v>
      </c>
      <c r="E5561" t="s">
        <v>10</v>
      </c>
      <c r="F5561" t="s">
        <v>25</v>
      </c>
      <c r="G5561" t="s">
        <v>12</v>
      </c>
      <c r="H5561" t="s">
        <v>121</v>
      </c>
      <c r="I5561" t="s">
        <v>2065</v>
      </c>
      <c r="J5561" t="s">
        <v>1634</v>
      </c>
      <c r="K5561" t="s">
        <v>1751</v>
      </c>
      <c r="L5561" t="s">
        <v>1752</v>
      </c>
      <c r="M5561">
        <v>5</v>
      </c>
    </row>
    <row r="5562" spans="1:13" x14ac:dyDescent="0.3">
      <c r="A5562" t="s">
        <v>531</v>
      </c>
      <c r="B5562">
        <v>2010</v>
      </c>
      <c r="C5562" s="1">
        <v>150000</v>
      </c>
      <c r="D5562">
        <v>123278</v>
      </c>
      <c r="E5562" t="s">
        <v>10</v>
      </c>
      <c r="F5562" t="s">
        <v>25</v>
      </c>
      <c r="G5562" t="s">
        <v>12</v>
      </c>
      <c r="H5562" t="s">
        <v>126</v>
      </c>
      <c r="I5562" t="s">
        <v>1807</v>
      </c>
      <c r="J5562" t="s">
        <v>1647</v>
      </c>
      <c r="K5562" t="s">
        <v>1808</v>
      </c>
      <c r="L5562" t="s">
        <v>1809</v>
      </c>
      <c r="M5562">
        <v>5</v>
      </c>
    </row>
    <row r="5563" spans="1:13" x14ac:dyDescent="0.3">
      <c r="A5563" t="s">
        <v>157</v>
      </c>
      <c r="B5563">
        <v>2014</v>
      </c>
      <c r="C5563" s="1">
        <v>560000</v>
      </c>
      <c r="D5563">
        <v>100000</v>
      </c>
      <c r="E5563" t="s">
        <v>14</v>
      </c>
      <c r="F5563" t="s">
        <v>25</v>
      </c>
      <c r="G5563" t="s">
        <v>12</v>
      </c>
      <c r="H5563" t="s">
        <v>126</v>
      </c>
      <c r="I5563" t="s">
        <v>1777</v>
      </c>
      <c r="J5563" t="s">
        <v>1629</v>
      </c>
      <c r="K5563" t="s">
        <v>1698</v>
      </c>
      <c r="L5563" t="s">
        <v>1686</v>
      </c>
      <c r="M5563">
        <v>5</v>
      </c>
    </row>
    <row r="5564" spans="1:13" x14ac:dyDescent="0.3">
      <c r="A5564" t="s">
        <v>1264</v>
      </c>
      <c r="B5564">
        <v>2015</v>
      </c>
      <c r="C5564" s="1">
        <v>625000</v>
      </c>
      <c r="D5564">
        <v>90000</v>
      </c>
      <c r="E5564" t="s">
        <v>14</v>
      </c>
      <c r="F5564" t="s">
        <v>25</v>
      </c>
      <c r="G5564" t="s">
        <v>12</v>
      </c>
      <c r="H5564" t="s">
        <v>121</v>
      </c>
      <c r="I5564" t="s">
        <v>2266</v>
      </c>
      <c r="J5564" t="s">
        <v>1639</v>
      </c>
      <c r="K5564" t="s">
        <v>1692</v>
      </c>
      <c r="L5564" t="s">
        <v>2267</v>
      </c>
      <c r="M5564">
        <v>5</v>
      </c>
    </row>
    <row r="5565" spans="1:13" x14ac:dyDescent="0.3">
      <c r="A5565" t="s">
        <v>285</v>
      </c>
      <c r="B5565">
        <v>2012</v>
      </c>
      <c r="C5565" s="1">
        <v>220000</v>
      </c>
      <c r="D5565">
        <v>110000</v>
      </c>
      <c r="E5565" t="s">
        <v>14</v>
      </c>
      <c r="F5565" t="s">
        <v>25</v>
      </c>
      <c r="G5565" t="s">
        <v>12</v>
      </c>
      <c r="H5565" t="s">
        <v>121</v>
      </c>
      <c r="I5565" t="s">
        <v>1662</v>
      </c>
      <c r="J5565" t="s">
        <v>1663</v>
      </c>
      <c r="K5565" t="s">
        <v>2029</v>
      </c>
      <c r="L5565" t="s">
        <v>1665</v>
      </c>
      <c r="M5565">
        <v>5</v>
      </c>
    </row>
    <row r="5566" spans="1:13" x14ac:dyDescent="0.3">
      <c r="A5566" t="s">
        <v>409</v>
      </c>
      <c r="B5566">
        <v>2013</v>
      </c>
      <c r="C5566" s="1">
        <v>250000</v>
      </c>
      <c r="D5566">
        <v>110000</v>
      </c>
      <c r="E5566" t="s">
        <v>14</v>
      </c>
      <c r="F5566" t="s">
        <v>25</v>
      </c>
      <c r="G5566" t="s">
        <v>12</v>
      </c>
      <c r="H5566" t="s">
        <v>121</v>
      </c>
      <c r="I5566" t="s">
        <v>1662</v>
      </c>
      <c r="J5566" t="s">
        <v>1663</v>
      </c>
      <c r="K5566" t="s">
        <v>1664</v>
      </c>
      <c r="L5566" t="s">
        <v>1665</v>
      </c>
      <c r="M5566">
        <v>5</v>
      </c>
    </row>
    <row r="5567" spans="1:13" x14ac:dyDescent="0.3">
      <c r="A5567" t="s">
        <v>3164</v>
      </c>
      <c r="B5567">
        <v>2018</v>
      </c>
      <c r="C5567" s="1">
        <v>575000</v>
      </c>
      <c r="D5567">
        <v>70000</v>
      </c>
      <c r="E5567" t="s">
        <v>14</v>
      </c>
      <c r="F5567" t="s">
        <v>25</v>
      </c>
      <c r="G5567" t="s">
        <v>12</v>
      </c>
      <c r="H5567" t="s">
        <v>121</v>
      </c>
      <c r="I5567" t="s">
        <v>1779</v>
      </c>
      <c r="J5567" t="s">
        <v>1625</v>
      </c>
      <c r="K5567" t="s">
        <v>2090</v>
      </c>
      <c r="L5567" t="s">
        <v>2049</v>
      </c>
      <c r="M5567">
        <v>5</v>
      </c>
    </row>
    <row r="5568" spans="1:13" x14ac:dyDescent="0.3">
      <c r="A5568" t="s">
        <v>2866</v>
      </c>
      <c r="B5568">
        <v>2015</v>
      </c>
      <c r="C5568" s="1">
        <v>1050000</v>
      </c>
      <c r="D5568">
        <v>65000</v>
      </c>
      <c r="E5568" t="s">
        <v>14</v>
      </c>
      <c r="F5568" t="s">
        <v>25</v>
      </c>
      <c r="G5568" t="s">
        <v>12</v>
      </c>
      <c r="H5568" t="s">
        <v>121</v>
      </c>
      <c r="I5568" t="s">
        <v>1892</v>
      </c>
      <c r="J5568" t="s">
        <v>1742</v>
      </c>
      <c r="K5568" t="s">
        <v>2108</v>
      </c>
      <c r="L5568" t="s">
        <v>2109</v>
      </c>
      <c r="M5568">
        <v>7</v>
      </c>
    </row>
    <row r="5569" spans="1:13" x14ac:dyDescent="0.3">
      <c r="A5569" t="s">
        <v>137</v>
      </c>
      <c r="B5569">
        <v>2015</v>
      </c>
      <c r="C5569" s="1">
        <v>3000000</v>
      </c>
      <c r="D5569">
        <v>70000</v>
      </c>
      <c r="E5569" t="s">
        <v>14</v>
      </c>
      <c r="F5569" t="s">
        <v>25</v>
      </c>
      <c r="G5569" t="s">
        <v>19</v>
      </c>
      <c r="H5569" t="s">
        <v>126</v>
      </c>
      <c r="I5569" t="s">
        <v>2763</v>
      </c>
      <c r="J5569" t="s">
        <v>1742</v>
      </c>
      <c r="K5569" t="s">
        <v>2876</v>
      </c>
      <c r="L5569" t="s">
        <v>2877</v>
      </c>
      <c r="M5569">
        <v>5</v>
      </c>
    </row>
    <row r="5570" spans="1:13" x14ac:dyDescent="0.3">
      <c r="A5570" t="s">
        <v>2944</v>
      </c>
      <c r="B5570">
        <v>2012</v>
      </c>
      <c r="C5570" s="1">
        <v>200000</v>
      </c>
      <c r="D5570">
        <v>90000</v>
      </c>
      <c r="E5570" t="s">
        <v>14</v>
      </c>
      <c r="F5570" t="s">
        <v>25</v>
      </c>
      <c r="G5570" t="s">
        <v>12</v>
      </c>
      <c r="H5570" t="s">
        <v>154</v>
      </c>
      <c r="I5570" t="s">
        <v>2163</v>
      </c>
      <c r="J5570" t="s">
        <v>1742</v>
      </c>
      <c r="K5570" t="s">
        <v>1905</v>
      </c>
      <c r="L5570" t="s">
        <v>1744</v>
      </c>
      <c r="M5570">
        <v>7</v>
      </c>
    </row>
    <row r="5571" spans="1:13" x14ac:dyDescent="0.3">
      <c r="A5571" t="s">
        <v>346</v>
      </c>
      <c r="B5571">
        <v>2016</v>
      </c>
      <c r="C5571" s="1">
        <v>262000</v>
      </c>
      <c r="D5571">
        <v>50000</v>
      </c>
      <c r="E5571" t="s">
        <v>10</v>
      </c>
      <c r="F5571" t="s">
        <v>25</v>
      </c>
      <c r="G5571" t="s">
        <v>12</v>
      </c>
      <c r="H5571" t="s">
        <v>121</v>
      </c>
      <c r="I5571" t="s">
        <v>2085</v>
      </c>
      <c r="J5571" t="s">
        <v>1655</v>
      </c>
      <c r="K5571" t="s">
        <v>1711</v>
      </c>
      <c r="L5571" t="s">
        <v>1712</v>
      </c>
      <c r="M5571">
        <v>5</v>
      </c>
    </row>
    <row r="5572" spans="1:13" x14ac:dyDescent="0.3">
      <c r="A5572" t="s">
        <v>241</v>
      </c>
      <c r="B5572">
        <v>2018</v>
      </c>
      <c r="C5572" s="1">
        <v>299000</v>
      </c>
      <c r="D5572">
        <v>33000</v>
      </c>
      <c r="E5572" t="s">
        <v>10</v>
      </c>
      <c r="F5572" t="s">
        <v>25</v>
      </c>
      <c r="G5572" t="s">
        <v>12</v>
      </c>
      <c r="H5572" t="s">
        <v>121</v>
      </c>
      <c r="I5572" t="s">
        <v>2031</v>
      </c>
      <c r="J5572" t="s">
        <v>2250</v>
      </c>
      <c r="K5572" t="s">
        <v>2251</v>
      </c>
      <c r="L5572" t="s">
        <v>2252</v>
      </c>
      <c r="M5572">
        <v>5</v>
      </c>
    </row>
    <row r="5573" spans="1:13" x14ac:dyDescent="0.3">
      <c r="A5573" t="s">
        <v>354</v>
      </c>
      <c r="B5573">
        <v>2015</v>
      </c>
      <c r="C5573" s="1">
        <v>250000</v>
      </c>
      <c r="D5573">
        <v>26500</v>
      </c>
      <c r="E5573" t="s">
        <v>10</v>
      </c>
      <c r="F5573" t="s">
        <v>25</v>
      </c>
      <c r="G5573" t="s">
        <v>12</v>
      </c>
      <c r="H5573" t="s">
        <v>121</v>
      </c>
      <c r="I5573" t="s">
        <v>2085</v>
      </c>
      <c r="J5573" t="s">
        <v>1655</v>
      </c>
      <c r="K5573" t="s">
        <v>1711</v>
      </c>
      <c r="L5573" t="s">
        <v>1712</v>
      </c>
      <c r="M5573">
        <v>5</v>
      </c>
    </row>
    <row r="5574" spans="1:13" x14ac:dyDescent="0.3">
      <c r="A5574" t="s">
        <v>161</v>
      </c>
      <c r="B5574">
        <v>2011</v>
      </c>
      <c r="C5574" s="1">
        <v>140000</v>
      </c>
      <c r="D5574">
        <v>60000</v>
      </c>
      <c r="E5574" t="s">
        <v>10</v>
      </c>
      <c r="F5574" t="s">
        <v>25</v>
      </c>
      <c r="G5574" t="s">
        <v>12</v>
      </c>
      <c r="H5574" t="s">
        <v>151</v>
      </c>
      <c r="I5574" t="s">
        <v>1919</v>
      </c>
      <c r="J5574" t="s">
        <v>1850</v>
      </c>
      <c r="K5574" t="s">
        <v>1920</v>
      </c>
      <c r="L5574" t="s">
        <v>1921</v>
      </c>
      <c r="M5574">
        <v>5</v>
      </c>
    </row>
    <row r="5575" spans="1:13" x14ac:dyDescent="0.3">
      <c r="A5575" t="s">
        <v>219</v>
      </c>
      <c r="B5575">
        <v>2013</v>
      </c>
      <c r="C5575" s="1">
        <v>360000</v>
      </c>
      <c r="D5575">
        <v>70000</v>
      </c>
      <c r="E5575" t="s">
        <v>14</v>
      </c>
      <c r="F5575" t="s">
        <v>25</v>
      </c>
      <c r="G5575" t="s">
        <v>12</v>
      </c>
      <c r="H5575" t="s">
        <v>154</v>
      </c>
      <c r="I5575" t="s">
        <v>1624</v>
      </c>
      <c r="J5575" t="s">
        <v>1625</v>
      </c>
      <c r="K5575" t="s">
        <v>1626</v>
      </c>
      <c r="L5575" t="s">
        <v>1627</v>
      </c>
      <c r="M5575">
        <v>5</v>
      </c>
    </row>
    <row r="5576" spans="1:13" x14ac:dyDescent="0.3">
      <c r="A5576" t="s">
        <v>375</v>
      </c>
      <c r="B5576">
        <v>2015</v>
      </c>
      <c r="C5576" s="1">
        <v>210000</v>
      </c>
      <c r="D5576">
        <v>80000</v>
      </c>
      <c r="E5576" t="s">
        <v>10</v>
      </c>
      <c r="F5576" t="s">
        <v>25</v>
      </c>
      <c r="G5576" t="s">
        <v>12</v>
      </c>
      <c r="H5576" t="s">
        <v>121</v>
      </c>
      <c r="I5576" t="s">
        <v>1738</v>
      </c>
      <c r="J5576" t="s">
        <v>1681</v>
      </c>
      <c r="K5576" t="s">
        <v>2208</v>
      </c>
      <c r="L5576" t="s">
        <v>1739</v>
      </c>
      <c r="M5576">
        <v>5</v>
      </c>
    </row>
    <row r="5577" spans="1:13" x14ac:dyDescent="0.3">
      <c r="A5577" t="s">
        <v>338</v>
      </c>
      <c r="B5577">
        <v>2017</v>
      </c>
      <c r="C5577" s="1">
        <v>600000</v>
      </c>
      <c r="D5577">
        <v>60000</v>
      </c>
      <c r="E5577" t="s">
        <v>14</v>
      </c>
      <c r="F5577" t="s">
        <v>25</v>
      </c>
      <c r="G5577" t="s">
        <v>12</v>
      </c>
      <c r="H5577" t="s">
        <v>121</v>
      </c>
      <c r="I5577" t="s">
        <v>1691</v>
      </c>
      <c r="J5577" t="s">
        <v>1639</v>
      </c>
      <c r="K5577" t="s">
        <v>1692</v>
      </c>
      <c r="L5577" t="s">
        <v>1693</v>
      </c>
      <c r="M5577">
        <v>5</v>
      </c>
    </row>
    <row r="5578" spans="1:13" x14ac:dyDescent="0.3">
      <c r="A5578" t="s">
        <v>325</v>
      </c>
      <c r="B5578">
        <v>2011</v>
      </c>
      <c r="C5578" s="1">
        <v>210000</v>
      </c>
      <c r="D5578">
        <v>100000</v>
      </c>
      <c r="E5578" t="s">
        <v>14</v>
      </c>
      <c r="F5578" t="s">
        <v>25</v>
      </c>
      <c r="G5578" t="s">
        <v>12</v>
      </c>
      <c r="H5578" t="s">
        <v>121</v>
      </c>
      <c r="I5578" t="s">
        <v>2722</v>
      </c>
      <c r="J5578" t="s">
        <v>1704</v>
      </c>
      <c r="K5578" t="s">
        <v>2035</v>
      </c>
      <c r="L5578" t="s">
        <v>3730</v>
      </c>
      <c r="M5578">
        <v>5</v>
      </c>
    </row>
    <row r="5579" spans="1:13" x14ac:dyDescent="0.3">
      <c r="A5579" t="s">
        <v>985</v>
      </c>
      <c r="B5579">
        <v>2011</v>
      </c>
      <c r="C5579" s="1">
        <v>300000</v>
      </c>
      <c r="D5579">
        <v>80000</v>
      </c>
      <c r="E5579" t="s">
        <v>14</v>
      </c>
      <c r="F5579" t="s">
        <v>25</v>
      </c>
      <c r="G5579" t="s">
        <v>12</v>
      </c>
      <c r="H5579" t="s">
        <v>126</v>
      </c>
      <c r="I5579" t="s">
        <v>1831</v>
      </c>
      <c r="J5579" t="s">
        <v>1832</v>
      </c>
      <c r="K5579" t="s">
        <v>1833</v>
      </c>
      <c r="L5579" t="s">
        <v>1631</v>
      </c>
      <c r="M5579">
        <v>5</v>
      </c>
    </row>
    <row r="5580" spans="1:13" x14ac:dyDescent="0.3">
      <c r="A5580" t="s">
        <v>685</v>
      </c>
      <c r="B5580">
        <v>2016</v>
      </c>
      <c r="C5580" s="1">
        <v>450000</v>
      </c>
      <c r="D5580">
        <v>35000</v>
      </c>
      <c r="E5580" t="s">
        <v>10</v>
      </c>
      <c r="F5580" t="s">
        <v>25</v>
      </c>
      <c r="G5580" t="s">
        <v>12</v>
      </c>
      <c r="H5580" t="s">
        <v>121</v>
      </c>
      <c r="I5580" t="s">
        <v>1677</v>
      </c>
      <c r="J5580" t="s">
        <v>1647</v>
      </c>
      <c r="K5580" t="s">
        <v>1682</v>
      </c>
      <c r="L5580" t="s">
        <v>1865</v>
      </c>
      <c r="M5580">
        <v>5</v>
      </c>
    </row>
    <row r="5581" spans="1:13" x14ac:dyDescent="0.3">
      <c r="A5581" t="s">
        <v>726</v>
      </c>
      <c r="B5581">
        <v>2018</v>
      </c>
      <c r="C5581" s="1">
        <v>3200000</v>
      </c>
      <c r="D5581">
        <v>35000</v>
      </c>
      <c r="E5581" t="s">
        <v>14</v>
      </c>
      <c r="F5581" t="s">
        <v>25</v>
      </c>
      <c r="G5581" t="s">
        <v>19</v>
      </c>
      <c r="H5581" t="s">
        <v>121</v>
      </c>
      <c r="I5581" t="s">
        <v>2727</v>
      </c>
      <c r="J5581" t="s">
        <v>2728</v>
      </c>
      <c r="K5581" t="s">
        <v>2729</v>
      </c>
      <c r="L5581" t="s">
        <v>2730</v>
      </c>
      <c r="M5581">
        <v>7</v>
      </c>
    </row>
    <row r="5582" spans="1:13" x14ac:dyDescent="0.3">
      <c r="A5582" t="s">
        <v>645</v>
      </c>
      <c r="B5582">
        <v>2019</v>
      </c>
      <c r="C5582" s="1">
        <v>550000</v>
      </c>
      <c r="D5582">
        <v>10000</v>
      </c>
      <c r="E5582" t="s">
        <v>10</v>
      </c>
      <c r="F5582" t="s">
        <v>25</v>
      </c>
      <c r="G5582" t="s">
        <v>12</v>
      </c>
      <c r="H5582" t="s">
        <v>121</v>
      </c>
      <c r="I5582" t="s">
        <v>1677</v>
      </c>
      <c r="J5582" t="s">
        <v>1647</v>
      </c>
      <c r="K5582" t="s">
        <v>1648</v>
      </c>
      <c r="L5582" t="s">
        <v>1649</v>
      </c>
      <c r="M5582">
        <v>5</v>
      </c>
    </row>
    <row r="5583" spans="1:13" x14ac:dyDescent="0.3">
      <c r="A5583" t="s">
        <v>3731</v>
      </c>
      <c r="B5583">
        <v>2011</v>
      </c>
      <c r="C5583" s="1">
        <v>100000</v>
      </c>
      <c r="D5583">
        <v>80000</v>
      </c>
      <c r="E5583" t="s">
        <v>14</v>
      </c>
      <c r="F5583" t="s">
        <v>25</v>
      </c>
      <c r="G5583" t="s">
        <v>12</v>
      </c>
      <c r="H5583" t="s">
        <v>121</v>
      </c>
      <c r="I5583" t="s">
        <v>1970</v>
      </c>
      <c r="J5583" t="s">
        <v>1625</v>
      </c>
      <c r="K5583" t="s">
        <v>2035</v>
      </c>
      <c r="L5583" t="s">
        <v>3732</v>
      </c>
      <c r="M5583">
        <v>5</v>
      </c>
    </row>
    <row r="5584" spans="1:13" x14ac:dyDescent="0.3">
      <c r="A5584" t="s">
        <v>241</v>
      </c>
      <c r="B5584">
        <v>2012</v>
      </c>
      <c r="C5584" s="1">
        <v>185000</v>
      </c>
      <c r="D5584">
        <v>50000</v>
      </c>
      <c r="E5584" t="s">
        <v>10</v>
      </c>
      <c r="F5584" t="s">
        <v>25</v>
      </c>
      <c r="G5584" t="s">
        <v>12</v>
      </c>
      <c r="H5584" t="s">
        <v>126</v>
      </c>
      <c r="I5584" t="s">
        <v>2031</v>
      </c>
      <c r="J5584" t="s">
        <v>2250</v>
      </c>
      <c r="K5584" t="s">
        <v>2251</v>
      </c>
      <c r="L5584" t="s">
        <v>2252</v>
      </c>
      <c r="M5584">
        <v>5</v>
      </c>
    </row>
    <row r="5585" spans="1:13" x14ac:dyDescent="0.3">
      <c r="A5585" t="s">
        <v>912</v>
      </c>
      <c r="B5585">
        <v>2006</v>
      </c>
      <c r="C5585" s="1">
        <v>80000</v>
      </c>
      <c r="D5585">
        <v>90000</v>
      </c>
      <c r="E5585" t="s">
        <v>10</v>
      </c>
      <c r="F5585" t="s">
        <v>25</v>
      </c>
      <c r="G5585" t="s">
        <v>12</v>
      </c>
      <c r="H5585" t="s">
        <v>126</v>
      </c>
      <c r="I5585" t="s">
        <v>1670</v>
      </c>
      <c r="J5585" t="s">
        <v>1651</v>
      </c>
      <c r="K5585" t="s">
        <v>2533</v>
      </c>
      <c r="L5585" t="s">
        <v>2868</v>
      </c>
      <c r="M5585">
        <v>5</v>
      </c>
    </row>
    <row r="5586" spans="1:13" x14ac:dyDescent="0.3">
      <c r="A5586" t="s">
        <v>346</v>
      </c>
      <c r="B5586">
        <v>2017</v>
      </c>
      <c r="C5586" s="1">
        <v>295000</v>
      </c>
      <c r="D5586">
        <v>80000</v>
      </c>
      <c r="E5586" t="s">
        <v>10</v>
      </c>
      <c r="F5586" t="s">
        <v>25</v>
      </c>
      <c r="G5586" t="s">
        <v>12</v>
      </c>
      <c r="H5586" t="s">
        <v>121</v>
      </c>
      <c r="I5586" t="s">
        <v>1710</v>
      </c>
      <c r="J5586" t="s">
        <v>1655</v>
      </c>
      <c r="K5586" t="s">
        <v>1711</v>
      </c>
      <c r="L5586" t="s">
        <v>1712</v>
      </c>
      <c r="M5586">
        <v>5</v>
      </c>
    </row>
    <row r="5587" spans="1:13" x14ac:dyDescent="0.3">
      <c r="A5587" t="s">
        <v>2618</v>
      </c>
      <c r="B5587">
        <v>2017</v>
      </c>
      <c r="C5587" s="1">
        <v>360000</v>
      </c>
      <c r="D5587">
        <v>25000</v>
      </c>
      <c r="E5587" t="s">
        <v>10</v>
      </c>
      <c r="F5587" t="s">
        <v>25</v>
      </c>
      <c r="G5587" t="s">
        <v>12</v>
      </c>
      <c r="H5587" t="s">
        <v>121</v>
      </c>
      <c r="I5587" t="s">
        <v>1915</v>
      </c>
      <c r="J5587" t="s">
        <v>1916</v>
      </c>
      <c r="K5587" t="s">
        <v>1678</v>
      </c>
      <c r="L5587" t="s">
        <v>1917</v>
      </c>
      <c r="M5587">
        <v>5</v>
      </c>
    </row>
    <row r="5588" spans="1:13" x14ac:dyDescent="0.3">
      <c r="A5588" t="s">
        <v>558</v>
      </c>
      <c r="B5588">
        <v>2014</v>
      </c>
      <c r="C5588" s="1">
        <v>210000</v>
      </c>
      <c r="D5588">
        <v>70000</v>
      </c>
      <c r="E5588" t="s">
        <v>10</v>
      </c>
      <c r="F5588" t="s">
        <v>25</v>
      </c>
      <c r="G5588" t="s">
        <v>12</v>
      </c>
      <c r="H5588" t="s">
        <v>121</v>
      </c>
      <c r="I5588" t="s">
        <v>2249</v>
      </c>
      <c r="J5588" t="s">
        <v>1730</v>
      </c>
      <c r="K5588" t="s">
        <v>1660</v>
      </c>
      <c r="L5588" t="s">
        <v>1731</v>
      </c>
      <c r="M5588">
        <v>5</v>
      </c>
    </row>
    <row r="5589" spans="1:13" x14ac:dyDescent="0.3">
      <c r="A5589" t="s">
        <v>3733</v>
      </c>
      <c r="B5589">
        <v>2019</v>
      </c>
      <c r="C5589" s="1">
        <v>585000</v>
      </c>
      <c r="D5589">
        <v>80000</v>
      </c>
      <c r="E5589" t="s">
        <v>10</v>
      </c>
      <c r="F5589" t="s">
        <v>25</v>
      </c>
      <c r="G5589" t="s">
        <v>19</v>
      </c>
      <c r="H5589" t="s">
        <v>121</v>
      </c>
      <c r="I5589" t="s">
        <v>2065</v>
      </c>
      <c r="J5589" t="s">
        <v>1647</v>
      </c>
      <c r="K5589" t="s">
        <v>1648</v>
      </c>
      <c r="L5589" t="s">
        <v>2508</v>
      </c>
      <c r="M5589">
        <v>5</v>
      </c>
    </row>
    <row r="5590" spans="1:13" x14ac:dyDescent="0.3">
      <c r="A5590" t="s">
        <v>3734</v>
      </c>
      <c r="B5590">
        <v>2016</v>
      </c>
      <c r="C5590" s="1">
        <v>560000</v>
      </c>
      <c r="D5590">
        <v>50000</v>
      </c>
      <c r="E5590" t="s">
        <v>14</v>
      </c>
      <c r="F5590" t="s">
        <v>25</v>
      </c>
      <c r="G5590" t="s">
        <v>12</v>
      </c>
      <c r="H5590" t="s">
        <v>121</v>
      </c>
      <c r="I5590" t="s">
        <v>1646</v>
      </c>
      <c r="J5590" t="s">
        <v>1629</v>
      </c>
      <c r="K5590" t="s">
        <v>2090</v>
      </c>
      <c r="L5590" t="s">
        <v>2262</v>
      </c>
      <c r="M5590">
        <v>5</v>
      </c>
    </row>
    <row r="5591" spans="1:13" x14ac:dyDescent="0.3">
      <c r="A5591" t="s">
        <v>496</v>
      </c>
      <c r="B5591">
        <v>2015</v>
      </c>
      <c r="C5591" s="1">
        <v>600000</v>
      </c>
      <c r="D5591">
        <v>70000</v>
      </c>
      <c r="E5591" t="s">
        <v>14</v>
      </c>
      <c r="F5591" t="s">
        <v>25</v>
      </c>
      <c r="G5591" t="s">
        <v>12</v>
      </c>
      <c r="H5591" t="s">
        <v>121</v>
      </c>
      <c r="I5591" t="s">
        <v>1777</v>
      </c>
      <c r="J5591" t="s">
        <v>1629</v>
      </c>
      <c r="K5591" t="s">
        <v>1698</v>
      </c>
      <c r="L5591" t="s">
        <v>1686</v>
      </c>
      <c r="M5591">
        <v>5</v>
      </c>
    </row>
    <row r="5592" spans="1:13" x14ac:dyDescent="0.3">
      <c r="A5592" t="s">
        <v>1414</v>
      </c>
      <c r="B5592">
        <v>2017</v>
      </c>
      <c r="C5592" s="1">
        <v>330000</v>
      </c>
      <c r="D5592">
        <v>60000</v>
      </c>
      <c r="E5592" t="s">
        <v>10</v>
      </c>
      <c r="F5592" t="s">
        <v>25</v>
      </c>
      <c r="G5592" t="s">
        <v>12</v>
      </c>
      <c r="H5592" t="s">
        <v>121</v>
      </c>
      <c r="I5592" t="s">
        <v>1738</v>
      </c>
      <c r="J5592" t="s">
        <v>1681</v>
      </c>
      <c r="K5592" t="s">
        <v>1678</v>
      </c>
      <c r="L5592" t="s">
        <v>1739</v>
      </c>
      <c r="M5592">
        <v>5</v>
      </c>
    </row>
    <row r="5593" spans="1:13" x14ac:dyDescent="0.3">
      <c r="A5593" t="s">
        <v>1083</v>
      </c>
      <c r="B5593">
        <v>2019</v>
      </c>
      <c r="C5593" s="1">
        <v>990000</v>
      </c>
      <c r="D5593">
        <v>15000</v>
      </c>
      <c r="E5593" t="s">
        <v>10</v>
      </c>
      <c r="F5593" t="s">
        <v>25</v>
      </c>
      <c r="G5593" t="s">
        <v>12</v>
      </c>
      <c r="H5593" t="s">
        <v>121</v>
      </c>
      <c r="I5593" t="s">
        <v>1733</v>
      </c>
      <c r="J5593" t="s">
        <v>1734</v>
      </c>
      <c r="K5593" t="s">
        <v>1735</v>
      </c>
      <c r="L5593" t="s">
        <v>1736</v>
      </c>
      <c r="M5593">
        <v>5</v>
      </c>
    </row>
    <row r="5594" spans="1:13" x14ac:dyDescent="0.3">
      <c r="A5594" t="s">
        <v>3027</v>
      </c>
      <c r="B5594">
        <v>2012</v>
      </c>
      <c r="C5594" s="1">
        <v>300000</v>
      </c>
      <c r="D5594">
        <v>90000</v>
      </c>
      <c r="E5594" t="s">
        <v>14</v>
      </c>
      <c r="F5594" t="s">
        <v>25</v>
      </c>
      <c r="G5594" t="s">
        <v>12</v>
      </c>
      <c r="H5594" t="s">
        <v>121</v>
      </c>
      <c r="I5594" t="s">
        <v>1658</v>
      </c>
      <c r="J5594" t="s">
        <v>1659</v>
      </c>
      <c r="K5594" t="s">
        <v>1660</v>
      </c>
      <c r="L5594" t="s">
        <v>1661</v>
      </c>
      <c r="M5594">
        <v>5</v>
      </c>
    </row>
    <row r="5595" spans="1:13" x14ac:dyDescent="0.3">
      <c r="A5595" t="s">
        <v>279</v>
      </c>
      <c r="B5595">
        <v>2018</v>
      </c>
      <c r="C5595" s="1">
        <v>650000</v>
      </c>
      <c r="D5595">
        <v>28000</v>
      </c>
      <c r="E5595" t="s">
        <v>10</v>
      </c>
      <c r="F5595" t="s">
        <v>25</v>
      </c>
      <c r="G5595" t="s">
        <v>12</v>
      </c>
      <c r="H5595" t="s">
        <v>121</v>
      </c>
      <c r="I5595" t="s">
        <v>1733</v>
      </c>
      <c r="J5595" t="s">
        <v>1681</v>
      </c>
      <c r="K5595" t="s">
        <v>1995</v>
      </c>
      <c r="L5595" t="s">
        <v>1996</v>
      </c>
      <c r="M5595">
        <v>5</v>
      </c>
    </row>
    <row r="5596" spans="1:13" x14ac:dyDescent="0.3">
      <c r="A5596" t="s">
        <v>1341</v>
      </c>
      <c r="B5596">
        <v>2019</v>
      </c>
      <c r="C5596" s="1">
        <v>695000</v>
      </c>
      <c r="D5596">
        <v>20000</v>
      </c>
      <c r="E5596" t="s">
        <v>10</v>
      </c>
      <c r="F5596" t="s">
        <v>25</v>
      </c>
      <c r="G5596" t="s">
        <v>19</v>
      </c>
      <c r="H5596" t="s">
        <v>121</v>
      </c>
      <c r="I5596" t="s">
        <v>2065</v>
      </c>
      <c r="J5596" t="s">
        <v>1647</v>
      </c>
      <c r="K5596" t="s">
        <v>1648</v>
      </c>
      <c r="L5596" t="s">
        <v>2060</v>
      </c>
      <c r="M5596">
        <v>5</v>
      </c>
    </row>
    <row r="5597" spans="1:13" x14ac:dyDescent="0.3">
      <c r="A5597" t="s">
        <v>333</v>
      </c>
      <c r="B5597">
        <v>2014</v>
      </c>
      <c r="C5597" s="1">
        <v>300000</v>
      </c>
      <c r="D5597">
        <v>60000</v>
      </c>
      <c r="E5597" t="s">
        <v>14</v>
      </c>
      <c r="F5597" t="s">
        <v>25</v>
      </c>
      <c r="G5597" t="s">
        <v>12</v>
      </c>
      <c r="H5597" t="s">
        <v>121</v>
      </c>
      <c r="I5597" t="s">
        <v>2178</v>
      </c>
      <c r="J5597" t="s">
        <v>2179</v>
      </c>
      <c r="K5597" t="s">
        <v>2124</v>
      </c>
      <c r="L5597" t="s">
        <v>2180</v>
      </c>
      <c r="M5597">
        <v>5</v>
      </c>
    </row>
    <row r="5598" spans="1:13" x14ac:dyDescent="0.3">
      <c r="A5598" t="s">
        <v>354</v>
      </c>
      <c r="B5598">
        <v>2015</v>
      </c>
      <c r="C5598" s="1">
        <v>270000</v>
      </c>
      <c r="D5598">
        <v>22000</v>
      </c>
      <c r="E5598" t="s">
        <v>10</v>
      </c>
      <c r="F5598" t="s">
        <v>25</v>
      </c>
      <c r="G5598" t="s">
        <v>12</v>
      </c>
      <c r="H5598" t="s">
        <v>121</v>
      </c>
      <c r="I5598" t="s">
        <v>2085</v>
      </c>
      <c r="J5598" t="s">
        <v>1655</v>
      </c>
      <c r="K5598" t="s">
        <v>1711</v>
      </c>
      <c r="L5598" t="s">
        <v>1712</v>
      </c>
      <c r="M5598">
        <v>5</v>
      </c>
    </row>
    <row r="5599" spans="1:13" x14ac:dyDescent="0.3">
      <c r="A5599" t="s">
        <v>436</v>
      </c>
      <c r="B5599">
        <v>2010</v>
      </c>
      <c r="C5599" s="1">
        <v>185000</v>
      </c>
      <c r="D5599">
        <v>70000</v>
      </c>
      <c r="E5599" t="s">
        <v>14</v>
      </c>
      <c r="F5599" t="s">
        <v>25</v>
      </c>
      <c r="G5599" t="s">
        <v>12</v>
      </c>
      <c r="H5599" t="s">
        <v>126</v>
      </c>
      <c r="I5599" t="s">
        <v>2163</v>
      </c>
      <c r="J5599" t="s">
        <v>1742</v>
      </c>
      <c r="K5599" t="s">
        <v>1905</v>
      </c>
      <c r="L5599" t="s">
        <v>1744</v>
      </c>
      <c r="M5599">
        <v>7</v>
      </c>
    </row>
    <row r="5600" spans="1:13" x14ac:dyDescent="0.3">
      <c r="A5600" t="s">
        <v>1156</v>
      </c>
      <c r="B5600">
        <v>2013</v>
      </c>
      <c r="C5600" s="1">
        <v>200000</v>
      </c>
      <c r="D5600">
        <v>80000</v>
      </c>
      <c r="E5600" t="s">
        <v>14</v>
      </c>
      <c r="F5600" t="s">
        <v>25</v>
      </c>
      <c r="G5600" t="s">
        <v>12</v>
      </c>
      <c r="H5600" t="s">
        <v>121</v>
      </c>
      <c r="I5600" t="s">
        <v>2525</v>
      </c>
      <c r="J5600" t="s">
        <v>1625</v>
      </c>
      <c r="K5600" t="s">
        <v>2537</v>
      </c>
      <c r="L5600" t="s">
        <v>2538</v>
      </c>
      <c r="M5600">
        <v>5</v>
      </c>
    </row>
    <row r="5601" spans="1:13" x14ac:dyDescent="0.3">
      <c r="A5601" t="s">
        <v>3735</v>
      </c>
      <c r="B5601">
        <v>2019</v>
      </c>
      <c r="C5601" s="1">
        <v>459999</v>
      </c>
      <c r="D5601">
        <v>35000</v>
      </c>
      <c r="E5601" t="s">
        <v>22</v>
      </c>
      <c r="F5601" t="s">
        <v>25</v>
      </c>
      <c r="G5601" t="s">
        <v>12</v>
      </c>
      <c r="H5601" t="s">
        <v>121</v>
      </c>
      <c r="I5601" t="s">
        <v>2067</v>
      </c>
      <c r="J5601" t="s">
        <v>1730</v>
      </c>
      <c r="K5601" t="s">
        <v>2068</v>
      </c>
      <c r="L5601" t="s">
        <v>1855</v>
      </c>
      <c r="M5601">
        <v>5</v>
      </c>
    </row>
    <row r="5602" spans="1:13" x14ac:dyDescent="0.3">
      <c r="A5602" t="s">
        <v>3736</v>
      </c>
      <c r="B5602">
        <v>2018</v>
      </c>
      <c r="C5602" s="1">
        <v>860000</v>
      </c>
      <c r="D5602">
        <v>60000</v>
      </c>
      <c r="E5602" t="s">
        <v>14</v>
      </c>
      <c r="F5602" t="s">
        <v>25</v>
      </c>
      <c r="G5602" t="s">
        <v>12</v>
      </c>
      <c r="H5602" t="s">
        <v>121</v>
      </c>
      <c r="I5602" t="s">
        <v>1700</v>
      </c>
      <c r="J5602" t="s">
        <v>1634</v>
      </c>
      <c r="K5602" t="s">
        <v>1995</v>
      </c>
      <c r="L5602" t="s">
        <v>2011</v>
      </c>
      <c r="M5602">
        <v>5</v>
      </c>
    </row>
    <row r="5603" spans="1:13" x14ac:dyDescent="0.3">
      <c r="A5603" t="s">
        <v>1162</v>
      </c>
      <c r="B5603">
        <v>2018</v>
      </c>
      <c r="C5603" s="1">
        <v>400000</v>
      </c>
      <c r="D5603">
        <v>20000</v>
      </c>
      <c r="E5603" t="s">
        <v>10</v>
      </c>
      <c r="F5603" t="s">
        <v>25</v>
      </c>
      <c r="G5603" t="s">
        <v>12</v>
      </c>
      <c r="H5603" t="s">
        <v>121</v>
      </c>
      <c r="I5603" t="s">
        <v>2188</v>
      </c>
      <c r="J5603" t="s">
        <v>1704</v>
      </c>
      <c r="K5603" t="s">
        <v>2064</v>
      </c>
      <c r="L5603" t="s">
        <v>1706</v>
      </c>
      <c r="M5603">
        <v>5</v>
      </c>
    </row>
    <row r="5604" spans="1:13" x14ac:dyDescent="0.3">
      <c r="A5604" t="s">
        <v>400</v>
      </c>
      <c r="B5604">
        <v>2013</v>
      </c>
      <c r="C5604" s="1">
        <v>240000</v>
      </c>
      <c r="D5604">
        <v>142000</v>
      </c>
      <c r="E5604" t="s">
        <v>14</v>
      </c>
      <c r="F5604" t="s">
        <v>25</v>
      </c>
      <c r="G5604" t="s">
        <v>12</v>
      </c>
      <c r="H5604" t="s">
        <v>126</v>
      </c>
      <c r="I5604" t="s">
        <v>2472</v>
      </c>
      <c r="J5604" t="s">
        <v>1625</v>
      </c>
      <c r="K5604" t="s">
        <v>2473</v>
      </c>
      <c r="L5604" t="s">
        <v>1627</v>
      </c>
      <c r="M5604">
        <v>5</v>
      </c>
    </row>
    <row r="5605" spans="1:13" x14ac:dyDescent="0.3">
      <c r="A5605" t="s">
        <v>471</v>
      </c>
      <c r="B5605">
        <v>2015</v>
      </c>
      <c r="C5605" s="1">
        <v>570000</v>
      </c>
      <c r="D5605">
        <v>72000</v>
      </c>
      <c r="E5605" t="s">
        <v>14</v>
      </c>
      <c r="F5605" t="s">
        <v>25</v>
      </c>
      <c r="G5605" t="s">
        <v>12</v>
      </c>
      <c r="H5605" t="s">
        <v>121</v>
      </c>
      <c r="I5605" t="s">
        <v>1699</v>
      </c>
      <c r="J5605" t="s">
        <v>1625</v>
      </c>
      <c r="K5605" t="s">
        <v>1626</v>
      </c>
      <c r="L5605" t="s">
        <v>1627</v>
      </c>
      <c r="M5605">
        <v>5</v>
      </c>
    </row>
    <row r="5606" spans="1:13" x14ac:dyDescent="0.3">
      <c r="A5606" t="s">
        <v>182</v>
      </c>
      <c r="B5606">
        <v>2018</v>
      </c>
      <c r="C5606" s="1">
        <v>850000</v>
      </c>
      <c r="D5606">
        <v>90000</v>
      </c>
      <c r="E5606" t="s">
        <v>14</v>
      </c>
      <c r="F5606" t="s">
        <v>25</v>
      </c>
      <c r="G5606" t="s">
        <v>12</v>
      </c>
      <c r="H5606" t="s">
        <v>121</v>
      </c>
      <c r="I5606" t="s">
        <v>1638</v>
      </c>
      <c r="J5606" t="s">
        <v>1629</v>
      </c>
      <c r="K5606" t="s">
        <v>1914</v>
      </c>
      <c r="L5606" t="s">
        <v>1836</v>
      </c>
      <c r="M5606">
        <v>5</v>
      </c>
    </row>
    <row r="5607" spans="1:13" x14ac:dyDescent="0.3">
      <c r="A5607" t="s">
        <v>285</v>
      </c>
      <c r="B5607">
        <v>2011</v>
      </c>
      <c r="C5607" s="1">
        <v>155000</v>
      </c>
      <c r="D5607">
        <v>80000</v>
      </c>
      <c r="E5607" t="s">
        <v>14</v>
      </c>
      <c r="F5607" t="s">
        <v>25</v>
      </c>
      <c r="G5607" t="s">
        <v>12</v>
      </c>
      <c r="H5607" t="s">
        <v>154</v>
      </c>
      <c r="I5607" t="s">
        <v>1662</v>
      </c>
      <c r="J5607" t="s">
        <v>1663</v>
      </c>
      <c r="K5607" t="s">
        <v>2029</v>
      </c>
      <c r="L5607" t="s">
        <v>1665</v>
      </c>
      <c r="M5607">
        <v>5</v>
      </c>
    </row>
    <row r="5608" spans="1:13" x14ac:dyDescent="0.3">
      <c r="A5608" t="s">
        <v>903</v>
      </c>
      <c r="B5608">
        <v>2011</v>
      </c>
      <c r="C5608" s="1">
        <v>270000</v>
      </c>
      <c r="D5608">
        <v>125000</v>
      </c>
      <c r="E5608" t="s">
        <v>14</v>
      </c>
      <c r="F5608" t="s">
        <v>25</v>
      </c>
      <c r="G5608" t="s">
        <v>12</v>
      </c>
      <c r="H5608" t="s">
        <v>121</v>
      </c>
      <c r="I5608" t="s">
        <v>1638</v>
      </c>
      <c r="J5608" t="s">
        <v>1639</v>
      </c>
      <c r="K5608" t="s">
        <v>1640</v>
      </c>
      <c r="L5608" t="s">
        <v>1641</v>
      </c>
      <c r="M5608">
        <v>5</v>
      </c>
    </row>
    <row r="5609" spans="1:13" x14ac:dyDescent="0.3">
      <c r="A5609" t="s">
        <v>706</v>
      </c>
      <c r="B5609">
        <v>2015</v>
      </c>
      <c r="C5609" s="1">
        <v>610000</v>
      </c>
      <c r="D5609">
        <v>33000</v>
      </c>
      <c r="E5609" t="s">
        <v>10</v>
      </c>
      <c r="F5609" t="s">
        <v>25</v>
      </c>
      <c r="G5609" t="s">
        <v>12</v>
      </c>
      <c r="H5609" t="s">
        <v>121</v>
      </c>
      <c r="I5609" t="s">
        <v>2735</v>
      </c>
      <c r="J5609" t="s">
        <v>1828</v>
      </c>
      <c r="K5609" t="s">
        <v>2024</v>
      </c>
      <c r="L5609" t="s">
        <v>1830</v>
      </c>
      <c r="M5609">
        <v>5</v>
      </c>
    </row>
    <row r="5610" spans="1:13" x14ac:dyDescent="0.3">
      <c r="A5610" t="s">
        <v>687</v>
      </c>
      <c r="B5610">
        <v>2015</v>
      </c>
      <c r="C5610" s="1">
        <v>1000000</v>
      </c>
      <c r="D5610">
        <v>50000</v>
      </c>
      <c r="E5610" t="s">
        <v>14</v>
      </c>
      <c r="F5610" t="s">
        <v>25</v>
      </c>
      <c r="G5610" t="s">
        <v>12</v>
      </c>
      <c r="H5610" t="s">
        <v>121</v>
      </c>
      <c r="I5610" t="s">
        <v>1911</v>
      </c>
      <c r="J5610" t="s">
        <v>1900</v>
      </c>
      <c r="K5610" t="s">
        <v>1912</v>
      </c>
      <c r="L5610" t="s">
        <v>1913</v>
      </c>
      <c r="M5610">
        <v>5</v>
      </c>
    </row>
    <row r="5611" spans="1:13" x14ac:dyDescent="0.3">
      <c r="A5611" t="s">
        <v>160</v>
      </c>
      <c r="B5611">
        <v>2012</v>
      </c>
      <c r="C5611" s="1">
        <v>450000</v>
      </c>
      <c r="D5611">
        <v>120000</v>
      </c>
      <c r="E5611" t="s">
        <v>14</v>
      </c>
      <c r="F5611" t="s">
        <v>25</v>
      </c>
      <c r="G5611" t="s">
        <v>12</v>
      </c>
      <c r="H5611" t="s">
        <v>126</v>
      </c>
      <c r="I5611" t="s">
        <v>2157</v>
      </c>
      <c r="J5611" t="s">
        <v>1742</v>
      </c>
      <c r="K5611" t="s">
        <v>1877</v>
      </c>
      <c r="L5611" t="s">
        <v>1878</v>
      </c>
      <c r="M5611">
        <v>9</v>
      </c>
    </row>
    <row r="5612" spans="1:13" x14ac:dyDescent="0.3">
      <c r="A5612" t="s">
        <v>1224</v>
      </c>
      <c r="B5612">
        <v>2018</v>
      </c>
      <c r="C5612" s="1">
        <v>500000</v>
      </c>
      <c r="D5612">
        <v>35000</v>
      </c>
      <c r="E5612" t="s">
        <v>14</v>
      </c>
      <c r="F5612" t="s">
        <v>25</v>
      </c>
      <c r="G5612" t="s">
        <v>12</v>
      </c>
      <c r="H5612" t="s">
        <v>121</v>
      </c>
      <c r="I5612" t="s">
        <v>2134</v>
      </c>
      <c r="J5612" t="s">
        <v>2135</v>
      </c>
      <c r="K5612" t="s">
        <v>2136</v>
      </c>
      <c r="L5612" t="s">
        <v>2137</v>
      </c>
      <c r="M5612">
        <v>5</v>
      </c>
    </row>
    <row r="5613" spans="1:13" x14ac:dyDescent="0.3">
      <c r="A5613" t="s">
        <v>3737</v>
      </c>
      <c r="B5613">
        <v>2018</v>
      </c>
      <c r="C5613" s="1">
        <v>700000</v>
      </c>
      <c r="D5613">
        <v>43000</v>
      </c>
      <c r="E5613" t="s">
        <v>14</v>
      </c>
      <c r="F5613" t="s">
        <v>25</v>
      </c>
      <c r="G5613" t="s">
        <v>12</v>
      </c>
      <c r="H5613" t="s">
        <v>121</v>
      </c>
      <c r="I5613" t="s">
        <v>2469</v>
      </c>
      <c r="J5613" t="s">
        <v>1629</v>
      </c>
      <c r="K5613" t="s">
        <v>1772</v>
      </c>
      <c r="L5613" t="s">
        <v>1686</v>
      </c>
      <c r="M5613">
        <v>5</v>
      </c>
    </row>
    <row r="5614" spans="1:13" x14ac:dyDescent="0.3">
      <c r="A5614" t="s">
        <v>163</v>
      </c>
      <c r="B5614">
        <v>2007</v>
      </c>
      <c r="C5614" s="1">
        <v>135000</v>
      </c>
      <c r="D5614">
        <v>60000</v>
      </c>
      <c r="E5614" t="s">
        <v>10</v>
      </c>
      <c r="F5614" t="s">
        <v>25</v>
      </c>
      <c r="G5614" t="s">
        <v>12</v>
      </c>
      <c r="H5614" t="s">
        <v>121</v>
      </c>
      <c r="I5614" t="s">
        <v>1687</v>
      </c>
      <c r="J5614" t="s">
        <v>1655</v>
      </c>
      <c r="K5614" t="s">
        <v>1688</v>
      </c>
      <c r="L5614" t="s">
        <v>1689</v>
      </c>
      <c r="M5614">
        <v>5</v>
      </c>
    </row>
    <row r="5615" spans="1:13" x14ac:dyDescent="0.3">
      <c r="A5615" t="s">
        <v>160</v>
      </c>
      <c r="B5615">
        <v>2012</v>
      </c>
      <c r="C5615" s="1">
        <v>430000</v>
      </c>
      <c r="D5615">
        <v>148000</v>
      </c>
      <c r="E5615" t="s">
        <v>14</v>
      </c>
      <c r="F5615" t="s">
        <v>25</v>
      </c>
      <c r="G5615" t="s">
        <v>12</v>
      </c>
      <c r="H5615" t="s">
        <v>126</v>
      </c>
      <c r="I5615" t="s">
        <v>2157</v>
      </c>
      <c r="J5615" t="s">
        <v>1742</v>
      </c>
      <c r="K5615" t="s">
        <v>1877</v>
      </c>
      <c r="L5615" t="s">
        <v>1878</v>
      </c>
      <c r="M5615">
        <v>9</v>
      </c>
    </row>
    <row r="5616" spans="1:13" x14ac:dyDescent="0.3">
      <c r="A5616" t="s">
        <v>348</v>
      </c>
      <c r="B5616">
        <v>2014</v>
      </c>
      <c r="C5616" s="1">
        <v>625000</v>
      </c>
      <c r="D5616">
        <v>70000</v>
      </c>
      <c r="E5616" t="s">
        <v>14</v>
      </c>
      <c r="F5616" t="s">
        <v>25</v>
      </c>
      <c r="G5616" t="s">
        <v>12</v>
      </c>
      <c r="H5616" t="s">
        <v>126</v>
      </c>
      <c r="I5616" t="s">
        <v>1899</v>
      </c>
      <c r="J5616" t="s">
        <v>1900</v>
      </c>
      <c r="K5616" t="s">
        <v>1901</v>
      </c>
      <c r="L5616" t="s">
        <v>1902</v>
      </c>
      <c r="M5616">
        <v>5</v>
      </c>
    </row>
    <row r="5617" spans="1:13" x14ac:dyDescent="0.3">
      <c r="A5617" t="s">
        <v>805</v>
      </c>
      <c r="B5617">
        <v>2011</v>
      </c>
      <c r="C5617" s="1">
        <v>280000</v>
      </c>
      <c r="D5617">
        <v>96000</v>
      </c>
      <c r="E5617" t="s">
        <v>10</v>
      </c>
      <c r="F5617" t="s">
        <v>25</v>
      </c>
      <c r="G5617" t="s">
        <v>12</v>
      </c>
      <c r="H5617" t="s">
        <v>121</v>
      </c>
      <c r="I5617" t="s">
        <v>2092</v>
      </c>
      <c r="J5617" t="s">
        <v>1629</v>
      </c>
      <c r="K5617" t="s">
        <v>2093</v>
      </c>
      <c r="L5617" t="s">
        <v>2094</v>
      </c>
      <c r="M5617">
        <v>5</v>
      </c>
    </row>
    <row r="5618" spans="1:13" x14ac:dyDescent="0.3">
      <c r="A5618" t="s">
        <v>177</v>
      </c>
      <c r="B5618">
        <v>2015</v>
      </c>
      <c r="C5618" s="1">
        <v>800000</v>
      </c>
      <c r="D5618">
        <v>70000</v>
      </c>
      <c r="E5618" t="s">
        <v>14</v>
      </c>
      <c r="F5618" t="s">
        <v>25</v>
      </c>
      <c r="G5618" t="s">
        <v>12</v>
      </c>
      <c r="H5618" t="s">
        <v>121</v>
      </c>
      <c r="I5618" t="s">
        <v>2340</v>
      </c>
      <c r="J5618" t="s">
        <v>2356</v>
      </c>
      <c r="K5618" t="s">
        <v>1877</v>
      </c>
      <c r="L5618" t="s">
        <v>2357</v>
      </c>
      <c r="M5618">
        <v>7</v>
      </c>
    </row>
    <row r="5619" spans="1:13" x14ac:dyDescent="0.3">
      <c r="A5619" t="s">
        <v>400</v>
      </c>
      <c r="B5619">
        <v>2012</v>
      </c>
      <c r="C5619" s="1">
        <v>220000</v>
      </c>
      <c r="D5619">
        <v>70000</v>
      </c>
      <c r="E5619" t="s">
        <v>14</v>
      </c>
      <c r="F5619" t="s">
        <v>25</v>
      </c>
      <c r="G5619" t="s">
        <v>12</v>
      </c>
      <c r="H5619" t="s">
        <v>126</v>
      </c>
      <c r="I5619" t="s">
        <v>2472</v>
      </c>
      <c r="J5619" t="s">
        <v>1625</v>
      </c>
      <c r="K5619" t="s">
        <v>2473</v>
      </c>
      <c r="L5619" t="s">
        <v>1627</v>
      </c>
      <c r="M5619">
        <v>5</v>
      </c>
    </row>
    <row r="5620" spans="1:13" x14ac:dyDescent="0.3">
      <c r="A5620" t="s">
        <v>662</v>
      </c>
      <c r="B5620">
        <v>2017</v>
      </c>
      <c r="C5620" s="1">
        <v>620000</v>
      </c>
      <c r="D5620">
        <v>18484</v>
      </c>
      <c r="E5620" t="s">
        <v>10</v>
      </c>
      <c r="F5620" t="s">
        <v>25</v>
      </c>
      <c r="G5620" t="s">
        <v>12</v>
      </c>
      <c r="H5620" t="s">
        <v>121</v>
      </c>
      <c r="I5620" t="s">
        <v>2697</v>
      </c>
      <c r="J5620" t="s">
        <v>1647</v>
      </c>
      <c r="K5620" t="s">
        <v>1870</v>
      </c>
      <c r="L5620" t="s">
        <v>1871</v>
      </c>
      <c r="M5620">
        <v>5</v>
      </c>
    </row>
    <row r="5621" spans="1:13" x14ac:dyDescent="0.3">
      <c r="A5621" t="s">
        <v>1192</v>
      </c>
      <c r="B5621">
        <v>2011</v>
      </c>
      <c r="C5621" s="1">
        <v>300000</v>
      </c>
      <c r="D5621">
        <v>70000</v>
      </c>
      <c r="E5621" t="s">
        <v>14</v>
      </c>
      <c r="F5621" t="s">
        <v>25</v>
      </c>
      <c r="G5621" t="s">
        <v>12</v>
      </c>
      <c r="H5621" t="s">
        <v>121</v>
      </c>
      <c r="I5621" t="s">
        <v>1741</v>
      </c>
      <c r="J5621" t="s">
        <v>1742</v>
      </c>
      <c r="K5621" t="s">
        <v>1743</v>
      </c>
      <c r="L5621" t="s">
        <v>1744</v>
      </c>
      <c r="M5621">
        <v>7</v>
      </c>
    </row>
    <row r="5622" spans="1:13" x14ac:dyDescent="0.3">
      <c r="A5622" t="s">
        <v>277</v>
      </c>
      <c r="B5622">
        <v>2010</v>
      </c>
      <c r="C5622" s="1">
        <v>180000</v>
      </c>
      <c r="D5622">
        <v>25000</v>
      </c>
      <c r="E5622" t="s">
        <v>10</v>
      </c>
      <c r="F5622" t="s">
        <v>25</v>
      </c>
      <c r="G5622" t="s">
        <v>12</v>
      </c>
      <c r="H5622" t="s">
        <v>126</v>
      </c>
      <c r="I5622" t="s">
        <v>1687</v>
      </c>
      <c r="J5622" t="s">
        <v>1655</v>
      </c>
      <c r="K5622" t="s">
        <v>1688</v>
      </c>
      <c r="L5622" t="s">
        <v>1689</v>
      </c>
      <c r="M5622">
        <v>5</v>
      </c>
    </row>
    <row r="5623" spans="1:13" x14ac:dyDescent="0.3">
      <c r="A5623" t="s">
        <v>583</v>
      </c>
      <c r="B5623">
        <v>2013</v>
      </c>
      <c r="C5623" s="1">
        <v>250000</v>
      </c>
      <c r="D5623">
        <v>120000</v>
      </c>
      <c r="E5623" t="s">
        <v>14</v>
      </c>
      <c r="F5623" t="s">
        <v>25</v>
      </c>
      <c r="G5623" t="s">
        <v>12</v>
      </c>
      <c r="H5623" t="s">
        <v>154</v>
      </c>
      <c r="I5623" t="s">
        <v>2442</v>
      </c>
      <c r="J5623" t="s">
        <v>1704</v>
      </c>
      <c r="K5623" t="s">
        <v>1675</v>
      </c>
      <c r="L5623" t="s">
        <v>2443</v>
      </c>
      <c r="M5623">
        <v>5</v>
      </c>
    </row>
    <row r="5624" spans="1:13" x14ac:dyDescent="0.3">
      <c r="A5624" t="s">
        <v>861</v>
      </c>
      <c r="B5624">
        <v>2017</v>
      </c>
      <c r="C5624" s="1">
        <v>480000</v>
      </c>
      <c r="D5624">
        <v>55000</v>
      </c>
      <c r="E5624" t="s">
        <v>10</v>
      </c>
      <c r="F5624" t="s">
        <v>25</v>
      </c>
      <c r="G5624" t="s">
        <v>12</v>
      </c>
      <c r="H5624" t="s">
        <v>121</v>
      </c>
      <c r="I5624" t="s">
        <v>1907</v>
      </c>
      <c r="J5624" t="s">
        <v>1647</v>
      </c>
      <c r="K5624" t="s">
        <v>1757</v>
      </c>
      <c r="L5624" t="s">
        <v>1709</v>
      </c>
      <c r="M5624">
        <v>5</v>
      </c>
    </row>
    <row r="5625" spans="1:13" x14ac:dyDescent="0.3">
      <c r="A5625" t="s">
        <v>1252</v>
      </c>
      <c r="B5625">
        <v>2019</v>
      </c>
      <c r="C5625" s="1">
        <v>885000</v>
      </c>
      <c r="D5625">
        <v>10000</v>
      </c>
      <c r="E5625" t="s">
        <v>10</v>
      </c>
      <c r="F5625" t="s">
        <v>25</v>
      </c>
      <c r="G5625" t="s">
        <v>12</v>
      </c>
      <c r="H5625" t="s">
        <v>126</v>
      </c>
      <c r="I5625" t="s">
        <v>1733</v>
      </c>
      <c r="J5625" t="s">
        <v>1634</v>
      </c>
      <c r="K5625" t="s">
        <v>2850</v>
      </c>
      <c r="L5625" t="s">
        <v>2097</v>
      </c>
      <c r="M5625">
        <v>5</v>
      </c>
    </row>
    <row r="5626" spans="1:13" x14ac:dyDescent="0.3">
      <c r="A5626" t="s">
        <v>3658</v>
      </c>
      <c r="B5626">
        <v>2020</v>
      </c>
      <c r="C5626" s="1">
        <v>550000</v>
      </c>
      <c r="D5626">
        <v>60000</v>
      </c>
      <c r="E5626" t="s">
        <v>14</v>
      </c>
      <c r="F5626" t="s">
        <v>25</v>
      </c>
      <c r="G5626" t="s">
        <v>12</v>
      </c>
      <c r="H5626" t="s">
        <v>121</v>
      </c>
      <c r="I5626" t="s">
        <v>2283</v>
      </c>
      <c r="J5626" t="s">
        <v>1681</v>
      </c>
      <c r="K5626" t="s">
        <v>2284</v>
      </c>
      <c r="L5626" t="s">
        <v>2285</v>
      </c>
      <c r="M5626">
        <v>6</v>
      </c>
    </row>
    <row r="5627" spans="1:13" x14ac:dyDescent="0.3">
      <c r="A5627" t="s">
        <v>2261</v>
      </c>
      <c r="B5627">
        <v>2018</v>
      </c>
      <c r="C5627" s="1">
        <v>800000</v>
      </c>
      <c r="D5627">
        <v>30000</v>
      </c>
      <c r="E5627" t="s">
        <v>14</v>
      </c>
      <c r="F5627" t="s">
        <v>25</v>
      </c>
      <c r="G5627" t="s">
        <v>12</v>
      </c>
      <c r="H5627" t="s">
        <v>121</v>
      </c>
      <c r="I5627" t="s">
        <v>2075</v>
      </c>
      <c r="J5627" t="s">
        <v>1625</v>
      </c>
      <c r="K5627" t="s">
        <v>2076</v>
      </c>
      <c r="L5627" t="s">
        <v>1627</v>
      </c>
      <c r="M5627">
        <v>5</v>
      </c>
    </row>
    <row r="5628" spans="1:13" x14ac:dyDescent="0.3">
      <c r="A5628" t="s">
        <v>161</v>
      </c>
      <c r="B5628">
        <v>2013</v>
      </c>
      <c r="C5628" s="1">
        <v>180000</v>
      </c>
      <c r="D5628">
        <v>65000</v>
      </c>
      <c r="E5628" t="s">
        <v>10</v>
      </c>
      <c r="F5628" t="s">
        <v>25</v>
      </c>
      <c r="G5628" t="s">
        <v>12</v>
      </c>
      <c r="H5628" t="s">
        <v>121</v>
      </c>
      <c r="I5628" t="s">
        <v>1919</v>
      </c>
      <c r="J5628" t="s">
        <v>1850</v>
      </c>
      <c r="K5628" t="s">
        <v>1920</v>
      </c>
      <c r="L5628" t="s">
        <v>1921</v>
      </c>
      <c r="M5628">
        <v>5</v>
      </c>
    </row>
    <row r="5629" spans="1:13" x14ac:dyDescent="0.3">
      <c r="A5629" t="s">
        <v>403</v>
      </c>
      <c r="B5629">
        <v>2010</v>
      </c>
      <c r="C5629" s="1">
        <v>200000</v>
      </c>
      <c r="D5629">
        <v>27000</v>
      </c>
      <c r="E5629" t="s">
        <v>10</v>
      </c>
      <c r="F5629" t="s">
        <v>25</v>
      </c>
      <c r="G5629" t="s">
        <v>12</v>
      </c>
      <c r="H5629" t="s">
        <v>121</v>
      </c>
      <c r="I5629" t="s">
        <v>1676</v>
      </c>
      <c r="J5629" t="s">
        <v>1676</v>
      </c>
      <c r="K5629" t="s">
        <v>1676</v>
      </c>
      <c r="L5629" t="s">
        <v>1676</v>
      </c>
    </row>
    <row r="5630" spans="1:13" x14ac:dyDescent="0.3">
      <c r="A5630" t="s">
        <v>166</v>
      </c>
      <c r="B5630">
        <v>2012</v>
      </c>
      <c r="C5630" s="1">
        <v>380000</v>
      </c>
      <c r="D5630">
        <v>50000</v>
      </c>
      <c r="E5630" t="s">
        <v>14</v>
      </c>
      <c r="F5630" t="s">
        <v>25</v>
      </c>
      <c r="G5630" t="s">
        <v>12</v>
      </c>
      <c r="H5630" t="s">
        <v>126</v>
      </c>
      <c r="I5630" t="s">
        <v>1903</v>
      </c>
      <c r="J5630" t="s">
        <v>1639</v>
      </c>
      <c r="K5630" t="s">
        <v>1811</v>
      </c>
      <c r="L5630" t="s">
        <v>2419</v>
      </c>
      <c r="M5630">
        <v>5</v>
      </c>
    </row>
    <row r="5631" spans="1:13" x14ac:dyDescent="0.3">
      <c r="A5631" t="s">
        <v>3738</v>
      </c>
      <c r="B5631">
        <v>2019</v>
      </c>
      <c r="C5631" s="1">
        <v>520000</v>
      </c>
      <c r="D5631">
        <v>2560</v>
      </c>
      <c r="E5631" t="s">
        <v>10</v>
      </c>
      <c r="F5631" t="s">
        <v>25</v>
      </c>
      <c r="G5631" t="s">
        <v>19</v>
      </c>
      <c r="H5631" t="s">
        <v>121</v>
      </c>
      <c r="I5631" t="s">
        <v>2178</v>
      </c>
      <c r="J5631" t="s">
        <v>1704</v>
      </c>
      <c r="K5631" t="s">
        <v>1705</v>
      </c>
      <c r="L5631" t="s">
        <v>1706</v>
      </c>
      <c r="M5631">
        <v>5</v>
      </c>
    </row>
    <row r="5632" spans="1:13" x14ac:dyDescent="0.3">
      <c r="A5632" t="s">
        <v>277</v>
      </c>
      <c r="B5632">
        <v>2004</v>
      </c>
      <c r="C5632" s="1">
        <v>90000</v>
      </c>
      <c r="D5632">
        <v>60000</v>
      </c>
      <c r="E5632" t="s">
        <v>10</v>
      </c>
      <c r="F5632" t="s">
        <v>25</v>
      </c>
      <c r="G5632" t="s">
        <v>12</v>
      </c>
      <c r="H5632" t="s">
        <v>121</v>
      </c>
      <c r="I5632" t="s">
        <v>1687</v>
      </c>
      <c r="J5632" t="s">
        <v>1655</v>
      </c>
      <c r="K5632" t="s">
        <v>1688</v>
      </c>
      <c r="L5632" t="s">
        <v>1689</v>
      </c>
      <c r="M5632">
        <v>5</v>
      </c>
    </row>
    <row r="5633" spans="1:13" x14ac:dyDescent="0.3">
      <c r="A5633" t="s">
        <v>159</v>
      </c>
      <c r="B5633">
        <v>2016</v>
      </c>
      <c r="C5633" s="1">
        <v>330000</v>
      </c>
      <c r="D5633">
        <v>80000</v>
      </c>
      <c r="E5633" t="s">
        <v>10</v>
      </c>
      <c r="F5633" t="s">
        <v>25</v>
      </c>
      <c r="G5633" t="s">
        <v>12</v>
      </c>
      <c r="H5633" t="s">
        <v>126</v>
      </c>
      <c r="I5633" t="s">
        <v>1821</v>
      </c>
      <c r="J5633" t="s">
        <v>1730</v>
      </c>
      <c r="K5633" t="s">
        <v>1843</v>
      </c>
      <c r="L5633" t="s">
        <v>1731</v>
      </c>
      <c r="M5633">
        <v>5</v>
      </c>
    </row>
    <row r="5634" spans="1:13" x14ac:dyDescent="0.3">
      <c r="A5634" t="s">
        <v>891</v>
      </c>
      <c r="B5634">
        <v>1999</v>
      </c>
      <c r="C5634" s="1">
        <v>40000</v>
      </c>
      <c r="D5634">
        <v>50000</v>
      </c>
      <c r="E5634" t="s">
        <v>10</v>
      </c>
      <c r="F5634" t="s">
        <v>25</v>
      </c>
      <c r="G5634" t="s">
        <v>12</v>
      </c>
      <c r="H5634" t="s">
        <v>126</v>
      </c>
      <c r="I5634" t="s">
        <v>1642</v>
      </c>
      <c r="J5634" t="s">
        <v>1655</v>
      </c>
      <c r="K5634" t="s">
        <v>1656</v>
      </c>
      <c r="L5634" t="s">
        <v>1657</v>
      </c>
      <c r="M5634">
        <v>4</v>
      </c>
    </row>
    <row r="5635" spans="1:13" x14ac:dyDescent="0.3">
      <c r="A5635" t="s">
        <v>1064</v>
      </c>
      <c r="B5635">
        <v>2015</v>
      </c>
      <c r="C5635" s="1">
        <v>370000</v>
      </c>
      <c r="D5635">
        <v>120000</v>
      </c>
      <c r="E5635" t="s">
        <v>14</v>
      </c>
      <c r="F5635" t="s">
        <v>25</v>
      </c>
      <c r="G5635" t="s">
        <v>12</v>
      </c>
      <c r="H5635" t="s">
        <v>121</v>
      </c>
      <c r="I5635" t="s">
        <v>1713</v>
      </c>
      <c r="J5635" t="s">
        <v>1625</v>
      </c>
      <c r="K5635" t="s">
        <v>1714</v>
      </c>
      <c r="L5635" t="s">
        <v>1715</v>
      </c>
      <c r="M5635">
        <v>8</v>
      </c>
    </row>
    <row r="5636" spans="1:13" x14ac:dyDescent="0.3">
      <c r="A5636" t="s">
        <v>141</v>
      </c>
      <c r="B5636">
        <v>2009</v>
      </c>
      <c r="C5636" s="1">
        <v>290000</v>
      </c>
      <c r="D5636">
        <v>120000</v>
      </c>
      <c r="E5636" t="s">
        <v>10</v>
      </c>
      <c r="F5636" t="s">
        <v>25</v>
      </c>
      <c r="G5636" t="s">
        <v>12</v>
      </c>
      <c r="H5636" t="s">
        <v>126</v>
      </c>
      <c r="I5636" t="s">
        <v>1716</v>
      </c>
      <c r="J5636" t="s">
        <v>1634</v>
      </c>
      <c r="K5636" t="s">
        <v>1753</v>
      </c>
      <c r="L5636" t="s">
        <v>1754</v>
      </c>
      <c r="M5636">
        <v>5</v>
      </c>
    </row>
    <row r="5637" spans="1:13" x14ac:dyDescent="0.3">
      <c r="A5637" t="s">
        <v>173</v>
      </c>
      <c r="B5637">
        <v>2013</v>
      </c>
      <c r="C5637" s="1">
        <v>215000</v>
      </c>
      <c r="D5637">
        <v>47000</v>
      </c>
      <c r="E5637" t="s">
        <v>10</v>
      </c>
      <c r="F5637" t="s">
        <v>25</v>
      </c>
      <c r="G5637" t="s">
        <v>12</v>
      </c>
      <c r="H5637" t="s">
        <v>126</v>
      </c>
      <c r="I5637" t="s">
        <v>2031</v>
      </c>
      <c r="J5637" t="s">
        <v>2250</v>
      </c>
      <c r="K5637" t="s">
        <v>2251</v>
      </c>
      <c r="L5637" t="s">
        <v>2252</v>
      </c>
      <c r="M5637">
        <v>5</v>
      </c>
    </row>
    <row r="5638" spans="1:13" x14ac:dyDescent="0.3">
      <c r="A5638" t="s">
        <v>916</v>
      </c>
      <c r="B5638">
        <v>2017</v>
      </c>
      <c r="C5638" s="1">
        <v>1282000</v>
      </c>
      <c r="D5638">
        <v>45000</v>
      </c>
      <c r="E5638" t="s">
        <v>14</v>
      </c>
      <c r="F5638" t="s">
        <v>25</v>
      </c>
      <c r="G5638" t="s">
        <v>12</v>
      </c>
      <c r="H5638" t="s">
        <v>121</v>
      </c>
      <c r="I5638" t="s">
        <v>2072</v>
      </c>
      <c r="J5638" t="s">
        <v>1742</v>
      </c>
      <c r="K5638" t="s">
        <v>2128</v>
      </c>
      <c r="L5638" t="s">
        <v>1954</v>
      </c>
      <c r="M5638">
        <v>7</v>
      </c>
    </row>
    <row r="5639" spans="1:13" x14ac:dyDescent="0.3">
      <c r="A5639" t="s">
        <v>2637</v>
      </c>
      <c r="B5639">
        <v>2012</v>
      </c>
      <c r="C5639" s="1">
        <v>610000</v>
      </c>
      <c r="D5639">
        <v>90000</v>
      </c>
      <c r="E5639" t="s">
        <v>14</v>
      </c>
      <c r="F5639" t="s">
        <v>25</v>
      </c>
      <c r="G5639" t="s">
        <v>12</v>
      </c>
      <c r="H5639" t="s">
        <v>121</v>
      </c>
      <c r="I5639" t="s">
        <v>2148</v>
      </c>
      <c r="J5639" t="s">
        <v>1764</v>
      </c>
      <c r="K5639" t="s">
        <v>2149</v>
      </c>
      <c r="L5639" t="s">
        <v>2150</v>
      </c>
      <c r="M5639">
        <v>8</v>
      </c>
    </row>
    <row r="5640" spans="1:13" x14ac:dyDescent="0.3">
      <c r="A5640" t="s">
        <v>249</v>
      </c>
      <c r="B5640">
        <v>2013</v>
      </c>
      <c r="C5640" s="1">
        <v>380000</v>
      </c>
      <c r="D5640">
        <v>110000</v>
      </c>
      <c r="E5640" t="s">
        <v>14</v>
      </c>
      <c r="F5640" t="s">
        <v>25</v>
      </c>
      <c r="G5640" t="s">
        <v>12</v>
      </c>
      <c r="H5640" t="s">
        <v>126</v>
      </c>
      <c r="I5640" t="s">
        <v>1810</v>
      </c>
      <c r="J5640" t="s">
        <v>1639</v>
      </c>
      <c r="K5640" t="s">
        <v>1811</v>
      </c>
      <c r="L5640" t="s">
        <v>1812</v>
      </c>
      <c r="M5640">
        <v>5</v>
      </c>
    </row>
    <row r="5641" spans="1:13" x14ac:dyDescent="0.3">
      <c r="A5641" t="s">
        <v>156</v>
      </c>
      <c r="B5641">
        <v>2017</v>
      </c>
      <c r="C5641" s="1">
        <v>1250000</v>
      </c>
      <c r="D5641">
        <v>95000</v>
      </c>
      <c r="E5641" t="s">
        <v>14</v>
      </c>
      <c r="F5641" t="s">
        <v>25</v>
      </c>
      <c r="G5641" t="s">
        <v>12</v>
      </c>
      <c r="H5641" t="s">
        <v>121</v>
      </c>
      <c r="I5641" t="s">
        <v>2340</v>
      </c>
      <c r="J5641" t="s">
        <v>2356</v>
      </c>
      <c r="K5641" t="s">
        <v>1877</v>
      </c>
      <c r="L5641" t="s">
        <v>2357</v>
      </c>
      <c r="M5641">
        <v>7</v>
      </c>
    </row>
    <row r="5642" spans="1:13" x14ac:dyDescent="0.3">
      <c r="A5642" t="s">
        <v>443</v>
      </c>
      <c r="B5642">
        <v>2012</v>
      </c>
      <c r="C5642" s="1">
        <v>400000</v>
      </c>
      <c r="D5642">
        <v>103655</v>
      </c>
      <c r="E5642" t="s">
        <v>14</v>
      </c>
      <c r="F5642" t="s">
        <v>25</v>
      </c>
      <c r="G5642" t="s">
        <v>12</v>
      </c>
      <c r="H5642" t="s">
        <v>126</v>
      </c>
      <c r="I5642" t="s">
        <v>1899</v>
      </c>
      <c r="J5642" t="s">
        <v>1900</v>
      </c>
      <c r="K5642" t="s">
        <v>2132</v>
      </c>
      <c r="L5642" t="s">
        <v>1913</v>
      </c>
      <c r="M5642">
        <v>5</v>
      </c>
    </row>
    <row r="5643" spans="1:13" x14ac:dyDescent="0.3">
      <c r="A5643" t="s">
        <v>3581</v>
      </c>
      <c r="B5643">
        <v>2018</v>
      </c>
      <c r="C5643" s="1">
        <v>700000</v>
      </c>
      <c r="D5643">
        <v>25000</v>
      </c>
      <c r="E5643" t="s">
        <v>10</v>
      </c>
      <c r="F5643" t="s">
        <v>25</v>
      </c>
      <c r="G5643" t="s">
        <v>19</v>
      </c>
      <c r="H5643" t="s">
        <v>126</v>
      </c>
      <c r="I5643" t="s">
        <v>2065</v>
      </c>
      <c r="J5643" t="s">
        <v>1647</v>
      </c>
      <c r="K5643" t="s">
        <v>1648</v>
      </c>
      <c r="L5643" t="s">
        <v>2508</v>
      </c>
      <c r="M5643">
        <v>5</v>
      </c>
    </row>
    <row r="5644" spans="1:13" x14ac:dyDescent="0.3">
      <c r="A5644" t="s">
        <v>268</v>
      </c>
      <c r="B5644">
        <v>2014</v>
      </c>
      <c r="C5644" s="1">
        <v>650000</v>
      </c>
      <c r="D5644">
        <v>80000</v>
      </c>
      <c r="E5644" t="s">
        <v>14</v>
      </c>
      <c r="F5644" t="s">
        <v>25</v>
      </c>
      <c r="G5644" t="s">
        <v>12</v>
      </c>
      <c r="H5644" t="s">
        <v>121</v>
      </c>
      <c r="I5644" t="s">
        <v>1666</v>
      </c>
      <c r="J5644" t="s">
        <v>1667</v>
      </c>
      <c r="K5644" t="s">
        <v>1668</v>
      </c>
      <c r="L5644" t="s">
        <v>1669</v>
      </c>
      <c r="M5644">
        <v>5</v>
      </c>
    </row>
    <row r="5645" spans="1:13" x14ac:dyDescent="0.3">
      <c r="A5645" t="s">
        <v>1123</v>
      </c>
      <c r="B5645">
        <v>2014</v>
      </c>
      <c r="C5645" s="1">
        <v>95000</v>
      </c>
      <c r="D5645">
        <v>50000</v>
      </c>
      <c r="E5645" t="s">
        <v>10</v>
      </c>
      <c r="F5645" t="s">
        <v>25</v>
      </c>
      <c r="G5645" t="s">
        <v>12</v>
      </c>
      <c r="H5645" t="s">
        <v>126</v>
      </c>
      <c r="I5645" t="s">
        <v>2134</v>
      </c>
      <c r="J5645" t="s">
        <v>2215</v>
      </c>
      <c r="K5645" t="s">
        <v>2216</v>
      </c>
      <c r="L5645" t="s">
        <v>2620</v>
      </c>
      <c r="M5645">
        <v>4</v>
      </c>
    </row>
    <row r="5646" spans="1:13" x14ac:dyDescent="0.3">
      <c r="A5646" t="s">
        <v>1050</v>
      </c>
      <c r="B5646">
        <v>2015</v>
      </c>
      <c r="C5646" s="1">
        <v>1147000</v>
      </c>
      <c r="D5646">
        <v>56975</v>
      </c>
      <c r="E5646" t="s">
        <v>14</v>
      </c>
      <c r="F5646" t="s">
        <v>25</v>
      </c>
      <c r="G5646" t="s">
        <v>12</v>
      </c>
      <c r="H5646" t="s">
        <v>121</v>
      </c>
      <c r="I5646" t="s">
        <v>1746</v>
      </c>
      <c r="J5646" t="s">
        <v>1742</v>
      </c>
      <c r="K5646" t="s">
        <v>2108</v>
      </c>
      <c r="L5646" t="s">
        <v>2109</v>
      </c>
      <c r="M5646">
        <v>7</v>
      </c>
    </row>
    <row r="5647" spans="1:13" x14ac:dyDescent="0.3">
      <c r="A5647" t="s">
        <v>1153</v>
      </c>
      <c r="B5647">
        <v>2010</v>
      </c>
      <c r="C5647" s="1">
        <v>150000</v>
      </c>
      <c r="D5647">
        <v>110000</v>
      </c>
      <c r="E5647" t="s">
        <v>10</v>
      </c>
      <c r="F5647" t="s">
        <v>25</v>
      </c>
      <c r="G5647" t="s">
        <v>12</v>
      </c>
      <c r="H5647" t="s">
        <v>121</v>
      </c>
      <c r="I5647" t="s">
        <v>2383</v>
      </c>
      <c r="J5647" t="s">
        <v>1850</v>
      </c>
      <c r="K5647" t="s">
        <v>2458</v>
      </c>
      <c r="L5647" t="s">
        <v>1921</v>
      </c>
      <c r="M5647">
        <v>5</v>
      </c>
    </row>
    <row r="5648" spans="1:13" x14ac:dyDescent="0.3">
      <c r="A5648" t="s">
        <v>127</v>
      </c>
      <c r="B5648">
        <v>2008</v>
      </c>
      <c r="C5648" s="1">
        <v>120000</v>
      </c>
      <c r="D5648">
        <v>80000</v>
      </c>
      <c r="E5648" t="s">
        <v>10</v>
      </c>
      <c r="F5648" t="s">
        <v>25</v>
      </c>
      <c r="G5648" t="s">
        <v>12</v>
      </c>
      <c r="H5648" t="s">
        <v>154</v>
      </c>
      <c r="I5648" t="s">
        <v>1687</v>
      </c>
      <c r="J5648" t="s">
        <v>1655</v>
      </c>
      <c r="K5648" t="s">
        <v>1688</v>
      </c>
      <c r="L5648" t="s">
        <v>1689</v>
      </c>
      <c r="M5648">
        <v>5</v>
      </c>
    </row>
    <row r="5649" spans="1:13" x14ac:dyDescent="0.3">
      <c r="A5649" t="s">
        <v>1142</v>
      </c>
      <c r="B5649">
        <v>2003</v>
      </c>
      <c r="C5649" s="1">
        <v>130000</v>
      </c>
      <c r="D5649">
        <v>74770</v>
      </c>
      <c r="E5649" t="s">
        <v>22</v>
      </c>
      <c r="F5649" t="s">
        <v>25</v>
      </c>
      <c r="G5649" t="s">
        <v>12</v>
      </c>
      <c r="H5649" t="s">
        <v>154</v>
      </c>
      <c r="I5649" t="s">
        <v>1676</v>
      </c>
      <c r="J5649" t="s">
        <v>1676</v>
      </c>
      <c r="K5649" t="s">
        <v>1676</v>
      </c>
      <c r="L5649" t="s">
        <v>1676</v>
      </c>
    </row>
    <row r="5650" spans="1:13" x14ac:dyDescent="0.3">
      <c r="A5650" t="s">
        <v>2562</v>
      </c>
      <c r="B5650">
        <v>2010</v>
      </c>
      <c r="C5650" s="1">
        <v>180000</v>
      </c>
      <c r="D5650">
        <v>187000</v>
      </c>
      <c r="E5650" t="s">
        <v>14</v>
      </c>
      <c r="F5650" t="s">
        <v>11</v>
      </c>
      <c r="G5650" t="s">
        <v>12</v>
      </c>
      <c r="H5650" t="s">
        <v>126</v>
      </c>
      <c r="I5650" t="s">
        <v>1750</v>
      </c>
      <c r="J5650" t="s">
        <v>1663</v>
      </c>
      <c r="K5650" t="s">
        <v>2029</v>
      </c>
      <c r="L5650" t="s">
        <v>2481</v>
      </c>
      <c r="M5650">
        <v>5</v>
      </c>
    </row>
    <row r="5651" spans="1:13" x14ac:dyDescent="0.3">
      <c r="A5651" t="s">
        <v>3602</v>
      </c>
      <c r="B5651">
        <v>2013</v>
      </c>
      <c r="C5651" s="1">
        <v>325000</v>
      </c>
      <c r="D5651">
        <v>69000</v>
      </c>
      <c r="E5651" t="s">
        <v>14</v>
      </c>
      <c r="F5651" t="s">
        <v>11</v>
      </c>
      <c r="G5651" t="s">
        <v>12</v>
      </c>
      <c r="H5651" t="s">
        <v>121</v>
      </c>
      <c r="I5651" t="s">
        <v>1723</v>
      </c>
      <c r="J5651" t="s">
        <v>2480</v>
      </c>
      <c r="K5651" t="s">
        <v>1678</v>
      </c>
      <c r="L5651" t="s">
        <v>1665</v>
      </c>
      <c r="M5651">
        <v>5</v>
      </c>
    </row>
    <row r="5652" spans="1:13" x14ac:dyDescent="0.3">
      <c r="A5652" t="s">
        <v>486</v>
      </c>
      <c r="B5652">
        <v>2015</v>
      </c>
      <c r="C5652" s="1">
        <v>550000</v>
      </c>
      <c r="D5652">
        <v>206000</v>
      </c>
      <c r="E5652" t="s">
        <v>14</v>
      </c>
      <c r="F5652" t="s">
        <v>11</v>
      </c>
      <c r="G5652" t="s">
        <v>12</v>
      </c>
      <c r="H5652" t="s">
        <v>121</v>
      </c>
      <c r="I5652" t="s">
        <v>1834</v>
      </c>
      <c r="J5652" t="s">
        <v>1629</v>
      </c>
      <c r="K5652" t="s">
        <v>1835</v>
      </c>
      <c r="L5652" t="s">
        <v>1836</v>
      </c>
      <c r="M5652">
        <v>5</v>
      </c>
    </row>
    <row r="5653" spans="1:13" x14ac:dyDescent="0.3">
      <c r="A5653" t="s">
        <v>3739</v>
      </c>
      <c r="B5653">
        <v>2018</v>
      </c>
      <c r="C5653" s="1">
        <v>950000</v>
      </c>
      <c r="D5653">
        <v>27000</v>
      </c>
      <c r="E5653" t="s">
        <v>14</v>
      </c>
      <c r="F5653" t="s">
        <v>11</v>
      </c>
      <c r="G5653" t="s">
        <v>12</v>
      </c>
      <c r="H5653" t="s">
        <v>121</v>
      </c>
      <c r="I5653" t="s">
        <v>1834</v>
      </c>
      <c r="J5653" t="s">
        <v>1629</v>
      </c>
      <c r="K5653" t="s">
        <v>1835</v>
      </c>
      <c r="L5653" t="s">
        <v>1836</v>
      </c>
      <c r="M5653">
        <v>5</v>
      </c>
    </row>
    <row r="5654" spans="1:13" x14ac:dyDescent="0.3">
      <c r="A5654" t="s">
        <v>1173</v>
      </c>
      <c r="B5654">
        <v>2014</v>
      </c>
      <c r="C5654" s="1">
        <v>500000</v>
      </c>
      <c r="D5654">
        <v>132000</v>
      </c>
      <c r="E5654" t="s">
        <v>14</v>
      </c>
      <c r="F5654" t="s">
        <v>11</v>
      </c>
      <c r="G5654" t="s">
        <v>12</v>
      </c>
      <c r="H5654" t="s">
        <v>126</v>
      </c>
      <c r="I5654" t="s">
        <v>2318</v>
      </c>
      <c r="J5654" t="s">
        <v>1629</v>
      </c>
      <c r="K5654" t="s">
        <v>2560</v>
      </c>
      <c r="L5654" t="s">
        <v>2287</v>
      </c>
      <c r="M5654">
        <v>5</v>
      </c>
    </row>
    <row r="5655" spans="1:13" x14ac:dyDescent="0.3">
      <c r="A5655" t="s">
        <v>379</v>
      </c>
      <c r="B5655">
        <v>2017</v>
      </c>
      <c r="C5655" s="1">
        <v>725000</v>
      </c>
      <c r="D5655">
        <v>75000</v>
      </c>
      <c r="E5655" t="s">
        <v>14</v>
      </c>
      <c r="F5655" t="s">
        <v>11</v>
      </c>
      <c r="G5655" t="s">
        <v>12</v>
      </c>
      <c r="H5655" t="s">
        <v>121</v>
      </c>
      <c r="I5655" t="s">
        <v>2557</v>
      </c>
      <c r="J5655" t="s">
        <v>1629</v>
      </c>
      <c r="K5655" t="s">
        <v>2558</v>
      </c>
      <c r="L5655" t="s">
        <v>2559</v>
      </c>
      <c r="M5655">
        <v>5</v>
      </c>
    </row>
    <row r="5656" spans="1:13" x14ac:dyDescent="0.3">
      <c r="A5656" t="s">
        <v>3740</v>
      </c>
      <c r="B5656">
        <v>2015</v>
      </c>
      <c r="C5656" s="1">
        <v>500000</v>
      </c>
      <c r="D5656">
        <v>18000</v>
      </c>
      <c r="E5656" t="s">
        <v>10</v>
      </c>
      <c r="F5656" t="s">
        <v>11</v>
      </c>
      <c r="G5656" t="s">
        <v>12</v>
      </c>
      <c r="H5656" t="s">
        <v>126</v>
      </c>
      <c r="I5656" t="s">
        <v>1756</v>
      </c>
      <c r="J5656" t="s">
        <v>1881</v>
      </c>
      <c r="K5656" t="s">
        <v>2809</v>
      </c>
      <c r="L5656" t="s">
        <v>3692</v>
      </c>
      <c r="M5656">
        <v>5</v>
      </c>
    </row>
    <row r="5657" spans="1:13" x14ac:dyDescent="0.3">
      <c r="A5657" t="s">
        <v>1420</v>
      </c>
      <c r="B5657">
        <v>2011</v>
      </c>
      <c r="C5657" s="1">
        <v>180000</v>
      </c>
      <c r="D5657">
        <v>218000</v>
      </c>
      <c r="E5657" t="s">
        <v>14</v>
      </c>
      <c r="F5657" t="s">
        <v>25</v>
      </c>
      <c r="G5657" t="s">
        <v>12</v>
      </c>
      <c r="H5657" t="s">
        <v>121</v>
      </c>
      <c r="I5657" t="s">
        <v>1695</v>
      </c>
      <c r="J5657" t="s">
        <v>1667</v>
      </c>
      <c r="K5657" t="s">
        <v>1696</v>
      </c>
      <c r="L5657" t="s">
        <v>1665</v>
      </c>
      <c r="M5657">
        <v>5</v>
      </c>
    </row>
    <row r="5658" spans="1:13" x14ac:dyDescent="0.3">
      <c r="A5658" t="s">
        <v>3554</v>
      </c>
      <c r="B5658">
        <v>2016</v>
      </c>
      <c r="C5658" s="1">
        <v>650000</v>
      </c>
      <c r="D5658">
        <v>10000</v>
      </c>
      <c r="E5658" t="s">
        <v>14</v>
      </c>
      <c r="F5658" t="s">
        <v>25</v>
      </c>
      <c r="G5658" t="s">
        <v>12</v>
      </c>
      <c r="H5658" t="s">
        <v>121</v>
      </c>
      <c r="I5658" t="s">
        <v>1691</v>
      </c>
      <c r="J5658" t="s">
        <v>1639</v>
      </c>
      <c r="K5658" t="s">
        <v>1692</v>
      </c>
      <c r="L5658" t="s">
        <v>1693</v>
      </c>
      <c r="M5658">
        <v>5</v>
      </c>
    </row>
    <row r="5659" spans="1:13" x14ac:dyDescent="0.3">
      <c r="A5659" t="s">
        <v>1131</v>
      </c>
      <c r="B5659">
        <v>2010</v>
      </c>
      <c r="C5659" s="1">
        <v>285000</v>
      </c>
      <c r="D5659">
        <v>80000</v>
      </c>
      <c r="E5659" t="s">
        <v>14</v>
      </c>
      <c r="F5659" t="s">
        <v>25</v>
      </c>
      <c r="G5659" t="s">
        <v>12</v>
      </c>
      <c r="H5659" t="s">
        <v>121</v>
      </c>
      <c r="I5659" t="s">
        <v>1750</v>
      </c>
      <c r="J5659" t="s">
        <v>1625</v>
      </c>
      <c r="K5659" t="s">
        <v>2035</v>
      </c>
      <c r="L5659" t="s">
        <v>1627</v>
      </c>
      <c r="M5659">
        <v>5</v>
      </c>
    </row>
    <row r="5660" spans="1:13" x14ac:dyDescent="0.3">
      <c r="A5660" t="s">
        <v>1420</v>
      </c>
      <c r="B5660">
        <v>2011</v>
      </c>
      <c r="C5660" s="1">
        <v>210000</v>
      </c>
      <c r="D5660">
        <v>215000</v>
      </c>
      <c r="E5660" t="s">
        <v>14</v>
      </c>
      <c r="F5660" t="s">
        <v>25</v>
      </c>
      <c r="G5660" t="s">
        <v>12</v>
      </c>
      <c r="H5660" t="s">
        <v>121</v>
      </c>
      <c r="I5660" t="s">
        <v>1695</v>
      </c>
      <c r="J5660" t="s">
        <v>1667</v>
      </c>
      <c r="K5660" t="s">
        <v>1696</v>
      </c>
      <c r="L5660" t="s">
        <v>1665</v>
      </c>
      <c r="M5660">
        <v>5</v>
      </c>
    </row>
    <row r="5661" spans="1:13" x14ac:dyDescent="0.3">
      <c r="A5661" t="s">
        <v>488</v>
      </c>
      <c r="B5661">
        <v>2012</v>
      </c>
      <c r="C5661" s="1">
        <v>200000</v>
      </c>
      <c r="D5661">
        <v>137000</v>
      </c>
      <c r="E5661" t="s">
        <v>14</v>
      </c>
      <c r="F5661" t="s">
        <v>25</v>
      </c>
      <c r="G5661" t="s">
        <v>12</v>
      </c>
      <c r="H5661" t="s">
        <v>121</v>
      </c>
      <c r="I5661" t="s">
        <v>1750</v>
      </c>
      <c r="J5661" t="s">
        <v>1663</v>
      </c>
      <c r="K5661" t="s">
        <v>1678</v>
      </c>
      <c r="L5661" t="s">
        <v>1665</v>
      </c>
      <c r="M5661">
        <v>5</v>
      </c>
    </row>
    <row r="5662" spans="1:13" x14ac:dyDescent="0.3">
      <c r="A5662" t="s">
        <v>475</v>
      </c>
      <c r="B5662">
        <v>2011</v>
      </c>
      <c r="C5662" s="1">
        <v>295000</v>
      </c>
      <c r="D5662">
        <v>65000</v>
      </c>
      <c r="E5662" t="s">
        <v>14</v>
      </c>
      <c r="F5662" t="s">
        <v>25</v>
      </c>
      <c r="G5662" t="s">
        <v>12</v>
      </c>
      <c r="H5662" t="s">
        <v>126</v>
      </c>
      <c r="I5662" t="s">
        <v>1831</v>
      </c>
      <c r="J5662" t="s">
        <v>1832</v>
      </c>
      <c r="K5662" t="s">
        <v>1833</v>
      </c>
      <c r="L5662" t="s">
        <v>1631</v>
      </c>
      <c r="M5662">
        <v>5</v>
      </c>
    </row>
    <row r="5663" spans="1:13" x14ac:dyDescent="0.3">
      <c r="A5663" t="s">
        <v>2468</v>
      </c>
      <c r="B5663">
        <v>2007</v>
      </c>
      <c r="C5663" s="1">
        <v>160000</v>
      </c>
      <c r="D5663">
        <v>120000</v>
      </c>
      <c r="E5663" t="s">
        <v>10</v>
      </c>
      <c r="F5663" t="s">
        <v>25</v>
      </c>
      <c r="G5663" t="s">
        <v>12</v>
      </c>
      <c r="H5663" t="s">
        <v>154</v>
      </c>
      <c r="I5663" t="s">
        <v>1633</v>
      </c>
      <c r="J5663" t="s">
        <v>1634</v>
      </c>
      <c r="K5663" t="s">
        <v>1635</v>
      </c>
      <c r="L5663" t="s">
        <v>1636</v>
      </c>
      <c r="M5663">
        <v>5</v>
      </c>
    </row>
    <row r="5664" spans="1:13" x14ac:dyDescent="0.3">
      <c r="A5664" t="s">
        <v>576</v>
      </c>
      <c r="B5664">
        <v>2017</v>
      </c>
      <c r="C5664" s="1">
        <v>450000</v>
      </c>
      <c r="D5664">
        <v>10000</v>
      </c>
      <c r="E5664" t="s">
        <v>10</v>
      </c>
      <c r="F5664" t="s">
        <v>25</v>
      </c>
      <c r="G5664" t="s">
        <v>19</v>
      </c>
      <c r="H5664" t="s">
        <v>121</v>
      </c>
      <c r="I5664" t="s">
        <v>1842</v>
      </c>
      <c r="J5664" t="s">
        <v>1730</v>
      </c>
      <c r="K5664" t="s">
        <v>1843</v>
      </c>
      <c r="L5664" t="s">
        <v>1731</v>
      </c>
      <c r="M5664">
        <v>5</v>
      </c>
    </row>
    <row r="5665" spans="1:13" x14ac:dyDescent="0.3">
      <c r="A5665" t="s">
        <v>428</v>
      </c>
      <c r="B5665">
        <v>2016</v>
      </c>
      <c r="C5665" s="1">
        <v>385000</v>
      </c>
      <c r="D5665">
        <v>20000</v>
      </c>
      <c r="E5665" t="s">
        <v>10</v>
      </c>
      <c r="F5665" t="s">
        <v>25</v>
      </c>
      <c r="G5665" t="s">
        <v>12</v>
      </c>
      <c r="H5665" t="s">
        <v>121</v>
      </c>
      <c r="I5665" t="s">
        <v>2467</v>
      </c>
      <c r="J5665" t="s">
        <v>1681</v>
      </c>
      <c r="K5665" t="s">
        <v>1678</v>
      </c>
      <c r="L5665" t="s">
        <v>1739</v>
      </c>
      <c r="M5665">
        <v>7</v>
      </c>
    </row>
    <row r="5666" spans="1:13" x14ac:dyDescent="0.3">
      <c r="A5666" t="s">
        <v>3602</v>
      </c>
      <c r="B5666">
        <v>2011</v>
      </c>
      <c r="C5666" s="1">
        <v>350000</v>
      </c>
      <c r="D5666">
        <v>93500</v>
      </c>
      <c r="E5666" t="s">
        <v>14</v>
      </c>
      <c r="F5666" t="s">
        <v>25</v>
      </c>
      <c r="G5666" t="s">
        <v>12</v>
      </c>
      <c r="H5666" t="s">
        <v>126</v>
      </c>
      <c r="I5666" t="s">
        <v>1723</v>
      </c>
      <c r="J5666" t="s">
        <v>2480</v>
      </c>
      <c r="K5666" t="s">
        <v>1678</v>
      </c>
      <c r="L5666" t="s">
        <v>1665</v>
      </c>
      <c r="M5666">
        <v>5</v>
      </c>
    </row>
    <row r="5667" spans="1:13" x14ac:dyDescent="0.3">
      <c r="A5667" t="s">
        <v>619</v>
      </c>
      <c r="B5667">
        <v>2019</v>
      </c>
      <c r="C5667" s="1">
        <v>558000</v>
      </c>
      <c r="D5667">
        <v>70000</v>
      </c>
      <c r="E5667" t="s">
        <v>14</v>
      </c>
      <c r="F5667" t="s">
        <v>25</v>
      </c>
      <c r="G5667" t="s">
        <v>12</v>
      </c>
      <c r="H5667" t="s">
        <v>121</v>
      </c>
      <c r="I5667" t="s">
        <v>2075</v>
      </c>
      <c r="J5667" t="s">
        <v>1625</v>
      </c>
      <c r="K5667" t="s">
        <v>2076</v>
      </c>
      <c r="L5667" t="s">
        <v>1627</v>
      </c>
      <c r="M5667">
        <v>5</v>
      </c>
    </row>
    <row r="5668" spans="1:13" x14ac:dyDescent="0.3">
      <c r="A5668" t="s">
        <v>161</v>
      </c>
      <c r="B5668">
        <v>2010</v>
      </c>
      <c r="C5668" s="1">
        <v>165000</v>
      </c>
      <c r="D5668">
        <v>56000</v>
      </c>
      <c r="E5668" t="s">
        <v>10</v>
      </c>
      <c r="F5668" t="s">
        <v>25</v>
      </c>
      <c r="G5668" t="s">
        <v>12</v>
      </c>
      <c r="H5668" t="s">
        <v>154</v>
      </c>
      <c r="I5668" t="s">
        <v>1919</v>
      </c>
      <c r="J5668" t="s">
        <v>1850</v>
      </c>
      <c r="K5668" t="s">
        <v>1920</v>
      </c>
      <c r="L5668" t="s">
        <v>1921</v>
      </c>
      <c r="M5668">
        <v>5</v>
      </c>
    </row>
    <row r="5669" spans="1:13" x14ac:dyDescent="0.3">
      <c r="A5669" t="s">
        <v>166</v>
      </c>
      <c r="B5669">
        <v>2012</v>
      </c>
      <c r="C5669" s="1">
        <v>300000</v>
      </c>
      <c r="D5669">
        <v>80000</v>
      </c>
      <c r="E5669" t="s">
        <v>14</v>
      </c>
      <c r="F5669" t="s">
        <v>25</v>
      </c>
      <c r="G5669" t="s">
        <v>12</v>
      </c>
      <c r="H5669" t="s">
        <v>126</v>
      </c>
      <c r="I5669" t="s">
        <v>1903</v>
      </c>
      <c r="J5669" t="s">
        <v>1639</v>
      </c>
      <c r="K5669" t="s">
        <v>1811</v>
      </c>
      <c r="L5669" t="s">
        <v>2419</v>
      </c>
      <c r="M5669">
        <v>5</v>
      </c>
    </row>
    <row r="5670" spans="1:13" x14ac:dyDescent="0.3">
      <c r="A5670" t="s">
        <v>600</v>
      </c>
      <c r="B5670">
        <v>2012</v>
      </c>
      <c r="C5670" s="1">
        <v>900000</v>
      </c>
      <c r="D5670">
        <v>100000</v>
      </c>
      <c r="E5670" t="s">
        <v>14</v>
      </c>
      <c r="F5670" t="s">
        <v>25</v>
      </c>
      <c r="G5670" t="s">
        <v>12</v>
      </c>
      <c r="H5670" t="s">
        <v>121</v>
      </c>
      <c r="I5670" t="s">
        <v>1892</v>
      </c>
      <c r="J5670" t="s">
        <v>1742</v>
      </c>
      <c r="K5670" t="s">
        <v>2108</v>
      </c>
      <c r="L5670" t="s">
        <v>2109</v>
      </c>
      <c r="M5670">
        <v>7</v>
      </c>
    </row>
    <row r="5671" spans="1:13" x14ac:dyDescent="0.3">
      <c r="A5671" t="s">
        <v>3741</v>
      </c>
      <c r="B5671">
        <v>2008</v>
      </c>
      <c r="C5671" s="1">
        <v>830000</v>
      </c>
      <c r="D5671">
        <v>60000</v>
      </c>
      <c r="E5671" t="s">
        <v>14</v>
      </c>
      <c r="F5671" t="s">
        <v>25</v>
      </c>
      <c r="G5671" t="s">
        <v>19</v>
      </c>
      <c r="H5671" t="s">
        <v>154</v>
      </c>
      <c r="I5671" t="s">
        <v>2500</v>
      </c>
      <c r="J5671" t="s">
        <v>2579</v>
      </c>
      <c r="K5671" t="s">
        <v>3675</v>
      </c>
      <c r="L5671" t="s">
        <v>3742</v>
      </c>
      <c r="M5671">
        <v>5</v>
      </c>
    </row>
    <row r="5672" spans="1:13" x14ac:dyDescent="0.3">
      <c r="A5672" t="s">
        <v>3743</v>
      </c>
      <c r="B5672">
        <v>2008</v>
      </c>
      <c r="C5672" s="1">
        <v>890000</v>
      </c>
      <c r="D5672">
        <v>70000</v>
      </c>
      <c r="E5672" t="s">
        <v>14</v>
      </c>
      <c r="F5672" t="s">
        <v>25</v>
      </c>
      <c r="G5672" t="s">
        <v>19</v>
      </c>
      <c r="H5672" t="s">
        <v>154</v>
      </c>
      <c r="I5672" t="s">
        <v>1676</v>
      </c>
      <c r="J5672" t="s">
        <v>1676</v>
      </c>
      <c r="K5672" t="s">
        <v>1676</v>
      </c>
      <c r="L5672" t="s">
        <v>1676</v>
      </c>
    </row>
    <row r="5673" spans="1:13" x14ac:dyDescent="0.3">
      <c r="A5673" t="s">
        <v>1475</v>
      </c>
      <c r="B5673">
        <v>2014</v>
      </c>
      <c r="C5673" s="1">
        <v>640000</v>
      </c>
      <c r="D5673">
        <v>65000</v>
      </c>
      <c r="E5673" t="s">
        <v>14</v>
      </c>
      <c r="F5673" t="s">
        <v>25</v>
      </c>
      <c r="G5673" t="s">
        <v>12</v>
      </c>
      <c r="H5673" t="s">
        <v>126</v>
      </c>
      <c r="I5673" t="s">
        <v>1628</v>
      </c>
      <c r="J5673" t="s">
        <v>1629</v>
      </c>
      <c r="K5673" t="s">
        <v>1630</v>
      </c>
      <c r="L5673" t="s">
        <v>1631</v>
      </c>
      <c r="M5673">
        <v>5</v>
      </c>
    </row>
    <row r="5674" spans="1:13" x14ac:dyDescent="0.3">
      <c r="A5674" t="s">
        <v>1063</v>
      </c>
      <c r="B5674">
        <v>2015</v>
      </c>
      <c r="C5674" s="1">
        <v>900000</v>
      </c>
      <c r="D5674">
        <v>70000</v>
      </c>
      <c r="E5674" t="s">
        <v>14</v>
      </c>
      <c r="F5674" t="s">
        <v>25</v>
      </c>
      <c r="G5674" t="s">
        <v>12</v>
      </c>
      <c r="H5674" t="s">
        <v>154</v>
      </c>
      <c r="I5674" t="s">
        <v>2340</v>
      </c>
      <c r="J5674" t="s">
        <v>1742</v>
      </c>
      <c r="K5674" t="s">
        <v>1877</v>
      </c>
      <c r="L5674" t="s">
        <v>2357</v>
      </c>
      <c r="M5674">
        <v>7</v>
      </c>
    </row>
    <row r="5675" spans="1:13" x14ac:dyDescent="0.3">
      <c r="A5675" t="s">
        <v>136</v>
      </c>
      <c r="B5675">
        <v>2013</v>
      </c>
      <c r="C5675" s="1">
        <v>450000</v>
      </c>
      <c r="D5675">
        <v>60000</v>
      </c>
      <c r="E5675" t="s">
        <v>14</v>
      </c>
      <c r="F5675" t="s">
        <v>25</v>
      </c>
      <c r="G5675" t="s">
        <v>12</v>
      </c>
      <c r="H5675" t="s">
        <v>121</v>
      </c>
      <c r="I5675" t="s">
        <v>1713</v>
      </c>
      <c r="J5675" t="s">
        <v>1625</v>
      </c>
      <c r="K5675" t="s">
        <v>1714</v>
      </c>
      <c r="L5675" t="s">
        <v>1715</v>
      </c>
      <c r="M5675">
        <v>7</v>
      </c>
    </row>
    <row r="5676" spans="1:13" x14ac:dyDescent="0.3">
      <c r="A5676" t="s">
        <v>2061</v>
      </c>
      <c r="B5676">
        <v>2018</v>
      </c>
      <c r="C5676" s="1">
        <v>825000</v>
      </c>
      <c r="D5676">
        <v>82000</v>
      </c>
      <c r="E5676" t="s">
        <v>14</v>
      </c>
      <c r="F5676" t="s">
        <v>25</v>
      </c>
      <c r="G5676" t="s">
        <v>12</v>
      </c>
      <c r="H5676" t="s">
        <v>121</v>
      </c>
      <c r="I5676" t="s">
        <v>2062</v>
      </c>
      <c r="J5676" t="s">
        <v>1625</v>
      </c>
      <c r="K5676" t="s">
        <v>1685</v>
      </c>
      <c r="L5676" t="s">
        <v>1686</v>
      </c>
      <c r="M5676">
        <v>5</v>
      </c>
    </row>
    <row r="5677" spans="1:13" x14ac:dyDescent="0.3">
      <c r="A5677" t="s">
        <v>1551</v>
      </c>
      <c r="B5677">
        <v>2013</v>
      </c>
      <c r="C5677" s="1">
        <v>500000</v>
      </c>
      <c r="D5677">
        <v>80000</v>
      </c>
      <c r="E5677" t="s">
        <v>14</v>
      </c>
      <c r="F5677" t="s">
        <v>25</v>
      </c>
      <c r="G5677" t="s">
        <v>12</v>
      </c>
      <c r="H5677" t="s">
        <v>126</v>
      </c>
      <c r="I5677" t="s">
        <v>2366</v>
      </c>
      <c r="J5677" t="s">
        <v>1742</v>
      </c>
      <c r="K5677" t="s">
        <v>1905</v>
      </c>
      <c r="L5677" t="s">
        <v>1744</v>
      </c>
      <c r="M5677">
        <v>7</v>
      </c>
    </row>
    <row r="5678" spans="1:13" x14ac:dyDescent="0.3">
      <c r="A5678" t="s">
        <v>3744</v>
      </c>
      <c r="B5678">
        <v>2017</v>
      </c>
      <c r="C5678" s="1">
        <v>325000</v>
      </c>
      <c r="D5678">
        <v>5000</v>
      </c>
      <c r="E5678" t="s">
        <v>10</v>
      </c>
      <c r="F5678" t="s">
        <v>25</v>
      </c>
      <c r="G5678" t="s">
        <v>12</v>
      </c>
      <c r="H5678" t="s">
        <v>126</v>
      </c>
      <c r="I5678" t="s">
        <v>1680</v>
      </c>
      <c r="J5678" t="s">
        <v>1681</v>
      </c>
      <c r="K5678" t="s">
        <v>1682</v>
      </c>
      <c r="L5678" t="s">
        <v>1683</v>
      </c>
      <c r="M5678">
        <v>6</v>
      </c>
    </row>
    <row r="5679" spans="1:13" x14ac:dyDescent="0.3">
      <c r="A5679" t="s">
        <v>361</v>
      </c>
      <c r="B5679">
        <v>2014</v>
      </c>
      <c r="C5679" s="1">
        <v>450000</v>
      </c>
      <c r="D5679">
        <v>133000</v>
      </c>
      <c r="E5679" t="s">
        <v>14</v>
      </c>
      <c r="F5679" t="s">
        <v>25</v>
      </c>
      <c r="G5679" t="s">
        <v>12</v>
      </c>
      <c r="H5679" t="s">
        <v>121</v>
      </c>
      <c r="I5679" t="s">
        <v>1666</v>
      </c>
      <c r="J5679" t="s">
        <v>1667</v>
      </c>
      <c r="K5679" t="s">
        <v>1668</v>
      </c>
      <c r="L5679" t="s">
        <v>1669</v>
      </c>
      <c r="M5679">
        <v>5</v>
      </c>
    </row>
    <row r="5680" spans="1:13" x14ac:dyDescent="0.3">
      <c r="A5680" t="s">
        <v>613</v>
      </c>
      <c r="B5680">
        <v>2017</v>
      </c>
      <c r="C5680" s="1">
        <v>675000</v>
      </c>
      <c r="D5680">
        <v>25000</v>
      </c>
      <c r="E5680" t="s">
        <v>10</v>
      </c>
      <c r="F5680" t="s">
        <v>25</v>
      </c>
      <c r="G5680" t="s">
        <v>12</v>
      </c>
      <c r="H5680" t="s">
        <v>126</v>
      </c>
      <c r="I5680" t="s">
        <v>2023</v>
      </c>
      <c r="J5680" t="s">
        <v>1704</v>
      </c>
      <c r="K5680" t="s">
        <v>2090</v>
      </c>
      <c r="L5680" t="s">
        <v>2117</v>
      </c>
      <c r="M5680">
        <v>5</v>
      </c>
    </row>
    <row r="5681" spans="1:13" x14ac:dyDescent="0.3">
      <c r="A5681" t="s">
        <v>464</v>
      </c>
      <c r="B5681">
        <v>2017</v>
      </c>
      <c r="C5681" s="1">
        <v>415000</v>
      </c>
      <c r="D5681">
        <v>15000</v>
      </c>
      <c r="E5681" t="s">
        <v>10</v>
      </c>
      <c r="F5681" t="s">
        <v>25</v>
      </c>
      <c r="G5681" t="s">
        <v>12</v>
      </c>
      <c r="H5681" t="s">
        <v>121</v>
      </c>
      <c r="I5681" t="s">
        <v>2088</v>
      </c>
      <c r="J5681" t="s">
        <v>2089</v>
      </c>
      <c r="K5681" t="s">
        <v>2090</v>
      </c>
      <c r="L5681" t="s">
        <v>2091</v>
      </c>
      <c r="M5681">
        <v>5</v>
      </c>
    </row>
    <row r="5682" spans="1:13" x14ac:dyDescent="0.3">
      <c r="A5682" t="s">
        <v>218</v>
      </c>
      <c r="B5682">
        <v>2017</v>
      </c>
      <c r="C5682" s="1">
        <v>1100000</v>
      </c>
      <c r="D5682">
        <v>40000</v>
      </c>
      <c r="E5682" t="s">
        <v>14</v>
      </c>
      <c r="F5682" t="s">
        <v>25</v>
      </c>
      <c r="G5682" t="s">
        <v>12</v>
      </c>
      <c r="H5682" t="s">
        <v>121</v>
      </c>
      <c r="I5682" t="s">
        <v>2187</v>
      </c>
      <c r="J5682" t="s">
        <v>1639</v>
      </c>
      <c r="K5682" t="s">
        <v>2090</v>
      </c>
      <c r="L5682" t="s">
        <v>1693</v>
      </c>
      <c r="M5682">
        <v>5</v>
      </c>
    </row>
    <row r="5683" spans="1:13" x14ac:dyDescent="0.3">
      <c r="A5683" t="s">
        <v>3538</v>
      </c>
      <c r="B5683">
        <v>2016</v>
      </c>
      <c r="C5683" s="1">
        <v>500000</v>
      </c>
      <c r="D5683">
        <v>35000</v>
      </c>
      <c r="E5683" t="s">
        <v>10</v>
      </c>
      <c r="F5683" t="s">
        <v>25</v>
      </c>
      <c r="G5683" t="s">
        <v>12</v>
      </c>
      <c r="H5683" t="s">
        <v>121</v>
      </c>
      <c r="I5683" t="s">
        <v>1733</v>
      </c>
      <c r="J5683" t="s">
        <v>1681</v>
      </c>
      <c r="K5683" t="s">
        <v>2206</v>
      </c>
      <c r="L5683" t="s">
        <v>1857</v>
      </c>
      <c r="M5683">
        <v>5</v>
      </c>
    </row>
    <row r="5684" spans="1:13" x14ac:dyDescent="0.3">
      <c r="A5684" t="s">
        <v>2169</v>
      </c>
      <c r="B5684">
        <v>2014</v>
      </c>
      <c r="C5684" s="1">
        <v>509999</v>
      </c>
      <c r="D5684">
        <v>70000</v>
      </c>
      <c r="E5684" t="s">
        <v>14</v>
      </c>
      <c r="F5684" t="s">
        <v>25</v>
      </c>
      <c r="G5684" t="s">
        <v>12</v>
      </c>
      <c r="H5684" t="s">
        <v>126</v>
      </c>
      <c r="I5684" t="s">
        <v>2170</v>
      </c>
      <c r="J5684" t="s">
        <v>2164</v>
      </c>
      <c r="K5684" t="s">
        <v>1920</v>
      </c>
      <c r="L5684" t="s">
        <v>2171</v>
      </c>
      <c r="M5684">
        <v>7</v>
      </c>
    </row>
    <row r="5685" spans="1:13" x14ac:dyDescent="0.3">
      <c r="A5685" t="s">
        <v>3631</v>
      </c>
      <c r="B5685">
        <v>2007</v>
      </c>
      <c r="C5685" s="1">
        <v>200000</v>
      </c>
      <c r="D5685">
        <v>152000</v>
      </c>
      <c r="E5685" t="s">
        <v>14</v>
      </c>
      <c r="F5685" t="s">
        <v>25</v>
      </c>
      <c r="G5685" t="s">
        <v>12</v>
      </c>
      <c r="H5685" t="s">
        <v>151</v>
      </c>
      <c r="I5685" t="s">
        <v>2438</v>
      </c>
      <c r="J5685" t="s">
        <v>2439</v>
      </c>
      <c r="K5685" t="s">
        <v>1877</v>
      </c>
      <c r="L5685" t="s">
        <v>1878</v>
      </c>
      <c r="M5685">
        <v>9</v>
      </c>
    </row>
    <row r="5686" spans="1:13" x14ac:dyDescent="0.3">
      <c r="A5686" t="s">
        <v>245</v>
      </c>
      <c r="B5686">
        <v>2007</v>
      </c>
      <c r="C5686" s="1">
        <v>60000</v>
      </c>
      <c r="D5686">
        <v>100000</v>
      </c>
      <c r="E5686" t="s">
        <v>10</v>
      </c>
      <c r="F5686" t="s">
        <v>25</v>
      </c>
      <c r="G5686" t="s">
        <v>12</v>
      </c>
      <c r="H5686" t="s">
        <v>126</v>
      </c>
      <c r="I5686" t="s">
        <v>1642</v>
      </c>
      <c r="J5686" t="s">
        <v>1655</v>
      </c>
      <c r="K5686" t="s">
        <v>1656</v>
      </c>
      <c r="L5686" t="s">
        <v>1657</v>
      </c>
      <c r="M5686">
        <v>4</v>
      </c>
    </row>
    <row r="5687" spans="1:13" x14ac:dyDescent="0.3">
      <c r="A5687" t="s">
        <v>443</v>
      </c>
      <c r="B5687">
        <v>2013</v>
      </c>
      <c r="C5687" s="1">
        <v>500000</v>
      </c>
      <c r="D5687">
        <v>80000</v>
      </c>
      <c r="E5687" t="s">
        <v>14</v>
      </c>
      <c r="F5687" t="s">
        <v>25</v>
      </c>
      <c r="G5687" t="s">
        <v>12</v>
      </c>
      <c r="H5687" t="s">
        <v>126</v>
      </c>
      <c r="I5687" t="s">
        <v>1899</v>
      </c>
      <c r="J5687" t="s">
        <v>1900</v>
      </c>
      <c r="K5687" t="s">
        <v>2132</v>
      </c>
      <c r="L5687" t="s">
        <v>1913</v>
      </c>
      <c r="M5687">
        <v>5</v>
      </c>
    </row>
    <row r="5688" spans="1:13" x14ac:dyDescent="0.3">
      <c r="A5688" t="s">
        <v>3449</v>
      </c>
      <c r="B5688">
        <v>2009</v>
      </c>
      <c r="C5688" s="1">
        <v>45000</v>
      </c>
      <c r="D5688">
        <v>100000</v>
      </c>
      <c r="E5688" t="s">
        <v>14</v>
      </c>
      <c r="F5688" t="s">
        <v>25</v>
      </c>
      <c r="G5688" t="s">
        <v>12</v>
      </c>
      <c r="H5688" t="s">
        <v>126</v>
      </c>
      <c r="I5688" t="s">
        <v>2321</v>
      </c>
      <c r="J5688" t="s">
        <v>1639</v>
      </c>
      <c r="K5688" t="s">
        <v>2322</v>
      </c>
      <c r="L5688" t="s">
        <v>2323</v>
      </c>
      <c r="M5688">
        <v>5</v>
      </c>
    </row>
    <row r="5689" spans="1:13" x14ac:dyDescent="0.3">
      <c r="A5689" t="s">
        <v>215</v>
      </c>
      <c r="B5689">
        <v>2017</v>
      </c>
      <c r="C5689" s="1">
        <v>270000</v>
      </c>
      <c r="D5689">
        <v>50000</v>
      </c>
      <c r="E5689" t="s">
        <v>10</v>
      </c>
      <c r="F5689" t="s">
        <v>25</v>
      </c>
      <c r="G5689" t="s">
        <v>12</v>
      </c>
      <c r="H5689" t="s">
        <v>121</v>
      </c>
      <c r="I5689" t="s">
        <v>2080</v>
      </c>
      <c r="J5689" t="s">
        <v>2081</v>
      </c>
      <c r="K5689" t="s">
        <v>2082</v>
      </c>
      <c r="L5689" t="s">
        <v>2083</v>
      </c>
      <c r="M5689">
        <v>5</v>
      </c>
    </row>
    <row r="5690" spans="1:13" x14ac:dyDescent="0.3">
      <c r="A5690" t="s">
        <v>424</v>
      </c>
      <c r="B5690">
        <v>2017</v>
      </c>
      <c r="C5690" s="1">
        <v>550000</v>
      </c>
      <c r="D5690">
        <v>40000</v>
      </c>
      <c r="E5690" t="s">
        <v>10</v>
      </c>
      <c r="F5690" t="s">
        <v>25</v>
      </c>
      <c r="G5690" t="s">
        <v>12</v>
      </c>
      <c r="H5690" t="s">
        <v>121</v>
      </c>
      <c r="I5690" t="s">
        <v>2175</v>
      </c>
      <c r="J5690" t="s">
        <v>1647</v>
      </c>
      <c r="K5690" t="s">
        <v>1648</v>
      </c>
      <c r="L5690" t="s">
        <v>2176</v>
      </c>
      <c r="M5690">
        <v>5</v>
      </c>
    </row>
    <row r="5691" spans="1:13" x14ac:dyDescent="0.3">
      <c r="A5691" t="s">
        <v>411</v>
      </c>
      <c r="B5691">
        <v>2016</v>
      </c>
      <c r="C5691" s="1">
        <v>235000</v>
      </c>
      <c r="D5691">
        <v>60000</v>
      </c>
      <c r="E5691" t="s">
        <v>10</v>
      </c>
      <c r="F5691" t="s">
        <v>25</v>
      </c>
      <c r="G5691" t="s">
        <v>12</v>
      </c>
      <c r="H5691" t="s">
        <v>121</v>
      </c>
      <c r="I5691" t="s">
        <v>1915</v>
      </c>
      <c r="J5691" t="s">
        <v>1916</v>
      </c>
      <c r="K5691" t="s">
        <v>1678</v>
      </c>
      <c r="L5691" t="s">
        <v>1917</v>
      </c>
      <c r="M5691">
        <v>5</v>
      </c>
    </row>
    <row r="5692" spans="1:13" x14ac:dyDescent="0.3">
      <c r="A5692" t="s">
        <v>345</v>
      </c>
      <c r="B5692">
        <v>2018</v>
      </c>
      <c r="C5692" s="1">
        <v>600000</v>
      </c>
      <c r="D5692">
        <v>40000</v>
      </c>
      <c r="E5692" t="s">
        <v>10</v>
      </c>
      <c r="F5692" t="s">
        <v>25</v>
      </c>
      <c r="G5692" t="s">
        <v>12</v>
      </c>
      <c r="H5692" t="s">
        <v>121</v>
      </c>
      <c r="I5692" t="s">
        <v>1723</v>
      </c>
      <c r="J5692" t="s">
        <v>1647</v>
      </c>
      <c r="K5692" t="s">
        <v>1724</v>
      </c>
      <c r="L5692" t="s">
        <v>1725</v>
      </c>
      <c r="M5692">
        <v>5</v>
      </c>
    </row>
    <row r="5693" spans="1:13" x14ac:dyDescent="0.3">
      <c r="A5693" t="s">
        <v>735</v>
      </c>
      <c r="B5693">
        <v>2015</v>
      </c>
      <c r="C5693" s="1">
        <v>525000</v>
      </c>
      <c r="D5693">
        <v>60000</v>
      </c>
      <c r="E5693" t="s">
        <v>14</v>
      </c>
      <c r="F5693" t="s">
        <v>25</v>
      </c>
      <c r="G5693" t="s">
        <v>12</v>
      </c>
      <c r="H5693" t="s">
        <v>121</v>
      </c>
      <c r="I5693" t="s">
        <v>1784</v>
      </c>
      <c r="J5693" t="s">
        <v>1629</v>
      </c>
      <c r="K5693" t="s">
        <v>1698</v>
      </c>
      <c r="L5693" t="s">
        <v>1686</v>
      </c>
      <c r="M5693">
        <v>5</v>
      </c>
    </row>
    <row r="5694" spans="1:13" x14ac:dyDescent="0.3">
      <c r="A5694" t="s">
        <v>459</v>
      </c>
      <c r="B5694">
        <v>2012</v>
      </c>
      <c r="C5694" s="1">
        <v>325000</v>
      </c>
      <c r="D5694">
        <v>90000</v>
      </c>
      <c r="E5694" t="s">
        <v>14</v>
      </c>
      <c r="F5694" t="s">
        <v>25</v>
      </c>
      <c r="G5694" t="s">
        <v>12</v>
      </c>
      <c r="H5694" t="s">
        <v>121</v>
      </c>
      <c r="I5694" t="s">
        <v>1826</v>
      </c>
      <c r="J5694" t="s">
        <v>1625</v>
      </c>
      <c r="K5694" t="s">
        <v>1626</v>
      </c>
      <c r="L5694" t="s">
        <v>1627</v>
      </c>
      <c r="M5694">
        <v>5</v>
      </c>
    </row>
    <row r="5695" spans="1:13" x14ac:dyDescent="0.3">
      <c r="A5695" t="s">
        <v>471</v>
      </c>
      <c r="B5695">
        <v>2014</v>
      </c>
      <c r="C5695" s="1">
        <v>420000</v>
      </c>
      <c r="D5695">
        <v>90000</v>
      </c>
      <c r="E5695" t="s">
        <v>14</v>
      </c>
      <c r="F5695" t="s">
        <v>25</v>
      </c>
      <c r="G5695" t="s">
        <v>12</v>
      </c>
      <c r="H5695" t="s">
        <v>121</v>
      </c>
      <c r="I5695" t="s">
        <v>1624</v>
      </c>
      <c r="J5695" t="s">
        <v>1625</v>
      </c>
      <c r="K5695" t="s">
        <v>1626</v>
      </c>
      <c r="L5695" t="s">
        <v>1627</v>
      </c>
      <c r="M5695">
        <v>5</v>
      </c>
    </row>
    <row r="5696" spans="1:13" x14ac:dyDescent="0.3">
      <c r="A5696" t="s">
        <v>559</v>
      </c>
      <c r="B5696">
        <v>2014</v>
      </c>
      <c r="C5696" s="1">
        <v>229999</v>
      </c>
      <c r="D5696">
        <v>60000</v>
      </c>
      <c r="E5696" t="s">
        <v>10</v>
      </c>
      <c r="F5696" t="s">
        <v>25</v>
      </c>
      <c r="G5696" t="s">
        <v>12</v>
      </c>
      <c r="H5696" t="s">
        <v>126</v>
      </c>
      <c r="I5696" t="s">
        <v>2249</v>
      </c>
      <c r="J5696" t="s">
        <v>1730</v>
      </c>
      <c r="K5696" t="s">
        <v>1660</v>
      </c>
      <c r="L5696" t="s">
        <v>1731</v>
      </c>
      <c r="M5696">
        <v>5</v>
      </c>
    </row>
    <row r="5697" spans="1:13" x14ac:dyDescent="0.3">
      <c r="A5697" t="s">
        <v>471</v>
      </c>
      <c r="B5697">
        <v>2013</v>
      </c>
      <c r="C5697" s="1">
        <v>375000</v>
      </c>
      <c r="D5697">
        <v>80000</v>
      </c>
      <c r="E5697" t="s">
        <v>14</v>
      </c>
      <c r="F5697" t="s">
        <v>25</v>
      </c>
      <c r="G5697" t="s">
        <v>12</v>
      </c>
      <c r="H5697" t="s">
        <v>151</v>
      </c>
      <c r="I5697" t="s">
        <v>1624</v>
      </c>
      <c r="J5697" t="s">
        <v>1625</v>
      </c>
      <c r="K5697" t="s">
        <v>1626</v>
      </c>
      <c r="L5697" t="s">
        <v>1627</v>
      </c>
      <c r="M5697">
        <v>5</v>
      </c>
    </row>
    <row r="5698" spans="1:13" x14ac:dyDescent="0.3">
      <c r="A5698" t="s">
        <v>1114</v>
      </c>
      <c r="B5698">
        <v>2012</v>
      </c>
      <c r="C5698" s="1">
        <v>750000</v>
      </c>
      <c r="D5698">
        <v>120000</v>
      </c>
      <c r="E5698" t="s">
        <v>14</v>
      </c>
      <c r="F5698" t="s">
        <v>25</v>
      </c>
      <c r="G5698" t="s">
        <v>12</v>
      </c>
      <c r="H5698" t="s">
        <v>121</v>
      </c>
      <c r="I5698" t="s">
        <v>2157</v>
      </c>
      <c r="J5698" t="s">
        <v>1742</v>
      </c>
      <c r="K5698" t="s">
        <v>1877</v>
      </c>
      <c r="L5698" t="s">
        <v>1878</v>
      </c>
      <c r="M5698">
        <v>8</v>
      </c>
    </row>
    <row r="5699" spans="1:13" x14ac:dyDescent="0.3">
      <c r="A5699" t="s">
        <v>359</v>
      </c>
      <c r="B5699">
        <v>2018</v>
      </c>
      <c r="C5699" s="1">
        <v>400000</v>
      </c>
      <c r="D5699">
        <v>40000</v>
      </c>
      <c r="E5699" t="s">
        <v>10</v>
      </c>
      <c r="F5699" t="s">
        <v>25</v>
      </c>
      <c r="G5699" t="s">
        <v>12</v>
      </c>
      <c r="H5699" t="s">
        <v>121</v>
      </c>
      <c r="I5699" t="s">
        <v>2188</v>
      </c>
      <c r="J5699" t="s">
        <v>1704</v>
      </c>
      <c r="K5699" t="s">
        <v>2064</v>
      </c>
      <c r="L5699" t="s">
        <v>1706</v>
      </c>
      <c r="M5699">
        <v>5</v>
      </c>
    </row>
    <row r="5700" spans="1:13" x14ac:dyDescent="0.3">
      <c r="A5700" t="s">
        <v>300</v>
      </c>
      <c r="B5700">
        <v>2013</v>
      </c>
      <c r="C5700" s="1">
        <v>600000</v>
      </c>
      <c r="D5700">
        <v>91000</v>
      </c>
      <c r="E5700" t="s">
        <v>14</v>
      </c>
      <c r="F5700" t="s">
        <v>25</v>
      </c>
      <c r="G5700" t="s">
        <v>12</v>
      </c>
      <c r="H5700" t="s">
        <v>121</v>
      </c>
      <c r="I5700" t="s">
        <v>1892</v>
      </c>
      <c r="J5700" t="s">
        <v>1742</v>
      </c>
      <c r="K5700" t="s">
        <v>2108</v>
      </c>
      <c r="L5700" t="s">
        <v>2109</v>
      </c>
      <c r="M5700">
        <v>7</v>
      </c>
    </row>
    <row r="5701" spans="1:13" x14ac:dyDescent="0.3">
      <c r="A5701" t="s">
        <v>3745</v>
      </c>
      <c r="B5701">
        <v>2008</v>
      </c>
      <c r="C5701" s="1">
        <v>110000</v>
      </c>
      <c r="D5701">
        <v>80000</v>
      </c>
      <c r="E5701" t="s">
        <v>10</v>
      </c>
      <c r="F5701" t="s">
        <v>25</v>
      </c>
      <c r="G5701" t="s">
        <v>12</v>
      </c>
      <c r="H5701" t="s">
        <v>154</v>
      </c>
      <c r="I5701" t="s">
        <v>1750</v>
      </c>
      <c r="J5701" t="s">
        <v>1850</v>
      </c>
      <c r="K5701" t="s">
        <v>2165</v>
      </c>
      <c r="L5701" t="s">
        <v>2384</v>
      </c>
      <c r="M5701">
        <v>5</v>
      </c>
    </row>
    <row r="5702" spans="1:13" x14ac:dyDescent="0.3">
      <c r="A5702" t="s">
        <v>120</v>
      </c>
      <c r="B5702">
        <v>2007</v>
      </c>
      <c r="C5702" s="1">
        <v>45000</v>
      </c>
      <c r="D5702">
        <v>73257</v>
      </c>
      <c r="E5702" t="s">
        <v>10</v>
      </c>
      <c r="F5702" t="s">
        <v>25</v>
      </c>
      <c r="G5702" t="s">
        <v>12</v>
      </c>
      <c r="H5702" t="s">
        <v>121</v>
      </c>
      <c r="I5702" t="s">
        <v>1642</v>
      </c>
      <c r="J5702" t="s">
        <v>1655</v>
      </c>
      <c r="K5702" t="s">
        <v>1656</v>
      </c>
      <c r="L5702" t="s">
        <v>1657</v>
      </c>
      <c r="M5702">
        <v>4</v>
      </c>
    </row>
    <row r="5703" spans="1:13" x14ac:dyDescent="0.3">
      <c r="A5703" t="s">
        <v>3746</v>
      </c>
      <c r="B5703">
        <v>2019</v>
      </c>
      <c r="C5703" s="1">
        <v>722000</v>
      </c>
      <c r="D5703">
        <v>80000</v>
      </c>
      <c r="E5703" t="s">
        <v>14</v>
      </c>
      <c r="F5703" t="s">
        <v>25</v>
      </c>
      <c r="G5703" t="s">
        <v>12</v>
      </c>
      <c r="H5703" t="s">
        <v>121</v>
      </c>
      <c r="I5703" t="s">
        <v>2383</v>
      </c>
      <c r="J5703" t="s">
        <v>2164</v>
      </c>
      <c r="K5703" t="s">
        <v>2124</v>
      </c>
      <c r="L5703" t="s">
        <v>2447</v>
      </c>
      <c r="M5703">
        <v>2</v>
      </c>
    </row>
    <row r="5704" spans="1:13" x14ac:dyDescent="0.3">
      <c r="A5704" t="s">
        <v>1255</v>
      </c>
      <c r="B5704">
        <v>2020</v>
      </c>
      <c r="C5704" s="1">
        <v>500000</v>
      </c>
      <c r="D5704">
        <v>15000</v>
      </c>
      <c r="E5704" t="s">
        <v>10</v>
      </c>
      <c r="F5704" t="s">
        <v>25</v>
      </c>
      <c r="G5704" t="s">
        <v>12</v>
      </c>
      <c r="H5704" t="s">
        <v>121</v>
      </c>
      <c r="I5704" t="s">
        <v>2188</v>
      </c>
      <c r="J5704" t="s">
        <v>1704</v>
      </c>
      <c r="K5704" t="s">
        <v>2720</v>
      </c>
      <c r="L5704" t="s">
        <v>1706</v>
      </c>
      <c r="M5704">
        <v>5</v>
      </c>
    </row>
    <row r="5705" spans="1:13" x14ac:dyDescent="0.3">
      <c r="A5705" t="s">
        <v>952</v>
      </c>
      <c r="B5705">
        <v>2007</v>
      </c>
      <c r="C5705" s="1">
        <v>250000</v>
      </c>
      <c r="D5705">
        <v>110000</v>
      </c>
      <c r="E5705" t="s">
        <v>14</v>
      </c>
      <c r="F5705" t="s">
        <v>25</v>
      </c>
      <c r="G5705" t="s">
        <v>12</v>
      </c>
      <c r="H5705" t="s">
        <v>126</v>
      </c>
      <c r="I5705" t="s">
        <v>2524</v>
      </c>
      <c r="J5705" t="s">
        <v>2039</v>
      </c>
      <c r="K5705" t="s">
        <v>2197</v>
      </c>
      <c r="L5705" t="s">
        <v>2242</v>
      </c>
      <c r="M5705">
        <v>5</v>
      </c>
    </row>
    <row r="5706" spans="1:13" x14ac:dyDescent="0.3">
      <c r="A5706" t="s">
        <v>299</v>
      </c>
      <c r="B5706">
        <v>2018</v>
      </c>
      <c r="C5706" s="1">
        <v>950000</v>
      </c>
      <c r="D5706">
        <v>40000</v>
      </c>
      <c r="E5706" t="s">
        <v>14</v>
      </c>
      <c r="F5706" t="s">
        <v>25</v>
      </c>
      <c r="G5706" t="s">
        <v>12</v>
      </c>
      <c r="H5706" t="s">
        <v>121</v>
      </c>
      <c r="I5706" t="s">
        <v>3729</v>
      </c>
      <c r="J5706" t="s">
        <v>1629</v>
      </c>
      <c r="K5706" t="s">
        <v>2783</v>
      </c>
      <c r="L5706" t="s">
        <v>1631</v>
      </c>
      <c r="M5706">
        <v>5</v>
      </c>
    </row>
    <row r="5707" spans="1:13" x14ac:dyDescent="0.3">
      <c r="A5707" t="s">
        <v>669</v>
      </c>
      <c r="B5707">
        <v>2013</v>
      </c>
      <c r="C5707" s="1">
        <v>375000</v>
      </c>
      <c r="D5707">
        <v>212000</v>
      </c>
      <c r="E5707" t="s">
        <v>14</v>
      </c>
      <c r="F5707" t="s">
        <v>25</v>
      </c>
      <c r="G5707" t="s">
        <v>12</v>
      </c>
      <c r="H5707" t="s">
        <v>121</v>
      </c>
      <c r="I5707" t="s">
        <v>2613</v>
      </c>
      <c r="J5707" t="s">
        <v>1667</v>
      </c>
      <c r="K5707" t="s">
        <v>2351</v>
      </c>
      <c r="L5707" t="s">
        <v>2352</v>
      </c>
      <c r="M5707">
        <v>5</v>
      </c>
    </row>
    <row r="5708" spans="1:13" x14ac:dyDescent="0.3">
      <c r="A5708" t="s">
        <v>471</v>
      </c>
      <c r="B5708">
        <v>2018</v>
      </c>
      <c r="C5708" s="1">
        <v>780000</v>
      </c>
      <c r="D5708">
        <v>30000</v>
      </c>
      <c r="E5708" t="s">
        <v>14</v>
      </c>
      <c r="F5708" t="s">
        <v>25</v>
      </c>
      <c r="G5708" t="s">
        <v>12</v>
      </c>
      <c r="H5708" t="s">
        <v>121</v>
      </c>
      <c r="I5708" t="s">
        <v>2075</v>
      </c>
      <c r="J5708" t="s">
        <v>1625</v>
      </c>
      <c r="K5708" t="s">
        <v>2076</v>
      </c>
      <c r="L5708" t="s">
        <v>1627</v>
      </c>
      <c r="M5708">
        <v>5</v>
      </c>
    </row>
    <row r="5709" spans="1:13" x14ac:dyDescent="0.3">
      <c r="A5709" t="s">
        <v>2885</v>
      </c>
      <c r="B5709">
        <v>2018</v>
      </c>
      <c r="C5709" s="1">
        <v>575000</v>
      </c>
      <c r="D5709">
        <v>30000</v>
      </c>
      <c r="E5709" t="s">
        <v>10</v>
      </c>
      <c r="F5709" t="s">
        <v>25</v>
      </c>
      <c r="G5709" t="s">
        <v>12</v>
      </c>
      <c r="H5709" t="s">
        <v>121</v>
      </c>
      <c r="I5709" t="s">
        <v>1703</v>
      </c>
      <c r="J5709" t="s">
        <v>1850</v>
      </c>
      <c r="K5709" t="s">
        <v>2029</v>
      </c>
      <c r="L5709" t="s">
        <v>2349</v>
      </c>
      <c r="M5709">
        <v>5</v>
      </c>
    </row>
    <row r="5710" spans="1:13" x14ac:dyDescent="0.3">
      <c r="A5710" t="s">
        <v>345</v>
      </c>
      <c r="B5710">
        <v>2017</v>
      </c>
      <c r="C5710" s="1">
        <v>563000</v>
      </c>
      <c r="D5710">
        <v>30000</v>
      </c>
      <c r="E5710" t="s">
        <v>10</v>
      </c>
      <c r="F5710" t="s">
        <v>25</v>
      </c>
      <c r="G5710" t="s">
        <v>12</v>
      </c>
      <c r="H5710" t="s">
        <v>126</v>
      </c>
      <c r="I5710" t="s">
        <v>1723</v>
      </c>
      <c r="J5710" t="s">
        <v>1647</v>
      </c>
      <c r="K5710" t="s">
        <v>1724</v>
      </c>
      <c r="L5710" t="s">
        <v>1725</v>
      </c>
      <c r="M5710">
        <v>5</v>
      </c>
    </row>
    <row r="5711" spans="1:13" x14ac:dyDescent="0.3">
      <c r="A5711" t="s">
        <v>359</v>
      </c>
      <c r="B5711">
        <v>2017</v>
      </c>
      <c r="C5711" s="1">
        <v>450000</v>
      </c>
      <c r="D5711">
        <v>15000</v>
      </c>
      <c r="E5711" t="s">
        <v>10</v>
      </c>
      <c r="F5711" t="s">
        <v>25</v>
      </c>
      <c r="G5711" t="s">
        <v>12</v>
      </c>
      <c r="H5711" t="s">
        <v>121</v>
      </c>
      <c r="I5711" t="s">
        <v>2188</v>
      </c>
      <c r="J5711" t="s">
        <v>1704</v>
      </c>
      <c r="K5711" t="s">
        <v>2064</v>
      </c>
      <c r="L5711" t="s">
        <v>1706</v>
      </c>
      <c r="M5711">
        <v>5</v>
      </c>
    </row>
    <row r="5712" spans="1:13" x14ac:dyDescent="0.3">
      <c r="A5712" t="s">
        <v>3747</v>
      </c>
      <c r="B5712">
        <v>2020</v>
      </c>
      <c r="C5712" s="1">
        <v>2300000</v>
      </c>
      <c r="D5712">
        <v>1000</v>
      </c>
      <c r="E5712" t="s">
        <v>14</v>
      </c>
      <c r="F5712" t="s">
        <v>25</v>
      </c>
      <c r="G5712" t="s">
        <v>19</v>
      </c>
      <c r="H5712" t="s">
        <v>121</v>
      </c>
      <c r="I5712" t="s">
        <v>2669</v>
      </c>
      <c r="J5712" t="s">
        <v>2670</v>
      </c>
      <c r="K5712" t="s">
        <v>2509</v>
      </c>
      <c r="L5712" t="s">
        <v>3748</v>
      </c>
      <c r="M5712">
        <v>7</v>
      </c>
    </row>
    <row r="5713" spans="1:13" x14ac:dyDescent="0.3">
      <c r="A5713" t="s">
        <v>120</v>
      </c>
      <c r="B5713">
        <v>1999</v>
      </c>
      <c r="C5713" s="1">
        <v>80000</v>
      </c>
      <c r="D5713">
        <v>26320</v>
      </c>
      <c r="E5713" t="s">
        <v>10</v>
      </c>
      <c r="F5713" t="s">
        <v>25</v>
      </c>
      <c r="G5713" t="s">
        <v>12</v>
      </c>
      <c r="H5713" t="s">
        <v>121</v>
      </c>
      <c r="I5713" t="s">
        <v>1642</v>
      </c>
      <c r="J5713" t="s">
        <v>1655</v>
      </c>
      <c r="K5713" t="s">
        <v>1656</v>
      </c>
      <c r="L5713" t="s">
        <v>1657</v>
      </c>
      <c r="M5713">
        <v>4</v>
      </c>
    </row>
    <row r="5714" spans="1:13" x14ac:dyDescent="0.3">
      <c r="A5714" t="s">
        <v>656</v>
      </c>
      <c r="B5714">
        <v>2010</v>
      </c>
      <c r="C5714" s="1">
        <v>320000</v>
      </c>
      <c r="D5714">
        <v>135000</v>
      </c>
      <c r="E5714" t="s">
        <v>14</v>
      </c>
      <c r="F5714" t="s">
        <v>25</v>
      </c>
      <c r="G5714" t="s">
        <v>12</v>
      </c>
      <c r="H5714" t="s">
        <v>126</v>
      </c>
      <c r="I5714" t="s">
        <v>1638</v>
      </c>
      <c r="J5714" t="s">
        <v>1639</v>
      </c>
      <c r="K5714" t="s">
        <v>1640</v>
      </c>
      <c r="L5714" t="s">
        <v>1641</v>
      </c>
      <c r="M5714">
        <v>5</v>
      </c>
    </row>
    <row r="5715" spans="1:13" x14ac:dyDescent="0.3">
      <c r="A5715" t="s">
        <v>1442</v>
      </c>
      <c r="B5715">
        <v>2008</v>
      </c>
      <c r="C5715" s="1">
        <v>375000</v>
      </c>
      <c r="D5715">
        <v>100000</v>
      </c>
      <c r="E5715" t="s">
        <v>10</v>
      </c>
      <c r="F5715" t="s">
        <v>25</v>
      </c>
      <c r="G5715" t="s">
        <v>12</v>
      </c>
      <c r="H5715" t="s">
        <v>154</v>
      </c>
      <c r="I5715" t="s">
        <v>1773</v>
      </c>
      <c r="J5715" t="s">
        <v>2305</v>
      </c>
      <c r="K5715" t="s">
        <v>2306</v>
      </c>
      <c r="L5715" t="s">
        <v>2307</v>
      </c>
      <c r="M5715">
        <v>5</v>
      </c>
    </row>
    <row r="5716" spans="1:13" x14ac:dyDescent="0.3">
      <c r="A5716" t="s">
        <v>165</v>
      </c>
      <c r="B5716">
        <v>2017</v>
      </c>
      <c r="C5716" s="1">
        <v>400000</v>
      </c>
      <c r="D5716">
        <v>120000</v>
      </c>
      <c r="E5716" t="s">
        <v>10</v>
      </c>
      <c r="F5716" t="s">
        <v>25</v>
      </c>
      <c r="G5716" t="s">
        <v>12</v>
      </c>
      <c r="H5716" t="s">
        <v>121</v>
      </c>
      <c r="I5716" t="s">
        <v>1872</v>
      </c>
      <c r="J5716" t="s">
        <v>1814</v>
      </c>
      <c r="K5716" t="s">
        <v>1873</v>
      </c>
      <c r="L5716" t="s">
        <v>1874</v>
      </c>
      <c r="M5716">
        <v>5</v>
      </c>
    </row>
    <row r="5717" spans="1:13" x14ac:dyDescent="0.3">
      <c r="A5717" t="s">
        <v>2943</v>
      </c>
      <c r="B5717">
        <v>2011</v>
      </c>
      <c r="C5717" s="1">
        <v>600000</v>
      </c>
      <c r="D5717">
        <v>230000</v>
      </c>
      <c r="E5717" t="s">
        <v>14</v>
      </c>
      <c r="F5717" t="s">
        <v>25</v>
      </c>
      <c r="G5717" t="s">
        <v>12</v>
      </c>
      <c r="H5717" t="s">
        <v>121</v>
      </c>
      <c r="I5717" t="s">
        <v>1720</v>
      </c>
      <c r="J5717" t="s">
        <v>2152</v>
      </c>
      <c r="K5717" t="s">
        <v>2380</v>
      </c>
      <c r="L5717" t="s">
        <v>2381</v>
      </c>
      <c r="M5717">
        <v>7</v>
      </c>
    </row>
    <row r="5718" spans="1:13" x14ac:dyDescent="0.3">
      <c r="A5718" t="s">
        <v>411</v>
      </c>
      <c r="B5718">
        <v>2016</v>
      </c>
      <c r="C5718" s="1">
        <v>315000</v>
      </c>
      <c r="D5718">
        <v>60000</v>
      </c>
      <c r="E5718" t="s">
        <v>10</v>
      </c>
      <c r="F5718" t="s">
        <v>25</v>
      </c>
      <c r="G5718" t="s">
        <v>12</v>
      </c>
      <c r="H5718" t="s">
        <v>126</v>
      </c>
      <c r="I5718" t="s">
        <v>1915</v>
      </c>
      <c r="J5718" t="s">
        <v>1916</v>
      </c>
      <c r="K5718" t="s">
        <v>1678</v>
      </c>
      <c r="L5718" t="s">
        <v>1917</v>
      </c>
      <c r="M5718">
        <v>5</v>
      </c>
    </row>
    <row r="5719" spans="1:13" x14ac:dyDescent="0.3">
      <c r="A5719" t="s">
        <v>3063</v>
      </c>
      <c r="B5719">
        <v>2012</v>
      </c>
      <c r="C5719" s="1">
        <v>1100000</v>
      </c>
      <c r="D5719">
        <v>80000</v>
      </c>
      <c r="E5719" t="s">
        <v>14</v>
      </c>
      <c r="F5719" t="s">
        <v>25</v>
      </c>
      <c r="G5719" t="s">
        <v>19</v>
      </c>
      <c r="H5719" t="s">
        <v>126</v>
      </c>
      <c r="I5719" t="s">
        <v>3064</v>
      </c>
      <c r="J5719" t="s">
        <v>1953</v>
      </c>
      <c r="K5719" t="s">
        <v>3065</v>
      </c>
      <c r="L5719" t="s">
        <v>3066</v>
      </c>
      <c r="M5719">
        <v>5</v>
      </c>
    </row>
    <row r="5720" spans="1:13" x14ac:dyDescent="0.3">
      <c r="A5720" t="s">
        <v>286</v>
      </c>
      <c r="B5720">
        <v>2010</v>
      </c>
      <c r="C5720" s="1">
        <v>350000</v>
      </c>
      <c r="D5720">
        <v>190000</v>
      </c>
      <c r="E5720" t="s">
        <v>14</v>
      </c>
      <c r="F5720" t="s">
        <v>25</v>
      </c>
      <c r="G5720" t="s">
        <v>12</v>
      </c>
      <c r="H5720" t="s">
        <v>126</v>
      </c>
      <c r="I5720" t="s">
        <v>1674</v>
      </c>
      <c r="J5720" t="s">
        <v>1625</v>
      </c>
      <c r="K5720" t="s">
        <v>1675</v>
      </c>
      <c r="L5720" t="s">
        <v>1627</v>
      </c>
      <c r="M5720">
        <v>5</v>
      </c>
    </row>
    <row r="5721" spans="1:13" x14ac:dyDescent="0.3">
      <c r="A5721" t="s">
        <v>165</v>
      </c>
      <c r="B5721">
        <v>2016</v>
      </c>
      <c r="C5721" s="1">
        <v>375000</v>
      </c>
      <c r="D5721">
        <v>120000</v>
      </c>
      <c r="E5721" t="s">
        <v>10</v>
      </c>
      <c r="F5721" t="s">
        <v>25</v>
      </c>
      <c r="G5721" t="s">
        <v>12</v>
      </c>
      <c r="H5721" t="s">
        <v>121</v>
      </c>
      <c r="I5721" t="s">
        <v>1872</v>
      </c>
      <c r="J5721" t="s">
        <v>1814</v>
      </c>
      <c r="K5721" t="s">
        <v>1873</v>
      </c>
      <c r="L5721" t="s">
        <v>1874</v>
      </c>
      <c r="M5721">
        <v>5</v>
      </c>
    </row>
    <row r="5722" spans="1:13" x14ac:dyDescent="0.3">
      <c r="A5722" t="s">
        <v>229</v>
      </c>
      <c r="B5722">
        <v>2013</v>
      </c>
      <c r="C5722" s="1">
        <v>1050000</v>
      </c>
      <c r="D5722">
        <v>217000</v>
      </c>
      <c r="E5722" t="s">
        <v>14</v>
      </c>
      <c r="F5722" t="s">
        <v>25</v>
      </c>
      <c r="G5722" t="s">
        <v>12</v>
      </c>
      <c r="H5722" t="s">
        <v>126</v>
      </c>
      <c r="I5722" t="s">
        <v>1763</v>
      </c>
      <c r="J5722" t="s">
        <v>1764</v>
      </c>
      <c r="K5722" t="s">
        <v>1789</v>
      </c>
      <c r="L5722" t="s">
        <v>1790</v>
      </c>
      <c r="M5722">
        <v>8</v>
      </c>
    </row>
    <row r="5723" spans="1:13" x14ac:dyDescent="0.3">
      <c r="A5723" t="s">
        <v>1056</v>
      </c>
      <c r="B5723">
        <v>2005</v>
      </c>
      <c r="C5723" s="1">
        <v>130000</v>
      </c>
      <c r="D5723">
        <v>90000</v>
      </c>
      <c r="E5723" t="s">
        <v>14</v>
      </c>
      <c r="F5723" t="s">
        <v>25</v>
      </c>
      <c r="G5723" t="s">
        <v>12</v>
      </c>
      <c r="H5723" t="s">
        <v>154</v>
      </c>
      <c r="I5723" t="s">
        <v>1676</v>
      </c>
      <c r="J5723" t="s">
        <v>1676</v>
      </c>
      <c r="K5723" t="s">
        <v>1676</v>
      </c>
      <c r="L5723" t="s">
        <v>1676</v>
      </c>
    </row>
    <row r="5724" spans="1:13" x14ac:dyDescent="0.3">
      <c r="A5724" t="s">
        <v>1195</v>
      </c>
      <c r="B5724">
        <v>2015</v>
      </c>
      <c r="C5724" s="1">
        <v>350000</v>
      </c>
      <c r="D5724">
        <v>29000</v>
      </c>
      <c r="E5724" t="s">
        <v>10</v>
      </c>
      <c r="F5724" t="s">
        <v>25</v>
      </c>
      <c r="G5724" t="s">
        <v>12</v>
      </c>
      <c r="H5724" t="s">
        <v>121</v>
      </c>
      <c r="I5724" t="s">
        <v>1842</v>
      </c>
      <c r="J5724" t="s">
        <v>1730</v>
      </c>
      <c r="K5724" t="s">
        <v>1843</v>
      </c>
      <c r="L5724" t="s">
        <v>1731</v>
      </c>
      <c r="M5724">
        <v>5</v>
      </c>
    </row>
    <row r="5725" spans="1:13" x14ac:dyDescent="0.3">
      <c r="A5725" t="s">
        <v>2908</v>
      </c>
      <c r="B5725">
        <v>2011</v>
      </c>
      <c r="C5725" s="1">
        <v>170000</v>
      </c>
      <c r="D5725">
        <v>120000</v>
      </c>
      <c r="E5725" t="s">
        <v>22</v>
      </c>
      <c r="F5725" t="s">
        <v>25</v>
      </c>
      <c r="G5725" t="s">
        <v>12</v>
      </c>
      <c r="H5725" t="s">
        <v>151</v>
      </c>
      <c r="I5725" t="s">
        <v>1676</v>
      </c>
      <c r="J5725" t="s">
        <v>1676</v>
      </c>
      <c r="K5725" t="s">
        <v>1676</v>
      </c>
      <c r="L5725" t="s">
        <v>1676</v>
      </c>
    </row>
    <row r="5726" spans="1:13" x14ac:dyDescent="0.3">
      <c r="A5726" t="s">
        <v>567</v>
      </c>
      <c r="B5726">
        <v>2010</v>
      </c>
      <c r="C5726" s="1">
        <v>120000</v>
      </c>
      <c r="D5726">
        <v>120000</v>
      </c>
      <c r="E5726" t="s">
        <v>10</v>
      </c>
      <c r="F5726" t="s">
        <v>25</v>
      </c>
      <c r="G5726" t="s">
        <v>12</v>
      </c>
      <c r="H5726" t="s">
        <v>154</v>
      </c>
      <c r="I5726" t="s">
        <v>1677</v>
      </c>
      <c r="J5726" t="s">
        <v>1651</v>
      </c>
      <c r="K5726" t="s">
        <v>1678</v>
      </c>
      <c r="L5726" t="s">
        <v>1679</v>
      </c>
      <c r="M5726">
        <v>5</v>
      </c>
    </row>
    <row r="5727" spans="1:13" x14ac:dyDescent="0.3">
      <c r="A5727" t="s">
        <v>300</v>
      </c>
      <c r="B5727">
        <v>2015</v>
      </c>
      <c r="C5727" s="1">
        <v>819999</v>
      </c>
      <c r="D5727">
        <v>90000</v>
      </c>
      <c r="E5727" t="s">
        <v>14</v>
      </c>
      <c r="F5727" t="s">
        <v>25</v>
      </c>
      <c r="G5727" t="s">
        <v>12</v>
      </c>
      <c r="H5727" t="s">
        <v>121</v>
      </c>
      <c r="I5727" t="s">
        <v>1746</v>
      </c>
      <c r="J5727" t="s">
        <v>1742</v>
      </c>
      <c r="K5727" t="s">
        <v>2108</v>
      </c>
      <c r="L5727" t="s">
        <v>2109</v>
      </c>
      <c r="M5727">
        <v>7</v>
      </c>
    </row>
    <row r="5728" spans="1:13" x14ac:dyDescent="0.3">
      <c r="A5728" t="s">
        <v>640</v>
      </c>
      <c r="B5728">
        <v>2018</v>
      </c>
      <c r="C5728" s="1">
        <v>451999</v>
      </c>
      <c r="D5728">
        <v>30000</v>
      </c>
      <c r="E5728" t="s">
        <v>10</v>
      </c>
      <c r="F5728" t="s">
        <v>25</v>
      </c>
      <c r="G5728" t="s">
        <v>19</v>
      </c>
      <c r="H5728" t="s">
        <v>126</v>
      </c>
      <c r="I5728" t="s">
        <v>1842</v>
      </c>
      <c r="J5728" t="s">
        <v>1730</v>
      </c>
      <c r="K5728" t="s">
        <v>1843</v>
      </c>
      <c r="L5728" t="s">
        <v>1731</v>
      </c>
      <c r="M5728">
        <v>5</v>
      </c>
    </row>
    <row r="5729" spans="1:13" x14ac:dyDescent="0.3">
      <c r="A5729" t="s">
        <v>315</v>
      </c>
      <c r="B5729">
        <v>2016</v>
      </c>
      <c r="C5729" s="1">
        <v>500000</v>
      </c>
      <c r="D5729">
        <v>56000</v>
      </c>
      <c r="E5729" t="s">
        <v>10</v>
      </c>
      <c r="F5729" t="s">
        <v>25</v>
      </c>
      <c r="G5729" t="s">
        <v>12</v>
      </c>
      <c r="H5729" t="s">
        <v>154</v>
      </c>
      <c r="I5729" t="s">
        <v>1677</v>
      </c>
      <c r="J5729" t="s">
        <v>1647</v>
      </c>
      <c r="K5729" t="s">
        <v>1682</v>
      </c>
      <c r="L5729" t="s">
        <v>1865</v>
      </c>
      <c r="M5729">
        <v>5</v>
      </c>
    </row>
    <row r="5730" spans="1:13" x14ac:dyDescent="0.3">
      <c r="A5730" t="s">
        <v>326</v>
      </c>
      <c r="B5730">
        <v>2015</v>
      </c>
      <c r="C5730" s="1">
        <v>1250000</v>
      </c>
      <c r="D5730">
        <v>90000</v>
      </c>
      <c r="E5730" t="s">
        <v>14</v>
      </c>
      <c r="F5730" t="s">
        <v>25</v>
      </c>
      <c r="G5730" t="s">
        <v>12</v>
      </c>
      <c r="H5730" t="s">
        <v>121</v>
      </c>
      <c r="I5730" t="s">
        <v>1763</v>
      </c>
      <c r="J5730" t="s">
        <v>1764</v>
      </c>
      <c r="K5730" t="s">
        <v>1789</v>
      </c>
      <c r="L5730" t="s">
        <v>1766</v>
      </c>
      <c r="M5730">
        <v>8</v>
      </c>
    </row>
    <row r="5731" spans="1:13" x14ac:dyDescent="0.3">
      <c r="A5731" t="s">
        <v>1205</v>
      </c>
      <c r="B5731">
        <v>2015</v>
      </c>
      <c r="C5731" s="1">
        <v>500000</v>
      </c>
      <c r="D5731">
        <v>120000</v>
      </c>
      <c r="E5731" t="s">
        <v>14</v>
      </c>
      <c r="F5731" t="s">
        <v>25</v>
      </c>
      <c r="G5731" t="s">
        <v>12</v>
      </c>
      <c r="H5731" t="s">
        <v>121</v>
      </c>
      <c r="I5731" t="s">
        <v>2372</v>
      </c>
      <c r="J5731" t="s">
        <v>2039</v>
      </c>
      <c r="K5731" t="s">
        <v>1765</v>
      </c>
      <c r="L5731" t="s">
        <v>2105</v>
      </c>
      <c r="M5731">
        <v>7</v>
      </c>
    </row>
    <row r="5732" spans="1:13" x14ac:dyDescent="0.3">
      <c r="A5732" t="s">
        <v>267</v>
      </c>
      <c r="B5732">
        <v>2015</v>
      </c>
      <c r="C5732" s="1">
        <v>490000</v>
      </c>
      <c r="D5732">
        <v>60000</v>
      </c>
      <c r="E5732" t="s">
        <v>14</v>
      </c>
      <c r="F5732" t="s">
        <v>25</v>
      </c>
      <c r="G5732" t="s">
        <v>12</v>
      </c>
      <c r="H5732" t="s">
        <v>121</v>
      </c>
      <c r="I5732" t="s">
        <v>1825</v>
      </c>
      <c r="J5732" t="s">
        <v>1625</v>
      </c>
      <c r="K5732" t="s">
        <v>1626</v>
      </c>
      <c r="L5732" t="s">
        <v>1627</v>
      </c>
      <c r="M5732">
        <v>5</v>
      </c>
    </row>
    <row r="5733" spans="1:13" x14ac:dyDescent="0.3">
      <c r="A5733" t="s">
        <v>2133</v>
      </c>
      <c r="B5733">
        <v>2008</v>
      </c>
      <c r="C5733" s="1">
        <v>200000</v>
      </c>
      <c r="D5733">
        <v>147000</v>
      </c>
      <c r="E5733" t="s">
        <v>14</v>
      </c>
      <c r="F5733" t="s">
        <v>25</v>
      </c>
      <c r="G5733" t="s">
        <v>12</v>
      </c>
      <c r="H5733" t="s">
        <v>126</v>
      </c>
      <c r="I5733" t="s">
        <v>1674</v>
      </c>
      <c r="J5733" t="s">
        <v>1625</v>
      </c>
      <c r="K5733" t="s">
        <v>1675</v>
      </c>
      <c r="L5733" t="s">
        <v>1627</v>
      </c>
      <c r="M5733">
        <v>5</v>
      </c>
    </row>
    <row r="5734" spans="1:13" x14ac:dyDescent="0.3">
      <c r="A5734" t="s">
        <v>785</v>
      </c>
      <c r="B5734">
        <v>2012</v>
      </c>
      <c r="C5734" s="1">
        <v>240000</v>
      </c>
      <c r="D5734">
        <v>35000</v>
      </c>
      <c r="E5734" t="s">
        <v>10</v>
      </c>
      <c r="F5734" t="s">
        <v>25</v>
      </c>
      <c r="G5734" t="s">
        <v>12</v>
      </c>
      <c r="H5734" t="s">
        <v>121</v>
      </c>
      <c r="I5734" t="s">
        <v>1677</v>
      </c>
      <c r="J5734" t="s">
        <v>1730</v>
      </c>
      <c r="K5734" t="s">
        <v>1660</v>
      </c>
      <c r="L5734" t="s">
        <v>1731</v>
      </c>
      <c r="M5734">
        <v>5</v>
      </c>
    </row>
    <row r="5735" spans="1:13" x14ac:dyDescent="0.3">
      <c r="A5735" t="s">
        <v>345</v>
      </c>
      <c r="B5735">
        <v>2018</v>
      </c>
      <c r="C5735" s="1">
        <v>655000</v>
      </c>
      <c r="D5735">
        <v>19500</v>
      </c>
      <c r="E5735" t="s">
        <v>10</v>
      </c>
      <c r="F5735" t="s">
        <v>25</v>
      </c>
      <c r="G5735" t="s">
        <v>12</v>
      </c>
      <c r="H5735" t="s">
        <v>121</v>
      </c>
      <c r="I5735" t="s">
        <v>1723</v>
      </c>
      <c r="J5735" t="s">
        <v>1647</v>
      </c>
      <c r="K5735" t="s">
        <v>1724</v>
      </c>
      <c r="L5735" t="s">
        <v>1725</v>
      </c>
      <c r="M5735">
        <v>5</v>
      </c>
    </row>
    <row r="5736" spans="1:13" x14ac:dyDescent="0.3">
      <c r="A5736" t="s">
        <v>313</v>
      </c>
      <c r="B5736">
        <v>2018</v>
      </c>
      <c r="C5736" s="1">
        <v>620000</v>
      </c>
      <c r="D5736">
        <v>38426</v>
      </c>
      <c r="E5736" t="s">
        <v>10</v>
      </c>
      <c r="F5736" t="s">
        <v>25</v>
      </c>
      <c r="G5736" t="s">
        <v>12</v>
      </c>
      <c r="H5736" t="s">
        <v>121</v>
      </c>
      <c r="I5736" t="s">
        <v>2175</v>
      </c>
      <c r="J5736" t="s">
        <v>1647</v>
      </c>
      <c r="K5736" t="s">
        <v>1648</v>
      </c>
      <c r="L5736" t="s">
        <v>2176</v>
      </c>
      <c r="M5736">
        <v>5</v>
      </c>
    </row>
    <row r="5737" spans="1:13" x14ac:dyDescent="0.3">
      <c r="A5737" t="s">
        <v>2268</v>
      </c>
      <c r="B5737">
        <v>2015</v>
      </c>
      <c r="C5737" s="1">
        <v>450000</v>
      </c>
      <c r="D5737">
        <v>35000</v>
      </c>
      <c r="E5737" t="s">
        <v>10</v>
      </c>
      <c r="F5737" t="s">
        <v>25</v>
      </c>
      <c r="G5737" t="s">
        <v>12</v>
      </c>
      <c r="H5737" t="s">
        <v>126</v>
      </c>
      <c r="I5737" t="s">
        <v>2030</v>
      </c>
      <c r="J5737" t="s">
        <v>1647</v>
      </c>
      <c r="K5737" t="s">
        <v>2123</v>
      </c>
      <c r="L5737" t="s">
        <v>1709</v>
      </c>
      <c r="M5737">
        <v>5</v>
      </c>
    </row>
    <row r="5738" spans="1:13" x14ac:dyDescent="0.3">
      <c r="A5738" t="s">
        <v>605</v>
      </c>
      <c r="B5738">
        <v>2014</v>
      </c>
      <c r="C5738" s="1">
        <v>310000</v>
      </c>
      <c r="D5738">
        <v>35000</v>
      </c>
      <c r="E5738" t="s">
        <v>10</v>
      </c>
      <c r="F5738" t="s">
        <v>25</v>
      </c>
      <c r="G5738" t="s">
        <v>12</v>
      </c>
      <c r="H5738" t="s">
        <v>126</v>
      </c>
      <c r="I5738" t="s">
        <v>1821</v>
      </c>
      <c r="J5738" t="s">
        <v>1730</v>
      </c>
      <c r="K5738" t="s">
        <v>1843</v>
      </c>
      <c r="L5738" t="s">
        <v>1731</v>
      </c>
      <c r="M5738">
        <v>5</v>
      </c>
    </row>
    <row r="5739" spans="1:13" x14ac:dyDescent="0.3">
      <c r="A5739" t="s">
        <v>163</v>
      </c>
      <c r="B5739">
        <v>2007</v>
      </c>
      <c r="C5739" s="1">
        <v>150000</v>
      </c>
      <c r="D5739">
        <v>50000</v>
      </c>
      <c r="E5739" t="s">
        <v>10</v>
      </c>
      <c r="F5739" t="s">
        <v>25</v>
      </c>
      <c r="G5739" t="s">
        <v>12</v>
      </c>
      <c r="H5739" t="s">
        <v>154</v>
      </c>
      <c r="I5739" t="s">
        <v>1687</v>
      </c>
      <c r="J5739" t="s">
        <v>1655</v>
      </c>
      <c r="K5739" t="s">
        <v>1688</v>
      </c>
      <c r="L5739" t="s">
        <v>1689</v>
      </c>
      <c r="M5739">
        <v>5</v>
      </c>
    </row>
    <row r="5740" spans="1:13" x14ac:dyDescent="0.3">
      <c r="A5740" t="s">
        <v>290</v>
      </c>
      <c r="B5740">
        <v>2012</v>
      </c>
      <c r="C5740" s="1">
        <v>180000</v>
      </c>
      <c r="D5740">
        <v>120000</v>
      </c>
      <c r="E5740" t="s">
        <v>14</v>
      </c>
      <c r="F5740" t="s">
        <v>25</v>
      </c>
      <c r="G5740" t="s">
        <v>12</v>
      </c>
      <c r="H5740" t="s">
        <v>121</v>
      </c>
      <c r="I5740" t="s">
        <v>2309</v>
      </c>
      <c r="J5740" t="s">
        <v>2310</v>
      </c>
      <c r="K5740" t="s">
        <v>2311</v>
      </c>
      <c r="L5740" t="s">
        <v>2312</v>
      </c>
      <c r="M5740">
        <v>5</v>
      </c>
    </row>
    <row r="5741" spans="1:13" x14ac:dyDescent="0.3">
      <c r="A5741" t="s">
        <v>322</v>
      </c>
      <c r="B5741">
        <v>2011</v>
      </c>
      <c r="C5741" s="1">
        <v>150000</v>
      </c>
      <c r="D5741">
        <v>120000</v>
      </c>
      <c r="E5741" t="s">
        <v>14</v>
      </c>
      <c r="F5741" t="s">
        <v>25</v>
      </c>
      <c r="G5741" t="s">
        <v>12</v>
      </c>
      <c r="H5741" t="s">
        <v>121</v>
      </c>
      <c r="I5741" t="s">
        <v>2066</v>
      </c>
      <c r="J5741" t="s">
        <v>1896</v>
      </c>
      <c r="K5741" t="s">
        <v>2124</v>
      </c>
      <c r="L5741" t="s">
        <v>2125</v>
      </c>
      <c r="M5741">
        <v>5</v>
      </c>
    </row>
    <row r="5742" spans="1:13" x14ac:dyDescent="0.3">
      <c r="A5742" t="s">
        <v>830</v>
      </c>
      <c r="B5742">
        <v>2011</v>
      </c>
      <c r="C5742" s="1">
        <v>160000</v>
      </c>
      <c r="D5742">
        <v>112000</v>
      </c>
      <c r="E5742" t="s">
        <v>14</v>
      </c>
      <c r="F5742" t="s">
        <v>25</v>
      </c>
      <c r="G5742" t="s">
        <v>12</v>
      </c>
      <c r="H5742" t="s">
        <v>126</v>
      </c>
      <c r="I5742" t="s">
        <v>1662</v>
      </c>
      <c r="J5742" t="s">
        <v>1663</v>
      </c>
      <c r="K5742" t="s">
        <v>2029</v>
      </c>
      <c r="L5742" t="s">
        <v>1665</v>
      </c>
      <c r="M5742">
        <v>5</v>
      </c>
    </row>
    <row r="5743" spans="1:13" x14ac:dyDescent="0.3">
      <c r="A5743" t="s">
        <v>855</v>
      </c>
      <c r="B5743">
        <v>2013</v>
      </c>
      <c r="C5743" s="1">
        <v>600000</v>
      </c>
      <c r="D5743">
        <v>70000</v>
      </c>
      <c r="E5743" t="s">
        <v>14</v>
      </c>
      <c r="F5743" t="s">
        <v>25</v>
      </c>
      <c r="G5743" t="s">
        <v>12</v>
      </c>
      <c r="H5743" t="s">
        <v>154</v>
      </c>
      <c r="I5743" t="s">
        <v>1720</v>
      </c>
      <c r="J5743" t="s">
        <v>2164</v>
      </c>
      <c r="K5743" t="s">
        <v>2035</v>
      </c>
      <c r="L5743" t="s">
        <v>2447</v>
      </c>
      <c r="M5743">
        <v>8</v>
      </c>
    </row>
    <row r="5744" spans="1:13" x14ac:dyDescent="0.3">
      <c r="A5744" t="s">
        <v>3749</v>
      </c>
      <c r="B5744">
        <v>2012</v>
      </c>
      <c r="C5744" s="1">
        <v>380000</v>
      </c>
      <c r="D5744">
        <v>145000</v>
      </c>
      <c r="E5744" t="s">
        <v>14</v>
      </c>
      <c r="F5744" t="s">
        <v>25</v>
      </c>
      <c r="G5744" t="s">
        <v>12</v>
      </c>
      <c r="H5744" t="s">
        <v>121</v>
      </c>
      <c r="I5744" t="s">
        <v>2428</v>
      </c>
      <c r="J5744" t="s">
        <v>1832</v>
      </c>
      <c r="K5744" t="s">
        <v>1998</v>
      </c>
      <c r="L5744" t="s">
        <v>1631</v>
      </c>
      <c r="M5744">
        <v>5</v>
      </c>
    </row>
    <row r="5745" spans="1:13" x14ac:dyDescent="0.3">
      <c r="A5745" t="s">
        <v>717</v>
      </c>
      <c r="B5745">
        <v>2007</v>
      </c>
      <c r="C5745" s="1">
        <v>120000</v>
      </c>
      <c r="D5745">
        <v>135000</v>
      </c>
      <c r="E5745" t="s">
        <v>14</v>
      </c>
      <c r="F5745" t="s">
        <v>25</v>
      </c>
      <c r="G5745" t="s">
        <v>12</v>
      </c>
      <c r="H5745" t="s">
        <v>121</v>
      </c>
      <c r="I5745" t="s">
        <v>1733</v>
      </c>
      <c r="J5745" t="s">
        <v>1896</v>
      </c>
      <c r="K5745" t="s">
        <v>2124</v>
      </c>
      <c r="L5745" t="s">
        <v>2244</v>
      </c>
      <c r="M5745">
        <v>5</v>
      </c>
    </row>
    <row r="5746" spans="1:13" x14ac:dyDescent="0.3">
      <c r="A5746" t="s">
        <v>1453</v>
      </c>
      <c r="B5746">
        <v>2011</v>
      </c>
      <c r="C5746" s="1">
        <v>350000</v>
      </c>
      <c r="D5746">
        <v>500000</v>
      </c>
      <c r="E5746" t="s">
        <v>14</v>
      </c>
      <c r="F5746" t="s">
        <v>25</v>
      </c>
      <c r="G5746" t="s">
        <v>12</v>
      </c>
      <c r="H5746" t="s">
        <v>126</v>
      </c>
      <c r="I5746" t="s">
        <v>1763</v>
      </c>
      <c r="J5746" t="s">
        <v>1764</v>
      </c>
      <c r="K5746" t="s">
        <v>2115</v>
      </c>
      <c r="L5746" t="s">
        <v>1766</v>
      </c>
      <c r="M5746">
        <v>7</v>
      </c>
    </row>
    <row r="5747" spans="1:13" x14ac:dyDescent="0.3">
      <c r="A5747" t="s">
        <v>1145</v>
      </c>
      <c r="B5747">
        <v>2012</v>
      </c>
      <c r="C5747" s="1">
        <v>135000</v>
      </c>
      <c r="D5747">
        <v>146000</v>
      </c>
      <c r="E5747" t="s">
        <v>14</v>
      </c>
      <c r="F5747" t="s">
        <v>25</v>
      </c>
      <c r="G5747" t="s">
        <v>12</v>
      </c>
      <c r="H5747" t="s">
        <v>121</v>
      </c>
      <c r="I5747" t="s">
        <v>2790</v>
      </c>
      <c r="J5747" t="s">
        <v>1896</v>
      </c>
      <c r="K5747" t="s">
        <v>2124</v>
      </c>
      <c r="L5747" t="s">
        <v>3231</v>
      </c>
      <c r="M5747">
        <v>5</v>
      </c>
    </row>
    <row r="5748" spans="1:13" x14ac:dyDescent="0.3">
      <c r="A5748" t="s">
        <v>645</v>
      </c>
      <c r="B5748">
        <v>2018</v>
      </c>
      <c r="C5748" s="1">
        <v>610000</v>
      </c>
      <c r="D5748">
        <v>10000</v>
      </c>
      <c r="E5748" t="s">
        <v>10</v>
      </c>
      <c r="F5748" t="s">
        <v>25</v>
      </c>
      <c r="G5748" t="s">
        <v>12</v>
      </c>
      <c r="H5748" t="s">
        <v>121</v>
      </c>
      <c r="I5748" t="s">
        <v>1677</v>
      </c>
      <c r="J5748" t="s">
        <v>1647</v>
      </c>
      <c r="K5748" t="s">
        <v>1648</v>
      </c>
      <c r="L5748" t="s">
        <v>1649</v>
      </c>
      <c r="M5748">
        <v>5</v>
      </c>
    </row>
    <row r="5749" spans="1:13" x14ac:dyDescent="0.3">
      <c r="A5749" t="s">
        <v>829</v>
      </c>
      <c r="B5749">
        <v>2020</v>
      </c>
      <c r="C5749" s="1">
        <v>260000</v>
      </c>
      <c r="D5749">
        <v>50000</v>
      </c>
      <c r="E5749" t="s">
        <v>14</v>
      </c>
      <c r="F5749" t="s">
        <v>25</v>
      </c>
      <c r="G5749" t="s">
        <v>12</v>
      </c>
      <c r="H5749" t="s">
        <v>121</v>
      </c>
      <c r="I5749" t="s">
        <v>1646</v>
      </c>
      <c r="J5749" t="s">
        <v>1629</v>
      </c>
      <c r="K5749" t="s">
        <v>1685</v>
      </c>
      <c r="L5749" t="s">
        <v>2262</v>
      </c>
      <c r="M5749">
        <v>5</v>
      </c>
    </row>
    <row r="5750" spans="1:13" x14ac:dyDescent="0.3">
      <c r="A5750" t="s">
        <v>865</v>
      </c>
      <c r="B5750">
        <v>2017</v>
      </c>
      <c r="C5750" s="1">
        <v>500000</v>
      </c>
      <c r="D5750">
        <v>25000</v>
      </c>
      <c r="E5750" t="s">
        <v>10</v>
      </c>
      <c r="F5750" t="s">
        <v>25</v>
      </c>
      <c r="G5750" t="s">
        <v>12</v>
      </c>
      <c r="H5750" t="s">
        <v>121</v>
      </c>
      <c r="I5750" t="s">
        <v>1646</v>
      </c>
      <c r="J5750" t="s">
        <v>1647</v>
      </c>
      <c r="K5750" t="s">
        <v>1648</v>
      </c>
      <c r="L5750" t="s">
        <v>1649</v>
      </c>
      <c r="M5750">
        <v>5</v>
      </c>
    </row>
    <row r="5751" spans="1:13" x14ac:dyDescent="0.3">
      <c r="A5751" t="s">
        <v>1062</v>
      </c>
      <c r="B5751">
        <v>2016</v>
      </c>
      <c r="C5751" s="1">
        <v>220000</v>
      </c>
      <c r="D5751">
        <v>20000</v>
      </c>
      <c r="E5751" t="s">
        <v>10</v>
      </c>
      <c r="F5751" t="s">
        <v>25</v>
      </c>
      <c r="G5751" t="s">
        <v>12</v>
      </c>
      <c r="H5751" t="s">
        <v>121</v>
      </c>
      <c r="I5751" t="s">
        <v>1915</v>
      </c>
      <c r="J5751" t="s">
        <v>1916</v>
      </c>
      <c r="K5751" t="s">
        <v>1678</v>
      </c>
      <c r="L5751" t="s">
        <v>1917</v>
      </c>
      <c r="M5751">
        <v>5</v>
      </c>
    </row>
    <row r="5752" spans="1:13" x14ac:dyDescent="0.3">
      <c r="A5752" t="s">
        <v>977</v>
      </c>
      <c r="B5752">
        <v>2006</v>
      </c>
      <c r="C5752" s="1">
        <v>121000</v>
      </c>
      <c r="D5752">
        <v>70000</v>
      </c>
      <c r="E5752" t="s">
        <v>10</v>
      </c>
      <c r="F5752" t="s">
        <v>25</v>
      </c>
      <c r="G5752" t="s">
        <v>12</v>
      </c>
      <c r="H5752" t="s">
        <v>126</v>
      </c>
      <c r="I5752" t="s">
        <v>1773</v>
      </c>
      <c r="J5752" t="s">
        <v>2305</v>
      </c>
      <c r="K5752" t="s">
        <v>2306</v>
      </c>
      <c r="L5752" t="s">
        <v>2307</v>
      </c>
      <c r="M5752">
        <v>5</v>
      </c>
    </row>
    <row r="5753" spans="1:13" x14ac:dyDescent="0.3">
      <c r="A5753" t="s">
        <v>1136</v>
      </c>
      <c r="B5753">
        <v>2017</v>
      </c>
      <c r="C5753" s="1">
        <v>350000</v>
      </c>
      <c r="D5753">
        <v>50000</v>
      </c>
      <c r="E5753" t="s">
        <v>14</v>
      </c>
      <c r="F5753" t="s">
        <v>25</v>
      </c>
      <c r="G5753" t="s">
        <v>12</v>
      </c>
      <c r="H5753" t="s">
        <v>121</v>
      </c>
      <c r="I5753" t="s">
        <v>2436</v>
      </c>
      <c r="J5753" t="s">
        <v>1639</v>
      </c>
      <c r="K5753" t="s">
        <v>1897</v>
      </c>
      <c r="L5753" t="s">
        <v>2144</v>
      </c>
      <c r="M5753">
        <v>5</v>
      </c>
    </row>
    <row r="5754" spans="1:13" x14ac:dyDescent="0.3">
      <c r="A5754" t="s">
        <v>696</v>
      </c>
      <c r="B5754">
        <v>2018</v>
      </c>
      <c r="C5754" s="1">
        <v>2200000</v>
      </c>
      <c r="D5754">
        <v>25000</v>
      </c>
      <c r="E5754" t="s">
        <v>14</v>
      </c>
      <c r="F5754" t="s">
        <v>25</v>
      </c>
      <c r="G5754" t="s">
        <v>19</v>
      </c>
      <c r="H5754" t="s">
        <v>126</v>
      </c>
      <c r="I5754" t="s">
        <v>3750</v>
      </c>
      <c r="J5754" t="s">
        <v>1793</v>
      </c>
      <c r="K5754" t="s">
        <v>3065</v>
      </c>
      <c r="L5754" t="s">
        <v>3066</v>
      </c>
      <c r="M5754">
        <v>5</v>
      </c>
    </row>
    <row r="5755" spans="1:13" x14ac:dyDescent="0.3">
      <c r="A5755" t="s">
        <v>903</v>
      </c>
      <c r="B5755">
        <v>2011</v>
      </c>
      <c r="C5755" s="1">
        <v>280000</v>
      </c>
      <c r="D5755">
        <v>100000</v>
      </c>
      <c r="E5755" t="s">
        <v>14</v>
      </c>
      <c r="F5755" t="s">
        <v>25</v>
      </c>
      <c r="G5755" t="s">
        <v>12</v>
      </c>
      <c r="H5755" t="s">
        <v>126</v>
      </c>
      <c r="I5755" t="s">
        <v>1638</v>
      </c>
      <c r="J5755" t="s">
        <v>1639</v>
      </c>
      <c r="K5755" t="s">
        <v>1640</v>
      </c>
      <c r="L5755" t="s">
        <v>1641</v>
      </c>
      <c r="M5755">
        <v>5</v>
      </c>
    </row>
    <row r="5756" spans="1:13" x14ac:dyDescent="0.3">
      <c r="A5756" t="s">
        <v>1247</v>
      </c>
      <c r="B5756">
        <v>2020</v>
      </c>
      <c r="C5756" s="1">
        <v>919999</v>
      </c>
      <c r="D5756">
        <v>20000</v>
      </c>
      <c r="E5756" t="s">
        <v>10</v>
      </c>
      <c r="F5756" t="s">
        <v>25</v>
      </c>
      <c r="G5756" t="s">
        <v>12</v>
      </c>
      <c r="H5756" t="s">
        <v>121</v>
      </c>
      <c r="I5756" t="s">
        <v>1733</v>
      </c>
      <c r="J5756" t="s">
        <v>1681</v>
      </c>
      <c r="K5756" t="s">
        <v>1995</v>
      </c>
      <c r="L5756" t="s">
        <v>1996</v>
      </c>
      <c r="M5756">
        <v>5</v>
      </c>
    </row>
    <row r="5757" spans="1:13" x14ac:dyDescent="0.3">
      <c r="A5757" t="s">
        <v>903</v>
      </c>
      <c r="B5757">
        <v>2011</v>
      </c>
      <c r="C5757" s="1">
        <v>320000</v>
      </c>
      <c r="D5757">
        <v>155000</v>
      </c>
      <c r="E5757" t="s">
        <v>14</v>
      </c>
      <c r="F5757" t="s">
        <v>25</v>
      </c>
      <c r="G5757" t="s">
        <v>12</v>
      </c>
      <c r="H5757" t="s">
        <v>121</v>
      </c>
      <c r="I5757" t="s">
        <v>1638</v>
      </c>
      <c r="J5757" t="s">
        <v>1639</v>
      </c>
      <c r="K5757" t="s">
        <v>1640</v>
      </c>
      <c r="L5757" t="s">
        <v>1641</v>
      </c>
      <c r="M5757">
        <v>5</v>
      </c>
    </row>
    <row r="5758" spans="1:13" x14ac:dyDescent="0.3">
      <c r="A5758" t="s">
        <v>821</v>
      </c>
      <c r="B5758">
        <v>2012</v>
      </c>
      <c r="C5758" s="1">
        <v>140000</v>
      </c>
      <c r="D5758">
        <v>70000</v>
      </c>
      <c r="E5758" t="s">
        <v>14</v>
      </c>
      <c r="F5758" t="s">
        <v>25</v>
      </c>
      <c r="G5758" t="s">
        <v>12</v>
      </c>
      <c r="H5758" t="s">
        <v>151</v>
      </c>
      <c r="I5758" t="s">
        <v>1662</v>
      </c>
      <c r="J5758" t="s">
        <v>1663</v>
      </c>
      <c r="K5758" t="s">
        <v>2029</v>
      </c>
      <c r="L5758" t="s">
        <v>1665</v>
      </c>
      <c r="M5758">
        <v>5</v>
      </c>
    </row>
    <row r="5759" spans="1:13" x14ac:dyDescent="0.3">
      <c r="A5759" t="s">
        <v>1003</v>
      </c>
      <c r="B5759">
        <v>2012</v>
      </c>
      <c r="C5759" s="1">
        <v>310000</v>
      </c>
      <c r="D5759">
        <v>25000</v>
      </c>
      <c r="E5759" t="s">
        <v>14</v>
      </c>
      <c r="F5759" t="s">
        <v>25</v>
      </c>
      <c r="G5759" t="s">
        <v>12</v>
      </c>
      <c r="H5759" t="s">
        <v>126</v>
      </c>
      <c r="I5759" t="s">
        <v>1700</v>
      </c>
      <c r="J5759" t="s">
        <v>1625</v>
      </c>
      <c r="K5759" t="s">
        <v>1701</v>
      </c>
      <c r="L5759" t="s">
        <v>1686</v>
      </c>
      <c r="M5759">
        <v>5</v>
      </c>
    </row>
    <row r="5760" spans="1:13" x14ac:dyDescent="0.3">
      <c r="A5760" t="s">
        <v>3751</v>
      </c>
      <c r="B5760">
        <v>2006</v>
      </c>
      <c r="C5760" s="1">
        <v>65000</v>
      </c>
      <c r="D5760">
        <v>120000</v>
      </c>
      <c r="E5760" t="s">
        <v>10</v>
      </c>
      <c r="F5760" t="s">
        <v>25</v>
      </c>
      <c r="G5760" t="s">
        <v>12</v>
      </c>
      <c r="H5760" t="s">
        <v>126</v>
      </c>
      <c r="I5760" t="s">
        <v>1642</v>
      </c>
      <c r="J5760" t="s">
        <v>1655</v>
      </c>
      <c r="K5760" t="s">
        <v>1656</v>
      </c>
      <c r="L5760" t="s">
        <v>1657</v>
      </c>
      <c r="M5760">
        <v>4</v>
      </c>
    </row>
    <row r="5761" spans="1:13" x14ac:dyDescent="0.3">
      <c r="A5761" t="s">
        <v>136</v>
      </c>
      <c r="B5761">
        <v>2013</v>
      </c>
      <c r="C5761" s="1">
        <v>300000</v>
      </c>
      <c r="D5761">
        <v>90000</v>
      </c>
      <c r="E5761" t="s">
        <v>14</v>
      </c>
      <c r="F5761" t="s">
        <v>25</v>
      </c>
      <c r="G5761" t="s">
        <v>12</v>
      </c>
      <c r="H5761" t="s">
        <v>121</v>
      </c>
      <c r="I5761" t="s">
        <v>1713</v>
      </c>
      <c r="J5761" t="s">
        <v>1625</v>
      </c>
      <c r="K5761" t="s">
        <v>1714</v>
      </c>
      <c r="L5761" t="s">
        <v>1715</v>
      </c>
      <c r="M5761">
        <v>7</v>
      </c>
    </row>
    <row r="5762" spans="1:13" x14ac:dyDescent="0.3">
      <c r="A5762" t="s">
        <v>195</v>
      </c>
      <c r="B5762">
        <v>2011</v>
      </c>
      <c r="C5762" s="1">
        <v>575000</v>
      </c>
      <c r="D5762">
        <v>110000</v>
      </c>
      <c r="E5762" t="s">
        <v>14</v>
      </c>
      <c r="F5762" t="s">
        <v>25</v>
      </c>
      <c r="G5762" t="s">
        <v>12</v>
      </c>
      <c r="H5762" t="s">
        <v>126</v>
      </c>
      <c r="I5762" t="s">
        <v>1892</v>
      </c>
      <c r="J5762" t="s">
        <v>1742</v>
      </c>
      <c r="K5762" t="s">
        <v>2108</v>
      </c>
      <c r="L5762" t="s">
        <v>2109</v>
      </c>
      <c r="M5762">
        <v>7</v>
      </c>
    </row>
    <row r="5763" spans="1:13" x14ac:dyDescent="0.3">
      <c r="A5763" t="s">
        <v>727</v>
      </c>
      <c r="B5763">
        <v>2014</v>
      </c>
      <c r="C5763" s="1">
        <v>440000</v>
      </c>
      <c r="D5763">
        <v>110000</v>
      </c>
      <c r="E5763" t="s">
        <v>14</v>
      </c>
      <c r="F5763" t="s">
        <v>25</v>
      </c>
      <c r="G5763" t="s">
        <v>12</v>
      </c>
      <c r="H5763" t="s">
        <v>126</v>
      </c>
      <c r="I5763" t="s">
        <v>3035</v>
      </c>
      <c r="J5763" t="s">
        <v>1742</v>
      </c>
      <c r="K5763" t="s">
        <v>1743</v>
      </c>
      <c r="L5763" t="s">
        <v>3036</v>
      </c>
      <c r="M5763">
        <v>5</v>
      </c>
    </row>
    <row r="5764" spans="1:13" x14ac:dyDescent="0.3">
      <c r="A5764" t="s">
        <v>459</v>
      </c>
      <c r="B5764">
        <v>2012</v>
      </c>
      <c r="C5764" s="1">
        <v>380000</v>
      </c>
      <c r="D5764">
        <v>100000</v>
      </c>
      <c r="E5764" t="s">
        <v>14</v>
      </c>
      <c r="F5764" t="s">
        <v>25</v>
      </c>
      <c r="G5764" t="s">
        <v>12</v>
      </c>
      <c r="H5764" t="s">
        <v>126</v>
      </c>
      <c r="I5764" t="s">
        <v>1826</v>
      </c>
      <c r="J5764" t="s">
        <v>1625</v>
      </c>
      <c r="K5764" t="s">
        <v>1626</v>
      </c>
      <c r="L5764" t="s">
        <v>1627</v>
      </c>
      <c r="M5764">
        <v>5</v>
      </c>
    </row>
    <row r="5765" spans="1:13" x14ac:dyDescent="0.3">
      <c r="A5765" t="s">
        <v>3752</v>
      </c>
      <c r="B5765">
        <v>2010</v>
      </c>
      <c r="C5765" s="1">
        <v>140000</v>
      </c>
      <c r="D5765">
        <v>116700</v>
      </c>
      <c r="E5765" t="s">
        <v>10</v>
      </c>
      <c r="F5765" t="s">
        <v>25</v>
      </c>
      <c r="G5765" t="s">
        <v>12</v>
      </c>
      <c r="H5765" t="s">
        <v>151</v>
      </c>
      <c r="I5765" t="s">
        <v>1962</v>
      </c>
      <c r="J5765" t="s">
        <v>1747</v>
      </c>
      <c r="K5765" t="s">
        <v>1640</v>
      </c>
      <c r="L5765" t="s">
        <v>2634</v>
      </c>
      <c r="M5765">
        <v>5</v>
      </c>
    </row>
    <row r="5766" spans="1:13" x14ac:dyDescent="0.3">
      <c r="A5766" t="s">
        <v>324</v>
      </c>
      <c r="B5766">
        <v>2015</v>
      </c>
      <c r="C5766" s="1">
        <v>475000</v>
      </c>
      <c r="D5766">
        <v>25000</v>
      </c>
      <c r="E5766" t="s">
        <v>14</v>
      </c>
      <c r="F5766" t="s">
        <v>25</v>
      </c>
      <c r="G5766" t="s">
        <v>12</v>
      </c>
      <c r="H5766" t="s">
        <v>121</v>
      </c>
      <c r="I5766" t="s">
        <v>2048</v>
      </c>
      <c r="J5766" t="s">
        <v>1625</v>
      </c>
      <c r="K5766" t="s">
        <v>1626</v>
      </c>
      <c r="L5766" t="s">
        <v>2049</v>
      </c>
      <c r="M5766">
        <v>5</v>
      </c>
    </row>
    <row r="5767" spans="1:13" x14ac:dyDescent="0.3">
      <c r="A5767" t="s">
        <v>495</v>
      </c>
      <c r="B5767">
        <v>2011</v>
      </c>
      <c r="C5767" s="1">
        <v>200000</v>
      </c>
      <c r="D5767">
        <v>200000</v>
      </c>
      <c r="E5767" t="s">
        <v>14</v>
      </c>
      <c r="F5767" t="s">
        <v>25</v>
      </c>
      <c r="G5767" t="s">
        <v>12</v>
      </c>
      <c r="H5767" t="s">
        <v>154</v>
      </c>
      <c r="I5767" t="s">
        <v>2038</v>
      </c>
      <c r="J5767" t="s">
        <v>2402</v>
      </c>
      <c r="K5767" t="s">
        <v>2403</v>
      </c>
      <c r="L5767" t="s">
        <v>2404</v>
      </c>
      <c r="M5767">
        <v>8</v>
      </c>
    </row>
    <row r="5768" spans="1:13" x14ac:dyDescent="0.3">
      <c r="A5768" t="s">
        <v>474</v>
      </c>
      <c r="B5768">
        <v>2010</v>
      </c>
      <c r="C5768" s="1">
        <v>400000</v>
      </c>
      <c r="D5768">
        <v>176062</v>
      </c>
      <c r="E5768" t="s">
        <v>14</v>
      </c>
      <c r="F5768" t="s">
        <v>25</v>
      </c>
      <c r="G5768" t="s">
        <v>12</v>
      </c>
      <c r="H5768" t="s">
        <v>121</v>
      </c>
      <c r="I5768" t="s">
        <v>1750</v>
      </c>
      <c r="J5768" t="s">
        <v>1625</v>
      </c>
      <c r="K5768" t="s">
        <v>2035</v>
      </c>
      <c r="L5768" t="s">
        <v>1627</v>
      </c>
      <c r="M5768">
        <v>5</v>
      </c>
    </row>
    <row r="5769" spans="1:13" x14ac:dyDescent="0.3">
      <c r="A5769" t="s">
        <v>419</v>
      </c>
      <c r="B5769">
        <v>2008</v>
      </c>
      <c r="C5769" s="1">
        <v>425000</v>
      </c>
      <c r="D5769">
        <v>250000</v>
      </c>
      <c r="E5769" t="s">
        <v>14</v>
      </c>
      <c r="F5769" t="s">
        <v>25</v>
      </c>
      <c r="G5769" t="s">
        <v>12</v>
      </c>
      <c r="H5769" t="s">
        <v>154</v>
      </c>
      <c r="I5769" t="s">
        <v>2148</v>
      </c>
      <c r="J5769" t="s">
        <v>1764</v>
      </c>
      <c r="K5769" t="s">
        <v>2149</v>
      </c>
      <c r="L5769" t="s">
        <v>2150</v>
      </c>
      <c r="M5769">
        <v>8</v>
      </c>
    </row>
    <row r="5770" spans="1:13" x14ac:dyDescent="0.3">
      <c r="A5770" t="s">
        <v>243</v>
      </c>
      <c r="B5770">
        <v>2003</v>
      </c>
      <c r="C5770" s="1">
        <v>68000</v>
      </c>
      <c r="D5770">
        <v>70000</v>
      </c>
      <c r="E5770" t="s">
        <v>10</v>
      </c>
      <c r="F5770" t="s">
        <v>25</v>
      </c>
      <c r="G5770" t="s">
        <v>12</v>
      </c>
      <c r="H5770" t="s">
        <v>126</v>
      </c>
      <c r="I5770" t="s">
        <v>1676</v>
      </c>
      <c r="J5770" t="s">
        <v>1676</v>
      </c>
      <c r="K5770" t="s">
        <v>1676</v>
      </c>
      <c r="L5770" t="s">
        <v>1676</v>
      </c>
    </row>
    <row r="5771" spans="1:13" x14ac:dyDescent="0.3">
      <c r="A5771" t="s">
        <v>3753</v>
      </c>
      <c r="B5771">
        <v>2015</v>
      </c>
      <c r="C5771" s="1">
        <v>509999</v>
      </c>
      <c r="D5771">
        <v>82000</v>
      </c>
      <c r="E5771" t="s">
        <v>14</v>
      </c>
      <c r="F5771" t="s">
        <v>25</v>
      </c>
      <c r="G5771" t="s">
        <v>12</v>
      </c>
      <c r="H5771" t="s">
        <v>121</v>
      </c>
      <c r="I5771" t="s">
        <v>2360</v>
      </c>
      <c r="J5771" t="s">
        <v>1629</v>
      </c>
      <c r="K5771" t="s">
        <v>1698</v>
      </c>
      <c r="L5771" t="s">
        <v>1686</v>
      </c>
      <c r="M5771">
        <v>5</v>
      </c>
    </row>
    <row r="5772" spans="1:13" x14ac:dyDescent="0.3">
      <c r="A5772" t="s">
        <v>710</v>
      </c>
      <c r="B5772">
        <v>2010</v>
      </c>
      <c r="C5772" s="1">
        <v>275000</v>
      </c>
      <c r="D5772">
        <v>80000</v>
      </c>
      <c r="E5772" t="s">
        <v>10</v>
      </c>
      <c r="F5772" t="s">
        <v>25</v>
      </c>
      <c r="G5772" t="s">
        <v>12</v>
      </c>
      <c r="H5772" t="s">
        <v>121</v>
      </c>
      <c r="I5772" t="s">
        <v>1849</v>
      </c>
      <c r="J5772" t="s">
        <v>1850</v>
      </c>
      <c r="K5772" t="s">
        <v>1851</v>
      </c>
      <c r="L5772" t="s">
        <v>1852</v>
      </c>
      <c r="M5772">
        <v>5</v>
      </c>
    </row>
    <row r="5773" spans="1:13" x14ac:dyDescent="0.3">
      <c r="A5773" t="s">
        <v>3754</v>
      </c>
      <c r="B5773">
        <v>2017</v>
      </c>
      <c r="C5773" s="1">
        <v>650000</v>
      </c>
      <c r="D5773">
        <v>40000</v>
      </c>
      <c r="E5773" t="s">
        <v>14</v>
      </c>
      <c r="F5773" t="s">
        <v>25</v>
      </c>
      <c r="G5773" t="s">
        <v>12</v>
      </c>
      <c r="H5773" t="s">
        <v>126</v>
      </c>
      <c r="I5773" t="s">
        <v>1713</v>
      </c>
      <c r="J5773" t="s">
        <v>1625</v>
      </c>
      <c r="K5773" t="s">
        <v>2273</v>
      </c>
      <c r="L5773" t="s">
        <v>1715</v>
      </c>
      <c r="M5773">
        <v>7</v>
      </c>
    </row>
    <row r="5774" spans="1:13" x14ac:dyDescent="0.3">
      <c r="A5774" t="s">
        <v>852</v>
      </c>
      <c r="B5774">
        <v>2019</v>
      </c>
      <c r="C5774" s="1">
        <v>1850000</v>
      </c>
      <c r="D5774">
        <v>14000</v>
      </c>
      <c r="E5774" t="s">
        <v>14</v>
      </c>
      <c r="F5774" t="s">
        <v>25</v>
      </c>
      <c r="G5774" t="s">
        <v>12</v>
      </c>
      <c r="H5774" t="s">
        <v>121</v>
      </c>
      <c r="I5774" t="s">
        <v>2172</v>
      </c>
      <c r="J5774" t="s">
        <v>2331</v>
      </c>
      <c r="K5774" t="s">
        <v>1803</v>
      </c>
      <c r="L5774" t="s">
        <v>2332</v>
      </c>
      <c r="M5774">
        <v>5</v>
      </c>
    </row>
    <row r="5775" spans="1:13" x14ac:dyDescent="0.3">
      <c r="A5775" t="s">
        <v>2814</v>
      </c>
      <c r="B5775">
        <v>2014</v>
      </c>
      <c r="C5775" s="1">
        <v>650000</v>
      </c>
      <c r="D5775">
        <v>129000</v>
      </c>
      <c r="E5775" t="s">
        <v>14</v>
      </c>
      <c r="F5775" t="s">
        <v>25</v>
      </c>
      <c r="G5775" t="s">
        <v>12</v>
      </c>
      <c r="H5775" t="s">
        <v>121</v>
      </c>
      <c r="I5775" t="s">
        <v>2815</v>
      </c>
      <c r="J5775" t="s">
        <v>1667</v>
      </c>
      <c r="K5775" t="s">
        <v>1668</v>
      </c>
      <c r="L5775" t="s">
        <v>2271</v>
      </c>
      <c r="M5775">
        <v>5</v>
      </c>
    </row>
    <row r="5776" spans="1:13" x14ac:dyDescent="0.3">
      <c r="A5776" t="s">
        <v>1602</v>
      </c>
      <c r="B5776">
        <v>2016</v>
      </c>
      <c r="C5776" s="1">
        <v>360000</v>
      </c>
      <c r="D5776">
        <v>60000</v>
      </c>
      <c r="E5776" t="s">
        <v>14</v>
      </c>
      <c r="F5776" t="s">
        <v>25</v>
      </c>
      <c r="G5776" t="s">
        <v>12</v>
      </c>
      <c r="H5776" t="s">
        <v>126</v>
      </c>
      <c r="I5776" t="s">
        <v>2428</v>
      </c>
      <c r="J5776" t="s">
        <v>1625</v>
      </c>
      <c r="K5776" t="s">
        <v>2649</v>
      </c>
      <c r="L5776" t="s">
        <v>2389</v>
      </c>
      <c r="M5776">
        <v>5</v>
      </c>
    </row>
    <row r="5777" spans="1:13" x14ac:dyDescent="0.3">
      <c r="A5777" t="s">
        <v>3755</v>
      </c>
      <c r="B5777">
        <v>2018</v>
      </c>
      <c r="C5777" s="1">
        <v>650000</v>
      </c>
      <c r="D5777">
        <v>82000</v>
      </c>
      <c r="E5777" t="s">
        <v>14</v>
      </c>
      <c r="F5777" t="s">
        <v>25</v>
      </c>
      <c r="G5777" t="s">
        <v>19</v>
      </c>
      <c r="H5777" t="s">
        <v>121</v>
      </c>
      <c r="I5777" t="s">
        <v>3756</v>
      </c>
      <c r="J5777" t="s">
        <v>1629</v>
      </c>
      <c r="K5777" t="s">
        <v>1823</v>
      </c>
      <c r="L5777" t="s">
        <v>1819</v>
      </c>
      <c r="M5777">
        <v>5</v>
      </c>
    </row>
    <row r="5778" spans="1:13" x14ac:dyDescent="0.3">
      <c r="A5778" t="s">
        <v>3757</v>
      </c>
      <c r="B5778">
        <v>2013</v>
      </c>
      <c r="C5778" s="1">
        <v>2000000</v>
      </c>
      <c r="D5778">
        <v>77500</v>
      </c>
      <c r="E5778" t="s">
        <v>14</v>
      </c>
      <c r="F5778" t="s">
        <v>25</v>
      </c>
      <c r="G5778" t="s">
        <v>19</v>
      </c>
      <c r="H5778" t="s">
        <v>154</v>
      </c>
      <c r="I5778" t="s">
        <v>2914</v>
      </c>
      <c r="J5778" t="s">
        <v>1742</v>
      </c>
      <c r="K5778" t="s">
        <v>2876</v>
      </c>
      <c r="L5778" t="s">
        <v>3758</v>
      </c>
      <c r="M5778">
        <v>5</v>
      </c>
    </row>
    <row r="5779" spans="1:13" x14ac:dyDescent="0.3">
      <c r="A5779" t="s">
        <v>3754</v>
      </c>
      <c r="B5779">
        <v>2017</v>
      </c>
      <c r="C5779" s="1">
        <v>675000</v>
      </c>
      <c r="D5779">
        <v>50000</v>
      </c>
      <c r="E5779" t="s">
        <v>14</v>
      </c>
      <c r="F5779" t="s">
        <v>25</v>
      </c>
      <c r="G5779" t="s">
        <v>12</v>
      </c>
      <c r="H5779" t="s">
        <v>126</v>
      </c>
      <c r="I5779" t="s">
        <v>1713</v>
      </c>
      <c r="J5779" t="s">
        <v>1625</v>
      </c>
      <c r="K5779" t="s">
        <v>2273</v>
      </c>
      <c r="L5779" t="s">
        <v>1715</v>
      </c>
      <c r="M5779">
        <v>7</v>
      </c>
    </row>
    <row r="5780" spans="1:13" x14ac:dyDescent="0.3">
      <c r="A5780" t="s">
        <v>120</v>
      </c>
      <c r="B5780">
        <v>2006</v>
      </c>
      <c r="C5780" s="1">
        <v>50000</v>
      </c>
      <c r="D5780">
        <v>40000</v>
      </c>
      <c r="E5780" t="s">
        <v>10</v>
      </c>
      <c r="F5780" t="s">
        <v>25</v>
      </c>
      <c r="G5780" t="s">
        <v>12</v>
      </c>
      <c r="H5780" t="s">
        <v>154</v>
      </c>
      <c r="I5780" t="s">
        <v>1642</v>
      </c>
      <c r="J5780" t="s">
        <v>1655</v>
      </c>
      <c r="K5780" t="s">
        <v>1656</v>
      </c>
      <c r="L5780" t="s">
        <v>1657</v>
      </c>
      <c r="M5780">
        <v>4</v>
      </c>
    </row>
    <row r="5781" spans="1:13" x14ac:dyDescent="0.3">
      <c r="A5781" t="s">
        <v>3392</v>
      </c>
      <c r="B5781">
        <v>2017</v>
      </c>
      <c r="C5781" s="1">
        <v>445000</v>
      </c>
      <c r="D5781">
        <v>39500</v>
      </c>
      <c r="E5781" t="s">
        <v>10</v>
      </c>
      <c r="F5781" t="s">
        <v>25</v>
      </c>
      <c r="G5781" t="s">
        <v>12</v>
      </c>
      <c r="H5781" t="s">
        <v>121</v>
      </c>
      <c r="I5781" t="s">
        <v>2642</v>
      </c>
      <c r="J5781" t="s">
        <v>1647</v>
      </c>
      <c r="K5781" t="s">
        <v>1870</v>
      </c>
      <c r="L5781" t="s">
        <v>1871</v>
      </c>
      <c r="M5781">
        <v>5</v>
      </c>
    </row>
    <row r="5782" spans="1:13" x14ac:dyDescent="0.3">
      <c r="A5782" t="s">
        <v>3594</v>
      </c>
      <c r="B5782">
        <v>2018</v>
      </c>
      <c r="C5782" s="1">
        <v>750000</v>
      </c>
      <c r="D5782">
        <v>40000</v>
      </c>
      <c r="E5782" t="s">
        <v>14</v>
      </c>
      <c r="F5782" t="s">
        <v>25</v>
      </c>
      <c r="G5782" t="s">
        <v>12</v>
      </c>
      <c r="H5782" t="s">
        <v>121</v>
      </c>
      <c r="I5782" t="s">
        <v>1691</v>
      </c>
      <c r="J5782" t="s">
        <v>1639</v>
      </c>
      <c r="K5782" t="s">
        <v>1811</v>
      </c>
      <c r="L5782" t="s">
        <v>2706</v>
      </c>
      <c r="M5782">
        <v>5</v>
      </c>
    </row>
    <row r="5783" spans="1:13" x14ac:dyDescent="0.3">
      <c r="A5783" t="s">
        <v>459</v>
      </c>
      <c r="B5783">
        <v>2012</v>
      </c>
      <c r="C5783" s="1">
        <v>425000</v>
      </c>
      <c r="D5783">
        <v>56000</v>
      </c>
      <c r="E5783" t="s">
        <v>14</v>
      </c>
      <c r="F5783" t="s">
        <v>25</v>
      </c>
      <c r="G5783" t="s">
        <v>12</v>
      </c>
      <c r="H5783" t="s">
        <v>126</v>
      </c>
      <c r="I5783" t="s">
        <v>1826</v>
      </c>
      <c r="J5783" t="s">
        <v>1625</v>
      </c>
      <c r="K5783" t="s">
        <v>1626</v>
      </c>
      <c r="L5783" t="s">
        <v>1627</v>
      </c>
      <c r="M5783">
        <v>5</v>
      </c>
    </row>
    <row r="5784" spans="1:13" x14ac:dyDescent="0.3">
      <c r="A5784" t="s">
        <v>3759</v>
      </c>
      <c r="B5784">
        <v>1997</v>
      </c>
      <c r="C5784" s="1">
        <v>57000</v>
      </c>
      <c r="D5784">
        <v>110000</v>
      </c>
      <c r="E5784" t="s">
        <v>14</v>
      </c>
      <c r="F5784" t="s">
        <v>25</v>
      </c>
      <c r="G5784" t="s">
        <v>12</v>
      </c>
      <c r="H5784" t="s">
        <v>154</v>
      </c>
      <c r="I5784" t="s">
        <v>1676</v>
      </c>
      <c r="J5784" t="s">
        <v>1676</v>
      </c>
      <c r="K5784" t="s">
        <v>1676</v>
      </c>
      <c r="L5784" t="s">
        <v>1676</v>
      </c>
    </row>
    <row r="5785" spans="1:13" x14ac:dyDescent="0.3">
      <c r="A5785" t="s">
        <v>638</v>
      </c>
      <c r="B5785">
        <v>2017</v>
      </c>
      <c r="C5785" s="1">
        <v>850000</v>
      </c>
      <c r="D5785">
        <v>54000</v>
      </c>
      <c r="E5785" t="s">
        <v>14</v>
      </c>
      <c r="F5785" t="s">
        <v>25</v>
      </c>
      <c r="G5785" t="s">
        <v>12</v>
      </c>
      <c r="H5785" t="s">
        <v>121</v>
      </c>
      <c r="I5785" t="s">
        <v>1691</v>
      </c>
      <c r="J5785" t="s">
        <v>1639</v>
      </c>
      <c r="K5785" t="s">
        <v>1692</v>
      </c>
      <c r="L5785" t="s">
        <v>1693</v>
      </c>
      <c r="M5785">
        <v>5</v>
      </c>
    </row>
    <row r="5786" spans="1:13" x14ac:dyDescent="0.3">
      <c r="A5786" t="s">
        <v>159</v>
      </c>
      <c r="B5786">
        <v>2016</v>
      </c>
      <c r="C5786" s="1">
        <v>400000</v>
      </c>
      <c r="D5786">
        <v>20000</v>
      </c>
      <c r="E5786" t="s">
        <v>10</v>
      </c>
      <c r="F5786" t="s">
        <v>25</v>
      </c>
      <c r="G5786" t="s">
        <v>12</v>
      </c>
      <c r="H5786" t="s">
        <v>126</v>
      </c>
      <c r="I5786" t="s">
        <v>1821</v>
      </c>
      <c r="J5786" t="s">
        <v>1730</v>
      </c>
      <c r="K5786" t="s">
        <v>1843</v>
      </c>
      <c r="L5786" t="s">
        <v>1731</v>
      </c>
      <c r="M5786">
        <v>5</v>
      </c>
    </row>
    <row r="5787" spans="1:13" x14ac:dyDescent="0.3">
      <c r="A5787" t="s">
        <v>2983</v>
      </c>
      <c r="B5787">
        <v>2014</v>
      </c>
      <c r="C5787" s="1">
        <v>200000</v>
      </c>
      <c r="D5787">
        <v>55896</v>
      </c>
      <c r="E5787" t="s">
        <v>14</v>
      </c>
      <c r="F5787" t="s">
        <v>25</v>
      </c>
      <c r="G5787" t="s">
        <v>12</v>
      </c>
      <c r="H5787" t="s">
        <v>126</v>
      </c>
      <c r="I5787" t="s">
        <v>2436</v>
      </c>
      <c r="J5787" t="s">
        <v>1639</v>
      </c>
      <c r="K5787" t="s">
        <v>2143</v>
      </c>
      <c r="L5787" t="s">
        <v>2144</v>
      </c>
      <c r="M5787">
        <v>5</v>
      </c>
    </row>
    <row r="5788" spans="1:13" x14ac:dyDescent="0.3">
      <c r="A5788" t="s">
        <v>3434</v>
      </c>
      <c r="B5788">
        <v>2016</v>
      </c>
      <c r="C5788" s="1">
        <v>550000</v>
      </c>
      <c r="D5788">
        <v>35000</v>
      </c>
      <c r="E5788" t="s">
        <v>14</v>
      </c>
      <c r="F5788" t="s">
        <v>25</v>
      </c>
      <c r="G5788" t="s">
        <v>12</v>
      </c>
      <c r="H5788" t="s">
        <v>121</v>
      </c>
      <c r="I5788" t="s">
        <v>2360</v>
      </c>
      <c r="J5788" t="s">
        <v>1629</v>
      </c>
      <c r="K5788" t="s">
        <v>1698</v>
      </c>
      <c r="L5788" t="s">
        <v>1686</v>
      </c>
      <c r="M5788">
        <v>5</v>
      </c>
    </row>
    <row r="5789" spans="1:13" x14ac:dyDescent="0.3">
      <c r="A5789" t="s">
        <v>518</v>
      </c>
      <c r="B5789">
        <v>2012</v>
      </c>
      <c r="C5789" s="1">
        <v>250000</v>
      </c>
      <c r="D5789">
        <v>97000</v>
      </c>
      <c r="E5789" t="s">
        <v>10</v>
      </c>
      <c r="F5789" t="s">
        <v>25</v>
      </c>
      <c r="G5789" t="s">
        <v>12</v>
      </c>
      <c r="H5789" t="s">
        <v>126</v>
      </c>
      <c r="I5789" t="s">
        <v>2066</v>
      </c>
      <c r="J5789" t="s">
        <v>1681</v>
      </c>
      <c r="K5789" t="s">
        <v>1815</v>
      </c>
      <c r="L5789" t="s">
        <v>1923</v>
      </c>
      <c r="M5789">
        <v>5</v>
      </c>
    </row>
    <row r="5790" spans="1:13" x14ac:dyDescent="0.3">
      <c r="A5790" t="s">
        <v>354</v>
      </c>
      <c r="B5790">
        <v>2014</v>
      </c>
      <c r="C5790" s="1">
        <v>206000</v>
      </c>
      <c r="D5790">
        <v>120000</v>
      </c>
      <c r="E5790" t="s">
        <v>10</v>
      </c>
      <c r="F5790" t="s">
        <v>25</v>
      </c>
      <c r="G5790" t="s">
        <v>12</v>
      </c>
      <c r="H5790" t="s">
        <v>126</v>
      </c>
      <c r="I5790" t="s">
        <v>2085</v>
      </c>
      <c r="J5790" t="s">
        <v>1655</v>
      </c>
      <c r="K5790" t="s">
        <v>1711</v>
      </c>
      <c r="L5790" t="s">
        <v>1712</v>
      </c>
      <c r="M5790">
        <v>5</v>
      </c>
    </row>
    <row r="5791" spans="1:13" x14ac:dyDescent="0.3">
      <c r="A5791" t="s">
        <v>173</v>
      </c>
      <c r="B5791">
        <v>2014</v>
      </c>
      <c r="C5791" s="1">
        <v>290000</v>
      </c>
      <c r="D5791">
        <v>50000</v>
      </c>
      <c r="E5791" t="s">
        <v>10</v>
      </c>
      <c r="F5791" t="s">
        <v>25</v>
      </c>
      <c r="G5791" t="s">
        <v>12</v>
      </c>
      <c r="H5791" t="s">
        <v>121</v>
      </c>
      <c r="I5791" t="s">
        <v>2031</v>
      </c>
      <c r="J5791" t="s">
        <v>2250</v>
      </c>
      <c r="K5791" t="s">
        <v>2251</v>
      </c>
      <c r="L5791" t="s">
        <v>2252</v>
      </c>
      <c r="M5791">
        <v>5</v>
      </c>
    </row>
    <row r="5792" spans="1:13" x14ac:dyDescent="0.3">
      <c r="A5792" t="s">
        <v>228</v>
      </c>
      <c r="B5792">
        <v>2010</v>
      </c>
      <c r="C5792" s="1">
        <v>45000</v>
      </c>
      <c r="D5792">
        <v>30400</v>
      </c>
      <c r="E5792" t="s">
        <v>10</v>
      </c>
      <c r="F5792" t="s">
        <v>25</v>
      </c>
      <c r="G5792" t="s">
        <v>12</v>
      </c>
      <c r="H5792" t="s">
        <v>151</v>
      </c>
      <c r="I5792" t="s">
        <v>1777</v>
      </c>
      <c r="J5792" t="s">
        <v>2215</v>
      </c>
      <c r="K5792" t="s">
        <v>1721</v>
      </c>
      <c r="L5792" t="s">
        <v>2638</v>
      </c>
      <c r="M5792">
        <v>4</v>
      </c>
    </row>
    <row r="5793" spans="1:13" x14ac:dyDescent="0.3">
      <c r="A5793" t="s">
        <v>1163</v>
      </c>
      <c r="B5793">
        <v>2012</v>
      </c>
      <c r="C5793" s="1">
        <v>220000</v>
      </c>
      <c r="D5793">
        <v>110000</v>
      </c>
      <c r="E5793" t="s">
        <v>14</v>
      </c>
      <c r="F5793" t="s">
        <v>25</v>
      </c>
      <c r="G5793" t="s">
        <v>12</v>
      </c>
      <c r="H5793" t="s">
        <v>154</v>
      </c>
      <c r="I5793" t="s">
        <v>2613</v>
      </c>
      <c r="J5793" t="s">
        <v>1667</v>
      </c>
      <c r="K5793" t="s">
        <v>2351</v>
      </c>
      <c r="L5793" t="s">
        <v>2352</v>
      </c>
      <c r="M5793">
        <v>5</v>
      </c>
    </row>
    <row r="5794" spans="1:13" x14ac:dyDescent="0.3">
      <c r="A5794" t="s">
        <v>3677</v>
      </c>
      <c r="B5794">
        <v>2008</v>
      </c>
      <c r="C5794" s="1">
        <v>515000</v>
      </c>
      <c r="D5794">
        <v>120000</v>
      </c>
      <c r="E5794" t="s">
        <v>14</v>
      </c>
      <c r="F5794" t="s">
        <v>25</v>
      </c>
      <c r="G5794" t="s">
        <v>19</v>
      </c>
      <c r="H5794" t="s">
        <v>126</v>
      </c>
      <c r="I5794" t="s">
        <v>1802</v>
      </c>
      <c r="J5794" t="s">
        <v>1769</v>
      </c>
      <c r="K5794" t="s">
        <v>1803</v>
      </c>
      <c r="L5794" t="s">
        <v>1804</v>
      </c>
      <c r="M5794">
        <v>5</v>
      </c>
    </row>
    <row r="5795" spans="1:13" x14ac:dyDescent="0.3">
      <c r="A5795" t="s">
        <v>277</v>
      </c>
      <c r="B5795">
        <v>2010</v>
      </c>
      <c r="C5795" s="1">
        <v>170000</v>
      </c>
      <c r="D5795">
        <v>100000</v>
      </c>
      <c r="E5795" t="s">
        <v>10</v>
      </c>
      <c r="F5795" t="s">
        <v>25</v>
      </c>
      <c r="G5795" t="s">
        <v>12</v>
      </c>
      <c r="H5795" t="s">
        <v>121</v>
      </c>
      <c r="I5795" t="s">
        <v>1687</v>
      </c>
      <c r="J5795" t="s">
        <v>1655</v>
      </c>
      <c r="K5795" t="s">
        <v>1688</v>
      </c>
      <c r="L5795" t="s">
        <v>1689</v>
      </c>
      <c r="M5795">
        <v>5</v>
      </c>
    </row>
    <row r="5796" spans="1:13" x14ac:dyDescent="0.3">
      <c r="A5796" t="s">
        <v>227</v>
      </c>
      <c r="B5796">
        <v>2010</v>
      </c>
      <c r="C5796" s="1">
        <v>260000</v>
      </c>
      <c r="D5796">
        <v>120000</v>
      </c>
      <c r="E5796" t="s">
        <v>14</v>
      </c>
      <c r="F5796" t="s">
        <v>25</v>
      </c>
      <c r="G5796" t="s">
        <v>12</v>
      </c>
      <c r="H5796" t="s">
        <v>126</v>
      </c>
      <c r="I5796" t="s">
        <v>1750</v>
      </c>
      <c r="J5796" t="s">
        <v>1625</v>
      </c>
      <c r="K5796" t="s">
        <v>2035</v>
      </c>
      <c r="L5796" t="s">
        <v>1627</v>
      </c>
      <c r="M5796">
        <v>5</v>
      </c>
    </row>
    <row r="5797" spans="1:13" x14ac:dyDescent="0.3">
      <c r="A5797" t="s">
        <v>475</v>
      </c>
      <c r="B5797">
        <v>2012</v>
      </c>
      <c r="C5797" s="1">
        <v>315000</v>
      </c>
      <c r="D5797">
        <v>130000</v>
      </c>
      <c r="E5797" t="s">
        <v>14</v>
      </c>
      <c r="F5797" t="s">
        <v>25</v>
      </c>
      <c r="G5797" t="s">
        <v>12</v>
      </c>
      <c r="H5797" t="s">
        <v>126</v>
      </c>
      <c r="I5797" t="s">
        <v>1831</v>
      </c>
      <c r="J5797" t="s">
        <v>1832</v>
      </c>
      <c r="K5797" t="s">
        <v>1833</v>
      </c>
      <c r="L5797" t="s">
        <v>1631</v>
      </c>
      <c r="M5797">
        <v>5</v>
      </c>
    </row>
    <row r="5798" spans="1:13" x14ac:dyDescent="0.3">
      <c r="A5798" t="s">
        <v>558</v>
      </c>
      <c r="B5798">
        <v>2011</v>
      </c>
      <c r="C5798" s="1">
        <v>225000</v>
      </c>
      <c r="D5798">
        <v>76000</v>
      </c>
      <c r="E5798" t="s">
        <v>10</v>
      </c>
      <c r="F5798" t="s">
        <v>25</v>
      </c>
      <c r="G5798" t="s">
        <v>12</v>
      </c>
      <c r="H5798" t="s">
        <v>126</v>
      </c>
      <c r="I5798" t="s">
        <v>2249</v>
      </c>
      <c r="J5798" t="s">
        <v>1730</v>
      </c>
      <c r="K5798" t="s">
        <v>1660</v>
      </c>
      <c r="L5798" t="s">
        <v>1731</v>
      </c>
      <c r="M5798">
        <v>5</v>
      </c>
    </row>
    <row r="5799" spans="1:13" x14ac:dyDescent="0.3">
      <c r="A5799" t="s">
        <v>1367</v>
      </c>
      <c r="B5799">
        <v>2012</v>
      </c>
      <c r="C5799" s="1">
        <v>420000</v>
      </c>
      <c r="D5799">
        <v>110000</v>
      </c>
      <c r="E5799" t="s">
        <v>14</v>
      </c>
      <c r="F5799" t="s">
        <v>25</v>
      </c>
      <c r="G5799" t="s">
        <v>12</v>
      </c>
      <c r="H5799" t="s">
        <v>154</v>
      </c>
      <c r="I5799" t="s">
        <v>1934</v>
      </c>
      <c r="J5799" t="s">
        <v>1793</v>
      </c>
      <c r="K5799" t="s">
        <v>1905</v>
      </c>
      <c r="L5799" t="s">
        <v>2510</v>
      </c>
      <c r="M5799">
        <v>5</v>
      </c>
    </row>
    <row r="5800" spans="1:13" x14ac:dyDescent="0.3">
      <c r="A5800" t="s">
        <v>3760</v>
      </c>
      <c r="B5800">
        <v>2011</v>
      </c>
      <c r="C5800" s="1">
        <v>525000</v>
      </c>
      <c r="D5800">
        <v>96000</v>
      </c>
      <c r="E5800" t="s">
        <v>14</v>
      </c>
      <c r="F5800" t="s">
        <v>25</v>
      </c>
      <c r="G5800" t="s">
        <v>12</v>
      </c>
      <c r="H5800" t="s">
        <v>121</v>
      </c>
      <c r="I5800" t="s">
        <v>2157</v>
      </c>
      <c r="J5800" t="s">
        <v>1742</v>
      </c>
      <c r="K5800" t="s">
        <v>1877</v>
      </c>
      <c r="L5800" t="s">
        <v>1878</v>
      </c>
      <c r="M5800">
        <v>8</v>
      </c>
    </row>
    <row r="5801" spans="1:13" x14ac:dyDescent="0.3">
      <c r="A5801" t="s">
        <v>3177</v>
      </c>
      <c r="B5801">
        <v>2018</v>
      </c>
      <c r="C5801" s="1">
        <v>670000</v>
      </c>
      <c r="D5801">
        <v>90000</v>
      </c>
      <c r="E5801" t="s">
        <v>14</v>
      </c>
      <c r="F5801" t="s">
        <v>25</v>
      </c>
      <c r="G5801" t="s">
        <v>19</v>
      </c>
      <c r="H5801" t="s">
        <v>121</v>
      </c>
      <c r="I5801" t="s">
        <v>2075</v>
      </c>
      <c r="J5801" t="s">
        <v>1625</v>
      </c>
      <c r="K5801" t="s">
        <v>1626</v>
      </c>
      <c r="L5801" t="s">
        <v>1627</v>
      </c>
      <c r="M5801">
        <v>5</v>
      </c>
    </row>
    <row r="5802" spans="1:13" x14ac:dyDescent="0.3">
      <c r="A5802" t="s">
        <v>409</v>
      </c>
      <c r="B5802">
        <v>2013</v>
      </c>
      <c r="C5802" s="1">
        <v>250000</v>
      </c>
      <c r="D5802">
        <v>25000</v>
      </c>
      <c r="E5802" t="s">
        <v>14</v>
      </c>
      <c r="F5802" t="s">
        <v>25</v>
      </c>
      <c r="G5802" t="s">
        <v>12</v>
      </c>
      <c r="H5802" t="s">
        <v>121</v>
      </c>
      <c r="I5802" t="s">
        <v>1662</v>
      </c>
      <c r="J5802" t="s">
        <v>1663</v>
      </c>
      <c r="K5802" t="s">
        <v>1664</v>
      </c>
      <c r="L5802" t="s">
        <v>1665</v>
      </c>
      <c r="M5802">
        <v>5</v>
      </c>
    </row>
    <row r="5803" spans="1:13" x14ac:dyDescent="0.3">
      <c r="A5803" t="s">
        <v>286</v>
      </c>
      <c r="B5803">
        <v>2009</v>
      </c>
      <c r="C5803" s="1">
        <v>229999</v>
      </c>
      <c r="D5803">
        <v>90000</v>
      </c>
      <c r="E5803" t="s">
        <v>14</v>
      </c>
      <c r="F5803" t="s">
        <v>25</v>
      </c>
      <c r="G5803" t="s">
        <v>12</v>
      </c>
      <c r="H5803" t="s">
        <v>126</v>
      </c>
      <c r="I5803" t="s">
        <v>1674</v>
      </c>
      <c r="J5803" t="s">
        <v>1625</v>
      </c>
      <c r="K5803" t="s">
        <v>1675</v>
      </c>
      <c r="L5803" t="s">
        <v>1627</v>
      </c>
      <c r="M5803">
        <v>5</v>
      </c>
    </row>
    <row r="5804" spans="1:13" x14ac:dyDescent="0.3">
      <c r="A5804" t="s">
        <v>286</v>
      </c>
      <c r="B5804">
        <v>2009</v>
      </c>
      <c r="C5804" s="1">
        <v>229999</v>
      </c>
      <c r="D5804">
        <v>164000</v>
      </c>
      <c r="E5804" t="s">
        <v>14</v>
      </c>
      <c r="F5804" t="s">
        <v>25</v>
      </c>
      <c r="G5804" t="s">
        <v>12</v>
      </c>
      <c r="H5804" t="s">
        <v>126</v>
      </c>
      <c r="I5804" t="s">
        <v>1674</v>
      </c>
      <c r="J5804" t="s">
        <v>1625</v>
      </c>
      <c r="K5804" t="s">
        <v>1675</v>
      </c>
      <c r="L5804" t="s">
        <v>1627</v>
      </c>
      <c r="M5804">
        <v>5</v>
      </c>
    </row>
    <row r="5805" spans="1:13" x14ac:dyDescent="0.3">
      <c r="A5805" t="s">
        <v>3761</v>
      </c>
      <c r="B5805">
        <v>2013</v>
      </c>
      <c r="C5805" s="1">
        <v>300000</v>
      </c>
      <c r="D5805">
        <v>120000</v>
      </c>
      <c r="E5805" t="s">
        <v>10</v>
      </c>
      <c r="F5805" t="s">
        <v>25</v>
      </c>
      <c r="G5805" t="s">
        <v>12</v>
      </c>
      <c r="H5805" t="s">
        <v>126</v>
      </c>
      <c r="I5805" t="s">
        <v>1970</v>
      </c>
      <c r="J5805" t="s">
        <v>1681</v>
      </c>
      <c r="K5805" t="s">
        <v>1922</v>
      </c>
      <c r="L5805" t="s">
        <v>1923</v>
      </c>
      <c r="M5805">
        <v>5</v>
      </c>
    </row>
    <row r="5806" spans="1:13" x14ac:dyDescent="0.3">
      <c r="A5806" t="s">
        <v>374</v>
      </c>
      <c r="B5806">
        <v>2010</v>
      </c>
      <c r="C5806" s="1">
        <v>165000</v>
      </c>
      <c r="D5806">
        <v>66000</v>
      </c>
      <c r="E5806" t="s">
        <v>10</v>
      </c>
      <c r="F5806" t="s">
        <v>25</v>
      </c>
      <c r="G5806" t="s">
        <v>12</v>
      </c>
      <c r="H5806" t="s">
        <v>126</v>
      </c>
      <c r="I5806" t="s">
        <v>1880</v>
      </c>
      <c r="J5806" t="s">
        <v>1730</v>
      </c>
      <c r="K5806" t="s">
        <v>2195</v>
      </c>
      <c r="L5806" t="s">
        <v>1731</v>
      </c>
      <c r="M5806">
        <v>5</v>
      </c>
    </row>
    <row r="5807" spans="1:13" x14ac:dyDescent="0.3">
      <c r="A5807" t="s">
        <v>3762</v>
      </c>
      <c r="B5807">
        <v>2010</v>
      </c>
      <c r="C5807" s="1">
        <v>295000</v>
      </c>
      <c r="D5807">
        <v>250000</v>
      </c>
      <c r="E5807" t="s">
        <v>14</v>
      </c>
      <c r="F5807" t="s">
        <v>25</v>
      </c>
      <c r="G5807" t="s">
        <v>12</v>
      </c>
      <c r="H5807" t="s">
        <v>121</v>
      </c>
      <c r="I5807" t="s">
        <v>1741</v>
      </c>
      <c r="J5807" t="s">
        <v>1742</v>
      </c>
      <c r="K5807" t="s">
        <v>2313</v>
      </c>
      <c r="L5807" t="s">
        <v>1744</v>
      </c>
      <c r="M5807">
        <v>7</v>
      </c>
    </row>
    <row r="5808" spans="1:13" x14ac:dyDescent="0.3">
      <c r="A5808" t="s">
        <v>443</v>
      </c>
      <c r="B5808">
        <v>2011</v>
      </c>
      <c r="C5808" s="1">
        <v>360000</v>
      </c>
      <c r="D5808">
        <v>157000</v>
      </c>
      <c r="E5808" t="s">
        <v>14</v>
      </c>
      <c r="F5808" t="s">
        <v>25</v>
      </c>
      <c r="G5808" t="s">
        <v>12</v>
      </c>
      <c r="H5808" t="s">
        <v>126</v>
      </c>
      <c r="I5808" t="s">
        <v>1899</v>
      </c>
      <c r="J5808" t="s">
        <v>1900</v>
      </c>
      <c r="K5808" t="s">
        <v>2132</v>
      </c>
      <c r="L5808" t="s">
        <v>1913</v>
      </c>
      <c r="M5808">
        <v>5</v>
      </c>
    </row>
    <row r="5809" spans="1:13" x14ac:dyDescent="0.3">
      <c r="A5809" t="s">
        <v>443</v>
      </c>
      <c r="B5809">
        <v>2011</v>
      </c>
      <c r="C5809" s="1">
        <v>380000</v>
      </c>
      <c r="D5809">
        <v>157000</v>
      </c>
      <c r="E5809" t="s">
        <v>14</v>
      </c>
      <c r="F5809" t="s">
        <v>25</v>
      </c>
      <c r="G5809" t="s">
        <v>12</v>
      </c>
      <c r="H5809" t="s">
        <v>126</v>
      </c>
      <c r="I5809" t="s">
        <v>1899</v>
      </c>
      <c r="J5809" t="s">
        <v>1900</v>
      </c>
      <c r="K5809" t="s">
        <v>2132</v>
      </c>
      <c r="L5809" t="s">
        <v>1913</v>
      </c>
      <c r="M5809">
        <v>5</v>
      </c>
    </row>
    <row r="5810" spans="1:13" x14ac:dyDescent="0.3">
      <c r="A5810" t="s">
        <v>2827</v>
      </c>
      <c r="B5810">
        <v>2017</v>
      </c>
      <c r="C5810" s="1">
        <v>300000</v>
      </c>
      <c r="D5810">
        <v>35000</v>
      </c>
      <c r="E5810" t="s">
        <v>10</v>
      </c>
      <c r="F5810" t="s">
        <v>25</v>
      </c>
      <c r="G5810" t="s">
        <v>12</v>
      </c>
      <c r="H5810" t="s">
        <v>121</v>
      </c>
      <c r="I5810" t="s">
        <v>1915</v>
      </c>
      <c r="J5810" t="s">
        <v>1916</v>
      </c>
      <c r="K5810" t="s">
        <v>1678</v>
      </c>
      <c r="L5810" t="s">
        <v>1917</v>
      </c>
      <c r="M5810">
        <v>5</v>
      </c>
    </row>
    <row r="5811" spans="1:13" x14ac:dyDescent="0.3">
      <c r="A5811" t="s">
        <v>388</v>
      </c>
      <c r="B5811">
        <v>2008</v>
      </c>
      <c r="C5811" s="1">
        <v>320000</v>
      </c>
      <c r="D5811">
        <v>100000</v>
      </c>
      <c r="E5811" t="s">
        <v>14</v>
      </c>
      <c r="F5811" t="s">
        <v>25</v>
      </c>
      <c r="G5811" t="s">
        <v>12</v>
      </c>
      <c r="H5811" t="s">
        <v>126</v>
      </c>
      <c r="I5811" t="s">
        <v>2914</v>
      </c>
      <c r="J5811" t="s">
        <v>2439</v>
      </c>
      <c r="K5811" t="s">
        <v>2915</v>
      </c>
      <c r="L5811" t="s">
        <v>2916</v>
      </c>
      <c r="M5811">
        <v>9</v>
      </c>
    </row>
    <row r="5812" spans="1:13" x14ac:dyDescent="0.3">
      <c r="A5812" t="s">
        <v>1152</v>
      </c>
      <c r="B5812">
        <v>2016</v>
      </c>
      <c r="C5812" s="1">
        <v>325000</v>
      </c>
      <c r="D5812">
        <v>70000</v>
      </c>
      <c r="E5812" t="s">
        <v>10</v>
      </c>
      <c r="F5812" t="s">
        <v>25</v>
      </c>
      <c r="G5812" t="s">
        <v>12</v>
      </c>
      <c r="H5812" t="s">
        <v>126</v>
      </c>
      <c r="I5812" t="s">
        <v>2034</v>
      </c>
      <c r="J5812" t="s">
        <v>1681</v>
      </c>
      <c r="K5812" t="s">
        <v>1678</v>
      </c>
      <c r="L5812" t="s">
        <v>1739</v>
      </c>
      <c r="M5812">
        <v>7</v>
      </c>
    </row>
    <row r="5813" spans="1:13" x14ac:dyDescent="0.3">
      <c r="A5813" t="s">
        <v>911</v>
      </c>
      <c r="B5813">
        <v>2010</v>
      </c>
      <c r="C5813" s="1">
        <v>160000</v>
      </c>
      <c r="D5813">
        <v>30000</v>
      </c>
      <c r="E5813" t="s">
        <v>14</v>
      </c>
      <c r="F5813" t="s">
        <v>25</v>
      </c>
      <c r="G5813" t="s">
        <v>12</v>
      </c>
      <c r="H5813" t="s">
        <v>126</v>
      </c>
      <c r="I5813" t="s">
        <v>1805</v>
      </c>
      <c r="J5813" t="s">
        <v>1625</v>
      </c>
      <c r="K5813" t="s">
        <v>1701</v>
      </c>
      <c r="L5813" t="s">
        <v>1806</v>
      </c>
      <c r="M5813">
        <v>5</v>
      </c>
    </row>
    <row r="5814" spans="1:13" x14ac:dyDescent="0.3">
      <c r="A5814" t="s">
        <v>864</v>
      </c>
      <c r="B5814">
        <v>2018</v>
      </c>
      <c r="C5814" s="1">
        <v>630000</v>
      </c>
      <c r="D5814">
        <v>40000</v>
      </c>
      <c r="E5814" t="s">
        <v>14</v>
      </c>
      <c r="F5814" t="s">
        <v>25</v>
      </c>
      <c r="G5814" t="s">
        <v>12</v>
      </c>
      <c r="H5814" t="s">
        <v>121</v>
      </c>
      <c r="I5814" t="s">
        <v>2749</v>
      </c>
      <c r="J5814" t="s">
        <v>2039</v>
      </c>
      <c r="K5814" t="s">
        <v>2124</v>
      </c>
      <c r="L5814" t="s">
        <v>2171</v>
      </c>
      <c r="M5814">
        <v>7</v>
      </c>
    </row>
    <row r="5815" spans="1:13" x14ac:dyDescent="0.3">
      <c r="A5815" t="s">
        <v>346</v>
      </c>
      <c r="B5815">
        <v>2014</v>
      </c>
      <c r="C5815" s="1">
        <v>229999</v>
      </c>
      <c r="D5815">
        <v>30000</v>
      </c>
      <c r="E5815" t="s">
        <v>10</v>
      </c>
      <c r="F5815" t="s">
        <v>25</v>
      </c>
      <c r="G5815" t="s">
        <v>12</v>
      </c>
      <c r="H5815" t="s">
        <v>126</v>
      </c>
      <c r="I5815" t="s">
        <v>2085</v>
      </c>
      <c r="J5815" t="s">
        <v>1655</v>
      </c>
      <c r="K5815" t="s">
        <v>1711</v>
      </c>
      <c r="L5815" t="s">
        <v>1712</v>
      </c>
      <c r="M5815">
        <v>5</v>
      </c>
    </row>
    <row r="5816" spans="1:13" x14ac:dyDescent="0.3">
      <c r="A5816" t="s">
        <v>1200</v>
      </c>
      <c r="B5816">
        <v>2014</v>
      </c>
      <c r="C5816" s="1">
        <v>440000</v>
      </c>
      <c r="D5816">
        <v>70000</v>
      </c>
      <c r="E5816" t="s">
        <v>14</v>
      </c>
      <c r="F5816" t="s">
        <v>25</v>
      </c>
      <c r="G5816" t="s">
        <v>12</v>
      </c>
      <c r="H5816" t="s">
        <v>126</v>
      </c>
      <c r="I5816" t="s">
        <v>1826</v>
      </c>
      <c r="J5816" t="s">
        <v>1625</v>
      </c>
      <c r="K5816" t="s">
        <v>1626</v>
      </c>
      <c r="L5816" t="s">
        <v>1627</v>
      </c>
      <c r="M5816">
        <v>5</v>
      </c>
    </row>
    <row r="5817" spans="1:13" x14ac:dyDescent="0.3">
      <c r="A5817" t="s">
        <v>363</v>
      </c>
      <c r="B5817">
        <v>2007</v>
      </c>
      <c r="C5817" s="1">
        <v>90000</v>
      </c>
      <c r="D5817">
        <v>60000</v>
      </c>
      <c r="E5817" t="s">
        <v>10</v>
      </c>
      <c r="F5817" t="s">
        <v>25</v>
      </c>
      <c r="G5817" t="s">
        <v>12</v>
      </c>
      <c r="H5817" t="s">
        <v>126</v>
      </c>
      <c r="I5817" t="s">
        <v>1970</v>
      </c>
      <c r="J5817" t="s">
        <v>2546</v>
      </c>
      <c r="K5817" t="s">
        <v>2458</v>
      </c>
      <c r="L5817" t="s">
        <v>2547</v>
      </c>
      <c r="M5817">
        <v>5</v>
      </c>
    </row>
    <row r="5818" spans="1:13" x14ac:dyDescent="0.3">
      <c r="A5818" t="s">
        <v>608</v>
      </c>
      <c r="B5818">
        <v>2017</v>
      </c>
      <c r="C5818" s="1">
        <v>750000</v>
      </c>
      <c r="D5818">
        <v>60000</v>
      </c>
      <c r="E5818" t="s">
        <v>14</v>
      </c>
      <c r="F5818" t="s">
        <v>25</v>
      </c>
      <c r="G5818" t="s">
        <v>12</v>
      </c>
      <c r="H5818" t="s">
        <v>121</v>
      </c>
      <c r="I5818" t="s">
        <v>2062</v>
      </c>
      <c r="J5818" t="s">
        <v>1625</v>
      </c>
      <c r="K5818" t="s">
        <v>1685</v>
      </c>
      <c r="L5818" t="s">
        <v>1686</v>
      </c>
      <c r="M5818">
        <v>5</v>
      </c>
    </row>
    <row r="5819" spans="1:13" x14ac:dyDescent="0.3">
      <c r="A5819" t="s">
        <v>141</v>
      </c>
      <c r="B5819">
        <v>2012</v>
      </c>
      <c r="C5819" s="1">
        <v>330000</v>
      </c>
      <c r="D5819">
        <v>80000</v>
      </c>
      <c r="E5819" t="s">
        <v>10</v>
      </c>
      <c r="F5819" t="s">
        <v>25</v>
      </c>
      <c r="G5819" t="s">
        <v>12</v>
      </c>
      <c r="H5819" t="s">
        <v>126</v>
      </c>
      <c r="I5819" t="s">
        <v>1716</v>
      </c>
      <c r="J5819" t="s">
        <v>1634</v>
      </c>
      <c r="K5819" t="s">
        <v>1753</v>
      </c>
      <c r="L5819" t="s">
        <v>1754</v>
      </c>
      <c r="M5819">
        <v>5</v>
      </c>
    </row>
    <row r="5820" spans="1:13" x14ac:dyDescent="0.3">
      <c r="A5820" t="s">
        <v>1359</v>
      </c>
      <c r="B5820">
        <v>2016</v>
      </c>
      <c r="C5820" s="1">
        <v>715000</v>
      </c>
      <c r="D5820">
        <v>70000</v>
      </c>
      <c r="E5820" t="s">
        <v>14</v>
      </c>
      <c r="F5820" t="s">
        <v>25</v>
      </c>
      <c r="G5820" t="s">
        <v>12</v>
      </c>
      <c r="H5820" t="s">
        <v>126</v>
      </c>
      <c r="I5820" t="s">
        <v>2062</v>
      </c>
      <c r="J5820" t="s">
        <v>1625</v>
      </c>
      <c r="K5820" t="s">
        <v>1685</v>
      </c>
      <c r="L5820" t="s">
        <v>1686</v>
      </c>
      <c r="M5820">
        <v>5</v>
      </c>
    </row>
    <row r="5821" spans="1:13" x14ac:dyDescent="0.3">
      <c r="A5821" t="s">
        <v>3173</v>
      </c>
      <c r="B5821">
        <v>2013</v>
      </c>
      <c r="C5821" s="1">
        <v>250000</v>
      </c>
      <c r="D5821">
        <v>150000</v>
      </c>
      <c r="E5821" t="s">
        <v>14</v>
      </c>
      <c r="F5821" t="s">
        <v>25</v>
      </c>
      <c r="G5821" t="s">
        <v>12</v>
      </c>
      <c r="H5821" t="s">
        <v>126</v>
      </c>
      <c r="I5821" t="s">
        <v>3134</v>
      </c>
      <c r="J5821" t="s">
        <v>1704</v>
      </c>
      <c r="K5821" t="s">
        <v>2035</v>
      </c>
      <c r="L5821" t="s">
        <v>2443</v>
      </c>
      <c r="M5821">
        <v>5</v>
      </c>
    </row>
    <row r="5822" spans="1:13" x14ac:dyDescent="0.3">
      <c r="A5822" t="s">
        <v>3138</v>
      </c>
      <c r="B5822">
        <v>2007</v>
      </c>
      <c r="C5822" s="1">
        <v>120000</v>
      </c>
      <c r="D5822">
        <v>150000</v>
      </c>
      <c r="E5822" t="s">
        <v>10</v>
      </c>
      <c r="F5822" t="s">
        <v>25</v>
      </c>
      <c r="G5822" t="s">
        <v>12</v>
      </c>
      <c r="H5822" t="s">
        <v>126</v>
      </c>
      <c r="I5822" t="s">
        <v>1713</v>
      </c>
      <c r="J5822" t="s">
        <v>1651</v>
      </c>
      <c r="K5822" t="s">
        <v>2533</v>
      </c>
      <c r="L5822" t="s">
        <v>1679</v>
      </c>
      <c r="M5822">
        <v>5</v>
      </c>
    </row>
    <row r="5823" spans="1:13" x14ac:dyDescent="0.3">
      <c r="A5823" t="s">
        <v>3010</v>
      </c>
      <c r="B5823">
        <v>2004</v>
      </c>
      <c r="C5823" s="1">
        <v>100000</v>
      </c>
      <c r="D5823">
        <v>25000</v>
      </c>
      <c r="E5823" t="s">
        <v>10</v>
      </c>
      <c r="F5823" t="s">
        <v>25</v>
      </c>
      <c r="G5823" t="s">
        <v>12</v>
      </c>
      <c r="H5823" t="s">
        <v>154</v>
      </c>
      <c r="I5823" t="s">
        <v>2119</v>
      </c>
      <c r="J5823" t="s">
        <v>2883</v>
      </c>
      <c r="K5823" t="s">
        <v>2388</v>
      </c>
      <c r="L5823" t="s">
        <v>3011</v>
      </c>
      <c r="M5823">
        <v>5</v>
      </c>
    </row>
    <row r="5824" spans="1:13" x14ac:dyDescent="0.3">
      <c r="A5824" t="s">
        <v>412</v>
      </c>
      <c r="B5824">
        <v>2017</v>
      </c>
      <c r="C5824" s="1">
        <v>850000</v>
      </c>
      <c r="D5824">
        <v>35000</v>
      </c>
      <c r="E5824" t="s">
        <v>14</v>
      </c>
      <c r="F5824" t="s">
        <v>25</v>
      </c>
      <c r="G5824" t="s">
        <v>19</v>
      </c>
      <c r="H5824" t="s">
        <v>126</v>
      </c>
      <c r="I5824" t="s">
        <v>3763</v>
      </c>
      <c r="J5824" t="s">
        <v>1629</v>
      </c>
      <c r="K5824" t="s">
        <v>2783</v>
      </c>
      <c r="L5824" t="s">
        <v>1631</v>
      </c>
      <c r="M5824">
        <v>5</v>
      </c>
    </row>
    <row r="5825" spans="1:13" x14ac:dyDescent="0.3">
      <c r="A5825" t="s">
        <v>3694</v>
      </c>
      <c r="B5825">
        <v>2018</v>
      </c>
      <c r="C5825" s="1">
        <v>450000</v>
      </c>
      <c r="D5825">
        <v>48000</v>
      </c>
      <c r="E5825" t="s">
        <v>14</v>
      </c>
      <c r="F5825" t="s">
        <v>25</v>
      </c>
      <c r="G5825" t="s">
        <v>12</v>
      </c>
      <c r="H5825" t="s">
        <v>121</v>
      </c>
      <c r="I5825" t="s">
        <v>2134</v>
      </c>
      <c r="J5825" t="s">
        <v>2135</v>
      </c>
      <c r="K5825" t="s">
        <v>2136</v>
      </c>
      <c r="L5825" t="s">
        <v>2190</v>
      </c>
      <c r="M5825">
        <v>5</v>
      </c>
    </row>
    <row r="5826" spans="1:13" x14ac:dyDescent="0.3">
      <c r="A5826" t="s">
        <v>466</v>
      </c>
      <c r="B5826">
        <v>2012</v>
      </c>
      <c r="C5826" s="1">
        <v>240000</v>
      </c>
      <c r="D5826">
        <v>200000</v>
      </c>
      <c r="E5826" t="s">
        <v>14</v>
      </c>
      <c r="F5826" t="s">
        <v>25</v>
      </c>
      <c r="G5826" t="s">
        <v>12</v>
      </c>
      <c r="H5826" t="s">
        <v>121</v>
      </c>
      <c r="I5826" t="s">
        <v>2442</v>
      </c>
      <c r="J5826" t="s">
        <v>1704</v>
      </c>
      <c r="K5826" t="s">
        <v>1675</v>
      </c>
      <c r="L5826" t="s">
        <v>2443</v>
      </c>
      <c r="M5826">
        <v>5</v>
      </c>
    </row>
    <row r="5827" spans="1:13" x14ac:dyDescent="0.3">
      <c r="A5827" t="s">
        <v>425</v>
      </c>
      <c r="B5827">
        <v>2000</v>
      </c>
      <c r="C5827" s="1">
        <v>30000</v>
      </c>
      <c r="D5827">
        <v>90000</v>
      </c>
      <c r="E5827" t="s">
        <v>10</v>
      </c>
      <c r="F5827" t="s">
        <v>25</v>
      </c>
      <c r="G5827" t="s">
        <v>12</v>
      </c>
      <c r="H5827" t="s">
        <v>154</v>
      </c>
      <c r="I5827" t="s">
        <v>1676</v>
      </c>
      <c r="J5827" t="s">
        <v>1676</v>
      </c>
      <c r="K5827" t="s">
        <v>1676</v>
      </c>
      <c r="L5827" t="s">
        <v>1676</v>
      </c>
    </row>
    <row r="5828" spans="1:13" x14ac:dyDescent="0.3">
      <c r="A5828" t="s">
        <v>219</v>
      </c>
      <c r="B5828">
        <v>2015</v>
      </c>
      <c r="C5828" s="1">
        <v>600000</v>
      </c>
      <c r="D5828">
        <v>135000</v>
      </c>
      <c r="E5828" t="s">
        <v>14</v>
      </c>
      <c r="F5828" t="s">
        <v>25</v>
      </c>
      <c r="G5828" t="s">
        <v>12</v>
      </c>
      <c r="H5828" t="s">
        <v>121</v>
      </c>
      <c r="I5828" t="s">
        <v>1699</v>
      </c>
      <c r="J5828" t="s">
        <v>1625</v>
      </c>
      <c r="K5828" t="s">
        <v>1626</v>
      </c>
      <c r="L5828" t="s">
        <v>1627</v>
      </c>
      <c r="M5828">
        <v>5</v>
      </c>
    </row>
    <row r="5829" spans="1:13" x14ac:dyDescent="0.3">
      <c r="A5829" t="s">
        <v>2272</v>
      </c>
      <c r="B5829">
        <v>2016</v>
      </c>
      <c r="C5829" s="1">
        <v>280000</v>
      </c>
      <c r="D5829">
        <v>110000</v>
      </c>
      <c r="E5829" t="s">
        <v>14</v>
      </c>
      <c r="F5829" t="s">
        <v>25</v>
      </c>
      <c r="G5829" t="s">
        <v>12</v>
      </c>
      <c r="H5829" t="s">
        <v>126</v>
      </c>
      <c r="I5829" t="s">
        <v>1713</v>
      </c>
      <c r="J5829" t="s">
        <v>1625</v>
      </c>
      <c r="K5829" t="s">
        <v>2273</v>
      </c>
      <c r="L5829" t="s">
        <v>1715</v>
      </c>
      <c r="M5829">
        <v>7</v>
      </c>
    </row>
    <row r="5830" spans="1:13" x14ac:dyDescent="0.3">
      <c r="A5830" t="s">
        <v>123</v>
      </c>
      <c r="B5830">
        <v>2012</v>
      </c>
      <c r="C5830" s="1">
        <v>465000</v>
      </c>
      <c r="D5830">
        <v>146000</v>
      </c>
      <c r="E5830" t="s">
        <v>14</v>
      </c>
      <c r="F5830" t="s">
        <v>25</v>
      </c>
      <c r="G5830" t="s">
        <v>12</v>
      </c>
      <c r="H5830" t="s">
        <v>126</v>
      </c>
      <c r="I5830" t="s">
        <v>1899</v>
      </c>
      <c r="J5830" t="s">
        <v>1900</v>
      </c>
      <c r="K5830" t="s">
        <v>1901</v>
      </c>
      <c r="L5830" t="s">
        <v>1902</v>
      </c>
      <c r="M5830">
        <v>5</v>
      </c>
    </row>
    <row r="5831" spans="1:13" x14ac:dyDescent="0.3">
      <c r="A5831" t="s">
        <v>354</v>
      </c>
      <c r="B5831">
        <v>2018</v>
      </c>
      <c r="C5831" s="1">
        <v>350000</v>
      </c>
      <c r="D5831">
        <v>44000</v>
      </c>
      <c r="E5831" t="s">
        <v>10</v>
      </c>
      <c r="F5831" t="s">
        <v>25</v>
      </c>
      <c r="G5831" t="s">
        <v>12</v>
      </c>
      <c r="H5831" t="s">
        <v>121</v>
      </c>
      <c r="I5831" t="s">
        <v>1710</v>
      </c>
      <c r="J5831" t="s">
        <v>1655</v>
      </c>
      <c r="K5831" t="s">
        <v>1711</v>
      </c>
      <c r="L5831" t="s">
        <v>1712</v>
      </c>
      <c r="M5831">
        <v>5</v>
      </c>
    </row>
    <row r="5832" spans="1:13" x14ac:dyDescent="0.3">
      <c r="A5832" t="s">
        <v>766</v>
      </c>
      <c r="B5832">
        <v>2013</v>
      </c>
      <c r="C5832" s="1">
        <v>325000</v>
      </c>
      <c r="D5832">
        <v>70000</v>
      </c>
      <c r="E5832" t="s">
        <v>10</v>
      </c>
      <c r="F5832" t="s">
        <v>25</v>
      </c>
      <c r="G5832" t="s">
        <v>12</v>
      </c>
      <c r="H5832" t="s">
        <v>121</v>
      </c>
      <c r="I5832" t="s">
        <v>1807</v>
      </c>
      <c r="J5832" t="s">
        <v>1647</v>
      </c>
      <c r="K5832" t="s">
        <v>1808</v>
      </c>
      <c r="L5832" t="s">
        <v>1809</v>
      </c>
      <c r="M5832">
        <v>5</v>
      </c>
    </row>
    <row r="5833" spans="1:13" x14ac:dyDescent="0.3">
      <c r="A5833" t="s">
        <v>2550</v>
      </c>
      <c r="B5833">
        <v>2004</v>
      </c>
      <c r="C5833" s="1">
        <v>50000</v>
      </c>
      <c r="D5833">
        <v>271000</v>
      </c>
      <c r="E5833" t="s">
        <v>14</v>
      </c>
      <c r="F5833" t="s">
        <v>25</v>
      </c>
      <c r="G5833" t="s">
        <v>12</v>
      </c>
      <c r="H5833" t="s">
        <v>121</v>
      </c>
      <c r="I5833" t="s">
        <v>1716</v>
      </c>
      <c r="J5833" t="s">
        <v>1896</v>
      </c>
      <c r="K5833" t="s">
        <v>2458</v>
      </c>
      <c r="L5833" t="s">
        <v>2551</v>
      </c>
      <c r="M5833">
        <v>5</v>
      </c>
    </row>
    <row r="5834" spans="1:13" x14ac:dyDescent="0.3">
      <c r="A5834" t="s">
        <v>316</v>
      </c>
      <c r="B5834">
        <v>2006</v>
      </c>
      <c r="C5834" s="1">
        <v>110000</v>
      </c>
      <c r="D5834">
        <v>120000</v>
      </c>
      <c r="E5834" t="s">
        <v>10</v>
      </c>
      <c r="F5834" t="s">
        <v>25</v>
      </c>
      <c r="G5834" t="s">
        <v>12</v>
      </c>
      <c r="H5834" t="s">
        <v>154</v>
      </c>
      <c r="I5834" t="s">
        <v>1687</v>
      </c>
      <c r="J5834" t="s">
        <v>1655</v>
      </c>
      <c r="K5834" t="s">
        <v>1688</v>
      </c>
      <c r="L5834" t="s">
        <v>1689</v>
      </c>
      <c r="M5834">
        <v>5</v>
      </c>
    </row>
    <row r="5835" spans="1:13" x14ac:dyDescent="0.3">
      <c r="A5835" t="s">
        <v>2832</v>
      </c>
      <c r="B5835">
        <v>2015</v>
      </c>
      <c r="C5835" s="1">
        <v>515000</v>
      </c>
      <c r="D5835">
        <v>60000</v>
      </c>
      <c r="E5835" t="s">
        <v>14</v>
      </c>
      <c r="F5835" t="s">
        <v>25</v>
      </c>
      <c r="G5835" t="s">
        <v>12</v>
      </c>
      <c r="H5835" t="s">
        <v>121</v>
      </c>
      <c r="I5835" t="s">
        <v>2170</v>
      </c>
      <c r="J5835" t="s">
        <v>2164</v>
      </c>
      <c r="K5835" t="s">
        <v>1920</v>
      </c>
      <c r="L5835" t="s">
        <v>2171</v>
      </c>
      <c r="M5835">
        <v>7</v>
      </c>
    </row>
    <row r="5836" spans="1:13" x14ac:dyDescent="0.3">
      <c r="A5836" t="s">
        <v>3764</v>
      </c>
      <c r="B5836">
        <v>2018</v>
      </c>
      <c r="C5836" s="1">
        <v>750000</v>
      </c>
      <c r="D5836">
        <v>40000</v>
      </c>
      <c r="E5836" t="s">
        <v>10</v>
      </c>
      <c r="F5836" t="s">
        <v>25</v>
      </c>
      <c r="G5836" t="s">
        <v>12</v>
      </c>
      <c r="H5836" t="s">
        <v>121</v>
      </c>
      <c r="I5836" t="s">
        <v>2735</v>
      </c>
      <c r="J5836" t="s">
        <v>1828</v>
      </c>
      <c r="K5836" t="s">
        <v>2024</v>
      </c>
      <c r="L5836" t="s">
        <v>1830</v>
      </c>
      <c r="M5836">
        <v>5</v>
      </c>
    </row>
    <row r="5837" spans="1:13" x14ac:dyDescent="0.3">
      <c r="A5837" t="s">
        <v>1236</v>
      </c>
      <c r="B5837">
        <v>2018</v>
      </c>
      <c r="C5837" s="1">
        <v>350000</v>
      </c>
      <c r="D5837">
        <v>25000</v>
      </c>
      <c r="E5837" t="s">
        <v>10</v>
      </c>
      <c r="F5837" t="s">
        <v>25</v>
      </c>
      <c r="G5837" t="s">
        <v>12</v>
      </c>
      <c r="H5837" t="s">
        <v>121</v>
      </c>
      <c r="I5837" t="s">
        <v>2031</v>
      </c>
      <c r="J5837" t="s">
        <v>2250</v>
      </c>
      <c r="K5837" t="s">
        <v>2251</v>
      </c>
      <c r="L5837" t="s">
        <v>2252</v>
      </c>
      <c r="M5837">
        <v>5</v>
      </c>
    </row>
    <row r="5838" spans="1:13" x14ac:dyDescent="0.3">
      <c r="A5838" t="s">
        <v>645</v>
      </c>
      <c r="B5838">
        <v>2019</v>
      </c>
      <c r="C5838" s="1">
        <v>488999</v>
      </c>
      <c r="D5838">
        <v>15000</v>
      </c>
      <c r="E5838" t="s">
        <v>10</v>
      </c>
      <c r="F5838" t="s">
        <v>25</v>
      </c>
      <c r="G5838" t="s">
        <v>12</v>
      </c>
      <c r="H5838" t="s">
        <v>121</v>
      </c>
      <c r="I5838" t="s">
        <v>1677</v>
      </c>
      <c r="J5838" t="s">
        <v>1647</v>
      </c>
      <c r="K5838" t="s">
        <v>1648</v>
      </c>
      <c r="L5838" t="s">
        <v>1649</v>
      </c>
      <c r="M5838">
        <v>5</v>
      </c>
    </row>
    <row r="5839" spans="1:13" x14ac:dyDescent="0.3">
      <c r="A5839" t="s">
        <v>354</v>
      </c>
      <c r="B5839">
        <v>2017</v>
      </c>
      <c r="C5839" s="1">
        <v>300000</v>
      </c>
      <c r="D5839">
        <v>27000</v>
      </c>
      <c r="E5839" t="s">
        <v>10</v>
      </c>
      <c r="F5839" t="s">
        <v>25</v>
      </c>
      <c r="G5839" t="s">
        <v>12</v>
      </c>
      <c r="H5839" t="s">
        <v>121</v>
      </c>
      <c r="I5839" t="s">
        <v>1710</v>
      </c>
      <c r="J5839" t="s">
        <v>1655</v>
      </c>
      <c r="K5839" t="s">
        <v>1711</v>
      </c>
      <c r="L5839" t="s">
        <v>1712</v>
      </c>
      <c r="M5839">
        <v>5</v>
      </c>
    </row>
    <row r="5840" spans="1:13" x14ac:dyDescent="0.3">
      <c r="A5840" t="s">
        <v>385</v>
      </c>
      <c r="B5840">
        <v>2017</v>
      </c>
      <c r="C5840" s="1">
        <v>650000</v>
      </c>
      <c r="D5840">
        <v>35000</v>
      </c>
      <c r="E5840" t="s">
        <v>14</v>
      </c>
      <c r="F5840" t="s">
        <v>25</v>
      </c>
      <c r="G5840" t="s">
        <v>12</v>
      </c>
      <c r="H5840" t="s">
        <v>126</v>
      </c>
      <c r="I5840" t="s">
        <v>2224</v>
      </c>
      <c r="J5840" t="s">
        <v>1625</v>
      </c>
      <c r="K5840" t="s">
        <v>1626</v>
      </c>
      <c r="L5840" t="s">
        <v>1627</v>
      </c>
      <c r="M5840">
        <v>5</v>
      </c>
    </row>
    <row r="5841" spans="1:13" x14ac:dyDescent="0.3">
      <c r="A5841" t="s">
        <v>374</v>
      </c>
      <c r="B5841">
        <v>2014</v>
      </c>
      <c r="C5841" s="1">
        <v>250000</v>
      </c>
      <c r="D5841">
        <v>40000</v>
      </c>
      <c r="E5841" t="s">
        <v>10</v>
      </c>
      <c r="F5841" t="s">
        <v>25</v>
      </c>
      <c r="G5841" t="s">
        <v>12</v>
      </c>
      <c r="H5841" t="s">
        <v>121</v>
      </c>
      <c r="I5841" t="s">
        <v>1880</v>
      </c>
      <c r="J5841" t="s">
        <v>1730</v>
      </c>
      <c r="K5841" t="s">
        <v>2195</v>
      </c>
      <c r="L5841" t="s">
        <v>1731</v>
      </c>
      <c r="M5841">
        <v>5</v>
      </c>
    </row>
    <row r="5842" spans="1:13" x14ac:dyDescent="0.3">
      <c r="A5842" t="s">
        <v>354</v>
      </c>
      <c r="B5842">
        <v>2014</v>
      </c>
      <c r="C5842" s="1">
        <v>200000</v>
      </c>
      <c r="D5842">
        <v>40000</v>
      </c>
      <c r="E5842" t="s">
        <v>10</v>
      </c>
      <c r="F5842" t="s">
        <v>25</v>
      </c>
      <c r="G5842" t="s">
        <v>12</v>
      </c>
      <c r="H5842" t="s">
        <v>154</v>
      </c>
      <c r="I5842" t="s">
        <v>2085</v>
      </c>
      <c r="J5842" t="s">
        <v>1655</v>
      </c>
      <c r="K5842" t="s">
        <v>1711</v>
      </c>
      <c r="L5842" t="s">
        <v>1712</v>
      </c>
      <c r="M5842">
        <v>5</v>
      </c>
    </row>
    <row r="5843" spans="1:13" x14ac:dyDescent="0.3">
      <c r="A5843" t="s">
        <v>1063</v>
      </c>
      <c r="B5843">
        <v>2015</v>
      </c>
      <c r="C5843" s="1">
        <v>950000</v>
      </c>
      <c r="D5843">
        <v>75262</v>
      </c>
      <c r="E5843" t="s">
        <v>14</v>
      </c>
      <c r="F5843" t="s">
        <v>25</v>
      </c>
      <c r="G5843" t="s">
        <v>12</v>
      </c>
      <c r="H5843" t="s">
        <v>121</v>
      </c>
      <c r="I5843" t="s">
        <v>2340</v>
      </c>
      <c r="J5843" t="s">
        <v>1742</v>
      </c>
      <c r="K5843" t="s">
        <v>1877</v>
      </c>
      <c r="L5843" t="s">
        <v>2357</v>
      </c>
      <c r="M5843">
        <v>7</v>
      </c>
    </row>
    <row r="5844" spans="1:13" x14ac:dyDescent="0.3">
      <c r="A5844" t="s">
        <v>2841</v>
      </c>
      <c r="B5844">
        <v>2012</v>
      </c>
      <c r="C5844" s="1">
        <v>200000</v>
      </c>
      <c r="D5844">
        <v>120000</v>
      </c>
      <c r="E5844" t="s">
        <v>14</v>
      </c>
      <c r="F5844" t="s">
        <v>25</v>
      </c>
      <c r="G5844" t="s">
        <v>12</v>
      </c>
      <c r="H5844" t="s">
        <v>121</v>
      </c>
      <c r="I5844" t="s">
        <v>2838</v>
      </c>
      <c r="J5844" t="s">
        <v>1639</v>
      </c>
      <c r="K5844" t="s">
        <v>2143</v>
      </c>
      <c r="L5844" t="s">
        <v>2144</v>
      </c>
      <c r="M5844">
        <v>5</v>
      </c>
    </row>
    <row r="5845" spans="1:13" x14ac:dyDescent="0.3">
      <c r="A5845" t="s">
        <v>634</v>
      </c>
      <c r="B5845">
        <v>2016</v>
      </c>
      <c r="C5845" s="1">
        <v>276000</v>
      </c>
      <c r="D5845">
        <v>60000</v>
      </c>
      <c r="E5845" t="s">
        <v>10</v>
      </c>
      <c r="F5845" t="s">
        <v>25</v>
      </c>
      <c r="G5845" t="s">
        <v>12</v>
      </c>
      <c r="H5845" t="s">
        <v>121</v>
      </c>
      <c r="I5845" t="s">
        <v>1703</v>
      </c>
      <c r="J5845" t="s">
        <v>1730</v>
      </c>
      <c r="K5845" t="s">
        <v>1851</v>
      </c>
      <c r="L5845" t="s">
        <v>2484</v>
      </c>
      <c r="M5845">
        <v>5</v>
      </c>
    </row>
    <row r="5846" spans="1:13" x14ac:dyDescent="0.3">
      <c r="A5846" t="s">
        <v>173</v>
      </c>
      <c r="B5846">
        <v>2014</v>
      </c>
      <c r="C5846" s="1">
        <v>250000</v>
      </c>
      <c r="D5846">
        <v>40000</v>
      </c>
      <c r="E5846" t="s">
        <v>10</v>
      </c>
      <c r="F5846" t="s">
        <v>25</v>
      </c>
      <c r="G5846" t="s">
        <v>12</v>
      </c>
      <c r="H5846" t="s">
        <v>121</v>
      </c>
      <c r="I5846" t="s">
        <v>2031</v>
      </c>
      <c r="J5846" t="s">
        <v>2250</v>
      </c>
      <c r="K5846" t="s">
        <v>2251</v>
      </c>
      <c r="L5846" t="s">
        <v>2252</v>
      </c>
      <c r="M5846">
        <v>5</v>
      </c>
    </row>
    <row r="5847" spans="1:13" x14ac:dyDescent="0.3">
      <c r="A5847" t="s">
        <v>277</v>
      </c>
      <c r="B5847">
        <v>2008</v>
      </c>
      <c r="C5847" s="1">
        <v>95000</v>
      </c>
      <c r="D5847">
        <v>80000</v>
      </c>
      <c r="E5847" t="s">
        <v>10</v>
      </c>
      <c r="F5847" t="s">
        <v>25</v>
      </c>
      <c r="G5847" t="s">
        <v>12</v>
      </c>
      <c r="H5847" t="s">
        <v>126</v>
      </c>
      <c r="I5847" t="s">
        <v>1687</v>
      </c>
      <c r="J5847" t="s">
        <v>1655</v>
      </c>
      <c r="K5847" t="s">
        <v>1688</v>
      </c>
      <c r="L5847" t="s">
        <v>1689</v>
      </c>
      <c r="M5847">
        <v>5</v>
      </c>
    </row>
    <row r="5848" spans="1:13" x14ac:dyDescent="0.3">
      <c r="A5848" t="s">
        <v>264</v>
      </c>
      <c r="B5848">
        <v>2011</v>
      </c>
      <c r="C5848" s="1">
        <v>200000</v>
      </c>
      <c r="D5848">
        <v>70000</v>
      </c>
      <c r="E5848" t="s">
        <v>14</v>
      </c>
      <c r="F5848" t="s">
        <v>25</v>
      </c>
      <c r="G5848" t="s">
        <v>12</v>
      </c>
      <c r="H5848" t="s">
        <v>126</v>
      </c>
      <c r="I5848" t="s">
        <v>2643</v>
      </c>
      <c r="J5848" t="s">
        <v>1639</v>
      </c>
      <c r="K5848" t="s">
        <v>2124</v>
      </c>
      <c r="L5848" t="s">
        <v>2144</v>
      </c>
      <c r="M5848">
        <v>5</v>
      </c>
    </row>
    <row r="5849" spans="1:13" x14ac:dyDescent="0.3">
      <c r="A5849" t="s">
        <v>123</v>
      </c>
      <c r="B5849">
        <v>2012</v>
      </c>
      <c r="C5849" s="1">
        <v>450000</v>
      </c>
      <c r="D5849">
        <v>100000</v>
      </c>
      <c r="E5849" t="s">
        <v>14</v>
      </c>
      <c r="F5849" t="s">
        <v>25</v>
      </c>
      <c r="G5849" t="s">
        <v>12</v>
      </c>
      <c r="H5849" t="s">
        <v>126</v>
      </c>
      <c r="I5849" t="s">
        <v>1899</v>
      </c>
      <c r="J5849" t="s">
        <v>1900</v>
      </c>
      <c r="K5849" t="s">
        <v>1901</v>
      </c>
      <c r="L5849" t="s">
        <v>1902</v>
      </c>
      <c r="M5849">
        <v>5</v>
      </c>
    </row>
    <row r="5850" spans="1:13" x14ac:dyDescent="0.3">
      <c r="A5850" t="s">
        <v>300</v>
      </c>
      <c r="B5850">
        <v>2013</v>
      </c>
      <c r="C5850" s="1">
        <v>900000</v>
      </c>
      <c r="D5850">
        <v>18000</v>
      </c>
      <c r="E5850" t="s">
        <v>14</v>
      </c>
      <c r="F5850" t="s">
        <v>25</v>
      </c>
      <c r="G5850" t="s">
        <v>12</v>
      </c>
      <c r="H5850" t="s">
        <v>121</v>
      </c>
      <c r="I5850" t="s">
        <v>1892</v>
      </c>
      <c r="J5850" t="s">
        <v>1742</v>
      </c>
      <c r="K5850" t="s">
        <v>2108</v>
      </c>
      <c r="L5850" t="s">
        <v>2109</v>
      </c>
      <c r="M5850">
        <v>7</v>
      </c>
    </row>
    <row r="5851" spans="1:13" x14ac:dyDescent="0.3">
      <c r="A5851" t="s">
        <v>2502</v>
      </c>
      <c r="B5851">
        <v>2010</v>
      </c>
      <c r="C5851" s="1">
        <v>200000</v>
      </c>
      <c r="D5851">
        <v>175000</v>
      </c>
      <c r="E5851" t="s">
        <v>14</v>
      </c>
      <c r="F5851" t="s">
        <v>25</v>
      </c>
      <c r="G5851" t="s">
        <v>12</v>
      </c>
      <c r="H5851" t="s">
        <v>121</v>
      </c>
      <c r="I5851" t="s">
        <v>1895</v>
      </c>
      <c r="J5851" t="s">
        <v>1639</v>
      </c>
      <c r="K5851" t="s">
        <v>2143</v>
      </c>
      <c r="L5851" t="s">
        <v>1898</v>
      </c>
      <c r="M5851">
        <v>5</v>
      </c>
    </row>
    <row r="5852" spans="1:13" x14ac:dyDescent="0.3">
      <c r="A5852" t="s">
        <v>1097</v>
      </c>
      <c r="B5852">
        <v>2010</v>
      </c>
      <c r="C5852" s="1">
        <v>200000</v>
      </c>
      <c r="D5852">
        <v>70000</v>
      </c>
      <c r="E5852" t="s">
        <v>10</v>
      </c>
      <c r="F5852" t="s">
        <v>25</v>
      </c>
      <c r="G5852" t="s">
        <v>12</v>
      </c>
      <c r="H5852" t="s">
        <v>126</v>
      </c>
      <c r="I5852" t="s">
        <v>1807</v>
      </c>
      <c r="J5852" t="s">
        <v>1647</v>
      </c>
      <c r="K5852" t="s">
        <v>1808</v>
      </c>
      <c r="L5852" t="s">
        <v>2118</v>
      </c>
      <c r="M5852">
        <v>5</v>
      </c>
    </row>
    <row r="5853" spans="1:13" x14ac:dyDescent="0.3">
      <c r="A5853" t="s">
        <v>198</v>
      </c>
      <c r="B5853">
        <v>2011</v>
      </c>
      <c r="C5853" s="1">
        <v>370000</v>
      </c>
      <c r="D5853">
        <v>91863</v>
      </c>
      <c r="E5853" t="s">
        <v>14</v>
      </c>
      <c r="F5853" t="s">
        <v>25</v>
      </c>
      <c r="G5853" t="s">
        <v>12</v>
      </c>
      <c r="H5853" t="s">
        <v>126</v>
      </c>
      <c r="I5853" t="s">
        <v>2170</v>
      </c>
      <c r="J5853" t="s">
        <v>2164</v>
      </c>
      <c r="K5853" t="s">
        <v>1920</v>
      </c>
      <c r="L5853" t="s">
        <v>2171</v>
      </c>
      <c r="M5853">
        <v>7</v>
      </c>
    </row>
    <row r="5854" spans="1:13" x14ac:dyDescent="0.3">
      <c r="A5854" t="s">
        <v>3765</v>
      </c>
      <c r="B5854">
        <v>2008</v>
      </c>
      <c r="C5854" s="1">
        <v>250000</v>
      </c>
      <c r="D5854">
        <v>100000</v>
      </c>
      <c r="E5854" t="s">
        <v>10</v>
      </c>
      <c r="F5854" t="s">
        <v>25</v>
      </c>
      <c r="G5854" t="s">
        <v>12</v>
      </c>
      <c r="H5854" t="s">
        <v>121</v>
      </c>
      <c r="I5854" t="s">
        <v>3162</v>
      </c>
      <c r="J5854" t="s">
        <v>2089</v>
      </c>
      <c r="K5854" t="s">
        <v>1890</v>
      </c>
      <c r="L5854" t="s">
        <v>3163</v>
      </c>
      <c r="M5854">
        <v>5</v>
      </c>
    </row>
    <row r="5855" spans="1:13" x14ac:dyDescent="0.3">
      <c r="A5855" t="s">
        <v>215</v>
      </c>
      <c r="B5855">
        <v>2016</v>
      </c>
      <c r="C5855" s="1">
        <v>290000</v>
      </c>
      <c r="D5855">
        <v>10000</v>
      </c>
      <c r="E5855" t="s">
        <v>10</v>
      </c>
      <c r="F5855" t="s">
        <v>25</v>
      </c>
      <c r="G5855" t="s">
        <v>12</v>
      </c>
      <c r="H5855" t="s">
        <v>121</v>
      </c>
      <c r="I5855" t="s">
        <v>2080</v>
      </c>
      <c r="J5855" t="s">
        <v>2081</v>
      </c>
      <c r="K5855" t="s">
        <v>2082</v>
      </c>
      <c r="L5855" t="s">
        <v>2083</v>
      </c>
      <c r="M5855">
        <v>5</v>
      </c>
    </row>
    <row r="5856" spans="1:13" x14ac:dyDescent="0.3">
      <c r="A5856" t="s">
        <v>230</v>
      </c>
      <c r="B5856">
        <v>2018</v>
      </c>
      <c r="C5856" s="1">
        <v>900000</v>
      </c>
      <c r="D5856">
        <v>35000</v>
      </c>
      <c r="E5856" t="s">
        <v>14</v>
      </c>
      <c r="F5856" t="s">
        <v>25</v>
      </c>
      <c r="G5856" t="s">
        <v>12</v>
      </c>
      <c r="H5856" t="s">
        <v>121</v>
      </c>
      <c r="I5856" t="s">
        <v>1684</v>
      </c>
      <c r="J5856" t="s">
        <v>1625</v>
      </c>
      <c r="K5856" t="s">
        <v>1685</v>
      </c>
      <c r="L5856" t="s">
        <v>1686</v>
      </c>
      <c r="M5856">
        <v>7</v>
      </c>
    </row>
    <row r="5857" spans="1:13" x14ac:dyDescent="0.3">
      <c r="A5857" t="s">
        <v>409</v>
      </c>
      <c r="B5857">
        <v>2013</v>
      </c>
      <c r="C5857" s="1">
        <v>325000</v>
      </c>
      <c r="D5857">
        <v>120000</v>
      </c>
      <c r="E5857" t="s">
        <v>14</v>
      </c>
      <c r="F5857" t="s">
        <v>25</v>
      </c>
      <c r="G5857" t="s">
        <v>12</v>
      </c>
      <c r="H5857" t="s">
        <v>126</v>
      </c>
      <c r="I5857" t="s">
        <v>1662</v>
      </c>
      <c r="J5857" t="s">
        <v>1663</v>
      </c>
      <c r="K5857" t="s">
        <v>1664</v>
      </c>
      <c r="L5857" t="s">
        <v>1665</v>
      </c>
      <c r="M5857">
        <v>5</v>
      </c>
    </row>
    <row r="5858" spans="1:13" x14ac:dyDescent="0.3">
      <c r="A5858" t="s">
        <v>315</v>
      </c>
      <c r="B5858">
        <v>2016</v>
      </c>
      <c r="C5858" s="1">
        <v>425000</v>
      </c>
      <c r="D5858">
        <v>30000</v>
      </c>
      <c r="E5858" t="s">
        <v>10</v>
      </c>
      <c r="F5858" t="s">
        <v>25</v>
      </c>
      <c r="G5858" t="s">
        <v>12</v>
      </c>
      <c r="H5858" t="s">
        <v>121</v>
      </c>
      <c r="I5858" t="s">
        <v>1677</v>
      </c>
      <c r="J5858" t="s">
        <v>1647</v>
      </c>
      <c r="K5858" t="s">
        <v>1682</v>
      </c>
      <c r="L5858" t="s">
        <v>1865</v>
      </c>
      <c r="M5858">
        <v>5</v>
      </c>
    </row>
    <row r="5859" spans="1:13" x14ac:dyDescent="0.3">
      <c r="A5859" t="s">
        <v>215</v>
      </c>
      <c r="B5859">
        <v>2016</v>
      </c>
      <c r="C5859" s="1">
        <v>315000</v>
      </c>
      <c r="D5859">
        <v>60000</v>
      </c>
      <c r="E5859" t="s">
        <v>10</v>
      </c>
      <c r="F5859" t="s">
        <v>25</v>
      </c>
      <c r="G5859" t="s">
        <v>12</v>
      </c>
      <c r="H5859" t="s">
        <v>121</v>
      </c>
      <c r="I5859" t="s">
        <v>2080</v>
      </c>
      <c r="J5859" t="s">
        <v>2081</v>
      </c>
      <c r="K5859" t="s">
        <v>2082</v>
      </c>
      <c r="L5859" t="s">
        <v>2083</v>
      </c>
      <c r="M5859">
        <v>5</v>
      </c>
    </row>
    <row r="5860" spans="1:13" x14ac:dyDescent="0.3">
      <c r="A5860" t="s">
        <v>275</v>
      </c>
      <c r="B5860">
        <v>2014</v>
      </c>
      <c r="C5860" s="1">
        <v>300000</v>
      </c>
      <c r="D5860">
        <v>70000</v>
      </c>
      <c r="E5860" t="s">
        <v>10</v>
      </c>
      <c r="F5860" t="s">
        <v>25</v>
      </c>
      <c r="G5860" t="s">
        <v>12</v>
      </c>
      <c r="H5860" t="s">
        <v>121</v>
      </c>
      <c r="I5860" t="s">
        <v>1729</v>
      </c>
      <c r="J5860" t="s">
        <v>1730</v>
      </c>
      <c r="K5860" t="s">
        <v>1758</v>
      </c>
      <c r="L5860" t="s">
        <v>1731</v>
      </c>
      <c r="M5860">
        <v>5</v>
      </c>
    </row>
    <row r="5861" spans="1:13" x14ac:dyDescent="0.3">
      <c r="A5861" t="s">
        <v>1097</v>
      </c>
      <c r="B5861">
        <v>2013</v>
      </c>
      <c r="C5861" s="1">
        <v>325000</v>
      </c>
      <c r="D5861">
        <v>70000</v>
      </c>
      <c r="E5861" t="s">
        <v>10</v>
      </c>
      <c r="F5861" t="s">
        <v>25</v>
      </c>
      <c r="G5861" t="s">
        <v>12</v>
      </c>
      <c r="H5861" t="s">
        <v>126</v>
      </c>
      <c r="I5861" t="s">
        <v>1807</v>
      </c>
      <c r="J5861" t="s">
        <v>1647</v>
      </c>
      <c r="K5861" t="s">
        <v>1808</v>
      </c>
      <c r="L5861" t="s">
        <v>2118</v>
      </c>
      <c r="M5861">
        <v>5</v>
      </c>
    </row>
    <row r="5862" spans="1:13" x14ac:dyDescent="0.3">
      <c r="A5862" t="s">
        <v>218</v>
      </c>
      <c r="B5862">
        <v>2016</v>
      </c>
      <c r="C5862" s="1">
        <v>900000</v>
      </c>
      <c r="D5862">
        <v>130000</v>
      </c>
      <c r="E5862" t="s">
        <v>14</v>
      </c>
      <c r="F5862" t="s">
        <v>25</v>
      </c>
      <c r="G5862" t="s">
        <v>12</v>
      </c>
      <c r="H5862" t="s">
        <v>121</v>
      </c>
      <c r="I5862" t="s">
        <v>2187</v>
      </c>
      <c r="J5862" t="s">
        <v>1639</v>
      </c>
      <c r="K5862" t="s">
        <v>2090</v>
      </c>
      <c r="L5862" t="s">
        <v>1693</v>
      </c>
      <c r="M5862">
        <v>5</v>
      </c>
    </row>
    <row r="5863" spans="1:13" x14ac:dyDescent="0.3">
      <c r="A5863" t="s">
        <v>1212</v>
      </c>
      <c r="B5863">
        <v>2016</v>
      </c>
      <c r="C5863" s="1">
        <v>950000</v>
      </c>
      <c r="D5863">
        <v>133000</v>
      </c>
      <c r="E5863" t="s">
        <v>14</v>
      </c>
      <c r="F5863" t="s">
        <v>25</v>
      </c>
      <c r="G5863" t="s">
        <v>12</v>
      </c>
      <c r="H5863" t="s">
        <v>121</v>
      </c>
      <c r="I5863" t="s">
        <v>2187</v>
      </c>
      <c r="J5863" t="s">
        <v>1639</v>
      </c>
      <c r="K5863" t="s">
        <v>2090</v>
      </c>
      <c r="L5863" t="s">
        <v>1693</v>
      </c>
      <c r="M5863">
        <v>5</v>
      </c>
    </row>
    <row r="5864" spans="1:13" x14ac:dyDescent="0.3">
      <c r="A5864" t="s">
        <v>1383</v>
      </c>
      <c r="B5864">
        <v>2010</v>
      </c>
      <c r="C5864" s="1">
        <v>320000</v>
      </c>
      <c r="D5864">
        <v>120000</v>
      </c>
      <c r="E5864" t="s">
        <v>14</v>
      </c>
      <c r="F5864" t="s">
        <v>25</v>
      </c>
      <c r="G5864" t="s">
        <v>12</v>
      </c>
      <c r="H5864" t="s">
        <v>154</v>
      </c>
      <c r="I5864" t="s">
        <v>1831</v>
      </c>
      <c r="J5864" t="s">
        <v>1832</v>
      </c>
      <c r="K5864" t="s">
        <v>1833</v>
      </c>
      <c r="L5864" t="s">
        <v>1631</v>
      </c>
      <c r="M5864">
        <v>5</v>
      </c>
    </row>
    <row r="5865" spans="1:13" x14ac:dyDescent="0.3">
      <c r="A5865" t="s">
        <v>2033</v>
      </c>
      <c r="B5865">
        <v>2019</v>
      </c>
      <c r="C5865" s="1">
        <v>500000</v>
      </c>
      <c r="D5865">
        <v>20000</v>
      </c>
      <c r="E5865" t="s">
        <v>10</v>
      </c>
      <c r="F5865" t="s">
        <v>25</v>
      </c>
      <c r="G5865" t="s">
        <v>12</v>
      </c>
      <c r="H5865" t="s">
        <v>121</v>
      </c>
      <c r="I5865" t="s">
        <v>2034</v>
      </c>
      <c r="J5865" t="s">
        <v>1916</v>
      </c>
      <c r="K5865" t="s">
        <v>2035</v>
      </c>
      <c r="L5865" t="s">
        <v>2036</v>
      </c>
      <c r="M5865">
        <v>5</v>
      </c>
    </row>
    <row r="5866" spans="1:13" x14ac:dyDescent="0.3">
      <c r="A5866" t="s">
        <v>966</v>
      </c>
      <c r="B5866">
        <v>2012</v>
      </c>
      <c r="C5866" s="1">
        <v>290000</v>
      </c>
      <c r="D5866">
        <v>25000</v>
      </c>
      <c r="E5866" t="s">
        <v>10</v>
      </c>
      <c r="F5866" t="s">
        <v>25</v>
      </c>
      <c r="G5866" t="s">
        <v>12</v>
      </c>
      <c r="H5866" t="s">
        <v>121</v>
      </c>
      <c r="I5866" t="s">
        <v>2007</v>
      </c>
      <c r="J5866" t="s">
        <v>1814</v>
      </c>
      <c r="K5866" t="s">
        <v>2124</v>
      </c>
      <c r="L5866" t="s">
        <v>2314</v>
      </c>
      <c r="M5866">
        <v>5</v>
      </c>
    </row>
    <row r="5867" spans="1:13" x14ac:dyDescent="0.3">
      <c r="A5867" t="s">
        <v>228</v>
      </c>
      <c r="B5867">
        <v>2012</v>
      </c>
      <c r="C5867" s="1">
        <v>60000</v>
      </c>
      <c r="D5867">
        <v>90000</v>
      </c>
      <c r="E5867" t="s">
        <v>10</v>
      </c>
      <c r="F5867" t="s">
        <v>25</v>
      </c>
      <c r="G5867" t="s">
        <v>12</v>
      </c>
      <c r="H5867" t="s">
        <v>121</v>
      </c>
      <c r="I5867" t="s">
        <v>2134</v>
      </c>
      <c r="J5867" t="s">
        <v>2215</v>
      </c>
      <c r="K5867" t="s">
        <v>2619</v>
      </c>
      <c r="L5867" t="s">
        <v>2620</v>
      </c>
      <c r="M5867">
        <v>4</v>
      </c>
    </row>
    <row r="5868" spans="1:13" x14ac:dyDescent="0.3">
      <c r="A5868" t="s">
        <v>374</v>
      </c>
      <c r="B5868">
        <v>2009</v>
      </c>
      <c r="C5868" s="1">
        <v>120000</v>
      </c>
      <c r="D5868">
        <v>140000</v>
      </c>
      <c r="E5868" t="s">
        <v>10</v>
      </c>
      <c r="F5868" t="s">
        <v>25</v>
      </c>
      <c r="G5868" t="s">
        <v>12</v>
      </c>
      <c r="H5868" t="s">
        <v>154</v>
      </c>
      <c r="I5868" t="s">
        <v>1880</v>
      </c>
      <c r="J5868" t="s">
        <v>1730</v>
      </c>
      <c r="K5868" t="s">
        <v>2195</v>
      </c>
      <c r="L5868" t="s">
        <v>1731</v>
      </c>
      <c r="M5868">
        <v>5</v>
      </c>
    </row>
    <row r="5869" spans="1:13" x14ac:dyDescent="0.3">
      <c r="A5869" t="s">
        <v>1600</v>
      </c>
      <c r="B5869">
        <v>2017</v>
      </c>
      <c r="C5869" s="1">
        <v>850000</v>
      </c>
      <c r="D5869">
        <v>103000</v>
      </c>
      <c r="E5869" t="s">
        <v>14</v>
      </c>
      <c r="F5869" t="s">
        <v>11</v>
      </c>
      <c r="G5869" t="s">
        <v>12</v>
      </c>
      <c r="H5869" t="s">
        <v>121</v>
      </c>
      <c r="I5869" t="s">
        <v>2184</v>
      </c>
      <c r="J5869" t="s">
        <v>1629</v>
      </c>
      <c r="K5869" t="s">
        <v>2185</v>
      </c>
      <c r="L5869" t="s">
        <v>1686</v>
      </c>
      <c r="M5869">
        <v>5</v>
      </c>
    </row>
    <row r="5870" spans="1:13" x14ac:dyDescent="0.3">
      <c r="A5870" t="s">
        <v>3215</v>
      </c>
      <c r="B5870">
        <v>2017</v>
      </c>
      <c r="C5870" s="1">
        <v>1750000</v>
      </c>
      <c r="D5870">
        <v>23000</v>
      </c>
      <c r="E5870" t="s">
        <v>14</v>
      </c>
      <c r="F5870" t="s">
        <v>11</v>
      </c>
      <c r="G5870" t="s">
        <v>12</v>
      </c>
      <c r="H5870" t="s">
        <v>121</v>
      </c>
      <c r="I5870" t="s">
        <v>2669</v>
      </c>
      <c r="J5870" t="s">
        <v>2670</v>
      </c>
      <c r="K5870" t="s">
        <v>2671</v>
      </c>
      <c r="L5870" t="s">
        <v>2672</v>
      </c>
      <c r="M5870">
        <v>7</v>
      </c>
    </row>
    <row r="5871" spans="1:13" x14ac:dyDescent="0.3">
      <c r="A5871" t="s">
        <v>157</v>
      </c>
      <c r="B5871">
        <v>2015</v>
      </c>
      <c r="C5871" s="1">
        <v>600000</v>
      </c>
      <c r="D5871">
        <v>128000</v>
      </c>
      <c r="E5871" t="s">
        <v>14</v>
      </c>
      <c r="F5871" t="s">
        <v>11</v>
      </c>
      <c r="G5871" t="s">
        <v>12</v>
      </c>
      <c r="H5871" t="s">
        <v>121</v>
      </c>
      <c r="I5871" t="s">
        <v>1777</v>
      </c>
      <c r="J5871" t="s">
        <v>1629</v>
      </c>
      <c r="K5871" t="s">
        <v>1698</v>
      </c>
      <c r="L5871" t="s">
        <v>1686</v>
      </c>
      <c r="M5871">
        <v>5</v>
      </c>
    </row>
    <row r="5872" spans="1:13" x14ac:dyDescent="0.3">
      <c r="A5872" t="s">
        <v>447</v>
      </c>
      <c r="B5872">
        <v>2015</v>
      </c>
      <c r="C5872" s="1">
        <v>620000</v>
      </c>
      <c r="D5872">
        <v>33000</v>
      </c>
      <c r="E5872" t="s">
        <v>14</v>
      </c>
      <c r="F5872" t="s">
        <v>25</v>
      </c>
      <c r="G5872" t="s">
        <v>12</v>
      </c>
      <c r="H5872" t="s">
        <v>121</v>
      </c>
      <c r="I5872" t="s">
        <v>1646</v>
      </c>
      <c r="J5872" t="s">
        <v>1629</v>
      </c>
      <c r="K5872" t="s">
        <v>1701</v>
      </c>
      <c r="L5872" t="s">
        <v>2262</v>
      </c>
      <c r="M5872">
        <v>5</v>
      </c>
    </row>
    <row r="5873" spans="1:13" x14ac:dyDescent="0.3">
      <c r="A5873" t="s">
        <v>316</v>
      </c>
      <c r="B5873">
        <v>2009</v>
      </c>
      <c r="C5873" s="1">
        <v>150000</v>
      </c>
      <c r="D5873">
        <v>70000</v>
      </c>
      <c r="E5873" t="s">
        <v>10</v>
      </c>
      <c r="F5873" t="s">
        <v>25</v>
      </c>
      <c r="G5873" t="s">
        <v>12</v>
      </c>
      <c r="H5873" t="s">
        <v>126</v>
      </c>
      <c r="I5873" t="s">
        <v>1687</v>
      </c>
      <c r="J5873" t="s">
        <v>1655</v>
      </c>
      <c r="K5873" t="s">
        <v>1688</v>
      </c>
      <c r="L5873" t="s">
        <v>1689</v>
      </c>
      <c r="M5873">
        <v>5</v>
      </c>
    </row>
    <row r="5874" spans="1:13" x14ac:dyDescent="0.3">
      <c r="A5874" t="s">
        <v>1153</v>
      </c>
      <c r="B5874">
        <v>2011</v>
      </c>
      <c r="C5874" s="1">
        <v>150000</v>
      </c>
      <c r="D5874">
        <v>40000</v>
      </c>
      <c r="E5874" t="s">
        <v>10</v>
      </c>
      <c r="F5874" t="s">
        <v>25</v>
      </c>
      <c r="G5874" t="s">
        <v>12</v>
      </c>
      <c r="H5874" t="s">
        <v>151</v>
      </c>
      <c r="I5874" t="s">
        <v>2383</v>
      </c>
      <c r="J5874" t="s">
        <v>1850</v>
      </c>
      <c r="K5874" t="s">
        <v>2458</v>
      </c>
      <c r="L5874" t="s">
        <v>1921</v>
      </c>
      <c r="M5874">
        <v>5</v>
      </c>
    </row>
    <row r="5875" spans="1:13" x14ac:dyDescent="0.3">
      <c r="A5875" t="s">
        <v>129</v>
      </c>
      <c r="B5875">
        <v>2008</v>
      </c>
      <c r="C5875" s="1">
        <v>135000</v>
      </c>
      <c r="D5875">
        <v>40000</v>
      </c>
      <c r="E5875" t="s">
        <v>10</v>
      </c>
      <c r="F5875" t="s">
        <v>25</v>
      </c>
      <c r="G5875" t="s">
        <v>12</v>
      </c>
      <c r="H5875" t="s">
        <v>151</v>
      </c>
      <c r="I5875" t="s">
        <v>3766</v>
      </c>
      <c r="J5875" t="s">
        <v>1639</v>
      </c>
      <c r="K5875" t="s">
        <v>2147</v>
      </c>
      <c r="L5875" t="s">
        <v>3767</v>
      </c>
      <c r="M5875">
        <v>5</v>
      </c>
    </row>
    <row r="5876" spans="1:13" x14ac:dyDescent="0.3">
      <c r="A5876" t="s">
        <v>456</v>
      </c>
      <c r="B5876">
        <v>2011</v>
      </c>
      <c r="C5876" s="1">
        <v>200000</v>
      </c>
      <c r="D5876">
        <v>80000</v>
      </c>
      <c r="E5876" t="s">
        <v>14</v>
      </c>
      <c r="F5876" t="s">
        <v>25</v>
      </c>
      <c r="G5876" t="s">
        <v>12</v>
      </c>
      <c r="H5876" t="s">
        <v>121</v>
      </c>
      <c r="I5876" t="s">
        <v>1733</v>
      </c>
      <c r="J5876" t="s">
        <v>1896</v>
      </c>
      <c r="K5876" t="s">
        <v>2279</v>
      </c>
      <c r="L5876" t="s">
        <v>1898</v>
      </c>
      <c r="M5876">
        <v>5</v>
      </c>
    </row>
    <row r="5877" spans="1:13" x14ac:dyDescent="0.3">
      <c r="A5877" t="s">
        <v>839</v>
      </c>
      <c r="B5877">
        <v>2015</v>
      </c>
      <c r="C5877" s="1">
        <v>730000</v>
      </c>
      <c r="D5877">
        <v>70000</v>
      </c>
      <c r="E5877" t="s">
        <v>14</v>
      </c>
      <c r="F5877" t="s">
        <v>25</v>
      </c>
      <c r="G5877" t="s">
        <v>12</v>
      </c>
      <c r="H5877" t="s">
        <v>121</v>
      </c>
      <c r="I5877" t="s">
        <v>1980</v>
      </c>
      <c r="J5877" t="s">
        <v>1625</v>
      </c>
      <c r="K5877" t="s">
        <v>1685</v>
      </c>
      <c r="L5877" t="s">
        <v>1686</v>
      </c>
      <c r="M5877">
        <v>5</v>
      </c>
    </row>
    <row r="5878" spans="1:13" x14ac:dyDescent="0.3">
      <c r="A5878" t="s">
        <v>635</v>
      </c>
      <c r="B5878">
        <v>2013</v>
      </c>
      <c r="C5878" s="1">
        <v>800000</v>
      </c>
      <c r="D5878">
        <v>100000</v>
      </c>
      <c r="E5878" t="s">
        <v>14</v>
      </c>
      <c r="F5878" t="s">
        <v>25</v>
      </c>
      <c r="G5878" t="s">
        <v>12</v>
      </c>
      <c r="H5878" t="s">
        <v>121</v>
      </c>
      <c r="I5878" t="s">
        <v>1763</v>
      </c>
      <c r="J5878" t="s">
        <v>1764</v>
      </c>
      <c r="K5878" t="s">
        <v>1789</v>
      </c>
      <c r="L5878" t="s">
        <v>1766</v>
      </c>
      <c r="M5878">
        <v>8</v>
      </c>
    </row>
    <row r="5879" spans="1:13" x14ac:dyDescent="0.3">
      <c r="A5879" t="s">
        <v>1217</v>
      </c>
      <c r="B5879">
        <v>2009</v>
      </c>
      <c r="C5879" s="1">
        <v>300000</v>
      </c>
      <c r="D5879">
        <v>90000</v>
      </c>
      <c r="E5879" t="s">
        <v>14</v>
      </c>
      <c r="F5879" t="s">
        <v>25</v>
      </c>
      <c r="G5879" t="s">
        <v>12</v>
      </c>
      <c r="H5879" t="s">
        <v>126</v>
      </c>
      <c r="I5879" t="s">
        <v>1720</v>
      </c>
      <c r="J5879" t="s">
        <v>2152</v>
      </c>
      <c r="K5879" t="s">
        <v>2380</v>
      </c>
      <c r="L5879" t="s">
        <v>2381</v>
      </c>
      <c r="M5879">
        <v>8</v>
      </c>
    </row>
    <row r="5880" spans="1:13" x14ac:dyDescent="0.3">
      <c r="A5880" t="s">
        <v>285</v>
      </c>
      <c r="B5880">
        <v>2012</v>
      </c>
      <c r="C5880" s="1">
        <v>190000</v>
      </c>
      <c r="D5880">
        <v>112000</v>
      </c>
      <c r="E5880" t="s">
        <v>14</v>
      </c>
      <c r="F5880" t="s">
        <v>25</v>
      </c>
      <c r="G5880" t="s">
        <v>12</v>
      </c>
      <c r="H5880" t="s">
        <v>126</v>
      </c>
      <c r="I5880" t="s">
        <v>1662</v>
      </c>
      <c r="J5880" t="s">
        <v>1663</v>
      </c>
      <c r="K5880" t="s">
        <v>2029</v>
      </c>
      <c r="L5880" t="s">
        <v>1665</v>
      </c>
      <c r="M5880">
        <v>5</v>
      </c>
    </row>
    <row r="5881" spans="1:13" x14ac:dyDescent="0.3">
      <c r="A5881" t="s">
        <v>3768</v>
      </c>
      <c r="B5881">
        <v>2011</v>
      </c>
      <c r="C5881" s="1">
        <v>350000</v>
      </c>
      <c r="D5881">
        <v>50000</v>
      </c>
      <c r="E5881" t="s">
        <v>10</v>
      </c>
      <c r="F5881" t="s">
        <v>25</v>
      </c>
      <c r="G5881" t="s">
        <v>12</v>
      </c>
      <c r="H5881" t="s">
        <v>121</v>
      </c>
      <c r="I5881" t="s">
        <v>3034</v>
      </c>
      <c r="J5881" t="s">
        <v>2305</v>
      </c>
      <c r="K5881" t="s">
        <v>3347</v>
      </c>
      <c r="L5881" t="s">
        <v>3769</v>
      </c>
      <c r="M5881">
        <v>5</v>
      </c>
    </row>
    <row r="5882" spans="1:13" x14ac:dyDescent="0.3">
      <c r="A5882" t="s">
        <v>1459</v>
      </c>
      <c r="B5882">
        <v>2015</v>
      </c>
      <c r="C5882" s="1">
        <v>509999</v>
      </c>
      <c r="D5882">
        <v>62000</v>
      </c>
      <c r="E5882" t="s">
        <v>14</v>
      </c>
      <c r="F5882" t="s">
        <v>25</v>
      </c>
      <c r="G5882" t="s">
        <v>12</v>
      </c>
      <c r="H5882" t="s">
        <v>126</v>
      </c>
      <c r="I5882" t="s">
        <v>2257</v>
      </c>
      <c r="J5882" t="s">
        <v>2179</v>
      </c>
      <c r="K5882" t="s">
        <v>2279</v>
      </c>
      <c r="L5882" t="s">
        <v>2259</v>
      </c>
      <c r="M5882">
        <v>5</v>
      </c>
    </row>
    <row r="5883" spans="1:13" x14ac:dyDescent="0.3">
      <c r="A5883" t="s">
        <v>3770</v>
      </c>
      <c r="B5883">
        <v>2012</v>
      </c>
      <c r="C5883" s="1">
        <v>400000</v>
      </c>
      <c r="D5883">
        <v>90000</v>
      </c>
      <c r="E5883" t="s">
        <v>14</v>
      </c>
      <c r="F5883" t="s">
        <v>25</v>
      </c>
      <c r="G5883" t="s">
        <v>12</v>
      </c>
      <c r="H5883" t="s">
        <v>121</v>
      </c>
      <c r="I5883" t="s">
        <v>1918</v>
      </c>
      <c r="J5883" t="s">
        <v>1625</v>
      </c>
      <c r="K5883" t="s">
        <v>1811</v>
      </c>
      <c r="L5883" t="s">
        <v>1686</v>
      </c>
      <c r="M5883">
        <v>7</v>
      </c>
    </row>
    <row r="5884" spans="1:13" x14ac:dyDescent="0.3">
      <c r="A5884" t="s">
        <v>870</v>
      </c>
      <c r="B5884">
        <v>2013</v>
      </c>
      <c r="C5884" s="1">
        <v>800000</v>
      </c>
      <c r="D5884">
        <v>80000</v>
      </c>
      <c r="E5884" t="s">
        <v>14</v>
      </c>
      <c r="F5884" t="s">
        <v>25</v>
      </c>
      <c r="G5884" t="s">
        <v>12</v>
      </c>
      <c r="H5884" t="s">
        <v>121</v>
      </c>
      <c r="I5884" t="s">
        <v>1763</v>
      </c>
      <c r="J5884" t="s">
        <v>1764</v>
      </c>
      <c r="K5884" t="s">
        <v>1765</v>
      </c>
      <c r="L5884" t="s">
        <v>1766</v>
      </c>
      <c r="M5884">
        <v>7</v>
      </c>
    </row>
    <row r="5885" spans="1:13" x14ac:dyDescent="0.3">
      <c r="A5885" t="s">
        <v>231</v>
      </c>
      <c r="B5885">
        <v>2016</v>
      </c>
      <c r="C5885" s="1">
        <v>930000</v>
      </c>
      <c r="D5885">
        <v>47552</v>
      </c>
      <c r="E5885" t="s">
        <v>14</v>
      </c>
      <c r="F5885" t="s">
        <v>25</v>
      </c>
      <c r="G5885" t="s">
        <v>12</v>
      </c>
      <c r="H5885" t="s">
        <v>126</v>
      </c>
      <c r="I5885" t="s">
        <v>1911</v>
      </c>
      <c r="J5885" t="s">
        <v>1900</v>
      </c>
      <c r="K5885" t="s">
        <v>1912</v>
      </c>
      <c r="L5885" t="s">
        <v>1913</v>
      </c>
      <c r="M5885">
        <v>5</v>
      </c>
    </row>
    <row r="5886" spans="1:13" x14ac:dyDescent="0.3">
      <c r="A5886" t="s">
        <v>1375</v>
      </c>
      <c r="B5886">
        <v>2016</v>
      </c>
      <c r="C5886" s="1">
        <v>720000</v>
      </c>
      <c r="D5886">
        <v>40000</v>
      </c>
      <c r="E5886" t="s">
        <v>14</v>
      </c>
      <c r="F5886" t="s">
        <v>25</v>
      </c>
      <c r="G5886" t="s">
        <v>12</v>
      </c>
      <c r="H5886" t="s">
        <v>126</v>
      </c>
      <c r="I5886" t="s">
        <v>1718</v>
      </c>
      <c r="J5886" t="s">
        <v>1625</v>
      </c>
      <c r="K5886" t="s">
        <v>1685</v>
      </c>
      <c r="L5886" t="s">
        <v>1686</v>
      </c>
      <c r="M5886">
        <v>5</v>
      </c>
    </row>
    <row r="5887" spans="1:13" x14ac:dyDescent="0.3">
      <c r="A5887" t="s">
        <v>1404</v>
      </c>
      <c r="B5887">
        <v>2011</v>
      </c>
      <c r="C5887" s="1">
        <v>225000</v>
      </c>
      <c r="D5887">
        <v>15000</v>
      </c>
      <c r="E5887" t="s">
        <v>10</v>
      </c>
      <c r="F5887" t="s">
        <v>25</v>
      </c>
      <c r="G5887" t="s">
        <v>12</v>
      </c>
      <c r="H5887" t="s">
        <v>121</v>
      </c>
      <c r="I5887" t="s">
        <v>2007</v>
      </c>
      <c r="J5887" t="s">
        <v>1814</v>
      </c>
      <c r="K5887" t="s">
        <v>2124</v>
      </c>
      <c r="L5887" t="s">
        <v>2314</v>
      </c>
      <c r="M5887">
        <v>5</v>
      </c>
    </row>
    <row r="5888" spans="1:13" x14ac:dyDescent="0.3">
      <c r="A5888" t="s">
        <v>237</v>
      </c>
      <c r="B5888">
        <v>2019</v>
      </c>
      <c r="C5888" s="1">
        <v>950000</v>
      </c>
      <c r="D5888">
        <v>20000</v>
      </c>
      <c r="E5888" t="s">
        <v>14</v>
      </c>
      <c r="F5888" t="s">
        <v>25</v>
      </c>
      <c r="G5888" t="s">
        <v>12</v>
      </c>
      <c r="H5888" t="s">
        <v>121</v>
      </c>
      <c r="I5888" t="s">
        <v>1638</v>
      </c>
      <c r="J5888" t="s">
        <v>1629</v>
      </c>
      <c r="K5888" t="s">
        <v>1914</v>
      </c>
      <c r="L5888" t="s">
        <v>1836</v>
      </c>
      <c r="M5888">
        <v>5</v>
      </c>
    </row>
    <row r="5889" spans="1:13" x14ac:dyDescent="0.3">
      <c r="A5889" t="s">
        <v>2174</v>
      </c>
      <c r="B5889">
        <v>2018</v>
      </c>
      <c r="C5889" s="1">
        <v>530000</v>
      </c>
      <c r="D5889">
        <v>52000</v>
      </c>
      <c r="E5889" t="s">
        <v>10</v>
      </c>
      <c r="F5889" t="s">
        <v>25</v>
      </c>
      <c r="G5889" t="s">
        <v>12</v>
      </c>
      <c r="H5889" t="s">
        <v>121</v>
      </c>
      <c r="I5889" t="s">
        <v>2175</v>
      </c>
      <c r="J5889" t="s">
        <v>1647</v>
      </c>
      <c r="K5889" t="s">
        <v>1648</v>
      </c>
      <c r="L5889" t="s">
        <v>2176</v>
      </c>
      <c r="M5889">
        <v>5</v>
      </c>
    </row>
    <row r="5890" spans="1:13" x14ac:dyDescent="0.3">
      <c r="A5890" t="s">
        <v>246</v>
      </c>
      <c r="B5890">
        <v>2016</v>
      </c>
      <c r="C5890" s="1">
        <v>470000</v>
      </c>
      <c r="D5890">
        <v>70000</v>
      </c>
      <c r="E5890" t="s">
        <v>10</v>
      </c>
      <c r="F5890" t="s">
        <v>25</v>
      </c>
      <c r="G5890" t="s">
        <v>12</v>
      </c>
      <c r="H5890" t="s">
        <v>121</v>
      </c>
      <c r="I5890" t="s">
        <v>1723</v>
      </c>
      <c r="J5890" t="s">
        <v>1647</v>
      </c>
      <c r="K5890" t="s">
        <v>1724</v>
      </c>
      <c r="L5890" t="s">
        <v>1725</v>
      </c>
      <c r="M5890">
        <v>5</v>
      </c>
    </row>
    <row r="5891" spans="1:13" x14ac:dyDescent="0.3">
      <c r="A5891" t="s">
        <v>371</v>
      </c>
      <c r="B5891">
        <v>2017</v>
      </c>
      <c r="C5891" s="1">
        <v>650000</v>
      </c>
      <c r="D5891">
        <v>110000</v>
      </c>
      <c r="E5891" t="s">
        <v>14</v>
      </c>
      <c r="F5891" t="s">
        <v>25</v>
      </c>
      <c r="G5891" t="s">
        <v>12</v>
      </c>
      <c r="H5891" t="s">
        <v>121</v>
      </c>
      <c r="I5891" t="s">
        <v>2170</v>
      </c>
      <c r="J5891" t="s">
        <v>2164</v>
      </c>
      <c r="K5891" t="s">
        <v>2165</v>
      </c>
      <c r="L5891" t="s">
        <v>2325</v>
      </c>
      <c r="M5891">
        <v>9</v>
      </c>
    </row>
    <row r="5892" spans="1:13" x14ac:dyDescent="0.3">
      <c r="A5892" t="s">
        <v>2863</v>
      </c>
      <c r="B5892">
        <v>2014</v>
      </c>
      <c r="C5892" s="1">
        <v>540000</v>
      </c>
      <c r="D5892">
        <v>77500</v>
      </c>
      <c r="E5892" t="s">
        <v>14</v>
      </c>
      <c r="F5892" t="s">
        <v>25</v>
      </c>
      <c r="G5892" t="s">
        <v>12</v>
      </c>
      <c r="H5892" t="s">
        <v>126</v>
      </c>
      <c r="I5892" t="s">
        <v>1720</v>
      </c>
      <c r="J5892" t="s">
        <v>1742</v>
      </c>
      <c r="K5892" t="s">
        <v>1905</v>
      </c>
      <c r="L5892" t="s">
        <v>1744</v>
      </c>
      <c r="M5892">
        <v>7</v>
      </c>
    </row>
    <row r="5893" spans="1:13" x14ac:dyDescent="0.3">
      <c r="A5893" t="s">
        <v>267</v>
      </c>
      <c r="B5893">
        <v>2015</v>
      </c>
      <c r="C5893" s="1">
        <v>459999</v>
      </c>
      <c r="D5893">
        <v>100000</v>
      </c>
      <c r="E5893" t="s">
        <v>14</v>
      </c>
      <c r="F5893" t="s">
        <v>25</v>
      </c>
      <c r="G5893" t="s">
        <v>12</v>
      </c>
      <c r="H5893" t="s">
        <v>126</v>
      </c>
      <c r="I5893" t="s">
        <v>1825</v>
      </c>
      <c r="J5893" t="s">
        <v>1625</v>
      </c>
      <c r="K5893" t="s">
        <v>1626</v>
      </c>
      <c r="L5893" t="s">
        <v>1627</v>
      </c>
      <c r="M5893">
        <v>5</v>
      </c>
    </row>
    <row r="5894" spans="1:13" x14ac:dyDescent="0.3">
      <c r="A5894" t="s">
        <v>639</v>
      </c>
      <c r="B5894">
        <v>2019</v>
      </c>
      <c r="C5894" s="1">
        <v>325000</v>
      </c>
      <c r="D5894">
        <v>14700</v>
      </c>
      <c r="E5894" t="s">
        <v>10</v>
      </c>
      <c r="F5894" t="s">
        <v>25</v>
      </c>
      <c r="G5894" t="s">
        <v>12</v>
      </c>
      <c r="H5894" t="s">
        <v>121</v>
      </c>
      <c r="I5894" t="s">
        <v>2080</v>
      </c>
      <c r="J5894" t="s">
        <v>2081</v>
      </c>
      <c r="K5894" t="s">
        <v>2082</v>
      </c>
      <c r="L5894" t="s">
        <v>2083</v>
      </c>
      <c r="M5894">
        <v>5</v>
      </c>
    </row>
    <row r="5895" spans="1:13" x14ac:dyDescent="0.3">
      <c r="A5895" t="s">
        <v>329</v>
      </c>
      <c r="B5895">
        <v>2016</v>
      </c>
      <c r="C5895" s="1">
        <v>240000</v>
      </c>
      <c r="D5895">
        <v>40000</v>
      </c>
      <c r="E5895" t="s">
        <v>10</v>
      </c>
      <c r="F5895" t="s">
        <v>25</v>
      </c>
      <c r="G5895" t="s">
        <v>12</v>
      </c>
      <c r="H5895" t="s">
        <v>121</v>
      </c>
      <c r="I5895" t="s">
        <v>1716</v>
      </c>
      <c r="J5895" t="s">
        <v>1655</v>
      </c>
      <c r="K5895" t="s">
        <v>1717</v>
      </c>
      <c r="L5895" t="s">
        <v>1657</v>
      </c>
      <c r="M5895">
        <v>5</v>
      </c>
    </row>
    <row r="5896" spans="1:13" x14ac:dyDescent="0.3">
      <c r="A5896" t="s">
        <v>745</v>
      </c>
      <c r="B5896">
        <v>2017</v>
      </c>
      <c r="C5896" s="1">
        <v>400000</v>
      </c>
      <c r="D5896">
        <v>32000</v>
      </c>
      <c r="E5896" t="s">
        <v>10</v>
      </c>
      <c r="F5896" t="s">
        <v>25</v>
      </c>
      <c r="G5896" t="s">
        <v>12</v>
      </c>
      <c r="H5896" t="s">
        <v>126</v>
      </c>
      <c r="I5896" t="s">
        <v>1680</v>
      </c>
      <c r="J5896" t="s">
        <v>1681</v>
      </c>
      <c r="K5896" t="s">
        <v>1682</v>
      </c>
      <c r="L5896" t="s">
        <v>1683</v>
      </c>
      <c r="M5896">
        <v>6</v>
      </c>
    </row>
    <row r="5897" spans="1:13" x14ac:dyDescent="0.3">
      <c r="A5897" t="s">
        <v>1032</v>
      </c>
      <c r="B5897">
        <v>2004</v>
      </c>
      <c r="C5897" s="1">
        <v>70000</v>
      </c>
      <c r="D5897">
        <v>70000</v>
      </c>
      <c r="E5897" t="s">
        <v>10</v>
      </c>
      <c r="F5897" t="s">
        <v>25</v>
      </c>
      <c r="G5897" t="s">
        <v>12</v>
      </c>
      <c r="H5897" t="s">
        <v>126</v>
      </c>
      <c r="I5897" t="s">
        <v>1687</v>
      </c>
      <c r="J5897" t="s">
        <v>1655</v>
      </c>
      <c r="K5897" t="s">
        <v>1688</v>
      </c>
      <c r="L5897" t="s">
        <v>1689</v>
      </c>
      <c r="M5897">
        <v>5</v>
      </c>
    </row>
    <row r="5898" spans="1:13" x14ac:dyDescent="0.3">
      <c r="A5898" t="s">
        <v>644</v>
      </c>
      <c r="B5898">
        <v>2009</v>
      </c>
      <c r="C5898" s="1">
        <v>250000</v>
      </c>
      <c r="D5898">
        <v>80000</v>
      </c>
      <c r="E5898" t="s">
        <v>10</v>
      </c>
      <c r="F5898" t="s">
        <v>25</v>
      </c>
      <c r="G5898" t="s">
        <v>12</v>
      </c>
      <c r="H5898" t="s">
        <v>121</v>
      </c>
      <c r="I5898" t="s">
        <v>2023</v>
      </c>
      <c r="J5898" t="s">
        <v>1643</v>
      </c>
      <c r="K5898" t="s">
        <v>2037</v>
      </c>
      <c r="L5898" t="s">
        <v>1865</v>
      </c>
      <c r="M5898">
        <v>5</v>
      </c>
    </row>
    <row r="5899" spans="1:13" x14ac:dyDescent="0.3">
      <c r="A5899" t="s">
        <v>635</v>
      </c>
      <c r="B5899">
        <v>2014</v>
      </c>
      <c r="C5899" s="1">
        <v>910000</v>
      </c>
      <c r="D5899">
        <v>80000</v>
      </c>
      <c r="E5899" t="s">
        <v>14</v>
      </c>
      <c r="F5899" t="s">
        <v>25</v>
      </c>
      <c r="G5899" t="s">
        <v>12</v>
      </c>
      <c r="H5899" t="s">
        <v>126</v>
      </c>
      <c r="I5899" t="s">
        <v>1763</v>
      </c>
      <c r="J5899" t="s">
        <v>1764</v>
      </c>
      <c r="K5899" t="s">
        <v>1789</v>
      </c>
      <c r="L5899" t="s">
        <v>1766</v>
      </c>
      <c r="M5899">
        <v>8</v>
      </c>
    </row>
    <row r="5900" spans="1:13" x14ac:dyDescent="0.3">
      <c r="A5900" t="s">
        <v>219</v>
      </c>
      <c r="B5900">
        <v>2018</v>
      </c>
      <c r="C5900" s="1">
        <v>720000</v>
      </c>
      <c r="D5900">
        <v>25000</v>
      </c>
      <c r="E5900" t="s">
        <v>14</v>
      </c>
      <c r="F5900" t="s">
        <v>25</v>
      </c>
      <c r="G5900" t="s">
        <v>12</v>
      </c>
      <c r="H5900" t="s">
        <v>121</v>
      </c>
      <c r="I5900" t="s">
        <v>2075</v>
      </c>
      <c r="J5900" t="s">
        <v>1625</v>
      </c>
      <c r="K5900" t="s">
        <v>2076</v>
      </c>
      <c r="L5900" t="s">
        <v>1627</v>
      </c>
      <c r="M5900">
        <v>5</v>
      </c>
    </row>
    <row r="5901" spans="1:13" x14ac:dyDescent="0.3">
      <c r="A5901" t="s">
        <v>471</v>
      </c>
      <c r="B5901">
        <v>2015</v>
      </c>
      <c r="C5901" s="1">
        <v>590000</v>
      </c>
      <c r="D5901">
        <v>50000</v>
      </c>
      <c r="E5901" t="s">
        <v>14</v>
      </c>
      <c r="F5901" t="s">
        <v>25</v>
      </c>
      <c r="G5901" t="s">
        <v>12</v>
      </c>
      <c r="H5901" t="s">
        <v>121</v>
      </c>
      <c r="I5901" t="s">
        <v>1699</v>
      </c>
      <c r="J5901" t="s">
        <v>1625</v>
      </c>
      <c r="K5901" t="s">
        <v>1626</v>
      </c>
      <c r="L5901" t="s">
        <v>1627</v>
      </c>
      <c r="M5901">
        <v>5</v>
      </c>
    </row>
    <row r="5902" spans="1:13" x14ac:dyDescent="0.3">
      <c r="A5902" t="s">
        <v>2985</v>
      </c>
      <c r="B5902">
        <v>2015</v>
      </c>
      <c r="C5902" s="1">
        <v>434000</v>
      </c>
      <c r="D5902">
        <v>120000</v>
      </c>
      <c r="E5902" t="s">
        <v>14</v>
      </c>
      <c r="F5902" t="s">
        <v>25</v>
      </c>
      <c r="G5902" t="s">
        <v>12</v>
      </c>
      <c r="H5902" t="s">
        <v>121</v>
      </c>
      <c r="I5902" t="s">
        <v>2408</v>
      </c>
      <c r="J5902" t="s">
        <v>2409</v>
      </c>
      <c r="K5902" t="s">
        <v>2410</v>
      </c>
      <c r="L5902" t="s">
        <v>2411</v>
      </c>
      <c r="M5902">
        <v>10</v>
      </c>
    </row>
    <row r="5903" spans="1:13" x14ac:dyDescent="0.3">
      <c r="A5903" t="s">
        <v>3281</v>
      </c>
      <c r="B5903">
        <v>2006</v>
      </c>
      <c r="C5903" s="1">
        <v>145000</v>
      </c>
      <c r="D5903">
        <v>170000</v>
      </c>
      <c r="E5903" t="s">
        <v>14</v>
      </c>
      <c r="F5903" t="s">
        <v>25</v>
      </c>
      <c r="G5903" t="s">
        <v>12</v>
      </c>
      <c r="H5903" t="s">
        <v>121</v>
      </c>
      <c r="I5903" t="s">
        <v>1994</v>
      </c>
      <c r="J5903" t="s">
        <v>2164</v>
      </c>
      <c r="K5903" t="s">
        <v>2165</v>
      </c>
      <c r="L5903" t="s">
        <v>2166</v>
      </c>
      <c r="M5903">
        <v>7</v>
      </c>
    </row>
    <row r="5904" spans="1:13" x14ac:dyDescent="0.3">
      <c r="A5904" t="s">
        <v>3771</v>
      </c>
      <c r="B5904">
        <v>2018</v>
      </c>
      <c r="C5904" s="1">
        <v>445000</v>
      </c>
      <c r="D5904">
        <v>19700</v>
      </c>
      <c r="E5904" t="s">
        <v>10</v>
      </c>
      <c r="F5904" t="s">
        <v>25</v>
      </c>
      <c r="G5904" t="s">
        <v>12</v>
      </c>
      <c r="H5904" t="s">
        <v>121</v>
      </c>
      <c r="I5904" t="s">
        <v>1680</v>
      </c>
      <c r="J5904" t="s">
        <v>1681</v>
      </c>
      <c r="K5904" t="s">
        <v>1682</v>
      </c>
      <c r="L5904" t="s">
        <v>1683</v>
      </c>
      <c r="M5904">
        <v>5</v>
      </c>
    </row>
    <row r="5905" spans="1:13" x14ac:dyDescent="0.3">
      <c r="A5905" t="s">
        <v>574</v>
      </c>
      <c r="B5905">
        <v>2011</v>
      </c>
      <c r="C5905" s="1">
        <v>191000</v>
      </c>
      <c r="D5905">
        <v>70000</v>
      </c>
      <c r="E5905" t="s">
        <v>257</v>
      </c>
      <c r="F5905" t="s">
        <v>25</v>
      </c>
      <c r="G5905" t="s">
        <v>12</v>
      </c>
      <c r="H5905" t="s">
        <v>121</v>
      </c>
      <c r="I5905" t="s">
        <v>2862</v>
      </c>
      <c r="J5905" t="s">
        <v>1850</v>
      </c>
      <c r="K5905" t="s">
        <v>1920</v>
      </c>
      <c r="L5905" t="s">
        <v>1921</v>
      </c>
      <c r="M5905">
        <v>5</v>
      </c>
    </row>
    <row r="5906" spans="1:13" x14ac:dyDescent="0.3">
      <c r="A5906" t="s">
        <v>386</v>
      </c>
      <c r="B5906">
        <v>2018</v>
      </c>
      <c r="C5906" s="1">
        <v>372000</v>
      </c>
      <c r="D5906">
        <v>50000</v>
      </c>
      <c r="E5906" t="s">
        <v>14</v>
      </c>
      <c r="F5906" t="s">
        <v>25</v>
      </c>
      <c r="G5906" t="s">
        <v>12</v>
      </c>
      <c r="H5906" t="s">
        <v>151</v>
      </c>
      <c r="I5906" t="s">
        <v>2574</v>
      </c>
      <c r="J5906" t="s">
        <v>1629</v>
      </c>
      <c r="K5906" t="s">
        <v>2575</v>
      </c>
      <c r="L5906" t="s">
        <v>2559</v>
      </c>
      <c r="M5906">
        <v>5</v>
      </c>
    </row>
    <row r="5907" spans="1:13" x14ac:dyDescent="0.3">
      <c r="A5907" t="s">
        <v>258</v>
      </c>
      <c r="B5907">
        <v>2005</v>
      </c>
      <c r="C5907" s="1">
        <v>65000</v>
      </c>
      <c r="D5907">
        <v>90000</v>
      </c>
      <c r="E5907" t="s">
        <v>10</v>
      </c>
      <c r="F5907" t="s">
        <v>25</v>
      </c>
      <c r="G5907" t="s">
        <v>12</v>
      </c>
      <c r="H5907" t="s">
        <v>126</v>
      </c>
      <c r="I5907" t="s">
        <v>1677</v>
      </c>
      <c r="J5907" t="s">
        <v>1730</v>
      </c>
      <c r="K5907" t="s">
        <v>1660</v>
      </c>
      <c r="L5907" t="s">
        <v>1731</v>
      </c>
      <c r="M5907">
        <v>5</v>
      </c>
    </row>
    <row r="5908" spans="1:13" x14ac:dyDescent="0.3">
      <c r="A5908" t="s">
        <v>1198</v>
      </c>
      <c r="B5908">
        <v>2007</v>
      </c>
      <c r="C5908" s="1">
        <v>150000</v>
      </c>
      <c r="D5908">
        <v>60000</v>
      </c>
      <c r="E5908" t="s">
        <v>10</v>
      </c>
      <c r="F5908" t="s">
        <v>25</v>
      </c>
      <c r="G5908" t="s">
        <v>12</v>
      </c>
      <c r="H5908" t="s">
        <v>154</v>
      </c>
      <c r="I5908" t="s">
        <v>1676</v>
      </c>
      <c r="J5908" t="s">
        <v>1676</v>
      </c>
      <c r="K5908" t="s">
        <v>1676</v>
      </c>
      <c r="L5908" t="s">
        <v>1676</v>
      </c>
    </row>
    <row r="5909" spans="1:13" x14ac:dyDescent="0.3">
      <c r="A5909" t="s">
        <v>821</v>
      </c>
      <c r="B5909">
        <v>2015</v>
      </c>
      <c r="C5909" s="1">
        <v>300000</v>
      </c>
      <c r="D5909">
        <v>140000</v>
      </c>
      <c r="E5909" t="s">
        <v>14</v>
      </c>
      <c r="F5909" t="s">
        <v>25</v>
      </c>
      <c r="G5909" t="s">
        <v>12</v>
      </c>
      <c r="H5909" t="s">
        <v>121</v>
      </c>
      <c r="I5909" t="s">
        <v>1662</v>
      </c>
      <c r="J5909" t="s">
        <v>1663</v>
      </c>
      <c r="K5909" t="s">
        <v>1851</v>
      </c>
      <c r="L5909" t="s">
        <v>1665</v>
      </c>
      <c r="M5909">
        <v>5</v>
      </c>
    </row>
    <row r="5910" spans="1:13" x14ac:dyDescent="0.3">
      <c r="A5910" t="s">
        <v>3342</v>
      </c>
      <c r="B5910">
        <v>2003</v>
      </c>
      <c r="C5910" s="1">
        <v>125000</v>
      </c>
      <c r="D5910">
        <v>120000</v>
      </c>
      <c r="E5910" t="s">
        <v>14</v>
      </c>
      <c r="F5910" t="s">
        <v>25</v>
      </c>
      <c r="G5910" t="s">
        <v>12</v>
      </c>
      <c r="H5910" t="s">
        <v>154</v>
      </c>
      <c r="I5910" t="s">
        <v>2914</v>
      </c>
      <c r="J5910" t="s">
        <v>2439</v>
      </c>
      <c r="K5910" t="s">
        <v>2915</v>
      </c>
      <c r="L5910" t="s">
        <v>2916</v>
      </c>
      <c r="M5910">
        <v>8</v>
      </c>
    </row>
    <row r="5911" spans="1:13" x14ac:dyDescent="0.3">
      <c r="A5911" t="s">
        <v>1249</v>
      </c>
      <c r="B5911">
        <v>2017</v>
      </c>
      <c r="C5911" s="1">
        <v>520000</v>
      </c>
      <c r="D5911">
        <v>40000</v>
      </c>
      <c r="E5911" t="s">
        <v>10</v>
      </c>
      <c r="F5911" t="s">
        <v>25</v>
      </c>
      <c r="G5911" t="s">
        <v>12</v>
      </c>
      <c r="H5911" t="s">
        <v>121</v>
      </c>
      <c r="I5911" t="s">
        <v>1703</v>
      </c>
      <c r="J5911" t="s">
        <v>1704</v>
      </c>
      <c r="K5911" t="s">
        <v>2064</v>
      </c>
      <c r="L5911" t="s">
        <v>1706</v>
      </c>
      <c r="M5911">
        <v>5</v>
      </c>
    </row>
    <row r="5912" spans="1:13" x14ac:dyDescent="0.3">
      <c r="A5912" t="s">
        <v>354</v>
      </c>
      <c r="B5912">
        <v>2014</v>
      </c>
      <c r="C5912" s="1">
        <v>190000</v>
      </c>
      <c r="D5912">
        <v>70000</v>
      </c>
      <c r="E5912" t="s">
        <v>10</v>
      </c>
      <c r="F5912" t="s">
        <v>25</v>
      </c>
      <c r="G5912" t="s">
        <v>12</v>
      </c>
      <c r="H5912" t="s">
        <v>154</v>
      </c>
      <c r="I5912" t="s">
        <v>2085</v>
      </c>
      <c r="J5912" t="s">
        <v>1655</v>
      </c>
      <c r="K5912" t="s">
        <v>1711</v>
      </c>
      <c r="L5912" t="s">
        <v>1712</v>
      </c>
      <c r="M5912">
        <v>5</v>
      </c>
    </row>
    <row r="5913" spans="1:13" x14ac:dyDescent="0.3">
      <c r="A5913" t="s">
        <v>202</v>
      </c>
      <c r="B5913">
        <v>2018</v>
      </c>
      <c r="C5913" s="1">
        <v>310000</v>
      </c>
      <c r="D5913">
        <v>7000</v>
      </c>
      <c r="E5913" t="s">
        <v>10</v>
      </c>
      <c r="F5913" t="s">
        <v>25</v>
      </c>
      <c r="G5913" t="s">
        <v>12</v>
      </c>
      <c r="H5913" t="s">
        <v>121</v>
      </c>
      <c r="I5913" t="s">
        <v>2269</v>
      </c>
      <c r="J5913" t="s">
        <v>1916</v>
      </c>
      <c r="K5913" t="s">
        <v>1678</v>
      </c>
      <c r="L5913" t="s">
        <v>1917</v>
      </c>
      <c r="M5913">
        <v>5</v>
      </c>
    </row>
    <row r="5914" spans="1:13" x14ac:dyDescent="0.3">
      <c r="A5914" t="s">
        <v>1276</v>
      </c>
      <c r="B5914">
        <v>2012</v>
      </c>
      <c r="C5914" s="1">
        <v>750000</v>
      </c>
      <c r="D5914">
        <v>90000</v>
      </c>
      <c r="E5914" t="s">
        <v>14</v>
      </c>
      <c r="F5914" t="s">
        <v>25</v>
      </c>
      <c r="G5914" t="s">
        <v>12</v>
      </c>
      <c r="H5914" t="s">
        <v>121</v>
      </c>
      <c r="I5914" t="s">
        <v>2148</v>
      </c>
      <c r="J5914" t="s">
        <v>1764</v>
      </c>
      <c r="K5914" t="s">
        <v>2149</v>
      </c>
      <c r="L5914" t="s">
        <v>2150</v>
      </c>
      <c r="M5914">
        <v>8</v>
      </c>
    </row>
    <row r="5915" spans="1:13" x14ac:dyDescent="0.3">
      <c r="A5915" t="s">
        <v>3772</v>
      </c>
      <c r="B5915">
        <v>2016</v>
      </c>
      <c r="C5915" s="1">
        <v>750000</v>
      </c>
      <c r="D5915">
        <v>110000</v>
      </c>
      <c r="E5915" t="s">
        <v>14</v>
      </c>
      <c r="F5915" t="s">
        <v>25</v>
      </c>
      <c r="G5915" t="s">
        <v>19</v>
      </c>
      <c r="H5915" t="s">
        <v>121</v>
      </c>
      <c r="I5915" t="s">
        <v>2372</v>
      </c>
      <c r="J5915" t="s">
        <v>2039</v>
      </c>
      <c r="K5915" t="s">
        <v>1765</v>
      </c>
      <c r="L5915" t="s">
        <v>2105</v>
      </c>
      <c r="M5915">
        <v>7</v>
      </c>
    </row>
    <row r="5916" spans="1:13" x14ac:dyDescent="0.3">
      <c r="A5916" t="s">
        <v>275</v>
      </c>
      <c r="B5916">
        <v>2019</v>
      </c>
      <c r="C5916" s="1">
        <v>350000</v>
      </c>
      <c r="D5916">
        <v>15000</v>
      </c>
      <c r="E5916" t="s">
        <v>10</v>
      </c>
      <c r="F5916" t="s">
        <v>25</v>
      </c>
      <c r="G5916" t="s">
        <v>12</v>
      </c>
      <c r="H5916" t="s">
        <v>121</v>
      </c>
      <c r="I5916" t="s">
        <v>1729</v>
      </c>
      <c r="J5916" t="s">
        <v>1730</v>
      </c>
      <c r="K5916" t="s">
        <v>1758</v>
      </c>
      <c r="L5916" t="s">
        <v>1731</v>
      </c>
      <c r="M5916">
        <v>5</v>
      </c>
    </row>
    <row r="5917" spans="1:13" x14ac:dyDescent="0.3">
      <c r="A5917" t="s">
        <v>346</v>
      </c>
      <c r="B5917">
        <v>2020</v>
      </c>
      <c r="C5917" s="1">
        <v>360000</v>
      </c>
      <c r="D5917">
        <v>5000</v>
      </c>
      <c r="E5917" t="s">
        <v>10</v>
      </c>
      <c r="F5917" t="s">
        <v>25</v>
      </c>
      <c r="G5917" t="s">
        <v>12</v>
      </c>
      <c r="H5917" t="s">
        <v>121</v>
      </c>
      <c r="I5917" t="s">
        <v>2514</v>
      </c>
      <c r="J5917" t="s">
        <v>1655</v>
      </c>
      <c r="K5917" t="s">
        <v>1711</v>
      </c>
      <c r="L5917" t="s">
        <v>1712</v>
      </c>
      <c r="M5917">
        <v>5</v>
      </c>
    </row>
    <row r="5918" spans="1:13" x14ac:dyDescent="0.3">
      <c r="A5918" t="s">
        <v>1356</v>
      </c>
      <c r="B5918">
        <v>2017</v>
      </c>
      <c r="C5918" s="1">
        <v>285000</v>
      </c>
      <c r="D5918">
        <v>5000</v>
      </c>
      <c r="E5918" t="s">
        <v>10</v>
      </c>
      <c r="F5918" t="s">
        <v>25</v>
      </c>
      <c r="G5918" t="s">
        <v>12</v>
      </c>
      <c r="H5918" t="s">
        <v>121</v>
      </c>
      <c r="I5918" t="s">
        <v>2080</v>
      </c>
      <c r="J5918" t="s">
        <v>2081</v>
      </c>
      <c r="K5918" t="s">
        <v>2082</v>
      </c>
      <c r="L5918" t="s">
        <v>2083</v>
      </c>
      <c r="M5918">
        <v>5</v>
      </c>
    </row>
    <row r="5919" spans="1:13" x14ac:dyDescent="0.3">
      <c r="A5919" t="s">
        <v>961</v>
      </c>
      <c r="B5919">
        <v>2013</v>
      </c>
      <c r="C5919" s="1">
        <v>160000</v>
      </c>
      <c r="D5919">
        <v>70000</v>
      </c>
      <c r="E5919" t="s">
        <v>10</v>
      </c>
      <c r="F5919" t="s">
        <v>25</v>
      </c>
      <c r="G5919" t="s">
        <v>12</v>
      </c>
      <c r="H5919" t="s">
        <v>126</v>
      </c>
      <c r="I5919" t="s">
        <v>2085</v>
      </c>
      <c r="J5919" t="s">
        <v>1655</v>
      </c>
      <c r="K5919" t="s">
        <v>1711</v>
      </c>
      <c r="L5919" t="s">
        <v>1712</v>
      </c>
      <c r="M5919">
        <v>5</v>
      </c>
    </row>
    <row r="5920" spans="1:13" x14ac:dyDescent="0.3">
      <c r="A5920" t="s">
        <v>3773</v>
      </c>
      <c r="B5920">
        <v>2015</v>
      </c>
      <c r="C5920" s="1">
        <v>229999</v>
      </c>
      <c r="D5920">
        <v>60000</v>
      </c>
      <c r="E5920" t="s">
        <v>10</v>
      </c>
      <c r="F5920" t="s">
        <v>25</v>
      </c>
      <c r="G5920" t="s">
        <v>12</v>
      </c>
      <c r="H5920" t="s">
        <v>126</v>
      </c>
      <c r="I5920" t="s">
        <v>2034</v>
      </c>
      <c r="J5920" t="s">
        <v>1681</v>
      </c>
      <c r="K5920" t="s">
        <v>1678</v>
      </c>
      <c r="L5920" t="s">
        <v>1739</v>
      </c>
      <c r="M5920">
        <v>7</v>
      </c>
    </row>
    <row r="5921" spans="1:13" x14ac:dyDescent="0.3">
      <c r="A5921" t="s">
        <v>163</v>
      </c>
      <c r="B5921">
        <v>2007</v>
      </c>
      <c r="C5921" s="1">
        <v>85000</v>
      </c>
      <c r="D5921">
        <v>120000</v>
      </c>
      <c r="E5921" t="s">
        <v>10</v>
      </c>
      <c r="F5921" t="s">
        <v>25</v>
      </c>
      <c r="G5921" t="s">
        <v>12</v>
      </c>
      <c r="H5921" t="s">
        <v>154</v>
      </c>
      <c r="I5921" t="s">
        <v>1687</v>
      </c>
      <c r="J5921" t="s">
        <v>1655</v>
      </c>
      <c r="K5921" t="s">
        <v>1688</v>
      </c>
      <c r="L5921" t="s">
        <v>1689</v>
      </c>
      <c r="M5921">
        <v>5</v>
      </c>
    </row>
    <row r="5922" spans="1:13" x14ac:dyDescent="0.3">
      <c r="A5922" t="s">
        <v>202</v>
      </c>
      <c r="B5922">
        <v>2018</v>
      </c>
      <c r="C5922" s="1">
        <v>300000</v>
      </c>
      <c r="D5922">
        <v>7000</v>
      </c>
      <c r="E5922" t="s">
        <v>10</v>
      </c>
      <c r="F5922" t="s">
        <v>25</v>
      </c>
      <c r="G5922" t="s">
        <v>12</v>
      </c>
      <c r="H5922" t="s">
        <v>121</v>
      </c>
      <c r="I5922" t="s">
        <v>2269</v>
      </c>
      <c r="J5922" t="s">
        <v>1916</v>
      </c>
      <c r="K5922" t="s">
        <v>1678</v>
      </c>
      <c r="L5922" t="s">
        <v>1917</v>
      </c>
      <c r="M5922">
        <v>5</v>
      </c>
    </row>
    <row r="5923" spans="1:13" x14ac:dyDescent="0.3">
      <c r="A5923" t="s">
        <v>3057</v>
      </c>
      <c r="B5923">
        <v>2014</v>
      </c>
      <c r="C5923" s="1">
        <v>675000</v>
      </c>
      <c r="D5923">
        <v>120000</v>
      </c>
      <c r="E5923" t="s">
        <v>14</v>
      </c>
      <c r="F5923" t="s">
        <v>25</v>
      </c>
      <c r="G5923" t="s">
        <v>12</v>
      </c>
      <c r="H5923" t="s">
        <v>121</v>
      </c>
      <c r="I5923" t="s">
        <v>2157</v>
      </c>
      <c r="J5923" t="s">
        <v>1742</v>
      </c>
      <c r="K5923" t="s">
        <v>1877</v>
      </c>
      <c r="L5923" t="s">
        <v>1878</v>
      </c>
      <c r="M5923">
        <v>7</v>
      </c>
    </row>
    <row r="5924" spans="1:13" x14ac:dyDescent="0.3">
      <c r="A5924" t="s">
        <v>3534</v>
      </c>
      <c r="B5924">
        <v>2014</v>
      </c>
      <c r="C5924" s="1">
        <v>700000</v>
      </c>
      <c r="D5924">
        <v>145241</v>
      </c>
      <c r="E5924" t="s">
        <v>14</v>
      </c>
      <c r="F5924" t="s">
        <v>25</v>
      </c>
      <c r="G5924" t="s">
        <v>12</v>
      </c>
      <c r="H5924" t="s">
        <v>121</v>
      </c>
      <c r="I5924" t="s">
        <v>2157</v>
      </c>
      <c r="J5924" t="s">
        <v>1742</v>
      </c>
      <c r="K5924" t="s">
        <v>1877</v>
      </c>
      <c r="L5924" t="s">
        <v>1878</v>
      </c>
      <c r="M5924">
        <v>7</v>
      </c>
    </row>
    <row r="5925" spans="1:13" x14ac:dyDescent="0.3">
      <c r="A5925" t="s">
        <v>964</v>
      </c>
      <c r="B5925">
        <v>2008</v>
      </c>
      <c r="C5925" s="1">
        <v>400000</v>
      </c>
      <c r="D5925">
        <v>110000</v>
      </c>
      <c r="E5925" t="s">
        <v>14</v>
      </c>
      <c r="F5925" t="s">
        <v>25</v>
      </c>
      <c r="G5925" t="s">
        <v>12</v>
      </c>
      <c r="H5925" t="s">
        <v>121</v>
      </c>
      <c r="I5925" t="s">
        <v>2914</v>
      </c>
      <c r="J5925" t="s">
        <v>2439</v>
      </c>
      <c r="K5925" t="s">
        <v>2915</v>
      </c>
      <c r="L5925" t="s">
        <v>2916</v>
      </c>
      <c r="M5925">
        <v>8</v>
      </c>
    </row>
    <row r="5926" spans="1:13" x14ac:dyDescent="0.3">
      <c r="A5926" t="s">
        <v>215</v>
      </c>
      <c r="B5926">
        <v>2016</v>
      </c>
      <c r="C5926" s="1">
        <v>254999</v>
      </c>
      <c r="D5926">
        <v>30000</v>
      </c>
      <c r="E5926" t="s">
        <v>10</v>
      </c>
      <c r="F5926" t="s">
        <v>25</v>
      </c>
      <c r="G5926" t="s">
        <v>12</v>
      </c>
      <c r="H5926" t="s">
        <v>154</v>
      </c>
      <c r="I5926" t="s">
        <v>2080</v>
      </c>
      <c r="J5926" t="s">
        <v>2081</v>
      </c>
      <c r="K5926" t="s">
        <v>2082</v>
      </c>
      <c r="L5926" t="s">
        <v>2083</v>
      </c>
      <c r="M5926">
        <v>5</v>
      </c>
    </row>
    <row r="5927" spans="1:13" x14ac:dyDescent="0.3">
      <c r="A5927" t="s">
        <v>1063</v>
      </c>
      <c r="B5927">
        <v>2015</v>
      </c>
      <c r="C5927" s="1">
        <v>1050000</v>
      </c>
      <c r="D5927">
        <v>80000</v>
      </c>
      <c r="E5927" t="s">
        <v>14</v>
      </c>
      <c r="F5927" t="s">
        <v>25</v>
      </c>
      <c r="G5927" t="s">
        <v>12</v>
      </c>
      <c r="H5927" t="s">
        <v>126</v>
      </c>
      <c r="I5927" t="s">
        <v>2340</v>
      </c>
      <c r="J5927" t="s">
        <v>1742</v>
      </c>
      <c r="K5927" t="s">
        <v>1877</v>
      </c>
      <c r="L5927" t="s">
        <v>2357</v>
      </c>
      <c r="M5927">
        <v>7</v>
      </c>
    </row>
    <row r="5928" spans="1:13" x14ac:dyDescent="0.3">
      <c r="A5928" t="s">
        <v>219</v>
      </c>
      <c r="B5928">
        <v>2013</v>
      </c>
      <c r="C5928" s="1">
        <v>390000</v>
      </c>
      <c r="D5928">
        <v>100000</v>
      </c>
      <c r="E5928" t="s">
        <v>14</v>
      </c>
      <c r="F5928" t="s">
        <v>25</v>
      </c>
      <c r="G5928" t="s">
        <v>12</v>
      </c>
      <c r="H5928" t="s">
        <v>121</v>
      </c>
      <c r="I5928" t="s">
        <v>1624</v>
      </c>
      <c r="J5928" t="s">
        <v>1625</v>
      </c>
      <c r="K5928" t="s">
        <v>1626</v>
      </c>
      <c r="L5928" t="s">
        <v>1627</v>
      </c>
      <c r="M5928">
        <v>5</v>
      </c>
    </row>
    <row r="5929" spans="1:13" x14ac:dyDescent="0.3">
      <c r="A5929" t="s">
        <v>392</v>
      </c>
      <c r="B5929">
        <v>2015</v>
      </c>
      <c r="C5929" s="1">
        <v>450000</v>
      </c>
      <c r="D5929">
        <v>80000</v>
      </c>
      <c r="E5929" t="s">
        <v>14</v>
      </c>
      <c r="F5929" t="s">
        <v>25</v>
      </c>
      <c r="G5929" t="s">
        <v>12</v>
      </c>
      <c r="H5929" t="s">
        <v>121</v>
      </c>
      <c r="I5929" t="s">
        <v>1658</v>
      </c>
      <c r="J5929" t="s">
        <v>1659</v>
      </c>
      <c r="K5929" t="s">
        <v>1843</v>
      </c>
      <c r="L5929" t="s">
        <v>1661</v>
      </c>
      <c r="M5929">
        <v>5</v>
      </c>
    </row>
    <row r="5930" spans="1:13" x14ac:dyDescent="0.3">
      <c r="A5930" t="s">
        <v>1289</v>
      </c>
      <c r="B5930">
        <v>2016</v>
      </c>
      <c r="C5930" s="1">
        <v>1630000</v>
      </c>
      <c r="D5930">
        <v>40000</v>
      </c>
      <c r="E5930" t="s">
        <v>14</v>
      </c>
      <c r="F5930" t="s">
        <v>25</v>
      </c>
      <c r="G5930" t="s">
        <v>19</v>
      </c>
      <c r="H5930" t="s">
        <v>126</v>
      </c>
      <c r="I5930" t="s">
        <v>1785</v>
      </c>
      <c r="J5930" t="s">
        <v>1786</v>
      </c>
      <c r="K5930" t="s">
        <v>1787</v>
      </c>
      <c r="L5930" t="s">
        <v>1788</v>
      </c>
      <c r="M5930">
        <v>7</v>
      </c>
    </row>
    <row r="5931" spans="1:13" x14ac:dyDescent="0.3">
      <c r="A5931" t="s">
        <v>711</v>
      </c>
      <c r="B5931">
        <v>2017</v>
      </c>
      <c r="C5931" s="1">
        <v>725000</v>
      </c>
      <c r="D5931">
        <v>50000</v>
      </c>
      <c r="E5931" t="s">
        <v>14</v>
      </c>
      <c r="F5931" t="s">
        <v>25</v>
      </c>
      <c r="G5931" t="s">
        <v>12</v>
      </c>
      <c r="H5931" t="s">
        <v>121</v>
      </c>
      <c r="I5931" t="s">
        <v>1718</v>
      </c>
      <c r="J5931" t="s">
        <v>1625</v>
      </c>
      <c r="K5931" t="s">
        <v>1685</v>
      </c>
      <c r="L5931" t="s">
        <v>1686</v>
      </c>
      <c r="M5931">
        <v>5</v>
      </c>
    </row>
    <row r="5932" spans="1:13" x14ac:dyDescent="0.3">
      <c r="A5932" t="s">
        <v>2863</v>
      </c>
      <c r="B5932">
        <v>2013</v>
      </c>
      <c r="C5932" s="1">
        <v>466000</v>
      </c>
      <c r="D5932">
        <v>95500</v>
      </c>
      <c r="E5932" t="s">
        <v>14</v>
      </c>
      <c r="F5932" t="s">
        <v>25</v>
      </c>
      <c r="G5932" t="s">
        <v>12</v>
      </c>
      <c r="H5932" t="s">
        <v>126</v>
      </c>
      <c r="I5932" t="s">
        <v>1720</v>
      </c>
      <c r="J5932" t="s">
        <v>1742</v>
      </c>
      <c r="K5932" t="s">
        <v>1905</v>
      </c>
      <c r="L5932" t="s">
        <v>1744</v>
      </c>
      <c r="M5932">
        <v>7</v>
      </c>
    </row>
    <row r="5933" spans="1:13" x14ac:dyDescent="0.3">
      <c r="A5933" t="s">
        <v>3774</v>
      </c>
      <c r="B5933">
        <v>2019</v>
      </c>
      <c r="C5933" s="1">
        <v>1520000</v>
      </c>
      <c r="D5933">
        <v>10000</v>
      </c>
      <c r="E5933" t="s">
        <v>10</v>
      </c>
      <c r="F5933" t="s">
        <v>25</v>
      </c>
      <c r="G5933" t="s">
        <v>12</v>
      </c>
      <c r="H5933" t="s">
        <v>121</v>
      </c>
      <c r="I5933" t="s">
        <v>1746</v>
      </c>
      <c r="J5933" t="s">
        <v>1747</v>
      </c>
      <c r="K5933" t="s">
        <v>1885</v>
      </c>
      <c r="L5933" t="s">
        <v>1749</v>
      </c>
      <c r="M5933">
        <v>5</v>
      </c>
    </row>
    <row r="5934" spans="1:13" x14ac:dyDescent="0.3">
      <c r="A5934" t="s">
        <v>275</v>
      </c>
      <c r="B5934">
        <v>2014</v>
      </c>
      <c r="C5934" s="1">
        <v>229999</v>
      </c>
      <c r="D5934">
        <v>53473</v>
      </c>
      <c r="E5934" t="s">
        <v>10</v>
      </c>
      <c r="F5934" t="s">
        <v>25</v>
      </c>
      <c r="G5934" t="s">
        <v>12</v>
      </c>
      <c r="H5934" t="s">
        <v>121</v>
      </c>
      <c r="I5934" t="s">
        <v>1729</v>
      </c>
      <c r="J5934" t="s">
        <v>1730</v>
      </c>
      <c r="K5934" t="s">
        <v>1758</v>
      </c>
      <c r="L5934" t="s">
        <v>1731</v>
      </c>
      <c r="M5934">
        <v>5</v>
      </c>
    </row>
    <row r="5935" spans="1:13" x14ac:dyDescent="0.3">
      <c r="A5935" t="s">
        <v>2608</v>
      </c>
      <c r="B5935">
        <v>2011</v>
      </c>
      <c r="C5935" s="1">
        <v>250000</v>
      </c>
      <c r="D5935">
        <v>100000</v>
      </c>
      <c r="E5935" t="s">
        <v>14</v>
      </c>
      <c r="F5935" t="s">
        <v>25</v>
      </c>
      <c r="G5935" t="s">
        <v>12</v>
      </c>
      <c r="H5935" t="s">
        <v>126</v>
      </c>
      <c r="I5935" t="s">
        <v>2170</v>
      </c>
      <c r="J5935" t="s">
        <v>2164</v>
      </c>
      <c r="K5935" t="s">
        <v>2165</v>
      </c>
      <c r="L5935" t="s">
        <v>2325</v>
      </c>
      <c r="M5935">
        <v>9</v>
      </c>
    </row>
    <row r="5936" spans="1:13" x14ac:dyDescent="0.3">
      <c r="A5936" t="s">
        <v>1050</v>
      </c>
      <c r="B5936">
        <v>2016</v>
      </c>
      <c r="C5936" s="1">
        <v>1350000</v>
      </c>
      <c r="D5936">
        <v>25000</v>
      </c>
      <c r="E5936" t="s">
        <v>14</v>
      </c>
      <c r="F5936" t="s">
        <v>25</v>
      </c>
      <c r="G5936" t="s">
        <v>12</v>
      </c>
      <c r="H5936" t="s">
        <v>121</v>
      </c>
      <c r="I5936" t="s">
        <v>1746</v>
      </c>
      <c r="J5936" t="s">
        <v>1742</v>
      </c>
      <c r="K5936" t="s">
        <v>2108</v>
      </c>
      <c r="L5936" t="s">
        <v>2109</v>
      </c>
      <c r="M5936">
        <v>7</v>
      </c>
    </row>
    <row r="5937" spans="1:13" x14ac:dyDescent="0.3">
      <c r="A5937" t="s">
        <v>161</v>
      </c>
      <c r="B5937">
        <v>2013</v>
      </c>
      <c r="C5937" s="1">
        <v>220000</v>
      </c>
      <c r="D5937">
        <v>80000</v>
      </c>
      <c r="E5937" t="s">
        <v>10</v>
      </c>
      <c r="F5937" t="s">
        <v>25</v>
      </c>
      <c r="G5937" t="s">
        <v>12</v>
      </c>
      <c r="H5937" t="s">
        <v>121</v>
      </c>
      <c r="I5937" t="s">
        <v>1919</v>
      </c>
      <c r="J5937" t="s">
        <v>1850</v>
      </c>
      <c r="K5937" t="s">
        <v>1920</v>
      </c>
      <c r="L5937" t="s">
        <v>1921</v>
      </c>
      <c r="M5937">
        <v>5</v>
      </c>
    </row>
    <row r="5938" spans="1:13" x14ac:dyDescent="0.3">
      <c r="A5938" t="s">
        <v>1459</v>
      </c>
      <c r="B5938">
        <v>2015</v>
      </c>
      <c r="C5938" s="1">
        <v>360000</v>
      </c>
      <c r="D5938">
        <v>120000</v>
      </c>
      <c r="E5938" t="s">
        <v>14</v>
      </c>
      <c r="F5938" t="s">
        <v>25</v>
      </c>
      <c r="G5938" t="s">
        <v>12</v>
      </c>
      <c r="H5938" t="s">
        <v>121</v>
      </c>
      <c r="I5938" t="s">
        <v>2257</v>
      </c>
      <c r="J5938" t="s">
        <v>2179</v>
      </c>
      <c r="K5938" t="s">
        <v>2279</v>
      </c>
      <c r="L5938" t="s">
        <v>2259</v>
      </c>
      <c r="M5938">
        <v>5</v>
      </c>
    </row>
    <row r="5939" spans="1:13" x14ac:dyDescent="0.3">
      <c r="A5939" t="s">
        <v>275</v>
      </c>
      <c r="B5939">
        <v>2018</v>
      </c>
      <c r="C5939" s="1">
        <v>350000</v>
      </c>
      <c r="D5939">
        <v>40000</v>
      </c>
      <c r="E5939" t="s">
        <v>10</v>
      </c>
      <c r="F5939" t="s">
        <v>25</v>
      </c>
      <c r="G5939" t="s">
        <v>12</v>
      </c>
      <c r="H5939" t="s">
        <v>121</v>
      </c>
      <c r="I5939" t="s">
        <v>1729</v>
      </c>
      <c r="J5939" t="s">
        <v>1730</v>
      </c>
      <c r="K5939" t="s">
        <v>1758</v>
      </c>
      <c r="L5939" t="s">
        <v>1731</v>
      </c>
      <c r="M5939">
        <v>5</v>
      </c>
    </row>
    <row r="5940" spans="1:13" x14ac:dyDescent="0.3">
      <c r="A5940" t="s">
        <v>348</v>
      </c>
      <c r="B5940">
        <v>2012</v>
      </c>
      <c r="C5940" s="1">
        <v>500000</v>
      </c>
      <c r="D5940">
        <v>70000</v>
      </c>
      <c r="E5940" t="s">
        <v>14</v>
      </c>
      <c r="F5940" t="s">
        <v>25</v>
      </c>
      <c r="G5940" t="s">
        <v>12</v>
      </c>
      <c r="H5940" t="s">
        <v>121</v>
      </c>
      <c r="I5940" t="s">
        <v>1899</v>
      </c>
      <c r="J5940" t="s">
        <v>1900</v>
      </c>
      <c r="K5940" t="s">
        <v>1901</v>
      </c>
      <c r="L5940" t="s">
        <v>1902</v>
      </c>
      <c r="M5940">
        <v>5</v>
      </c>
    </row>
    <row r="5941" spans="1:13" x14ac:dyDescent="0.3">
      <c r="A5941" t="s">
        <v>290</v>
      </c>
      <c r="B5941">
        <v>2013</v>
      </c>
      <c r="C5941" s="1">
        <v>145000</v>
      </c>
      <c r="D5941">
        <v>90000</v>
      </c>
      <c r="E5941" t="s">
        <v>14</v>
      </c>
      <c r="F5941" t="s">
        <v>25</v>
      </c>
      <c r="G5941" t="s">
        <v>12</v>
      </c>
      <c r="H5941" t="s">
        <v>154</v>
      </c>
      <c r="I5941" t="s">
        <v>2309</v>
      </c>
      <c r="J5941" t="s">
        <v>2310</v>
      </c>
      <c r="K5941" t="s">
        <v>2311</v>
      </c>
      <c r="L5941" t="s">
        <v>2312</v>
      </c>
      <c r="M5941">
        <v>5</v>
      </c>
    </row>
    <row r="5942" spans="1:13" x14ac:dyDescent="0.3">
      <c r="A5942" t="s">
        <v>3775</v>
      </c>
      <c r="B5942">
        <v>2014</v>
      </c>
      <c r="C5942" s="1">
        <v>300000</v>
      </c>
      <c r="D5942">
        <v>51000</v>
      </c>
      <c r="E5942" t="s">
        <v>10</v>
      </c>
      <c r="F5942" t="s">
        <v>25</v>
      </c>
      <c r="G5942" t="s">
        <v>12</v>
      </c>
      <c r="H5942" t="s">
        <v>121</v>
      </c>
      <c r="I5942" t="s">
        <v>1713</v>
      </c>
      <c r="J5942" t="s">
        <v>1704</v>
      </c>
      <c r="K5942" t="s">
        <v>3776</v>
      </c>
      <c r="L5942" t="s">
        <v>2330</v>
      </c>
      <c r="M5942">
        <v>5</v>
      </c>
    </row>
    <row r="5943" spans="1:13" x14ac:dyDescent="0.3">
      <c r="A5943" t="s">
        <v>2822</v>
      </c>
      <c r="B5943">
        <v>2010</v>
      </c>
      <c r="C5943" s="1">
        <v>180000</v>
      </c>
      <c r="D5943">
        <v>87000</v>
      </c>
      <c r="E5943" t="s">
        <v>14</v>
      </c>
      <c r="F5943" t="s">
        <v>25</v>
      </c>
      <c r="G5943" t="s">
        <v>12</v>
      </c>
      <c r="H5943" t="s">
        <v>121</v>
      </c>
      <c r="I5943" t="s">
        <v>1676</v>
      </c>
      <c r="J5943" t="s">
        <v>1676</v>
      </c>
      <c r="K5943" t="s">
        <v>1676</v>
      </c>
      <c r="L5943" t="s">
        <v>1676</v>
      </c>
    </row>
    <row r="5944" spans="1:13" x14ac:dyDescent="0.3">
      <c r="A5944" t="s">
        <v>1102</v>
      </c>
      <c r="B5944">
        <v>2009</v>
      </c>
      <c r="C5944" s="1">
        <v>180000</v>
      </c>
      <c r="D5944">
        <v>87000</v>
      </c>
      <c r="E5944" t="s">
        <v>10</v>
      </c>
      <c r="F5944" t="s">
        <v>25</v>
      </c>
      <c r="G5944" t="s">
        <v>12</v>
      </c>
      <c r="H5944" t="s">
        <v>126</v>
      </c>
      <c r="I5944" t="s">
        <v>2110</v>
      </c>
      <c r="J5944" t="s">
        <v>2111</v>
      </c>
      <c r="K5944" t="s">
        <v>2112</v>
      </c>
      <c r="L5944" t="s">
        <v>2113</v>
      </c>
      <c r="M5944">
        <v>5</v>
      </c>
    </row>
    <row r="5945" spans="1:13" x14ac:dyDescent="0.3">
      <c r="A5945" t="s">
        <v>2430</v>
      </c>
      <c r="B5945">
        <v>2006</v>
      </c>
      <c r="C5945" s="1">
        <v>200000</v>
      </c>
      <c r="D5945">
        <v>120000</v>
      </c>
      <c r="E5945" t="s">
        <v>14</v>
      </c>
      <c r="F5945" t="s">
        <v>25</v>
      </c>
      <c r="G5945" t="s">
        <v>12</v>
      </c>
      <c r="H5945" t="s">
        <v>126</v>
      </c>
      <c r="I5945" t="s">
        <v>1676</v>
      </c>
      <c r="J5945" t="s">
        <v>1676</v>
      </c>
      <c r="K5945" t="s">
        <v>1676</v>
      </c>
      <c r="L5945" t="s">
        <v>1676</v>
      </c>
    </row>
    <row r="5946" spans="1:13" x14ac:dyDescent="0.3">
      <c r="A5946" t="s">
        <v>361</v>
      </c>
      <c r="B5946">
        <v>2014</v>
      </c>
      <c r="C5946" s="1">
        <v>620000</v>
      </c>
      <c r="D5946">
        <v>90000</v>
      </c>
      <c r="E5946" t="s">
        <v>14</v>
      </c>
      <c r="F5946" t="s">
        <v>25</v>
      </c>
      <c r="G5946" t="s">
        <v>12</v>
      </c>
      <c r="H5946" t="s">
        <v>126</v>
      </c>
      <c r="I5946" t="s">
        <v>1666</v>
      </c>
      <c r="J5946" t="s">
        <v>1667</v>
      </c>
      <c r="K5946" t="s">
        <v>1668</v>
      </c>
      <c r="L5946" t="s">
        <v>1669</v>
      </c>
      <c r="M5946">
        <v>5</v>
      </c>
    </row>
    <row r="5947" spans="1:13" x14ac:dyDescent="0.3">
      <c r="A5947" t="s">
        <v>3617</v>
      </c>
      <c r="B5947">
        <v>2015</v>
      </c>
      <c r="C5947" s="1">
        <v>360000</v>
      </c>
      <c r="D5947">
        <v>110000</v>
      </c>
      <c r="E5947" t="s">
        <v>10</v>
      </c>
      <c r="F5947" t="s">
        <v>25</v>
      </c>
      <c r="G5947" t="s">
        <v>12</v>
      </c>
      <c r="H5947" t="s">
        <v>154</v>
      </c>
      <c r="I5947" t="s">
        <v>1957</v>
      </c>
      <c r="J5947" t="s">
        <v>2226</v>
      </c>
      <c r="K5947" t="s">
        <v>1692</v>
      </c>
      <c r="L5947" t="s">
        <v>2227</v>
      </c>
      <c r="M5947">
        <v>5</v>
      </c>
    </row>
    <row r="5948" spans="1:13" x14ac:dyDescent="0.3">
      <c r="A5948" t="s">
        <v>161</v>
      </c>
      <c r="B5948">
        <v>2010</v>
      </c>
      <c r="C5948" s="1">
        <v>245000</v>
      </c>
      <c r="D5948">
        <v>86000</v>
      </c>
      <c r="E5948" t="s">
        <v>10</v>
      </c>
      <c r="F5948" t="s">
        <v>25</v>
      </c>
      <c r="G5948" t="s">
        <v>12</v>
      </c>
      <c r="H5948" t="s">
        <v>126</v>
      </c>
      <c r="I5948" t="s">
        <v>1919</v>
      </c>
      <c r="J5948" t="s">
        <v>1850</v>
      </c>
      <c r="K5948" t="s">
        <v>1920</v>
      </c>
      <c r="L5948" t="s">
        <v>1921</v>
      </c>
      <c r="M5948">
        <v>5</v>
      </c>
    </row>
    <row r="5949" spans="1:13" x14ac:dyDescent="0.3">
      <c r="A5949" t="s">
        <v>267</v>
      </c>
      <c r="B5949">
        <v>2009</v>
      </c>
      <c r="C5949" s="1">
        <v>370000</v>
      </c>
      <c r="D5949">
        <v>120000</v>
      </c>
      <c r="E5949" t="s">
        <v>14</v>
      </c>
      <c r="F5949" t="s">
        <v>25</v>
      </c>
      <c r="G5949" t="s">
        <v>12</v>
      </c>
      <c r="H5949" t="s">
        <v>121</v>
      </c>
      <c r="I5949" t="s">
        <v>1676</v>
      </c>
      <c r="J5949" t="s">
        <v>1676</v>
      </c>
      <c r="K5949" t="s">
        <v>1676</v>
      </c>
      <c r="L5949" t="s">
        <v>1676</v>
      </c>
    </row>
    <row r="5950" spans="1:13" x14ac:dyDescent="0.3">
      <c r="A5950" t="s">
        <v>3777</v>
      </c>
      <c r="B5950">
        <v>2003</v>
      </c>
      <c r="C5950" s="1">
        <v>130000</v>
      </c>
      <c r="D5950">
        <v>80000</v>
      </c>
      <c r="E5950" t="s">
        <v>10</v>
      </c>
      <c r="F5950" t="s">
        <v>25</v>
      </c>
      <c r="G5950" t="s">
        <v>12</v>
      </c>
      <c r="H5950" t="s">
        <v>154</v>
      </c>
      <c r="I5950" t="s">
        <v>2119</v>
      </c>
      <c r="J5950" t="s">
        <v>2883</v>
      </c>
      <c r="K5950" t="s">
        <v>2388</v>
      </c>
      <c r="L5950" t="s">
        <v>3011</v>
      </c>
      <c r="M5950">
        <v>5</v>
      </c>
    </row>
    <row r="5951" spans="1:13" x14ac:dyDescent="0.3">
      <c r="A5951" t="s">
        <v>3552</v>
      </c>
      <c r="B5951">
        <v>1999</v>
      </c>
      <c r="C5951" s="1">
        <v>70000</v>
      </c>
      <c r="D5951">
        <v>65000</v>
      </c>
      <c r="E5951" t="s">
        <v>10</v>
      </c>
      <c r="F5951" t="s">
        <v>25</v>
      </c>
      <c r="G5951" t="s">
        <v>12</v>
      </c>
      <c r="H5951" t="s">
        <v>151</v>
      </c>
      <c r="I5951" t="s">
        <v>2847</v>
      </c>
      <c r="J5951" t="s">
        <v>1643</v>
      </c>
      <c r="K5951" t="s">
        <v>2485</v>
      </c>
      <c r="L5951" t="s">
        <v>3424</v>
      </c>
      <c r="M5951">
        <v>5</v>
      </c>
    </row>
    <row r="5952" spans="1:13" x14ac:dyDescent="0.3">
      <c r="A5952" t="s">
        <v>3552</v>
      </c>
      <c r="B5952">
        <v>1999</v>
      </c>
      <c r="C5952" s="1">
        <v>70000</v>
      </c>
      <c r="D5952">
        <v>70000</v>
      </c>
      <c r="E5952" t="s">
        <v>10</v>
      </c>
      <c r="F5952" t="s">
        <v>25</v>
      </c>
      <c r="G5952" t="s">
        <v>12</v>
      </c>
      <c r="H5952" t="s">
        <v>151</v>
      </c>
      <c r="I5952" t="s">
        <v>2847</v>
      </c>
      <c r="J5952" t="s">
        <v>1643</v>
      </c>
      <c r="K5952" t="s">
        <v>2485</v>
      </c>
      <c r="L5952" t="s">
        <v>3424</v>
      </c>
      <c r="M5952">
        <v>5</v>
      </c>
    </row>
    <row r="5953" spans="1:13" x14ac:dyDescent="0.3">
      <c r="A5953" t="s">
        <v>719</v>
      </c>
      <c r="B5953">
        <v>2014</v>
      </c>
      <c r="C5953" s="1">
        <v>650000</v>
      </c>
      <c r="D5953">
        <v>140000</v>
      </c>
      <c r="E5953" t="s">
        <v>14</v>
      </c>
      <c r="F5953" t="s">
        <v>25</v>
      </c>
      <c r="G5953" t="s">
        <v>12</v>
      </c>
      <c r="H5953" t="s">
        <v>126</v>
      </c>
      <c r="I5953" t="s">
        <v>3226</v>
      </c>
      <c r="J5953" t="s">
        <v>1629</v>
      </c>
      <c r="K5953" t="s">
        <v>3227</v>
      </c>
      <c r="L5953" t="s">
        <v>2287</v>
      </c>
      <c r="M5953">
        <v>5</v>
      </c>
    </row>
    <row r="5954" spans="1:13" x14ac:dyDescent="0.3">
      <c r="A5954" t="s">
        <v>548</v>
      </c>
      <c r="B5954">
        <v>2019</v>
      </c>
      <c r="C5954" s="1">
        <v>610000</v>
      </c>
      <c r="D5954">
        <v>18000</v>
      </c>
      <c r="E5954" t="s">
        <v>10</v>
      </c>
      <c r="F5954" t="s">
        <v>25</v>
      </c>
      <c r="G5954" t="s">
        <v>12</v>
      </c>
      <c r="H5954" t="s">
        <v>121</v>
      </c>
      <c r="I5954" t="s">
        <v>1869</v>
      </c>
      <c r="J5954" t="s">
        <v>1647</v>
      </c>
      <c r="K5954" t="s">
        <v>1870</v>
      </c>
      <c r="L5954" t="s">
        <v>1871</v>
      </c>
      <c r="M5954">
        <v>5</v>
      </c>
    </row>
    <row r="5955" spans="1:13" x14ac:dyDescent="0.3">
      <c r="A5955" t="s">
        <v>275</v>
      </c>
      <c r="B5955">
        <v>2015</v>
      </c>
      <c r="C5955" s="1">
        <v>300000</v>
      </c>
      <c r="D5955">
        <v>24000</v>
      </c>
      <c r="E5955" t="s">
        <v>10</v>
      </c>
      <c r="F5955" t="s">
        <v>25</v>
      </c>
      <c r="G5955" t="s">
        <v>12</v>
      </c>
      <c r="H5955" t="s">
        <v>121</v>
      </c>
      <c r="I5955" t="s">
        <v>1729</v>
      </c>
      <c r="J5955" t="s">
        <v>1730</v>
      </c>
      <c r="K5955" t="s">
        <v>1758</v>
      </c>
      <c r="L5955" t="s">
        <v>1731</v>
      </c>
      <c r="M5955">
        <v>5</v>
      </c>
    </row>
    <row r="5956" spans="1:13" x14ac:dyDescent="0.3">
      <c r="A5956" t="s">
        <v>333</v>
      </c>
      <c r="B5956">
        <v>2014</v>
      </c>
      <c r="C5956" s="1">
        <v>425000</v>
      </c>
      <c r="D5956">
        <v>60000</v>
      </c>
      <c r="E5956" t="s">
        <v>14</v>
      </c>
      <c r="F5956" t="s">
        <v>25</v>
      </c>
      <c r="G5956" t="s">
        <v>12</v>
      </c>
      <c r="H5956" t="s">
        <v>121</v>
      </c>
      <c r="I5956" t="s">
        <v>2178</v>
      </c>
      <c r="J5956" t="s">
        <v>2179</v>
      </c>
      <c r="K5956" t="s">
        <v>2124</v>
      </c>
      <c r="L5956" t="s">
        <v>2180</v>
      </c>
      <c r="M5956">
        <v>5</v>
      </c>
    </row>
    <row r="5957" spans="1:13" x14ac:dyDescent="0.3">
      <c r="A5957" t="s">
        <v>348</v>
      </c>
      <c r="B5957">
        <v>2012</v>
      </c>
      <c r="C5957" s="1">
        <v>450000</v>
      </c>
      <c r="D5957">
        <v>150000</v>
      </c>
      <c r="E5957" t="s">
        <v>14</v>
      </c>
      <c r="F5957" t="s">
        <v>25</v>
      </c>
      <c r="G5957" t="s">
        <v>12</v>
      </c>
      <c r="H5957" t="s">
        <v>154</v>
      </c>
      <c r="I5957" t="s">
        <v>1899</v>
      </c>
      <c r="J5957" t="s">
        <v>1900</v>
      </c>
      <c r="K5957" t="s">
        <v>1901</v>
      </c>
      <c r="L5957" t="s">
        <v>1902</v>
      </c>
      <c r="M5957">
        <v>5</v>
      </c>
    </row>
    <row r="5958" spans="1:13" x14ac:dyDescent="0.3">
      <c r="A5958" t="s">
        <v>443</v>
      </c>
      <c r="B5958">
        <v>2011</v>
      </c>
      <c r="C5958" s="1">
        <v>450000</v>
      </c>
      <c r="D5958">
        <v>108000</v>
      </c>
      <c r="E5958" t="s">
        <v>14</v>
      </c>
      <c r="F5958" t="s">
        <v>25</v>
      </c>
      <c r="G5958" t="s">
        <v>12</v>
      </c>
      <c r="H5958" t="s">
        <v>121</v>
      </c>
      <c r="I5958" t="s">
        <v>1899</v>
      </c>
      <c r="J5958" t="s">
        <v>1900</v>
      </c>
      <c r="K5958" t="s">
        <v>2132</v>
      </c>
      <c r="L5958" t="s">
        <v>1913</v>
      </c>
      <c r="M5958">
        <v>5</v>
      </c>
    </row>
    <row r="5959" spans="1:13" x14ac:dyDescent="0.3">
      <c r="A5959" t="s">
        <v>1478</v>
      </c>
      <c r="B5959">
        <v>2011</v>
      </c>
      <c r="C5959" s="1">
        <v>340000</v>
      </c>
      <c r="D5959">
        <v>60000</v>
      </c>
      <c r="E5959" t="s">
        <v>10</v>
      </c>
      <c r="F5959" t="s">
        <v>25</v>
      </c>
      <c r="G5959" t="s">
        <v>19</v>
      </c>
      <c r="H5959" t="s">
        <v>154</v>
      </c>
      <c r="I5959" t="s">
        <v>2092</v>
      </c>
      <c r="J5959" t="s">
        <v>1647</v>
      </c>
      <c r="K5959" t="s">
        <v>1808</v>
      </c>
      <c r="L5959" t="s">
        <v>2118</v>
      </c>
      <c r="M5959">
        <v>5</v>
      </c>
    </row>
    <row r="5960" spans="1:13" x14ac:dyDescent="0.3">
      <c r="A5960" t="s">
        <v>3778</v>
      </c>
      <c r="B5960">
        <v>2013</v>
      </c>
      <c r="C5960" s="1">
        <v>650000</v>
      </c>
      <c r="D5960">
        <v>90000</v>
      </c>
      <c r="E5960" t="s">
        <v>14</v>
      </c>
      <c r="F5960" t="s">
        <v>25</v>
      </c>
      <c r="G5960" t="s">
        <v>12</v>
      </c>
      <c r="H5960" t="s">
        <v>121</v>
      </c>
      <c r="I5960" t="s">
        <v>1918</v>
      </c>
      <c r="J5960" t="s">
        <v>1625</v>
      </c>
      <c r="K5960" t="s">
        <v>1811</v>
      </c>
      <c r="L5960" t="s">
        <v>1686</v>
      </c>
      <c r="M5960">
        <v>7</v>
      </c>
    </row>
    <row r="5961" spans="1:13" x14ac:dyDescent="0.3">
      <c r="A5961" t="s">
        <v>2420</v>
      </c>
      <c r="B5961">
        <v>2009</v>
      </c>
      <c r="C5961" s="1">
        <v>160000</v>
      </c>
      <c r="D5961">
        <v>70000</v>
      </c>
      <c r="E5961" t="s">
        <v>14</v>
      </c>
      <c r="F5961" t="s">
        <v>25</v>
      </c>
      <c r="G5961" t="s">
        <v>12</v>
      </c>
      <c r="H5961" t="s">
        <v>121</v>
      </c>
      <c r="I5961" t="s">
        <v>1895</v>
      </c>
      <c r="J5961" t="s">
        <v>1639</v>
      </c>
      <c r="K5961" t="s">
        <v>2143</v>
      </c>
      <c r="L5961" t="s">
        <v>1898</v>
      </c>
      <c r="M5961">
        <v>5</v>
      </c>
    </row>
    <row r="5962" spans="1:13" x14ac:dyDescent="0.3">
      <c r="A5962" t="s">
        <v>322</v>
      </c>
      <c r="B5962">
        <v>2014</v>
      </c>
      <c r="C5962" s="1">
        <v>250000</v>
      </c>
      <c r="D5962">
        <v>120000</v>
      </c>
      <c r="E5962" t="s">
        <v>14</v>
      </c>
      <c r="F5962" t="s">
        <v>25</v>
      </c>
      <c r="G5962" t="s">
        <v>12</v>
      </c>
      <c r="H5962" t="s">
        <v>121</v>
      </c>
      <c r="I5962" t="s">
        <v>1864</v>
      </c>
      <c r="J5962" t="s">
        <v>1896</v>
      </c>
      <c r="K5962" t="s">
        <v>2124</v>
      </c>
      <c r="L5962" t="s">
        <v>2125</v>
      </c>
      <c r="M5962">
        <v>5</v>
      </c>
    </row>
    <row r="5963" spans="1:13" x14ac:dyDescent="0.3">
      <c r="A5963" t="s">
        <v>290</v>
      </c>
      <c r="B5963">
        <v>2012</v>
      </c>
      <c r="C5963" s="1">
        <v>225000</v>
      </c>
      <c r="D5963">
        <v>100000</v>
      </c>
      <c r="E5963" t="s">
        <v>14</v>
      </c>
      <c r="F5963" t="s">
        <v>25</v>
      </c>
      <c r="G5963" t="s">
        <v>12</v>
      </c>
      <c r="H5963" t="s">
        <v>154</v>
      </c>
      <c r="I5963" t="s">
        <v>2309</v>
      </c>
      <c r="J5963" t="s">
        <v>2310</v>
      </c>
      <c r="K5963" t="s">
        <v>2311</v>
      </c>
      <c r="L5963" t="s">
        <v>2312</v>
      </c>
      <c r="M5963">
        <v>5</v>
      </c>
    </row>
    <row r="5964" spans="1:13" x14ac:dyDescent="0.3">
      <c r="A5964" t="s">
        <v>321</v>
      </c>
      <c r="B5964">
        <v>2007</v>
      </c>
      <c r="C5964" s="1">
        <v>55000</v>
      </c>
      <c r="D5964">
        <v>75958</v>
      </c>
      <c r="E5964" t="s">
        <v>14</v>
      </c>
      <c r="F5964" t="s">
        <v>25</v>
      </c>
      <c r="G5964" t="s">
        <v>12</v>
      </c>
      <c r="H5964" t="s">
        <v>126</v>
      </c>
      <c r="I5964" t="s">
        <v>2315</v>
      </c>
      <c r="J5964" t="s">
        <v>1639</v>
      </c>
      <c r="K5964" t="s">
        <v>2316</v>
      </c>
      <c r="L5964" t="s">
        <v>2317</v>
      </c>
      <c r="M5964">
        <v>5</v>
      </c>
    </row>
    <row r="5965" spans="1:13" x14ac:dyDescent="0.3">
      <c r="A5965" t="s">
        <v>120</v>
      </c>
      <c r="B5965">
        <v>1996</v>
      </c>
      <c r="C5965" s="1">
        <v>42000</v>
      </c>
      <c r="D5965">
        <v>70000</v>
      </c>
      <c r="E5965" t="s">
        <v>10</v>
      </c>
      <c r="F5965" t="s">
        <v>25</v>
      </c>
      <c r="G5965" t="s">
        <v>12</v>
      </c>
      <c r="H5965" t="s">
        <v>154</v>
      </c>
      <c r="I5965" t="s">
        <v>1642</v>
      </c>
      <c r="J5965" t="s">
        <v>1655</v>
      </c>
      <c r="K5965" t="s">
        <v>1656</v>
      </c>
      <c r="L5965" t="s">
        <v>1657</v>
      </c>
      <c r="M5965">
        <v>4</v>
      </c>
    </row>
    <row r="5966" spans="1:13" x14ac:dyDescent="0.3">
      <c r="A5966" t="s">
        <v>2822</v>
      </c>
      <c r="B5966">
        <v>2012</v>
      </c>
      <c r="C5966" s="1">
        <v>250000</v>
      </c>
      <c r="D5966">
        <v>100000</v>
      </c>
      <c r="E5966" t="s">
        <v>14</v>
      </c>
      <c r="F5966" t="s">
        <v>25</v>
      </c>
      <c r="G5966" t="s">
        <v>12</v>
      </c>
      <c r="H5966" t="s">
        <v>126</v>
      </c>
      <c r="I5966" t="s">
        <v>1676</v>
      </c>
      <c r="J5966" t="s">
        <v>1676</v>
      </c>
      <c r="K5966" t="s">
        <v>1676</v>
      </c>
      <c r="L5966" t="s">
        <v>1676</v>
      </c>
    </row>
    <row r="5967" spans="1:13" x14ac:dyDescent="0.3">
      <c r="A5967" t="s">
        <v>1144</v>
      </c>
      <c r="B5967">
        <v>2006</v>
      </c>
      <c r="C5967" s="1">
        <v>282000</v>
      </c>
      <c r="D5967">
        <v>128000</v>
      </c>
      <c r="E5967" t="s">
        <v>14</v>
      </c>
      <c r="F5967" t="s">
        <v>25</v>
      </c>
      <c r="G5967" t="s">
        <v>12</v>
      </c>
      <c r="H5967" t="s">
        <v>151</v>
      </c>
      <c r="I5967" t="s">
        <v>2760</v>
      </c>
      <c r="J5967" t="s">
        <v>2000</v>
      </c>
      <c r="K5967" t="s">
        <v>2380</v>
      </c>
      <c r="L5967" t="s">
        <v>2719</v>
      </c>
      <c r="M5967">
        <v>7</v>
      </c>
    </row>
    <row r="5968" spans="1:13" x14ac:dyDescent="0.3">
      <c r="A5968" t="s">
        <v>2550</v>
      </c>
      <c r="B5968">
        <v>2007</v>
      </c>
      <c r="C5968" s="1">
        <v>80000</v>
      </c>
      <c r="D5968">
        <v>110000</v>
      </c>
      <c r="E5968" t="s">
        <v>14</v>
      </c>
      <c r="F5968" t="s">
        <v>25</v>
      </c>
      <c r="G5968" t="s">
        <v>12</v>
      </c>
      <c r="H5968" t="s">
        <v>154</v>
      </c>
      <c r="I5968" t="s">
        <v>1716</v>
      </c>
      <c r="J5968" t="s">
        <v>1896</v>
      </c>
      <c r="K5968" t="s">
        <v>2458</v>
      </c>
      <c r="L5968" t="s">
        <v>2551</v>
      </c>
      <c r="M5968">
        <v>5</v>
      </c>
    </row>
    <row r="5969" spans="1:13" x14ac:dyDescent="0.3">
      <c r="A5969" t="s">
        <v>655</v>
      </c>
      <c r="B5969">
        <v>2016</v>
      </c>
      <c r="C5969" s="1">
        <v>500000</v>
      </c>
      <c r="D5969">
        <v>40000</v>
      </c>
      <c r="E5969" t="s">
        <v>10</v>
      </c>
      <c r="F5969" t="s">
        <v>25</v>
      </c>
      <c r="G5969" t="s">
        <v>12</v>
      </c>
      <c r="H5969" t="s">
        <v>121</v>
      </c>
      <c r="I5969" t="s">
        <v>1907</v>
      </c>
      <c r="J5969" t="s">
        <v>1647</v>
      </c>
      <c r="K5969" t="s">
        <v>1757</v>
      </c>
      <c r="L5969" t="s">
        <v>1709</v>
      </c>
      <c r="M5969">
        <v>5</v>
      </c>
    </row>
    <row r="5970" spans="1:13" x14ac:dyDescent="0.3">
      <c r="A5970" t="s">
        <v>2810</v>
      </c>
      <c r="B5970">
        <v>2016</v>
      </c>
      <c r="C5970" s="1">
        <v>500000</v>
      </c>
      <c r="D5970">
        <v>70000</v>
      </c>
      <c r="E5970" t="s">
        <v>14</v>
      </c>
      <c r="F5970" t="s">
        <v>25</v>
      </c>
      <c r="G5970" t="s">
        <v>12</v>
      </c>
      <c r="H5970" t="s">
        <v>121</v>
      </c>
      <c r="I5970" t="s">
        <v>2574</v>
      </c>
      <c r="J5970" t="s">
        <v>1629</v>
      </c>
      <c r="K5970" t="s">
        <v>2575</v>
      </c>
      <c r="L5970" t="s">
        <v>2559</v>
      </c>
      <c r="M5970">
        <v>5</v>
      </c>
    </row>
    <row r="5971" spans="1:13" x14ac:dyDescent="0.3">
      <c r="A5971" t="s">
        <v>459</v>
      </c>
      <c r="B5971">
        <v>2011</v>
      </c>
      <c r="C5971" s="1">
        <v>400000</v>
      </c>
      <c r="D5971">
        <v>60000</v>
      </c>
      <c r="E5971" t="s">
        <v>14</v>
      </c>
      <c r="F5971" t="s">
        <v>25</v>
      </c>
      <c r="G5971" t="s">
        <v>12</v>
      </c>
      <c r="H5971" t="s">
        <v>121</v>
      </c>
      <c r="I5971" t="s">
        <v>1826</v>
      </c>
      <c r="J5971" t="s">
        <v>1625</v>
      </c>
      <c r="K5971" t="s">
        <v>1626</v>
      </c>
      <c r="L5971" t="s">
        <v>1627</v>
      </c>
      <c r="M5971">
        <v>5</v>
      </c>
    </row>
    <row r="5972" spans="1:13" x14ac:dyDescent="0.3">
      <c r="A5972" t="s">
        <v>677</v>
      </c>
      <c r="B5972">
        <v>2013</v>
      </c>
      <c r="C5972" s="1">
        <v>550000</v>
      </c>
      <c r="D5972">
        <v>90000</v>
      </c>
      <c r="E5972" t="s">
        <v>14</v>
      </c>
      <c r="F5972" t="s">
        <v>25</v>
      </c>
      <c r="G5972" t="s">
        <v>12</v>
      </c>
      <c r="H5972" t="s">
        <v>121</v>
      </c>
      <c r="I5972" t="s">
        <v>2170</v>
      </c>
      <c r="J5972" t="s">
        <v>2164</v>
      </c>
      <c r="K5972" t="s">
        <v>1920</v>
      </c>
      <c r="L5972" t="s">
        <v>2171</v>
      </c>
      <c r="M5972">
        <v>7</v>
      </c>
    </row>
    <row r="5973" spans="1:13" x14ac:dyDescent="0.3">
      <c r="A5973" t="s">
        <v>3779</v>
      </c>
      <c r="B5973">
        <v>2007</v>
      </c>
      <c r="C5973" s="1">
        <v>200000</v>
      </c>
      <c r="D5973">
        <v>70000</v>
      </c>
      <c r="E5973" t="s">
        <v>14</v>
      </c>
      <c r="F5973" t="s">
        <v>25</v>
      </c>
      <c r="G5973" t="s">
        <v>12</v>
      </c>
      <c r="H5973" t="s">
        <v>126</v>
      </c>
      <c r="I5973" t="s">
        <v>1741</v>
      </c>
      <c r="J5973" t="s">
        <v>1742</v>
      </c>
      <c r="K5973" t="s">
        <v>1905</v>
      </c>
      <c r="L5973" t="s">
        <v>1744</v>
      </c>
      <c r="M5973">
        <v>7</v>
      </c>
    </row>
    <row r="5974" spans="1:13" x14ac:dyDescent="0.3">
      <c r="A5974" t="s">
        <v>1097</v>
      </c>
      <c r="B5974">
        <v>2012</v>
      </c>
      <c r="C5974" s="1">
        <v>280000</v>
      </c>
      <c r="D5974">
        <v>65000</v>
      </c>
      <c r="E5974" t="s">
        <v>10</v>
      </c>
      <c r="F5974" t="s">
        <v>25</v>
      </c>
      <c r="G5974" t="s">
        <v>12</v>
      </c>
      <c r="H5974" t="s">
        <v>121</v>
      </c>
      <c r="I5974" t="s">
        <v>1807</v>
      </c>
      <c r="J5974" t="s">
        <v>1647</v>
      </c>
      <c r="K5974" t="s">
        <v>1808</v>
      </c>
      <c r="L5974" t="s">
        <v>2118</v>
      </c>
      <c r="M5974">
        <v>5</v>
      </c>
    </row>
    <row r="5975" spans="1:13" x14ac:dyDescent="0.3">
      <c r="A5975" t="s">
        <v>219</v>
      </c>
      <c r="B5975">
        <v>2014</v>
      </c>
      <c r="C5975" s="1">
        <v>580000</v>
      </c>
      <c r="D5975">
        <v>88000</v>
      </c>
      <c r="E5975" t="s">
        <v>14</v>
      </c>
      <c r="F5975" t="s">
        <v>25</v>
      </c>
      <c r="G5975" t="s">
        <v>12</v>
      </c>
      <c r="H5975" t="s">
        <v>121</v>
      </c>
      <c r="I5975" t="s">
        <v>1624</v>
      </c>
      <c r="J5975" t="s">
        <v>1625</v>
      </c>
      <c r="K5975" t="s">
        <v>1626</v>
      </c>
      <c r="L5975" t="s">
        <v>1627</v>
      </c>
      <c r="M5975">
        <v>5</v>
      </c>
    </row>
    <row r="5976" spans="1:13" x14ac:dyDescent="0.3">
      <c r="A5976" t="s">
        <v>1867</v>
      </c>
      <c r="B5976">
        <v>2009</v>
      </c>
      <c r="C5976" s="1">
        <v>100000</v>
      </c>
      <c r="D5976">
        <v>80000</v>
      </c>
      <c r="E5976" t="s">
        <v>14</v>
      </c>
      <c r="F5976" t="s">
        <v>25</v>
      </c>
      <c r="G5976" t="s">
        <v>12</v>
      </c>
      <c r="H5976" t="s">
        <v>154</v>
      </c>
      <c r="I5976" t="s">
        <v>1868</v>
      </c>
      <c r="J5976" t="s">
        <v>1625</v>
      </c>
      <c r="K5976" t="s">
        <v>1640</v>
      </c>
      <c r="L5976" t="s">
        <v>1806</v>
      </c>
      <c r="M5976">
        <v>5</v>
      </c>
    </row>
    <row r="5977" spans="1:13" x14ac:dyDescent="0.3">
      <c r="A5977" t="s">
        <v>855</v>
      </c>
      <c r="B5977">
        <v>2014</v>
      </c>
      <c r="C5977" s="1">
        <v>550000</v>
      </c>
      <c r="D5977">
        <v>60000</v>
      </c>
      <c r="E5977" t="s">
        <v>14</v>
      </c>
      <c r="F5977" t="s">
        <v>25</v>
      </c>
      <c r="G5977" t="s">
        <v>12</v>
      </c>
      <c r="H5977" t="s">
        <v>121</v>
      </c>
      <c r="I5977" t="s">
        <v>1720</v>
      </c>
      <c r="J5977" t="s">
        <v>2164</v>
      </c>
      <c r="K5977" t="s">
        <v>2035</v>
      </c>
      <c r="L5977" t="s">
        <v>2447</v>
      </c>
      <c r="M5977">
        <v>8</v>
      </c>
    </row>
    <row r="5978" spans="1:13" x14ac:dyDescent="0.3">
      <c r="A5978" t="s">
        <v>461</v>
      </c>
      <c r="B5978">
        <v>2017</v>
      </c>
      <c r="C5978" s="1">
        <v>700000</v>
      </c>
      <c r="D5978">
        <v>38000</v>
      </c>
      <c r="E5978" t="s">
        <v>14</v>
      </c>
      <c r="F5978" t="s">
        <v>25</v>
      </c>
      <c r="G5978" t="s">
        <v>12</v>
      </c>
      <c r="H5978" t="s">
        <v>121</v>
      </c>
      <c r="I5978" t="s">
        <v>2372</v>
      </c>
      <c r="J5978" t="s">
        <v>2039</v>
      </c>
      <c r="K5978" t="s">
        <v>1765</v>
      </c>
      <c r="L5978" t="s">
        <v>2105</v>
      </c>
      <c r="M5978">
        <v>7</v>
      </c>
    </row>
    <row r="5979" spans="1:13" x14ac:dyDescent="0.3">
      <c r="A5979" t="s">
        <v>3413</v>
      </c>
      <c r="B5979">
        <v>2010</v>
      </c>
      <c r="C5979" s="1">
        <v>150000</v>
      </c>
      <c r="D5979">
        <v>80000</v>
      </c>
      <c r="E5979" t="s">
        <v>10</v>
      </c>
      <c r="F5979" t="s">
        <v>25</v>
      </c>
      <c r="G5979" t="s">
        <v>12</v>
      </c>
      <c r="H5979" t="s">
        <v>154</v>
      </c>
      <c r="I5979" t="s">
        <v>1962</v>
      </c>
      <c r="J5979" t="s">
        <v>1747</v>
      </c>
      <c r="K5979" t="s">
        <v>1640</v>
      </c>
      <c r="L5979" t="s">
        <v>2634</v>
      </c>
      <c r="M5979">
        <v>5</v>
      </c>
    </row>
    <row r="5980" spans="1:13" x14ac:dyDescent="0.3">
      <c r="A5980" t="s">
        <v>173</v>
      </c>
      <c r="B5980">
        <v>2014</v>
      </c>
      <c r="C5980" s="1">
        <v>190000</v>
      </c>
      <c r="D5980">
        <v>60000</v>
      </c>
      <c r="E5980" t="s">
        <v>10</v>
      </c>
      <c r="F5980" t="s">
        <v>25</v>
      </c>
      <c r="G5980" t="s">
        <v>12</v>
      </c>
      <c r="H5980" t="s">
        <v>126</v>
      </c>
      <c r="I5980" t="s">
        <v>2031</v>
      </c>
      <c r="J5980" t="s">
        <v>2250</v>
      </c>
      <c r="K5980" t="s">
        <v>2251</v>
      </c>
      <c r="L5980" t="s">
        <v>2252</v>
      </c>
      <c r="M5980">
        <v>5</v>
      </c>
    </row>
    <row r="5981" spans="1:13" x14ac:dyDescent="0.3">
      <c r="A5981" t="s">
        <v>198</v>
      </c>
      <c r="B5981">
        <v>2013</v>
      </c>
      <c r="C5981" s="1">
        <v>500000</v>
      </c>
      <c r="D5981">
        <v>110000</v>
      </c>
      <c r="E5981" t="s">
        <v>14</v>
      </c>
      <c r="F5981" t="s">
        <v>25</v>
      </c>
      <c r="G5981" t="s">
        <v>12</v>
      </c>
      <c r="H5981" t="s">
        <v>121</v>
      </c>
      <c r="I5981" t="s">
        <v>2170</v>
      </c>
      <c r="J5981" t="s">
        <v>2164</v>
      </c>
      <c r="K5981" t="s">
        <v>1920</v>
      </c>
      <c r="L5981" t="s">
        <v>2171</v>
      </c>
      <c r="M5981">
        <v>7</v>
      </c>
    </row>
    <row r="5982" spans="1:13" x14ac:dyDescent="0.3">
      <c r="A5982" t="s">
        <v>267</v>
      </c>
      <c r="B5982">
        <v>2017</v>
      </c>
      <c r="C5982" s="1">
        <v>640000</v>
      </c>
      <c r="D5982">
        <v>110000</v>
      </c>
      <c r="E5982" t="s">
        <v>14</v>
      </c>
      <c r="F5982" t="s">
        <v>25</v>
      </c>
      <c r="G5982" t="s">
        <v>12</v>
      </c>
      <c r="H5982" t="s">
        <v>121</v>
      </c>
      <c r="I5982" t="s">
        <v>1825</v>
      </c>
      <c r="J5982" t="s">
        <v>1625</v>
      </c>
      <c r="K5982" t="s">
        <v>1626</v>
      </c>
      <c r="L5982" t="s">
        <v>1627</v>
      </c>
      <c r="M5982">
        <v>5</v>
      </c>
    </row>
    <row r="5983" spans="1:13" x14ac:dyDescent="0.3">
      <c r="A5983" t="s">
        <v>3333</v>
      </c>
      <c r="B5983">
        <v>2011</v>
      </c>
      <c r="C5983" s="1">
        <v>340000</v>
      </c>
      <c r="D5983">
        <v>145000</v>
      </c>
      <c r="E5983" t="s">
        <v>14</v>
      </c>
      <c r="F5983" t="s">
        <v>25</v>
      </c>
      <c r="G5983" t="s">
        <v>12</v>
      </c>
      <c r="H5983" t="s">
        <v>121</v>
      </c>
      <c r="I5983" t="s">
        <v>3134</v>
      </c>
      <c r="J5983" t="s">
        <v>1704</v>
      </c>
      <c r="K5983" t="s">
        <v>2035</v>
      </c>
      <c r="L5983" t="s">
        <v>2443</v>
      </c>
      <c r="M5983">
        <v>5</v>
      </c>
    </row>
    <row r="5984" spans="1:13" x14ac:dyDescent="0.3">
      <c r="A5984" t="s">
        <v>2705</v>
      </c>
      <c r="B5984">
        <v>2019</v>
      </c>
      <c r="C5984" s="1">
        <v>811000</v>
      </c>
      <c r="D5984">
        <v>43000</v>
      </c>
      <c r="E5984" t="s">
        <v>14</v>
      </c>
      <c r="F5984" t="s">
        <v>25</v>
      </c>
      <c r="G5984" t="s">
        <v>12</v>
      </c>
      <c r="H5984" t="s">
        <v>121</v>
      </c>
      <c r="I5984" t="s">
        <v>1691</v>
      </c>
      <c r="J5984" t="s">
        <v>1639</v>
      </c>
      <c r="K5984" t="s">
        <v>1811</v>
      </c>
      <c r="L5984" t="s">
        <v>2706</v>
      </c>
      <c r="M5984">
        <v>5</v>
      </c>
    </row>
    <row r="5985" spans="1:13" x14ac:dyDescent="0.3">
      <c r="A5985" t="s">
        <v>494</v>
      </c>
      <c r="B5985">
        <v>2016</v>
      </c>
      <c r="C5985" s="1">
        <v>409999</v>
      </c>
      <c r="D5985">
        <v>120000</v>
      </c>
      <c r="E5985" t="s">
        <v>14</v>
      </c>
      <c r="F5985" t="s">
        <v>25</v>
      </c>
      <c r="G5985" t="s">
        <v>12</v>
      </c>
      <c r="H5985" t="s">
        <v>121</v>
      </c>
      <c r="I5985" t="s">
        <v>2472</v>
      </c>
      <c r="J5985" t="s">
        <v>1625</v>
      </c>
      <c r="K5985" t="s">
        <v>2473</v>
      </c>
      <c r="L5985" t="s">
        <v>1627</v>
      </c>
      <c r="M5985">
        <v>5</v>
      </c>
    </row>
    <row r="5986" spans="1:13" x14ac:dyDescent="0.3">
      <c r="A5986" t="s">
        <v>3780</v>
      </c>
      <c r="B5986">
        <v>2007</v>
      </c>
      <c r="C5986" s="1">
        <v>220000</v>
      </c>
      <c r="D5986">
        <v>136000</v>
      </c>
      <c r="E5986" t="s">
        <v>10</v>
      </c>
      <c r="F5986" t="s">
        <v>25</v>
      </c>
      <c r="G5986" t="s">
        <v>12</v>
      </c>
      <c r="H5986" t="s">
        <v>126</v>
      </c>
      <c r="I5986" t="s">
        <v>1642</v>
      </c>
      <c r="J5986" t="s">
        <v>1643</v>
      </c>
      <c r="K5986" t="s">
        <v>1644</v>
      </c>
      <c r="L5986" t="s">
        <v>1645</v>
      </c>
      <c r="M5986">
        <v>5</v>
      </c>
    </row>
    <row r="5987" spans="1:13" x14ac:dyDescent="0.3">
      <c r="A5987" t="s">
        <v>3781</v>
      </c>
      <c r="B5987">
        <v>2013</v>
      </c>
      <c r="C5987" s="1">
        <v>170000</v>
      </c>
      <c r="D5987">
        <v>120000</v>
      </c>
      <c r="E5987" t="s">
        <v>14</v>
      </c>
      <c r="F5987" t="s">
        <v>25</v>
      </c>
      <c r="G5987" t="s">
        <v>12</v>
      </c>
      <c r="H5987" t="s">
        <v>126</v>
      </c>
      <c r="I5987" t="s">
        <v>2315</v>
      </c>
      <c r="J5987" t="s">
        <v>1896</v>
      </c>
      <c r="K5987" t="s">
        <v>3474</v>
      </c>
      <c r="L5987" t="s">
        <v>2317</v>
      </c>
      <c r="M5987">
        <v>5</v>
      </c>
    </row>
    <row r="5988" spans="1:13" x14ac:dyDescent="0.3">
      <c r="A5988" t="s">
        <v>1319</v>
      </c>
      <c r="B5988">
        <v>2018</v>
      </c>
      <c r="C5988" s="1">
        <v>700000</v>
      </c>
      <c r="D5988">
        <v>25000</v>
      </c>
      <c r="E5988" t="s">
        <v>10</v>
      </c>
      <c r="F5988" t="s">
        <v>25</v>
      </c>
      <c r="G5988" t="s">
        <v>12</v>
      </c>
      <c r="H5988" t="s">
        <v>121</v>
      </c>
      <c r="I5988" t="s">
        <v>1723</v>
      </c>
      <c r="J5988" t="s">
        <v>1647</v>
      </c>
      <c r="K5988" t="s">
        <v>1648</v>
      </c>
      <c r="L5988" t="s">
        <v>2508</v>
      </c>
      <c r="M5988">
        <v>5</v>
      </c>
    </row>
    <row r="5989" spans="1:13" x14ac:dyDescent="0.3">
      <c r="A5989" t="s">
        <v>3782</v>
      </c>
      <c r="B5989">
        <v>2015</v>
      </c>
      <c r="C5989" s="1">
        <v>950000</v>
      </c>
      <c r="D5989">
        <v>80000</v>
      </c>
      <c r="E5989" t="s">
        <v>14</v>
      </c>
      <c r="F5989" t="s">
        <v>25</v>
      </c>
      <c r="G5989" t="s">
        <v>12</v>
      </c>
      <c r="H5989" t="s">
        <v>126</v>
      </c>
      <c r="I5989" t="s">
        <v>2340</v>
      </c>
      <c r="J5989" t="s">
        <v>1742</v>
      </c>
      <c r="K5989" t="s">
        <v>1877</v>
      </c>
      <c r="L5989" t="s">
        <v>2357</v>
      </c>
      <c r="M5989">
        <v>7</v>
      </c>
    </row>
    <row r="5990" spans="1:13" x14ac:dyDescent="0.3">
      <c r="A5990" t="s">
        <v>1377</v>
      </c>
      <c r="B5990">
        <v>2003</v>
      </c>
      <c r="C5990" s="1">
        <v>80000</v>
      </c>
      <c r="D5990">
        <v>40000</v>
      </c>
      <c r="E5990" t="s">
        <v>10</v>
      </c>
      <c r="F5990" t="s">
        <v>25</v>
      </c>
      <c r="G5990" t="s">
        <v>12</v>
      </c>
      <c r="H5990" t="s">
        <v>126</v>
      </c>
      <c r="I5990" t="s">
        <v>2476</v>
      </c>
      <c r="J5990" t="s">
        <v>2053</v>
      </c>
      <c r="K5990" t="s">
        <v>2112</v>
      </c>
      <c r="L5990" t="s">
        <v>3623</v>
      </c>
      <c r="M5990">
        <v>5</v>
      </c>
    </row>
    <row r="5991" spans="1:13" x14ac:dyDescent="0.3">
      <c r="A5991" t="s">
        <v>219</v>
      </c>
      <c r="B5991">
        <v>2014</v>
      </c>
      <c r="C5991" s="1">
        <v>420000</v>
      </c>
      <c r="D5991">
        <v>120000</v>
      </c>
      <c r="E5991" t="s">
        <v>14</v>
      </c>
      <c r="F5991" t="s">
        <v>25</v>
      </c>
      <c r="G5991" t="s">
        <v>12</v>
      </c>
      <c r="H5991" t="s">
        <v>126</v>
      </c>
      <c r="I5991" t="s">
        <v>1624</v>
      </c>
      <c r="J5991" t="s">
        <v>1625</v>
      </c>
      <c r="K5991" t="s">
        <v>1626</v>
      </c>
      <c r="L5991" t="s">
        <v>1627</v>
      </c>
      <c r="M5991">
        <v>5</v>
      </c>
    </row>
    <row r="5992" spans="1:13" x14ac:dyDescent="0.3">
      <c r="A5992" t="s">
        <v>2390</v>
      </c>
      <c r="B5992">
        <v>2018</v>
      </c>
      <c r="C5992" s="1">
        <v>899000</v>
      </c>
      <c r="D5992">
        <v>35000</v>
      </c>
      <c r="E5992" t="s">
        <v>14</v>
      </c>
      <c r="F5992" t="s">
        <v>25</v>
      </c>
      <c r="G5992" t="s">
        <v>12</v>
      </c>
      <c r="H5992" t="s">
        <v>121</v>
      </c>
      <c r="I5992" t="s">
        <v>1820</v>
      </c>
      <c r="J5992" t="s">
        <v>1625</v>
      </c>
      <c r="K5992" t="s">
        <v>1685</v>
      </c>
      <c r="L5992" t="s">
        <v>1686</v>
      </c>
      <c r="M5992">
        <v>5</v>
      </c>
    </row>
    <row r="5993" spans="1:13" x14ac:dyDescent="0.3">
      <c r="A5993" t="s">
        <v>751</v>
      </c>
      <c r="B5993">
        <v>2019</v>
      </c>
      <c r="C5993" s="1">
        <v>459999</v>
      </c>
      <c r="D5993">
        <v>35000</v>
      </c>
      <c r="E5993" t="s">
        <v>10</v>
      </c>
      <c r="F5993" t="s">
        <v>25</v>
      </c>
      <c r="G5993" t="s">
        <v>12</v>
      </c>
      <c r="H5993" t="s">
        <v>121</v>
      </c>
      <c r="I5993" t="s">
        <v>3460</v>
      </c>
      <c r="J5993" t="s">
        <v>1681</v>
      </c>
      <c r="K5993" t="s">
        <v>1678</v>
      </c>
      <c r="L5993" t="s">
        <v>1739</v>
      </c>
      <c r="M5993">
        <v>5</v>
      </c>
    </row>
    <row r="5994" spans="1:13" x14ac:dyDescent="0.3">
      <c r="A5994" t="s">
        <v>952</v>
      </c>
      <c r="B5994">
        <v>2008</v>
      </c>
      <c r="C5994" s="1">
        <v>150000</v>
      </c>
      <c r="D5994">
        <v>120000</v>
      </c>
      <c r="E5994" t="s">
        <v>14</v>
      </c>
      <c r="F5994" t="s">
        <v>25</v>
      </c>
      <c r="G5994" t="s">
        <v>12</v>
      </c>
      <c r="H5994" t="s">
        <v>126</v>
      </c>
      <c r="I5994" t="s">
        <v>2524</v>
      </c>
      <c r="J5994" t="s">
        <v>2039</v>
      </c>
      <c r="K5994" t="s">
        <v>2197</v>
      </c>
      <c r="L5994" t="s">
        <v>2242</v>
      </c>
      <c r="M5994">
        <v>5</v>
      </c>
    </row>
    <row r="5995" spans="1:13" x14ac:dyDescent="0.3">
      <c r="A5995" t="s">
        <v>411</v>
      </c>
      <c r="B5995">
        <v>2017</v>
      </c>
      <c r="C5995" s="1">
        <v>350000</v>
      </c>
      <c r="D5995">
        <v>25000</v>
      </c>
      <c r="E5995" t="s">
        <v>10</v>
      </c>
      <c r="F5995" t="s">
        <v>25</v>
      </c>
      <c r="G5995" t="s">
        <v>12</v>
      </c>
      <c r="H5995" t="s">
        <v>121</v>
      </c>
      <c r="I5995" t="s">
        <v>1915</v>
      </c>
      <c r="J5995" t="s">
        <v>1916</v>
      </c>
      <c r="K5995" t="s">
        <v>1678</v>
      </c>
      <c r="L5995" t="s">
        <v>1917</v>
      </c>
      <c r="M5995">
        <v>5</v>
      </c>
    </row>
    <row r="5996" spans="1:13" x14ac:dyDescent="0.3">
      <c r="A5996" t="s">
        <v>174</v>
      </c>
      <c r="B5996">
        <v>2015</v>
      </c>
      <c r="C5996" s="1">
        <v>509999</v>
      </c>
      <c r="D5996">
        <v>100000</v>
      </c>
      <c r="E5996" t="s">
        <v>14</v>
      </c>
      <c r="F5996" t="s">
        <v>25</v>
      </c>
      <c r="G5996" t="s">
        <v>12</v>
      </c>
      <c r="H5996" t="s">
        <v>126</v>
      </c>
      <c r="I5996" t="s">
        <v>1658</v>
      </c>
      <c r="J5996" t="s">
        <v>1659</v>
      </c>
      <c r="K5996" t="s">
        <v>1758</v>
      </c>
      <c r="L5996" t="s">
        <v>1661</v>
      </c>
      <c r="M5996">
        <v>5</v>
      </c>
    </row>
    <row r="5997" spans="1:13" x14ac:dyDescent="0.3">
      <c r="A5997" t="s">
        <v>3469</v>
      </c>
      <c r="B5997">
        <v>2013</v>
      </c>
      <c r="C5997" s="1">
        <v>500000</v>
      </c>
      <c r="D5997">
        <v>120000</v>
      </c>
      <c r="E5997" t="s">
        <v>14</v>
      </c>
      <c r="F5997" t="s">
        <v>25</v>
      </c>
      <c r="G5997" t="s">
        <v>12</v>
      </c>
      <c r="H5997" t="s">
        <v>154</v>
      </c>
      <c r="I5997" t="s">
        <v>2170</v>
      </c>
      <c r="J5997" t="s">
        <v>2164</v>
      </c>
      <c r="K5997" t="s">
        <v>1920</v>
      </c>
      <c r="L5997" t="s">
        <v>2422</v>
      </c>
      <c r="M5997">
        <v>9</v>
      </c>
    </row>
    <row r="5998" spans="1:13" x14ac:dyDescent="0.3">
      <c r="A5998" t="s">
        <v>464</v>
      </c>
      <c r="B5998">
        <v>2017</v>
      </c>
      <c r="C5998" s="1">
        <v>370000</v>
      </c>
      <c r="D5998">
        <v>35000</v>
      </c>
      <c r="E5998" t="s">
        <v>10</v>
      </c>
      <c r="F5998" t="s">
        <v>25</v>
      </c>
      <c r="G5998" t="s">
        <v>12</v>
      </c>
      <c r="H5998" t="s">
        <v>121</v>
      </c>
      <c r="I5998" t="s">
        <v>2088</v>
      </c>
      <c r="J5998" t="s">
        <v>2089</v>
      </c>
      <c r="K5998" t="s">
        <v>2090</v>
      </c>
      <c r="L5998" t="s">
        <v>2091</v>
      </c>
      <c r="M5998">
        <v>5</v>
      </c>
    </row>
    <row r="5999" spans="1:13" x14ac:dyDescent="0.3">
      <c r="A5999" t="s">
        <v>558</v>
      </c>
      <c r="B5999">
        <v>2013</v>
      </c>
      <c r="C5999" s="1">
        <v>240000</v>
      </c>
      <c r="D5999">
        <v>44000</v>
      </c>
      <c r="E5999" t="s">
        <v>10</v>
      </c>
      <c r="F5999" t="s">
        <v>25</v>
      </c>
      <c r="G5999" t="s">
        <v>12</v>
      </c>
      <c r="H5999" t="s">
        <v>126</v>
      </c>
      <c r="I5999" t="s">
        <v>2249</v>
      </c>
      <c r="J5999" t="s">
        <v>1730</v>
      </c>
      <c r="K5999" t="s">
        <v>1660</v>
      </c>
      <c r="L5999" t="s">
        <v>1731</v>
      </c>
      <c r="M5999">
        <v>5</v>
      </c>
    </row>
    <row r="6000" spans="1:13" x14ac:dyDescent="0.3">
      <c r="A6000" t="s">
        <v>249</v>
      </c>
      <c r="B6000">
        <v>2015</v>
      </c>
      <c r="C6000" s="1">
        <v>530000</v>
      </c>
      <c r="D6000">
        <v>100000</v>
      </c>
      <c r="E6000" t="s">
        <v>14</v>
      </c>
      <c r="F6000" t="s">
        <v>25</v>
      </c>
      <c r="G6000" t="s">
        <v>12</v>
      </c>
      <c r="H6000" t="s">
        <v>126</v>
      </c>
      <c r="I6000" t="s">
        <v>1691</v>
      </c>
      <c r="J6000" t="s">
        <v>1639</v>
      </c>
      <c r="K6000" t="s">
        <v>1692</v>
      </c>
      <c r="L6000" t="s">
        <v>1693</v>
      </c>
      <c r="M6000">
        <v>5</v>
      </c>
    </row>
    <row r="6001" spans="1:13" x14ac:dyDescent="0.3">
      <c r="A6001" t="s">
        <v>1063</v>
      </c>
      <c r="B6001">
        <v>2015</v>
      </c>
      <c r="C6001" s="1">
        <v>1000000</v>
      </c>
      <c r="D6001">
        <v>133000</v>
      </c>
      <c r="E6001" t="s">
        <v>14</v>
      </c>
      <c r="F6001" t="s">
        <v>25</v>
      </c>
      <c r="G6001" t="s">
        <v>12</v>
      </c>
      <c r="H6001" t="s">
        <v>126</v>
      </c>
      <c r="I6001" t="s">
        <v>2340</v>
      </c>
      <c r="J6001" t="s">
        <v>1742</v>
      </c>
      <c r="K6001" t="s">
        <v>1877</v>
      </c>
      <c r="L6001" t="s">
        <v>2357</v>
      </c>
      <c r="M6001">
        <v>7</v>
      </c>
    </row>
    <row r="6002" spans="1:13" x14ac:dyDescent="0.3">
      <c r="A6002" t="s">
        <v>597</v>
      </c>
      <c r="B6002">
        <v>2018</v>
      </c>
      <c r="C6002" s="1">
        <v>1600000</v>
      </c>
      <c r="D6002">
        <v>35000</v>
      </c>
      <c r="E6002" t="s">
        <v>14</v>
      </c>
      <c r="F6002" t="s">
        <v>25</v>
      </c>
      <c r="G6002" t="s">
        <v>12</v>
      </c>
      <c r="H6002" t="s">
        <v>126</v>
      </c>
      <c r="I6002" t="s">
        <v>2669</v>
      </c>
      <c r="J6002" t="s">
        <v>2670</v>
      </c>
      <c r="K6002" t="s">
        <v>2671</v>
      </c>
      <c r="L6002" t="s">
        <v>2672</v>
      </c>
      <c r="M6002">
        <v>7</v>
      </c>
    </row>
    <row r="6003" spans="1:13" x14ac:dyDescent="0.3">
      <c r="A6003" t="s">
        <v>1097</v>
      </c>
      <c r="B6003">
        <v>2014</v>
      </c>
      <c r="C6003" s="1">
        <v>350000</v>
      </c>
      <c r="D6003">
        <v>64000</v>
      </c>
      <c r="E6003" t="s">
        <v>10</v>
      </c>
      <c r="F6003" t="s">
        <v>25</v>
      </c>
      <c r="G6003" t="s">
        <v>12</v>
      </c>
      <c r="H6003" t="s">
        <v>121</v>
      </c>
      <c r="I6003" t="s">
        <v>1807</v>
      </c>
      <c r="J6003" t="s">
        <v>1647</v>
      </c>
      <c r="K6003" t="s">
        <v>1808</v>
      </c>
      <c r="L6003" t="s">
        <v>2118</v>
      </c>
      <c r="M6003">
        <v>5</v>
      </c>
    </row>
    <row r="6004" spans="1:13" x14ac:dyDescent="0.3">
      <c r="A6004" t="s">
        <v>1113</v>
      </c>
      <c r="B6004">
        <v>2015</v>
      </c>
      <c r="C6004" s="1">
        <v>1100000</v>
      </c>
      <c r="D6004">
        <v>70000</v>
      </c>
      <c r="E6004" t="s">
        <v>14</v>
      </c>
      <c r="F6004" t="s">
        <v>25</v>
      </c>
      <c r="G6004" t="s">
        <v>19</v>
      </c>
      <c r="H6004" t="s">
        <v>121</v>
      </c>
      <c r="I6004" t="s">
        <v>1746</v>
      </c>
      <c r="J6004" t="s">
        <v>1742</v>
      </c>
      <c r="K6004" t="s">
        <v>2108</v>
      </c>
      <c r="L6004" t="s">
        <v>2109</v>
      </c>
      <c r="M6004">
        <v>7</v>
      </c>
    </row>
    <row r="6005" spans="1:13" x14ac:dyDescent="0.3">
      <c r="A6005" t="s">
        <v>1291</v>
      </c>
      <c r="B6005">
        <v>2011</v>
      </c>
      <c r="C6005" s="1">
        <v>220000</v>
      </c>
      <c r="D6005">
        <v>70000</v>
      </c>
      <c r="E6005" t="s">
        <v>10</v>
      </c>
      <c r="F6005" t="s">
        <v>25</v>
      </c>
      <c r="G6005" t="s">
        <v>12</v>
      </c>
      <c r="H6005" t="s">
        <v>121</v>
      </c>
      <c r="I6005" t="s">
        <v>1756</v>
      </c>
      <c r="J6005" t="s">
        <v>1647</v>
      </c>
      <c r="K6005" t="s">
        <v>2086</v>
      </c>
      <c r="L6005" t="s">
        <v>2087</v>
      </c>
      <c r="M6005">
        <v>5</v>
      </c>
    </row>
    <row r="6006" spans="1:13" x14ac:dyDescent="0.3">
      <c r="A6006" t="s">
        <v>394</v>
      </c>
      <c r="B6006">
        <v>2015</v>
      </c>
      <c r="C6006" s="1">
        <v>350000</v>
      </c>
      <c r="D6006">
        <v>100000</v>
      </c>
      <c r="E6006" t="s">
        <v>10</v>
      </c>
      <c r="F6006" t="s">
        <v>25</v>
      </c>
      <c r="G6006" t="s">
        <v>12</v>
      </c>
      <c r="H6006" t="s">
        <v>121</v>
      </c>
      <c r="I6006" t="s">
        <v>1677</v>
      </c>
      <c r="J6006" t="s">
        <v>1647</v>
      </c>
      <c r="K6006" t="s">
        <v>1682</v>
      </c>
      <c r="L6006" t="s">
        <v>1865</v>
      </c>
      <c r="M6006">
        <v>5</v>
      </c>
    </row>
    <row r="6007" spans="1:13" x14ac:dyDescent="0.3">
      <c r="A6007" t="s">
        <v>1614</v>
      </c>
      <c r="B6007">
        <v>2013</v>
      </c>
      <c r="C6007" s="1">
        <v>370000</v>
      </c>
      <c r="D6007">
        <v>90000</v>
      </c>
      <c r="E6007" t="s">
        <v>14</v>
      </c>
      <c r="F6007" t="s">
        <v>25</v>
      </c>
      <c r="G6007" t="s">
        <v>12</v>
      </c>
      <c r="H6007" t="s">
        <v>126</v>
      </c>
      <c r="I6007" t="s">
        <v>1826</v>
      </c>
      <c r="J6007" t="s">
        <v>1625</v>
      </c>
      <c r="K6007" t="s">
        <v>1626</v>
      </c>
      <c r="L6007" t="s">
        <v>1627</v>
      </c>
      <c r="M6007">
        <v>5</v>
      </c>
    </row>
    <row r="6008" spans="1:13" x14ac:dyDescent="0.3">
      <c r="A6008" t="s">
        <v>644</v>
      </c>
      <c r="B6008">
        <v>2014</v>
      </c>
      <c r="C6008" s="1">
        <v>220000</v>
      </c>
      <c r="D6008">
        <v>50000</v>
      </c>
      <c r="E6008" t="s">
        <v>10</v>
      </c>
      <c r="F6008" t="s">
        <v>25</v>
      </c>
      <c r="G6008" t="s">
        <v>12</v>
      </c>
      <c r="H6008" t="s">
        <v>121</v>
      </c>
      <c r="I6008" t="s">
        <v>2023</v>
      </c>
      <c r="J6008" t="s">
        <v>1643</v>
      </c>
      <c r="K6008" t="s">
        <v>2037</v>
      </c>
      <c r="L6008" t="s">
        <v>1865</v>
      </c>
      <c r="M6008">
        <v>5</v>
      </c>
    </row>
    <row r="6009" spans="1:13" x14ac:dyDescent="0.3">
      <c r="A6009" t="s">
        <v>3783</v>
      </c>
      <c r="B6009">
        <v>2017</v>
      </c>
      <c r="C6009" s="1">
        <v>400000</v>
      </c>
      <c r="D6009">
        <v>50000</v>
      </c>
      <c r="E6009" t="s">
        <v>14</v>
      </c>
      <c r="F6009" t="s">
        <v>25</v>
      </c>
      <c r="G6009" t="s">
        <v>12</v>
      </c>
      <c r="H6009" t="s">
        <v>121</v>
      </c>
      <c r="I6009" t="s">
        <v>2283</v>
      </c>
      <c r="J6009" t="s">
        <v>1681</v>
      </c>
      <c r="K6009" t="s">
        <v>2284</v>
      </c>
      <c r="L6009" t="s">
        <v>2285</v>
      </c>
      <c r="M6009">
        <v>6</v>
      </c>
    </row>
    <row r="6010" spans="1:13" x14ac:dyDescent="0.3">
      <c r="A6010" t="s">
        <v>2949</v>
      </c>
      <c r="B6010">
        <v>2017</v>
      </c>
      <c r="C6010" s="1">
        <v>570000</v>
      </c>
      <c r="D6010">
        <v>31596</v>
      </c>
      <c r="E6010" t="s">
        <v>10</v>
      </c>
      <c r="F6010" t="s">
        <v>11</v>
      </c>
      <c r="G6010" t="s">
        <v>12</v>
      </c>
      <c r="H6010" t="s">
        <v>121</v>
      </c>
      <c r="I6010" t="s">
        <v>1733</v>
      </c>
      <c r="J6010" t="s">
        <v>1634</v>
      </c>
      <c r="K6010" t="s">
        <v>2096</v>
      </c>
      <c r="L6010" t="s">
        <v>2097</v>
      </c>
      <c r="M6010">
        <v>5</v>
      </c>
    </row>
    <row r="6011" spans="1:13" x14ac:dyDescent="0.3">
      <c r="A6011" t="s">
        <v>300</v>
      </c>
      <c r="B6011">
        <v>2013</v>
      </c>
      <c r="C6011" s="1">
        <v>650000</v>
      </c>
      <c r="D6011">
        <v>85710</v>
      </c>
      <c r="E6011" t="s">
        <v>14</v>
      </c>
      <c r="F6011" t="s">
        <v>11</v>
      </c>
      <c r="G6011" t="s">
        <v>12</v>
      </c>
      <c r="H6011" t="s">
        <v>121</v>
      </c>
      <c r="I6011" t="s">
        <v>1892</v>
      </c>
      <c r="J6011" t="s">
        <v>1742</v>
      </c>
      <c r="K6011" t="s">
        <v>2108</v>
      </c>
      <c r="L6011" t="s">
        <v>2109</v>
      </c>
      <c r="M6011">
        <v>7</v>
      </c>
    </row>
    <row r="6012" spans="1:13" x14ac:dyDescent="0.3">
      <c r="A6012" t="s">
        <v>1419</v>
      </c>
      <c r="B6012">
        <v>2012</v>
      </c>
      <c r="C6012" s="1">
        <v>1680000</v>
      </c>
      <c r="D6012">
        <v>129627</v>
      </c>
      <c r="E6012" t="s">
        <v>14</v>
      </c>
      <c r="F6012" t="s">
        <v>11</v>
      </c>
      <c r="G6012" t="s">
        <v>12</v>
      </c>
      <c r="H6012" t="s">
        <v>121</v>
      </c>
      <c r="I6012" t="s">
        <v>2138</v>
      </c>
      <c r="J6012" t="s">
        <v>1760</v>
      </c>
      <c r="K6012" t="s">
        <v>2139</v>
      </c>
      <c r="L6012" t="s">
        <v>1762</v>
      </c>
      <c r="M6012">
        <v>7</v>
      </c>
    </row>
    <row r="6013" spans="1:13" x14ac:dyDescent="0.3">
      <c r="A6013" t="s">
        <v>124</v>
      </c>
      <c r="B6013">
        <v>2018</v>
      </c>
      <c r="C6013" s="1">
        <v>250000</v>
      </c>
      <c r="D6013">
        <v>10000</v>
      </c>
      <c r="E6013" t="s">
        <v>10</v>
      </c>
      <c r="F6013" t="s">
        <v>25</v>
      </c>
      <c r="G6013" t="s">
        <v>12</v>
      </c>
      <c r="H6013" t="s">
        <v>121</v>
      </c>
      <c r="I6013" t="s">
        <v>2318</v>
      </c>
      <c r="J6013" t="s">
        <v>2081</v>
      </c>
      <c r="K6013" t="s">
        <v>2319</v>
      </c>
      <c r="L6013" t="s">
        <v>2083</v>
      </c>
      <c r="M6013">
        <v>5</v>
      </c>
    </row>
    <row r="6014" spans="1:13" x14ac:dyDescent="0.3">
      <c r="A6014" t="s">
        <v>1097</v>
      </c>
      <c r="B6014">
        <v>2014</v>
      </c>
      <c r="C6014" s="1">
        <v>320000</v>
      </c>
      <c r="D6014">
        <v>15000</v>
      </c>
      <c r="E6014" t="s">
        <v>10</v>
      </c>
      <c r="F6014" t="s">
        <v>25</v>
      </c>
      <c r="G6014" t="s">
        <v>12</v>
      </c>
      <c r="H6014" t="s">
        <v>121</v>
      </c>
      <c r="I6014" t="s">
        <v>1807</v>
      </c>
      <c r="J6014" t="s">
        <v>1647</v>
      </c>
      <c r="K6014" t="s">
        <v>1808</v>
      </c>
      <c r="L6014" t="s">
        <v>2118</v>
      </c>
      <c r="M6014">
        <v>5</v>
      </c>
    </row>
    <row r="6015" spans="1:13" x14ac:dyDescent="0.3">
      <c r="A6015" t="s">
        <v>460</v>
      </c>
      <c r="B6015">
        <v>2017</v>
      </c>
      <c r="C6015" s="1">
        <v>440000</v>
      </c>
      <c r="D6015">
        <v>35000</v>
      </c>
      <c r="E6015" t="s">
        <v>10</v>
      </c>
      <c r="F6015" t="s">
        <v>25</v>
      </c>
      <c r="G6015" t="s">
        <v>19</v>
      </c>
      <c r="H6015" t="s">
        <v>121</v>
      </c>
      <c r="I6015" t="s">
        <v>1821</v>
      </c>
      <c r="J6015" t="s">
        <v>1730</v>
      </c>
      <c r="K6015" t="s">
        <v>1678</v>
      </c>
      <c r="L6015" t="s">
        <v>1731</v>
      </c>
      <c r="M6015">
        <v>5</v>
      </c>
    </row>
    <row r="6016" spans="1:13" x14ac:dyDescent="0.3">
      <c r="A6016" t="s">
        <v>534</v>
      </c>
      <c r="B6016">
        <v>2013</v>
      </c>
      <c r="C6016" s="1">
        <v>315000</v>
      </c>
      <c r="D6016">
        <v>49000</v>
      </c>
      <c r="E6016" t="s">
        <v>10</v>
      </c>
      <c r="F6016" t="s">
        <v>25</v>
      </c>
      <c r="G6016" t="s">
        <v>12</v>
      </c>
      <c r="H6016" t="s">
        <v>126</v>
      </c>
      <c r="I6016" t="s">
        <v>1756</v>
      </c>
      <c r="J6016" t="s">
        <v>1647</v>
      </c>
      <c r="K6016" t="s">
        <v>1861</v>
      </c>
      <c r="L6016" t="s">
        <v>1862</v>
      </c>
      <c r="M6016">
        <v>5</v>
      </c>
    </row>
    <row r="6017" spans="1:13" x14ac:dyDescent="0.3">
      <c r="A6017" t="s">
        <v>3784</v>
      </c>
      <c r="B6017">
        <v>2007</v>
      </c>
      <c r="C6017" s="1">
        <v>100000</v>
      </c>
      <c r="D6017">
        <v>70000</v>
      </c>
      <c r="E6017" t="s">
        <v>10</v>
      </c>
      <c r="F6017" t="s">
        <v>25</v>
      </c>
      <c r="G6017" t="s">
        <v>12</v>
      </c>
      <c r="H6017" t="s">
        <v>154</v>
      </c>
      <c r="I6017" t="s">
        <v>1676</v>
      </c>
      <c r="J6017" t="s">
        <v>1676</v>
      </c>
      <c r="K6017" t="s">
        <v>1676</v>
      </c>
      <c r="L6017" t="s">
        <v>1676</v>
      </c>
    </row>
    <row r="6018" spans="1:13" x14ac:dyDescent="0.3">
      <c r="A6018" t="s">
        <v>842</v>
      </c>
      <c r="B6018">
        <v>2010</v>
      </c>
      <c r="C6018" s="1">
        <v>202999</v>
      </c>
      <c r="D6018">
        <v>158000</v>
      </c>
      <c r="E6018" t="s">
        <v>14</v>
      </c>
      <c r="F6018" t="s">
        <v>25</v>
      </c>
      <c r="G6018" t="s">
        <v>12</v>
      </c>
      <c r="H6018" t="s">
        <v>121</v>
      </c>
      <c r="I6018" t="s">
        <v>1868</v>
      </c>
      <c r="J6018" t="s">
        <v>1625</v>
      </c>
      <c r="K6018" t="s">
        <v>1640</v>
      </c>
      <c r="L6018" t="s">
        <v>1806</v>
      </c>
      <c r="M6018">
        <v>5</v>
      </c>
    </row>
    <row r="6019" spans="1:13" x14ac:dyDescent="0.3">
      <c r="A6019" t="s">
        <v>1030</v>
      </c>
      <c r="B6019">
        <v>2012</v>
      </c>
      <c r="C6019" s="1">
        <v>179000</v>
      </c>
      <c r="D6019">
        <v>30000</v>
      </c>
      <c r="E6019" t="s">
        <v>10</v>
      </c>
      <c r="F6019" t="s">
        <v>25</v>
      </c>
      <c r="G6019" t="s">
        <v>12</v>
      </c>
      <c r="H6019" t="s">
        <v>126</v>
      </c>
      <c r="I6019" t="s">
        <v>2031</v>
      </c>
      <c r="J6019" t="s">
        <v>2250</v>
      </c>
      <c r="K6019" t="s">
        <v>2251</v>
      </c>
      <c r="L6019" t="s">
        <v>2252</v>
      </c>
      <c r="M6019">
        <v>5</v>
      </c>
    </row>
    <row r="6020" spans="1:13" x14ac:dyDescent="0.3">
      <c r="A6020" t="s">
        <v>766</v>
      </c>
      <c r="B6020">
        <v>2008</v>
      </c>
      <c r="C6020" s="1">
        <v>140000</v>
      </c>
      <c r="D6020">
        <v>60000</v>
      </c>
      <c r="E6020" t="s">
        <v>10</v>
      </c>
      <c r="F6020" t="s">
        <v>25</v>
      </c>
      <c r="G6020" t="s">
        <v>12</v>
      </c>
      <c r="H6020" t="s">
        <v>126</v>
      </c>
      <c r="I6020" t="s">
        <v>1807</v>
      </c>
      <c r="J6020" t="s">
        <v>1647</v>
      </c>
      <c r="K6020" t="s">
        <v>1808</v>
      </c>
      <c r="L6020" t="s">
        <v>1809</v>
      </c>
      <c r="M6020">
        <v>5</v>
      </c>
    </row>
    <row r="6021" spans="1:13" x14ac:dyDescent="0.3">
      <c r="A6021" t="s">
        <v>872</v>
      </c>
      <c r="B6021">
        <v>2008</v>
      </c>
      <c r="C6021" s="1">
        <v>150000</v>
      </c>
      <c r="D6021">
        <v>40000</v>
      </c>
      <c r="E6021" t="s">
        <v>10</v>
      </c>
      <c r="F6021" t="s">
        <v>25</v>
      </c>
      <c r="G6021" t="s">
        <v>12</v>
      </c>
      <c r="H6021" t="s">
        <v>126</v>
      </c>
      <c r="I6021" t="s">
        <v>1713</v>
      </c>
      <c r="J6021" t="s">
        <v>1651</v>
      </c>
      <c r="K6021" t="s">
        <v>2533</v>
      </c>
      <c r="L6021" t="s">
        <v>1679</v>
      </c>
      <c r="M6021">
        <v>5</v>
      </c>
    </row>
    <row r="6022" spans="1:13" x14ac:dyDescent="0.3">
      <c r="A6022" t="s">
        <v>357</v>
      </c>
      <c r="B6022">
        <v>2011</v>
      </c>
      <c r="C6022" s="1">
        <v>440000</v>
      </c>
      <c r="D6022">
        <v>60000</v>
      </c>
      <c r="E6022" t="s">
        <v>14</v>
      </c>
      <c r="F6022" t="s">
        <v>25</v>
      </c>
      <c r="G6022" t="s">
        <v>12</v>
      </c>
      <c r="H6022" t="s">
        <v>126</v>
      </c>
      <c r="I6022" t="s">
        <v>1994</v>
      </c>
      <c r="J6022" t="s">
        <v>2164</v>
      </c>
      <c r="K6022" t="s">
        <v>2165</v>
      </c>
      <c r="L6022" t="s">
        <v>2166</v>
      </c>
      <c r="M6022">
        <v>7</v>
      </c>
    </row>
    <row r="6023" spans="1:13" x14ac:dyDescent="0.3">
      <c r="A6023" t="s">
        <v>830</v>
      </c>
      <c r="B6023">
        <v>2011</v>
      </c>
      <c r="C6023" s="1">
        <v>250000</v>
      </c>
      <c r="D6023">
        <v>55130</v>
      </c>
      <c r="E6023" t="s">
        <v>14</v>
      </c>
      <c r="F6023" t="s">
        <v>11</v>
      </c>
      <c r="G6023" t="s">
        <v>12</v>
      </c>
      <c r="H6023" t="s">
        <v>126</v>
      </c>
      <c r="I6023" t="s">
        <v>1662</v>
      </c>
      <c r="J6023" t="s">
        <v>1663</v>
      </c>
      <c r="K6023" t="s">
        <v>2029</v>
      </c>
      <c r="L6023" t="s">
        <v>1665</v>
      </c>
      <c r="M6023">
        <v>5</v>
      </c>
    </row>
    <row r="6024" spans="1:13" x14ac:dyDescent="0.3">
      <c r="A6024" t="s">
        <v>159</v>
      </c>
      <c r="B6024">
        <v>2014</v>
      </c>
      <c r="C6024" s="1">
        <v>330000</v>
      </c>
      <c r="D6024">
        <v>22000</v>
      </c>
      <c r="E6024" t="s">
        <v>10</v>
      </c>
      <c r="F6024" t="s">
        <v>25</v>
      </c>
      <c r="G6024" t="s">
        <v>12</v>
      </c>
      <c r="H6024" t="s">
        <v>121</v>
      </c>
      <c r="I6024" t="s">
        <v>1821</v>
      </c>
      <c r="J6024" t="s">
        <v>1730</v>
      </c>
      <c r="K6024" t="s">
        <v>1843</v>
      </c>
      <c r="L6024" t="s">
        <v>1731</v>
      </c>
      <c r="M6024">
        <v>5</v>
      </c>
    </row>
    <row r="6025" spans="1:13" x14ac:dyDescent="0.3">
      <c r="A6025" t="s">
        <v>1094</v>
      </c>
      <c r="B6025">
        <v>2010</v>
      </c>
      <c r="C6025" s="1">
        <v>250000</v>
      </c>
      <c r="D6025">
        <v>48000</v>
      </c>
      <c r="E6025" t="s">
        <v>10</v>
      </c>
      <c r="F6025" t="s">
        <v>25</v>
      </c>
      <c r="G6025" t="s">
        <v>12</v>
      </c>
      <c r="H6025" t="s">
        <v>121</v>
      </c>
      <c r="I6025" t="s">
        <v>2007</v>
      </c>
      <c r="J6025" t="s">
        <v>1814</v>
      </c>
      <c r="K6025" t="s">
        <v>2124</v>
      </c>
      <c r="L6025" t="s">
        <v>2314</v>
      </c>
      <c r="M6025">
        <v>5</v>
      </c>
    </row>
    <row r="6026" spans="1:13" x14ac:dyDescent="0.3">
      <c r="A6026" t="s">
        <v>594</v>
      </c>
      <c r="B6026">
        <v>2012</v>
      </c>
      <c r="C6026" s="1">
        <v>335000</v>
      </c>
      <c r="D6026">
        <v>45000</v>
      </c>
      <c r="E6026" t="s">
        <v>10</v>
      </c>
      <c r="F6026" t="s">
        <v>25</v>
      </c>
      <c r="G6026" t="s">
        <v>12</v>
      </c>
      <c r="H6026" t="s">
        <v>121</v>
      </c>
      <c r="I6026" t="s">
        <v>1756</v>
      </c>
      <c r="J6026" t="s">
        <v>1647</v>
      </c>
      <c r="K6026" t="s">
        <v>1861</v>
      </c>
      <c r="L6026" t="s">
        <v>1862</v>
      </c>
      <c r="M6026">
        <v>5</v>
      </c>
    </row>
    <row r="6027" spans="1:13" x14ac:dyDescent="0.3">
      <c r="A6027" t="s">
        <v>2107</v>
      </c>
      <c r="B6027">
        <v>2016</v>
      </c>
      <c r="C6027" s="1">
        <v>1025000</v>
      </c>
      <c r="D6027">
        <v>22522</v>
      </c>
      <c r="E6027" t="s">
        <v>14</v>
      </c>
      <c r="F6027" t="s">
        <v>11</v>
      </c>
      <c r="G6027" t="s">
        <v>12</v>
      </c>
      <c r="H6027" t="s">
        <v>121</v>
      </c>
      <c r="I6027" t="s">
        <v>1746</v>
      </c>
      <c r="J6027" t="s">
        <v>1742</v>
      </c>
      <c r="K6027" t="s">
        <v>2108</v>
      </c>
      <c r="L6027" t="s">
        <v>2109</v>
      </c>
      <c r="M6027">
        <v>7</v>
      </c>
    </row>
    <row r="6028" spans="1:13" x14ac:dyDescent="0.3">
      <c r="A6028" t="s">
        <v>1291</v>
      </c>
      <c r="B6028">
        <v>2012</v>
      </c>
      <c r="C6028" s="1">
        <v>320000</v>
      </c>
      <c r="D6028">
        <v>51856</v>
      </c>
      <c r="E6028" t="s">
        <v>10</v>
      </c>
      <c r="F6028" t="s">
        <v>11</v>
      </c>
      <c r="G6028" t="s">
        <v>12</v>
      </c>
      <c r="H6028" t="s">
        <v>154</v>
      </c>
      <c r="I6028" t="s">
        <v>1756</v>
      </c>
      <c r="J6028" t="s">
        <v>1647</v>
      </c>
      <c r="K6028" t="s">
        <v>2086</v>
      </c>
      <c r="L6028" t="s">
        <v>2087</v>
      </c>
      <c r="M6028">
        <v>5</v>
      </c>
    </row>
    <row r="6029" spans="1:13" x14ac:dyDescent="0.3">
      <c r="A6029" t="s">
        <v>3785</v>
      </c>
      <c r="B6029">
        <v>2015</v>
      </c>
      <c r="C6029" s="1">
        <v>550000</v>
      </c>
      <c r="D6029">
        <v>29434</v>
      </c>
      <c r="E6029" t="s">
        <v>10</v>
      </c>
      <c r="F6029" t="s">
        <v>25</v>
      </c>
      <c r="G6029" t="s">
        <v>12</v>
      </c>
      <c r="H6029" t="s">
        <v>121</v>
      </c>
      <c r="I6029" t="s">
        <v>2735</v>
      </c>
      <c r="J6029" t="s">
        <v>1828</v>
      </c>
      <c r="K6029" t="s">
        <v>2024</v>
      </c>
      <c r="L6029" t="s">
        <v>1830</v>
      </c>
      <c r="M6029">
        <v>5</v>
      </c>
    </row>
    <row r="6030" spans="1:13" x14ac:dyDescent="0.3">
      <c r="A6030" t="s">
        <v>876</v>
      </c>
      <c r="B6030">
        <v>2018</v>
      </c>
      <c r="C6030" s="1">
        <v>800000</v>
      </c>
      <c r="D6030">
        <v>25000</v>
      </c>
      <c r="E6030" t="s">
        <v>14</v>
      </c>
      <c r="F6030" t="s">
        <v>25</v>
      </c>
      <c r="G6030" t="s">
        <v>12</v>
      </c>
      <c r="H6030" t="s">
        <v>121</v>
      </c>
      <c r="I6030" t="s">
        <v>1697</v>
      </c>
      <c r="J6030" t="s">
        <v>1629</v>
      </c>
      <c r="K6030" t="s">
        <v>1698</v>
      </c>
      <c r="L6030" t="s">
        <v>1686</v>
      </c>
      <c r="M6030">
        <v>5</v>
      </c>
    </row>
    <row r="6031" spans="1:13" x14ac:dyDescent="0.3">
      <c r="A6031" t="s">
        <v>359</v>
      </c>
      <c r="B6031">
        <v>2017</v>
      </c>
      <c r="C6031" s="1">
        <v>380000</v>
      </c>
      <c r="D6031">
        <v>28000</v>
      </c>
      <c r="E6031" t="s">
        <v>10</v>
      </c>
      <c r="F6031" t="s">
        <v>25</v>
      </c>
      <c r="G6031" t="s">
        <v>12</v>
      </c>
      <c r="H6031" t="s">
        <v>126</v>
      </c>
      <c r="I6031" t="s">
        <v>2188</v>
      </c>
      <c r="J6031" t="s">
        <v>1704</v>
      </c>
      <c r="K6031" t="s">
        <v>2064</v>
      </c>
      <c r="L6031" t="s">
        <v>1706</v>
      </c>
      <c r="M6031">
        <v>5</v>
      </c>
    </row>
    <row r="6032" spans="1:13" x14ac:dyDescent="0.3">
      <c r="A6032" t="s">
        <v>196</v>
      </c>
      <c r="B6032">
        <v>2013</v>
      </c>
      <c r="C6032" s="1">
        <v>400000</v>
      </c>
      <c r="D6032">
        <v>44500</v>
      </c>
      <c r="E6032" t="s">
        <v>14</v>
      </c>
      <c r="F6032" t="s">
        <v>25</v>
      </c>
      <c r="G6032" t="s">
        <v>12</v>
      </c>
      <c r="H6032" t="s">
        <v>126</v>
      </c>
      <c r="I6032" t="s">
        <v>2854</v>
      </c>
      <c r="J6032" t="s">
        <v>1667</v>
      </c>
      <c r="K6032" t="s">
        <v>1909</v>
      </c>
      <c r="L6032" t="s">
        <v>1910</v>
      </c>
      <c r="M6032">
        <v>5</v>
      </c>
    </row>
    <row r="6033" spans="1:13" x14ac:dyDescent="0.3">
      <c r="A6033" t="s">
        <v>159</v>
      </c>
      <c r="B6033">
        <v>2016</v>
      </c>
      <c r="C6033" s="1">
        <v>375000</v>
      </c>
      <c r="D6033">
        <v>34500</v>
      </c>
      <c r="E6033" t="s">
        <v>10</v>
      </c>
      <c r="F6033" t="s">
        <v>25</v>
      </c>
      <c r="G6033" t="s">
        <v>12</v>
      </c>
      <c r="H6033" t="s">
        <v>121</v>
      </c>
      <c r="I6033" t="s">
        <v>1821</v>
      </c>
      <c r="J6033" t="s">
        <v>1730</v>
      </c>
      <c r="K6033" t="s">
        <v>1843</v>
      </c>
      <c r="L6033" t="s">
        <v>1731</v>
      </c>
      <c r="M6033">
        <v>5</v>
      </c>
    </row>
    <row r="6034" spans="1:13" x14ac:dyDescent="0.3">
      <c r="A6034" t="s">
        <v>720</v>
      </c>
      <c r="B6034">
        <v>2017</v>
      </c>
      <c r="C6034" s="1">
        <v>1100000</v>
      </c>
      <c r="D6034">
        <v>20000</v>
      </c>
      <c r="E6034" t="s">
        <v>10</v>
      </c>
      <c r="F6034" t="s">
        <v>25</v>
      </c>
      <c r="G6034" t="s">
        <v>19</v>
      </c>
      <c r="H6034" t="s">
        <v>121</v>
      </c>
      <c r="I6034" t="s">
        <v>1970</v>
      </c>
      <c r="J6034" t="s">
        <v>1634</v>
      </c>
      <c r="K6034" t="s">
        <v>1971</v>
      </c>
      <c r="L6034" t="s">
        <v>1752</v>
      </c>
      <c r="M6034">
        <v>5</v>
      </c>
    </row>
    <row r="6035" spans="1:13" x14ac:dyDescent="0.3">
      <c r="A6035" t="s">
        <v>345</v>
      </c>
      <c r="B6035">
        <v>2018</v>
      </c>
      <c r="C6035" s="1">
        <v>650000</v>
      </c>
      <c r="D6035">
        <v>15000</v>
      </c>
      <c r="E6035" t="s">
        <v>10</v>
      </c>
      <c r="F6035" t="s">
        <v>25</v>
      </c>
      <c r="G6035" t="s">
        <v>12</v>
      </c>
      <c r="H6035" t="s">
        <v>121</v>
      </c>
      <c r="I6035" t="s">
        <v>1723</v>
      </c>
      <c r="J6035" t="s">
        <v>1647</v>
      </c>
      <c r="K6035" t="s">
        <v>1724</v>
      </c>
      <c r="L6035" t="s">
        <v>1725</v>
      </c>
      <c r="M6035">
        <v>5</v>
      </c>
    </row>
    <row r="6036" spans="1:13" x14ac:dyDescent="0.3">
      <c r="A6036" t="s">
        <v>2344</v>
      </c>
      <c r="B6036">
        <v>2014</v>
      </c>
      <c r="C6036" s="1">
        <v>361000</v>
      </c>
      <c r="D6036">
        <v>26000</v>
      </c>
      <c r="E6036" t="s">
        <v>10</v>
      </c>
      <c r="F6036" t="s">
        <v>25</v>
      </c>
      <c r="G6036" t="s">
        <v>19</v>
      </c>
      <c r="H6036" t="s">
        <v>121</v>
      </c>
      <c r="I6036" t="s">
        <v>2345</v>
      </c>
      <c r="J6036" t="s">
        <v>1681</v>
      </c>
      <c r="K6036" t="s">
        <v>2346</v>
      </c>
      <c r="L6036" t="s">
        <v>2347</v>
      </c>
      <c r="M6036">
        <v>5</v>
      </c>
    </row>
    <row r="6037" spans="1:13" x14ac:dyDescent="0.3">
      <c r="A6037" t="s">
        <v>444</v>
      </c>
      <c r="B6037">
        <v>2012</v>
      </c>
      <c r="C6037" s="1">
        <v>140000</v>
      </c>
      <c r="D6037">
        <v>20000</v>
      </c>
      <c r="E6037" t="s">
        <v>10</v>
      </c>
      <c r="F6037" t="s">
        <v>25</v>
      </c>
      <c r="G6037" t="s">
        <v>12</v>
      </c>
      <c r="H6037" t="s">
        <v>121</v>
      </c>
      <c r="I6037" t="s">
        <v>2031</v>
      </c>
      <c r="J6037" t="s">
        <v>2250</v>
      </c>
      <c r="K6037" t="s">
        <v>2251</v>
      </c>
      <c r="L6037" t="s">
        <v>2252</v>
      </c>
      <c r="M6037">
        <v>5</v>
      </c>
    </row>
    <row r="6038" spans="1:13" x14ac:dyDescent="0.3">
      <c r="A6038" t="s">
        <v>865</v>
      </c>
      <c r="B6038">
        <v>2019</v>
      </c>
      <c r="C6038" s="1">
        <v>550000</v>
      </c>
      <c r="D6038">
        <v>3000</v>
      </c>
      <c r="E6038" t="s">
        <v>10</v>
      </c>
      <c r="F6038" t="s">
        <v>25</v>
      </c>
      <c r="G6038" t="s">
        <v>12</v>
      </c>
      <c r="H6038" t="s">
        <v>121</v>
      </c>
      <c r="I6038" t="s">
        <v>1646</v>
      </c>
      <c r="J6038" t="s">
        <v>1647</v>
      </c>
      <c r="K6038" t="s">
        <v>1648</v>
      </c>
      <c r="L6038" t="s">
        <v>1649</v>
      </c>
      <c r="M6038">
        <v>5</v>
      </c>
    </row>
    <row r="6039" spans="1:13" x14ac:dyDescent="0.3">
      <c r="A6039" t="s">
        <v>743</v>
      </c>
      <c r="B6039">
        <v>2019</v>
      </c>
      <c r="C6039" s="1">
        <v>670000</v>
      </c>
      <c r="D6039">
        <v>20000</v>
      </c>
      <c r="E6039" t="s">
        <v>10</v>
      </c>
      <c r="F6039" t="s">
        <v>25</v>
      </c>
      <c r="G6039" t="s">
        <v>12</v>
      </c>
      <c r="H6039" t="s">
        <v>121</v>
      </c>
      <c r="I6039" t="s">
        <v>2722</v>
      </c>
      <c r="J6039" t="s">
        <v>1704</v>
      </c>
      <c r="K6039" t="s">
        <v>1811</v>
      </c>
      <c r="L6039" t="s">
        <v>2117</v>
      </c>
      <c r="M6039">
        <v>5</v>
      </c>
    </row>
    <row r="6040" spans="1:13" x14ac:dyDescent="0.3">
      <c r="A6040" t="s">
        <v>440</v>
      </c>
      <c r="B6040">
        <v>2017</v>
      </c>
      <c r="C6040" s="1">
        <v>880000</v>
      </c>
      <c r="D6040">
        <v>25000</v>
      </c>
      <c r="E6040" t="s">
        <v>14</v>
      </c>
      <c r="F6040" t="s">
        <v>25</v>
      </c>
      <c r="G6040" t="s">
        <v>12</v>
      </c>
      <c r="H6040" t="s">
        <v>121</v>
      </c>
      <c r="I6040" t="s">
        <v>1718</v>
      </c>
      <c r="J6040" t="s">
        <v>1625</v>
      </c>
      <c r="K6040" t="s">
        <v>1685</v>
      </c>
      <c r="L6040" t="s">
        <v>1686</v>
      </c>
      <c r="M6040">
        <v>5</v>
      </c>
    </row>
    <row r="6041" spans="1:13" x14ac:dyDescent="0.3">
      <c r="A6041" t="s">
        <v>237</v>
      </c>
      <c r="B6041">
        <v>2018</v>
      </c>
      <c r="C6041" s="1">
        <v>950000</v>
      </c>
      <c r="D6041">
        <v>35000</v>
      </c>
      <c r="E6041" t="s">
        <v>14</v>
      </c>
      <c r="F6041" t="s">
        <v>25</v>
      </c>
      <c r="G6041" t="s">
        <v>12</v>
      </c>
      <c r="H6041" t="s">
        <v>121</v>
      </c>
      <c r="I6041" t="s">
        <v>1638</v>
      </c>
      <c r="J6041" t="s">
        <v>1629</v>
      </c>
      <c r="K6041" t="s">
        <v>1914</v>
      </c>
      <c r="L6041" t="s">
        <v>1836</v>
      </c>
      <c r="M6041">
        <v>5</v>
      </c>
    </row>
    <row r="6042" spans="1:13" x14ac:dyDescent="0.3">
      <c r="A6042" t="s">
        <v>235</v>
      </c>
      <c r="B6042">
        <v>2010</v>
      </c>
      <c r="C6042" s="1">
        <v>300000</v>
      </c>
      <c r="D6042">
        <v>60000</v>
      </c>
      <c r="E6042" t="s">
        <v>14</v>
      </c>
      <c r="F6042" t="s">
        <v>25</v>
      </c>
      <c r="G6042" t="s">
        <v>12</v>
      </c>
      <c r="H6042" t="s">
        <v>121</v>
      </c>
      <c r="I6042" t="s">
        <v>2808</v>
      </c>
      <c r="J6042" t="s">
        <v>2000</v>
      </c>
      <c r="K6042" t="s">
        <v>2277</v>
      </c>
      <c r="L6042" t="s">
        <v>2583</v>
      </c>
      <c r="M6042">
        <v>5</v>
      </c>
    </row>
    <row r="6043" spans="1:13" x14ac:dyDescent="0.3">
      <c r="A6043" t="s">
        <v>927</v>
      </c>
      <c r="B6043">
        <v>2017</v>
      </c>
      <c r="C6043" s="1">
        <v>1150000</v>
      </c>
      <c r="D6043">
        <v>6825</v>
      </c>
      <c r="E6043" t="s">
        <v>10</v>
      </c>
      <c r="F6043" t="s">
        <v>25</v>
      </c>
      <c r="G6043" t="s">
        <v>19</v>
      </c>
      <c r="H6043" t="s">
        <v>121</v>
      </c>
      <c r="I6043" t="s">
        <v>1970</v>
      </c>
      <c r="J6043" t="s">
        <v>1634</v>
      </c>
      <c r="K6043" t="s">
        <v>1971</v>
      </c>
      <c r="L6043" t="s">
        <v>1752</v>
      </c>
      <c r="M6043">
        <v>5</v>
      </c>
    </row>
    <row r="6044" spans="1:13" x14ac:dyDescent="0.3">
      <c r="A6044" t="s">
        <v>291</v>
      </c>
      <c r="B6044">
        <v>2015</v>
      </c>
      <c r="C6044" s="1">
        <v>450000</v>
      </c>
      <c r="D6044">
        <v>155000</v>
      </c>
      <c r="E6044" t="s">
        <v>14</v>
      </c>
      <c r="F6044" t="s">
        <v>25</v>
      </c>
      <c r="G6044" t="s">
        <v>19</v>
      </c>
      <c r="H6044" t="s">
        <v>121</v>
      </c>
      <c r="I6044" t="s">
        <v>3786</v>
      </c>
      <c r="J6044" t="s">
        <v>1839</v>
      </c>
      <c r="K6044" t="s">
        <v>2795</v>
      </c>
      <c r="L6044" t="s">
        <v>3787</v>
      </c>
      <c r="M6044">
        <v>5</v>
      </c>
    </row>
    <row r="6045" spans="1:13" x14ac:dyDescent="0.3">
      <c r="A6045" t="s">
        <v>1358</v>
      </c>
      <c r="B6045">
        <v>2018</v>
      </c>
      <c r="C6045" s="1">
        <v>375000</v>
      </c>
      <c r="D6045">
        <v>50000</v>
      </c>
      <c r="E6045" t="s">
        <v>22</v>
      </c>
      <c r="F6045" t="s">
        <v>25</v>
      </c>
      <c r="G6045" t="s">
        <v>12</v>
      </c>
      <c r="H6045" t="s">
        <v>121</v>
      </c>
      <c r="I6045" t="s">
        <v>2621</v>
      </c>
      <c r="J6045" t="s">
        <v>1814</v>
      </c>
      <c r="K6045" t="s">
        <v>2247</v>
      </c>
      <c r="L6045" t="s">
        <v>2248</v>
      </c>
      <c r="M6045">
        <v>5</v>
      </c>
    </row>
    <row r="6046" spans="1:13" x14ac:dyDescent="0.3">
      <c r="A6046" t="s">
        <v>2308</v>
      </c>
      <c r="B6046">
        <v>2016</v>
      </c>
      <c r="C6046" s="1">
        <v>600000</v>
      </c>
      <c r="D6046">
        <v>13500</v>
      </c>
      <c r="E6046" t="s">
        <v>10</v>
      </c>
      <c r="F6046" t="s">
        <v>25</v>
      </c>
      <c r="G6046" t="s">
        <v>12</v>
      </c>
      <c r="H6046" t="s">
        <v>121</v>
      </c>
      <c r="I6046" t="s">
        <v>2023</v>
      </c>
      <c r="J6046" t="s">
        <v>1828</v>
      </c>
      <c r="K6046" t="s">
        <v>2024</v>
      </c>
      <c r="L6046" t="s">
        <v>1830</v>
      </c>
      <c r="M6046">
        <v>7</v>
      </c>
    </row>
    <row r="6047" spans="1:13" x14ac:dyDescent="0.3">
      <c r="A6047" t="s">
        <v>179</v>
      </c>
      <c r="B6047">
        <v>2008</v>
      </c>
      <c r="C6047" s="1">
        <v>700000</v>
      </c>
      <c r="D6047">
        <v>260000</v>
      </c>
      <c r="E6047" t="s">
        <v>14</v>
      </c>
      <c r="F6047" t="s">
        <v>25</v>
      </c>
      <c r="G6047" t="s">
        <v>12</v>
      </c>
      <c r="H6047" t="s">
        <v>121</v>
      </c>
      <c r="I6047" t="s">
        <v>2148</v>
      </c>
      <c r="J6047" t="s">
        <v>1764</v>
      </c>
      <c r="K6047" t="s">
        <v>2149</v>
      </c>
      <c r="L6047" t="s">
        <v>2150</v>
      </c>
      <c r="M6047">
        <v>8</v>
      </c>
    </row>
    <row r="6048" spans="1:13" x14ac:dyDescent="0.3">
      <c r="A6048" t="s">
        <v>1518</v>
      </c>
      <c r="B6048">
        <v>2018</v>
      </c>
      <c r="C6048" s="1">
        <v>600000</v>
      </c>
      <c r="D6048">
        <v>65000</v>
      </c>
      <c r="E6048" t="s">
        <v>14</v>
      </c>
      <c r="F6048" t="s">
        <v>25</v>
      </c>
      <c r="G6048" t="s">
        <v>12</v>
      </c>
      <c r="H6048" t="s">
        <v>121</v>
      </c>
      <c r="I6048" t="s">
        <v>2134</v>
      </c>
      <c r="J6048" t="s">
        <v>2135</v>
      </c>
      <c r="K6048" t="s">
        <v>2136</v>
      </c>
      <c r="L6048" t="s">
        <v>2137</v>
      </c>
      <c r="M6048">
        <v>5</v>
      </c>
    </row>
    <row r="6049" spans="1:13" x14ac:dyDescent="0.3">
      <c r="A6049" t="s">
        <v>3088</v>
      </c>
      <c r="B6049">
        <v>2014</v>
      </c>
      <c r="C6049" s="1">
        <v>630000</v>
      </c>
      <c r="D6049">
        <v>95000</v>
      </c>
      <c r="E6049" t="s">
        <v>14</v>
      </c>
      <c r="F6049" t="s">
        <v>25</v>
      </c>
      <c r="G6049" t="s">
        <v>12</v>
      </c>
      <c r="H6049" t="s">
        <v>126</v>
      </c>
      <c r="I6049" t="s">
        <v>2494</v>
      </c>
      <c r="J6049" t="s">
        <v>1742</v>
      </c>
      <c r="K6049" t="s">
        <v>2495</v>
      </c>
      <c r="L6049" t="s">
        <v>2496</v>
      </c>
      <c r="M6049">
        <v>8</v>
      </c>
    </row>
    <row r="6050" spans="1:13" x14ac:dyDescent="0.3">
      <c r="A6050" t="s">
        <v>778</v>
      </c>
      <c r="B6050">
        <v>2016</v>
      </c>
      <c r="C6050" s="1">
        <v>590000</v>
      </c>
      <c r="D6050">
        <v>40000</v>
      </c>
      <c r="E6050" t="s">
        <v>10</v>
      </c>
      <c r="F6050" t="s">
        <v>25</v>
      </c>
      <c r="G6050" t="s">
        <v>12</v>
      </c>
      <c r="H6050" t="s">
        <v>126</v>
      </c>
      <c r="I6050" t="s">
        <v>2735</v>
      </c>
      <c r="J6050" t="s">
        <v>1828</v>
      </c>
      <c r="K6050" t="s">
        <v>2024</v>
      </c>
      <c r="L6050" t="s">
        <v>1830</v>
      </c>
      <c r="M6050">
        <v>5</v>
      </c>
    </row>
    <row r="6051" spans="1:13" x14ac:dyDescent="0.3">
      <c r="A6051" t="s">
        <v>441</v>
      </c>
      <c r="B6051">
        <v>2019</v>
      </c>
      <c r="C6051" s="1">
        <v>420000</v>
      </c>
      <c r="D6051">
        <v>30000</v>
      </c>
      <c r="E6051" t="s">
        <v>10</v>
      </c>
      <c r="F6051" t="s">
        <v>25</v>
      </c>
      <c r="G6051" t="s">
        <v>12</v>
      </c>
      <c r="H6051" t="s">
        <v>121</v>
      </c>
      <c r="I6051" t="s">
        <v>1703</v>
      </c>
      <c r="J6051" t="s">
        <v>1850</v>
      </c>
      <c r="K6051" t="s">
        <v>2029</v>
      </c>
      <c r="L6051" t="s">
        <v>2349</v>
      </c>
      <c r="M6051">
        <v>5</v>
      </c>
    </row>
    <row r="6052" spans="1:13" x14ac:dyDescent="0.3">
      <c r="A6052" t="s">
        <v>3788</v>
      </c>
      <c r="B6052">
        <v>2016</v>
      </c>
      <c r="C6052" s="1">
        <v>1950000</v>
      </c>
      <c r="D6052">
        <v>120000</v>
      </c>
      <c r="E6052" t="s">
        <v>14</v>
      </c>
      <c r="F6052" t="s">
        <v>25</v>
      </c>
      <c r="G6052" t="s">
        <v>12</v>
      </c>
      <c r="H6052" t="s">
        <v>121</v>
      </c>
      <c r="I6052" t="s">
        <v>1773</v>
      </c>
      <c r="J6052" t="s">
        <v>1774</v>
      </c>
      <c r="K6052" t="s">
        <v>1775</v>
      </c>
      <c r="L6052" t="s">
        <v>1776</v>
      </c>
      <c r="M6052">
        <v>7</v>
      </c>
    </row>
    <row r="6053" spans="1:13" x14ac:dyDescent="0.3">
      <c r="A6053" t="s">
        <v>1120</v>
      </c>
      <c r="B6053">
        <v>2013</v>
      </c>
      <c r="C6053" s="1">
        <v>541000</v>
      </c>
      <c r="D6053">
        <v>112011</v>
      </c>
      <c r="E6053" t="s">
        <v>14</v>
      </c>
      <c r="F6053" t="s">
        <v>25</v>
      </c>
      <c r="G6053" t="s">
        <v>12</v>
      </c>
      <c r="H6053" t="s">
        <v>121</v>
      </c>
      <c r="I6053" t="s">
        <v>1741</v>
      </c>
      <c r="J6053" t="s">
        <v>1742</v>
      </c>
      <c r="K6053" t="s">
        <v>1905</v>
      </c>
      <c r="L6053" t="s">
        <v>1744</v>
      </c>
      <c r="M6053">
        <v>7</v>
      </c>
    </row>
    <row r="6054" spans="1:13" x14ac:dyDescent="0.3">
      <c r="A6054" t="s">
        <v>147</v>
      </c>
      <c r="B6054">
        <v>2015</v>
      </c>
      <c r="C6054" s="1">
        <v>900000</v>
      </c>
      <c r="D6054">
        <v>125000</v>
      </c>
      <c r="E6054" t="s">
        <v>14</v>
      </c>
      <c r="F6054" t="s">
        <v>25</v>
      </c>
      <c r="G6054" t="s">
        <v>12</v>
      </c>
      <c r="H6054" t="s">
        <v>121</v>
      </c>
      <c r="I6054" t="s">
        <v>1763</v>
      </c>
      <c r="J6054" t="s">
        <v>1764</v>
      </c>
      <c r="K6054" t="s">
        <v>1789</v>
      </c>
      <c r="L6054" t="s">
        <v>1766</v>
      </c>
      <c r="M6054">
        <v>7</v>
      </c>
    </row>
    <row r="6055" spans="1:13" x14ac:dyDescent="0.3">
      <c r="A6055" t="s">
        <v>842</v>
      </c>
      <c r="B6055">
        <v>2009</v>
      </c>
      <c r="C6055" s="1">
        <v>250000</v>
      </c>
      <c r="D6055">
        <v>43000</v>
      </c>
      <c r="E6055" t="s">
        <v>14</v>
      </c>
      <c r="F6055" t="s">
        <v>25</v>
      </c>
      <c r="G6055" t="s">
        <v>12</v>
      </c>
      <c r="H6055" t="s">
        <v>121</v>
      </c>
      <c r="I6055" t="s">
        <v>1868</v>
      </c>
      <c r="J6055" t="s">
        <v>1625</v>
      </c>
      <c r="K6055" t="s">
        <v>1640</v>
      </c>
      <c r="L6055" t="s">
        <v>1806</v>
      </c>
      <c r="M6055">
        <v>5</v>
      </c>
    </row>
    <row r="6056" spans="1:13" x14ac:dyDescent="0.3">
      <c r="A6056" t="s">
        <v>198</v>
      </c>
      <c r="B6056">
        <v>2019</v>
      </c>
      <c r="C6056" s="1">
        <v>670000</v>
      </c>
      <c r="D6056">
        <v>53534</v>
      </c>
      <c r="E6056" t="s">
        <v>14</v>
      </c>
      <c r="F6056" t="s">
        <v>25</v>
      </c>
      <c r="G6056" t="s">
        <v>12</v>
      </c>
      <c r="H6056" t="s">
        <v>121</v>
      </c>
      <c r="I6056" t="s">
        <v>2170</v>
      </c>
      <c r="J6056" t="s">
        <v>2164</v>
      </c>
      <c r="K6056" t="s">
        <v>1920</v>
      </c>
      <c r="L6056" t="s">
        <v>2171</v>
      </c>
      <c r="M6056">
        <v>7</v>
      </c>
    </row>
    <row r="6057" spans="1:13" x14ac:dyDescent="0.3">
      <c r="A6057" t="s">
        <v>3361</v>
      </c>
      <c r="B6057">
        <v>2019</v>
      </c>
      <c r="C6057" s="1">
        <v>530000</v>
      </c>
      <c r="D6057">
        <v>20000</v>
      </c>
      <c r="E6057" t="s">
        <v>10</v>
      </c>
      <c r="F6057" t="s">
        <v>25</v>
      </c>
      <c r="G6057" t="s">
        <v>12</v>
      </c>
      <c r="H6057" t="s">
        <v>121</v>
      </c>
      <c r="I6057" t="s">
        <v>1703</v>
      </c>
      <c r="J6057" t="s">
        <v>1704</v>
      </c>
      <c r="K6057" t="s">
        <v>1705</v>
      </c>
      <c r="L6057" t="s">
        <v>1706</v>
      </c>
      <c r="M6057">
        <v>5</v>
      </c>
    </row>
    <row r="6058" spans="1:13" x14ac:dyDescent="0.3">
      <c r="A6058" t="s">
        <v>290</v>
      </c>
      <c r="B6058">
        <v>2012</v>
      </c>
      <c r="C6058" s="1">
        <v>150000</v>
      </c>
      <c r="D6058">
        <v>70000</v>
      </c>
      <c r="E6058" t="s">
        <v>14</v>
      </c>
      <c r="F6058" t="s">
        <v>25</v>
      </c>
      <c r="G6058" t="s">
        <v>12</v>
      </c>
      <c r="H6058" t="s">
        <v>126</v>
      </c>
      <c r="I6058" t="s">
        <v>2309</v>
      </c>
      <c r="J6058" t="s">
        <v>2310</v>
      </c>
      <c r="K6058" t="s">
        <v>2311</v>
      </c>
      <c r="L6058" t="s">
        <v>2312</v>
      </c>
      <c r="M6058">
        <v>5</v>
      </c>
    </row>
    <row r="6059" spans="1:13" x14ac:dyDescent="0.3">
      <c r="A6059" t="s">
        <v>195</v>
      </c>
      <c r="B6059">
        <v>2013</v>
      </c>
      <c r="C6059" s="1">
        <v>550000</v>
      </c>
      <c r="D6059">
        <v>70000</v>
      </c>
      <c r="E6059" t="s">
        <v>14</v>
      </c>
      <c r="F6059" t="s">
        <v>25</v>
      </c>
      <c r="G6059" t="s">
        <v>12</v>
      </c>
      <c r="H6059" t="s">
        <v>154</v>
      </c>
      <c r="I6059" t="s">
        <v>1892</v>
      </c>
      <c r="J6059" t="s">
        <v>1742</v>
      </c>
      <c r="K6059" t="s">
        <v>2108</v>
      </c>
      <c r="L6059" t="s">
        <v>2109</v>
      </c>
      <c r="M6059">
        <v>7</v>
      </c>
    </row>
    <row r="6060" spans="1:13" x14ac:dyDescent="0.3">
      <c r="A6060" t="s">
        <v>3789</v>
      </c>
      <c r="B6060">
        <v>2015</v>
      </c>
      <c r="C6060" s="1">
        <v>650000</v>
      </c>
      <c r="D6060">
        <v>150000</v>
      </c>
      <c r="E6060" t="s">
        <v>14</v>
      </c>
      <c r="F6060" t="s">
        <v>25</v>
      </c>
      <c r="G6060" t="s">
        <v>12</v>
      </c>
      <c r="H6060" t="s">
        <v>121</v>
      </c>
      <c r="I6060" t="s">
        <v>2340</v>
      </c>
      <c r="J6060" t="s">
        <v>2356</v>
      </c>
      <c r="K6060" t="s">
        <v>1877</v>
      </c>
      <c r="L6060" t="s">
        <v>2357</v>
      </c>
      <c r="M6060">
        <v>7</v>
      </c>
    </row>
    <row r="6061" spans="1:13" x14ac:dyDescent="0.3">
      <c r="A6061" t="s">
        <v>1065</v>
      </c>
      <c r="B6061">
        <v>2012</v>
      </c>
      <c r="C6061" s="1">
        <v>180000</v>
      </c>
      <c r="D6061">
        <v>100000</v>
      </c>
      <c r="E6061" t="s">
        <v>14</v>
      </c>
      <c r="F6061" t="s">
        <v>25</v>
      </c>
      <c r="G6061" t="s">
        <v>12</v>
      </c>
      <c r="H6061" t="s">
        <v>126</v>
      </c>
      <c r="I6061" t="s">
        <v>2066</v>
      </c>
      <c r="J6061" t="s">
        <v>1896</v>
      </c>
      <c r="K6061" t="s">
        <v>2124</v>
      </c>
      <c r="L6061" t="s">
        <v>2125</v>
      </c>
      <c r="M6061">
        <v>5</v>
      </c>
    </row>
    <row r="6062" spans="1:13" x14ac:dyDescent="0.3">
      <c r="A6062" t="s">
        <v>1006</v>
      </c>
      <c r="B6062">
        <v>2015</v>
      </c>
      <c r="C6062" s="1">
        <v>585000</v>
      </c>
      <c r="D6062">
        <v>50000</v>
      </c>
      <c r="E6062" t="s">
        <v>14</v>
      </c>
      <c r="F6062" t="s">
        <v>25</v>
      </c>
      <c r="G6062" t="s">
        <v>12</v>
      </c>
      <c r="H6062" t="s">
        <v>121</v>
      </c>
      <c r="I6062" t="s">
        <v>2151</v>
      </c>
      <c r="J6062" t="s">
        <v>2152</v>
      </c>
      <c r="K6062" t="s">
        <v>2153</v>
      </c>
      <c r="L6062" t="s">
        <v>2154</v>
      </c>
      <c r="M6062">
        <v>7</v>
      </c>
    </row>
    <row r="6063" spans="1:13" x14ac:dyDescent="0.3">
      <c r="A6063" t="s">
        <v>594</v>
      </c>
      <c r="B6063">
        <v>2013</v>
      </c>
      <c r="C6063" s="1">
        <v>345000</v>
      </c>
      <c r="D6063">
        <v>120000</v>
      </c>
      <c r="E6063" t="s">
        <v>10</v>
      </c>
      <c r="F6063" t="s">
        <v>25</v>
      </c>
      <c r="G6063" t="s">
        <v>12</v>
      </c>
      <c r="H6063" t="s">
        <v>126</v>
      </c>
      <c r="I6063" t="s">
        <v>1756</v>
      </c>
      <c r="J6063" t="s">
        <v>1647</v>
      </c>
      <c r="K6063" t="s">
        <v>1861</v>
      </c>
      <c r="L6063" t="s">
        <v>1862</v>
      </c>
      <c r="M6063">
        <v>5</v>
      </c>
    </row>
    <row r="6064" spans="1:13" x14ac:dyDescent="0.3">
      <c r="A6064" t="s">
        <v>459</v>
      </c>
      <c r="B6064">
        <v>2013</v>
      </c>
      <c r="C6064" s="1">
        <v>350000</v>
      </c>
      <c r="D6064">
        <v>110000</v>
      </c>
      <c r="E6064" t="s">
        <v>14</v>
      </c>
      <c r="F6064" t="s">
        <v>25</v>
      </c>
      <c r="G6064" t="s">
        <v>12</v>
      </c>
      <c r="H6064" t="s">
        <v>154</v>
      </c>
      <c r="I6064" t="s">
        <v>1826</v>
      </c>
      <c r="J6064" t="s">
        <v>1625</v>
      </c>
      <c r="K6064" t="s">
        <v>1626</v>
      </c>
      <c r="L6064" t="s">
        <v>1627</v>
      </c>
      <c r="M6064">
        <v>5</v>
      </c>
    </row>
    <row r="6065" spans="1:13" x14ac:dyDescent="0.3">
      <c r="A6065" t="s">
        <v>1175</v>
      </c>
      <c r="B6065">
        <v>2016</v>
      </c>
      <c r="C6065" s="1">
        <v>725000</v>
      </c>
      <c r="D6065">
        <v>140000</v>
      </c>
      <c r="E6065" t="s">
        <v>10</v>
      </c>
      <c r="F6065" t="s">
        <v>25</v>
      </c>
      <c r="G6065" t="s">
        <v>12</v>
      </c>
      <c r="H6065" t="s">
        <v>121</v>
      </c>
      <c r="I6065" t="s">
        <v>2340</v>
      </c>
      <c r="J6065" t="s">
        <v>1634</v>
      </c>
      <c r="K6065" t="s">
        <v>1751</v>
      </c>
      <c r="L6065" t="s">
        <v>1752</v>
      </c>
      <c r="M6065">
        <v>7</v>
      </c>
    </row>
    <row r="6066" spans="1:13" x14ac:dyDescent="0.3">
      <c r="A6066" t="s">
        <v>3629</v>
      </c>
      <c r="B6066">
        <v>2012</v>
      </c>
      <c r="C6066" s="1">
        <v>250000</v>
      </c>
      <c r="D6066">
        <v>120000</v>
      </c>
      <c r="E6066" t="s">
        <v>14</v>
      </c>
      <c r="F6066" t="s">
        <v>25</v>
      </c>
      <c r="G6066" t="s">
        <v>12</v>
      </c>
      <c r="H6066" t="s">
        <v>121</v>
      </c>
      <c r="I6066" t="s">
        <v>2334</v>
      </c>
      <c r="J6066" t="s">
        <v>1896</v>
      </c>
      <c r="K6066" t="s">
        <v>2124</v>
      </c>
      <c r="L6066" t="s">
        <v>1898</v>
      </c>
      <c r="M6066">
        <v>7</v>
      </c>
    </row>
    <row r="6067" spans="1:13" x14ac:dyDescent="0.3">
      <c r="A6067" t="s">
        <v>120</v>
      </c>
      <c r="B6067">
        <v>2002</v>
      </c>
      <c r="C6067" s="1">
        <v>45000</v>
      </c>
      <c r="D6067">
        <v>70000</v>
      </c>
      <c r="E6067" t="s">
        <v>10</v>
      </c>
      <c r="F6067" t="s">
        <v>25</v>
      </c>
      <c r="G6067" t="s">
        <v>12</v>
      </c>
      <c r="H6067" t="s">
        <v>126</v>
      </c>
      <c r="I6067" t="s">
        <v>1642</v>
      </c>
      <c r="J6067" t="s">
        <v>1655</v>
      </c>
      <c r="K6067" t="s">
        <v>1656</v>
      </c>
      <c r="L6067" t="s">
        <v>1657</v>
      </c>
      <c r="M6067">
        <v>4</v>
      </c>
    </row>
    <row r="6068" spans="1:13" x14ac:dyDescent="0.3">
      <c r="A6068" t="s">
        <v>2434</v>
      </c>
      <c r="B6068">
        <v>2007</v>
      </c>
      <c r="C6068" s="1">
        <v>409999</v>
      </c>
      <c r="D6068">
        <v>248119</v>
      </c>
      <c r="E6068" t="s">
        <v>14</v>
      </c>
      <c r="F6068" t="s">
        <v>25</v>
      </c>
      <c r="G6068" t="s">
        <v>12</v>
      </c>
      <c r="H6068" t="s">
        <v>151</v>
      </c>
      <c r="I6068" t="s">
        <v>2148</v>
      </c>
      <c r="J6068" t="s">
        <v>1764</v>
      </c>
      <c r="K6068" t="s">
        <v>2149</v>
      </c>
      <c r="L6068" t="s">
        <v>2150</v>
      </c>
      <c r="M6068">
        <v>8</v>
      </c>
    </row>
    <row r="6069" spans="1:13" x14ac:dyDescent="0.3">
      <c r="A6069" t="s">
        <v>411</v>
      </c>
      <c r="B6069">
        <v>2017</v>
      </c>
      <c r="C6069" s="1">
        <v>325000</v>
      </c>
      <c r="D6069">
        <v>16500</v>
      </c>
      <c r="E6069" t="s">
        <v>10</v>
      </c>
      <c r="F6069" t="s">
        <v>25</v>
      </c>
      <c r="G6069" t="s">
        <v>12</v>
      </c>
      <c r="H6069" t="s">
        <v>126</v>
      </c>
      <c r="I6069" t="s">
        <v>1915</v>
      </c>
      <c r="J6069" t="s">
        <v>1916</v>
      </c>
      <c r="K6069" t="s">
        <v>1678</v>
      </c>
      <c r="L6069" t="s">
        <v>1917</v>
      </c>
      <c r="M6069">
        <v>5</v>
      </c>
    </row>
    <row r="6070" spans="1:13" x14ac:dyDescent="0.3">
      <c r="A6070" t="s">
        <v>275</v>
      </c>
      <c r="B6070">
        <v>2016</v>
      </c>
      <c r="C6070" s="1">
        <v>350000</v>
      </c>
      <c r="D6070">
        <v>9900</v>
      </c>
      <c r="E6070" t="s">
        <v>10</v>
      </c>
      <c r="F6070" t="s">
        <v>25</v>
      </c>
      <c r="G6070" t="s">
        <v>12</v>
      </c>
      <c r="H6070" t="s">
        <v>121</v>
      </c>
      <c r="I6070" t="s">
        <v>1729</v>
      </c>
      <c r="J6070" t="s">
        <v>1730</v>
      </c>
      <c r="K6070" t="s">
        <v>1758</v>
      </c>
      <c r="L6070" t="s">
        <v>1731</v>
      </c>
      <c r="M6070">
        <v>5</v>
      </c>
    </row>
    <row r="6071" spans="1:13" x14ac:dyDescent="0.3">
      <c r="A6071" t="s">
        <v>163</v>
      </c>
      <c r="B6071">
        <v>2012</v>
      </c>
      <c r="C6071" s="1">
        <v>180000</v>
      </c>
      <c r="D6071">
        <v>80000</v>
      </c>
      <c r="E6071" t="s">
        <v>10</v>
      </c>
      <c r="F6071" t="s">
        <v>25</v>
      </c>
      <c r="G6071" t="s">
        <v>12</v>
      </c>
      <c r="H6071" t="s">
        <v>154</v>
      </c>
      <c r="I6071" t="s">
        <v>1687</v>
      </c>
      <c r="J6071" t="s">
        <v>1655</v>
      </c>
      <c r="K6071" t="s">
        <v>1688</v>
      </c>
      <c r="L6071" t="s">
        <v>1689</v>
      </c>
      <c r="M6071">
        <v>5</v>
      </c>
    </row>
    <row r="6072" spans="1:13" x14ac:dyDescent="0.3">
      <c r="A6072" t="s">
        <v>1298</v>
      </c>
      <c r="B6072">
        <v>2010</v>
      </c>
      <c r="C6072" s="1">
        <v>150000</v>
      </c>
      <c r="D6072">
        <v>100000</v>
      </c>
      <c r="E6072" t="s">
        <v>10</v>
      </c>
      <c r="F6072" t="s">
        <v>25</v>
      </c>
      <c r="G6072" t="s">
        <v>12</v>
      </c>
      <c r="H6072" t="s">
        <v>126</v>
      </c>
      <c r="I6072" t="s">
        <v>1746</v>
      </c>
      <c r="J6072" t="s">
        <v>1747</v>
      </c>
      <c r="K6072" t="s">
        <v>1640</v>
      </c>
      <c r="L6072" t="s">
        <v>3044</v>
      </c>
      <c r="M6072">
        <v>5</v>
      </c>
    </row>
    <row r="6073" spans="1:13" x14ac:dyDescent="0.3">
      <c r="A6073" t="s">
        <v>3790</v>
      </c>
      <c r="B6073">
        <v>2020</v>
      </c>
      <c r="C6073" s="1">
        <v>700000</v>
      </c>
      <c r="D6073">
        <v>20000</v>
      </c>
      <c r="E6073" t="s">
        <v>10</v>
      </c>
      <c r="F6073" t="s">
        <v>25</v>
      </c>
      <c r="G6073" t="s">
        <v>12</v>
      </c>
      <c r="H6073" t="s">
        <v>121</v>
      </c>
      <c r="I6073" t="s">
        <v>2960</v>
      </c>
      <c r="J6073" t="s">
        <v>1647</v>
      </c>
      <c r="K6073" t="s">
        <v>2630</v>
      </c>
      <c r="L6073" t="s">
        <v>2961</v>
      </c>
      <c r="M6073">
        <v>5</v>
      </c>
    </row>
    <row r="6074" spans="1:13" x14ac:dyDescent="0.3">
      <c r="A6074" t="s">
        <v>1359</v>
      </c>
      <c r="B6074">
        <v>2016</v>
      </c>
      <c r="C6074" s="1">
        <v>795000</v>
      </c>
      <c r="D6074">
        <v>90000</v>
      </c>
      <c r="E6074" t="s">
        <v>14</v>
      </c>
      <c r="F6074" t="s">
        <v>25</v>
      </c>
      <c r="G6074" t="s">
        <v>12</v>
      </c>
      <c r="H6074" t="s">
        <v>121</v>
      </c>
      <c r="I6074" t="s">
        <v>2062</v>
      </c>
      <c r="J6074" t="s">
        <v>1625</v>
      </c>
      <c r="K6074" t="s">
        <v>1685</v>
      </c>
      <c r="L6074" t="s">
        <v>1686</v>
      </c>
      <c r="M6074">
        <v>5</v>
      </c>
    </row>
    <row r="6075" spans="1:13" x14ac:dyDescent="0.3">
      <c r="A6075" t="s">
        <v>704</v>
      </c>
      <c r="B6075">
        <v>2019</v>
      </c>
      <c r="C6075" s="1">
        <v>950000</v>
      </c>
      <c r="D6075">
        <v>15000</v>
      </c>
      <c r="E6075" t="s">
        <v>14</v>
      </c>
      <c r="F6075" t="s">
        <v>25</v>
      </c>
      <c r="G6075" t="s">
        <v>12</v>
      </c>
      <c r="H6075" t="s">
        <v>121</v>
      </c>
      <c r="I6075" t="s">
        <v>2151</v>
      </c>
      <c r="J6075" t="s">
        <v>2152</v>
      </c>
      <c r="K6075" t="s">
        <v>2153</v>
      </c>
      <c r="L6075" t="s">
        <v>2154</v>
      </c>
      <c r="M6075">
        <v>6</v>
      </c>
    </row>
    <row r="6076" spans="1:13" x14ac:dyDescent="0.3">
      <c r="A6076" t="s">
        <v>1450</v>
      </c>
      <c r="B6076">
        <v>2018</v>
      </c>
      <c r="C6076" s="1">
        <v>885000</v>
      </c>
      <c r="D6076">
        <v>75000</v>
      </c>
      <c r="E6076" t="s">
        <v>14</v>
      </c>
      <c r="F6076" t="s">
        <v>25</v>
      </c>
      <c r="G6076" t="s">
        <v>19</v>
      </c>
      <c r="H6076" t="s">
        <v>121</v>
      </c>
      <c r="I6076" t="s">
        <v>1700</v>
      </c>
      <c r="J6076" t="s">
        <v>1629</v>
      </c>
      <c r="K6076" t="s">
        <v>1995</v>
      </c>
      <c r="L6076" t="s">
        <v>1819</v>
      </c>
      <c r="M6076">
        <v>5</v>
      </c>
    </row>
    <row r="6077" spans="1:13" x14ac:dyDescent="0.3">
      <c r="A6077" t="s">
        <v>494</v>
      </c>
      <c r="B6077">
        <v>2011</v>
      </c>
      <c r="C6077" s="1">
        <v>160000</v>
      </c>
      <c r="D6077">
        <v>140000</v>
      </c>
      <c r="E6077" t="s">
        <v>14</v>
      </c>
      <c r="F6077" t="s">
        <v>25</v>
      </c>
      <c r="G6077" t="s">
        <v>12</v>
      </c>
      <c r="H6077" t="s">
        <v>121</v>
      </c>
      <c r="I6077" t="s">
        <v>2031</v>
      </c>
      <c r="J6077" t="s">
        <v>1625</v>
      </c>
      <c r="K6077" t="s">
        <v>1675</v>
      </c>
      <c r="L6077" t="s">
        <v>1627</v>
      </c>
      <c r="M6077">
        <v>5</v>
      </c>
    </row>
    <row r="6078" spans="1:13" x14ac:dyDescent="0.3">
      <c r="A6078" t="s">
        <v>903</v>
      </c>
      <c r="B6078">
        <v>2012</v>
      </c>
      <c r="C6078" s="1">
        <v>300000</v>
      </c>
      <c r="D6078">
        <v>120000</v>
      </c>
      <c r="E6078" t="s">
        <v>14</v>
      </c>
      <c r="F6078" t="s">
        <v>25</v>
      </c>
      <c r="G6078" t="s">
        <v>12</v>
      </c>
      <c r="H6078" t="s">
        <v>126</v>
      </c>
      <c r="I6078" t="s">
        <v>1638</v>
      </c>
      <c r="J6078" t="s">
        <v>1639</v>
      </c>
      <c r="K6078" t="s">
        <v>1640</v>
      </c>
      <c r="L6078" t="s">
        <v>1641</v>
      </c>
      <c r="M6078">
        <v>5</v>
      </c>
    </row>
    <row r="6079" spans="1:13" x14ac:dyDescent="0.3">
      <c r="A6079" t="s">
        <v>1450</v>
      </c>
      <c r="B6079">
        <v>2018</v>
      </c>
      <c r="C6079" s="1">
        <v>950000</v>
      </c>
      <c r="D6079">
        <v>75000</v>
      </c>
      <c r="E6079" t="s">
        <v>14</v>
      </c>
      <c r="F6079" t="s">
        <v>25</v>
      </c>
      <c r="G6079" t="s">
        <v>19</v>
      </c>
      <c r="H6079" t="s">
        <v>121</v>
      </c>
      <c r="I6079" t="s">
        <v>1700</v>
      </c>
      <c r="J6079" t="s">
        <v>1629</v>
      </c>
      <c r="K6079" t="s">
        <v>1995</v>
      </c>
      <c r="L6079" t="s">
        <v>1819</v>
      </c>
      <c r="M6079">
        <v>5</v>
      </c>
    </row>
    <row r="6080" spans="1:13" x14ac:dyDescent="0.3">
      <c r="A6080" t="s">
        <v>223</v>
      </c>
      <c r="B6080">
        <v>2015</v>
      </c>
      <c r="C6080" s="1">
        <v>549000</v>
      </c>
      <c r="D6080">
        <v>90000</v>
      </c>
      <c r="E6080" t="s">
        <v>14</v>
      </c>
      <c r="F6080" t="s">
        <v>25</v>
      </c>
      <c r="G6080" t="s">
        <v>12</v>
      </c>
      <c r="H6080" t="s">
        <v>121</v>
      </c>
      <c r="I6080" t="s">
        <v>1918</v>
      </c>
      <c r="J6080" t="s">
        <v>1625</v>
      </c>
      <c r="K6080" t="s">
        <v>1811</v>
      </c>
      <c r="L6080" t="s">
        <v>1686</v>
      </c>
      <c r="M6080">
        <v>7</v>
      </c>
    </row>
    <row r="6081" spans="1:13" x14ac:dyDescent="0.3">
      <c r="A6081" t="s">
        <v>2924</v>
      </c>
      <c r="B6081">
        <v>2018</v>
      </c>
      <c r="C6081" s="1">
        <v>3000000</v>
      </c>
      <c r="D6081">
        <v>20000</v>
      </c>
      <c r="E6081" t="s">
        <v>14</v>
      </c>
      <c r="F6081" t="s">
        <v>25</v>
      </c>
      <c r="G6081" t="s">
        <v>19</v>
      </c>
      <c r="H6081" t="s">
        <v>121</v>
      </c>
      <c r="I6081" t="s">
        <v>2925</v>
      </c>
      <c r="J6081" t="s">
        <v>1793</v>
      </c>
      <c r="K6081" t="s">
        <v>2926</v>
      </c>
      <c r="L6081" t="s">
        <v>2507</v>
      </c>
      <c r="M6081">
        <v>5</v>
      </c>
    </row>
    <row r="6082" spans="1:13" x14ac:dyDescent="0.3">
      <c r="A6082" t="s">
        <v>870</v>
      </c>
      <c r="B6082">
        <v>2015</v>
      </c>
      <c r="C6082" s="1">
        <v>1200000</v>
      </c>
      <c r="D6082">
        <v>61000</v>
      </c>
      <c r="E6082" t="s">
        <v>14</v>
      </c>
      <c r="F6082" t="s">
        <v>25</v>
      </c>
      <c r="G6082" t="s">
        <v>12</v>
      </c>
      <c r="H6082" t="s">
        <v>121</v>
      </c>
      <c r="I6082" t="s">
        <v>1763</v>
      </c>
      <c r="J6082" t="s">
        <v>1764</v>
      </c>
      <c r="K6082" t="s">
        <v>1789</v>
      </c>
      <c r="L6082" t="s">
        <v>1790</v>
      </c>
      <c r="M6082">
        <v>7</v>
      </c>
    </row>
    <row r="6083" spans="1:13" x14ac:dyDescent="0.3">
      <c r="A6083" t="s">
        <v>3189</v>
      </c>
      <c r="B6083">
        <v>2012</v>
      </c>
      <c r="C6083" s="1">
        <v>570000</v>
      </c>
      <c r="D6083">
        <v>100000</v>
      </c>
      <c r="E6083" t="s">
        <v>14</v>
      </c>
      <c r="F6083" t="s">
        <v>25</v>
      </c>
      <c r="G6083" t="s">
        <v>12</v>
      </c>
      <c r="H6083" t="s">
        <v>126</v>
      </c>
      <c r="I6083" t="s">
        <v>3190</v>
      </c>
      <c r="J6083" t="s">
        <v>1667</v>
      </c>
      <c r="K6083" t="s">
        <v>1635</v>
      </c>
      <c r="L6083" t="s">
        <v>3191</v>
      </c>
      <c r="M6083">
        <v>5</v>
      </c>
    </row>
    <row r="6084" spans="1:13" x14ac:dyDescent="0.3">
      <c r="A6084" t="s">
        <v>704</v>
      </c>
      <c r="B6084">
        <v>2017</v>
      </c>
      <c r="C6084" s="1">
        <v>800000</v>
      </c>
      <c r="D6084">
        <v>60000</v>
      </c>
      <c r="E6084" t="s">
        <v>14</v>
      </c>
      <c r="F6084" t="s">
        <v>25</v>
      </c>
      <c r="G6084" t="s">
        <v>12</v>
      </c>
      <c r="H6084" t="s">
        <v>126</v>
      </c>
      <c r="I6084" t="s">
        <v>2151</v>
      </c>
      <c r="J6084" t="s">
        <v>2152</v>
      </c>
      <c r="K6084" t="s">
        <v>2153</v>
      </c>
      <c r="L6084" t="s">
        <v>2154</v>
      </c>
      <c r="M6084">
        <v>6</v>
      </c>
    </row>
    <row r="6085" spans="1:13" x14ac:dyDescent="0.3">
      <c r="A6085" t="s">
        <v>952</v>
      </c>
      <c r="B6085">
        <v>2009</v>
      </c>
      <c r="C6085" s="1">
        <v>375000</v>
      </c>
      <c r="D6085">
        <v>100000</v>
      </c>
      <c r="E6085" t="s">
        <v>14</v>
      </c>
      <c r="F6085" t="s">
        <v>25</v>
      </c>
      <c r="G6085" t="s">
        <v>12</v>
      </c>
      <c r="H6085" t="s">
        <v>121</v>
      </c>
      <c r="I6085" t="s">
        <v>2524</v>
      </c>
      <c r="J6085" t="s">
        <v>2039</v>
      </c>
      <c r="K6085" t="s">
        <v>2197</v>
      </c>
      <c r="L6085" t="s">
        <v>2242</v>
      </c>
      <c r="M6085">
        <v>5</v>
      </c>
    </row>
    <row r="6086" spans="1:13" x14ac:dyDescent="0.3">
      <c r="A6086" t="s">
        <v>357</v>
      </c>
      <c r="B6086">
        <v>2009</v>
      </c>
      <c r="C6086" s="1">
        <v>300000</v>
      </c>
      <c r="D6086">
        <v>170000</v>
      </c>
      <c r="E6086" t="s">
        <v>14</v>
      </c>
      <c r="F6086" t="s">
        <v>25</v>
      </c>
      <c r="G6086" t="s">
        <v>12</v>
      </c>
      <c r="H6086" t="s">
        <v>154</v>
      </c>
      <c r="I6086" t="s">
        <v>1994</v>
      </c>
      <c r="J6086" t="s">
        <v>2164</v>
      </c>
      <c r="K6086" t="s">
        <v>2165</v>
      </c>
      <c r="L6086" t="s">
        <v>2166</v>
      </c>
      <c r="M6086">
        <v>7</v>
      </c>
    </row>
    <row r="6087" spans="1:13" x14ac:dyDescent="0.3">
      <c r="A6087" t="s">
        <v>3617</v>
      </c>
      <c r="B6087">
        <v>2013</v>
      </c>
      <c r="C6087" s="1">
        <v>350000</v>
      </c>
      <c r="D6087">
        <v>100000</v>
      </c>
      <c r="E6087" t="s">
        <v>10</v>
      </c>
      <c r="F6087" t="s">
        <v>25</v>
      </c>
      <c r="G6087" t="s">
        <v>12</v>
      </c>
      <c r="H6087" t="s">
        <v>126</v>
      </c>
      <c r="I6087" t="s">
        <v>1957</v>
      </c>
      <c r="J6087" t="s">
        <v>2226</v>
      </c>
      <c r="K6087" t="s">
        <v>1692</v>
      </c>
      <c r="L6087" t="s">
        <v>2227</v>
      </c>
      <c r="M6087">
        <v>5</v>
      </c>
    </row>
    <row r="6088" spans="1:13" x14ac:dyDescent="0.3">
      <c r="A6088" t="s">
        <v>357</v>
      </c>
      <c r="B6088">
        <v>2011</v>
      </c>
      <c r="C6088" s="1">
        <v>400000</v>
      </c>
      <c r="D6088">
        <v>120000</v>
      </c>
      <c r="E6088" t="s">
        <v>14</v>
      </c>
      <c r="F6088" t="s">
        <v>25</v>
      </c>
      <c r="G6088" t="s">
        <v>12</v>
      </c>
      <c r="H6088" t="s">
        <v>126</v>
      </c>
      <c r="I6088" t="s">
        <v>1994</v>
      </c>
      <c r="J6088" t="s">
        <v>2164</v>
      </c>
      <c r="K6088" t="s">
        <v>2165</v>
      </c>
      <c r="L6088" t="s">
        <v>2166</v>
      </c>
      <c r="M6088">
        <v>7</v>
      </c>
    </row>
    <row r="6089" spans="1:13" x14ac:dyDescent="0.3">
      <c r="A6089" t="s">
        <v>829</v>
      </c>
      <c r="B6089">
        <v>2015</v>
      </c>
      <c r="C6089" s="1">
        <v>434999</v>
      </c>
      <c r="D6089">
        <v>50000</v>
      </c>
      <c r="E6089" t="s">
        <v>14</v>
      </c>
      <c r="F6089" t="s">
        <v>25</v>
      </c>
      <c r="G6089" t="s">
        <v>12</v>
      </c>
      <c r="H6089" t="s">
        <v>121</v>
      </c>
      <c r="I6089" t="s">
        <v>1646</v>
      </c>
      <c r="J6089" t="s">
        <v>1629</v>
      </c>
      <c r="K6089" t="s">
        <v>1701</v>
      </c>
      <c r="L6089" t="s">
        <v>2262</v>
      </c>
      <c r="M6089">
        <v>5</v>
      </c>
    </row>
    <row r="6090" spans="1:13" x14ac:dyDescent="0.3">
      <c r="A6090" t="s">
        <v>353</v>
      </c>
      <c r="B6090">
        <v>2012</v>
      </c>
      <c r="C6090" s="1">
        <v>200000</v>
      </c>
      <c r="D6090">
        <v>120000</v>
      </c>
      <c r="E6090" t="s">
        <v>10</v>
      </c>
      <c r="F6090" t="s">
        <v>25</v>
      </c>
      <c r="G6090" t="s">
        <v>12</v>
      </c>
      <c r="H6090" t="s">
        <v>126</v>
      </c>
      <c r="I6090" t="s">
        <v>1676</v>
      </c>
      <c r="J6090" t="s">
        <v>1676</v>
      </c>
      <c r="K6090" t="s">
        <v>1676</v>
      </c>
      <c r="L6090" t="s">
        <v>1676</v>
      </c>
    </row>
    <row r="6091" spans="1:13" x14ac:dyDescent="0.3">
      <c r="A6091" t="s">
        <v>354</v>
      </c>
      <c r="B6091">
        <v>2015</v>
      </c>
      <c r="C6091" s="1">
        <v>260000</v>
      </c>
      <c r="D6091">
        <v>25000</v>
      </c>
      <c r="E6091" t="s">
        <v>10</v>
      </c>
      <c r="F6091" t="s">
        <v>25</v>
      </c>
      <c r="G6091" t="s">
        <v>12</v>
      </c>
      <c r="H6091" t="s">
        <v>121</v>
      </c>
      <c r="I6091" t="s">
        <v>2085</v>
      </c>
      <c r="J6091" t="s">
        <v>1655</v>
      </c>
      <c r="K6091" t="s">
        <v>1711</v>
      </c>
      <c r="L6091" t="s">
        <v>1712</v>
      </c>
      <c r="M6091">
        <v>5</v>
      </c>
    </row>
    <row r="6092" spans="1:13" x14ac:dyDescent="0.3">
      <c r="A6092" t="s">
        <v>459</v>
      </c>
      <c r="B6092">
        <v>2013</v>
      </c>
      <c r="C6092" s="1">
        <v>450000</v>
      </c>
      <c r="D6092">
        <v>24019</v>
      </c>
      <c r="E6092" t="s">
        <v>14</v>
      </c>
      <c r="F6092" t="s">
        <v>25</v>
      </c>
      <c r="G6092" t="s">
        <v>12</v>
      </c>
      <c r="H6092" t="s">
        <v>121</v>
      </c>
      <c r="I6092" t="s">
        <v>1826</v>
      </c>
      <c r="J6092" t="s">
        <v>1625</v>
      </c>
      <c r="K6092" t="s">
        <v>1626</v>
      </c>
      <c r="L6092" t="s">
        <v>1627</v>
      </c>
      <c r="M6092">
        <v>5</v>
      </c>
    </row>
    <row r="6093" spans="1:13" x14ac:dyDescent="0.3">
      <c r="A6093" t="s">
        <v>123</v>
      </c>
      <c r="B6093">
        <v>2013</v>
      </c>
      <c r="C6093" s="1">
        <v>459999</v>
      </c>
      <c r="D6093">
        <v>80000</v>
      </c>
      <c r="E6093" t="s">
        <v>14</v>
      </c>
      <c r="F6093" t="s">
        <v>25</v>
      </c>
      <c r="G6093" t="s">
        <v>12</v>
      </c>
      <c r="H6093" t="s">
        <v>126</v>
      </c>
      <c r="I6093" t="s">
        <v>1899</v>
      </c>
      <c r="J6093" t="s">
        <v>1900</v>
      </c>
      <c r="K6093" t="s">
        <v>1901</v>
      </c>
      <c r="L6093" t="s">
        <v>1902</v>
      </c>
      <c r="M6093">
        <v>5</v>
      </c>
    </row>
    <row r="6094" spans="1:13" x14ac:dyDescent="0.3">
      <c r="A6094" t="s">
        <v>3791</v>
      </c>
      <c r="B6094">
        <v>2011</v>
      </c>
      <c r="C6094" s="1">
        <v>210000</v>
      </c>
      <c r="D6094">
        <v>100000</v>
      </c>
      <c r="E6094" t="s">
        <v>14</v>
      </c>
      <c r="F6094" t="s">
        <v>25</v>
      </c>
      <c r="G6094" t="s">
        <v>12</v>
      </c>
      <c r="H6094" t="s">
        <v>126</v>
      </c>
      <c r="I6094" t="s">
        <v>2031</v>
      </c>
      <c r="J6094" t="s">
        <v>1625</v>
      </c>
      <c r="K6094" t="s">
        <v>1675</v>
      </c>
      <c r="L6094" t="s">
        <v>2032</v>
      </c>
      <c r="M6094">
        <v>5</v>
      </c>
    </row>
    <row r="6095" spans="1:13" x14ac:dyDescent="0.3">
      <c r="A6095" t="s">
        <v>655</v>
      </c>
      <c r="B6095">
        <v>2015</v>
      </c>
      <c r="C6095" s="1">
        <v>540000</v>
      </c>
      <c r="D6095">
        <v>93000</v>
      </c>
      <c r="E6095" t="s">
        <v>10</v>
      </c>
      <c r="F6095" t="s">
        <v>25</v>
      </c>
      <c r="G6095" t="s">
        <v>12</v>
      </c>
      <c r="H6095" t="s">
        <v>126</v>
      </c>
      <c r="I6095" t="s">
        <v>1907</v>
      </c>
      <c r="J6095" t="s">
        <v>1647</v>
      </c>
      <c r="K6095" t="s">
        <v>1757</v>
      </c>
      <c r="L6095" t="s">
        <v>1709</v>
      </c>
      <c r="M6095">
        <v>5</v>
      </c>
    </row>
    <row r="6096" spans="1:13" x14ac:dyDescent="0.3">
      <c r="A6096" t="s">
        <v>230</v>
      </c>
      <c r="B6096">
        <v>2017</v>
      </c>
      <c r="C6096" s="1">
        <v>710000</v>
      </c>
      <c r="D6096">
        <v>50000</v>
      </c>
      <c r="E6096" t="s">
        <v>14</v>
      </c>
      <c r="F6096" t="s">
        <v>25</v>
      </c>
      <c r="G6096" t="s">
        <v>12</v>
      </c>
      <c r="H6096" t="s">
        <v>121</v>
      </c>
      <c r="I6096" t="s">
        <v>1684</v>
      </c>
      <c r="J6096" t="s">
        <v>1625</v>
      </c>
      <c r="K6096" t="s">
        <v>1685</v>
      </c>
      <c r="L6096" t="s">
        <v>1686</v>
      </c>
      <c r="M6096">
        <v>7</v>
      </c>
    </row>
    <row r="6097" spans="1:13" x14ac:dyDescent="0.3">
      <c r="A6097" t="s">
        <v>346</v>
      </c>
      <c r="B6097">
        <v>2018</v>
      </c>
      <c r="C6097" s="1">
        <v>285000</v>
      </c>
      <c r="D6097">
        <v>22000</v>
      </c>
      <c r="E6097" t="s">
        <v>10</v>
      </c>
      <c r="F6097" t="s">
        <v>25</v>
      </c>
      <c r="G6097" t="s">
        <v>12</v>
      </c>
      <c r="H6097" t="s">
        <v>121</v>
      </c>
      <c r="I6097" t="s">
        <v>1710</v>
      </c>
      <c r="J6097" t="s">
        <v>1655</v>
      </c>
      <c r="K6097" t="s">
        <v>1711</v>
      </c>
      <c r="L6097" t="s">
        <v>1712</v>
      </c>
      <c r="M6097">
        <v>5</v>
      </c>
    </row>
    <row r="6098" spans="1:13" x14ac:dyDescent="0.3">
      <c r="A6098" t="s">
        <v>884</v>
      </c>
      <c r="B6098">
        <v>2019</v>
      </c>
      <c r="C6098" s="1">
        <v>990000</v>
      </c>
      <c r="D6098">
        <v>19600</v>
      </c>
      <c r="E6098" t="s">
        <v>14</v>
      </c>
      <c r="F6098" t="s">
        <v>25</v>
      </c>
      <c r="G6098" t="s">
        <v>12</v>
      </c>
      <c r="H6098" t="s">
        <v>121</v>
      </c>
      <c r="I6098" t="s">
        <v>2525</v>
      </c>
      <c r="J6098" t="s">
        <v>1639</v>
      </c>
      <c r="K6098" t="s">
        <v>2090</v>
      </c>
      <c r="L6098" t="s">
        <v>1693</v>
      </c>
      <c r="M6098">
        <v>5</v>
      </c>
    </row>
    <row r="6099" spans="1:13" x14ac:dyDescent="0.3">
      <c r="A6099" t="s">
        <v>3410</v>
      </c>
      <c r="B6099">
        <v>2017</v>
      </c>
      <c r="C6099" s="1">
        <v>362000</v>
      </c>
      <c r="D6099">
        <v>104000</v>
      </c>
      <c r="E6099" t="s">
        <v>10</v>
      </c>
      <c r="F6099" t="s">
        <v>25</v>
      </c>
      <c r="G6099" t="s">
        <v>12</v>
      </c>
      <c r="H6099" t="s">
        <v>121</v>
      </c>
      <c r="I6099" t="s">
        <v>2210</v>
      </c>
      <c r="J6099" t="s">
        <v>2089</v>
      </c>
      <c r="K6099" t="s">
        <v>1696</v>
      </c>
      <c r="L6099" t="s">
        <v>2212</v>
      </c>
      <c r="M6099">
        <v>5</v>
      </c>
    </row>
    <row r="6100" spans="1:13" x14ac:dyDescent="0.3">
      <c r="A6100" t="s">
        <v>237</v>
      </c>
      <c r="B6100">
        <v>2017</v>
      </c>
      <c r="C6100" s="1">
        <v>880000</v>
      </c>
      <c r="D6100">
        <v>33000</v>
      </c>
      <c r="E6100" t="s">
        <v>14</v>
      </c>
      <c r="F6100" t="s">
        <v>25</v>
      </c>
      <c r="G6100" t="s">
        <v>12</v>
      </c>
      <c r="H6100" t="s">
        <v>121</v>
      </c>
      <c r="I6100" t="s">
        <v>1638</v>
      </c>
      <c r="J6100" t="s">
        <v>1629</v>
      </c>
      <c r="K6100" t="s">
        <v>1914</v>
      </c>
      <c r="L6100" t="s">
        <v>1836</v>
      </c>
      <c r="M6100">
        <v>5</v>
      </c>
    </row>
    <row r="6101" spans="1:13" x14ac:dyDescent="0.3">
      <c r="A6101" t="s">
        <v>1221</v>
      </c>
      <c r="B6101">
        <v>2017</v>
      </c>
      <c r="C6101" s="1">
        <v>700000</v>
      </c>
      <c r="D6101">
        <v>60000</v>
      </c>
      <c r="E6101" t="s">
        <v>14</v>
      </c>
      <c r="F6101" t="s">
        <v>25</v>
      </c>
      <c r="G6101" t="s">
        <v>12</v>
      </c>
      <c r="H6101" t="s">
        <v>121</v>
      </c>
      <c r="I6101" t="s">
        <v>2372</v>
      </c>
      <c r="J6101" t="s">
        <v>2039</v>
      </c>
      <c r="K6101" t="s">
        <v>1765</v>
      </c>
      <c r="L6101" t="s">
        <v>2105</v>
      </c>
      <c r="M6101">
        <v>7</v>
      </c>
    </row>
    <row r="6102" spans="1:13" x14ac:dyDescent="0.3">
      <c r="A6102" t="s">
        <v>2378</v>
      </c>
      <c r="B6102">
        <v>2016</v>
      </c>
      <c r="C6102" s="1">
        <v>600000</v>
      </c>
      <c r="D6102">
        <v>60000</v>
      </c>
      <c r="E6102" t="s">
        <v>14</v>
      </c>
      <c r="F6102" t="s">
        <v>25</v>
      </c>
      <c r="G6102" t="s">
        <v>12</v>
      </c>
      <c r="H6102" t="s">
        <v>121</v>
      </c>
      <c r="I6102" t="s">
        <v>2170</v>
      </c>
      <c r="J6102" t="s">
        <v>2164</v>
      </c>
      <c r="K6102" t="s">
        <v>2165</v>
      </c>
      <c r="L6102" t="s">
        <v>2325</v>
      </c>
      <c r="M6102">
        <v>9</v>
      </c>
    </row>
    <row r="6103" spans="1:13" x14ac:dyDescent="0.3">
      <c r="A6103" t="s">
        <v>188</v>
      </c>
      <c r="B6103">
        <v>2015</v>
      </c>
      <c r="C6103" s="1">
        <v>700000</v>
      </c>
      <c r="D6103">
        <v>40000</v>
      </c>
      <c r="E6103" t="s">
        <v>10</v>
      </c>
      <c r="F6103" t="s">
        <v>25</v>
      </c>
      <c r="G6103" t="s">
        <v>12</v>
      </c>
      <c r="H6103" t="s">
        <v>121</v>
      </c>
      <c r="I6103" t="s">
        <v>3792</v>
      </c>
      <c r="J6103" t="s">
        <v>1832</v>
      </c>
      <c r="K6103" t="s">
        <v>2652</v>
      </c>
      <c r="L6103" t="s">
        <v>3793</v>
      </c>
      <c r="M6103">
        <v>5</v>
      </c>
    </row>
    <row r="6104" spans="1:13" x14ac:dyDescent="0.3">
      <c r="A6104" t="s">
        <v>3595</v>
      </c>
      <c r="B6104">
        <v>2016</v>
      </c>
      <c r="C6104" s="1">
        <v>400000</v>
      </c>
      <c r="D6104">
        <v>60000</v>
      </c>
      <c r="E6104" t="s">
        <v>14</v>
      </c>
      <c r="F6104" t="s">
        <v>25</v>
      </c>
      <c r="G6104" t="s">
        <v>12</v>
      </c>
      <c r="H6104" t="s">
        <v>121</v>
      </c>
      <c r="I6104" t="s">
        <v>2141</v>
      </c>
      <c r="J6104" t="s">
        <v>2142</v>
      </c>
      <c r="K6104" t="s">
        <v>2143</v>
      </c>
      <c r="L6104" t="s">
        <v>2144</v>
      </c>
      <c r="M6104">
        <v>5</v>
      </c>
    </row>
    <row r="6105" spans="1:13" x14ac:dyDescent="0.3">
      <c r="A6105" t="s">
        <v>3794</v>
      </c>
      <c r="B6105">
        <v>2010</v>
      </c>
      <c r="C6105" s="1">
        <v>165000</v>
      </c>
      <c r="D6105">
        <v>80000</v>
      </c>
      <c r="E6105" t="s">
        <v>257</v>
      </c>
      <c r="F6105" t="s">
        <v>25</v>
      </c>
      <c r="G6105" t="s">
        <v>12</v>
      </c>
      <c r="H6105" t="s">
        <v>121</v>
      </c>
      <c r="I6105" t="s">
        <v>3539</v>
      </c>
      <c r="J6105" t="s">
        <v>2111</v>
      </c>
      <c r="K6105" t="s">
        <v>1829</v>
      </c>
      <c r="L6105" t="s">
        <v>3540</v>
      </c>
      <c r="M6105">
        <v>5</v>
      </c>
    </row>
    <row r="6106" spans="1:13" x14ac:dyDescent="0.3">
      <c r="A6106" t="s">
        <v>179</v>
      </c>
      <c r="B6106">
        <v>2007</v>
      </c>
      <c r="C6106" s="1">
        <v>350000</v>
      </c>
      <c r="D6106">
        <v>376412</v>
      </c>
      <c r="E6106" t="s">
        <v>14</v>
      </c>
      <c r="F6106" t="s">
        <v>25</v>
      </c>
      <c r="G6106" t="s">
        <v>12</v>
      </c>
      <c r="H6106" t="s">
        <v>126</v>
      </c>
      <c r="I6106" t="s">
        <v>2148</v>
      </c>
      <c r="J6106" t="s">
        <v>1764</v>
      </c>
      <c r="K6106" t="s">
        <v>2149</v>
      </c>
      <c r="L6106" t="s">
        <v>2150</v>
      </c>
      <c r="M6106">
        <v>8</v>
      </c>
    </row>
    <row r="6107" spans="1:13" x14ac:dyDescent="0.3">
      <c r="A6107" t="s">
        <v>341</v>
      </c>
      <c r="B6107">
        <v>2014</v>
      </c>
      <c r="C6107" s="1">
        <v>425000</v>
      </c>
      <c r="D6107">
        <v>80000</v>
      </c>
      <c r="E6107" t="s">
        <v>10</v>
      </c>
      <c r="F6107" t="s">
        <v>25</v>
      </c>
      <c r="G6107" t="s">
        <v>12</v>
      </c>
      <c r="H6107" t="s">
        <v>154</v>
      </c>
      <c r="I6107" t="s">
        <v>1827</v>
      </c>
      <c r="J6107" t="s">
        <v>1828</v>
      </c>
      <c r="K6107" t="s">
        <v>1829</v>
      </c>
      <c r="L6107" t="s">
        <v>1830</v>
      </c>
      <c r="M6107">
        <v>7</v>
      </c>
    </row>
    <row r="6108" spans="1:13" x14ac:dyDescent="0.3">
      <c r="A6108" t="s">
        <v>334</v>
      </c>
      <c r="B6108">
        <v>2012</v>
      </c>
      <c r="C6108" s="1">
        <v>180000</v>
      </c>
      <c r="D6108">
        <v>70000</v>
      </c>
      <c r="E6108" t="s">
        <v>10</v>
      </c>
      <c r="F6108" t="s">
        <v>25</v>
      </c>
      <c r="G6108" t="s">
        <v>12</v>
      </c>
      <c r="H6108" t="s">
        <v>121</v>
      </c>
      <c r="I6108" t="s">
        <v>1919</v>
      </c>
      <c r="J6108" t="s">
        <v>1850</v>
      </c>
      <c r="K6108" t="s">
        <v>1920</v>
      </c>
      <c r="L6108" t="s">
        <v>1921</v>
      </c>
      <c r="M6108">
        <v>5</v>
      </c>
    </row>
    <row r="6109" spans="1:13" x14ac:dyDescent="0.3">
      <c r="A6109" t="s">
        <v>558</v>
      </c>
      <c r="B6109">
        <v>2012</v>
      </c>
      <c r="C6109" s="1">
        <v>170000</v>
      </c>
      <c r="D6109">
        <v>90000</v>
      </c>
      <c r="E6109" t="s">
        <v>10</v>
      </c>
      <c r="F6109" t="s">
        <v>25</v>
      </c>
      <c r="G6109" t="s">
        <v>12</v>
      </c>
      <c r="H6109" t="s">
        <v>154</v>
      </c>
      <c r="I6109" t="s">
        <v>2249</v>
      </c>
      <c r="J6109" t="s">
        <v>1730</v>
      </c>
      <c r="K6109" t="s">
        <v>1660</v>
      </c>
      <c r="L6109" t="s">
        <v>1731</v>
      </c>
      <c r="M6109">
        <v>5</v>
      </c>
    </row>
    <row r="6110" spans="1:13" x14ac:dyDescent="0.3">
      <c r="A6110" t="s">
        <v>2608</v>
      </c>
      <c r="B6110">
        <v>2014</v>
      </c>
      <c r="C6110" s="1">
        <v>370000</v>
      </c>
      <c r="D6110">
        <v>183000</v>
      </c>
      <c r="E6110" t="s">
        <v>14</v>
      </c>
      <c r="F6110" t="s">
        <v>25</v>
      </c>
      <c r="G6110" t="s">
        <v>12</v>
      </c>
      <c r="H6110" t="s">
        <v>121</v>
      </c>
      <c r="I6110" t="s">
        <v>2170</v>
      </c>
      <c r="J6110" t="s">
        <v>2164</v>
      </c>
      <c r="K6110" t="s">
        <v>2165</v>
      </c>
      <c r="L6110" t="s">
        <v>2325</v>
      </c>
      <c r="M6110">
        <v>9</v>
      </c>
    </row>
    <row r="6111" spans="1:13" x14ac:dyDescent="0.3">
      <c r="A6111" t="s">
        <v>251</v>
      </c>
      <c r="B6111">
        <v>2018</v>
      </c>
      <c r="C6111" s="1">
        <v>800000</v>
      </c>
      <c r="D6111">
        <v>27000</v>
      </c>
      <c r="E6111" t="s">
        <v>14</v>
      </c>
      <c r="F6111" t="s">
        <v>25</v>
      </c>
      <c r="G6111" t="s">
        <v>12</v>
      </c>
      <c r="H6111" t="s">
        <v>121</v>
      </c>
      <c r="I6111" t="s">
        <v>1718</v>
      </c>
      <c r="J6111" t="s">
        <v>1625</v>
      </c>
      <c r="K6111" t="s">
        <v>1685</v>
      </c>
      <c r="L6111" t="s">
        <v>1686</v>
      </c>
      <c r="M6111">
        <v>5</v>
      </c>
    </row>
    <row r="6112" spans="1:13" x14ac:dyDescent="0.3">
      <c r="A6112" t="s">
        <v>237</v>
      </c>
      <c r="B6112">
        <v>2017</v>
      </c>
      <c r="C6112" s="1">
        <v>900000</v>
      </c>
      <c r="D6112">
        <v>35000</v>
      </c>
      <c r="E6112" t="s">
        <v>14</v>
      </c>
      <c r="F6112" t="s">
        <v>25</v>
      </c>
      <c r="G6112" t="s">
        <v>12</v>
      </c>
      <c r="H6112" t="s">
        <v>121</v>
      </c>
      <c r="I6112" t="s">
        <v>1638</v>
      </c>
      <c r="J6112" t="s">
        <v>1629</v>
      </c>
      <c r="K6112" t="s">
        <v>1914</v>
      </c>
      <c r="L6112" t="s">
        <v>1836</v>
      </c>
      <c r="M6112">
        <v>5</v>
      </c>
    </row>
    <row r="6113" spans="1:13" x14ac:dyDescent="0.3">
      <c r="A6113" t="s">
        <v>459</v>
      </c>
      <c r="B6113">
        <v>2013</v>
      </c>
      <c r="C6113" s="1">
        <v>390000</v>
      </c>
      <c r="D6113">
        <v>120000</v>
      </c>
      <c r="E6113" t="s">
        <v>14</v>
      </c>
      <c r="F6113" t="s">
        <v>25</v>
      </c>
      <c r="G6113" t="s">
        <v>12</v>
      </c>
      <c r="H6113" t="s">
        <v>121</v>
      </c>
      <c r="I6113" t="s">
        <v>1826</v>
      </c>
      <c r="J6113" t="s">
        <v>1625</v>
      </c>
      <c r="K6113" t="s">
        <v>1626</v>
      </c>
      <c r="L6113" t="s">
        <v>1627</v>
      </c>
      <c r="M6113">
        <v>5</v>
      </c>
    </row>
    <row r="6114" spans="1:13" x14ac:dyDescent="0.3">
      <c r="A6114" t="s">
        <v>219</v>
      </c>
      <c r="B6114">
        <v>2014</v>
      </c>
      <c r="C6114" s="1">
        <v>445000</v>
      </c>
      <c r="D6114">
        <v>80000</v>
      </c>
      <c r="E6114" t="s">
        <v>14</v>
      </c>
      <c r="F6114" t="s">
        <v>25</v>
      </c>
      <c r="G6114" t="s">
        <v>12</v>
      </c>
      <c r="H6114" t="s">
        <v>126</v>
      </c>
      <c r="I6114" t="s">
        <v>1624</v>
      </c>
      <c r="J6114" t="s">
        <v>1625</v>
      </c>
      <c r="K6114" t="s">
        <v>1626</v>
      </c>
      <c r="L6114" t="s">
        <v>1627</v>
      </c>
      <c r="M6114">
        <v>5</v>
      </c>
    </row>
    <row r="6115" spans="1:13" x14ac:dyDescent="0.3">
      <c r="A6115" t="s">
        <v>219</v>
      </c>
      <c r="B6115">
        <v>2014</v>
      </c>
      <c r="C6115" s="1">
        <v>459999</v>
      </c>
      <c r="D6115">
        <v>70000</v>
      </c>
      <c r="E6115" t="s">
        <v>14</v>
      </c>
      <c r="F6115" t="s">
        <v>25</v>
      </c>
      <c r="G6115" t="s">
        <v>12</v>
      </c>
      <c r="H6115" t="s">
        <v>151</v>
      </c>
      <c r="I6115" t="s">
        <v>1624</v>
      </c>
      <c r="J6115" t="s">
        <v>1625</v>
      </c>
      <c r="K6115" t="s">
        <v>1626</v>
      </c>
      <c r="L6115" t="s">
        <v>1627</v>
      </c>
      <c r="M6115">
        <v>5</v>
      </c>
    </row>
    <row r="6116" spans="1:13" x14ac:dyDescent="0.3">
      <c r="A6116" t="s">
        <v>999</v>
      </c>
      <c r="B6116">
        <v>2013</v>
      </c>
      <c r="C6116" s="1">
        <v>275000</v>
      </c>
      <c r="D6116">
        <v>55000</v>
      </c>
      <c r="E6116" t="s">
        <v>257</v>
      </c>
      <c r="F6116" t="s">
        <v>25</v>
      </c>
      <c r="G6116" t="s">
        <v>12</v>
      </c>
      <c r="H6116" t="s">
        <v>121</v>
      </c>
      <c r="I6116" t="s">
        <v>3795</v>
      </c>
      <c r="J6116" t="s">
        <v>1730</v>
      </c>
      <c r="K6116" t="s">
        <v>2247</v>
      </c>
      <c r="L6116" t="s">
        <v>3796</v>
      </c>
      <c r="M6116">
        <v>5</v>
      </c>
    </row>
    <row r="6117" spans="1:13" x14ac:dyDescent="0.3">
      <c r="A6117" t="s">
        <v>400</v>
      </c>
      <c r="B6117">
        <v>2009</v>
      </c>
      <c r="C6117" s="1">
        <v>200000</v>
      </c>
      <c r="D6117">
        <v>120000</v>
      </c>
      <c r="E6117" t="s">
        <v>14</v>
      </c>
      <c r="F6117" t="s">
        <v>25</v>
      </c>
      <c r="G6117" t="s">
        <v>12</v>
      </c>
      <c r="H6117" t="s">
        <v>126</v>
      </c>
      <c r="I6117" t="s">
        <v>2031</v>
      </c>
      <c r="J6117" t="s">
        <v>1625</v>
      </c>
      <c r="K6117" t="s">
        <v>1675</v>
      </c>
      <c r="L6117" t="s">
        <v>2032</v>
      </c>
      <c r="M6117">
        <v>5</v>
      </c>
    </row>
    <row r="6118" spans="1:13" x14ac:dyDescent="0.3">
      <c r="A6118" t="s">
        <v>3433</v>
      </c>
      <c r="B6118">
        <v>2012</v>
      </c>
      <c r="C6118" s="1">
        <v>350000</v>
      </c>
      <c r="D6118">
        <v>72000</v>
      </c>
      <c r="E6118" t="s">
        <v>10</v>
      </c>
      <c r="F6118" t="s">
        <v>25</v>
      </c>
      <c r="G6118" t="s">
        <v>12</v>
      </c>
      <c r="H6118" t="s">
        <v>126</v>
      </c>
      <c r="I6118" t="s">
        <v>2023</v>
      </c>
      <c r="J6118" t="s">
        <v>1647</v>
      </c>
      <c r="K6118" t="s">
        <v>2037</v>
      </c>
      <c r="L6118" t="s">
        <v>1865</v>
      </c>
      <c r="M6118">
        <v>5</v>
      </c>
    </row>
    <row r="6119" spans="1:13" x14ac:dyDescent="0.3">
      <c r="A6119" t="s">
        <v>3797</v>
      </c>
      <c r="B6119">
        <v>2007</v>
      </c>
      <c r="C6119" s="1">
        <v>95000</v>
      </c>
      <c r="D6119">
        <v>120000</v>
      </c>
      <c r="E6119" t="s">
        <v>14</v>
      </c>
      <c r="F6119" t="s">
        <v>25</v>
      </c>
      <c r="G6119" t="s">
        <v>12</v>
      </c>
      <c r="H6119" t="s">
        <v>126</v>
      </c>
      <c r="I6119" t="s">
        <v>2818</v>
      </c>
      <c r="J6119" t="s">
        <v>2819</v>
      </c>
      <c r="K6119" t="s">
        <v>2820</v>
      </c>
      <c r="L6119" t="s">
        <v>2821</v>
      </c>
      <c r="M6119">
        <v>7</v>
      </c>
    </row>
    <row r="6120" spans="1:13" x14ac:dyDescent="0.3">
      <c r="A6120" t="s">
        <v>174</v>
      </c>
      <c r="B6120">
        <v>2014</v>
      </c>
      <c r="C6120" s="1">
        <v>550000</v>
      </c>
      <c r="D6120">
        <v>250000</v>
      </c>
      <c r="E6120" t="s">
        <v>14</v>
      </c>
      <c r="F6120" t="s">
        <v>25</v>
      </c>
      <c r="G6120" t="s">
        <v>12</v>
      </c>
      <c r="H6120" t="s">
        <v>121</v>
      </c>
      <c r="I6120" t="s">
        <v>1658</v>
      </c>
      <c r="J6120" t="s">
        <v>1659</v>
      </c>
      <c r="K6120" t="s">
        <v>1843</v>
      </c>
      <c r="L6120" t="s">
        <v>1661</v>
      </c>
      <c r="M6120">
        <v>5</v>
      </c>
    </row>
    <row r="6121" spans="1:13" x14ac:dyDescent="0.3">
      <c r="A6121" t="s">
        <v>908</v>
      </c>
      <c r="B6121">
        <v>2016</v>
      </c>
      <c r="C6121" s="1">
        <v>900000</v>
      </c>
      <c r="D6121">
        <v>100000</v>
      </c>
      <c r="E6121" t="s">
        <v>14</v>
      </c>
      <c r="F6121" t="s">
        <v>25</v>
      </c>
      <c r="G6121" t="s">
        <v>12</v>
      </c>
      <c r="H6121" t="s">
        <v>121</v>
      </c>
      <c r="I6121" t="s">
        <v>2408</v>
      </c>
      <c r="J6121" t="s">
        <v>2409</v>
      </c>
      <c r="K6121" t="s">
        <v>2410</v>
      </c>
      <c r="L6121" t="s">
        <v>2411</v>
      </c>
      <c r="M6121">
        <v>9</v>
      </c>
    </row>
    <row r="6122" spans="1:13" x14ac:dyDescent="0.3">
      <c r="A6122" t="s">
        <v>3657</v>
      </c>
      <c r="B6122">
        <v>2013</v>
      </c>
      <c r="C6122" s="1">
        <v>350000</v>
      </c>
      <c r="D6122">
        <v>120000</v>
      </c>
      <c r="E6122" t="s">
        <v>14</v>
      </c>
      <c r="F6122" t="s">
        <v>25</v>
      </c>
      <c r="G6122" t="s">
        <v>12</v>
      </c>
      <c r="H6122" t="s">
        <v>126</v>
      </c>
      <c r="I6122" t="s">
        <v>2056</v>
      </c>
      <c r="J6122" t="s">
        <v>2159</v>
      </c>
      <c r="K6122" t="s">
        <v>2720</v>
      </c>
      <c r="L6122" t="s">
        <v>3167</v>
      </c>
      <c r="M6122">
        <v>7</v>
      </c>
    </row>
    <row r="6123" spans="1:13" x14ac:dyDescent="0.3">
      <c r="A6123" t="s">
        <v>685</v>
      </c>
      <c r="B6123">
        <v>2014</v>
      </c>
      <c r="C6123" s="1">
        <v>455999</v>
      </c>
      <c r="D6123">
        <v>32000</v>
      </c>
      <c r="E6123" t="s">
        <v>10</v>
      </c>
      <c r="F6123" t="s">
        <v>25</v>
      </c>
      <c r="G6123" t="s">
        <v>12</v>
      </c>
      <c r="H6123" t="s">
        <v>121</v>
      </c>
      <c r="I6123" t="s">
        <v>1677</v>
      </c>
      <c r="J6123" t="s">
        <v>1647</v>
      </c>
      <c r="K6123" t="s">
        <v>1682</v>
      </c>
      <c r="L6123" t="s">
        <v>1865</v>
      </c>
      <c r="M6123">
        <v>5</v>
      </c>
    </row>
    <row r="6124" spans="1:13" x14ac:dyDescent="0.3">
      <c r="A6124" t="s">
        <v>1262</v>
      </c>
      <c r="B6124">
        <v>2008</v>
      </c>
      <c r="C6124" s="1">
        <v>129000</v>
      </c>
      <c r="D6124">
        <v>60000</v>
      </c>
      <c r="E6124" t="s">
        <v>10</v>
      </c>
      <c r="F6124" t="s">
        <v>25</v>
      </c>
      <c r="G6124" t="s">
        <v>12</v>
      </c>
      <c r="H6124" t="s">
        <v>121</v>
      </c>
      <c r="I6124" t="s">
        <v>1687</v>
      </c>
      <c r="J6124" t="s">
        <v>1655</v>
      </c>
      <c r="K6124" t="s">
        <v>1688</v>
      </c>
      <c r="L6124" t="s">
        <v>1689</v>
      </c>
      <c r="M6124">
        <v>5</v>
      </c>
    </row>
    <row r="6125" spans="1:13" x14ac:dyDescent="0.3">
      <c r="A6125" t="s">
        <v>354</v>
      </c>
      <c r="B6125">
        <v>2017</v>
      </c>
      <c r="C6125" s="1">
        <v>254000</v>
      </c>
      <c r="D6125">
        <v>40000</v>
      </c>
      <c r="E6125" t="s">
        <v>10</v>
      </c>
      <c r="F6125" t="s">
        <v>25</v>
      </c>
      <c r="G6125" t="s">
        <v>12</v>
      </c>
      <c r="H6125" t="s">
        <v>121</v>
      </c>
      <c r="I6125" t="s">
        <v>1710</v>
      </c>
      <c r="J6125" t="s">
        <v>1655</v>
      </c>
      <c r="K6125" t="s">
        <v>1711</v>
      </c>
      <c r="L6125" t="s">
        <v>1712</v>
      </c>
      <c r="M6125">
        <v>5</v>
      </c>
    </row>
    <row r="6126" spans="1:13" x14ac:dyDescent="0.3">
      <c r="A6126" t="s">
        <v>3798</v>
      </c>
      <c r="B6126">
        <v>2014</v>
      </c>
      <c r="C6126" s="1">
        <v>570000</v>
      </c>
      <c r="D6126">
        <v>48000</v>
      </c>
      <c r="E6126" t="s">
        <v>14</v>
      </c>
      <c r="F6126" t="s">
        <v>25</v>
      </c>
      <c r="G6126" t="s">
        <v>12</v>
      </c>
      <c r="H6126" t="s">
        <v>121</v>
      </c>
      <c r="I6126" t="s">
        <v>2711</v>
      </c>
      <c r="J6126" t="s">
        <v>1629</v>
      </c>
      <c r="K6126" t="s">
        <v>1914</v>
      </c>
      <c r="L6126" t="s">
        <v>2712</v>
      </c>
      <c r="M6126">
        <v>5</v>
      </c>
    </row>
    <row r="6127" spans="1:13" x14ac:dyDescent="0.3">
      <c r="A6127" t="s">
        <v>2690</v>
      </c>
      <c r="B6127">
        <v>2018</v>
      </c>
      <c r="C6127" s="1">
        <v>840000</v>
      </c>
      <c r="D6127">
        <v>30000</v>
      </c>
      <c r="E6127" t="s">
        <v>14</v>
      </c>
      <c r="F6127" t="s">
        <v>25</v>
      </c>
      <c r="G6127" t="s">
        <v>12</v>
      </c>
      <c r="H6127" t="s">
        <v>121</v>
      </c>
      <c r="I6127" t="s">
        <v>2531</v>
      </c>
      <c r="J6127" t="s">
        <v>1667</v>
      </c>
      <c r="K6127" t="s">
        <v>1757</v>
      </c>
      <c r="L6127" t="s">
        <v>1686</v>
      </c>
      <c r="M6127">
        <v>5</v>
      </c>
    </row>
    <row r="6128" spans="1:13" x14ac:dyDescent="0.3">
      <c r="A6128" t="s">
        <v>953</v>
      </c>
      <c r="B6128">
        <v>2010</v>
      </c>
      <c r="C6128" s="1">
        <v>235000</v>
      </c>
      <c r="D6128">
        <v>100000</v>
      </c>
      <c r="E6128" t="s">
        <v>14</v>
      </c>
      <c r="F6128" t="s">
        <v>25</v>
      </c>
      <c r="G6128" t="s">
        <v>12</v>
      </c>
      <c r="H6128" t="s">
        <v>126</v>
      </c>
      <c r="I6128" t="s">
        <v>1741</v>
      </c>
      <c r="J6128" t="s">
        <v>1742</v>
      </c>
      <c r="K6128" t="s">
        <v>1905</v>
      </c>
      <c r="L6128" t="s">
        <v>1744</v>
      </c>
      <c r="M6128">
        <v>7</v>
      </c>
    </row>
    <row r="6129" spans="1:13" x14ac:dyDescent="0.3">
      <c r="A6129" t="s">
        <v>3799</v>
      </c>
      <c r="B6129">
        <v>2016</v>
      </c>
      <c r="C6129" s="1">
        <v>700000</v>
      </c>
      <c r="D6129">
        <v>50000</v>
      </c>
      <c r="E6129" t="s">
        <v>14</v>
      </c>
      <c r="F6129" t="s">
        <v>25</v>
      </c>
      <c r="G6129" t="s">
        <v>12</v>
      </c>
      <c r="H6129" t="s">
        <v>121</v>
      </c>
      <c r="I6129" t="s">
        <v>2372</v>
      </c>
      <c r="J6129" t="s">
        <v>2039</v>
      </c>
      <c r="K6129" t="s">
        <v>1765</v>
      </c>
      <c r="L6129" t="s">
        <v>2105</v>
      </c>
      <c r="M6129">
        <v>7</v>
      </c>
    </row>
    <row r="6130" spans="1:13" x14ac:dyDescent="0.3">
      <c r="A6130" t="s">
        <v>3784</v>
      </c>
      <c r="B6130">
        <v>2010</v>
      </c>
      <c r="C6130" s="1">
        <v>140000</v>
      </c>
      <c r="D6130">
        <v>40000</v>
      </c>
      <c r="E6130" t="s">
        <v>10</v>
      </c>
      <c r="F6130" t="s">
        <v>25</v>
      </c>
      <c r="G6130" t="s">
        <v>12</v>
      </c>
      <c r="H6130" t="s">
        <v>126</v>
      </c>
      <c r="I6130" t="s">
        <v>1676</v>
      </c>
      <c r="J6130" t="s">
        <v>1676</v>
      </c>
      <c r="K6130" t="s">
        <v>1676</v>
      </c>
      <c r="L6130" t="s">
        <v>1676</v>
      </c>
    </row>
    <row r="6131" spans="1:13" x14ac:dyDescent="0.3">
      <c r="A6131" t="s">
        <v>372</v>
      </c>
      <c r="B6131">
        <v>2018</v>
      </c>
      <c r="C6131" s="1">
        <v>528000</v>
      </c>
      <c r="D6131">
        <v>5000</v>
      </c>
      <c r="E6131" t="s">
        <v>10</v>
      </c>
      <c r="F6131" t="s">
        <v>25</v>
      </c>
      <c r="G6131" t="s">
        <v>12</v>
      </c>
      <c r="H6131" t="s">
        <v>121</v>
      </c>
      <c r="I6131" t="s">
        <v>1677</v>
      </c>
      <c r="J6131" t="s">
        <v>1647</v>
      </c>
      <c r="K6131" t="s">
        <v>1648</v>
      </c>
      <c r="L6131" t="s">
        <v>1649</v>
      </c>
      <c r="M6131">
        <v>5</v>
      </c>
    </row>
    <row r="6132" spans="1:13" x14ac:dyDescent="0.3">
      <c r="A6132" t="s">
        <v>3091</v>
      </c>
      <c r="B6132">
        <v>2017</v>
      </c>
      <c r="C6132" s="1">
        <v>1500000</v>
      </c>
      <c r="D6132">
        <v>12000</v>
      </c>
      <c r="E6132" t="s">
        <v>14</v>
      </c>
      <c r="F6132" t="s">
        <v>25</v>
      </c>
      <c r="G6132" t="s">
        <v>12</v>
      </c>
      <c r="H6132" t="s">
        <v>121</v>
      </c>
      <c r="I6132" t="s">
        <v>2172</v>
      </c>
      <c r="J6132" t="s">
        <v>2331</v>
      </c>
      <c r="K6132" t="s">
        <v>1803</v>
      </c>
      <c r="L6132" t="s">
        <v>2332</v>
      </c>
      <c r="M6132">
        <v>5</v>
      </c>
    </row>
    <row r="6133" spans="1:13" x14ac:dyDescent="0.3">
      <c r="A6133" t="s">
        <v>2378</v>
      </c>
      <c r="B6133">
        <v>2016</v>
      </c>
      <c r="C6133" s="1">
        <v>560000</v>
      </c>
      <c r="D6133">
        <v>72000</v>
      </c>
      <c r="E6133" t="s">
        <v>14</v>
      </c>
      <c r="F6133" t="s">
        <v>25</v>
      </c>
      <c r="G6133" t="s">
        <v>12</v>
      </c>
      <c r="H6133" t="s">
        <v>121</v>
      </c>
      <c r="I6133" t="s">
        <v>2170</v>
      </c>
      <c r="J6133" t="s">
        <v>2164</v>
      </c>
      <c r="K6133" t="s">
        <v>2165</v>
      </c>
      <c r="L6133" t="s">
        <v>2325</v>
      </c>
      <c r="M6133">
        <v>9</v>
      </c>
    </row>
    <row r="6134" spans="1:13" x14ac:dyDescent="0.3">
      <c r="A6134" t="s">
        <v>2378</v>
      </c>
      <c r="B6134">
        <v>2016</v>
      </c>
      <c r="C6134" s="1">
        <v>600000</v>
      </c>
      <c r="D6134">
        <v>70000</v>
      </c>
      <c r="E6134" t="s">
        <v>14</v>
      </c>
      <c r="F6134" t="s">
        <v>25</v>
      </c>
      <c r="G6134" t="s">
        <v>12</v>
      </c>
      <c r="H6134" t="s">
        <v>121</v>
      </c>
      <c r="I6134" t="s">
        <v>2170</v>
      </c>
      <c r="J6134" t="s">
        <v>2164</v>
      </c>
      <c r="K6134" t="s">
        <v>2165</v>
      </c>
      <c r="L6134" t="s">
        <v>2325</v>
      </c>
      <c r="M6134">
        <v>9</v>
      </c>
    </row>
    <row r="6135" spans="1:13" x14ac:dyDescent="0.3">
      <c r="A6135" t="s">
        <v>553</v>
      </c>
      <c r="B6135">
        <v>2007</v>
      </c>
      <c r="C6135" s="1">
        <v>102000</v>
      </c>
      <c r="D6135">
        <v>50000</v>
      </c>
      <c r="E6135" t="s">
        <v>10</v>
      </c>
      <c r="F6135" t="s">
        <v>25</v>
      </c>
      <c r="G6135" t="s">
        <v>12</v>
      </c>
      <c r="H6135" t="s">
        <v>126</v>
      </c>
      <c r="I6135" t="s">
        <v>2453</v>
      </c>
      <c r="J6135" t="s">
        <v>2454</v>
      </c>
      <c r="K6135" t="s">
        <v>2455</v>
      </c>
      <c r="L6135" t="s">
        <v>2456</v>
      </c>
      <c r="M6135">
        <v>5</v>
      </c>
    </row>
    <row r="6136" spans="1:13" x14ac:dyDescent="0.3">
      <c r="A6136" t="s">
        <v>2866</v>
      </c>
      <c r="B6136">
        <v>2014</v>
      </c>
      <c r="C6136" s="1">
        <v>750000</v>
      </c>
      <c r="D6136">
        <v>70000</v>
      </c>
      <c r="E6136" t="s">
        <v>14</v>
      </c>
      <c r="F6136" t="s">
        <v>25</v>
      </c>
      <c r="G6136" t="s">
        <v>12</v>
      </c>
      <c r="H6136" t="s">
        <v>126</v>
      </c>
      <c r="I6136" t="s">
        <v>1892</v>
      </c>
      <c r="J6136" t="s">
        <v>1742</v>
      </c>
      <c r="K6136" t="s">
        <v>2108</v>
      </c>
      <c r="L6136" t="s">
        <v>2109</v>
      </c>
      <c r="M6136">
        <v>7</v>
      </c>
    </row>
    <row r="6137" spans="1:13" x14ac:dyDescent="0.3">
      <c r="A6137" t="s">
        <v>1505</v>
      </c>
      <c r="B6137">
        <v>2010</v>
      </c>
      <c r="C6137" s="1">
        <v>148000</v>
      </c>
      <c r="D6137">
        <v>70000</v>
      </c>
      <c r="E6137" t="s">
        <v>10</v>
      </c>
      <c r="F6137" t="s">
        <v>25</v>
      </c>
      <c r="G6137" t="s">
        <v>12</v>
      </c>
      <c r="H6137" t="s">
        <v>154</v>
      </c>
      <c r="I6137" t="s">
        <v>3022</v>
      </c>
      <c r="J6137" t="s">
        <v>2454</v>
      </c>
      <c r="K6137" t="s">
        <v>2346</v>
      </c>
      <c r="L6137" t="s">
        <v>3023</v>
      </c>
      <c r="M6137">
        <v>5</v>
      </c>
    </row>
    <row r="6138" spans="1:13" x14ac:dyDescent="0.3">
      <c r="A6138" t="s">
        <v>330</v>
      </c>
      <c r="B6138">
        <v>2015</v>
      </c>
      <c r="C6138" s="1">
        <v>650000</v>
      </c>
      <c r="D6138">
        <v>50000</v>
      </c>
      <c r="E6138" t="s">
        <v>10</v>
      </c>
      <c r="F6138" t="s">
        <v>25</v>
      </c>
      <c r="G6138" t="s">
        <v>12</v>
      </c>
      <c r="H6138" t="s">
        <v>121</v>
      </c>
      <c r="I6138" t="s">
        <v>1707</v>
      </c>
      <c r="J6138" t="s">
        <v>1647</v>
      </c>
      <c r="K6138" t="s">
        <v>1708</v>
      </c>
      <c r="L6138" t="s">
        <v>1709</v>
      </c>
      <c r="M6138">
        <v>5</v>
      </c>
    </row>
    <row r="6139" spans="1:13" x14ac:dyDescent="0.3">
      <c r="A6139" t="s">
        <v>3800</v>
      </c>
      <c r="B6139">
        <v>2012</v>
      </c>
      <c r="C6139" s="1">
        <v>310000</v>
      </c>
      <c r="D6139">
        <v>40000</v>
      </c>
      <c r="E6139" t="s">
        <v>10</v>
      </c>
      <c r="F6139" t="s">
        <v>25</v>
      </c>
      <c r="G6139" t="s">
        <v>12</v>
      </c>
      <c r="H6139" t="s">
        <v>121</v>
      </c>
      <c r="I6139" t="s">
        <v>1856</v>
      </c>
      <c r="J6139" t="s">
        <v>1681</v>
      </c>
      <c r="K6139" t="s">
        <v>1675</v>
      </c>
      <c r="L6139" t="s">
        <v>1857</v>
      </c>
      <c r="M6139">
        <v>5</v>
      </c>
    </row>
    <row r="6140" spans="1:13" x14ac:dyDescent="0.3">
      <c r="A6140" t="s">
        <v>128</v>
      </c>
      <c r="B6140">
        <v>2014</v>
      </c>
      <c r="C6140" s="1">
        <v>480000</v>
      </c>
      <c r="D6140">
        <v>30000</v>
      </c>
      <c r="E6140" t="s">
        <v>10</v>
      </c>
      <c r="F6140" t="s">
        <v>25</v>
      </c>
      <c r="G6140" t="s">
        <v>12</v>
      </c>
      <c r="H6140" t="s">
        <v>121</v>
      </c>
      <c r="I6140" t="s">
        <v>1864</v>
      </c>
      <c r="J6140" t="s">
        <v>1647</v>
      </c>
      <c r="K6140" t="s">
        <v>1682</v>
      </c>
      <c r="L6140" t="s">
        <v>1865</v>
      </c>
      <c r="M6140">
        <v>5</v>
      </c>
    </row>
    <row r="6141" spans="1:13" x14ac:dyDescent="0.3">
      <c r="A6141" t="s">
        <v>346</v>
      </c>
      <c r="B6141">
        <v>2018</v>
      </c>
      <c r="C6141" s="1">
        <v>320000</v>
      </c>
      <c r="D6141">
        <v>15000</v>
      </c>
      <c r="E6141" t="s">
        <v>10</v>
      </c>
      <c r="F6141" t="s">
        <v>25</v>
      </c>
      <c r="G6141" t="s">
        <v>12</v>
      </c>
      <c r="H6141" t="s">
        <v>121</v>
      </c>
      <c r="I6141" t="s">
        <v>1710</v>
      </c>
      <c r="J6141" t="s">
        <v>1655</v>
      </c>
      <c r="K6141" t="s">
        <v>1711</v>
      </c>
      <c r="L6141" t="s">
        <v>1712</v>
      </c>
      <c r="M6141">
        <v>5</v>
      </c>
    </row>
    <row r="6142" spans="1:13" x14ac:dyDescent="0.3">
      <c r="A6142" t="s">
        <v>1553</v>
      </c>
      <c r="B6142">
        <v>2015</v>
      </c>
      <c r="C6142" s="1">
        <v>750000</v>
      </c>
      <c r="D6142">
        <v>40000</v>
      </c>
      <c r="E6142" t="s">
        <v>10</v>
      </c>
      <c r="F6142" t="s">
        <v>25</v>
      </c>
      <c r="G6142" t="s">
        <v>12</v>
      </c>
      <c r="H6142" t="s">
        <v>121</v>
      </c>
      <c r="I6142" t="s">
        <v>2065</v>
      </c>
      <c r="J6142" t="s">
        <v>1634</v>
      </c>
      <c r="K6142" t="s">
        <v>1751</v>
      </c>
      <c r="L6142" t="s">
        <v>1752</v>
      </c>
      <c r="M6142">
        <v>5</v>
      </c>
    </row>
    <row r="6143" spans="1:13" x14ac:dyDescent="0.3">
      <c r="A6143" t="s">
        <v>2281</v>
      </c>
      <c r="B6143">
        <v>2017</v>
      </c>
      <c r="C6143" s="1">
        <v>370000</v>
      </c>
      <c r="D6143">
        <v>40000</v>
      </c>
      <c r="E6143" t="s">
        <v>10</v>
      </c>
      <c r="F6143" t="s">
        <v>25</v>
      </c>
      <c r="G6143" t="s">
        <v>12</v>
      </c>
      <c r="H6143" t="s">
        <v>121</v>
      </c>
      <c r="I6143" t="s">
        <v>2098</v>
      </c>
      <c r="J6143" t="s">
        <v>1681</v>
      </c>
      <c r="K6143" t="s">
        <v>1843</v>
      </c>
      <c r="L6143" t="s">
        <v>1739</v>
      </c>
      <c r="M6143">
        <v>5</v>
      </c>
    </row>
    <row r="6144" spans="1:13" x14ac:dyDescent="0.3">
      <c r="A6144" t="s">
        <v>1256</v>
      </c>
      <c r="B6144">
        <v>2013</v>
      </c>
      <c r="C6144" s="1">
        <v>320000</v>
      </c>
      <c r="D6144">
        <v>60000</v>
      </c>
      <c r="E6144" t="s">
        <v>10</v>
      </c>
      <c r="F6144" t="s">
        <v>25</v>
      </c>
      <c r="G6144" t="s">
        <v>12</v>
      </c>
      <c r="H6144" t="s">
        <v>151</v>
      </c>
      <c r="I6144" t="s">
        <v>1723</v>
      </c>
      <c r="J6144" t="s">
        <v>1647</v>
      </c>
      <c r="K6144" t="s">
        <v>2037</v>
      </c>
      <c r="L6144" t="s">
        <v>1865</v>
      </c>
      <c r="M6144">
        <v>5</v>
      </c>
    </row>
    <row r="6145" spans="1:13" x14ac:dyDescent="0.3">
      <c r="A6145" t="s">
        <v>1256</v>
      </c>
      <c r="B6145">
        <v>2013</v>
      </c>
      <c r="C6145" s="1">
        <v>420000</v>
      </c>
      <c r="D6145">
        <v>67000</v>
      </c>
      <c r="E6145" t="s">
        <v>10</v>
      </c>
      <c r="F6145" t="s">
        <v>25</v>
      </c>
      <c r="G6145" t="s">
        <v>12</v>
      </c>
      <c r="H6145" t="s">
        <v>121</v>
      </c>
      <c r="I6145" t="s">
        <v>1723</v>
      </c>
      <c r="J6145" t="s">
        <v>1647</v>
      </c>
      <c r="K6145" t="s">
        <v>2037</v>
      </c>
      <c r="L6145" t="s">
        <v>1865</v>
      </c>
      <c r="M6145">
        <v>5</v>
      </c>
    </row>
    <row r="6146" spans="1:13" x14ac:dyDescent="0.3">
      <c r="A6146" t="s">
        <v>644</v>
      </c>
      <c r="B6146">
        <v>2010</v>
      </c>
      <c r="C6146" s="1">
        <v>240000</v>
      </c>
      <c r="D6146">
        <v>60000</v>
      </c>
      <c r="E6146" t="s">
        <v>10</v>
      </c>
      <c r="F6146" t="s">
        <v>25</v>
      </c>
      <c r="G6146" t="s">
        <v>12</v>
      </c>
      <c r="H6146" t="s">
        <v>126</v>
      </c>
      <c r="I6146" t="s">
        <v>2023</v>
      </c>
      <c r="J6146" t="s">
        <v>1643</v>
      </c>
      <c r="K6146" t="s">
        <v>2037</v>
      </c>
      <c r="L6146" t="s">
        <v>1865</v>
      </c>
      <c r="M6146">
        <v>5</v>
      </c>
    </row>
    <row r="6147" spans="1:13" x14ac:dyDescent="0.3">
      <c r="A6147" t="s">
        <v>202</v>
      </c>
      <c r="B6147">
        <v>2017</v>
      </c>
      <c r="C6147" s="1">
        <v>220000</v>
      </c>
      <c r="D6147">
        <v>60000</v>
      </c>
      <c r="E6147" t="s">
        <v>10</v>
      </c>
      <c r="F6147" t="s">
        <v>25</v>
      </c>
      <c r="G6147" t="s">
        <v>12</v>
      </c>
      <c r="H6147" t="s">
        <v>121</v>
      </c>
      <c r="I6147" t="s">
        <v>2269</v>
      </c>
      <c r="J6147" t="s">
        <v>1916</v>
      </c>
      <c r="K6147" t="s">
        <v>1678</v>
      </c>
      <c r="L6147" t="s">
        <v>1917</v>
      </c>
      <c r="M6147">
        <v>5</v>
      </c>
    </row>
    <row r="6148" spans="1:13" x14ac:dyDescent="0.3">
      <c r="A6148" t="s">
        <v>3012</v>
      </c>
      <c r="B6148">
        <v>2016</v>
      </c>
      <c r="C6148" s="1">
        <v>350000</v>
      </c>
      <c r="D6148">
        <v>30000</v>
      </c>
      <c r="E6148" t="s">
        <v>10</v>
      </c>
      <c r="F6148" t="s">
        <v>25</v>
      </c>
      <c r="G6148" t="s">
        <v>12</v>
      </c>
      <c r="H6148" t="s">
        <v>121</v>
      </c>
      <c r="I6148" t="s">
        <v>2188</v>
      </c>
      <c r="J6148" t="s">
        <v>1704</v>
      </c>
      <c r="K6148" t="s">
        <v>2064</v>
      </c>
      <c r="L6148" t="s">
        <v>1706</v>
      </c>
      <c r="M6148">
        <v>5</v>
      </c>
    </row>
    <row r="6149" spans="1:13" x14ac:dyDescent="0.3">
      <c r="A6149" t="s">
        <v>125</v>
      </c>
      <c r="B6149">
        <v>2018</v>
      </c>
      <c r="C6149" s="1">
        <v>675000</v>
      </c>
      <c r="D6149">
        <v>40000</v>
      </c>
      <c r="E6149" t="s">
        <v>14</v>
      </c>
      <c r="F6149" t="s">
        <v>25</v>
      </c>
      <c r="G6149" t="s">
        <v>12</v>
      </c>
      <c r="H6149" t="s">
        <v>121</v>
      </c>
      <c r="I6149" t="s">
        <v>2360</v>
      </c>
      <c r="J6149" t="s">
        <v>1629</v>
      </c>
      <c r="K6149" t="s">
        <v>1698</v>
      </c>
      <c r="L6149" t="s">
        <v>1686</v>
      </c>
      <c r="M6149">
        <v>5</v>
      </c>
    </row>
    <row r="6150" spans="1:13" x14ac:dyDescent="0.3">
      <c r="A6150" t="s">
        <v>653</v>
      </c>
      <c r="B6150">
        <v>2016</v>
      </c>
      <c r="C6150" s="1">
        <v>434999</v>
      </c>
      <c r="D6150">
        <v>50000</v>
      </c>
      <c r="E6150" t="s">
        <v>10</v>
      </c>
      <c r="F6150" t="s">
        <v>25</v>
      </c>
      <c r="G6150" t="s">
        <v>12</v>
      </c>
      <c r="H6150" t="s">
        <v>126</v>
      </c>
      <c r="I6150" t="s">
        <v>1813</v>
      </c>
      <c r="J6150" t="s">
        <v>1647</v>
      </c>
      <c r="K6150" t="s">
        <v>2995</v>
      </c>
      <c r="L6150" t="s">
        <v>2799</v>
      </c>
      <c r="M6150">
        <v>5</v>
      </c>
    </row>
    <row r="6151" spans="1:13" x14ac:dyDescent="0.3">
      <c r="A6151" t="s">
        <v>3801</v>
      </c>
      <c r="B6151">
        <v>2006</v>
      </c>
      <c r="C6151" s="1">
        <v>125000</v>
      </c>
      <c r="D6151">
        <v>200000</v>
      </c>
      <c r="E6151" t="s">
        <v>10</v>
      </c>
      <c r="F6151" t="s">
        <v>25</v>
      </c>
      <c r="G6151" t="s">
        <v>19</v>
      </c>
      <c r="H6151" t="s">
        <v>154</v>
      </c>
      <c r="I6151" t="s">
        <v>2856</v>
      </c>
      <c r="J6151" t="s">
        <v>2356</v>
      </c>
      <c r="K6151" t="s">
        <v>3802</v>
      </c>
      <c r="L6151" t="s">
        <v>3803</v>
      </c>
      <c r="M6151">
        <v>5</v>
      </c>
    </row>
    <row r="6152" spans="1:13" x14ac:dyDescent="0.3">
      <c r="A6152" t="s">
        <v>3744</v>
      </c>
      <c r="B6152">
        <v>2016</v>
      </c>
      <c r="C6152" s="1">
        <v>400000</v>
      </c>
      <c r="D6152">
        <v>14000</v>
      </c>
      <c r="E6152" t="s">
        <v>10</v>
      </c>
      <c r="F6152" t="s">
        <v>25</v>
      </c>
      <c r="G6152" t="s">
        <v>12</v>
      </c>
      <c r="H6152" t="s">
        <v>126</v>
      </c>
      <c r="I6152" t="s">
        <v>1680</v>
      </c>
      <c r="J6152" t="s">
        <v>1681</v>
      </c>
      <c r="K6152" t="s">
        <v>1682</v>
      </c>
      <c r="L6152" t="s">
        <v>1683</v>
      </c>
      <c r="M6152">
        <v>6</v>
      </c>
    </row>
    <row r="6153" spans="1:13" x14ac:dyDescent="0.3">
      <c r="A6153" t="s">
        <v>1590</v>
      </c>
      <c r="B6153">
        <v>2015</v>
      </c>
      <c r="C6153" s="1">
        <v>425000</v>
      </c>
      <c r="D6153">
        <v>70000</v>
      </c>
      <c r="E6153" t="s">
        <v>14</v>
      </c>
      <c r="F6153" t="s">
        <v>25</v>
      </c>
      <c r="G6153" t="s">
        <v>12</v>
      </c>
      <c r="H6153" t="s">
        <v>121</v>
      </c>
      <c r="I6153" t="s">
        <v>2408</v>
      </c>
      <c r="J6153" t="s">
        <v>2409</v>
      </c>
      <c r="K6153" t="s">
        <v>2410</v>
      </c>
      <c r="L6153" t="s">
        <v>2411</v>
      </c>
      <c r="M6153">
        <v>9</v>
      </c>
    </row>
    <row r="6154" spans="1:13" x14ac:dyDescent="0.3">
      <c r="A6154" t="s">
        <v>3804</v>
      </c>
      <c r="B6154">
        <v>2010</v>
      </c>
      <c r="C6154" s="1">
        <v>311000</v>
      </c>
      <c r="D6154">
        <v>94000</v>
      </c>
      <c r="E6154" t="s">
        <v>14</v>
      </c>
      <c r="F6154" t="s">
        <v>25</v>
      </c>
      <c r="G6154" t="s">
        <v>12</v>
      </c>
      <c r="H6154" t="s">
        <v>126</v>
      </c>
      <c r="I6154" t="s">
        <v>2031</v>
      </c>
      <c r="J6154" t="s">
        <v>1625</v>
      </c>
      <c r="K6154" t="s">
        <v>2035</v>
      </c>
      <c r="L6154" t="s">
        <v>3805</v>
      </c>
      <c r="M6154">
        <v>5</v>
      </c>
    </row>
    <row r="6155" spans="1:13" x14ac:dyDescent="0.3">
      <c r="A6155" t="s">
        <v>2985</v>
      </c>
      <c r="B6155">
        <v>2015</v>
      </c>
      <c r="C6155" s="1">
        <v>509999</v>
      </c>
      <c r="D6155">
        <v>197000</v>
      </c>
      <c r="E6155" t="s">
        <v>14</v>
      </c>
      <c r="F6155" t="s">
        <v>25</v>
      </c>
      <c r="G6155" t="s">
        <v>12</v>
      </c>
      <c r="H6155" t="s">
        <v>121</v>
      </c>
      <c r="I6155" t="s">
        <v>2408</v>
      </c>
      <c r="J6155" t="s">
        <v>2409</v>
      </c>
      <c r="K6155" t="s">
        <v>2410</v>
      </c>
      <c r="L6155" t="s">
        <v>2411</v>
      </c>
      <c r="M6155">
        <v>10</v>
      </c>
    </row>
    <row r="6156" spans="1:13" x14ac:dyDescent="0.3">
      <c r="A6156" t="s">
        <v>1301</v>
      </c>
      <c r="B6156">
        <v>2015</v>
      </c>
      <c r="C6156" s="1">
        <v>530000</v>
      </c>
      <c r="D6156">
        <v>79000</v>
      </c>
      <c r="E6156" t="s">
        <v>14</v>
      </c>
      <c r="F6156" t="s">
        <v>25</v>
      </c>
      <c r="G6156" t="s">
        <v>12</v>
      </c>
      <c r="H6156" t="s">
        <v>126</v>
      </c>
      <c r="I6156" t="s">
        <v>2574</v>
      </c>
      <c r="J6156" t="s">
        <v>1629</v>
      </c>
      <c r="K6156" t="s">
        <v>2575</v>
      </c>
      <c r="L6156" t="s">
        <v>2559</v>
      </c>
      <c r="M6156">
        <v>5</v>
      </c>
    </row>
    <row r="6157" spans="1:13" x14ac:dyDescent="0.3">
      <c r="A6157" t="s">
        <v>3806</v>
      </c>
      <c r="B6157">
        <v>2008</v>
      </c>
      <c r="C6157" s="1">
        <v>210000</v>
      </c>
      <c r="D6157">
        <v>120000</v>
      </c>
      <c r="E6157" t="s">
        <v>14</v>
      </c>
      <c r="F6157" t="s">
        <v>25</v>
      </c>
      <c r="G6157" t="s">
        <v>12</v>
      </c>
      <c r="H6157" t="s">
        <v>126</v>
      </c>
      <c r="I6157" t="s">
        <v>2339</v>
      </c>
      <c r="J6157" t="s">
        <v>3145</v>
      </c>
      <c r="K6157" t="s">
        <v>2778</v>
      </c>
      <c r="L6157" t="s">
        <v>3380</v>
      </c>
      <c r="M6157">
        <v>5</v>
      </c>
    </row>
    <row r="6158" spans="1:13" x14ac:dyDescent="0.3">
      <c r="A6158" t="s">
        <v>3807</v>
      </c>
      <c r="B6158">
        <v>2019</v>
      </c>
      <c r="C6158" s="1">
        <v>977000</v>
      </c>
      <c r="D6158">
        <v>30000</v>
      </c>
      <c r="E6158" t="s">
        <v>14</v>
      </c>
      <c r="F6158" t="s">
        <v>25</v>
      </c>
      <c r="G6158" t="s">
        <v>12</v>
      </c>
      <c r="H6158" t="s">
        <v>121</v>
      </c>
      <c r="I6158" t="s">
        <v>1670</v>
      </c>
      <c r="J6158" t="s">
        <v>1634</v>
      </c>
      <c r="K6158" t="s">
        <v>2130</v>
      </c>
      <c r="L6158" t="s">
        <v>2131</v>
      </c>
      <c r="M6158">
        <v>8</v>
      </c>
    </row>
    <row r="6159" spans="1:13" x14ac:dyDescent="0.3">
      <c r="A6159" t="s">
        <v>159</v>
      </c>
      <c r="B6159">
        <v>2018</v>
      </c>
      <c r="C6159" s="1">
        <v>440000</v>
      </c>
      <c r="D6159">
        <v>20000</v>
      </c>
      <c r="E6159" t="s">
        <v>10</v>
      </c>
      <c r="F6159" t="s">
        <v>25</v>
      </c>
      <c r="G6159" t="s">
        <v>12</v>
      </c>
      <c r="H6159" t="s">
        <v>121</v>
      </c>
      <c r="I6159" t="s">
        <v>1821</v>
      </c>
      <c r="J6159" t="s">
        <v>1730</v>
      </c>
      <c r="K6159" t="s">
        <v>1843</v>
      </c>
      <c r="L6159" t="s">
        <v>1731</v>
      </c>
      <c r="M6159">
        <v>5</v>
      </c>
    </row>
    <row r="6160" spans="1:13" x14ac:dyDescent="0.3">
      <c r="A6160" t="s">
        <v>159</v>
      </c>
      <c r="B6160">
        <v>2018</v>
      </c>
      <c r="C6160" s="1">
        <v>440000</v>
      </c>
      <c r="D6160">
        <v>17000</v>
      </c>
      <c r="E6160" t="s">
        <v>10</v>
      </c>
      <c r="F6160" t="s">
        <v>25</v>
      </c>
      <c r="G6160" t="s">
        <v>12</v>
      </c>
      <c r="H6160" t="s">
        <v>121</v>
      </c>
      <c r="I6160" t="s">
        <v>1821</v>
      </c>
      <c r="J6160" t="s">
        <v>1730</v>
      </c>
      <c r="K6160" t="s">
        <v>1843</v>
      </c>
      <c r="L6160" t="s">
        <v>1731</v>
      </c>
      <c r="M6160">
        <v>5</v>
      </c>
    </row>
    <row r="6161" spans="1:13" x14ac:dyDescent="0.3">
      <c r="A6161" t="s">
        <v>345</v>
      </c>
      <c r="B6161">
        <v>2018</v>
      </c>
      <c r="C6161" s="1">
        <v>655000</v>
      </c>
      <c r="D6161">
        <v>20000</v>
      </c>
      <c r="E6161" t="s">
        <v>10</v>
      </c>
      <c r="F6161" t="s">
        <v>25</v>
      </c>
      <c r="G6161" t="s">
        <v>12</v>
      </c>
      <c r="H6161" t="s">
        <v>121</v>
      </c>
      <c r="I6161" t="s">
        <v>1723</v>
      </c>
      <c r="J6161" t="s">
        <v>1647</v>
      </c>
      <c r="K6161" t="s">
        <v>1724</v>
      </c>
      <c r="L6161" t="s">
        <v>1725</v>
      </c>
      <c r="M6161">
        <v>5</v>
      </c>
    </row>
    <row r="6162" spans="1:13" x14ac:dyDescent="0.3">
      <c r="A6162" t="s">
        <v>410</v>
      </c>
      <c r="B6162">
        <v>2016</v>
      </c>
      <c r="C6162" s="1">
        <v>295000</v>
      </c>
      <c r="D6162">
        <v>60000</v>
      </c>
      <c r="E6162" t="s">
        <v>10</v>
      </c>
      <c r="F6162" t="s">
        <v>25</v>
      </c>
      <c r="G6162" t="s">
        <v>12</v>
      </c>
      <c r="H6162" t="s">
        <v>121</v>
      </c>
      <c r="I6162" t="s">
        <v>2080</v>
      </c>
      <c r="J6162" t="s">
        <v>2081</v>
      </c>
      <c r="K6162" t="s">
        <v>2082</v>
      </c>
      <c r="L6162" t="s">
        <v>2083</v>
      </c>
      <c r="M6162">
        <v>5</v>
      </c>
    </row>
    <row r="6163" spans="1:13" x14ac:dyDescent="0.3">
      <c r="A6163" t="s">
        <v>3808</v>
      </c>
      <c r="B6163">
        <v>2007</v>
      </c>
      <c r="C6163" s="1">
        <v>65000</v>
      </c>
      <c r="D6163">
        <v>70000</v>
      </c>
      <c r="E6163" t="s">
        <v>10</v>
      </c>
      <c r="F6163" t="s">
        <v>25</v>
      </c>
      <c r="G6163" t="s">
        <v>12</v>
      </c>
      <c r="H6163" t="s">
        <v>154</v>
      </c>
      <c r="I6163" t="s">
        <v>1962</v>
      </c>
      <c r="J6163" t="s">
        <v>1850</v>
      </c>
      <c r="K6163" t="s">
        <v>3253</v>
      </c>
      <c r="L6163" t="s">
        <v>3254</v>
      </c>
      <c r="M6163">
        <v>5</v>
      </c>
    </row>
    <row r="6164" spans="1:13" x14ac:dyDescent="0.3">
      <c r="A6164" t="s">
        <v>916</v>
      </c>
      <c r="B6164">
        <v>2017</v>
      </c>
      <c r="C6164" s="1">
        <v>1200000</v>
      </c>
      <c r="D6164">
        <v>150000</v>
      </c>
      <c r="E6164" t="s">
        <v>14</v>
      </c>
      <c r="F6164" t="s">
        <v>25</v>
      </c>
      <c r="G6164" t="s">
        <v>12</v>
      </c>
      <c r="H6164" t="s">
        <v>121</v>
      </c>
      <c r="I6164" t="s">
        <v>2072</v>
      </c>
      <c r="J6164" t="s">
        <v>1742</v>
      </c>
      <c r="K6164" t="s">
        <v>2128</v>
      </c>
      <c r="L6164" t="s">
        <v>1954</v>
      </c>
      <c r="M6164">
        <v>7</v>
      </c>
    </row>
    <row r="6165" spans="1:13" x14ac:dyDescent="0.3">
      <c r="A6165" t="s">
        <v>555</v>
      </c>
      <c r="B6165">
        <v>2017</v>
      </c>
      <c r="C6165" s="1">
        <v>1251000</v>
      </c>
      <c r="D6165">
        <v>35000</v>
      </c>
      <c r="E6165" t="s">
        <v>14</v>
      </c>
      <c r="F6165" t="s">
        <v>25</v>
      </c>
      <c r="G6165" t="s">
        <v>12</v>
      </c>
      <c r="H6165" t="s">
        <v>121</v>
      </c>
      <c r="I6165" t="s">
        <v>2072</v>
      </c>
      <c r="J6165" t="s">
        <v>1742</v>
      </c>
      <c r="K6165" t="s">
        <v>2128</v>
      </c>
      <c r="L6165" t="s">
        <v>1954</v>
      </c>
      <c r="M6165">
        <v>7</v>
      </c>
    </row>
    <row r="6166" spans="1:13" x14ac:dyDescent="0.3">
      <c r="A6166" t="s">
        <v>1136</v>
      </c>
      <c r="B6166">
        <v>2010</v>
      </c>
      <c r="C6166" s="1">
        <v>200000</v>
      </c>
      <c r="D6166">
        <v>60000</v>
      </c>
      <c r="E6166" t="s">
        <v>14</v>
      </c>
      <c r="F6166" t="s">
        <v>25</v>
      </c>
      <c r="G6166" t="s">
        <v>12</v>
      </c>
      <c r="H6166" t="s">
        <v>121</v>
      </c>
      <c r="I6166" t="s">
        <v>2838</v>
      </c>
      <c r="J6166" t="s">
        <v>1639</v>
      </c>
      <c r="K6166" t="s">
        <v>2143</v>
      </c>
      <c r="L6166" t="s">
        <v>2144</v>
      </c>
      <c r="M6166">
        <v>5</v>
      </c>
    </row>
    <row r="6167" spans="1:13" x14ac:dyDescent="0.3">
      <c r="A6167" t="s">
        <v>1264</v>
      </c>
      <c r="B6167">
        <v>2016</v>
      </c>
      <c r="C6167" s="1">
        <v>750000</v>
      </c>
      <c r="D6167">
        <v>40000</v>
      </c>
      <c r="E6167" t="s">
        <v>14</v>
      </c>
      <c r="F6167" t="s">
        <v>25</v>
      </c>
      <c r="G6167" t="s">
        <v>12</v>
      </c>
      <c r="H6167" t="s">
        <v>121</v>
      </c>
      <c r="I6167" t="s">
        <v>2266</v>
      </c>
      <c r="J6167" t="s">
        <v>1639</v>
      </c>
      <c r="K6167" t="s">
        <v>1692</v>
      </c>
      <c r="L6167" t="s">
        <v>2267</v>
      </c>
      <c r="M6167">
        <v>5</v>
      </c>
    </row>
    <row r="6168" spans="1:13" x14ac:dyDescent="0.3">
      <c r="A6168" t="s">
        <v>773</v>
      </c>
      <c r="B6168">
        <v>2018</v>
      </c>
      <c r="C6168" s="1">
        <v>400000</v>
      </c>
      <c r="D6168">
        <v>60000</v>
      </c>
      <c r="E6168" t="s">
        <v>22</v>
      </c>
      <c r="F6168" t="s">
        <v>25</v>
      </c>
      <c r="G6168" t="s">
        <v>12</v>
      </c>
      <c r="H6168" t="s">
        <v>121</v>
      </c>
      <c r="I6168" t="s">
        <v>2067</v>
      </c>
      <c r="J6168" t="s">
        <v>1730</v>
      </c>
      <c r="K6168" t="s">
        <v>2068</v>
      </c>
      <c r="L6168" t="s">
        <v>1855</v>
      </c>
      <c r="M6168">
        <v>5</v>
      </c>
    </row>
    <row r="6169" spans="1:13" x14ac:dyDescent="0.3">
      <c r="A6169" t="s">
        <v>1087</v>
      </c>
      <c r="B6169">
        <v>2017</v>
      </c>
      <c r="C6169" s="1">
        <v>475000</v>
      </c>
      <c r="D6169">
        <v>57000</v>
      </c>
      <c r="E6169" t="s">
        <v>10</v>
      </c>
      <c r="F6169" t="s">
        <v>25</v>
      </c>
      <c r="G6169" t="s">
        <v>12</v>
      </c>
      <c r="H6169" t="s">
        <v>121</v>
      </c>
      <c r="I6169" t="s">
        <v>1750</v>
      </c>
      <c r="J6169" t="s">
        <v>1681</v>
      </c>
      <c r="K6169" t="s">
        <v>1922</v>
      </c>
      <c r="L6169" t="s">
        <v>1923</v>
      </c>
      <c r="M6169">
        <v>5</v>
      </c>
    </row>
    <row r="6170" spans="1:13" x14ac:dyDescent="0.3">
      <c r="A6170" t="s">
        <v>3809</v>
      </c>
      <c r="B6170">
        <v>2012</v>
      </c>
      <c r="C6170" s="1">
        <v>110000</v>
      </c>
      <c r="D6170">
        <v>120000</v>
      </c>
      <c r="E6170" t="s">
        <v>14</v>
      </c>
      <c r="F6170" t="s">
        <v>25</v>
      </c>
      <c r="G6170" t="s">
        <v>12</v>
      </c>
      <c r="H6170" t="s">
        <v>126</v>
      </c>
      <c r="I6170" t="s">
        <v>1750</v>
      </c>
      <c r="J6170" t="s">
        <v>1896</v>
      </c>
      <c r="K6170" t="s">
        <v>2124</v>
      </c>
      <c r="L6170" t="s">
        <v>3810</v>
      </c>
      <c r="M6170">
        <v>5</v>
      </c>
    </row>
    <row r="6171" spans="1:13" x14ac:dyDescent="0.3">
      <c r="A6171" t="s">
        <v>2827</v>
      </c>
      <c r="B6171">
        <v>2017</v>
      </c>
      <c r="C6171" s="1">
        <v>350000</v>
      </c>
      <c r="D6171">
        <v>30000</v>
      </c>
      <c r="E6171" t="s">
        <v>10</v>
      </c>
      <c r="F6171" t="s">
        <v>25</v>
      </c>
      <c r="G6171" t="s">
        <v>12</v>
      </c>
      <c r="H6171" t="s">
        <v>121</v>
      </c>
      <c r="I6171" t="s">
        <v>1915</v>
      </c>
      <c r="J6171" t="s">
        <v>1916</v>
      </c>
      <c r="K6171" t="s">
        <v>1678</v>
      </c>
      <c r="L6171" t="s">
        <v>1917</v>
      </c>
      <c r="M6171">
        <v>5</v>
      </c>
    </row>
    <row r="6172" spans="1:13" x14ac:dyDescent="0.3">
      <c r="A6172" t="s">
        <v>832</v>
      </c>
      <c r="B6172">
        <v>2016</v>
      </c>
      <c r="C6172" s="1">
        <v>450000</v>
      </c>
      <c r="D6172">
        <v>175000</v>
      </c>
      <c r="E6172" t="s">
        <v>14</v>
      </c>
      <c r="F6172" t="s">
        <v>25</v>
      </c>
      <c r="G6172" t="s">
        <v>12</v>
      </c>
      <c r="H6172" t="s">
        <v>121</v>
      </c>
      <c r="I6172" t="s">
        <v>1624</v>
      </c>
      <c r="J6172" t="s">
        <v>1625</v>
      </c>
      <c r="K6172" t="s">
        <v>1626</v>
      </c>
      <c r="L6172" t="s">
        <v>1627</v>
      </c>
      <c r="M6172">
        <v>5</v>
      </c>
    </row>
    <row r="6173" spans="1:13" x14ac:dyDescent="0.3">
      <c r="A6173" t="s">
        <v>717</v>
      </c>
      <c r="B6173">
        <v>2010</v>
      </c>
      <c r="C6173" s="1">
        <v>150000</v>
      </c>
      <c r="D6173">
        <v>90000</v>
      </c>
      <c r="E6173" t="s">
        <v>14</v>
      </c>
      <c r="F6173" t="s">
        <v>25</v>
      </c>
      <c r="G6173" t="s">
        <v>12</v>
      </c>
      <c r="H6173" t="s">
        <v>121</v>
      </c>
      <c r="I6173" t="s">
        <v>1733</v>
      </c>
      <c r="J6173" t="s">
        <v>1896</v>
      </c>
      <c r="K6173" t="s">
        <v>2124</v>
      </c>
      <c r="L6173" t="s">
        <v>2244</v>
      </c>
      <c r="M6173">
        <v>5</v>
      </c>
    </row>
    <row r="6174" spans="1:13" x14ac:dyDescent="0.3">
      <c r="A6174" t="s">
        <v>2604</v>
      </c>
      <c r="B6174">
        <v>2009</v>
      </c>
      <c r="C6174" s="1">
        <v>80000</v>
      </c>
      <c r="D6174">
        <v>110000</v>
      </c>
      <c r="E6174" t="s">
        <v>14</v>
      </c>
      <c r="F6174" t="s">
        <v>25</v>
      </c>
      <c r="G6174" t="s">
        <v>12</v>
      </c>
      <c r="H6174" t="s">
        <v>126</v>
      </c>
      <c r="I6174" t="s">
        <v>2321</v>
      </c>
      <c r="J6174" t="s">
        <v>1639</v>
      </c>
      <c r="K6174" t="s">
        <v>2322</v>
      </c>
      <c r="L6174" t="s">
        <v>2323</v>
      </c>
      <c r="M6174">
        <v>5</v>
      </c>
    </row>
    <row r="6175" spans="1:13" x14ac:dyDescent="0.3">
      <c r="A6175" t="s">
        <v>246</v>
      </c>
      <c r="B6175">
        <v>2015</v>
      </c>
      <c r="C6175" s="1">
        <v>430000</v>
      </c>
      <c r="D6175">
        <v>35000</v>
      </c>
      <c r="E6175" t="s">
        <v>10</v>
      </c>
      <c r="F6175" t="s">
        <v>25</v>
      </c>
      <c r="G6175" t="s">
        <v>12</v>
      </c>
      <c r="H6175" t="s">
        <v>126</v>
      </c>
      <c r="I6175" t="s">
        <v>1723</v>
      </c>
      <c r="J6175" t="s">
        <v>1647</v>
      </c>
      <c r="K6175" t="s">
        <v>1724</v>
      </c>
      <c r="L6175" t="s">
        <v>1725</v>
      </c>
      <c r="M6175">
        <v>5</v>
      </c>
    </row>
    <row r="6176" spans="1:13" x14ac:dyDescent="0.3">
      <c r="A6176" t="s">
        <v>3429</v>
      </c>
      <c r="B6176">
        <v>2017</v>
      </c>
      <c r="C6176" s="1">
        <v>1450000</v>
      </c>
      <c r="D6176">
        <v>81000</v>
      </c>
      <c r="E6176" t="s">
        <v>14</v>
      </c>
      <c r="F6176" t="s">
        <v>25</v>
      </c>
      <c r="G6176" t="s">
        <v>12</v>
      </c>
      <c r="H6176" t="s">
        <v>121</v>
      </c>
      <c r="I6176" t="s">
        <v>2669</v>
      </c>
      <c r="J6176" t="s">
        <v>2670</v>
      </c>
      <c r="K6176" t="s">
        <v>2671</v>
      </c>
      <c r="L6176" t="s">
        <v>2672</v>
      </c>
      <c r="M6176">
        <v>7</v>
      </c>
    </row>
    <row r="6177" spans="1:13" x14ac:dyDescent="0.3">
      <c r="A6177" t="s">
        <v>235</v>
      </c>
      <c r="B6177">
        <v>2011</v>
      </c>
      <c r="C6177" s="1">
        <v>360000</v>
      </c>
      <c r="D6177">
        <v>100000</v>
      </c>
      <c r="E6177" t="s">
        <v>14</v>
      </c>
      <c r="F6177" t="s">
        <v>25</v>
      </c>
      <c r="G6177" t="s">
        <v>12</v>
      </c>
      <c r="H6177" t="s">
        <v>121</v>
      </c>
      <c r="I6177" t="s">
        <v>2808</v>
      </c>
      <c r="J6177" t="s">
        <v>2000</v>
      </c>
      <c r="K6177" t="s">
        <v>2277</v>
      </c>
      <c r="L6177" t="s">
        <v>2583</v>
      </c>
      <c r="M6177">
        <v>5</v>
      </c>
    </row>
    <row r="6178" spans="1:13" x14ac:dyDescent="0.3">
      <c r="A6178" t="s">
        <v>658</v>
      </c>
      <c r="B6178">
        <v>2017</v>
      </c>
      <c r="C6178" s="1">
        <v>1445000</v>
      </c>
      <c r="D6178">
        <v>60000</v>
      </c>
      <c r="E6178" t="s">
        <v>14</v>
      </c>
      <c r="F6178" t="s">
        <v>25</v>
      </c>
      <c r="G6178" t="s">
        <v>19</v>
      </c>
      <c r="H6178" t="s">
        <v>121</v>
      </c>
      <c r="I6178" t="s">
        <v>2072</v>
      </c>
      <c r="J6178" t="s">
        <v>1742</v>
      </c>
      <c r="K6178" t="s">
        <v>2128</v>
      </c>
      <c r="L6178" t="s">
        <v>1954</v>
      </c>
      <c r="M6178">
        <v>7</v>
      </c>
    </row>
    <row r="6179" spans="1:13" x14ac:dyDescent="0.3">
      <c r="A6179" t="s">
        <v>3811</v>
      </c>
      <c r="B6179">
        <v>2016</v>
      </c>
      <c r="C6179" s="1">
        <v>670000</v>
      </c>
      <c r="D6179">
        <v>60000</v>
      </c>
      <c r="E6179" t="s">
        <v>14</v>
      </c>
      <c r="F6179" t="s">
        <v>25</v>
      </c>
      <c r="G6179" t="s">
        <v>12</v>
      </c>
      <c r="H6179" t="s">
        <v>121</v>
      </c>
      <c r="I6179" t="s">
        <v>1777</v>
      </c>
      <c r="J6179" t="s">
        <v>1629</v>
      </c>
      <c r="K6179" t="s">
        <v>1698</v>
      </c>
      <c r="L6179" t="s">
        <v>1686</v>
      </c>
      <c r="M6179">
        <v>5</v>
      </c>
    </row>
    <row r="6180" spans="1:13" x14ac:dyDescent="0.3">
      <c r="A6180" t="s">
        <v>3812</v>
      </c>
      <c r="B6180">
        <v>2016</v>
      </c>
      <c r="C6180" s="1">
        <v>2000000</v>
      </c>
      <c r="D6180">
        <v>70000</v>
      </c>
      <c r="E6180" t="s">
        <v>10</v>
      </c>
      <c r="F6180" t="s">
        <v>25</v>
      </c>
      <c r="G6180" t="s">
        <v>19</v>
      </c>
      <c r="H6180" t="s">
        <v>121</v>
      </c>
      <c r="I6180" t="s">
        <v>2366</v>
      </c>
      <c r="J6180" t="s">
        <v>2000</v>
      </c>
      <c r="K6180" t="s">
        <v>2001</v>
      </c>
      <c r="L6180" t="s">
        <v>2006</v>
      </c>
      <c r="M6180">
        <v>5</v>
      </c>
    </row>
    <row r="6181" spans="1:13" x14ac:dyDescent="0.3">
      <c r="A6181" t="s">
        <v>181</v>
      </c>
      <c r="B6181">
        <v>2010</v>
      </c>
      <c r="C6181" s="1">
        <v>175000</v>
      </c>
      <c r="D6181">
        <v>83000</v>
      </c>
      <c r="E6181" t="s">
        <v>10</v>
      </c>
      <c r="F6181" t="s">
        <v>25</v>
      </c>
      <c r="G6181" t="s">
        <v>12</v>
      </c>
      <c r="H6181" t="s">
        <v>126</v>
      </c>
      <c r="I6181" t="s">
        <v>1676</v>
      </c>
      <c r="J6181" t="s">
        <v>1676</v>
      </c>
      <c r="K6181" t="s">
        <v>1676</v>
      </c>
      <c r="L6181" t="s">
        <v>1676</v>
      </c>
    </row>
    <row r="6182" spans="1:13" x14ac:dyDescent="0.3">
      <c r="A6182" t="s">
        <v>770</v>
      </c>
      <c r="B6182">
        <v>2015</v>
      </c>
      <c r="C6182" s="1">
        <v>440000</v>
      </c>
      <c r="D6182">
        <v>50000</v>
      </c>
      <c r="E6182" t="s">
        <v>14</v>
      </c>
      <c r="F6182" t="s">
        <v>25</v>
      </c>
      <c r="G6182" t="s">
        <v>12</v>
      </c>
      <c r="H6182" t="s">
        <v>121</v>
      </c>
      <c r="I6182" t="s">
        <v>2360</v>
      </c>
      <c r="J6182" t="s">
        <v>1629</v>
      </c>
      <c r="K6182" t="s">
        <v>1698</v>
      </c>
      <c r="L6182" t="s">
        <v>1686</v>
      </c>
      <c r="M6182">
        <v>5</v>
      </c>
    </row>
    <row r="6183" spans="1:13" x14ac:dyDescent="0.3">
      <c r="A6183" t="s">
        <v>815</v>
      </c>
      <c r="B6183">
        <v>2012</v>
      </c>
      <c r="C6183" s="1">
        <v>254999</v>
      </c>
      <c r="D6183">
        <v>90000</v>
      </c>
      <c r="E6183" t="s">
        <v>14</v>
      </c>
      <c r="F6183" t="s">
        <v>25</v>
      </c>
      <c r="G6183" t="s">
        <v>12</v>
      </c>
      <c r="H6183" t="s">
        <v>121</v>
      </c>
      <c r="I6183" t="s">
        <v>1638</v>
      </c>
      <c r="J6183" t="s">
        <v>1639</v>
      </c>
      <c r="K6183" t="s">
        <v>1640</v>
      </c>
      <c r="L6183" t="s">
        <v>1641</v>
      </c>
      <c r="M6183">
        <v>5</v>
      </c>
    </row>
    <row r="6184" spans="1:13" x14ac:dyDescent="0.3">
      <c r="A6184" t="s">
        <v>1161</v>
      </c>
      <c r="B6184">
        <v>2018</v>
      </c>
      <c r="C6184" s="1">
        <v>530000</v>
      </c>
      <c r="D6184">
        <v>65000</v>
      </c>
      <c r="E6184" t="s">
        <v>10</v>
      </c>
      <c r="F6184" t="s">
        <v>25</v>
      </c>
      <c r="G6184" t="s">
        <v>12</v>
      </c>
      <c r="H6184" t="s">
        <v>121</v>
      </c>
      <c r="I6184" t="s">
        <v>1845</v>
      </c>
      <c r="J6184" t="s">
        <v>1681</v>
      </c>
      <c r="K6184" t="s">
        <v>1758</v>
      </c>
      <c r="L6184" t="s">
        <v>1739</v>
      </c>
      <c r="M6184">
        <v>7</v>
      </c>
    </row>
    <row r="6185" spans="1:13" x14ac:dyDescent="0.3">
      <c r="A6185" t="s">
        <v>3813</v>
      </c>
      <c r="B6185">
        <v>2016</v>
      </c>
      <c r="C6185" s="1">
        <v>890000</v>
      </c>
      <c r="D6185">
        <v>40000</v>
      </c>
      <c r="E6185" t="s">
        <v>14</v>
      </c>
      <c r="F6185" t="s">
        <v>25</v>
      </c>
      <c r="G6185" t="s">
        <v>12</v>
      </c>
      <c r="H6185" t="s">
        <v>126</v>
      </c>
      <c r="I6185" t="s">
        <v>1746</v>
      </c>
      <c r="J6185" t="s">
        <v>2356</v>
      </c>
      <c r="K6185" t="s">
        <v>2108</v>
      </c>
      <c r="L6185" t="s">
        <v>2474</v>
      </c>
      <c r="M6185">
        <v>7</v>
      </c>
    </row>
    <row r="6186" spans="1:13" x14ac:dyDescent="0.3">
      <c r="A6186" t="s">
        <v>790</v>
      </c>
      <c r="B6186">
        <v>2013</v>
      </c>
      <c r="C6186" s="1">
        <v>280000</v>
      </c>
      <c r="D6186">
        <v>80000</v>
      </c>
      <c r="E6186" t="s">
        <v>14</v>
      </c>
      <c r="F6186" t="s">
        <v>25</v>
      </c>
      <c r="G6186" t="s">
        <v>12</v>
      </c>
      <c r="H6186" t="s">
        <v>126</v>
      </c>
      <c r="I6186" t="s">
        <v>2442</v>
      </c>
      <c r="J6186" t="s">
        <v>1704</v>
      </c>
      <c r="K6186" t="s">
        <v>1675</v>
      </c>
      <c r="L6186" t="s">
        <v>2443</v>
      </c>
      <c r="M6186">
        <v>5</v>
      </c>
    </row>
    <row r="6187" spans="1:13" x14ac:dyDescent="0.3">
      <c r="A6187" t="s">
        <v>987</v>
      </c>
      <c r="B6187">
        <v>2017</v>
      </c>
      <c r="C6187" s="1">
        <v>725000</v>
      </c>
      <c r="D6187">
        <v>35000</v>
      </c>
      <c r="E6187" t="s">
        <v>10</v>
      </c>
      <c r="F6187" t="s">
        <v>25</v>
      </c>
      <c r="G6187" t="s">
        <v>19</v>
      </c>
      <c r="H6187" t="s">
        <v>121</v>
      </c>
      <c r="I6187" t="s">
        <v>1869</v>
      </c>
      <c r="J6187" t="s">
        <v>1647</v>
      </c>
      <c r="K6187" t="s">
        <v>1870</v>
      </c>
      <c r="L6187" t="s">
        <v>1871</v>
      </c>
      <c r="M6187">
        <v>5</v>
      </c>
    </row>
    <row r="6188" spans="1:13" x14ac:dyDescent="0.3">
      <c r="A6188" t="s">
        <v>1205</v>
      </c>
      <c r="B6188">
        <v>2016</v>
      </c>
      <c r="C6188" s="1">
        <v>700000</v>
      </c>
      <c r="D6188">
        <v>30000</v>
      </c>
      <c r="E6188" t="s">
        <v>14</v>
      </c>
      <c r="F6188" t="s">
        <v>25</v>
      </c>
      <c r="G6188" t="s">
        <v>12</v>
      </c>
      <c r="H6188" t="s">
        <v>121</v>
      </c>
      <c r="I6188" t="s">
        <v>2372</v>
      </c>
      <c r="J6188" t="s">
        <v>2039</v>
      </c>
      <c r="K6188" t="s">
        <v>1765</v>
      </c>
      <c r="L6188" t="s">
        <v>2105</v>
      </c>
      <c r="M6188">
        <v>7</v>
      </c>
    </row>
    <row r="6189" spans="1:13" x14ac:dyDescent="0.3">
      <c r="A6189" t="s">
        <v>545</v>
      </c>
      <c r="B6189">
        <v>2007</v>
      </c>
      <c r="C6189" s="1">
        <v>90000</v>
      </c>
      <c r="D6189">
        <v>70000</v>
      </c>
      <c r="E6189" t="s">
        <v>10</v>
      </c>
      <c r="F6189" t="s">
        <v>25</v>
      </c>
      <c r="G6189" t="s">
        <v>12</v>
      </c>
      <c r="H6189" t="s">
        <v>121</v>
      </c>
      <c r="I6189" t="s">
        <v>1713</v>
      </c>
      <c r="J6189" t="s">
        <v>1730</v>
      </c>
      <c r="K6189" t="s">
        <v>1660</v>
      </c>
      <c r="L6189" t="s">
        <v>1731</v>
      </c>
      <c r="M6189">
        <v>5</v>
      </c>
    </row>
    <row r="6190" spans="1:13" x14ac:dyDescent="0.3">
      <c r="A6190" t="s">
        <v>150</v>
      </c>
      <c r="B6190">
        <v>2015</v>
      </c>
      <c r="C6190" s="1">
        <v>287000</v>
      </c>
      <c r="D6190">
        <v>100000</v>
      </c>
      <c r="E6190" t="s">
        <v>10</v>
      </c>
      <c r="F6190" t="s">
        <v>25</v>
      </c>
      <c r="G6190" t="s">
        <v>12</v>
      </c>
      <c r="H6190" t="s">
        <v>126</v>
      </c>
      <c r="I6190" t="s">
        <v>1849</v>
      </c>
      <c r="J6190" t="s">
        <v>1850</v>
      </c>
      <c r="K6190" t="s">
        <v>1851</v>
      </c>
      <c r="L6190" t="s">
        <v>1852</v>
      </c>
      <c r="M6190">
        <v>5</v>
      </c>
    </row>
    <row r="6191" spans="1:13" x14ac:dyDescent="0.3">
      <c r="A6191" t="s">
        <v>1535</v>
      </c>
      <c r="B6191">
        <v>2018</v>
      </c>
      <c r="C6191" s="1">
        <v>1380000</v>
      </c>
      <c r="D6191">
        <v>55000</v>
      </c>
      <c r="E6191" t="s">
        <v>10</v>
      </c>
      <c r="F6191" t="s">
        <v>25</v>
      </c>
      <c r="G6191" t="s">
        <v>19</v>
      </c>
      <c r="H6191" t="s">
        <v>121</v>
      </c>
      <c r="I6191" t="s">
        <v>1768</v>
      </c>
      <c r="J6191" t="s">
        <v>1734</v>
      </c>
      <c r="K6191" t="s">
        <v>1735</v>
      </c>
      <c r="L6191" t="s">
        <v>2962</v>
      </c>
      <c r="M6191">
        <v>5</v>
      </c>
    </row>
    <row r="6192" spans="1:13" x14ac:dyDescent="0.3">
      <c r="A6192" t="s">
        <v>147</v>
      </c>
      <c r="B6192">
        <v>2013</v>
      </c>
      <c r="C6192" s="1">
        <v>750000</v>
      </c>
      <c r="D6192">
        <v>80000</v>
      </c>
      <c r="E6192" t="s">
        <v>14</v>
      </c>
      <c r="F6192" t="s">
        <v>25</v>
      </c>
      <c r="G6192" t="s">
        <v>12</v>
      </c>
      <c r="H6192" t="s">
        <v>126</v>
      </c>
      <c r="I6192" t="s">
        <v>1763</v>
      </c>
      <c r="J6192" t="s">
        <v>1764</v>
      </c>
      <c r="K6192" t="s">
        <v>1789</v>
      </c>
      <c r="L6192" t="s">
        <v>1790</v>
      </c>
      <c r="M6192">
        <v>7</v>
      </c>
    </row>
    <row r="6193" spans="1:13" x14ac:dyDescent="0.3">
      <c r="A6193" t="s">
        <v>368</v>
      </c>
      <c r="B6193">
        <v>2016</v>
      </c>
      <c r="C6193" s="1">
        <v>650000</v>
      </c>
      <c r="D6193">
        <v>40000</v>
      </c>
      <c r="E6193" t="s">
        <v>10</v>
      </c>
      <c r="F6193" t="s">
        <v>25</v>
      </c>
      <c r="G6193" t="s">
        <v>12</v>
      </c>
      <c r="H6193" t="s">
        <v>121</v>
      </c>
      <c r="I6193" t="s">
        <v>2657</v>
      </c>
      <c r="J6193" t="s">
        <v>1639</v>
      </c>
      <c r="K6193" t="s">
        <v>2396</v>
      </c>
      <c r="L6193" t="s">
        <v>2658</v>
      </c>
      <c r="M6193">
        <v>5</v>
      </c>
    </row>
    <row r="6194" spans="1:13" x14ac:dyDescent="0.3">
      <c r="A6194" t="s">
        <v>605</v>
      </c>
      <c r="B6194">
        <v>2013</v>
      </c>
      <c r="C6194" s="1">
        <v>240000</v>
      </c>
      <c r="D6194">
        <v>108916</v>
      </c>
      <c r="E6194" t="s">
        <v>10</v>
      </c>
      <c r="F6194" t="s">
        <v>25</v>
      </c>
      <c r="G6194" t="s">
        <v>12</v>
      </c>
      <c r="H6194" t="s">
        <v>126</v>
      </c>
      <c r="I6194" t="s">
        <v>1821</v>
      </c>
      <c r="J6194" t="s">
        <v>1730</v>
      </c>
      <c r="K6194" t="s">
        <v>1843</v>
      </c>
      <c r="L6194" t="s">
        <v>1731</v>
      </c>
      <c r="M6194">
        <v>5</v>
      </c>
    </row>
    <row r="6195" spans="1:13" x14ac:dyDescent="0.3">
      <c r="A6195" t="s">
        <v>1007</v>
      </c>
      <c r="B6195">
        <v>2013</v>
      </c>
      <c r="C6195" s="1">
        <v>290000</v>
      </c>
      <c r="D6195">
        <v>40000</v>
      </c>
      <c r="E6195" t="s">
        <v>10</v>
      </c>
      <c r="F6195" t="s">
        <v>25</v>
      </c>
      <c r="G6195" t="s">
        <v>12</v>
      </c>
      <c r="H6195" t="s">
        <v>126</v>
      </c>
      <c r="I6195" t="s">
        <v>2031</v>
      </c>
      <c r="J6195" t="s">
        <v>2250</v>
      </c>
      <c r="K6195" t="s">
        <v>2251</v>
      </c>
      <c r="L6195" t="s">
        <v>2252</v>
      </c>
      <c r="M6195">
        <v>5</v>
      </c>
    </row>
    <row r="6196" spans="1:13" x14ac:dyDescent="0.3">
      <c r="A6196" t="s">
        <v>241</v>
      </c>
      <c r="B6196">
        <v>2014</v>
      </c>
      <c r="C6196" s="1">
        <v>229999</v>
      </c>
      <c r="D6196">
        <v>80000</v>
      </c>
      <c r="E6196" t="s">
        <v>10</v>
      </c>
      <c r="F6196" t="s">
        <v>25</v>
      </c>
      <c r="G6196" t="s">
        <v>12</v>
      </c>
      <c r="H6196" t="s">
        <v>121</v>
      </c>
      <c r="I6196" t="s">
        <v>2031</v>
      </c>
      <c r="J6196" t="s">
        <v>2250</v>
      </c>
      <c r="K6196" t="s">
        <v>2251</v>
      </c>
      <c r="L6196" t="s">
        <v>2252</v>
      </c>
      <c r="M6196">
        <v>5</v>
      </c>
    </row>
    <row r="6197" spans="1:13" x14ac:dyDescent="0.3">
      <c r="A6197" t="s">
        <v>3632</v>
      </c>
      <c r="B6197">
        <v>2016</v>
      </c>
      <c r="C6197" s="1">
        <v>1000000</v>
      </c>
      <c r="D6197">
        <v>50000</v>
      </c>
      <c r="E6197" t="s">
        <v>14</v>
      </c>
      <c r="F6197" t="s">
        <v>25</v>
      </c>
      <c r="G6197" t="s">
        <v>12</v>
      </c>
      <c r="H6197" t="s">
        <v>126</v>
      </c>
      <c r="I6197" t="s">
        <v>1777</v>
      </c>
      <c r="J6197" t="s">
        <v>1629</v>
      </c>
      <c r="K6197" t="s">
        <v>1698</v>
      </c>
      <c r="L6197" t="s">
        <v>1686</v>
      </c>
      <c r="M6197">
        <v>5</v>
      </c>
    </row>
    <row r="6198" spans="1:13" x14ac:dyDescent="0.3">
      <c r="A6198" t="s">
        <v>334</v>
      </c>
      <c r="B6198">
        <v>2012</v>
      </c>
      <c r="C6198" s="1">
        <v>200000</v>
      </c>
      <c r="D6198">
        <v>90000</v>
      </c>
      <c r="E6198" t="s">
        <v>10</v>
      </c>
      <c r="F6198" t="s">
        <v>25</v>
      </c>
      <c r="G6198" t="s">
        <v>12</v>
      </c>
      <c r="H6198" t="s">
        <v>126</v>
      </c>
      <c r="I6198" t="s">
        <v>1919</v>
      </c>
      <c r="J6198" t="s">
        <v>1850</v>
      </c>
      <c r="K6198" t="s">
        <v>1920</v>
      </c>
      <c r="L6198" t="s">
        <v>1921</v>
      </c>
      <c r="M6198">
        <v>5</v>
      </c>
    </row>
    <row r="6199" spans="1:13" x14ac:dyDescent="0.3">
      <c r="A6199" t="s">
        <v>277</v>
      </c>
      <c r="B6199">
        <v>2004</v>
      </c>
      <c r="C6199" s="1">
        <v>90000</v>
      </c>
      <c r="D6199">
        <v>70000</v>
      </c>
      <c r="E6199" t="s">
        <v>10</v>
      </c>
      <c r="F6199" t="s">
        <v>25</v>
      </c>
      <c r="G6199" t="s">
        <v>12</v>
      </c>
      <c r="H6199" t="s">
        <v>151</v>
      </c>
      <c r="I6199" t="s">
        <v>1687</v>
      </c>
      <c r="J6199" t="s">
        <v>1655</v>
      </c>
      <c r="K6199" t="s">
        <v>1688</v>
      </c>
      <c r="L6199" t="s">
        <v>1689</v>
      </c>
      <c r="M6199">
        <v>5</v>
      </c>
    </row>
    <row r="6200" spans="1:13" x14ac:dyDescent="0.3">
      <c r="A6200" t="s">
        <v>903</v>
      </c>
      <c r="B6200">
        <v>2012</v>
      </c>
      <c r="C6200" s="1">
        <v>330000</v>
      </c>
      <c r="D6200">
        <v>90000</v>
      </c>
      <c r="E6200" t="s">
        <v>14</v>
      </c>
      <c r="F6200" t="s">
        <v>25</v>
      </c>
      <c r="G6200" t="s">
        <v>12</v>
      </c>
      <c r="H6200" t="s">
        <v>121</v>
      </c>
      <c r="I6200" t="s">
        <v>1638</v>
      </c>
      <c r="J6200" t="s">
        <v>1639</v>
      </c>
      <c r="K6200" t="s">
        <v>1640</v>
      </c>
      <c r="L6200" t="s">
        <v>1641</v>
      </c>
      <c r="M6200">
        <v>5</v>
      </c>
    </row>
    <row r="6201" spans="1:13" x14ac:dyDescent="0.3">
      <c r="A6201" t="s">
        <v>3791</v>
      </c>
      <c r="B6201">
        <v>2009</v>
      </c>
      <c r="C6201" s="1">
        <v>200000</v>
      </c>
      <c r="D6201">
        <v>70000</v>
      </c>
      <c r="E6201" t="s">
        <v>14</v>
      </c>
      <c r="F6201" t="s">
        <v>25</v>
      </c>
      <c r="G6201" t="s">
        <v>12</v>
      </c>
      <c r="H6201" t="s">
        <v>121</v>
      </c>
      <c r="I6201" t="s">
        <v>2031</v>
      </c>
      <c r="J6201" t="s">
        <v>1625</v>
      </c>
      <c r="K6201" t="s">
        <v>1675</v>
      </c>
      <c r="L6201" t="s">
        <v>2032</v>
      </c>
      <c r="M6201">
        <v>5</v>
      </c>
    </row>
    <row r="6202" spans="1:13" x14ac:dyDescent="0.3">
      <c r="A6202" t="s">
        <v>3814</v>
      </c>
      <c r="B6202">
        <v>2018</v>
      </c>
      <c r="C6202" s="1">
        <v>420000</v>
      </c>
      <c r="D6202">
        <v>31000</v>
      </c>
      <c r="E6202" t="s">
        <v>14</v>
      </c>
      <c r="F6202" t="s">
        <v>25</v>
      </c>
      <c r="G6202" t="s">
        <v>12</v>
      </c>
      <c r="H6202" t="s">
        <v>121</v>
      </c>
      <c r="I6202" t="s">
        <v>2283</v>
      </c>
      <c r="J6202" t="s">
        <v>1681</v>
      </c>
      <c r="K6202" t="s">
        <v>2284</v>
      </c>
      <c r="L6202" t="s">
        <v>2285</v>
      </c>
      <c r="M6202">
        <v>6</v>
      </c>
    </row>
    <row r="6203" spans="1:13" x14ac:dyDescent="0.3">
      <c r="A6203" t="s">
        <v>286</v>
      </c>
      <c r="B6203">
        <v>2009</v>
      </c>
      <c r="C6203" s="1">
        <v>260000</v>
      </c>
      <c r="D6203">
        <v>120000</v>
      </c>
      <c r="E6203" t="s">
        <v>14</v>
      </c>
      <c r="F6203" t="s">
        <v>25</v>
      </c>
      <c r="G6203" t="s">
        <v>12</v>
      </c>
      <c r="H6203" t="s">
        <v>126</v>
      </c>
      <c r="I6203" t="s">
        <v>1674</v>
      </c>
      <c r="J6203" t="s">
        <v>1625</v>
      </c>
      <c r="K6203" t="s">
        <v>1675</v>
      </c>
      <c r="L6203" t="s">
        <v>1627</v>
      </c>
      <c r="M6203">
        <v>5</v>
      </c>
    </row>
    <row r="6204" spans="1:13" x14ac:dyDescent="0.3">
      <c r="A6204" t="s">
        <v>534</v>
      </c>
      <c r="B6204">
        <v>2016</v>
      </c>
      <c r="C6204" s="1">
        <v>590000</v>
      </c>
      <c r="D6204">
        <v>40000</v>
      </c>
      <c r="E6204" t="s">
        <v>10</v>
      </c>
      <c r="F6204" t="s">
        <v>25</v>
      </c>
      <c r="G6204" t="s">
        <v>12</v>
      </c>
      <c r="H6204" t="s">
        <v>121</v>
      </c>
      <c r="I6204" t="s">
        <v>1723</v>
      </c>
      <c r="J6204" t="s">
        <v>1647</v>
      </c>
      <c r="K6204" t="s">
        <v>1724</v>
      </c>
      <c r="L6204" t="s">
        <v>1725</v>
      </c>
      <c r="M6204">
        <v>5</v>
      </c>
    </row>
    <row r="6205" spans="1:13" x14ac:dyDescent="0.3">
      <c r="A6205" t="s">
        <v>267</v>
      </c>
      <c r="B6205">
        <v>2015</v>
      </c>
      <c r="C6205" s="1">
        <v>545000</v>
      </c>
      <c r="D6205">
        <v>180000</v>
      </c>
      <c r="E6205" t="s">
        <v>14</v>
      </c>
      <c r="F6205" t="s">
        <v>25</v>
      </c>
      <c r="G6205" t="s">
        <v>12</v>
      </c>
      <c r="H6205" t="s">
        <v>121</v>
      </c>
      <c r="I6205" t="s">
        <v>1825</v>
      </c>
      <c r="J6205" t="s">
        <v>1625</v>
      </c>
      <c r="K6205" t="s">
        <v>1626</v>
      </c>
      <c r="L6205" t="s">
        <v>1627</v>
      </c>
      <c r="M6205">
        <v>5</v>
      </c>
    </row>
    <row r="6206" spans="1:13" x14ac:dyDescent="0.3">
      <c r="A6206" t="s">
        <v>605</v>
      </c>
      <c r="B6206">
        <v>2011</v>
      </c>
      <c r="C6206" s="1">
        <v>210000</v>
      </c>
      <c r="D6206">
        <v>90000</v>
      </c>
      <c r="E6206" t="s">
        <v>10</v>
      </c>
      <c r="F6206" t="s">
        <v>25</v>
      </c>
      <c r="G6206" t="s">
        <v>12</v>
      </c>
      <c r="H6206" t="s">
        <v>126</v>
      </c>
      <c r="I6206" t="s">
        <v>1677</v>
      </c>
      <c r="J6206" t="s">
        <v>1730</v>
      </c>
      <c r="K6206" t="s">
        <v>1660</v>
      </c>
      <c r="L6206" t="s">
        <v>1731</v>
      </c>
      <c r="M6206">
        <v>5</v>
      </c>
    </row>
    <row r="6207" spans="1:13" x14ac:dyDescent="0.3">
      <c r="A6207" t="s">
        <v>2468</v>
      </c>
      <c r="B6207">
        <v>2008</v>
      </c>
      <c r="C6207" s="1">
        <v>185000</v>
      </c>
      <c r="D6207">
        <v>110000</v>
      </c>
      <c r="E6207" t="s">
        <v>10</v>
      </c>
      <c r="F6207" t="s">
        <v>25</v>
      </c>
      <c r="G6207" t="s">
        <v>12</v>
      </c>
      <c r="H6207" t="s">
        <v>126</v>
      </c>
      <c r="I6207" t="s">
        <v>1633</v>
      </c>
      <c r="J6207" t="s">
        <v>1634</v>
      </c>
      <c r="K6207" t="s">
        <v>1635</v>
      </c>
      <c r="L6207" t="s">
        <v>1636</v>
      </c>
      <c r="M6207">
        <v>5</v>
      </c>
    </row>
    <row r="6208" spans="1:13" x14ac:dyDescent="0.3">
      <c r="A6208" t="s">
        <v>258</v>
      </c>
      <c r="B6208">
        <v>2006</v>
      </c>
      <c r="C6208" s="1">
        <v>125000</v>
      </c>
      <c r="D6208">
        <v>59000</v>
      </c>
      <c r="E6208" t="s">
        <v>10</v>
      </c>
      <c r="F6208" t="s">
        <v>25</v>
      </c>
      <c r="G6208" t="s">
        <v>12</v>
      </c>
      <c r="H6208" t="s">
        <v>126</v>
      </c>
      <c r="I6208" t="s">
        <v>1677</v>
      </c>
      <c r="J6208" t="s">
        <v>1730</v>
      </c>
      <c r="K6208" t="s">
        <v>1660</v>
      </c>
      <c r="L6208" t="s">
        <v>1731</v>
      </c>
      <c r="M6208">
        <v>5</v>
      </c>
    </row>
    <row r="6209" spans="1:13" x14ac:dyDescent="0.3">
      <c r="A6209" t="s">
        <v>173</v>
      </c>
      <c r="B6209">
        <v>2014</v>
      </c>
      <c r="C6209" s="1">
        <v>280000</v>
      </c>
      <c r="D6209">
        <v>60000</v>
      </c>
      <c r="E6209" t="s">
        <v>10</v>
      </c>
      <c r="F6209" t="s">
        <v>25</v>
      </c>
      <c r="G6209" t="s">
        <v>12</v>
      </c>
      <c r="H6209" t="s">
        <v>126</v>
      </c>
      <c r="I6209" t="s">
        <v>2031</v>
      </c>
      <c r="J6209" t="s">
        <v>2250</v>
      </c>
      <c r="K6209" t="s">
        <v>2251</v>
      </c>
      <c r="L6209" t="s">
        <v>2252</v>
      </c>
      <c r="M6209">
        <v>5</v>
      </c>
    </row>
    <row r="6210" spans="1:13" x14ac:dyDescent="0.3">
      <c r="A6210" t="s">
        <v>197</v>
      </c>
      <c r="B6210">
        <v>2005</v>
      </c>
      <c r="C6210" s="1">
        <v>99000</v>
      </c>
      <c r="D6210">
        <v>89500</v>
      </c>
      <c r="E6210" t="s">
        <v>10</v>
      </c>
      <c r="F6210" t="s">
        <v>25</v>
      </c>
      <c r="G6210" t="s">
        <v>12</v>
      </c>
      <c r="H6210" t="s">
        <v>121</v>
      </c>
      <c r="I6210" t="s">
        <v>1676</v>
      </c>
      <c r="J6210" t="s">
        <v>1676</v>
      </c>
      <c r="K6210" t="s">
        <v>1676</v>
      </c>
      <c r="L6210" t="s">
        <v>1676</v>
      </c>
    </row>
    <row r="6211" spans="1:13" x14ac:dyDescent="0.3">
      <c r="A6211" t="s">
        <v>362</v>
      </c>
      <c r="B6211">
        <v>2005</v>
      </c>
      <c r="C6211" s="1">
        <v>98000</v>
      </c>
      <c r="D6211">
        <v>70000</v>
      </c>
      <c r="E6211" t="s">
        <v>10</v>
      </c>
      <c r="F6211" t="s">
        <v>25</v>
      </c>
      <c r="G6211" t="s">
        <v>12</v>
      </c>
      <c r="H6211" t="s">
        <v>126</v>
      </c>
      <c r="I6211" t="s">
        <v>1677</v>
      </c>
      <c r="J6211" t="s">
        <v>1730</v>
      </c>
      <c r="K6211" t="s">
        <v>1660</v>
      </c>
      <c r="L6211" t="s">
        <v>1731</v>
      </c>
      <c r="M6211">
        <v>5</v>
      </c>
    </row>
    <row r="6212" spans="1:13" x14ac:dyDescent="0.3">
      <c r="A6212" t="s">
        <v>233</v>
      </c>
      <c r="B6212">
        <v>2009</v>
      </c>
      <c r="C6212" s="1">
        <v>100000</v>
      </c>
      <c r="D6212">
        <v>190000</v>
      </c>
      <c r="E6212" t="s">
        <v>14</v>
      </c>
      <c r="F6212" t="s">
        <v>25</v>
      </c>
      <c r="G6212" t="s">
        <v>12</v>
      </c>
      <c r="H6212" t="s">
        <v>121</v>
      </c>
      <c r="I6212" t="s">
        <v>1733</v>
      </c>
      <c r="J6212" t="s">
        <v>1896</v>
      </c>
      <c r="K6212" t="s">
        <v>2279</v>
      </c>
      <c r="L6212" t="s">
        <v>2280</v>
      </c>
      <c r="M6212">
        <v>5</v>
      </c>
    </row>
    <row r="6213" spans="1:13" x14ac:dyDescent="0.3">
      <c r="A6213" t="s">
        <v>617</v>
      </c>
      <c r="B6213">
        <v>2013</v>
      </c>
      <c r="C6213" s="1">
        <v>250000</v>
      </c>
      <c r="D6213">
        <v>180000</v>
      </c>
      <c r="E6213" t="s">
        <v>14</v>
      </c>
      <c r="F6213" t="s">
        <v>25</v>
      </c>
      <c r="G6213" t="s">
        <v>12</v>
      </c>
      <c r="H6213" t="s">
        <v>121</v>
      </c>
      <c r="I6213" t="s">
        <v>2296</v>
      </c>
      <c r="J6213" t="s">
        <v>1667</v>
      </c>
      <c r="K6213" t="s">
        <v>1696</v>
      </c>
      <c r="L6213" t="s">
        <v>1665</v>
      </c>
      <c r="M6213">
        <v>5</v>
      </c>
    </row>
    <row r="6214" spans="1:13" x14ac:dyDescent="0.3">
      <c r="A6214" t="s">
        <v>1419</v>
      </c>
      <c r="B6214">
        <v>2010</v>
      </c>
      <c r="C6214" s="1">
        <v>750000</v>
      </c>
      <c r="D6214">
        <v>150000</v>
      </c>
      <c r="E6214" t="s">
        <v>14</v>
      </c>
      <c r="F6214" t="s">
        <v>25</v>
      </c>
      <c r="G6214" t="s">
        <v>12</v>
      </c>
      <c r="H6214" t="s">
        <v>126</v>
      </c>
      <c r="I6214" t="s">
        <v>2138</v>
      </c>
      <c r="J6214" t="s">
        <v>1760</v>
      </c>
      <c r="K6214" t="s">
        <v>2139</v>
      </c>
      <c r="L6214" t="s">
        <v>1762</v>
      </c>
      <c r="M6214">
        <v>7</v>
      </c>
    </row>
    <row r="6215" spans="1:13" x14ac:dyDescent="0.3">
      <c r="A6215" t="s">
        <v>539</v>
      </c>
      <c r="B6215">
        <v>2007</v>
      </c>
      <c r="C6215" s="1">
        <v>160000</v>
      </c>
      <c r="D6215">
        <v>130000</v>
      </c>
      <c r="E6215" t="s">
        <v>14</v>
      </c>
      <c r="F6215" t="s">
        <v>25</v>
      </c>
      <c r="G6215" t="s">
        <v>12</v>
      </c>
      <c r="H6215" t="s">
        <v>126</v>
      </c>
      <c r="I6215" t="s">
        <v>2564</v>
      </c>
      <c r="J6215" t="s">
        <v>2000</v>
      </c>
      <c r="K6215" t="s">
        <v>2565</v>
      </c>
      <c r="L6215" t="s">
        <v>2566</v>
      </c>
      <c r="M6215">
        <v>5</v>
      </c>
    </row>
    <row r="6216" spans="1:13" x14ac:dyDescent="0.3">
      <c r="A6216" t="s">
        <v>2354</v>
      </c>
      <c r="B6216">
        <v>2013</v>
      </c>
      <c r="C6216" s="1">
        <v>509999</v>
      </c>
      <c r="D6216">
        <v>120000</v>
      </c>
      <c r="E6216" t="s">
        <v>14</v>
      </c>
      <c r="F6216" t="s">
        <v>25</v>
      </c>
      <c r="G6216" t="s">
        <v>19</v>
      </c>
      <c r="H6216" t="s">
        <v>126</v>
      </c>
      <c r="I6216" t="s">
        <v>1899</v>
      </c>
      <c r="J6216" t="s">
        <v>1900</v>
      </c>
      <c r="K6216" t="s">
        <v>2132</v>
      </c>
      <c r="L6216" t="s">
        <v>1913</v>
      </c>
      <c r="M6216">
        <v>5</v>
      </c>
    </row>
    <row r="6217" spans="1:13" x14ac:dyDescent="0.3">
      <c r="A6217" t="s">
        <v>3815</v>
      </c>
      <c r="B6217">
        <v>2009</v>
      </c>
      <c r="C6217" s="1">
        <v>95000</v>
      </c>
      <c r="D6217">
        <v>80000</v>
      </c>
      <c r="E6217" t="s">
        <v>14</v>
      </c>
      <c r="F6217" t="s">
        <v>25</v>
      </c>
      <c r="G6217" t="s">
        <v>12</v>
      </c>
      <c r="H6217" t="s">
        <v>126</v>
      </c>
      <c r="I6217" t="s">
        <v>2315</v>
      </c>
      <c r="J6217" t="s">
        <v>1639</v>
      </c>
      <c r="K6217" t="s">
        <v>2316</v>
      </c>
      <c r="L6217" t="s">
        <v>2317</v>
      </c>
      <c r="M6217">
        <v>5</v>
      </c>
    </row>
    <row r="6218" spans="1:13" x14ac:dyDescent="0.3">
      <c r="A6218" t="s">
        <v>348</v>
      </c>
      <c r="B6218">
        <v>2014</v>
      </c>
      <c r="C6218" s="1">
        <v>525000</v>
      </c>
      <c r="D6218">
        <v>80000</v>
      </c>
      <c r="E6218" t="s">
        <v>14</v>
      </c>
      <c r="F6218" t="s">
        <v>25</v>
      </c>
      <c r="G6218" t="s">
        <v>12</v>
      </c>
      <c r="H6218" t="s">
        <v>126</v>
      </c>
      <c r="I6218" t="s">
        <v>1899</v>
      </c>
      <c r="J6218" t="s">
        <v>1900</v>
      </c>
      <c r="K6218" t="s">
        <v>1901</v>
      </c>
      <c r="L6218" t="s">
        <v>1902</v>
      </c>
      <c r="M6218">
        <v>5</v>
      </c>
    </row>
    <row r="6219" spans="1:13" x14ac:dyDescent="0.3">
      <c r="A6219" t="s">
        <v>1031</v>
      </c>
      <c r="B6219">
        <v>2017</v>
      </c>
      <c r="C6219" s="1">
        <v>278000</v>
      </c>
      <c r="D6219">
        <v>20000</v>
      </c>
      <c r="E6219" t="s">
        <v>10</v>
      </c>
      <c r="F6219" t="s">
        <v>25</v>
      </c>
      <c r="G6219" t="s">
        <v>12</v>
      </c>
      <c r="H6219" t="s">
        <v>121</v>
      </c>
      <c r="I6219" t="s">
        <v>2269</v>
      </c>
      <c r="J6219" t="s">
        <v>1916</v>
      </c>
      <c r="K6219" t="s">
        <v>1678</v>
      </c>
      <c r="L6219" t="s">
        <v>1917</v>
      </c>
      <c r="M6219">
        <v>5</v>
      </c>
    </row>
    <row r="6220" spans="1:13" x14ac:dyDescent="0.3">
      <c r="A6220" t="s">
        <v>120</v>
      </c>
      <c r="B6220">
        <v>1997</v>
      </c>
      <c r="C6220" s="1">
        <v>50000</v>
      </c>
      <c r="D6220">
        <v>60000</v>
      </c>
      <c r="E6220" t="s">
        <v>10</v>
      </c>
      <c r="F6220" t="s">
        <v>25</v>
      </c>
      <c r="G6220" t="s">
        <v>12</v>
      </c>
      <c r="H6220" t="s">
        <v>126</v>
      </c>
      <c r="I6220" t="s">
        <v>1642</v>
      </c>
      <c r="J6220" t="s">
        <v>1655</v>
      </c>
      <c r="K6220" t="s">
        <v>1656</v>
      </c>
      <c r="L6220" t="s">
        <v>1657</v>
      </c>
      <c r="M6220">
        <v>4</v>
      </c>
    </row>
    <row r="6221" spans="1:13" x14ac:dyDescent="0.3">
      <c r="A6221" t="s">
        <v>583</v>
      </c>
      <c r="B6221">
        <v>2011</v>
      </c>
      <c r="C6221" s="1">
        <v>254999</v>
      </c>
      <c r="D6221">
        <v>120000</v>
      </c>
      <c r="E6221" t="s">
        <v>14</v>
      </c>
      <c r="F6221" t="s">
        <v>25</v>
      </c>
      <c r="G6221" t="s">
        <v>12</v>
      </c>
      <c r="H6221" t="s">
        <v>154</v>
      </c>
      <c r="I6221" t="s">
        <v>2442</v>
      </c>
      <c r="J6221" t="s">
        <v>1704</v>
      </c>
      <c r="K6221" t="s">
        <v>1675</v>
      </c>
      <c r="L6221" t="s">
        <v>2443</v>
      </c>
      <c r="M6221">
        <v>5</v>
      </c>
    </row>
    <row r="6222" spans="1:13" x14ac:dyDescent="0.3">
      <c r="A6222" t="s">
        <v>2390</v>
      </c>
      <c r="B6222">
        <v>2018</v>
      </c>
      <c r="C6222" s="1">
        <v>950000</v>
      </c>
      <c r="D6222">
        <v>51000</v>
      </c>
      <c r="E6222" t="s">
        <v>14</v>
      </c>
      <c r="F6222" t="s">
        <v>25</v>
      </c>
      <c r="G6222" t="s">
        <v>12</v>
      </c>
      <c r="H6222" t="s">
        <v>121</v>
      </c>
      <c r="I6222" t="s">
        <v>1820</v>
      </c>
      <c r="J6222" t="s">
        <v>1625</v>
      </c>
      <c r="K6222" t="s">
        <v>1685</v>
      </c>
      <c r="L6222" t="s">
        <v>1686</v>
      </c>
      <c r="M6222">
        <v>5</v>
      </c>
    </row>
    <row r="6223" spans="1:13" x14ac:dyDescent="0.3">
      <c r="A6223" t="s">
        <v>2468</v>
      </c>
      <c r="B6223">
        <v>2007</v>
      </c>
      <c r="C6223" s="1">
        <v>229999</v>
      </c>
      <c r="D6223">
        <v>60000</v>
      </c>
      <c r="E6223" t="s">
        <v>10</v>
      </c>
      <c r="F6223" t="s">
        <v>25</v>
      </c>
      <c r="G6223" t="s">
        <v>12</v>
      </c>
      <c r="H6223" t="s">
        <v>154</v>
      </c>
      <c r="I6223" t="s">
        <v>1633</v>
      </c>
      <c r="J6223" t="s">
        <v>1634</v>
      </c>
      <c r="K6223" t="s">
        <v>1635</v>
      </c>
      <c r="L6223" t="s">
        <v>1636</v>
      </c>
      <c r="M6223">
        <v>5</v>
      </c>
    </row>
    <row r="6224" spans="1:13" x14ac:dyDescent="0.3">
      <c r="A6224" t="s">
        <v>636</v>
      </c>
      <c r="B6224">
        <v>2009</v>
      </c>
      <c r="C6224" s="1">
        <v>600000</v>
      </c>
      <c r="D6224">
        <v>220000</v>
      </c>
      <c r="E6224" t="s">
        <v>14</v>
      </c>
      <c r="F6224" t="s">
        <v>25</v>
      </c>
      <c r="G6224" t="s">
        <v>12</v>
      </c>
      <c r="H6224" t="s">
        <v>121</v>
      </c>
      <c r="I6224" t="s">
        <v>2148</v>
      </c>
      <c r="J6224" t="s">
        <v>1764</v>
      </c>
      <c r="K6224" t="s">
        <v>2149</v>
      </c>
      <c r="L6224" t="s">
        <v>2150</v>
      </c>
      <c r="M6224">
        <v>8</v>
      </c>
    </row>
    <row r="6225" spans="1:13" x14ac:dyDescent="0.3">
      <c r="A6225" t="s">
        <v>3816</v>
      </c>
      <c r="B6225">
        <v>2017</v>
      </c>
      <c r="C6225" s="1">
        <v>330000</v>
      </c>
      <c r="D6225">
        <v>20000</v>
      </c>
      <c r="E6225" t="s">
        <v>10</v>
      </c>
      <c r="F6225" t="s">
        <v>25</v>
      </c>
      <c r="G6225" t="s">
        <v>12</v>
      </c>
      <c r="H6225" t="s">
        <v>121</v>
      </c>
      <c r="I6225" t="s">
        <v>1710</v>
      </c>
      <c r="J6225" t="s">
        <v>1655</v>
      </c>
      <c r="K6225" t="s">
        <v>1711</v>
      </c>
      <c r="L6225" t="s">
        <v>1712</v>
      </c>
      <c r="M6225">
        <v>5</v>
      </c>
    </row>
    <row r="6226" spans="1:13" x14ac:dyDescent="0.3">
      <c r="A6226" t="s">
        <v>275</v>
      </c>
      <c r="B6226">
        <v>2017</v>
      </c>
      <c r="C6226" s="1">
        <v>350000</v>
      </c>
      <c r="D6226">
        <v>40000</v>
      </c>
      <c r="E6226" t="s">
        <v>10</v>
      </c>
      <c r="F6226" t="s">
        <v>25</v>
      </c>
      <c r="G6226" t="s">
        <v>12</v>
      </c>
      <c r="H6226" t="s">
        <v>121</v>
      </c>
      <c r="I6226" t="s">
        <v>1729</v>
      </c>
      <c r="J6226" t="s">
        <v>1730</v>
      </c>
      <c r="K6226" t="s">
        <v>1758</v>
      </c>
      <c r="L6226" t="s">
        <v>1731</v>
      </c>
      <c r="M6226">
        <v>5</v>
      </c>
    </row>
    <row r="6227" spans="1:13" x14ac:dyDescent="0.3">
      <c r="A6227" t="s">
        <v>1257</v>
      </c>
      <c r="B6227">
        <v>2016</v>
      </c>
      <c r="C6227" s="1">
        <v>560000</v>
      </c>
      <c r="D6227">
        <v>35000</v>
      </c>
      <c r="E6227" t="s">
        <v>10</v>
      </c>
      <c r="F6227" t="s">
        <v>25</v>
      </c>
      <c r="G6227" t="s">
        <v>12</v>
      </c>
      <c r="H6227" t="s">
        <v>121</v>
      </c>
      <c r="I6227" t="s">
        <v>2052</v>
      </c>
      <c r="J6227" t="s">
        <v>1704</v>
      </c>
      <c r="K6227" t="s">
        <v>1626</v>
      </c>
      <c r="L6227" t="s">
        <v>2897</v>
      </c>
      <c r="M6227">
        <v>5</v>
      </c>
    </row>
    <row r="6228" spans="1:13" x14ac:dyDescent="0.3">
      <c r="A6228" t="s">
        <v>159</v>
      </c>
      <c r="B6228">
        <v>2017</v>
      </c>
      <c r="C6228" s="1">
        <v>440000</v>
      </c>
      <c r="D6228">
        <v>30000</v>
      </c>
      <c r="E6228" t="s">
        <v>10</v>
      </c>
      <c r="F6228" t="s">
        <v>25</v>
      </c>
      <c r="G6228" t="s">
        <v>12</v>
      </c>
      <c r="H6228" t="s">
        <v>121</v>
      </c>
      <c r="I6228" t="s">
        <v>1821</v>
      </c>
      <c r="J6228" t="s">
        <v>1730</v>
      </c>
      <c r="K6228" t="s">
        <v>1843</v>
      </c>
      <c r="L6228" t="s">
        <v>1731</v>
      </c>
      <c r="M6228">
        <v>5</v>
      </c>
    </row>
    <row r="6229" spans="1:13" x14ac:dyDescent="0.3">
      <c r="A6229" t="s">
        <v>374</v>
      </c>
      <c r="B6229">
        <v>2011</v>
      </c>
      <c r="C6229" s="1">
        <v>220000</v>
      </c>
      <c r="D6229">
        <v>90000</v>
      </c>
      <c r="E6229" t="s">
        <v>10</v>
      </c>
      <c r="F6229" t="s">
        <v>25</v>
      </c>
      <c r="G6229" t="s">
        <v>12</v>
      </c>
      <c r="H6229" t="s">
        <v>126</v>
      </c>
      <c r="I6229" t="s">
        <v>1880</v>
      </c>
      <c r="J6229" t="s">
        <v>1730</v>
      </c>
      <c r="K6229" t="s">
        <v>2195</v>
      </c>
      <c r="L6229" t="s">
        <v>1731</v>
      </c>
      <c r="M6229">
        <v>5</v>
      </c>
    </row>
    <row r="6230" spans="1:13" x14ac:dyDescent="0.3">
      <c r="A6230" t="s">
        <v>471</v>
      </c>
      <c r="B6230">
        <v>2017</v>
      </c>
      <c r="C6230" s="1">
        <v>750000</v>
      </c>
      <c r="D6230">
        <v>110000</v>
      </c>
      <c r="E6230" t="s">
        <v>14</v>
      </c>
      <c r="F6230" t="s">
        <v>25</v>
      </c>
      <c r="G6230" t="s">
        <v>12</v>
      </c>
      <c r="H6230" t="s">
        <v>126</v>
      </c>
      <c r="I6230" t="s">
        <v>2075</v>
      </c>
      <c r="J6230" t="s">
        <v>1625</v>
      </c>
      <c r="K6230" t="s">
        <v>2076</v>
      </c>
      <c r="L6230" t="s">
        <v>1627</v>
      </c>
      <c r="M6230">
        <v>5</v>
      </c>
    </row>
    <row r="6231" spans="1:13" x14ac:dyDescent="0.3">
      <c r="A6231" t="s">
        <v>300</v>
      </c>
      <c r="B6231">
        <v>2015</v>
      </c>
      <c r="C6231" s="1">
        <v>800000</v>
      </c>
      <c r="D6231">
        <v>140000</v>
      </c>
      <c r="E6231" t="s">
        <v>14</v>
      </c>
      <c r="F6231" t="s">
        <v>25</v>
      </c>
      <c r="G6231" t="s">
        <v>12</v>
      </c>
      <c r="H6231" t="s">
        <v>121</v>
      </c>
      <c r="I6231" t="s">
        <v>1892</v>
      </c>
      <c r="J6231" t="s">
        <v>1742</v>
      </c>
      <c r="K6231" t="s">
        <v>2108</v>
      </c>
      <c r="L6231" t="s">
        <v>2109</v>
      </c>
      <c r="M6231">
        <v>7</v>
      </c>
    </row>
    <row r="6232" spans="1:13" x14ac:dyDescent="0.3">
      <c r="A6232" t="s">
        <v>3625</v>
      </c>
      <c r="B6232">
        <v>2007</v>
      </c>
      <c r="C6232" s="1">
        <v>59259</v>
      </c>
      <c r="D6232">
        <v>104000</v>
      </c>
      <c r="E6232" t="s">
        <v>14</v>
      </c>
      <c r="F6232" t="s">
        <v>25</v>
      </c>
      <c r="G6232" t="s">
        <v>12</v>
      </c>
      <c r="H6232" t="s">
        <v>126</v>
      </c>
      <c r="I6232" t="s">
        <v>2321</v>
      </c>
      <c r="J6232" t="s">
        <v>1639</v>
      </c>
      <c r="K6232" t="s">
        <v>2322</v>
      </c>
      <c r="L6232" t="s">
        <v>2323</v>
      </c>
      <c r="M6232">
        <v>5</v>
      </c>
    </row>
    <row r="6233" spans="1:13" x14ac:dyDescent="0.3">
      <c r="A6233" t="s">
        <v>857</v>
      </c>
      <c r="B6233">
        <v>2015</v>
      </c>
      <c r="C6233" s="1">
        <v>750000</v>
      </c>
      <c r="D6233">
        <v>16000</v>
      </c>
      <c r="E6233" t="s">
        <v>14</v>
      </c>
      <c r="F6233" t="s">
        <v>25</v>
      </c>
      <c r="G6233" t="s">
        <v>12</v>
      </c>
      <c r="H6233" t="s">
        <v>121</v>
      </c>
      <c r="I6233" t="s">
        <v>2544</v>
      </c>
      <c r="J6233" t="s">
        <v>2164</v>
      </c>
      <c r="K6233" t="s">
        <v>2165</v>
      </c>
      <c r="L6233" t="s">
        <v>2545</v>
      </c>
      <c r="M6233">
        <v>7</v>
      </c>
    </row>
    <row r="6234" spans="1:13" x14ac:dyDescent="0.3">
      <c r="A6234" t="s">
        <v>1524</v>
      </c>
      <c r="B6234">
        <v>2019</v>
      </c>
      <c r="C6234" s="1">
        <v>780000</v>
      </c>
      <c r="D6234">
        <v>7200</v>
      </c>
      <c r="E6234" t="s">
        <v>10</v>
      </c>
      <c r="F6234" t="s">
        <v>25</v>
      </c>
      <c r="G6234" t="s">
        <v>12</v>
      </c>
      <c r="H6234" t="s">
        <v>121</v>
      </c>
      <c r="I6234" t="s">
        <v>2031</v>
      </c>
      <c r="J6234" t="s">
        <v>1730</v>
      </c>
      <c r="K6234" t="s">
        <v>3507</v>
      </c>
      <c r="L6234" t="s">
        <v>3508</v>
      </c>
      <c r="M6234">
        <v>5</v>
      </c>
    </row>
    <row r="6235" spans="1:13" x14ac:dyDescent="0.3">
      <c r="A6235" t="s">
        <v>790</v>
      </c>
      <c r="B6235">
        <v>2011</v>
      </c>
      <c r="C6235" s="1">
        <v>320000</v>
      </c>
      <c r="D6235">
        <v>77000</v>
      </c>
      <c r="E6235" t="s">
        <v>14</v>
      </c>
      <c r="F6235" t="s">
        <v>25</v>
      </c>
      <c r="G6235" t="s">
        <v>12</v>
      </c>
      <c r="H6235" t="s">
        <v>126</v>
      </c>
      <c r="I6235" t="s">
        <v>2442</v>
      </c>
      <c r="J6235" t="s">
        <v>1704</v>
      </c>
      <c r="K6235" t="s">
        <v>1675</v>
      </c>
      <c r="L6235" t="s">
        <v>2443</v>
      </c>
      <c r="M6235">
        <v>5</v>
      </c>
    </row>
    <row r="6236" spans="1:13" x14ac:dyDescent="0.3">
      <c r="A6236" t="s">
        <v>3817</v>
      </c>
      <c r="B6236">
        <v>2017</v>
      </c>
      <c r="C6236" s="1">
        <v>690000</v>
      </c>
      <c r="D6236">
        <v>40000</v>
      </c>
      <c r="E6236" t="s">
        <v>14</v>
      </c>
      <c r="F6236" t="s">
        <v>25</v>
      </c>
      <c r="G6236" t="s">
        <v>12</v>
      </c>
      <c r="H6236" t="s">
        <v>121</v>
      </c>
      <c r="I6236" t="s">
        <v>2283</v>
      </c>
      <c r="J6236" t="s">
        <v>1681</v>
      </c>
      <c r="K6236" t="s">
        <v>2284</v>
      </c>
      <c r="L6236" t="s">
        <v>2285</v>
      </c>
      <c r="M6236">
        <v>6</v>
      </c>
    </row>
    <row r="6237" spans="1:13" x14ac:dyDescent="0.3">
      <c r="A6237" t="s">
        <v>2133</v>
      </c>
      <c r="B6237">
        <v>2012</v>
      </c>
      <c r="C6237" s="1">
        <v>375000</v>
      </c>
      <c r="D6237">
        <v>70000</v>
      </c>
      <c r="E6237" t="s">
        <v>14</v>
      </c>
      <c r="F6237" t="s">
        <v>25</v>
      </c>
      <c r="G6237" t="s">
        <v>12</v>
      </c>
      <c r="H6237" t="s">
        <v>126</v>
      </c>
      <c r="I6237" t="s">
        <v>1674</v>
      </c>
      <c r="J6237" t="s">
        <v>1625</v>
      </c>
      <c r="K6237" t="s">
        <v>1675</v>
      </c>
      <c r="L6237" t="s">
        <v>1627</v>
      </c>
      <c r="M6237">
        <v>5</v>
      </c>
    </row>
    <row r="6238" spans="1:13" x14ac:dyDescent="0.3">
      <c r="A6238" t="s">
        <v>3818</v>
      </c>
      <c r="B6238">
        <v>2017</v>
      </c>
      <c r="C6238" s="1">
        <v>620000</v>
      </c>
      <c r="D6238">
        <v>50000</v>
      </c>
      <c r="E6238" t="s">
        <v>10</v>
      </c>
      <c r="F6238" t="s">
        <v>25</v>
      </c>
      <c r="G6238" t="s">
        <v>12</v>
      </c>
      <c r="H6238" t="s">
        <v>121</v>
      </c>
      <c r="I6238" t="s">
        <v>2016</v>
      </c>
      <c r="J6238" t="s">
        <v>1814</v>
      </c>
      <c r="K6238" t="s">
        <v>1815</v>
      </c>
      <c r="L6238" t="s">
        <v>1816</v>
      </c>
      <c r="M6238">
        <v>5</v>
      </c>
    </row>
    <row r="6239" spans="1:13" x14ac:dyDescent="0.3">
      <c r="A6239" t="s">
        <v>574</v>
      </c>
      <c r="B6239">
        <v>2015</v>
      </c>
      <c r="C6239" s="1">
        <v>300000</v>
      </c>
      <c r="D6239">
        <v>85000</v>
      </c>
      <c r="E6239" t="s">
        <v>257</v>
      </c>
      <c r="F6239" t="s">
        <v>25</v>
      </c>
      <c r="G6239" t="s">
        <v>12</v>
      </c>
      <c r="H6239" t="s">
        <v>121</v>
      </c>
      <c r="I6239" t="s">
        <v>2862</v>
      </c>
      <c r="J6239" t="s">
        <v>1850</v>
      </c>
      <c r="K6239" t="s">
        <v>1920</v>
      </c>
      <c r="L6239" t="s">
        <v>1921</v>
      </c>
      <c r="M6239">
        <v>5</v>
      </c>
    </row>
    <row r="6240" spans="1:13" x14ac:dyDescent="0.3">
      <c r="A6240" t="s">
        <v>282</v>
      </c>
      <c r="B6240">
        <v>2016</v>
      </c>
      <c r="C6240" s="1">
        <v>370000</v>
      </c>
      <c r="D6240">
        <v>58000</v>
      </c>
      <c r="E6240" t="s">
        <v>10</v>
      </c>
      <c r="F6240" t="s">
        <v>25</v>
      </c>
      <c r="G6240" t="s">
        <v>12</v>
      </c>
      <c r="H6240" t="s">
        <v>126</v>
      </c>
      <c r="I6240" t="s">
        <v>1872</v>
      </c>
      <c r="J6240" t="s">
        <v>1814</v>
      </c>
      <c r="K6240" t="s">
        <v>1873</v>
      </c>
      <c r="L6240" t="s">
        <v>1874</v>
      </c>
      <c r="M6240">
        <v>7</v>
      </c>
    </row>
    <row r="6241" spans="1:13" x14ac:dyDescent="0.3">
      <c r="A6241" t="s">
        <v>1006</v>
      </c>
      <c r="B6241">
        <v>2013</v>
      </c>
      <c r="C6241" s="1">
        <v>770000</v>
      </c>
      <c r="D6241">
        <v>85000</v>
      </c>
      <c r="E6241" t="s">
        <v>14</v>
      </c>
      <c r="F6241" t="s">
        <v>25</v>
      </c>
      <c r="G6241" t="s">
        <v>12</v>
      </c>
      <c r="H6241" t="s">
        <v>121</v>
      </c>
      <c r="I6241" t="s">
        <v>2151</v>
      </c>
      <c r="J6241" t="s">
        <v>2152</v>
      </c>
      <c r="K6241" t="s">
        <v>2153</v>
      </c>
      <c r="L6241" t="s">
        <v>2154</v>
      </c>
      <c r="M6241">
        <v>7</v>
      </c>
    </row>
    <row r="6242" spans="1:13" x14ac:dyDescent="0.3">
      <c r="A6242" t="s">
        <v>2263</v>
      </c>
      <c r="B6242">
        <v>2014</v>
      </c>
      <c r="C6242" s="1">
        <v>500000</v>
      </c>
      <c r="D6242">
        <v>65000</v>
      </c>
      <c r="E6242" t="s">
        <v>10</v>
      </c>
      <c r="F6242" t="s">
        <v>25</v>
      </c>
      <c r="G6242" t="s">
        <v>12</v>
      </c>
      <c r="H6242" t="s">
        <v>121</v>
      </c>
      <c r="I6242" t="s">
        <v>1864</v>
      </c>
      <c r="J6242" t="s">
        <v>1647</v>
      </c>
      <c r="K6242" t="s">
        <v>1648</v>
      </c>
      <c r="L6242" t="s">
        <v>2264</v>
      </c>
      <c r="M6242">
        <v>5</v>
      </c>
    </row>
    <row r="6243" spans="1:13" x14ac:dyDescent="0.3">
      <c r="A6243" t="s">
        <v>3819</v>
      </c>
      <c r="B6243">
        <v>2017</v>
      </c>
      <c r="C6243" s="1">
        <v>450000</v>
      </c>
      <c r="D6243">
        <v>120000</v>
      </c>
      <c r="E6243" t="s">
        <v>14</v>
      </c>
      <c r="F6243" t="s">
        <v>25</v>
      </c>
      <c r="G6243" t="s">
        <v>12</v>
      </c>
      <c r="H6243" t="s">
        <v>121</v>
      </c>
      <c r="I6243" t="s">
        <v>2283</v>
      </c>
      <c r="J6243" t="s">
        <v>1681</v>
      </c>
      <c r="K6243" t="s">
        <v>2284</v>
      </c>
      <c r="L6243" t="s">
        <v>2285</v>
      </c>
      <c r="M6243">
        <v>6</v>
      </c>
    </row>
    <row r="6244" spans="1:13" x14ac:dyDescent="0.3">
      <c r="A6244" t="s">
        <v>334</v>
      </c>
      <c r="B6244">
        <v>2013</v>
      </c>
      <c r="C6244" s="1">
        <v>195000</v>
      </c>
      <c r="D6244">
        <v>50000</v>
      </c>
      <c r="E6244" t="s">
        <v>10</v>
      </c>
      <c r="F6244" t="s">
        <v>25</v>
      </c>
      <c r="G6244" t="s">
        <v>12</v>
      </c>
      <c r="H6244" t="s">
        <v>126</v>
      </c>
      <c r="I6244" t="s">
        <v>1919</v>
      </c>
      <c r="J6244" t="s">
        <v>1850</v>
      </c>
      <c r="K6244" t="s">
        <v>1920</v>
      </c>
      <c r="L6244" t="s">
        <v>1921</v>
      </c>
      <c r="M6244">
        <v>5</v>
      </c>
    </row>
    <row r="6245" spans="1:13" x14ac:dyDescent="0.3">
      <c r="A6245" t="s">
        <v>1323</v>
      </c>
      <c r="B6245">
        <v>2018</v>
      </c>
      <c r="C6245" s="1">
        <v>472000</v>
      </c>
      <c r="D6245">
        <v>30000</v>
      </c>
      <c r="E6245" t="s">
        <v>10</v>
      </c>
      <c r="F6245" t="s">
        <v>25</v>
      </c>
      <c r="G6245" t="s">
        <v>19</v>
      </c>
      <c r="H6245" t="s">
        <v>121</v>
      </c>
      <c r="I6245" t="s">
        <v>1821</v>
      </c>
      <c r="J6245" t="s">
        <v>1730</v>
      </c>
      <c r="K6245" t="s">
        <v>1678</v>
      </c>
      <c r="L6245" t="s">
        <v>1731</v>
      </c>
      <c r="M6245">
        <v>5</v>
      </c>
    </row>
    <row r="6246" spans="1:13" x14ac:dyDescent="0.3">
      <c r="A6246" t="s">
        <v>275</v>
      </c>
      <c r="B6246">
        <v>2014</v>
      </c>
      <c r="C6246" s="1">
        <v>250000</v>
      </c>
      <c r="D6246">
        <v>58000</v>
      </c>
      <c r="E6246" t="s">
        <v>10</v>
      </c>
      <c r="F6246" t="s">
        <v>25</v>
      </c>
      <c r="G6246" t="s">
        <v>12</v>
      </c>
      <c r="H6246" t="s">
        <v>126</v>
      </c>
      <c r="I6246" t="s">
        <v>1729</v>
      </c>
      <c r="J6246" t="s">
        <v>1730</v>
      </c>
      <c r="K6246" t="s">
        <v>1758</v>
      </c>
      <c r="L6246" t="s">
        <v>1731</v>
      </c>
      <c r="M6246">
        <v>5</v>
      </c>
    </row>
    <row r="6247" spans="1:13" x14ac:dyDescent="0.3">
      <c r="A6247" t="s">
        <v>224</v>
      </c>
      <c r="B6247">
        <v>2011</v>
      </c>
      <c r="C6247" s="1">
        <v>165000</v>
      </c>
      <c r="D6247">
        <v>70000</v>
      </c>
      <c r="E6247" t="s">
        <v>14</v>
      </c>
      <c r="F6247" t="s">
        <v>25</v>
      </c>
      <c r="G6247" t="s">
        <v>12</v>
      </c>
      <c r="H6247" t="s">
        <v>126</v>
      </c>
      <c r="I6247" t="s">
        <v>2309</v>
      </c>
      <c r="J6247" t="s">
        <v>2310</v>
      </c>
      <c r="K6247" t="s">
        <v>2311</v>
      </c>
      <c r="L6247" t="s">
        <v>2312</v>
      </c>
      <c r="M6247">
        <v>5</v>
      </c>
    </row>
    <row r="6248" spans="1:13" x14ac:dyDescent="0.3">
      <c r="A6248" t="s">
        <v>3164</v>
      </c>
      <c r="B6248">
        <v>2018</v>
      </c>
      <c r="C6248" s="1">
        <v>525000</v>
      </c>
      <c r="D6248">
        <v>110000</v>
      </c>
      <c r="E6248" t="s">
        <v>14</v>
      </c>
      <c r="F6248" t="s">
        <v>25</v>
      </c>
      <c r="G6248" t="s">
        <v>12</v>
      </c>
      <c r="H6248" t="s">
        <v>126</v>
      </c>
      <c r="I6248" t="s">
        <v>1779</v>
      </c>
      <c r="J6248" t="s">
        <v>1625</v>
      </c>
      <c r="K6248" t="s">
        <v>2090</v>
      </c>
      <c r="L6248" t="s">
        <v>2049</v>
      </c>
      <c r="M6248">
        <v>5</v>
      </c>
    </row>
    <row r="6249" spans="1:13" x14ac:dyDescent="0.3">
      <c r="A6249" t="s">
        <v>258</v>
      </c>
      <c r="B6249">
        <v>2003</v>
      </c>
      <c r="C6249" s="1">
        <v>145000</v>
      </c>
      <c r="D6249">
        <v>65000</v>
      </c>
      <c r="E6249" t="s">
        <v>10</v>
      </c>
      <c r="F6249" t="s">
        <v>25</v>
      </c>
      <c r="G6249" t="s">
        <v>12</v>
      </c>
      <c r="H6249" t="s">
        <v>154</v>
      </c>
      <c r="I6249" t="s">
        <v>1677</v>
      </c>
      <c r="J6249" t="s">
        <v>1730</v>
      </c>
      <c r="K6249" t="s">
        <v>1660</v>
      </c>
      <c r="L6249" t="s">
        <v>1731</v>
      </c>
      <c r="M6249">
        <v>5</v>
      </c>
    </row>
    <row r="6250" spans="1:13" x14ac:dyDescent="0.3">
      <c r="A6250" t="s">
        <v>680</v>
      </c>
      <c r="B6250">
        <v>2013</v>
      </c>
      <c r="C6250" s="1">
        <v>325000</v>
      </c>
      <c r="D6250">
        <v>100000</v>
      </c>
      <c r="E6250" t="s">
        <v>14</v>
      </c>
      <c r="F6250" t="s">
        <v>25</v>
      </c>
      <c r="G6250" t="s">
        <v>12</v>
      </c>
      <c r="H6250" t="s">
        <v>121</v>
      </c>
      <c r="I6250" t="s">
        <v>2449</v>
      </c>
      <c r="J6250" t="s">
        <v>1625</v>
      </c>
      <c r="K6250" t="s">
        <v>1701</v>
      </c>
      <c r="L6250" t="s">
        <v>1806</v>
      </c>
      <c r="M6250">
        <v>5</v>
      </c>
    </row>
    <row r="6251" spans="1:13" x14ac:dyDescent="0.3">
      <c r="A6251" t="s">
        <v>995</v>
      </c>
      <c r="B6251">
        <v>2017</v>
      </c>
      <c r="C6251" s="1">
        <v>660000</v>
      </c>
      <c r="D6251">
        <v>60000</v>
      </c>
      <c r="E6251" t="s">
        <v>14</v>
      </c>
      <c r="F6251" t="s">
        <v>25</v>
      </c>
      <c r="G6251" t="s">
        <v>12</v>
      </c>
      <c r="H6251" t="s">
        <v>126</v>
      </c>
      <c r="I6251" t="s">
        <v>2749</v>
      </c>
      <c r="J6251" t="s">
        <v>2039</v>
      </c>
      <c r="K6251" t="s">
        <v>2124</v>
      </c>
      <c r="L6251" t="s">
        <v>2171</v>
      </c>
      <c r="M6251">
        <v>7</v>
      </c>
    </row>
    <row r="6252" spans="1:13" x14ac:dyDescent="0.3">
      <c r="A6252" t="s">
        <v>2337</v>
      </c>
      <c r="B6252">
        <v>2014</v>
      </c>
      <c r="C6252" s="1">
        <v>310000</v>
      </c>
      <c r="D6252">
        <v>90000</v>
      </c>
      <c r="E6252" t="s">
        <v>14</v>
      </c>
      <c r="F6252" t="s">
        <v>25</v>
      </c>
      <c r="G6252" t="s">
        <v>12</v>
      </c>
      <c r="H6252" t="s">
        <v>126</v>
      </c>
      <c r="I6252" t="s">
        <v>2338</v>
      </c>
      <c r="J6252" t="s">
        <v>1663</v>
      </c>
      <c r="K6252" t="s">
        <v>1678</v>
      </c>
      <c r="L6252" t="s">
        <v>1665</v>
      </c>
      <c r="M6252">
        <v>5</v>
      </c>
    </row>
    <row r="6253" spans="1:13" x14ac:dyDescent="0.3">
      <c r="A6253" t="s">
        <v>1479</v>
      </c>
      <c r="B6253">
        <v>2008</v>
      </c>
      <c r="C6253" s="1">
        <v>250000</v>
      </c>
      <c r="D6253">
        <v>200000</v>
      </c>
      <c r="E6253" t="s">
        <v>14</v>
      </c>
      <c r="F6253" t="s">
        <v>25</v>
      </c>
      <c r="G6253" t="s">
        <v>12</v>
      </c>
      <c r="H6253" t="s">
        <v>121</v>
      </c>
      <c r="I6253" t="s">
        <v>1994</v>
      </c>
      <c r="J6253" t="s">
        <v>2164</v>
      </c>
      <c r="K6253" t="s">
        <v>2165</v>
      </c>
      <c r="L6253" t="s">
        <v>2166</v>
      </c>
      <c r="M6253">
        <v>7</v>
      </c>
    </row>
    <row r="6254" spans="1:13" x14ac:dyDescent="0.3">
      <c r="A6254" t="s">
        <v>2337</v>
      </c>
      <c r="B6254">
        <v>2014</v>
      </c>
      <c r="C6254" s="1">
        <v>330000</v>
      </c>
      <c r="D6254">
        <v>100000</v>
      </c>
      <c r="E6254" t="s">
        <v>14</v>
      </c>
      <c r="F6254" t="s">
        <v>25</v>
      </c>
      <c r="G6254" t="s">
        <v>12</v>
      </c>
      <c r="H6254" t="s">
        <v>126</v>
      </c>
      <c r="I6254" t="s">
        <v>2338</v>
      </c>
      <c r="J6254" t="s">
        <v>1663</v>
      </c>
      <c r="K6254" t="s">
        <v>1678</v>
      </c>
      <c r="L6254" t="s">
        <v>1665</v>
      </c>
      <c r="M6254">
        <v>5</v>
      </c>
    </row>
    <row r="6255" spans="1:13" x14ac:dyDescent="0.3">
      <c r="A6255" t="s">
        <v>285</v>
      </c>
      <c r="B6255">
        <v>2012</v>
      </c>
      <c r="C6255" s="1">
        <v>250000</v>
      </c>
      <c r="D6255">
        <v>80000</v>
      </c>
      <c r="E6255" t="s">
        <v>14</v>
      </c>
      <c r="F6255" t="s">
        <v>25</v>
      </c>
      <c r="G6255" t="s">
        <v>12</v>
      </c>
      <c r="H6255" t="s">
        <v>126</v>
      </c>
      <c r="I6255" t="s">
        <v>1662</v>
      </c>
      <c r="J6255" t="s">
        <v>1663</v>
      </c>
      <c r="K6255" t="s">
        <v>2029</v>
      </c>
      <c r="L6255" t="s">
        <v>1665</v>
      </c>
      <c r="M6255">
        <v>5</v>
      </c>
    </row>
    <row r="6256" spans="1:13" x14ac:dyDescent="0.3">
      <c r="A6256" t="s">
        <v>2609</v>
      </c>
      <c r="B6256">
        <v>2017</v>
      </c>
      <c r="C6256" s="1">
        <v>650000</v>
      </c>
      <c r="D6256">
        <v>60000</v>
      </c>
      <c r="E6256" t="s">
        <v>14</v>
      </c>
      <c r="F6256" t="s">
        <v>25</v>
      </c>
      <c r="G6256" t="s">
        <v>19</v>
      </c>
      <c r="H6256" t="s">
        <v>121</v>
      </c>
      <c r="I6256" t="s">
        <v>2610</v>
      </c>
      <c r="J6256" t="s">
        <v>2039</v>
      </c>
      <c r="K6256" t="s">
        <v>1765</v>
      </c>
      <c r="L6256" t="s">
        <v>2105</v>
      </c>
      <c r="M6256">
        <v>7</v>
      </c>
    </row>
    <row r="6257" spans="1:13" x14ac:dyDescent="0.3">
      <c r="A6257" t="s">
        <v>275</v>
      </c>
      <c r="B6257">
        <v>2016</v>
      </c>
      <c r="C6257" s="1">
        <v>305000</v>
      </c>
      <c r="D6257">
        <v>40000</v>
      </c>
      <c r="E6257" t="s">
        <v>10</v>
      </c>
      <c r="F6257" t="s">
        <v>25</v>
      </c>
      <c r="G6257" t="s">
        <v>12</v>
      </c>
      <c r="H6257" t="s">
        <v>121</v>
      </c>
      <c r="I6257" t="s">
        <v>1729</v>
      </c>
      <c r="J6257" t="s">
        <v>1730</v>
      </c>
      <c r="K6257" t="s">
        <v>1758</v>
      </c>
      <c r="L6257" t="s">
        <v>1731</v>
      </c>
      <c r="M6257">
        <v>5</v>
      </c>
    </row>
    <row r="6258" spans="1:13" x14ac:dyDescent="0.3">
      <c r="A6258" t="s">
        <v>248</v>
      </c>
      <c r="B6258">
        <v>2015</v>
      </c>
      <c r="C6258" s="1">
        <v>600000</v>
      </c>
      <c r="D6258">
        <v>50000</v>
      </c>
      <c r="E6258" t="s">
        <v>14</v>
      </c>
      <c r="F6258" t="s">
        <v>25</v>
      </c>
      <c r="G6258" t="s">
        <v>12</v>
      </c>
      <c r="H6258" t="s">
        <v>121</v>
      </c>
      <c r="I6258" t="s">
        <v>1980</v>
      </c>
      <c r="J6258" t="s">
        <v>1625</v>
      </c>
      <c r="K6258" t="s">
        <v>1685</v>
      </c>
      <c r="L6258" t="s">
        <v>1686</v>
      </c>
      <c r="M6258">
        <v>5</v>
      </c>
    </row>
    <row r="6259" spans="1:13" x14ac:dyDescent="0.3">
      <c r="A6259" t="s">
        <v>2099</v>
      </c>
      <c r="B6259">
        <v>2015</v>
      </c>
      <c r="C6259" s="1">
        <v>280000</v>
      </c>
      <c r="D6259">
        <v>110000</v>
      </c>
      <c r="E6259" t="s">
        <v>10</v>
      </c>
      <c r="F6259" t="s">
        <v>25</v>
      </c>
      <c r="G6259" t="s">
        <v>12</v>
      </c>
      <c r="H6259" t="s">
        <v>121</v>
      </c>
      <c r="I6259" t="s">
        <v>1821</v>
      </c>
      <c r="J6259" t="s">
        <v>1730</v>
      </c>
      <c r="K6259" t="s">
        <v>1843</v>
      </c>
      <c r="L6259" t="s">
        <v>1731</v>
      </c>
      <c r="M6259">
        <v>5</v>
      </c>
    </row>
    <row r="6260" spans="1:13" x14ac:dyDescent="0.3">
      <c r="A6260" t="s">
        <v>264</v>
      </c>
      <c r="B6260">
        <v>2011</v>
      </c>
      <c r="C6260" s="1">
        <v>153000</v>
      </c>
      <c r="D6260">
        <v>50000</v>
      </c>
      <c r="E6260" t="s">
        <v>14</v>
      </c>
      <c r="F6260" t="s">
        <v>25</v>
      </c>
      <c r="G6260" t="s">
        <v>12</v>
      </c>
      <c r="H6260" t="s">
        <v>126</v>
      </c>
      <c r="I6260" t="s">
        <v>2643</v>
      </c>
      <c r="J6260" t="s">
        <v>1639</v>
      </c>
      <c r="K6260" t="s">
        <v>2124</v>
      </c>
      <c r="L6260" t="s">
        <v>2144</v>
      </c>
      <c r="M6260">
        <v>5</v>
      </c>
    </row>
    <row r="6261" spans="1:13" x14ac:dyDescent="0.3">
      <c r="A6261" t="s">
        <v>1221</v>
      </c>
      <c r="B6261">
        <v>2018</v>
      </c>
      <c r="C6261" s="1">
        <v>700000</v>
      </c>
      <c r="D6261">
        <v>30000</v>
      </c>
      <c r="E6261" t="s">
        <v>14</v>
      </c>
      <c r="F6261" t="s">
        <v>25</v>
      </c>
      <c r="G6261" t="s">
        <v>12</v>
      </c>
      <c r="H6261" t="s">
        <v>121</v>
      </c>
      <c r="I6261" t="s">
        <v>2372</v>
      </c>
      <c r="J6261" t="s">
        <v>2039</v>
      </c>
      <c r="K6261" t="s">
        <v>1765</v>
      </c>
      <c r="L6261" t="s">
        <v>2105</v>
      </c>
      <c r="M6261">
        <v>7</v>
      </c>
    </row>
    <row r="6262" spans="1:13" x14ac:dyDescent="0.3">
      <c r="A6262" t="s">
        <v>639</v>
      </c>
      <c r="B6262">
        <v>2017</v>
      </c>
      <c r="C6262" s="1">
        <v>325000</v>
      </c>
      <c r="D6262">
        <v>40000</v>
      </c>
      <c r="E6262" t="s">
        <v>10</v>
      </c>
      <c r="F6262" t="s">
        <v>25</v>
      </c>
      <c r="G6262" t="s">
        <v>12</v>
      </c>
      <c r="H6262" t="s">
        <v>121</v>
      </c>
      <c r="I6262" t="s">
        <v>2080</v>
      </c>
      <c r="J6262" t="s">
        <v>2081</v>
      </c>
      <c r="K6262" t="s">
        <v>2082</v>
      </c>
      <c r="L6262" t="s">
        <v>2083</v>
      </c>
      <c r="M6262">
        <v>5</v>
      </c>
    </row>
    <row r="6263" spans="1:13" x14ac:dyDescent="0.3">
      <c r="A6263" t="s">
        <v>120</v>
      </c>
      <c r="B6263">
        <v>2006</v>
      </c>
      <c r="C6263" s="1">
        <v>155000</v>
      </c>
      <c r="D6263">
        <v>70000</v>
      </c>
      <c r="E6263" t="s">
        <v>10</v>
      </c>
      <c r="F6263" t="s">
        <v>25</v>
      </c>
      <c r="G6263" t="s">
        <v>12</v>
      </c>
      <c r="H6263" t="s">
        <v>126</v>
      </c>
      <c r="I6263" t="s">
        <v>1642</v>
      </c>
      <c r="J6263" t="s">
        <v>1655</v>
      </c>
      <c r="K6263" t="s">
        <v>1656</v>
      </c>
      <c r="L6263" t="s">
        <v>1657</v>
      </c>
      <c r="M6263">
        <v>4</v>
      </c>
    </row>
    <row r="6264" spans="1:13" x14ac:dyDescent="0.3">
      <c r="A6264" t="s">
        <v>558</v>
      </c>
      <c r="B6264">
        <v>2012</v>
      </c>
      <c r="C6264" s="1">
        <v>235000</v>
      </c>
      <c r="D6264">
        <v>80000</v>
      </c>
      <c r="E6264" t="s">
        <v>10</v>
      </c>
      <c r="F6264" t="s">
        <v>25</v>
      </c>
      <c r="G6264" t="s">
        <v>12</v>
      </c>
      <c r="H6264" t="s">
        <v>154</v>
      </c>
      <c r="I6264" t="s">
        <v>2249</v>
      </c>
      <c r="J6264" t="s">
        <v>1730</v>
      </c>
      <c r="K6264" t="s">
        <v>1660</v>
      </c>
      <c r="L6264" t="s">
        <v>1731</v>
      </c>
      <c r="M6264">
        <v>5</v>
      </c>
    </row>
    <row r="6265" spans="1:13" x14ac:dyDescent="0.3">
      <c r="A6265" t="s">
        <v>172</v>
      </c>
      <c r="B6265">
        <v>2005</v>
      </c>
      <c r="C6265" s="1">
        <v>60000</v>
      </c>
      <c r="D6265">
        <v>100000</v>
      </c>
      <c r="E6265" t="s">
        <v>14</v>
      </c>
      <c r="F6265" t="s">
        <v>25</v>
      </c>
      <c r="G6265" t="s">
        <v>12</v>
      </c>
      <c r="H6265" t="s">
        <v>151</v>
      </c>
      <c r="I6265" t="s">
        <v>1676</v>
      </c>
      <c r="J6265" t="s">
        <v>1676</v>
      </c>
      <c r="K6265" t="s">
        <v>1676</v>
      </c>
      <c r="L6265" t="s">
        <v>1676</v>
      </c>
    </row>
    <row r="6266" spans="1:13" x14ac:dyDescent="0.3">
      <c r="A6266" t="s">
        <v>1069</v>
      </c>
      <c r="B6266">
        <v>2016</v>
      </c>
      <c r="C6266" s="1">
        <v>500000</v>
      </c>
      <c r="D6266">
        <v>15000</v>
      </c>
      <c r="E6266" t="s">
        <v>10</v>
      </c>
      <c r="F6266" t="s">
        <v>25</v>
      </c>
      <c r="G6266" t="s">
        <v>12</v>
      </c>
      <c r="H6266" t="s">
        <v>121</v>
      </c>
      <c r="I6266" t="s">
        <v>2030</v>
      </c>
      <c r="J6266" t="s">
        <v>1647</v>
      </c>
      <c r="K6266" t="s">
        <v>1870</v>
      </c>
      <c r="L6266" t="s">
        <v>1871</v>
      </c>
      <c r="M6266">
        <v>5</v>
      </c>
    </row>
    <row r="6267" spans="1:13" x14ac:dyDescent="0.3">
      <c r="A6267" t="s">
        <v>767</v>
      </c>
      <c r="B6267">
        <v>2004</v>
      </c>
      <c r="C6267" s="1">
        <v>120000</v>
      </c>
      <c r="D6267">
        <v>150000</v>
      </c>
      <c r="E6267" t="s">
        <v>14</v>
      </c>
      <c r="F6267" t="s">
        <v>25</v>
      </c>
      <c r="G6267" t="s">
        <v>12</v>
      </c>
      <c r="H6267" t="s">
        <v>126</v>
      </c>
      <c r="I6267" t="s">
        <v>1994</v>
      </c>
      <c r="J6267" t="s">
        <v>2164</v>
      </c>
      <c r="K6267" t="s">
        <v>2165</v>
      </c>
      <c r="L6267" t="s">
        <v>2166</v>
      </c>
      <c r="M6267">
        <v>7</v>
      </c>
    </row>
    <row r="6268" spans="1:13" x14ac:dyDescent="0.3">
      <c r="A6268" t="s">
        <v>403</v>
      </c>
      <c r="B6268">
        <v>2009</v>
      </c>
      <c r="C6268" s="1">
        <v>155000</v>
      </c>
      <c r="D6268">
        <v>63000</v>
      </c>
      <c r="E6268" t="s">
        <v>10</v>
      </c>
      <c r="F6268" t="s">
        <v>25</v>
      </c>
      <c r="G6268" t="s">
        <v>12</v>
      </c>
      <c r="H6268" t="s">
        <v>154</v>
      </c>
      <c r="I6268" t="s">
        <v>1676</v>
      </c>
      <c r="J6268" t="s">
        <v>1676</v>
      </c>
      <c r="K6268" t="s">
        <v>1676</v>
      </c>
      <c r="L6268" t="s">
        <v>1676</v>
      </c>
    </row>
    <row r="6269" spans="1:13" x14ac:dyDescent="0.3">
      <c r="A6269" t="s">
        <v>2591</v>
      </c>
      <c r="B6269">
        <v>2016</v>
      </c>
      <c r="C6269" s="1">
        <v>675000</v>
      </c>
      <c r="D6269">
        <v>88000</v>
      </c>
      <c r="E6269" t="s">
        <v>14</v>
      </c>
      <c r="F6269" t="s">
        <v>11</v>
      </c>
      <c r="G6269" t="s">
        <v>19</v>
      </c>
      <c r="H6269" t="s">
        <v>121</v>
      </c>
      <c r="I6269" t="s">
        <v>1822</v>
      </c>
      <c r="J6269" t="s">
        <v>1629</v>
      </c>
      <c r="K6269" t="s">
        <v>1630</v>
      </c>
      <c r="L6269" t="s">
        <v>1631</v>
      </c>
      <c r="M6269">
        <v>5</v>
      </c>
    </row>
    <row r="6270" spans="1:13" x14ac:dyDescent="0.3">
      <c r="A6270" t="s">
        <v>957</v>
      </c>
      <c r="B6270">
        <v>2014</v>
      </c>
      <c r="C6270" s="1">
        <v>950000</v>
      </c>
      <c r="D6270">
        <v>80000</v>
      </c>
      <c r="E6270" t="s">
        <v>14</v>
      </c>
      <c r="F6270" t="s">
        <v>11</v>
      </c>
      <c r="G6270" t="s">
        <v>12</v>
      </c>
      <c r="H6270" t="s">
        <v>121</v>
      </c>
      <c r="I6270" t="s">
        <v>1763</v>
      </c>
      <c r="J6270" t="s">
        <v>1764</v>
      </c>
      <c r="K6270" t="s">
        <v>1789</v>
      </c>
      <c r="L6270" t="s">
        <v>1790</v>
      </c>
      <c r="M6270">
        <v>7</v>
      </c>
    </row>
    <row r="6271" spans="1:13" x14ac:dyDescent="0.3">
      <c r="A6271" t="s">
        <v>702</v>
      </c>
      <c r="B6271">
        <v>2018</v>
      </c>
      <c r="C6271" s="1">
        <v>1051000</v>
      </c>
      <c r="D6271">
        <v>59865</v>
      </c>
      <c r="E6271" t="s">
        <v>14</v>
      </c>
      <c r="F6271" t="s">
        <v>11</v>
      </c>
      <c r="G6271" t="s">
        <v>12</v>
      </c>
      <c r="H6271" t="s">
        <v>121</v>
      </c>
      <c r="I6271" t="s">
        <v>1892</v>
      </c>
      <c r="J6271" t="s">
        <v>1742</v>
      </c>
      <c r="K6271" t="s">
        <v>2714</v>
      </c>
      <c r="L6271" t="s">
        <v>1894</v>
      </c>
      <c r="M6271">
        <v>7</v>
      </c>
    </row>
    <row r="6272" spans="1:13" x14ac:dyDescent="0.3">
      <c r="A6272" t="s">
        <v>3820</v>
      </c>
      <c r="B6272">
        <v>2016</v>
      </c>
      <c r="C6272" s="1">
        <v>591000</v>
      </c>
      <c r="D6272">
        <v>60000</v>
      </c>
      <c r="E6272" t="s">
        <v>14</v>
      </c>
      <c r="F6272" t="s">
        <v>11</v>
      </c>
      <c r="G6272" t="s">
        <v>12</v>
      </c>
      <c r="H6272" t="s">
        <v>121</v>
      </c>
      <c r="I6272" t="s">
        <v>3821</v>
      </c>
      <c r="J6272" t="s">
        <v>1629</v>
      </c>
      <c r="K6272" t="s">
        <v>1995</v>
      </c>
      <c r="L6272" t="s">
        <v>3822</v>
      </c>
      <c r="M6272">
        <v>5</v>
      </c>
    </row>
    <row r="6273" spans="1:13" x14ac:dyDescent="0.3">
      <c r="A6273" t="s">
        <v>249</v>
      </c>
      <c r="B6273">
        <v>2015</v>
      </c>
      <c r="C6273" s="1">
        <v>585000</v>
      </c>
      <c r="D6273">
        <v>72000</v>
      </c>
      <c r="E6273" t="s">
        <v>14</v>
      </c>
      <c r="F6273" t="s">
        <v>11</v>
      </c>
      <c r="G6273" t="s">
        <v>12</v>
      </c>
      <c r="H6273" t="s">
        <v>121</v>
      </c>
      <c r="I6273" t="s">
        <v>1691</v>
      </c>
      <c r="J6273" t="s">
        <v>1639</v>
      </c>
      <c r="K6273" t="s">
        <v>1692</v>
      </c>
      <c r="L6273" t="s">
        <v>1693</v>
      </c>
      <c r="M6273">
        <v>5</v>
      </c>
    </row>
    <row r="6274" spans="1:13" x14ac:dyDescent="0.3">
      <c r="A6274" t="s">
        <v>720</v>
      </c>
      <c r="B6274">
        <v>2017</v>
      </c>
      <c r="C6274" s="1">
        <v>1025000</v>
      </c>
      <c r="D6274">
        <v>68140</v>
      </c>
      <c r="E6274" t="s">
        <v>10</v>
      </c>
      <c r="F6274" t="s">
        <v>11</v>
      </c>
      <c r="G6274" t="s">
        <v>19</v>
      </c>
      <c r="H6274" t="s">
        <v>121</v>
      </c>
      <c r="I6274" t="s">
        <v>1970</v>
      </c>
      <c r="J6274" t="s">
        <v>1634</v>
      </c>
      <c r="K6274" t="s">
        <v>1971</v>
      </c>
      <c r="L6274" t="s">
        <v>1752</v>
      </c>
      <c r="M6274">
        <v>5</v>
      </c>
    </row>
    <row r="6275" spans="1:13" x14ac:dyDescent="0.3">
      <c r="A6275" t="s">
        <v>459</v>
      </c>
      <c r="B6275">
        <v>2014</v>
      </c>
      <c r="C6275" s="1">
        <v>450000</v>
      </c>
      <c r="D6275">
        <v>53190</v>
      </c>
      <c r="E6275" t="s">
        <v>14</v>
      </c>
      <c r="F6275" t="s">
        <v>11</v>
      </c>
      <c r="G6275" t="s">
        <v>12</v>
      </c>
      <c r="H6275" t="s">
        <v>121</v>
      </c>
      <c r="I6275" t="s">
        <v>2075</v>
      </c>
      <c r="J6275" t="s">
        <v>1625</v>
      </c>
      <c r="K6275" t="s">
        <v>1626</v>
      </c>
      <c r="L6275" t="s">
        <v>1627</v>
      </c>
      <c r="M6275">
        <v>5</v>
      </c>
    </row>
    <row r="6276" spans="1:13" x14ac:dyDescent="0.3">
      <c r="A6276" t="s">
        <v>3268</v>
      </c>
      <c r="B6276">
        <v>2014</v>
      </c>
      <c r="C6276" s="1">
        <v>484999</v>
      </c>
      <c r="D6276">
        <v>70100</v>
      </c>
      <c r="E6276" t="s">
        <v>14</v>
      </c>
      <c r="F6276" t="s">
        <v>11</v>
      </c>
      <c r="G6276" t="s">
        <v>12</v>
      </c>
      <c r="H6276" t="s">
        <v>121</v>
      </c>
      <c r="I6276" t="s">
        <v>1691</v>
      </c>
      <c r="J6276" t="s">
        <v>1639</v>
      </c>
      <c r="K6276" t="s">
        <v>1692</v>
      </c>
      <c r="L6276" t="s">
        <v>1693</v>
      </c>
      <c r="M6276">
        <v>5</v>
      </c>
    </row>
    <row r="6277" spans="1:13" x14ac:dyDescent="0.3">
      <c r="A6277" t="s">
        <v>1506</v>
      </c>
      <c r="B6277">
        <v>2018</v>
      </c>
      <c r="C6277" s="1">
        <v>650000</v>
      </c>
      <c r="D6277">
        <v>47725</v>
      </c>
      <c r="E6277" t="s">
        <v>14</v>
      </c>
      <c r="F6277" t="s">
        <v>11</v>
      </c>
      <c r="G6277" t="s">
        <v>12</v>
      </c>
      <c r="H6277" t="s">
        <v>121</v>
      </c>
      <c r="I6277" t="s">
        <v>1784</v>
      </c>
      <c r="J6277" t="s">
        <v>1629</v>
      </c>
      <c r="K6277" t="s">
        <v>1698</v>
      </c>
      <c r="L6277" t="s">
        <v>1686</v>
      </c>
      <c r="M6277">
        <v>5</v>
      </c>
    </row>
    <row r="6278" spans="1:13" x14ac:dyDescent="0.3">
      <c r="A6278" t="s">
        <v>219</v>
      </c>
      <c r="B6278">
        <v>2014</v>
      </c>
      <c r="C6278" s="1">
        <v>434999</v>
      </c>
      <c r="D6278">
        <v>70195</v>
      </c>
      <c r="E6278" t="s">
        <v>14</v>
      </c>
      <c r="F6278" t="s">
        <v>11</v>
      </c>
      <c r="G6278" t="s">
        <v>12</v>
      </c>
      <c r="H6278" t="s">
        <v>126</v>
      </c>
      <c r="I6278" t="s">
        <v>2075</v>
      </c>
      <c r="J6278" t="s">
        <v>1625</v>
      </c>
      <c r="K6278" t="s">
        <v>2076</v>
      </c>
      <c r="L6278" t="s">
        <v>1627</v>
      </c>
      <c r="M6278">
        <v>5</v>
      </c>
    </row>
    <row r="6279" spans="1:13" x14ac:dyDescent="0.3">
      <c r="A6279" t="s">
        <v>830</v>
      </c>
      <c r="B6279">
        <v>2011</v>
      </c>
      <c r="C6279" s="1">
        <v>195000</v>
      </c>
      <c r="D6279">
        <v>77395</v>
      </c>
      <c r="E6279" t="s">
        <v>14</v>
      </c>
      <c r="F6279" t="s">
        <v>11</v>
      </c>
      <c r="G6279" t="s">
        <v>12</v>
      </c>
      <c r="H6279" t="s">
        <v>126</v>
      </c>
      <c r="I6279" t="s">
        <v>1662</v>
      </c>
      <c r="J6279" t="s">
        <v>1663</v>
      </c>
      <c r="K6279" t="s">
        <v>2029</v>
      </c>
      <c r="L6279" t="s">
        <v>1665</v>
      </c>
      <c r="M6279">
        <v>5</v>
      </c>
    </row>
    <row r="6280" spans="1:13" x14ac:dyDescent="0.3">
      <c r="A6280" t="s">
        <v>3807</v>
      </c>
      <c r="B6280">
        <v>2019</v>
      </c>
      <c r="C6280" s="1">
        <v>1000000</v>
      </c>
      <c r="D6280">
        <v>17000</v>
      </c>
      <c r="E6280" t="s">
        <v>14</v>
      </c>
      <c r="F6280" t="s">
        <v>11</v>
      </c>
      <c r="G6280" t="s">
        <v>12</v>
      </c>
      <c r="H6280" t="s">
        <v>121</v>
      </c>
      <c r="I6280" t="s">
        <v>1670</v>
      </c>
      <c r="J6280" t="s">
        <v>1634</v>
      </c>
      <c r="K6280" t="s">
        <v>2130</v>
      </c>
      <c r="L6280" t="s">
        <v>2131</v>
      </c>
      <c r="M6280">
        <v>8</v>
      </c>
    </row>
    <row r="6281" spans="1:13" x14ac:dyDescent="0.3">
      <c r="A6281" t="s">
        <v>3823</v>
      </c>
      <c r="B6281">
        <v>2013</v>
      </c>
      <c r="C6281" s="1">
        <v>650000</v>
      </c>
      <c r="D6281">
        <v>64000</v>
      </c>
      <c r="E6281" t="s">
        <v>14</v>
      </c>
      <c r="F6281" t="s">
        <v>11</v>
      </c>
      <c r="G6281" t="s">
        <v>19</v>
      </c>
      <c r="H6281" t="s">
        <v>121</v>
      </c>
      <c r="I6281" t="s">
        <v>3824</v>
      </c>
      <c r="J6281" t="s">
        <v>1629</v>
      </c>
      <c r="K6281" t="s">
        <v>2342</v>
      </c>
      <c r="L6281" t="s">
        <v>2298</v>
      </c>
      <c r="M6281">
        <v>5</v>
      </c>
    </row>
    <row r="6282" spans="1:13" x14ac:dyDescent="0.3">
      <c r="A6282" t="s">
        <v>323</v>
      </c>
      <c r="B6282">
        <v>2014</v>
      </c>
      <c r="C6282" s="1">
        <v>190000</v>
      </c>
      <c r="D6282">
        <v>74321</v>
      </c>
      <c r="E6282" t="s">
        <v>14</v>
      </c>
      <c r="F6282" t="s">
        <v>11</v>
      </c>
      <c r="G6282" t="s">
        <v>12</v>
      </c>
      <c r="H6282" t="s">
        <v>121</v>
      </c>
      <c r="I6282" t="s">
        <v>2309</v>
      </c>
      <c r="J6282" t="s">
        <v>2310</v>
      </c>
      <c r="K6282" t="s">
        <v>2358</v>
      </c>
      <c r="L6282" t="s">
        <v>2359</v>
      </c>
      <c r="M6282">
        <v>5</v>
      </c>
    </row>
    <row r="6283" spans="1:13" x14ac:dyDescent="0.3">
      <c r="A6283" t="s">
        <v>471</v>
      </c>
      <c r="B6283">
        <v>2013</v>
      </c>
      <c r="C6283" s="1">
        <v>409999</v>
      </c>
      <c r="D6283">
        <v>80235</v>
      </c>
      <c r="E6283" t="s">
        <v>14</v>
      </c>
      <c r="F6283" t="s">
        <v>11</v>
      </c>
      <c r="G6283" t="s">
        <v>12</v>
      </c>
      <c r="H6283" t="s">
        <v>126</v>
      </c>
      <c r="I6283" t="s">
        <v>2075</v>
      </c>
      <c r="J6283" t="s">
        <v>1625</v>
      </c>
      <c r="K6283" t="s">
        <v>2076</v>
      </c>
      <c r="L6283" t="s">
        <v>1627</v>
      </c>
      <c r="M6283">
        <v>5</v>
      </c>
    </row>
    <row r="6284" spans="1:13" x14ac:dyDescent="0.3">
      <c r="A6284" t="s">
        <v>577</v>
      </c>
      <c r="B6284">
        <v>2016</v>
      </c>
      <c r="C6284" s="1">
        <v>1050000</v>
      </c>
      <c r="D6284">
        <v>77150</v>
      </c>
      <c r="E6284" t="s">
        <v>14</v>
      </c>
      <c r="F6284" t="s">
        <v>11</v>
      </c>
      <c r="G6284" t="s">
        <v>19</v>
      </c>
      <c r="H6284" t="s">
        <v>121</v>
      </c>
      <c r="I6284" t="s">
        <v>1925</v>
      </c>
      <c r="J6284" t="s">
        <v>1900</v>
      </c>
      <c r="K6284" t="s">
        <v>1912</v>
      </c>
      <c r="L6284" t="s">
        <v>1913</v>
      </c>
      <c r="M6284">
        <v>5</v>
      </c>
    </row>
    <row r="6285" spans="1:13" x14ac:dyDescent="0.3">
      <c r="A6285" t="s">
        <v>683</v>
      </c>
      <c r="B6285">
        <v>2015</v>
      </c>
      <c r="C6285" s="1">
        <v>651000</v>
      </c>
      <c r="D6285">
        <v>69000</v>
      </c>
      <c r="E6285" t="s">
        <v>14</v>
      </c>
      <c r="F6285" t="s">
        <v>11</v>
      </c>
      <c r="G6285" t="s">
        <v>19</v>
      </c>
      <c r="H6285" t="s">
        <v>121</v>
      </c>
      <c r="I6285" t="s">
        <v>2782</v>
      </c>
      <c r="J6285" t="s">
        <v>1629</v>
      </c>
      <c r="K6285" t="s">
        <v>2783</v>
      </c>
      <c r="L6285" t="s">
        <v>1819</v>
      </c>
      <c r="M6285">
        <v>5</v>
      </c>
    </row>
    <row r="6286" spans="1:13" x14ac:dyDescent="0.3">
      <c r="A6286" t="s">
        <v>3718</v>
      </c>
      <c r="B6286">
        <v>2015</v>
      </c>
      <c r="C6286" s="1">
        <v>650000</v>
      </c>
      <c r="D6286">
        <v>57000</v>
      </c>
      <c r="E6286" t="s">
        <v>14</v>
      </c>
      <c r="F6286" t="s">
        <v>11</v>
      </c>
      <c r="G6286" t="s">
        <v>12</v>
      </c>
      <c r="H6286" t="s">
        <v>121</v>
      </c>
      <c r="I6286" t="s">
        <v>2275</v>
      </c>
      <c r="J6286" t="s">
        <v>1625</v>
      </c>
      <c r="K6286" t="s">
        <v>1685</v>
      </c>
      <c r="L6286" t="s">
        <v>1686</v>
      </c>
      <c r="M6286">
        <v>5</v>
      </c>
    </row>
    <row r="6287" spans="1:13" x14ac:dyDescent="0.3">
      <c r="A6287" t="s">
        <v>3825</v>
      </c>
      <c r="B6287">
        <v>2017</v>
      </c>
      <c r="C6287" s="1">
        <v>750000</v>
      </c>
      <c r="D6287">
        <v>89000</v>
      </c>
      <c r="E6287" t="s">
        <v>14</v>
      </c>
      <c r="F6287" t="s">
        <v>11</v>
      </c>
      <c r="G6287" t="s">
        <v>12</v>
      </c>
      <c r="H6287" t="s">
        <v>121</v>
      </c>
      <c r="I6287" t="s">
        <v>1628</v>
      </c>
      <c r="J6287" t="s">
        <v>1629</v>
      </c>
      <c r="K6287" t="s">
        <v>1833</v>
      </c>
      <c r="L6287" t="s">
        <v>1631</v>
      </c>
      <c r="M6287">
        <v>5</v>
      </c>
    </row>
    <row r="6288" spans="1:13" x14ac:dyDescent="0.3">
      <c r="A6288" t="s">
        <v>3826</v>
      </c>
      <c r="B6288">
        <v>2012</v>
      </c>
      <c r="C6288" s="1">
        <v>799000</v>
      </c>
      <c r="D6288">
        <v>61100</v>
      </c>
      <c r="E6288" t="s">
        <v>14</v>
      </c>
      <c r="F6288" t="s">
        <v>11</v>
      </c>
      <c r="G6288" t="s">
        <v>19</v>
      </c>
      <c r="H6288" t="s">
        <v>121</v>
      </c>
      <c r="I6288" t="s">
        <v>1884</v>
      </c>
      <c r="J6288" t="s">
        <v>1793</v>
      </c>
      <c r="K6288" t="s">
        <v>2108</v>
      </c>
      <c r="L6288" t="s">
        <v>3620</v>
      </c>
      <c r="M6288">
        <v>5</v>
      </c>
    </row>
    <row r="6289" spans="1:13" x14ac:dyDescent="0.3">
      <c r="A6289" t="s">
        <v>3827</v>
      </c>
      <c r="B6289">
        <v>2010</v>
      </c>
      <c r="C6289" s="1">
        <v>355000</v>
      </c>
      <c r="D6289">
        <v>116000</v>
      </c>
      <c r="E6289" t="s">
        <v>14</v>
      </c>
      <c r="F6289" t="s">
        <v>25</v>
      </c>
      <c r="G6289" t="s">
        <v>12</v>
      </c>
      <c r="H6289" t="s">
        <v>121</v>
      </c>
      <c r="I6289" t="s">
        <v>2339</v>
      </c>
      <c r="J6289" t="s">
        <v>3145</v>
      </c>
      <c r="K6289" t="s">
        <v>2778</v>
      </c>
      <c r="L6289" t="s">
        <v>3380</v>
      </c>
      <c r="M6289">
        <v>5</v>
      </c>
    </row>
    <row r="6290" spans="1:13" x14ac:dyDescent="0.3">
      <c r="A6290" t="s">
        <v>3327</v>
      </c>
      <c r="B6290">
        <v>2015</v>
      </c>
      <c r="C6290" s="1">
        <v>600000</v>
      </c>
      <c r="D6290">
        <v>80000</v>
      </c>
      <c r="E6290" t="s">
        <v>14</v>
      </c>
      <c r="F6290" t="s">
        <v>25</v>
      </c>
      <c r="G6290" t="s">
        <v>12</v>
      </c>
      <c r="H6290" t="s">
        <v>121</v>
      </c>
      <c r="I6290" t="s">
        <v>2292</v>
      </c>
      <c r="J6290" t="s">
        <v>1900</v>
      </c>
      <c r="K6290" t="s">
        <v>1901</v>
      </c>
      <c r="L6290" t="s">
        <v>1902</v>
      </c>
      <c r="M6290">
        <v>5</v>
      </c>
    </row>
    <row r="6291" spans="1:13" x14ac:dyDescent="0.3">
      <c r="A6291" t="s">
        <v>459</v>
      </c>
      <c r="B6291">
        <v>2018</v>
      </c>
      <c r="C6291" s="1">
        <v>685000</v>
      </c>
      <c r="D6291">
        <v>26000</v>
      </c>
      <c r="E6291" t="s">
        <v>14</v>
      </c>
      <c r="F6291" t="s">
        <v>25</v>
      </c>
      <c r="G6291" t="s">
        <v>12</v>
      </c>
      <c r="H6291" t="s">
        <v>121</v>
      </c>
      <c r="I6291" t="s">
        <v>2075</v>
      </c>
      <c r="J6291" t="s">
        <v>1625</v>
      </c>
      <c r="K6291" t="s">
        <v>1626</v>
      </c>
      <c r="L6291" t="s">
        <v>1627</v>
      </c>
      <c r="M6291">
        <v>5</v>
      </c>
    </row>
    <row r="6292" spans="1:13" x14ac:dyDescent="0.3">
      <c r="A6292" t="s">
        <v>1614</v>
      </c>
      <c r="B6292">
        <v>2018</v>
      </c>
      <c r="C6292" s="1">
        <v>509999</v>
      </c>
      <c r="D6292">
        <v>100000</v>
      </c>
      <c r="E6292" t="s">
        <v>14</v>
      </c>
      <c r="F6292" t="s">
        <v>25</v>
      </c>
      <c r="G6292" t="s">
        <v>12</v>
      </c>
      <c r="H6292" t="s">
        <v>121</v>
      </c>
      <c r="I6292" t="s">
        <v>2075</v>
      </c>
      <c r="J6292" t="s">
        <v>1625</v>
      </c>
      <c r="K6292" t="s">
        <v>1626</v>
      </c>
      <c r="L6292" t="s">
        <v>1627</v>
      </c>
      <c r="M6292">
        <v>5</v>
      </c>
    </row>
    <row r="6293" spans="1:13" x14ac:dyDescent="0.3">
      <c r="A6293" t="s">
        <v>1225</v>
      </c>
      <c r="B6293">
        <v>2012</v>
      </c>
      <c r="C6293" s="1">
        <v>150000</v>
      </c>
      <c r="D6293">
        <v>82300</v>
      </c>
      <c r="E6293" t="s">
        <v>22</v>
      </c>
      <c r="F6293" t="s">
        <v>25</v>
      </c>
      <c r="G6293" t="s">
        <v>12</v>
      </c>
      <c r="H6293" t="s">
        <v>126</v>
      </c>
      <c r="I6293" t="s">
        <v>3828</v>
      </c>
      <c r="J6293" t="s">
        <v>1655</v>
      </c>
      <c r="K6293" t="s">
        <v>3829</v>
      </c>
      <c r="L6293" t="s">
        <v>1689</v>
      </c>
      <c r="M6293">
        <v>5</v>
      </c>
    </row>
    <row r="6294" spans="1:13" x14ac:dyDescent="0.3">
      <c r="A6294" t="s">
        <v>789</v>
      </c>
      <c r="B6294">
        <v>2017</v>
      </c>
      <c r="C6294" s="1">
        <v>650000</v>
      </c>
      <c r="D6294">
        <v>82050</v>
      </c>
      <c r="E6294" t="s">
        <v>14</v>
      </c>
      <c r="F6294" t="s">
        <v>25</v>
      </c>
      <c r="G6294" t="s">
        <v>12</v>
      </c>
      <c r="H6294" t="s">
        <v>121</v>
      </c>
      <c r="I6294" t="s">
        <v>1674</v>
      </c>
      <c r="J6294" t="s">
        <v>1625</v>
      </c>
      <c r="K6294" t="s">
        <v>1675</v>
      </c>
      <c r="L6294" t="s">
        <v>1627</v>
      </c>
      <c r="M6294">
        <v>5</v>
      </c>
    </row>
    <row r="6295" spans="1:13" x14ac:dyDescent="0.3">
      <c r="A6295" t="s">
        <v>482</v>
      </c>
      <c r="B6295">
        <v>2012</v>
      </c>
      <c r="C6295" s="1">
        <v>400000</v>
      </c>
      <c r="D6295">
        <v>74500</v>
      </c>
      <c r="E6295" t="s">
        <v>14</v>
      </c>
      <c r="F6295" t="s">
        <v>25</v>
      </c>
      <c r="G6295" t="s">
        <v>12</v>
      </c>
      <c r="H6295" t="s">
        <v>121</v>
      </c>
      <c r="I6295" t="s">
        <v>1676</v>
      </c>
      <c r="J6295" t="s">
        <v>1676</v>
      </c>
      <c r="K6295" t="s">
        <v>1676</v>
      </c>
      <c r="L6295" t="s">
        <v>1676</v>
      </c>
    </row>
    <row r="6296" spans="1:13" x14ac:dyDescent="0.3">
      <c r="A6296" t="s">
        <v>600</v>
      </c>
      <c r="B6296">
        <v>2012</v>
      </c>
      <c r="C6296" s="1">
        <v>675000</v>
      </c>
      <c r="D6296">
        <v>120000</v>
      </c>
      <c r="E6296" t="s">
        <v>14</v>
      </c>
      <c r="F6296" t="s">
        <v>25</v>
      </c>
      <c r="G6296" t="s">
        <v>12</v>
      </c>
      <c r="H6296" t="s">
        <v>126</v>
      </c>
      <c r="I6296" t="s">
        <v>1892</v>
      </c>
      <c r="J6296" t="s">
        <v>1742</v>
      </c>
      <c r="K6296" t="s">
        <v>2108</v>
      </c>
      <c r="L6296" t="s">
        <v>2109</v>
      </c>
      <c r="M6296">
        <v>7</v>
      </c>
    </row>
    <row r="6297" spans="1:13" x14ac:dyDescent="0.3">
      <c r="A6297" t="s">
        <v>1284</v>
      </c>
      <c r="B6297">
        <v>2018</v>
      </c>
      <c r="C6297" s="1">
        <v>319000</v>
      </c>
      <c r="D6297">
        <v>30000</v>
      </c>
      <c r="E6297" t="s">
        <v>10</v>
      </c>
      <c r="F6297" t="s">
        <v>25</v>
      </c>
      <c r="G6297" t="s">
        <v>19</v>
      </c>
      <c r="H6297" t="s">
        <v>121</v>
      </c>
      <c r="I6297" t="s">
        <v>3197</v>
      </c>
      <c r="J6297" t="s">
        <v>1916</v>
      </c>
      <c r="K6297" t="s">
        <v>1678</v>
      </c>
      <c r="L6297" t="s">
        <v>1917</v>
      </c>
      <c r="M6297">
        <v>5</v>
      </c>
    </row>
    <row r="6298" spans="1:13" x14ac:dyDescent="0.3">
      <c r="A6298" t="s">
        <v>1609</v>
      </c>
      <c r="B6298">
        <v>2019</v>
      </c>
      <c r="C6298" s="1">
        <v>640000</v>
      </c>
      <c r="D6298">
        <v>6000</v>
      </c>
      <c r="E6298" t="s">
        <v>10</v>
      </c>
      <c r="F6298" t="s">
        <v>25</v>
      </c>
      <c r="G6298" t="s">
        <v>12</v>
      </c>
      <c r="H6298" t="s">
        <v>121</v>
      </c>
      <c r="I6298" t="s">
        <v>2722</v>
      </c>
      <c r="J6298" t="s">
        <v>1704</v>
      </c>
      <c r="K6298" t="s">
        <v>1811</v>
      </c>
      <c r="L6298" t="s">
        <v>2117</v>
      </c>
      <c r="M6298">
        <v>5</v>
      </c>
    </row>
    <row r="6299" spans="1:13" x14ac:dyDescent="0.3">
      <c r="A6299" t="s">
        <v>247</v>
      </c>
      <c r="B6299">
        <v>2017</v>
      </c>
      <c r="C6299" s="1">
        <v>650000</v>
      </c>
      <c r="D6299">
        <v>30000</v>
      </c>
      <c r="E6299" t="s">
        <v>10</v>
      </c>
      <c r="F6299" t="s">
        <v>25</v>
      </c>
      <c r="G6299" t="s">
        <v>12</v>
      </c>
      <c r="H6299" t="s">
        <v>121</v>
      </c>
      <c r="I6299" t="s">
        <v>1723</v>
      </c>
      <c r="J6299" t="s">
        <v>1647</v>
      </c>
      <c r="K6299" t="s">
        <v>1724</v>
      </c>
      <c r="L6299" t="s">
        <v>1725</v>
      </c>
      <c r="M6299">
        <v>5</v>
      </c>
    </row>
    <row r="6300" spans="1:13" x14ac:dyDescent="0.3">
      <c r="A6300" t="s">
        <v>223</v>
      </c>
      <c r="B6300">
        <v>2015</v>
      </c>
      <c r="C6300" s="1">
        <v>650000</v>
      </c>
      <c r="D6300">
        <v>70000</v>
      </c>
      <c r="E6300" t="s">
        <v>14</v>
      </c>
      <c r="F6300" t="s">
        <v>25</v>
      </c>
      <c r="G6300" t="s">
        <v>12</v>
      </c>
      <c r="H6300" t="s">
        <v>121</v>
      </c>
      <c r="I6300" t="s">
        <v>1918</v>
      </c>
      <c r="J6300" t="s">
        <v>1625</v>
      </c>
      <c r="K6300" t="s">
        <v>1811</v>
      </c>
      <c r="L6300" t="s">
        <v>1686</v>
      </c>
      <c r="M6300">
        <v>7</v>
      </c>
    </row>
    <row r="6301" spans="1:13" x14ac:dyDescent="0.3">
      <c r="A6301" t="s">
        <v>1225</v>
      </c>
      <c r="B6301">
        <v>2010</v>
      </c>
      <c r="C6301" s="1">
        <v>155000</v>
      </c>
      <c r="D6301">
        <v>70000</v>
      </c>
      <c r="E6301" t="s">
        <v>22</v>
      </c>
      <c r="F6301" t="s">
        <v>25</v>
      </c>
      <c r="G6301" t="s">
        <v>12</v>
      </c>
      <c r="H6301" t="s">
        <v>126</v>
      </c>
      <c r="I6301" t="s">
        <v>3828</v>
      </c>
      <c r="J6301" t="s">
        <v>1655</v>
      </c>
      <c r="K6301" t="s">
        <v>3829</v>
      </c>
      <c r="L6301" t="s">
        <v>1689</v>
      </c>
      <c r="M6301">
        <v>5</v>
      </c>
    </row>
    <row r="6302" spans="1:13" x14ac:dyDescent="0.3">
      <c r="A6302" t="s">
        <v>487</v>
      </c>
      <c r="B6302">
        <v>2008</v>
      </c>
      <c r="C6302" s="1">
        <v>175000</v>
      </c>
      <c r="D6302">
        <v>120000</v>
      </c>
      <c r="E6302" t="s">
        <v>14</v>
      </c>
      <c r="F6302" t="s">
        <v>25</v>
      </c>
      <c r="G6302" t="s">
        <v>12</v>
      </c>
      <c r="H6302" t="s">
        <v>121</v>
      </c>
      <c r="I6302" t="s">
        <v>1750</v>
      </c>
      <c r="J6302" t="s">
        <v>1625</v>
      </c>
      <c r="K6302" t="s">
        <v>2035</v>
      </c>
      <c r="L6302" t="s">
        <v>1627</v>
      </c>
      <c r="M6302">
        <v>5</v>
      </c>
    </row>
    <row r="6303" spans="1:13" x14ac:dyDescent="0.3">
      <c r="A6303" t="s">
        <v>3830</v>
      </c>
      <c r="B6303">
        <v>2014</v>
      </c>
      <c r="C6303" s="1">
        <v>375000</v>
      </c>
      <c r="D6303">
        <v>76000</v>
      </c>
      <c r="E6303" t="s">
        <v>14</v>
      </c>
      <c r="F6303" t="s">
        <v>25</v>
      </c>
      <c r="G6303" t="s">
        <v>12</v>
      </c>
      <c r="H6303" t="s">
        <v>154</v>
      </c>
      <c r="I6303" t="s">
        <v>2178</v>
      </c>
      <c r="J6303" t="s">
        <v>2179</v>
      </c>
      <c r="K6303" t="s">
        <v>2124</v>
      </c>
      <c r="L6303" t="s">
        <v>3831</v>
      </c>
      <c r="M6303">
        <v>5</v>
      </c>
    </row>
    <row r="6304" spans="1:13" x14ac:dyDescent="0.3">
      <c r="A6304" t="s">
        <v>1417</v>
      </c>
      <c r="B6304">
        <v>2014</v>
      </c>
      <c r="C6304" s="1">
        <v>430000</v>
      </c>
      <c r="D6304">
        <v>80000</v>
      </c>
      <c r="E6304" t="s">
        <v>14</v>
      </c>
      <c r="F6304" t="s">
        <v>25</v>
      </c>
      <c r="G6304" t="s">
        <v>12</v>
      </c>
      <c r="H6304" t="s">
        <v>126</v>
      </c>
      <c r="I6304" t="s">
        <v>2178</v>
      </c>
      <c r="J6304" t="s">
        <v>2179</v>
      </c>
      <c r="K6304" t="s">
        <v>2124</v>
      </c>
      <c r="L6304" t="s">
        <v>2180</v>
      </c>
      <c r="M6304">
        <v>5</v>
      </c>
    </row>
    <row r="6305" spans="1:13" x14ac:dyDescent="0.3">
      <c r="A6305" t="s">
        <v>2604</v>
      </c>
      <c r="B6305">
        <v>2008</v>
      </c>
      <c r="C6305" s="1">
        <v>65000</v>
      </c>
      <c r="D6305">
        <v>110000</v>
      </c>
      <c r="E6305" t="s">
        <v>14</v>
      </c>
      <c r="F6305" t="s">
        <v>25</v>
      </c>
      <c r="G6305" t="s">
        <v>12</v>
      </c>
      <c r="H6305" t="s">
        <v>126</v>
      </c>
      <c r="I6305" t="s">
        <v>2321</v>
      </c>
      <c r="J6305" t="s">
        <v>1639</v>
      </c>
      <c r="K6305" t="s">
        <v>2322</v>
      </c>
      <c r="L6305" t="s">
        <v>2323</v>
      </c>
      <c r="M6305">
        <v>5</v>
      </c>
    </row>
    <row r="6306" spans="1:13" x14ac:dyDescent="0.3">
      <c r="A6306" t="s">
        <v>1021</v>
      </c>
      <c r="B6306">
        <v>2009</v>
      </c>
      <c r="C6306" s="1">
        <v>150000</v>
      </c>
      <c r="D6306">
        <v>70000</v>
      </c>
      <c r="E6306" t="s">
        <v>10</v>
      </c>
      <c r="F6306" t="s">
        <v>25</v>
      </c>
      <c r="G6306" t="s">
        <v>12</v>
      </c>
      <c r="H6306" t="s">
        <v>154</v>
      </c>
      <c r="I6306" t="s">
        <v>2110</v>
      </c>
      <c r="J6306" t="s">
        <v>2111</v>
      </c>
      <c r="K6306" t="s">
        <v>2112</v>
      </c>
      <c r="L6306" t="s">
        <v>2113</v>
      </c>
      <c r="M6306">
        <v>5</v>
      </c>
    </row>
    <row r="6307" spans="1:13" x14ac:dyDescent="0.3">
      <c r="A6307" t="s">
        <v>803</v>
      </c>
      <c r="B6307">
        <v>2019</v>
      </c>
      <c r="C6307" s="1">
        <v>620000</v>
      </c>
      <c r="D6307">
        <v>13000</v>
      </c>
      <c r="E6307" t="s">
        <v>10</v>
      </c>
      <c r="F6307" t="s">
        <v>25</v>
      </c>
      <c r="G6307" t="s">
        <v>12</v>
      </c>
      <c r="H6307" t="s">
        <v>121</v>
      </c>
      <c r="I6307" t="s">
        <v>2175</v>
      </c>
      <c r="J6307" t="s">
        <v>1647</v>
      </c>
      <c r="K6307" t="s">
        <v>1648</v>
      </c>
      <c r="L6307" t="s">
        <v>2176</v>
      </c>
      <c r="M6307">
        <v>5</v>
      </c>
    </row>
    <row r="6308" spans="1:13" x14ac:dyDescent="0.3">
      <c r="A6308" t="s">
        <v>3832</v>
      </c>
      <c r="B6308">
        <v>2013</v>
      </c>
      <c r="C6308" s="1">
        <v>250000</v>
      </c>
      <c r="D6308">
        <v>60000</v>
      </c>
      <c r="E6308" t="s">
        <v>10</v>
      </c>
      <c r="F6308" t="s">
        <v>25</v>
      </c>
      <c r="G6308" t="s">
        <v>12</v>
      </c>
      <c r="H6308" t="s">
        <v>126</v>
      </c>
      <c r="I6308" t="s">
        <v>3020</v>
      </c>
      <c r="J6308" t="s">
        <v>2859</v>
      </c>
      <c r="K6308" t="s">
        <v>2147</v>
      </c>
      <c r="L6308" t="s">
        <v>2860</v>
      </c>
      <c r="M6308">
        <v>5</v>
      </c>
    </row>
    <row r="6309" spans="1:13" x14ac:dyDescent="0.3">
      <c r="A6309" t="s">
        <v>400</v>
      </c>
      <c r="B6309">
        <v>2011</v>
      </c>
      <c r="C6309" s="1">
        <v>275000</v>
      </c>
      <c r="D6309">
        <v>165000</v>
      </c>
      <c r="E6309" t="s">
        <v>14</v>
      </c>
      <c r="F6309" t="s">
        <v>25</v>
      </c>
      <c r="G6309" t="s">
        <v>12</v>
      </c>
      <c r="H6309" t="s">
        <v>121</v>
      </c>
      <c r="I6309" t="s">
        <v>2031</v>
      </c>
      <c r="J6309" t="s">
        <v>1625</v>
      </c>
      <c r="K6309" t="s">
        <v>1675</v>
      </c>
      <c r="L6309" t="s">
        <v>2032</v>
      </c>
      <c r="M6309">
        <v>5</v>
      </c>
    </row>
    <row r="6310" spans="1:13" x14ac:dyDescent="0.3">
      <c r="A6310" t="s">
        <v>3195</v>
      </c>
      <c r="B6310">
        <v>2013</v>
      </c>
      <c r="C6310" s="1">
        <v>454000</v>
      </c>
      <c r="D6310">
        <v>120000</v>
      </c>
      <c r="E6310" t="s">
        <v>14</v>
      </c>
      <c r="F6310" t="s">
        <v>25</v>
      </c>
      <c r="G6310" t="s">
        <v>12</v>
      </c>
      <c r="H6310" t="s">
        <v>126</v>
      </c>
      <c r="I6310" t="s">
        <v>2408</v>
      </c>
      <c r="J6310" t="s">
        <v>2409</v>
      </c>
      <c r="K6310" t="s">
        <v>2410</v>
      </c>
      <c r="L6310" t="s">
        <v>2411</v>
      </c>
      <c r="M6310">
        <v>10</v>
      </c>
    </row>
    <row r="6311" spans="1:13" x14ac:dyDescent="0.3">
      <c r="A6311" t="s">
        <v>800</v>
      </c>
      <c r="B6311">
        <v>2017</v>
      </c>
      <c r="C6311" s="1">
        <v>600000</v>
      </c>
      <c r="D6311">
        <v>30000</v>
      </c>
      <c r="E6311" t="s">
        <v>14</v>
      </c>
      <c r="F6311" t="s">
        <v>25</v>
      </c>
      <c r="G6311" t="s">
        <v>12</v>
      </c>
      <c r="H6311" t="s">
        <v>126</v>
      </c>
      <c r="I6311" t="s">
        <v>2372</v>
      </c>
      <c r="J6311" t="s">
        <v>2039</v>
      </c>
      <c r="K6311" t="s">
        <v>1765</v>
      </c>
      <c r="L6311" t="s">
        <v>2105</v>
      </c>
      <c r="M6311">
        <v>7</v>
      </c>
    </row>
    <row r="6312" spans="1:13" x14ac:dyDescent="0.3">
      <c r="A6312" t="s">
        <v>985</v>
      </c>
      <c r="B6312">
        <v>2011</v>
      </c>
      <c r="C6312" s="1">
        <v>400000</v>
      </c>
      <c r="D6312">
        <v>100000</v>
      </c>
      <c r="E6312" t="s">
        <v>14</v>
      </c>
      <c r="F6312" t="s">
        <v>25</v>
      </c>
      <c r="G6312" t="s">
        <v>12</v>
      </c>
      <c r="H6312" t="s">
        <v>126</v>
      </c>
      <c r="I6312" t="s">
        <v>1831</v>
      </c>
      <c r="J6312" t="s">
        <v>1832</v>
      </c>
      <c r="K6312" t="s">
        <v>1833</v>
      </c>
      <c r="L6312" t="s">
        <v>1631</v>
      </c>
      <c r="M6312">
        <v>5</v>
      </c>
    </row>
    <row r="6313" spans="1:13" x14ac:dyDescent="0.3">
      <c r="A6313" t="s">
        <v>1360</v>
      </c>
      <c r="B6313">
        <v>2007</v>
      </c>
      <c r="C6313" s="1">
        <v>180000</v>
      </c>
      <c r="D6313">
        <v>187000</v>
      </c>
      <c r="E6313" t="s">
        <v>14</v>
      </c>
      <c r="F6313" t="s">
        <v>25</v>
      </c>
      <c r="G6313" t="s">
        <v>12</v>
      </c>
      <c r="H6313" t="s">
        <v>126</v>
      </c>
      <c r="I6313" t="s">
        <v>2779</v>
      </c>
      <c r="J6313" t="s">
        <v>1667</v>
      </c>
      <c r="K6313" t="s">
        <v>1890</v>
      </c>
      <c r="L6313" t="s">
        <v>2504</v>
      </c>
      <c r="M6313">
        <v>5</v>
      </c>
    </row>
    <row r="6314" spans="1:13" x14ac:dyDescent="0.3">
      <c r="A6314" t="s">
        <v>251</v>
      </c>
      <c r="B6314">
        <v>2016</v>
      </c>
      <c r="C6314" s="1">
        <v>750000</v>
      </c>
      <c r="D6314">
        <v>70000</v>
      </c>
      <c r="E6314" t="s">
        <v>14</v>
      </c>
      <c r="F6314" t="s">
        <v>25</v>
      </c>
      <c r="G6314" t="s">
        <v>12</v>
      </c>
      <c r="H6314" t="s">
        <v>121</v>
      </c>
      <c r="I6314" t="s">
        <v>1718</v>
      </c>
      <c r="J6314" t="s">
        <v>1625</v>
      </c>
      <c r="K6314" t="s">
        <v>1685</v>
      </c>
      <c r="L6314" t="s">
        <v>1686</v>
      </c>
      <c r="M6314">
        <v>5</v>
      </c>
    </row>
    <row r="6315" spans="1:13" x14ac:dyDescent="0.3">
      <c r="A6315" t="s">
        <v>1069</v>
      </c>
      <c r="B6315">
        <v>2016</v>
      </c>
      <c r="C6315" s="1">
        <v>500000</v>
      </c>
      <c r="D6315">
        <v>40000</v>
      </c>
      <c r="E6315" t="s">
        <v>10</v>
      </c>
      <c r="F6315" t="s">
        <v>25</v>
      </c>
      <c r="G6315" t="s">
        <v>12</v>
      </c>
      <c r="H6315" t="s">
        <v>121</v>
      </c>
      <c r="I6315" t="s">
        <v>2030</v>
      </c>
      <c r="J6315" t="s">
        <v>1647</v>
      </c>
      <c r="K6315" t="s">
        <v>1870</v>
      </c>
      <c r="L6315" t="s">
        <v>1871</v>
      </c>
      <c r="M6315">
        <v>5</v>
      </c>
    </row>
    <row r="6316" spans="1:13" x14ac:dyDescent="0.3">
      <c r="A6316" t="s">
        <v>3090</v>
      </c>
      <c r="B6316">
        <v>2015</v>
      </c>
      <c r="C6316" s="1">
        <v>1000000</v>
      </c>
      <c r="D6316">
        <v>46000</v>
      </c>
      <c r="E6316" t="s">
        <v>14</v>
      </c>
      <c r="F6316" t="s">
        <v>25</v>
      </c>
      <c r="G6316" t="s">
        <v>12</v>
      </c>
      <c r="H6316" t="s">
        <v>121</v>
      </c>
      <c r="I6316" t="s">
        <v>3055</v>
      </c>
      <c r="J6316" t="s">
        <v>1629</v>
      </c>
      <c r="K6316" t="s">
        <v>1698</v>
      </c>
      <c r="L6316" t="s">
        <v>1686</v>
      </c>
      <c r="M6316">
        <v>7</v>
      </c>
    </row>
    <row r="6317" spans="1:13" x14ac:dyDescent="0.3">
      <c r="A6317" t="s">
        <v>385</v>
      </c>
      <c r="B6317">
        <v>2017</v>
      </c>
      <c r="C6317" s="1">
        <v>740000</v>
      </c>
      <c r="D6317">
        <v>24400</v>
      </c>
      <c r="E6317" t="s">
        <v>14</v>
      </c>
      <c r="F6317" t="s">
        <v>25</v>
      </c>
      <c r="G6317" t="s">
        <v>12</v>
      </c>
      <c r="H6317" t="s">
        <v>121</v>
      </c>
      <c r="I6317" t="s">
        <v>2224</v>
      </c>
      <c r="J6317" t="s">
        <v>1625</v>
      </c>
      <c r="K6317" t="s">
        <v>1626</v>
      </c>
      <c r="L6317" t="s">
        <v>1627</v>
      </c>
      <c r="M6317">
        <v>5</v>
      </c>
    </row>
    <row r="6318" spans="1:13" x14ac:dyDescent="0.3">
      <c r="A6318" t="s">
        <v>1570</v>
      </c>
      <c r="B6318">
        <v>2018</v>
      </c>
      <c r="C6318" s="1">
        <v>1290000</v>
      </c>
      <c r="D6318">
        <v>29899</v>
      </c>
      <c r="E6318" t="s">
        <v>14</v>
      </c>
      <c r="F6318" t="s">
        <v>11</v>
      </c>
      <c r="G6318" t="s">
        <v>19</v>
      </c>
      <c r="H6318" t="s">
        <v>121</v>
      </c>
      <c r="I6318" t="s">
        <v>2782</v>
      </c>
      <c r="J6318" t="s">
        <v>1629</v>
      </c>
      <c r="K6318" t="s">
        <v>2783</v>
      </c>
      <c r="L6318" t="s">
        <v>1819</v>
      </c>
      <c r="M6318">
        <v>5</v>
      </c>
    </row>
    <row r="6319" spans="1:13" x14ac:dyDescent="0.3">
      <c r="A6319" t="s">
        <v>907</v>
      </c>
      <c r="B6319">
        <v>2020</v>
      </c>
      <c r="C6319" s="1">
        <v>775000</v>
      </c>
      <c r="D6319">
        <v>2000</v>
      </c>
      <c r="E6319" t="s">
        <v>10</v>
      </c>
      <c r="F6319" t="s">
        <v>11</v>
      </c>
      <c r="G6319" t="s">
        <v>12</v>
      </c>
      <c r="H6319" t="s">
        <v>121</v>
      </c>
      <c r="I6319" t="s">
        <v>2743</v>
      </c>
      <c r="J6319" t="s">
        <v>1647</v>
      </c>
      <c r="K6319" t="s">
        <v>1648</v>
      </c>
      <c r="L6319" t="s">
        <v>2264</v>
      </c>
      <c r="M6319">
        <v>5</v>
      </c>
    </row>
    <row r="6320" spans="1:13" x14ac:dyDescent="0.3">
      <c r="A6320" t="s">
        <v>601</v>
      </c>
      <c r="B6320">
        <v>2017</v>
      </c>
      <c r="C6320" s="1">
        <v>695000</v>
      </c>
      <c r="D6320">
        <v>34000</v>
      </c>
      <c r="E6320" t="s">
        <v>14</v>
      </c>
      <c r="F6320" t="s">
        <v>11</v>
      </c>
      <c r="G6320" t="s">
        <v>12</v>
      </c>
      <c r="H6320" t="s">
        <v>121</v>
      </c>
      <c r="I6320" t="s">
        <v>3220</v>
      </c>
      <c r="J6320" t="s">
        <v>1667</v>
      </c>
      <c r="K6320" t="s">
        <v>1909</v>
      </c>
      <c r="L6320" t="s">
        <v>1910</v>
      </c>
      <c r="M6320">
        <v>8</v>
      </c>
    </row>
    <row r="6321" spans="1:13" x14ac:dyDescent="0.3">
      <c r="A6321" t="s">
        <v>883</v>
      </c>
      <c r="B6321">
        <v>2018</v>
      </c>
      <c r="C6321" s="1">
        <v>730000</v>
      </c>
      <c r="D6321">
        <v>31000</v>
      </c>
      <c r="E6321" t="s">
        <v>10</v>
      </c>
      <c r="F6321" t="s">
        <v>11</v>
      </c>
      <c r="G6321" t="s">
        <v>19</v>
      </c>
      <c r="H6321" t="s">
        <v>121</v>
      </c>
      <c r="I6321" t="s">
        <v>2065</v>
      </c>
      <c r="J6321" t="s">
        <v>1647</v>
      </c>
      <c r="K6321" t="s">
        <v>1648</v>
      </c>
      <c r="L6321" t="s">
        <v>2060</v>
      </c>
      <c r="M6321">
        <v>5</v>
      </c>
    </row>
    <row r="6322" spans="1:13" x14ac:dyDescent="0.3">
      <c r="A6322" t="s">
        <v>3833</v>
      </c>
      <c r="B6322">
        <v>2016</v>
      </c>
      <c r="C6322" s="1">
        <v>1295000</v>
      </c>
      <c r="D6322">
        <v>46000</v>
      </c>
      <c r="E6322" t="s">
        <v>14</v>
      </c>
      <c r="F6322" t="s">
        <v>11</v>
      </c>
      <c r="G6322" t="s">
        <v>19</v>
      </c>
      <c r="H6322" t="s">
        <v>126</v>
      </c>
      <c r="I6322" t="s">
        <v>3834</v>
      </c>
      <c r="J6322" t="s">
        <v>3835</v>
      </c>
      <c r="K6322" t="s">
        <v>3836</v>
      </c>
      <c r="L6322" t="s">
        <v>3837</v>
      </c>
      <c r="M6322">
        <v>7</v>
      </c>
    </row>
    <row r="6323" spans="1:13" x14ac:dyDescent="0.3">
      <c r="A6323" t="s">
        <v>3838</v>
      </c>
      <c r="B6323">
        <v>2016</v>
      </c>
      <c r="C6323" s="1">
        <v>1160000</v>
      </c>
      <c r="D6323">
        <v>121000</v>
      </c>
      <c r="E6323" t="s">
        <v>14</v>
      </c>
      <c r="F6323" t="s">
        <v>11</v>
      </c>
      <c r="G6323" t="s">
        <v>19</v>
      </c>
      <c r="H6323" t="s">
        <v>121</v>
      </c>
      <c r="I6323" t="s">
        <v>3839</v>
      </c>
      <c r="J6323" t="s">
        <v>3353</v>
      </c>
      <c r="K6323" t="s">
        <v>3840</v>
      </c>
      <c r="L6323" t="s">
        <v>3841</v>
      </c>
      <c r="M6323">
        <v>7</v>
      </c>
    </row>
    <row r="6324" spans="1:13" x14ac:dyDescent="0.3">
      <c r="A6324" t="s">
        <v>3842</v>
      </c>
      <c r="B6324">
        <v>2017</v>
      </c>
      <c r="C6324" s="1">
        <v>3300000</v>
      </c>
      <c r="D6324">
        <v>60000</v>
      </c>
      <c r="E6324" t="s">
        <v>14</v>
      </c>
      <c r="F6324" t="s">
        <v>11</v>
      </c>
      <c r="G6324" t="s">
        <v>19</v>
      </c>
      <c r="H6324" t="s">
        <v>121</v>
      </c>
      <c r="I6324" t="s">
        <v>2383</v>
      </c>
      <c r="J6324" t="s">
        <v>3843</v>
      </c>
      <c r="K6324" t="s">
        <v>3844</v>
      </c>
      <c r="L6324" t="s">
        <v>3845</v>
      </c>
      <c r="M6324">
        <v>5</v>
      </c>
    </row>
    <row r="6325" spans="1:13" x14ac:dyDescent="0.3">
      <c r="A6325" t="s">
        <v>640</v>
      </c>
      <c r="B6325">
        <v>2016</v>
      </c>
      <c r="C6325" s="1">
        <v>434999</v>
      </c>
      <c r="D6325">
        <v>10000</v>
      </c>
      <c r="E6325" t="s">
        <v>10</v>
      </c>
      <c r="F6325" t="s">
        <v>11</v>
      </c>
      <c r="G6325" t="s">
        <v>19</v>
      </c>
      <c r="H6325" t="s">
        <v>121</v>
      </c>
      <c r="I6325" t="s">
        <v>1842</v>
      </c>
      <c r="J6325" t="s">
        <v>1730</v>
      </c>
      <c r="K6325" t="s">
        <v>1843</v>
      </c>
      <c r="L6325" t="s">
        <v>1731</v>
      </c>
      <c r="M6325">
        <v>5</v>
      </c>
    </row>
    <row r="6326" spans="1:13" x14ac:dyDescent="0.3">
      <c r="A6326" t="s">
        <v>2167</v>
      </c>
      <c r="B6326">
        <v>2018</v>
      </c>
      <c r="C6326" s="1">
        <v>4600000</v>
      </c>
      <c r="D6326">
        <v>6000</v>
      </c>
      <c r="E6326" t="s">
        <v>14</v>
      </c>
      <c r="F6326" t="s">
        <v>11</v>
      </c>
      <c r="G6326" t="s">
        <v>19</v>
      </c>
      <c r="H6326" t="s">
        <v>121</v>
      </c>
      <c r="I6326" t="s">
        <v>2168</v>
      </c>
      <c r="J6326" t="s">
        <v>1769</v>
      </c>
      <c r="K6326" t="s">
        <v>1803</v>
      </c>
      <c r="L6326" t="s">
        <v>1804</v>
      </c>
      <c r="M6326">
        <v>5</v>
      </c>
    </row>
    <row r="6327" spans="1:13" x14ac:dyDescent="0.3">
      <c r="A6327" t="s">
        <v>231</v>
      </c>
      <c r="B6327">
        <v>2015</v>
      </c>
      <c r="C6327" s="1">
        <v>850000</v>
      </c>
      <c r="D6327">
        <v>59235</v>
      </c>
      <c r="E6327" t="s">
        <v>14</v>
      </c>
      <c r="F6327" t="s">
        <v>11</v>
      </c>
      <c r="G6327" t="s">
        <v>12</v>
      </c>
      <c r="H6327" t="s">
        <v>121</v>
      </c>
      <c r="I6327" t="s">
        <v>1911</v>
      </c>
      <c r="J6327" t="s">
        <v>1900</v>
      </c>
      <c r="K6327" t="s">
        <v>1912</v>
      </c>
      <c r="L6327" t="s">
        <v>1913</v>
      </c>
      <c r="M6327">
        <v>5</v>
      </c>
    </row>
    <row r="6328" spans="1:13" x14ac:dyDescent="0.3">
      <c r="A6328" t="s">
        <v>1956</v>
      </c>
      <c r="B6328">
        <v>2019</v>
      </c>
      <c r="C6328" s="1">
        <v>5800000</v>
      </c>
      <c r="D6328">
        <v>21000</v>
      </c>
      <c r="E6328" t="s">
        <v>14</v>
      </c>
      <c r="F6328" t="s">
        <v>11</v>
      </c>
      <c r="G6328" t="s">
        <v>19</v>
      </c>
      <c r="H6328" t="s">
        <v>121</v>
      </c>
      <c r="I6328" t="s">
        <v>1957</v>
      </c>
      <c r="J6328" t="s">
        <v>1953</v>
      </c>
      <c r="K6328" t="s">
        <v>1958</v>
      </c>
      <c r="L6328" t="s">
        <v>1954</v>
      </c>
      <c r="M6328">
        <v>5</v>
      </c>
    </row>
    <row r="6329" spans="1:13" x14ac:dyDescent="0.3">
      <c r="A6329" t="s">
        <v>770</v>
      </c>
      <c r="B6329">
        <v>2014</v>
      </c>
      <c r="C6329" s="1">
        <v>520000</v>
      </c>
      <c r="D6329">
        <v>48000</v>
      </c>
      <c r="E6329" t="s">
        <v>14</v>
      </c>
      <c r="F6329" t="s">
        <v>25</v>
      </c>
      <c r="G6329" t="s">
        <v>12</v>
      </c>
      <c r="H6329" t="s">
        <v>121</v>
      </c>
      <c r="I6329" t="s">
        <v>2360</v>
      </c>
      <c r="J6329" t="s">
        <v>1629</v>
      </c>
      <c r="K6329" t="s">
        <v>1698</v>
      </c>
      <c r="L6329" t="s">
        <v>1686</v>
      </c>
      <c r="M6329">
        <v>5</v>
      </c>
    </row>
    <row r="6330" spans="1:13" x14ac:dyDescent="0.3">
      <c r="A6330" t="s">
        <v>213</v>
      </c>
      <c r="B6330">
        <v>2018</v>
      </c>
      <c r="C6330" s="1">
        <v>650000</v>
      </c>
      <c r="D6330">
        <v>114000</v>
      </c>
      <c r="E6330" t="s">
        <v>14</v>
      </c>
      <c r="F6330" t="s">
        <v>25</v>
      </c>
      <c r="G6330" t="s">
        <v>12</v>
      </c>
      <c r="H6330" t="s">
        <v>121</v>
      </c>
      <c r="I6330" t="s">
        <v>2768</v>
      </c>
      <c r="J6330" t="s">
        <v>2402</v>
      </c>
      <c r="K6330" t="s">
        <v>1829</v>
      </c>
      <c r="L6330" t="s">
        <v>2769</v>
      </c>
      <c r="M6330">
        <v>7</v>
      </c>
    </row>
    <row r="6331" spans="1:13" x14ac:dyDescent="0.3">
      <c r="A6331" t="s">
        <v>1384</v>
      </c>
      <c r="B6331">
        <v>2011</v>
      </c>
      <c r="C6331" s="1">
        <v>430000</v>
      </c>
      <c r="D6331">
        <v>120000</v>
      </c>
      <c r="E6331" t="s">
        <v>14</v>
      </c>
      <c r="F6331" t="s">
        <v>25</v>
      </c>
      <c r="G6331" t="s">
        <v>12</v>
      </c>
      <c r="H6331" t="s">
        <v>126</v>
      </c>
      <c r="I6331" t="s">
        <v>1674</v>
      </c>
      <c r="J6331" t="s">
        <v>1625</v>
      </c>
      <c r="K6331" t="s">
        <v>1675</v>
      </c>
      <c r="L6331" t="s">
        <v>1627</v>
      </c>
      <c r="M6331">
        <v>5</v>
      </c>
    </row>
    <row r="6332" spans="1:13" x14ac:dyDescent="0.3">
      <c r="A6332" t="s">
        <v>1234</v>
      </c>
      <c r="B6332">
        <v>2013</v>
      </c>
      <c r="C6332" s="1">
        <v>360000</v>
      </c>
      <c r="D6332">
        <v>144000</v>
      </c>
      <c r="E6332" t="s">
        <v>14</v>
      </c>
      <c r="F6332" t="s">
        <v>25</v>
      </c>
      <c r="G6332" t="s">
        <v>12</v>
      </c>
      <c r="H6332" t="s">
        <v>121</v>
      </c>
      <c r="I6332" t="s">
        <v>1903</v>
      </c>
      <c r="J6332" t="s">
        <v>1639</v>
      </c>
      <c r="K6332" t="s">
        <v>1701</v>
      </c>
      <c r="L6332" t="s">
        <v>1693</v>
      </c>
      <c r="M6332">
        <v>5</v>
      </c>
    </row>
    <row r="6333" spans="1:13" x14ac:dyDescent="0.3">
      <c r="A6333" t="s">
        <v>1234</v>
      </c>
      <c r="B6333">
        <v>2013</v>
      </c>
      <c r="C6333" s="1">
        <v>350000</v>
      </c>
      <c r="D6333">
        <v>144000</v>
      </c>
      <c r="E6333" t="s">
        <v>14</v>
      </c>
      <c r="F6333" t="s">
        <v>25</v>
      </c>
      <c r="G6333" t="s">
        <v>12</v>
      </c>
      <c r="H6333" t="s">
        <v>121</v>
      </c>
      <c r="I6333" t="s">
        <v>1903</v>
      </c>
      <c r="J6333" t="s">
        <v>1639</v>
      </c>
      <c r="K6333" t="s">
        <v>1701</v>
      </c>
      <c r="L6333" t="s">
        <v>1693</v>
      </c>
      <c r="M6333">
        <v>5</v>
      </c>
    </row>
    <row r="6334" spans="1:13" x14ac:dyDescent="0.3">
      <c r="A6334" t="s">
        <v>1375</v>
      </c>
      <c r="B6334">
        <v>2016</v>
      </c>
      <c r="C6334" s="1">
        <v>791000</v>
      </c>
      <c r="D6334">
        <v>190000</v>
      </c>
      <c r="E6334" t="s">
        <v>14</v>
      </c>
      <c r="F6334" t="s">
        <v>25</v>
      </c>
      <c r="G6334" t="s">
        <v>12</v>
      </c>
      <c r="H6334" t="s">
        <v>121</v>
      </c>
      <c r="I6334" t="s">
        <v>1718</v>
      </c>
      <c r="J6334" t="s">
        <v>1625</v>
      </c>
      <c r="K6334" t="s">
        <v>1685</v>
      </c>
      <c r="L6334" t="s">
        <v>1686</v>
      </c>
      <c r="M6334">
        <v>5</v>
      </c>
    </row>
    <row r="6335" spans="1:13" x14ac:dyDescent="0.3">
      <c r="A6335" t="s">
        <v>147</v>
      </c>
      <c r="B6335">
        <v>2015</v>
      </c>
      <c r="C6335" s="1">
        <v>950000</v>
      </c>
      <c r="D6335">
        <v>190000</v>
      </c>
      <c r="E6335" t="s">
        <v>14</v>
      </c>
      <c r="F6335" t="s">
        <v>25</v>
      </c>
      <c r="G6335" t="s">
        <v>12</v>
      </c>
      <c r="H6335" t="s">
        <v>126</v>
      </c>
      <c r="I6335" t="s">
        <v>1763</v>
      </c>
      <c r="J6335" t="s">
        <v>1764</v>
      </c>
      <c r="K6335" t="s">
        <v>1789</v>
      </c>
      <c r="L6335" t="s">
        <v>1766</v>
      </c>
      <c r="M6335">
        <v>7</v>
      </c>
    </row>
    <row r="6336" spans="1:13" x14ac:dyDescent="0.3">
      <c r="A6336" t="s">
        <v>459</v>
      </c>
      <c r="B6336">
        <v>2019</v>
      </c>
      <c r="C6336" s="1">
        <v>690000</v>
      </c>
      <c r="D6336">
        <v>20000</v>
      </c>
      <c r="E6336" t="s">
        <v>14</v>
      </c>
      <c r="F6336" t="s">
        <v>25</v>
      </c>
      <c r="G6336" t="s">
        <v>12</v>
      </c>
      <c r="H6336" t="s">
        <v>121</v>
      </c>
      <c r="I6336" t="s">
        <v>2075</v>
      </c>
      <c r="J6336" t="s">
        <v>1625</v>
      </c>
      <c r="K6336" t="s">
        <v>1626</v>
      </c>
      <c r="L6336" t="s">
        <v>1627</v>
      </c>
      <c r="M6336">
        <v>5</v>
      </c>
    </row>
    <row r="6337" spans="1:13" x14ac:dyDescent="0.3">
      <c r="A6337" t="s">
        <v>378</v>
      </c>
      <c r="B6337">
        <v>2017</v>
      </c>
      <c r="C6337" s="1">
        <v>860000</v>
      </c>
      <c r="D6337">
        <v>40000</v>
      </c>
      <c r="E6337" t="s">
        <v>14</v>
      </c>
      <c r="F6337" t="s">
        <v>25</v>
      </c>
      <c r="G6337" t="s">
        <v>12</v>
      </c>
      <c r="H6337" t="s">
        <v>126</v>
      </c>
      <c r="I6337" t="s">
        <v>1817</v>
      </c>
      <c r="J6337" t="s">
        <v>1900</v>
      </c>
      <c r="K6337" t="s">
        <v>1912</v>
      </c>
      <c r="L6337" t="s">
        <v>3107</v>
      </c>
      <c r="M6337">
        <v>5</v>
      </c>
    </row>
    <row r="6338" spans="1:13" x14ac:dyDescent="0.3">
      <c r="A6338" t="s">
        <v>789</v>
      </c>
      <c r="B6338">
        <v>2012</v>
      </c>
      <c r="C6338" s="1">
        <v>371000</v>
      </c>
      <c r="D6338">
        <v>100000</v>
      </c>
      <c r="E6338" t="s">
        <v>14</v>
      </c>
      <c r="F6338" t="s">
        <v>25</v>
      </c>
      <c r="G6338" t="s">
        <v>12</v>
      </c>
      <c r="H6338" t="s">
        <v>121</v>
      </c>
      <c r="I6338" t="s">
        <v>1674</v>
      </c>
      <c r="J6338" t="s">
        <v>1625</v>
      </c>
      <c r="K6338" t="s">
        <v>1675</v>
      </c>
      <c r="L6338" t="s">
        <v>1627</v>
      </c>
      <c r="M6338">
        <v>5</v>
      </c>
    </row>
    <row r="6339" spans="1:13" x14ac:dyDescent="0.3">
      <c r="A6339" t="s">
        <v>2431</v>
      </c>
      <c r="B6339">
        <v>2008</v>
      </c>
      <c r="C6339" s="1">
        <v>45000</v>
      </c>
      <c r="D6339">
        <v>60000</v>
      </c>
      <c r="E6339" t="s">
        <v>14</v>
      </c>
      <c r="F6339" t="s">
        <v>25</v>
      </c>
      <c r="G6339" t="s">
        <v>12</v>
      </c>
      <c r="H6339" t="s">
        <v>126</v>
      </c>
      <c r="I6339" t="s">
        <v>1716</v>
      </c>
      <c r="J6339" t="s">
        <v>1896</v>
      </c>
      <c r="K6339" t="s">
        <v>2029</v>
      </c>
      <c r="L6339" t="s">
        <v>2432</v>
      </c>
      <c r="M6339">
        <v>5</v>
      </c>
    </row>
    <row r="6340" spans="1:13" x14ac:dyDescent="0.3">
      <c r="A6340" t="s">
        <v>3846</v>
      </c>
      <c r="B6340">
        <v>2006</v>
      </c>
      <c r="C6340" s="1">
        <v>55000</v>
      </c>
      <c r="D6340">
        <v>201000</v>
      </c>
      <c r="E6340" t="s">
        <v>14</v>
      </c>
      <c r="F6340" t="s">
        <v>25</v>
      </c>
      <c r="G6340" t="s">
        <v>12</v>
      </c>
      <c r="H6340" t="s">
        <v>121</v>
      </c>
      <c r="I6340" t="s">
        <v>1750</v>
      </c>
      <c r="J6340" t="s">
        <v>1663</v>
      </c>
      <c r="K6340" t="s">
        <v>2029</v>
      </c>
      <c r="L6340" t="s">
        <v>2481</v>
      </c>
      <c r="M6340">
        <v>5</v>
      </c>
    </row>
    <row r="6341" spans="1:13" x14ac:dyDescent="0.3">
      <c r="A6341" t="s">
        <v>475</v>
      </c>
      <c r="B6341">
        <v>2011</v>
      </c>
      <c r="C6341" s="1">
        <v>240000</v>
      </c>
      <c r="D6341">
        <v>110000</v>
      </c>
      <c r="E6341" t="s">
        <v>14</v>
      </c>
      <c r="F6341" t="s">
        <v>25</v>
      </c>
      <c r="G6341" t="s">
        <v>12</v>
      </c>
      <c r="H6341" t="s">
        <v>121</v>
      </c>
      <c r="I6341" t="s">
        <v>1831</v>
      </c>
      <c r="J6341" t="s">
        <v>1832</v>
      </c>
      <c r="K6341" t="s">
        <v>1833</v>
      </c>
      <c r="L6341" t="s">
        <v>1631</v>
      </c>
      <c r="M6341">
        <v>5</v>
      </c>
    </row>
    <row r="6342" spans="1:13" x14ac:dyDescent="0.3">
      <c r="A6342" t="s">
        <v>267</v>
      </c>
      <c r="B6342">
        <v>2014</v>
      </c>
      <c r="C6342" s="1">
        <v>495000</v>
      </c>
      <c r="D6342">
        <v>77215</v>
      </c>
      <c r="E6342" t="s">
        <v>14</v>
      </c>
      <c r="F6342" t="s">
        <v>25</v>
      </c>
      <c r="G6342" t="s">
        <v>12</v>
      </c>
      <c r="H6342" t="s">
        <v>126</v>
      </c>
      <c r="I6342" t="s">
        <v>1825</v>
      </c>
      <c r="J6342" t="s">
        <v>1625</v>
      </c>
      <c r="K6342" t="s">
        <v>1626</v>
      </c>
      <c r="L6342" t="s">
        <v>1627</v>
      </c>
      <c r="M6342">
        <v>5</v>
      </c>
    </row>
    <row r="6343" spans="1:13" x14ac:dyDescent="0.3">
      <c r="A6343" t="s">
        <v>1433</v>
      </c>
      <c r="B6343">
        <v>2005</v>
      </c>
      <c r="C6343" s="1">
        <v>170000</v>
      </c>
      <c r="D6343">
        <v>50000</v>
      </c>
      <c r="E6343" t="s">
        <v>10</v>
      </c>
      <c r="F6343" t="s">
        <v>25</v>
      </c>
      <c r="G6343" t="s">
        <v>12</v>
      </c>
      <c r="H6343" t="s">
        <v>121</v>
      </c>
      <c r="I6343" t="s">
        <v>1676</v>
      </c>
      <c r="J6343" t="s">
        <v>1676</v>
      </c>
      <c r="K6343" t="s">
        <v>1676</v>
      </c>
      <c r="L6343" t="s">
        <v>1676</v>
      </c>
    </row>
    <row r="6344" spans="1:13" x14ac:dyDescent="0.3">
      <c r="A6344" t="s">
        <v>1574</v>
      </c>
      <c r="B6344">
        <v>2015</v>
      </c>
      <c r="C6344" s="1">
        <v>671000</v>
      </c>
      <c r="D6344">
        <v>48228</v>
      </c>
      <c r="E6344" t="s">
        <v>10</v>
      </c>
      <c r="F6344" t="s">
        <v>11</v>
      </c>
      <c r="G6344" t="s">
        <v>12</v>
      </c>
      <c r="H6344" t="s">
        <v>121</v>
      </c>
      <c r="I6344" t="s">
        <v>2339</v>
      </c>
      <c r="J6344" t="s">
        <v>1704</v>
      </c>
      <c r="K6344" t="s">
        <v>2090</v>
      </c>
      <c r="L6344" t="s">
        <v>2117</v>
      </c>
      <c r="M6344">
        <v>5</v>
      </c>
    </row>
    <row r="6345" spans="1:13" x14ac:dyDescent="0.3">
      <c r="A6345" t="s">
        <v>1012</v>
      </c>
      <c r="B6345">
        <v>2017</v>
      </c>
      <c r="C6345" s="1">
        <v>693000</v>
      </c>
      <c r="D6345">
        <v>58559</v>
      </c>
      <c r="E6345" t="s">
        <v>14</v>
      </c>
      <c r="F6345" t="s">
        <v>11</v>
      </c>
      <c r="G6345" t="s">
        <v>12</v>
      </c>
      <c r="H6345" t="s">
        <v>121</v>
      </c>
      <c r="I6345" t="s">
        <v>1825</v>
      </c>
      <c r="J6345" t="s">
        <v>1625</v>
      </c>
      <c r="K6345" t="s">
        <v>1626</v>
      </c>
      <c r="L6345" t="s">
        <v>1627</v>
      </c>
      <c r="M6345">
        <v>5</v>
      </c>
    </row>
    <row r="6346" spans="1:13" x14ac:dyDescent="0.3">
      <c r="A6346" t="s">
        <v>267</v>
      </c>
      <c r="B6346">
        <v>2010</v>
      </c>
      <c r="C6346" s="1">
        <v>352000</v>
      </c>
      <c r="D6346">
        <v>72179</v>
      </c>
      <c r="E6346" t="s">
        <v>14</v>
      </c>
      <c r="F6346" t="s">
        <v>11</v>
      </c>
      <c r="G6346" t="s">
        <v>12</v>
      </c>
      <c r="H6346" t="s">
        <v>121</v>
      </c>
      <c r="I6346" t="s">
        <v>1676</v>
      </c>
      <c r="J6346" t="s">
        <v>1676</v>
      </c>
      <c r="K6346" t="s">
        <v>1676</v>
      </c>
      <c r="L6346" t="s">
        <v>1676</v>
      </c>
    </row>
    <row r="6347" spans="1:13" x14ac:dyDescent="0.3">
      <c r="A6347" t="s">
        <v>610</v>
      </c>
      <c r="B6347">
        <v>2016</v>
      </c>
      <c r="C6347" s="1">
        <v>802999</v>
      </c>
      <c r="D6347">
        <v>50856</v>
      </c>
      <c r="E6347" t="s">
        <v>14</v>
      </c>
      <c r="F6347" t="s">
        <v>11</v>
      </c>
      <c r="G6347" t="s">
        <v>12</v>
      </c>
      <c r="H6347" t="s">
        <v>121</v>
      </c>
      <c r="I6347" t="s">
        <v>1777</v>
      </c>
      <c r="J6347" t="s">
        <v>1629</v>
      </c>
      <c r="K6347" t="s">
        <v>1698</v>
      </c>
      <c r="L6347" t="s">
        <v>1686</v>
      </c>
      <c r="M6347">
        <v>5</v>
      </c>
    </row>
    <row r="6348" spans="1:13" x14ac:dyDescent="0.3">
      <c r="A6348" t="s">
        <v>1553</v>
      </c>
      <c r="B6348">
        <v>2017</v>
      </c>
      <c r="C6348" s="1">
        <v>890000</v>
      </c>
      <c r="D6348">
        <v>18300</v>
      </c>
      <c r="E6348" t="s">
        <v>10</v>
      </c>
      <c r="F6348" t="s">
        <v>25</v>
      </c>
      <c r="G6348" t="s">
        <v>12</v>
      </c>
      <c r="H6348" t="s">
        <v>121</v>
      </c>
      <c r="I6348" t="s">
        <v>1750</v>
      </c>
      <c r="J6348" t="s">
        <v>1634</v>
      </c>
      <c r="K6348" t="s">
        <v>1751</v>
      </c>
      <c r="L6348" t="s">
        <v>1752</v>
      </c>
      <c r="M6348">
        <v>5</v>
      </c>
    </row>
    <row r="6349" spans="1:13" x14ac:dyDescent="0.3">
      <c r="A6349" t="s">
        <v>1614</v>
      </c>
      <c r="B6349">
        <v>2015</v>
      </c>
      <c r="C6349" s="1">
        <v>495000</v>
      </c>
      <c r="D6349">
        <v>59292</v>
      </c>
      <c r="E6349" t="s">
        <v>14</v>
      </c>
      <c r="F6349" t="s">
        <v>11</v>
      </c>
      <c r="G6349" t="s">
        <v>12</v>
      </c>
      <c r="H6349" t="s">
        <v>121</v>
      </c>
      <c r="I6349" t="s">
        <v>2075</v>
      </c>
      <c r="J6349" t="s">
        <v>1625</v>
      </c>
      <c r="K6349" t="s">
        <v>1626</v>
      </c>
      <c r="L6349" t="s">
        <v>1627</v>
      </c>
      <c r="M6349">
        <v>5</v>
      </c>
    </row>
    <row r="6350" spans="1:13" x14ac:dyDescent="0.3">
      <c r="A6350" t="s">
        <v>640</v>
      </c>
      <c r="B6350">
        <v>2018</v>
      </c>
      <c r="C6350" s="1">
        <v>545000</v>
      </c>
      <c r="D6350">
        <v>10000</v>
      </c>
      <c r="E6350" t="s">
        <v>10</v>
      </c>
      <c r="F6350" t="s">
        <v>11</v>
      </c>
      <c r="G6350" t="s">
        <v>19</v>
      </c>
      <c r="H6350" t="s">
        <v>121</v>
      </c>
      <c r="I6350" t="s">
        <v>1842</v>
      </c>
      <c r="J6350" t="s">
        <v>1730</v>
      </c>
      <c r="K6350" t="s">
        <v>1843</v>
      </c>
      <c r="L6350" t="s">
        <v>1731</v>
      </c>
      <c r="M6350">
        <v>5</v>
      </c>
    </row>
    <row r="6351" spans="1:13" x14ac:dyDescent="0.3">
      <c r="A6351" t="s">
        <v>1498</v>
      </c>
      <c r="B6351">
        <v>2018</v>
      </c>
      <c r="C6351" s="1">
        <v>775000</v>
      </c>
      <c r="D6351">
        <v>21147</v>
      </c>
      <c r="E6351" t="s">
        <v>10</v>
      </c>
      <c r="F6351" t="s">
        <v>11</v>
      </c>
      <c r="G6351" t="s">
        <v>19</v>
      </c>
      <c r="H6351" t="s">
        <v>121</v>
      </c>
      <c r="I6351" t="s">
        <v>1707</v>
      </c>
      <c r="J6351" t="s">
        <v>1647</v>
      </c>
      <c r="K6351" t="s">
        <v>1708</v>
      </c>
      <c r="L6351" t="s">
        <v>1709</v>
      </c>
      <c r="M6351">
        <v>5</v>
      </c>
    </row>
    <row r="6352" spans="1:13" x14ac:dyDescent="0.3">
      <c r="A6352" t="s">
        <v>1552</v>
      </c>
      <c r="B6352">
        <v>2017</v>
      </c>
      <c r="C6352" s="1">
        <v>925000</v>
      </c>
      <c r="D6352">
        <v>69000</v>
      </c>
      <c r="E6352" t="s">
        <v>14</v>
      </c>
      <c r="F6352" t="s">
        <v>11</v>
      </c>
      <c r="G6352" t="s">
        <v>12</v>
      </c>
      <c r="H6352" t="s">
        <v>121</v>
      </c>
      <c r="I6352" t="s">
        <v>2184</v>
      </c>
      <c r="J6352" t="s">
        <v>1629</v>
      </c>
      <c r="K6352" t="s">
        <v>2185</v>
      </c>
      <c r="L6352" t="s">
        <v>1686</v>
      </c>
      <c r="M6352">
        <v>5</v>
      </c>
    </row>
    <row r="6353" spans="1:13" x14ac:dyDescent="0.3">
      <c r="A6353" t="s">
        <v>3847</v>
      </c>
      <c r="B6353">
        <v>2018</v>
      </c>
      <c r="C6353" s="1">
        <v>790000</v>
      </c>
      <c r="D6353">
        <v>16000</v>
      </c>
      <c r="E6353" t="s">
        <v>14</v>
      </c>
      <c r="F6353" t="s">
        <v>11</v>
      </c>
      <c r="G6353" t="s">
        <v>19</v>
      </c>
      <c r="H6353" t="s">
        <v>121</v>
      </c>
      <c r="I6353" t="s">
        <v>2075</v>
      </c>
      <c r="J6353" t="s">
        <v>1625</v>
      </c>
      <c r="K6353" t="s">
        <v>1626</v>
      </c>
      <c r="L6353" t="s">
        <v>1627</v>
      </c>
      <c r="M6353">
        <v>5</v>
      </c>
    </row>
    <row r="6354" spans="1:13" x14ac:dyDescent="0.3">
      <c r="A6354" t="s">
        <v>795</v>
      </c>
      <c r="B6354">
        <v>2017</v>
      </c>
      <c r="C6354" s="1">
        <v>1789999</v>
      </c>
      <c r="D6354">
        <v>36000</v>
      </c>
      <c r="E6354" t="s">
        <v>14</v>
      </c>
      <c r="F6354" t="s">
        <v>11</v>
      </c>
      <c r="G6354" t="s">
        <v>12</v>
      </c>
      <c r="H6354" t="s">
        <v>121</v>
      </c>
      <c r="I6354" t="s">
        <v>2669</v>
      </c>
      <c r="J6354" t="s">
        <v>2670</v>
      </c>
      <c r="K6354" t="s">
        <v>2671</v>
      </c>
      <c r="L6354" t="s">
        <v>2672</v>
      </c>
      <c r="M6354">
        <v>8</v>
      </c>
    </row>
    <row r="6355" spans="1:13" x14ac:dyDescent="0.3">
      <c r="A6355" t="s">
        <v>2740</v>
      </c>
      <c r="B6355">
        <v>2017</v>
      </c>
      <c r="C6355" s="1">
        <v>620000</v>
      </c>
      <c r="D6355">
        <v>37000</v>
      </c>
      <c r="E6355" t="s">
        <v>10</v>
      </c>
      <c r="F6355" t="s">
        <v>11</v>
      </c>
      <c r="G6355" t="s">
        <v>12</v>
      </c>
      <c r="H6355" t="s">
        <v>121</v>
      </c>
      <c r="I6355" t="s">
        <v>2177</v>
      </c>
      <c r="J6355" t="s">
        <v>1647</v>
      </c>
      <c r="K6355" t="s">
        <v>1870</v>
      </c>
      <c r="L6355" t="s">
        <v>1871</v>
      </c>
      <c r="M6355">
        <v>5</v>
      </c>
    </row>
    <row r="6356" spans="1:13" x14ac:dyDescent="0.3">
      <c r="A6356" t="s">
        <v>1263</v>
      </c>
      <c r="B6356">
        <v>2016</v>
      </c>
      <c r="C6356" s="1">
        <v>375000</v>
      </c>
      <c r="D6356">
        <v>61173</v>
      </c>
      <c r="E6356" t="s">
        <v>14</v>
      </c>
      <c r="F6356" t="s">
        <v>11</v>
      </c>
      <c r="G6356" t="s">
        <v>12</v>
      </c>
      <c r="H6356" t="s">
        <v>121</v>
      </c>
      <c r="I6356" t="s">
        <v>2300</v>
      </c>
      <c r="J6356" t="s">
        <v>2301</v>
      </c>
      <c r="K6356" t="s">
        <v>2302</v>
      </c>
      <c r="L6356" t="s">
        <v>2303</v>
      </c>
      <c r="M6356">
        <v>5</v>
      </c>
    </row>
    <row r="6357" spans="1:13" x14ac:dyDescent="0.3">
      <c r="A6357" t="s">
        <v>1848</v>
      </c>
      <c r="B6357">
        <v>2016</v>
      </c>
      <c r="C6357" s="1">
        <v>595000</v>
      </c>
      <c r="D6357">
        <v>77321</v>
      </c>
      <c r="E6357" t="s">
        <v>14</v>
      </c>
      <c r="F6357" t="s">
        <v>11</v>
      </c>
      <c r="G6357" t="s">
        <v>12</v>
      </c>
      <c r="H6357" t="s">
        <v>121</v>
      </c>
      <c r="I6357" t="s">
        <v>1676</v>
      </c>
      <c r="J6357" t="s">
        <v>1676</v>
      </c>
      <c r="K6357" t="s">
        <v>1676</v>
      </c>
      <c r="L6357" t="s">
        <v>1676</v>
      </c>
    </row>
    <row r="6358" spans="1:13" x14ac:dyDescent="0.3">
      <c r="A6358" t="s">
        <v>930</v>
      </c>
      <c r="B6358">
        <v>2016</v>
      </c>
      <c r="C6358" s="1">
        <v>2450000</v>
      </c>
      <c r="D6358">
        <v>30000</v>
      </c>
      <c r="E6358" t="s">
        <v>14</v>
      </c>
      <c r="F6358" t="s">
        <v>11</v>
      </c>
      <c r="G6358" t="s">
        <v>19</v>
      </c>
      <c r="H6358" t="s">
        <v>121</v>
      </c>
      <c r="I6358" t="s">
        <v>3155</v>
      </c>
      <c r="J6358" t="s">
        <v>1793</v>
      </c>
      <c r="K6358" t="s">
        <v>1800</v>
      </c>
      <c r="L6358" t="s">
        <v>1801</v>
      </c>
      <c r="M6358">
        <v>5</v>
      </c>
    </row>
    <row r="6359" spans="1:13" x14ac:dyDescent="0.3">
      <c r="A6359" t="s">
        <v>195</v>
      </c>
      <c r="B6359">
        <v>2014</v>
      </c>
      <c r="C6359" s="1">
        <v>850000</v>
      </c>
      <c r="D6359">
        <v>75000</v>
      </c>
      <c r="E6359" t="s">
        <v>14</v>
      </c>
      <c r="F6359" t="s">
        <v>11</v>
      </c>
      <c r="G6359" t="s">
        <v>12</v>
      </c>
      <c r="H6359" t="s">
        <v>121</v>
      </c>
      <c r="I6359" t="s">
        <v>1892</v>
      </c>
      <c r="J6359" t="s">
        <v>1742</v>
      </c>
      <c r="K6359" t="s">
        <v>2108</v>
      </c>
      <c r="L6359" t="s">
        <v>2109</v>
      </c>
      <c r="M6359">
        <v>7</v>
      </c>
    </row>
    <row r="6360" spans="1:13" x14ac:dyDescent="0.3">
      <c r="A6360" t="s">
        <v>722</v>
      </c>
      <c r="B6360">
        <v>2017</v>
      </c>
      <c r="C6360" s="1">
        <v>750000</v>
      </c>
      <c r="D6360">
        <v>51000</v>
      </c>
      <c r="E6360" t="s">
        <v>10</v>
      </c>
      <c r="F6360" t="s">
        <v>11</v>
      </c>
      <c r="G6360" t="s">
        <v>19</v>
      </c>
      <c r="H6360" t="s">
        <v>121</v>
      </c>
      <c r="I6360" t="s">
        <v>2009</v>
      </c>
      <c r="J6360" t="s">
        <v>1647</v>
      </c>
      <c r="K6360" t="s">
        <v>1870</v>
      </c>
      <c r="L6360" t="s">
        <v>1871</v>
      </c>
      <c r="M6360">
        <v>5</v>
      </c>
    </row>
    <row r="6361" spans="1:13" x14ac:dyDescent="0.3">
      <c r="A6361" t="s">
        <v>364</v>
      </c>
      <c r="B6361">
        <v>2018</v>
      </c>
      <c r="C6361" s="1">
        <v>775000</v>
      </c>
      <c r="D6361">
        <v>17000</v>
      </c>
      <c r="E6361" t="s">
        <v>10</v>
      </c>
      <c r="F6361" t="s">
        <v>11</v>
      </c>
      <c r="G6361" t="s">
        <v>12</v>
      </c>
      <c r="H6361" t="s">
        <v>121</v>
      </c>
      <c r="I6361" t="s">
        <v>2177</v>
      </c>
      <c r="J6361" t="s">
        <v>1647</v>
      </c>
      <c r="K6361" t="s">
        <v>1870</v>
      </c>
      <c r="L6361" t="s">
        <v>1871</v>
      </c>
      <c r="M6361">
        <v>5</v>
      </c>
    </row>
    <row r="6362" spans="1:13" x14ac:dyDescent="0.3">
      <c r="A6362" t="s">
        <v>227</v>
      </c>
      <c r="B6362">
        <v>2008</v>
      </c>
      <c r="C6362" s="1">
        <v>260000</v>
      </c>
      <c r="D6362">
        <v>100000</v>
      </c>
      <c r="E6362" t="s">
        <v>14</v>
      </c>
      <c r="F6362" t="s">
        <v>25</v>
      </c>
      <c r="G6362" t="s">
        <v>12</v>
      </c>
      <c r="H6362" t="s">
        <v>126</v>
      </c>
      <c r="I6362" t="s">
        <v>1750</v>
      </c>
      <c r="J6362" t="s">
        <v>1625</v>
      </c>
      <c r="K6362" t="s">
        <v>2035</v>
      </c>
      <c r="L6362" t="s">
        <v>1627</v>
      </c>
      <c r="M6362">
        <v>5</v>
      </c>
    </row>
    <row r="6363" spans="1:13" x14ac:dyDescent="0.3">
      <c r="A6363" t="s">
        <v>199</v>
      </c>
      <c r="B6363">
        <v>2013</v>
      </c>
      <c r="C6363" s="1">
        <v>2000000</v>
      </c>
      <c r="D6363">
        <v>35000</v>
      </c>
      <c r="E6363" t="s">
        <v>14</v>
      </c>
      <c r="F6363" t="s">
        <v>25</v>
      </c>
      <c r="G6363" t="s">
        <v>19</v>
      </c>
      <c r="H6363" t="s">
        <v>126</v>
      </c>
      <c r="I6363" t="s">
        <v>1792</v>
      </c>
      <c r="J6363" t="s">
        <v>1793</v>
      </c>
      <c r="K6363" t="s">
        <v>1794</v>
      </c>
      <c r="L6363" t="s">
        <v>1795</v>
      </c>
      <c r="M6363">
        <v>5</v>
      </c>
    </row>
    <row r="6364" spans="1:13" x14ac:dyDescent="0.3">
      <c r="A6364" t="s">
        <v>1049</v>
      </c>
      <c r="B6364">
        <v>2016</v>
      </c>
      <c r="C6364" s="1">
        <v>1300000</v>
      </c>
      <c r="D6364">
        <v>91567</v>
      </c>
      <c r="E6364" t="s">
        <v>14</v>
      </c>
      <c r="F6364" t="s">
        <v>25</v>
      </c>
      <c r="G6364" t="s">
        <v>19</v>
      </c>
      <c r="H6364" t="s">
        <v>154</v>
      </c>
      <c r="I6364" t="s">
        <v>1746</v>
      </c>
      <c r="J6364" t="s">
        <v>1742</v>
      </c>
      <c r="K6364" t="s">
        <v>2108</v>
      </c>
      <c r="L6364" t="s">
        <v>2109</v>
      </c>
      <c r="M6364">
        <v>7</v>
      </c>
    </row>
    <row r="6365" spans="1:13" x14ac:dyDescent="0.3">
      <c r="A6365" t="s">
        <v>1195</v>
      </c>
      <c r="B6365">
        <v>2017</v>
      </c>
      <c r="C6365" s="1">
        <v>380000</v>
      </c>
      <c r="D6365">
        <v>50000</v>
      </c>
      <c r="E6365" t="s">
        <v>10</v>
      </c>
      <c r="F6365" t="s">
        <v>25</v>
      </c>
      <c r="G6365" t="s">
        <v>12</v>
      </c>
      <c r="H6365" t="s">
        <v>121</v>
      </c>
      <c r="I6365" t="s">
        <v>1842</v>
      </c>
      <c r="J6365" t="s">
        <v>1730</v>
      </c>
      <c r="K6365" t="s">
        <v>1843</v>
      </c>
      <c r="L6365" t="s">
        <v>1731</v>
      </c>
      <c r="M6365">
        <v>5</v>
      </c>
    </row>
    <row r="6366" spans="1:13" x14ac:dyDescent="0.3">
      <c r="A6366" t="s">
        <v>372</v>
      </c>
      <c r="B6366">
        <v>2017</v>
      </c>
      <c r="C6366" s="1">
        <v>480000</v>
      </c>
      <c r="D6366">
        <v>60000</v>
      </c>
      <c r="E6366" t="s">
        <v>10</v>
      </c>
      <c r="F6366" t="s">
        <v>25</v>
      </c>
      <c r="G6366" t="s">
        <v>12</v>
      </c>
      <c r="H6366" t="s">
        <v>121</v>
      </c>
      <c r="I6366" t="s">
        <v>1677</v>
      </c>
      <c r="J6366" t="s">
        <v>1647</v>
      </c>
      <c r="K6366" t="s">
        <v>1648</v>
      </c>
      <c r="L6366" t="s">
        <v>1649</v>
      </c>
      <c r="M6366">
        <v>5</v>
      </c>
    </row>
    <row r="6367" spans="1:13" x14ac:dyDescent="0.3">
      <c r="A6367" t="s">
        <v>354</v>
      </c>
      <c r="B6367">
        <v>2016</v>
      </c>
      <c r="C6367" s="1">
        <v>240000</v>
      </c>
      <c r="D6367">
        <v>35000</v>
      </c>
      <c r="E6367" t="s">
        <v>10</v>
      </c>
      <c r="F6367" t="s">
        <v>25</v>
      </c>
      <c r="G6367" t="s">
        <v>12</v>
      </c>
      <c r="H6367" t="s">
        <v>126</v>
      </c>
      <c r="I6367" t="s">
        <v>2085</v>
      </c>
      <c r="J6367" t="s">
        <v>1655</v>
      </c>
      <c r="K6367" t="s">
        <v>1711</v>
      </c>
      <c r="L6367" t="s">
        <v>1712</v>
      </c>
      <c r="M6367">
        <v>5</v>
      </c>
    </row>
    <row r="6368" spans="1:13" x14ac:dyDescent="0.3">
      <c r="A6368" t="s">
        <v>368</v>
      </c>
      <c r="B6368">
        <v>2014</v>
      </c>
      <c r="C6368" s="1">
        <v>500000</v>
      </c>
      <c r="D6368">
        <v>33400</v>
      </c>
      <c r="E6368" t="s">
        <v>10</v>
      </c>
      <c r="F6368" t="s">
        <v>25</v>
      </c>
      <c r="G6368" t="s">
        <v>12</v>
      </c>
      <c r="H6368" t="s">
        <v>121</v>
      </c>
      <c r="I6368" t="s">
        <v>2657</v>
      </c>
      <c r="J6368" t="s">
        <v>1639</v>
      </c>
      <c r="K6368" t="s">
        <v>2396</v>
      </c>
      <c r="L6368" t="s">
        <v>2658</v>
      </c>
      <c r="M6368">
        <v>5</v>
      </c>
    </row>
    <row r="6369" spans="1:13" x14ac:dyDescent="0.3">
      <c r="A6369" t="s">
        <v>2122</v>
      </c>
      <c r="B6369">
        <v>2015</v>
      </c>
      <c r="C6369" s="1">
        <v>420000</v>
      </c>
      <c r="D6369">
        <v>36000</v>
      </c>
      <c r="E6369" t="s">
        <v>10</v>
      </c>
      <c r="F6369" t="s">
        <v>25</v>
      </c>
      <c r="G6369" t="s">
        <v>12</v>
      </c>
      <c r="H6369" t="s">
        <v>121</v>
      </c>
      <c r="I6369" t="s">
        <v>2030</v>
      </c>
      <c r="J6369" t="s">
        <v>1647</v>
      </c>
      <c r="K6369" t="s">
        <v>2123</v>
      </c>
      <c r="L6369" t="s">
        <v>1871</v>
      </c>
      <c r="M6369">
        <v>5</v>
      </c>
    </row>
    <row r="6370" spans="1:13" x14ac:dyDescent="0.3">
      <c r="A6370" t="s">
        <v>472</v>
      </c>
      <c r="B6370">
        <v>2011</v>
      </c>
      <c r="C6370" s="1">
        <v>130000</v>
      </c>
      <c r="D6370">
        <v>180000</v>
      </c>
      <c r="E6370" t="s">
        <v>14</v>
      </c>
      <c r="F6370" t="s">
        <v>25</v>
      </c>
      <c r="G6370" t="s">
        <v>12</v>
      </c>
      <c r="H6370" t="s">
        <v>126</v>
      </c>
      <c r="I6370" t="s">
        <v>1662</v>
      </c>
      <c r="J6370" t="s">
        <v>1663</v>
      </c>
      <c r="K6370" t="s">
        <v>2029</v>
      </c>
      <c r="L6370" t="s">
        <v>1665</v>
      </c>
      <c r="M6370">
        <v>5</v>
      </c>
    </row>
    <row r="6371" spans="1:13" x14ac:dyDescent="0.3">
      <c r="A6371" t="s">
        <v>558</v>
      </c>
      <c r="B6371">
        <v>2012</v>
      </c>
      <c r="C6371" s="1">
        <v>110000</v>
      </c>
      <c r="D6371">
        <v>80000</v>
      </c>
      <c r="E6371" t="s">
        <v>10</v>
      </c>
      <c r="F6371" t="s">
        <v>25</v>
      </c>
      <c r="G6371" t="s">
        <v>12</v>
      </c>
      <c r="H6371" t="s">
        <v>121</v>
      </c>
      <c r="I6371" t="s">
        <v>2249</v>
      </c>
      <c r="J6371" t="s">
        <v>1730</v>
      </c>
      <c r="K6371" t="s">
        <v>1660</v>
      </c>
      <c r="L6371" t="s">
        <v>1731</v>
      </c>
      <c r="M6371">
        <v>5</v>
      </c>
    </row>
    <row r="6372" spans="1:13" x14ac:dyDescent="0.3">
      <c r="A6372" t="s">
        <v>127</v>
      </c>
      <c r="B6372">
        <v>2007</v>
      </c>
      <c r="C6372" s="1">
        <v>120000</v>
      </c>
      <c r="D6372">
        <v>120000</v>
      </c>
      <c r="E6372" t="s">
        <v>10</v>
      </c>
      <c r="F6372" t="s">
        <v>25</v>
      </c>
      <c r="G6372" t="s">
        <v>12</v>
      </c>
      <c r="H6372" t="s">
        <v>126</v>
      </c>
      <c r="I6372" t="s">
        <v>1687</v>
      </c>
      <c r="J6372" t="s">
        <v>1655</v>
      </c>
      <c r="K6372" t="s">
        <v>1688</v>
      </c>
      <c r="L6372" t="s">
        <v>1689</v>
      </c>
      <c r="M6372">
        <v>5</v>
      </c>
    </row>
    <row r="6373" spans="1:13" x14ac:dyDescent="0.3">
      <c r="A6373" t="s">
        <v>2780</v>
      </c>
      <c r="B6373">
        <v>2017</v>
      </c>
      <c r="C6373" s="1">
        <v>700000</v>
      </c>
      <c r="D6373">
        <v>80000</v>
      </c>
      <c r="E6373" t="s">
        <v>14</v>
      </c>
      <c r="F6373" t="s">
        <v>25</v>
      </c>
      <c r="G6373" t="s">
        <v>19</v>
      </c>
      <c r="H6373" t="s">
        <v>121</v>
      </c>
      <c r="I6373" t="s">
        <v>2075</v>
      </c>
      <c r="J6373" t="s">
        <v>1625</v>
      </c>
      <c r="K6373" t="s">
        <v>2076</v>
      </c>
      <c r="L6373" t="s">
        <v>1627</v>
      </c>
      <c r="M6373">
        <v>5</v>
      </c>
    </row>
    <row r="6374" spans="1:13" x14ac:dyDescent="0.3">
      <c r="A6374" t="s">
        <v>619</v>
      </c>
      <c r="B6374">
        <v>2018</v>
      </c>
      <c r="C6374" s="1">
        <v>550000</v>
      </c>
      <c r="D6374">
        <v>120000</v>
      </c>
      <c r="E6374" t="s">
        <v>14</v>
      </c>
      <c r="F6374" t="s">
        <v>25</v>
      </c>
      <c r="G6374" t="s">
        <v>12</v>
      </c>
      <c r="H6374" t="s">
        <v>121</v>
      </c>
      <c r="I6374" t="s">
        <v>2075</v>
      </c>
      <c r="J6374" t="s">
        <v>1625</v>
      </c>
      <c r="K6374" t="s">
        <v>2076</v>
      </c>
      <c r="L6374" t="s">
        <v>1627</v>
      </c>
      <c r="M6374">
        <v>5</v>
      </c>
    </row>
    <row r="6375" spans="1:13" x14ac:dyDescent="0.3">
      <c r="A6375" t="s">
        <v>1023</v>
      </c>
      <c r="B6375">
        <v>2014</v>
      </c>
      <c r="C6375" s="1">
        <v>190000</v>
      </c>
      <c r="D6375">
        <v>110000</v>
      </c>
      <c r="E6375" t="s">
        <v>14</v>
      </c>
      <c r="F6375" t="s">
        <v>25</v>
      </c>
      <c r="G6375" t="s">
        <v>12</v>
      </c>
      <c r="H6375" t="s">
        <v>126</v>
      </c>
      <c r="I6375" t="s">
        <v>1895</v>
      </c>
      <c r="J6375" t="s">
        <v>1896</v>
      </c>
      <c r="K6375" t="s">
        <v>1897</v>
      </c>
      <c r="L6375" t="s">
        <v>1898</v>
      </c>
      <c r="M6375">
        <v>5</v>
      </c>
    </row>
    <row r="6376" spans="1:13" x14ac:dyDescent="0.3">
      <c r="A6376" t="s">
        <v>625</v>
      </c>
      <c r="B6376">
        <v>2018</v>
      </c>
      <c r="C6376" s="1">
        <v>665000</v>
      </c>
      <c r="D6376">
        <v>70000</v>
      </c>
      <c r="E6376" t="s">
        <v>14</v>
      </c>
      <c r="F6376" t="s">
        <v>25</v>
      </c>
      <c r="G6376" t="s">
        <v>12</v>
      </c>
      <c r="H6376" t="s">
        <v>121</v>
      </c>
      <c r="I6376" t="s">
        <v>1658</v>
      </c>
      <c r="J6376" t="s">
        <v>1659</v>
      </c>
      <c r="K6376" t="s">
        <v>1843</v>
      </c>
      <c r="L6376" t="s">
        <v>1661</v>
      </c>
      <c r="M6376">
        <v>5</v>
      </c>
    </row>
    <row r="6377" spans="1:13" x14ac:dyDescent="0.3">
      <c r="A6377" t="s">
        <v>213</v>
      </c>
      <c r="B6377">
        <v>2014</v>
      </c>
      <c r="C6377" s="1">
        <v>445000</v>
      </c>
      <c r="D6377">
        <v>120000</v>
      </c>
      <c r="E6377" t="s">
        <v>14</v>
      </c>
      <c r="F6377" t="s">
        <v>25</v>
      </c>
      <c r="G6377" t="s">
        <v>12</v>
      </c>
      <c r="H6377" t="s">
        <v>126</v>
      </c>
      <c r="I6377" t="s">
        <v>2768</v>
      </c>
      <c r="J6377" t="s">
        <v>2402</v>
      </c>
      <c r="K6377" t="s">
        <v>1829</v>
      </c>
      <c r="L6377" t="s">
        <v>2769</v>
      </c>
      <c r="M6377">
        <v>7</v>
      </c>
    </row>
    <row r="6378" spans="1:13" x14ac:dyDescent="0.3">
      <c r="A6378" t="s">
        <v>305</v>
      </c>
      <c r="B6378">
        <v>2012</v>
      </c>
      <c r="C6378" s="1">
        <v>340000</v>
      </c>
      <c r="D6378">
        <v>92686</v>
      </c>
      <c r="E6378" t="s">
        <v>14</v>
      </c>
      <c r="F6378" t="s">
        <v>11</v>
      </c>
      <c r="G6378" t="s">
        <v>12</v>
      </c>
      <c r="H6378" t="s">
        <v>126</v>
      </c>
      <c r="I6378" t="s">
        <v>1903</v>
      </c>
      <c r="J6378" t="s">
        <v>1639</v>
      </c>
      <c r="K6378" t="s">
        <v>1811</v>
      </c>
      <c r="L6378" t="s">
        <v>1812</v>
      </c>
      <c r="M6378">
        <v>5</v>
      </c>
    </row>
    <row r="6379" spans="1:13" x14ac:dyDescent="0.3">
      <c r="A6379" t="s">
        <v>3848</v>
      </c>
      <c r="B6379">
        <v>2009</v>
      </c>
      <c r="C6379" s="1">
        <v>330000</v>
      </c>
      <c r="D6379">
        <v>180000</v>
      </c>
      <c r="E6379" t="s">
        <v>14</v>
      </c>
      <c r="F6379" t="s">
        <v>25</v>
      </c>
      <c r="G6379" t="s">
        <v>12</v>
      </c>
      <c r="H6379" t="s">
        <v>121</v>
      </c>
      <c r="I6379" t="s">
        <v>1994</v>
      </c>
      <c r="J6379" t="s">
        <v>2000</v>
      </c>
      <c r="K6379" t="s">
        <v>3313</v>
      </c>
      <c r="L6379" t="s">
        <v>3849</v>
      </c>
      <c r="M6379">
        <v>5</v>
      </c>
    </row>
    <row r="6380" spans="1:13" x14ac:dyDescent="0.3">
      <c r="A6380" t="s">
        <v>1187</v>
      </c>
      <c r="B6380">
        <v>2012</v>
      </c>
      <c r="C6380" s="1">
        <v>270000</v>
      </c>
      <c r="D6380">
        <v>80000</v>
      </c>
      <c r="E6380" t="s">
        <v>14</v>
      </c>
      <c r="F6380" t="s">
        <v>25</v>
      </c>
      <c r="G6380" t="s">
        <v>12</v>
      </c>
      <c r="H6380" t="s">
        <v>121</v>
      </c>
      <c r="I6380" t="s">
        <v>2162</v>
      </c>
      <c r="J6380" t="s">
        <v>1625</v>
      </c>
      <c r="K6380" t="s">
        <v>1811</v>
      </c>
      <c r="L6380" t="s">
        <v>1806</v>
      </c>
      <c r="M6380">
        <v>5</v>
      </c>
    </row>
    <row r="6381" spans="1:13" x14ac:dyDescent="0.3">
      <c r="A6381" t="s">
        <v>1164</v>
      </c>
      <c r="B6381">
        <v>2015</v>
      </c>
      <c r="C6381" s="1">
        <v>1044999</v>
      </c>
      <c r="D6381">
        <v>70000</v>
      </c>
      <c r="E6381" t="s">
        <v>14</v>
      </c>
      <c r="F6381" t="s">
        <v>25</v>
      </c>
      <c r="G6381" t="s">
        <v>19</v>
      </c>
      <c r="H6381" t="s">
        <v>121</v>
      </c>
      <c r="I6381" t="s">
        <v>1746</v>
      </c>
      <c r="J6381" t="s">
        <v>1742</v>
      </c>
      <c r="K6381" t="s">
        <v>2108</v>
      </c>
      <c r="L6381" t="s">
        <v>2109</v>
      </c>
      <c r="M6381">
        <v>7</v>
      </c>
    </row>
    <row r="6382" spans="1:13" x14ac:dyDescent="0.3">
      <c r="A6382" t="s">
        <v>474</v>
      </c>
      <c r="B6382">
        <v>2009</v>
      </c>
      <c r="C6382" s="1">
        <v>279000</v>
      </c>
      <c r="D6382">
        <v>117000</v>
      </c>
      <c r="E6382" t="s">
        <v>14</v>
      </c>
      <c r="F6382" t="s">
        <v>25</v>
      </c>
      <c r="G6382" t="s">
        <v>12</v>
      </c>
      <c r="H6382" t="s">
        <v>121</v>
      </c>
      <c r="I6382" t="s">
        <v>1750</v>
      </c>
      <c r="J6382" t="s">
        <v>1625</v>
      </c>
      <c r="K6382" t="s">
        <v>2035</v>
      </c>
      <c r="L6382" t="s">
        <v>1627</v>
      </c>
      <c r="M6382">
        <v>5</v>
      </c>
    </row>
    <row r="6383" spans="1:13" x14ac:dyDescent="0.3">
      <c r="A6383" t="s">
        <v>3850</v>
      </c>
      <c r="B6383">
        <v>2007</v>
      </c>
      <c r="C6383" s="1">
        <v>250000</v>
      </c>
      <c r="D6383">
        <v>100000</v>
      </c>
      <c r="E6383" t="s">
        <v>14</v>
      </c>
      <c r="F6383" t="s">
        <v>25</v>
      </c>
      <c r="G6383" t="s">
        <v>12</v>
      </c>
      <c r="H6383" t="s">
        <v>126</v>
      </c>
      <c r="I6383" t="s">
        <v>2289</v>
      </c>
      <c r="J6383" t="s">
        <v>3145</v>
      </c>
      <c r="K6383" t="s">
        <v>3851</v>
      </c>
      <c r="L6383" t="s">
        <v>3577</v>
      </c>
      <c r="M6383">
        <v>5</v>
      </c>
    </row>
    <row r="6384" spans="1:13" x14ac:dyDescent="0.3">
      <c r="A6384" t="s">
        <v>659</v>
      </c>
      <c r="B6384">
        <v>2012</v>
      </c>
      <c r="C6384" s="1">
        <v>475000</v>
      </c>
      <c r="D6384">
        <v>83000</v>
      </c>
      <c r="E6384" t="s">
        <v>10</v>
      </c>
      <c r="F6384" t="s">
        <v>25</v>
      </c>
      <c r="G6384" t="s">
        <v>19</v>
      </c>
      <c r="H6384" t="s">
        <v>121</v>
      </c>
      <c r="I6384" t="s">
        <v>3852</v>
      </c>
      <c r="J6384" t="s">
        <v>1734</v>
      </c>
      <c r="K6384" t="s">
        <v>1735</v>
      </c>
      <c r="L6384" t="s">
        <v>2173</v>
      </c>
      <c r="M6384">
        <v>5</v>
      </c>
    </row>
    <row r="6385" spans="1:13" x14ac:dyDescent="0.3">
      <c r="A6385" t="s">
        <v>291</v>
      </c>
      <c r="B6385">
        <v>2016</v>
      </c>
      <c r="C6385" s="1">
        <v>750000</v>
      </c>
      <c r="D6385">
        <v>67600</v>
      </c>
      <c r="E6385" t="s">
        <v>14</v>
      </c>
      <c r="F6385" t="s">
        <v>25</v>
      </c>
      <c r="G6385" t="s">
        <v>19</v>
      </c>
      <c r="H6385" t="s">
        <v>121</v>
      </c>
      <c r="I6385" t="s">
        <v>3786</v>
      </c>
      <c r="J6385" t="s">
        <v>1839</v>
      </c>
      <c r="K6385" t="s">
        <v>2795</v>
      </c>
      <c r="L6385" t="s">
        <v>3787</v>
      </c>
      <c r="M6385">
        <v>5</v>
      </c>
    </row>
    <row r="6386" spans="1:13" x14ac:dyDescent="0.3">
      <c r="A6386" t="s">
        <v>3853</v>
      </c>
      <c r="B6386">
        <v>2015</v>
      </c>
      <c r="C6386" s="1">
        <v>1250000</v>
      </c>
      <c r="D6386">
        <v>160000</v>
      </c>
      <c r="E6386" t="s">
        <v>14</v>
      </c>
      <c r="F6386" t="s">
        <v>25</v>
      </c>
      <c r="G6386" t="s">
        <v>12</v>
      </c>
      <c r="H6386" t="s">
        <v>126</v>
      </c>
      <c r="I6386" t="s">
        <v>1773</v>
      </c>
      <c r="J6386" t="s">
        <v>1774</v>
      </c>
      <c r="K6386" t="s">
        <v>3365</v>
      </c>
      <c r="L6386" t="s">
        <v>1776</v>
      </c>
      <c r="M6386">
        <v>7</v>
      </c>
    </row>
    <row r="6387" spans="1:13" x14ac:dyDescent="0.3">
      <c r="A6387" t="s">
        <v>241</v>
      </c>
      <c r="B6387">
        <v>2014</v>
      </c>
      <c r="C6387" s="1">
        <v>250000</v>
      </c>
      <c r="D6387">
        <v>80000</v>
      </c>
      <c r="E6387" t="s">
        <v>10</v>
      </c>
      <c r="F6387" t="s">
        <v>25</v>
      </c>
      <c r="G6387" t="s">
        <v>12</v>
      </c>
      <c r="H6387" t="s">
        <v>126</v>
      </c>
      <c r="I6387" t="s">
        <v>2031</v>
      </c>
      <c r="J6387" t="s">
        <v>2250</v>
      </c>
      <c r="K6387" t="s">
        <v>2251</v>
      </c>
      <c r="L6387" t="s">
        <v>2252</v>
      </c>
      <c r="M6387">
        <v>5</v>
      </c>
    </row>
    <row r="6388" spans="1:13" x14ac:dyDescent="0.3">
      <c r="A6388" t="s">
        <v>125</v>
      </c>
      <c r="B6388">
        <v>2013</v>
      </c>
      <c r="C6388" s="1">
        <v>445000</v>
      </c>
      <c r="D6388">
        <v>100000</v>
      </c>
      <c r="E6388" t="s">
        <v>14</v>
      </c>
      <c r="F6388" t="s">
        <v>25</v>
      </c>
      <c r="G6388" t="s">
        <v>12</v>
      </c>
      <c r="H6388" t="s">
        <v>121</v>
      </c>
      <c r="I6388" t="s">
        <v>2360</v>
      </c>
      <c r="J6388" t="s">
        <v>1629</v>
      </c>
      <c r="K6388" t="s">
        <v>1698</v>
      </c>
      <c r="L6388" t="s">
        <v>1686</v>
      </c>
      <c r="M6388">
        <v>5</v>
      </c>
    </row>
    <row r="6389" spans="1:13" x14ac:dyDescent="0.3">
      <c r="A6389" t="s">
        <v>1001</v>
      </c>
      <c r="B6389">
        <v>2010</v>
      </c>
      <c r="C6389" s="1">
        <v>400000</v>
      </c>
      <c r="D6389">
        <v>100000</v>
      </c>
      <c r="E6389" t="s">
        <v>14</v>
      </c>
      <c r="F6389" t="s">
        <v>25</v>
      </c>
      <c r="G6389" t="s">
        <v>12</v>
      </c>
      <c r="H6389" t="s">
        <v>121</v>
      </c>
      <c r="I6389" t="s">
        <v>1962</v>
      </c>
      <c r="J6389" t="s">
        <v>3145</v>
      </c>
      <c r="K6389" t="s">
        <v>2153</v>
      </c>
      <c r="L6389" t="s">
        <v>3146</v>
      </c>
      <c r="M6389">
        <v>5</v>
      </c>
    </row>
    <row r="6390" spans="1:13" x14ac:dyDescent="0.3">
      <c r="A6390" t="s">
        <v>815</v>
      </c>
      <c r="B6390">
        <v>2010</v>
      </c>
      <c r="C6390" s="1">
        <v>350000</v>
      </c>
      <c r="D6390">
        <v>90000</v>
      </c>
      <c r="E6390" t="s">
        <v>14</v>
      </c>
      <c r="F6390" t="s">
        <v>25</v>
      </c>
      <c r="G6390" t="s">
        <v>12</v>
      </c>
      <c r="H6390" t="s">
        <v>126</v>
      </c>
      <c r="I6390" t="s">
        <v>1638</v>
      </c>
      <c r="J6390" t="s">
        <v>1639</v>
      </c>
      <c r="K6390" t="s">
        <v>1640</v>
      </c>
      <c r="L6390" t="s">
        <v>1641</v>
      </c>
      <c r="M6390">
        <v>5</v>
      </c>
    </row>
    <row r="6391" spans="1:13" x14ac:dyDescent="0.3">
      <c r="A6391" t="s">
        <v>2427</v>
      </c>
      <c r="B6391">
        <v>2012</v>
      </c>
      <c r="C6391" s="1">
        <v>295000</v>
      </c>
      <c r="D6391">
        <v>140000</v>
      </c>
      <c r="E6391" t="s">
        <v>14</v>
      </c>
      <c r="F6391" t="s">
        <v>25</v>
      </c>
      <c r="G6391" t="s">
        <v>12</v>
      </c>
      <c r="H6391" t="s">
        <v>121</v>
      </c>
      <c r="I6391" t="s">
        <v>2428</v>
      </c>
      <c r="J6391" t="s">
        <v>1832</v>
      </c>
      <c r="K6391" t="s">
        <v>1998</v>
      </c>
      <c r="L6391" t="s">
        <v>1631</v>
      </c>
      <c r="M6391">
        <v>5</v>
      </c>
    </row>
    <row r="6392" spans="1:13" x14ac:dyDescent="0.3">
      <c r="A6392" t="s">
        <v>2069</v>
      </c>
      <c r="B6392">
        <v>2018</v>
      </c>
      <c r="C6392" s="1">
        <v>600000</v>
      </c>
      <c r="D6392">
        <v>25000</v>
      </c>
      <c r="E6392" t="s">
        <v>10</v>
      </c>
      <c r="F6392" t="s">
        <v>25</v>
      </c>
      <c r="G6392" t="s">
        <v>12</v>
      </c>
      <c r="H6392" t="s">
        <v>121</v>
      </c>
      <c r="I6392" t="s">
        <v>1869</v>
      </c>
      <c r="J6392" t="s">
        <v>1647</v>
      </c>
      <c r="K6392" t="s">
        <v>1870</v>
      </c>
      <c r="L6392" t="s">
        <v>1871</v>
      </c>
      <c r="M6392">
        <v>5</v>
      </c>
    </row>
    <row r="6393" spans="1:13" x14ac:dyDescent="0.3">
      <c r="A6393" t="s">
        <v>650</v>
      </c>
      <c r="B6393">
        <v>2018</v>
      </c>
      <c r="C6393" s="1">
        <v>1650000</v>
      </c>
      <c r="D6393">
        <v>20000</v>
      </c>
      <c r="E6393" t="s">
        <v>14</v>
      </c>
      <c r="F6393" t="s">
        <v>25</v>
      </c>
      <c r="G6393" t="s">
        <v>12</v>
      </c>
      <c r="H6393" t="s">
        <v>121</v>
      </c>
      <c r="I6393" t="s">
        <v>2669</v>
      </c>
      <c r="J6393" t="s">
        <v>2670</v>
      </c>
      <c r="K6393" t="s">
        <v>2671</v>
      </c>
      <c r="L6393" t="s">
        <v>2672</v>
      </c>
      <c r="M6393">
        <v>8</v>
      </c>
    </row>
    <row r="6394" spans="1:13" x14ac:dyDescent="0.3">
      <c r="A6394" t="s">
        <v>120</v>
      </c>
      <c r="B6394">
        <v>2012</v>
      </c>
      <c r="C6394" s="1">
        <v>100000</v>
      </c>
      <c r="D6394">
        <v>30000</v>
      </c>
      <c r="E6394" t="s">
        <v>10</v>
      </c>
      <c r="F6394" t="s">
        <v>25</v>
      </c>
      <c r="G6394" t="s">
        <v>12</v>
      </c>
      <c r="H6394" t="s">
        <v>121</v>
      </c>
      <c r="I6394" t="s">
        <v>1642</v>
      </c>
      <c r="J6394" t="s">
        <v>1655</v>
      </c>
      <c r="K6394" t="s">
        <v>1656</v>
      </c>
      <c r="L6394" t="s">
        <v>1657</v>
      </c>
      <c r="M6394">
        <v>4</v>
      </c>
    </row>
    <row r="6395" spans="1:13" x14ac:dyDescent="0.3">
      <c r="A6395" t="s">
        <v>3356</v>
      </c>
      <c r="B6395">
        <v>2018</v>
      </c>
      <c r="C6395" s="1">
        <v>690000</v>
      </c>
      <c r="D6395">
        <v>13000</v>
      </c>
      <c r="E6395" t="s">
        <v>10</v>
      </c>
      <c r="F6395" t="s">
        <v>25</v>
      </c>
      <c r="G6395" t="s">
        <v>12</v>
      </c>
      <c r="H6395" t="s">
        <v>121</v>
      </c>
      <c r="I6395" t="s">
        <v>2030</v>
      </c>
      <c r="J6395" t="s">
        <v>1881</v>
      </c>
      <c r="K6395" t="s">
        <v>2809</v>
      </c>
      <c r="L6395" t="s">
        <v>1883</v>
      </c>
      <c r="M6395">
        <v>5</v>
      </c>
    </row>
    <row r="6396" spans="1:13" x14ac:dyDescent="0.3">
      <c r="A6396" t="s">
        <v>247</v>
      </c>
      <c r="B6396">
        <v>2018</v>
      </c>
      <c r="C6396" s="1">
        <v>710000</v>
      </c>
      <c r="D6396">
        <v>42000</v>
      </c>
      <c r="E6396" t="s">
        <v>10</v>
      </c>
      <c r="F6396" t="s">
        <v>25</v>
      </c>
      <c r="G6396" t="s">
        <v>12</v>
      </c>
      <c r="H6396" t="s">
        <v>121</v>
      </c>
      <c r="I6396" t="s">
        <v>1723</v>
      </c>
      <c r="J6396" t="s">
        <v>1647</v>
      </c>
      <c r="K6396" t="s">
        <v>1724</v>
      </c>
      <c r="L6396" t="s">
        <v>1725</v>
      </c>
      <c r="M6396">
        <v>5</v>
      </c>
    </row>
    <row r="6397" spans="1:13" x14ac:dyDescent="0.3">
      <c r="A6397" t="s">
        <v>3854</v>
      </c>
      <c r="B6397">
        <v>2018</v>
      </c>
      <c r="C6397" s="1">
        <v>350000</v>
      </c>
      <c r="D6397">
        <v>10000</v>
      </c>
      <c r="E6397" t="s">
        <v>10</v>
      </c>
      <c r="F6397" t="s">
        <v>25</v>
      </c>
      <c r="G6397" t="s">
        <v>12</v>
      </c>
      <c r="H6397" t="s">
        <v>126</v>
      </c>
      <c r="I6397" t="s">
        <v>1703</v>
      </c>
      <c r="J6397" t="s">
        <v>1730</v>
      </c>
      <c r="K6397" t="s">
        <v>1851</v>
      </c>
      <c r="L6397" t="s">
        <v>2484</v>
      </c>
      <c r="M6397">
        <v>5</v>
      </c>
    </row>
    <row r="6398" spans="1:13" x14ac:dyDescent="0.3">
      <c r="A6398" t="s">
        <v>558</v>
      </c>
      <c r="B6398">
        <v>2012</v>
      </c>
      <c r="C6398" s="1">
        <v>220000</v>
      </c>
      <c r="D6398">
        <v>13000</v>
      </c>
      <c r="E6398" t="s">
        <v>10</v>
      </c>
      <c r="F6398" t="s">
        <v>25</v>
      </c>
      <c r="G6398" t="s">
        <v>12</v>
      </c>
      <c r="H6398" t="s">
        <v>121</v>
      </c>
      <c r="I6398" t="s">
        <v>2249</v>
      </c>
      <c r="J6398" t="s">
        <v>1730</v>
      </c>
      <c r="K6398" t="s">
        <v>1660</v>
      </c>
      <c r="L6398" t="s">
        <v>1731</v>
      </c>
      <c r="M6398">
        <v>5</v>
      </c>
    </row>
    <row r="6399" spans="1:13" x14ac:dyDescent="0.3">
      <c r="A6399" t="s">
        <v>2532</v>
      </c>
      <c r="B6399">
        <v>2019</v>
      </c>
      <c r="C6399" s="1">
        <v>700000</v>
      </c>
      <c r="D6399">
        <v>6500</v>
      </c>
      <c r="E6399" t="s">
        <v>10</v>
      </c>
      <c r="F6399" t="s">
        <v>25</v>
      </c>
      <c r="G6399" t="s">
        <v>12</v>
      </c>
      <c r="H6399" t="s">
        <v>121</v>
      </c>
      <c r="I6399" t="s">
        <v>1662</v>
      </c>
      <c r="J6399" t="s">
        <v>1916</v>
      </c>
      <c r="K6399" t="s">
        <v>2497</v>
      </c>
      <c r="L6399" t="s">
        <v>2498</v>
      </c>
      <c r="M6399">
        <v>7</v>
      </c>
    </row>
    <row r="6400" spans="1:13" x14ac:dyDescent="0.3">
      <c r="A6400" t="s">
        <v>173</v>
      </c>
      <c r="B6400">
        <v>2013</v>
      </c>
      <c r="C6400" s="1">
        <v>198000</v>
      </c>
      <c r="D6400">
        <v>49500</v>
      </c>
      <c r="E6400" t="s">
        <v>10</v>
      </c>
      <c r="F6400" t="s">
        <v>25</v>
      </c>
      <c r="G6400" t="s">
        <v>12</v>
      </c>
      <c r="H6400" t="s">
        <v>126</v>
      </c>
      <c r="I6400" t="s">
        <v>2031</v>
      </c>
      <c r="J6400" t="s">
        <v>2250</v>
      </c>
      <c r="K6400" t="s">
        <v>2251</v>
      </c>
      <c r="L6400" t="s">
        <v>2252</v>
      </c>
      <c r="M6400">
        <v>5</v>
      </c>
    </row>
    <row r="6401" spans="1:13" x14ac:dyDescent="0.3">
      <c r="A6401" t="s">
        <v>942</v>
      </c>
      <c r="B6401">
        <v>2011</v>
      </c>
      <c r="C6401" s="1">
        <v>350000</v>
      </c>
      <c r="D6401">
        <v>50000</v>
      </c>
      <c r="E6401" t="s">
        <v>14</v>
      </c>
      <c r="F6401" t="s">
        <v>25</v>
      </c>
      <c r="G6401" t="s">
        <v>12</v>
      </c>
      <c r="H6401" t="s">
        <v>121</v>
      </c>
      <c r="I6401" t="s">
        <v>1638</v>
      </c>
      <c r="J6401" t="s">
        <v>1639</v>
      </c>
      <c r="K6401" t="s">
        <v>1640</v>
      </c>
      <c r="L6401" t="s">
        <v>1641</v>
      </c>
      <c r="M6401">
        <v>5</v>
      </c>
    </row>
    <row r="6402" spans="1:13" x14ac:dyDescent="0.3">
      <c r="A6402" t="s">
        <v>264</v>
      </c>
      <c r="B6402">
        <v>2011</v>
      </c>
      <c r="C6402" s="1">
        <v>210000</v>
      </c>
      <c r="D6402">
        <v>175000</v>
      </c>
      <c r="E6402" t="s">
        <v>14</v>
      </c>
      <c r="F6402" t="s">
        <v>25</v>
      </c>
      <c r="G6402" t="s">
        <v>12</v>
      </c>
      <c r="H6402" t="s">
        <v>126</v>
      </c>
      <c r="I6402" t="s">
        <v>2643</v>
      </c>
      <c r="J6402" t="s">
        <v>1639</v>
      </c>
      <c r="K6402" t="s">
        <v>2124</v>
      </c>
      <c r="L6402" t="s">
        <v>2144</v>
      </c>
      <c r="M6402">
        <v>5</v>
      </c>
    </row>
    <row r="6403" spans="1:13" x14ac:dyDescent="0.3">
      <c r="A6403" t="s">
        <v>2841</v>
      </c>
      <c r="B6403">
        <v>2011</v>
      </c>
      <c r="C6403" s="1">
        <v>210000</v>
      </c>
      <c r="D6403">
        <v>175000</v>
      </c>
      <c r="E6403" t="s">
        <v>14</v>
      </c>
      <c r="F6403" t="s">
        <v>25</v>
      </c>
      <c r="G6403" t="s">
        <v>12</v>
      </c>
      <c r="H6403" t="s">
        <v>126</v>
      </c>
      <c r="I6403" t="s">
        <v>2838</v>
      </c>
      <c r="J6403" t="s">
        <v>1639</v>
      </c>
      <c r="K6403" t="s">
        <v>2143</v>
      </c>
      <c r="L6403" t="s">
        <v>2144</v>
      </c>
      <c r="M6403">
        <v>5</v>
      </c>
    </row>
    <row r="6404" spans="1:13" x14ac:dyDescent="0.3">
      <c r="A6404" t="s">
        <v>3855</v>
      </c>
      <c r="B6404">
        <v>2003</v>
      </c>
      <c r="C6404" s="1">
        <v>70000</v>
      </c>
      <c r="D6404">
        <v>120000</v>
      </c>
      <c r="E6404" t="s">
        <v>10</v>
      </c>
      <c r="F6404" t="s">
        <v>25</v>
      </c>
      <c r="G6404" t="s">
        <v>12</v>
      </c>
      <c r="H6404" t="s">
        <v>154</v>
      </c>
      <c r="I6404" t="s">
        <v>1676</v>
      </c>
      <c r="J6404" t="s">
        <v>1676</v>
      </c>
      <c r="K6404" t="s">
        <v>1676</v>
      </c>
      <c r="L6404" t="s">
        <v>1676</v>
      </c>
    </row>
    <row r="6405" spans="1:13" x14ac:dyDescent="0.3">
      <c r="A6405" t="s">
        <v>3647</v>
      </c>
      <c r="B6405">
        <v>2014</v>
      </c>
      <c r="C6405" s="1">
        <v>375000</v>
      </c>
      <c r="D6405">
        <v>110000</v>
      </c>
      <c r="E6405" t="s">
        <v>14</v>
      </c>
      <c r="F6405" t="s">
        <v>25</v>
      </c>
      <c r="G6405" t="s">
        <v>12</v>
      </c>
      <c r="H6405" t="s">
        <v>154</v>
      </c>
      <c r="I6405" t="s">
        <v>2472</v>
      </c>
      <c r="J6405" t="s">
        <v>1625</v>
      </c>
      <c r="K6405" t="s">
        <v>2473</v>
      </c>
      <c r="L6405" t="s">
        <v>1627</v>
      </c>
      <c r="M6405">
        <v>5</v>
      </c>
    </row>
    <row r="6406" spans="1:13" x14ac:dyDescent="0.3">
      <c r="A6406" t="s">
        <v>644</v>
      </c>
      <c r="B6406">
        <v>2012</v>
      </c>
      <c r="C6406" s="1">
        <v>380000</v>
      </c>
      <c r="D6406">
        <v>112048</v>
      </c>
      <c r="E6406" t="s">
        <v>10</v>
      </c>
      <c r="F6406" t="s">
        <v>25</v>
      </c>
      <c r="G6406" t="s">
        <v>12</v>
      </c>
      <c r="H6406" t="s">
        <v>126</v>
      </c>
      <c r="I6406" t="s">
        <v>2023</v>
      </c>
      <c r="J6406" t="s">
        <v>1643</v>
      </c>
      <c r="K6406" t="s">
        <v>2037</v>
      </c>
      <c r="L6406" t="s">
        <v>1865</v>
      </c>
      <c r="M6406">
        <v>5</v>
      </c>
    </row>
    <row r="6407" spans="1:13" x14ac:dyDescent="0.3">
      <c r="A6407" t="s">
        <v>1209</v>
      </c>
      <c r="B6407">
        <v>2010</v>
      </c>
      <c r="C6407" s="1">
        <v>360000</v>
      </c>
      <c r="D6407">
        <v>98000</v>
      </c>
      <c r="E6407" t="s">
        <v>10</v>
      </c>
      <c r="F6407" t="s">
        <v>25</v>
      </c>
      <c r="G6407" t="s">
        <v>12</v>
      </c>
      <c r="H6407" t="s">
        <v>154</v>
      </c>
      <c r="I6407" t="s">
        <v>1733</v>
      </c>
      <c r="J6407" t="s">
        <v>1634</v>
      </c>
      <c r="K6407" t="s">
        <v>2050</v>
      </c>
      <c r="L6407" t="s">
        <v>2051</v>
      </c>
      <c r="M6407">
        <v>5</v>
      </c>
    </row>
    <row r="6408" spans="1:13" x14ac:dyDescent="0.3">
      <c r="A6408" t="s">
        <v>300</v>
      </c>
      <c r="B6408">
        <v>2015</v>
      </c>
      <c r="C6408" s="1">
        <v>944999</v>
      </c>
      <c r="D6408">
        <v>41000</v>
      </c>
      <c r="E6408" t="s">
        <v>14</v>
      </c>
      <c r="F6408" t="s">
        <v>25</v>
      </c>
      <c r="G6408" t="s">
        <v>12</v>
      </c>
      <c r="H6408" t="s">
        <v>121</v>
      </c>
      <c r="I6408" t="s">
        <v>1892</v>
      </c>
      <c r="J6408" t="s">
        <v>1742</v>
      </c>
      <c r="K6408" t="s">
        <v>2108</v>
      </c>
      <c r="L6408" t="s">
        <v>2109</v>
      </c>
      <c r="M6408">
        <v>7</v>
      </c>
    </row>
    <row r="6409" spans="1:13" x14ac:dyDescent="0.3">
      <c r="A6409" t="s">
        <v>3195</v>
      </c>
      <c r="B6409">
        <v>2016</v>
      </c>
      <c r="C6409" s="1">
        <v>620000</v>
      </c>
      <c r="D6409">
        <v>120000</v>
      </c>
      <c r="E6409" t="s">
        <v>14</v>
      </c>
      <c r="F6409" t="s">
        <v>25</v>
      </c>
      <c r="G6409" t="s">
        <v>12</v>
      </c>
      <c r="H6409" t="s">
        <v>121</v>
      </c>
      <c r="I6409" t="s">
        <v>2408</v>
      </c>
      <c r="J6409" t="s">
        <v>2409</v>
      </c>
      <c r="K6409" t="s">
        <v>2410</v>
      </c>
      <c r="L6409" t="s">
        <v>2411</v>
      </c>
      <c r="M6409">
        <v>10</v>
      </c>
    </row>
    <row r="6410" spans="1:13" x14ac:dyDescent="0.3">
      <c r="A6410" t="s">
        <v>3160</v>
      </c>
      <c r="B6410">
        <v>2018</v>
      </c>
      <c r="C6410" s="1">
        <v>780000</v>
      </c>
      <c r="D6410">
        <v>116000</v>
      </c>
      <c r="E6410" t="s">
        <v>14</v>
      </c>
      <c r="F6410" t="s">
        <v>25</v>
      </c>
      <c r="G6410" t="s">
        <v>12</v>
      </c>
      <c r="H6410" t="s">
        <v>121</v>
      </c>
      <c r="I6410" t="s">
        <v>1658</v>
      </c>
      <c r="J6410" t="s">
        <v>1659</v>
      </c>
      <c r="K6410" t="s">
        <v>1758</v>
      </c>
      <c r="L6410" t="s">
        <v>1661</v>
      </c>
      <c r="M6410">
        <v>5</v>
      </c>
    </row>
    <row r="6411" spans="1:13" x14ac:dyDescent="0.3">
      <c r="A6411" t="s">
        <v>611</v>
      </c>
      <c r="B6411">
        <v>2020</v>
      </c>
      <c r="C6411" s="1">
        <v>445000</v>
      </c>
      <c r="D6411">
        <v>1000</v>
      </c>
      <c r="E6411" t="s">
        <v>10</v>
      </c>
      <c r="F6411" t="s">
        <v>25</v>
      </c>
      <c r="G6411" t="s">
        <v>12</v>
      </c>
      <c r="H6411" t="s">
        <v>121</v>
      </c>
      <c r="I6411" t="s">
        <v>1869</v>
      </c>
      <c r="J6411" t="s">
        <v>1647</v>
      </c>
      <c r="K6411" t="s">
        <v>1870</v>
      </c>
      <c r="L6411" t="s">
        <v>1871</v>
      </c>
      <c r="M6411">
        <v>5</v>
      </c>
    </row>
    <row r="6412" spans="1:13" x14ac:dyDescent="0.3">
      <c r="A6412" t="s">
        <v>1391</v>
      </c>
      <c r="B6412">
        <v>2018</v>
      </c>
      <c r="C6412" s="1">
        <v>575000</v>
      </c>
      <c r="D6412">
        <v>15000</v>
      </c>
      <c r="E6412" t="s">
        <v>10</v>
      </c>
      <c r="F6412" t="s">
        <v>25</v>
      </c>
      <c r="G6412" t="s">
        <v>19</v>
      </c>
      <c r="H6412" t="s">
        <v>121</v>
      </c>
      <c r="I6412" t="s">
        <v>2753</v>
      </c>
      <c r="J6412" t="s">
        <v>1647</v>
      </c>
      <c r="K6412" t="s">
        <v>1648</v>
      </c>
      <c r="L6412" t="s">
        <v>1649</v>
      </c>
      <c r="M6412">
        <v>5</v>
      </c>
    </row>
    <row r="6413" spans="1:13" x14ac:dyDescent="0.3">
      <c r="A6413" t="s">
        <v>2709</v>
      </c>
      <c r="B6413">
        <v>2018</v>
      </c>
      <c r="C6413" s="1">
        <v>975000</v>
      </c>
      <c r="D6413">
        <v>5000</v>
      </c>
      <c r="E6413" t="s">
        <v>14</v>
      </c>
      <c r="F6413" t="s">
        <v>25</v>
      </c>
      <c r="G6413" t="s">
        <v>12</v>
      </c>
      <c r="H6413" t="s">
        <v>121</v>
      </c>
      <c r="I6413" t="s">
        <v>1820</v>
      </c>
      <c r="J6413" t="s">
        <v>1625</v>
      </c>
      <c r="K6413" t="s">
        <v>1685</v>
      </c>
      <c r="L6413" t="s">
        <v>1686</v>
      </c>
      <c r="M6413">
        <v>5</v>
      </c>
    </row>
    <row r="6414" spans="1:13" x14ac:dyDescent="0.3">
      <c r="A6414" t="s">
        <v>3856</v>
      </c>
      <c r="B6414">
        <v>2019</v>
      </c>
      <c r="C6414" s="1">
        <v>450000</v>
      </c>
      <c r="D6414">
        <v>3500</v>
      </c>
      <c r="E6414" t="s">
        <v>10</v>
      </c>
      <c r="F6414" t="s">
        <v>25</v>
      </c>
      <c r="G6414" t="s">
        <v>12</v>
      </c>
      <c r="H6414" t="s">
        <v>121</v>
      </c>
      <c r="I6414" t="s">
        <v>2188</v>
      </c>
      <c r="J6414" t="s">
        <v>1704</v>
      </c>
      <c r="K6414" t="s">
        <v>2720</v>
      </c>
      <c r="L6414" t="s">
        <v>1706</v>
      </c>
      <c r="M6414">
        <v>5</v>
      </c>
    </row>
    <row r="6415" spans="1:13" x14ac:dyDescent="0.3">
      <c r="A6415" t="s">
        <v>181</v>
      </c>
      <c r="B6415">
        <v>2009</v>
      </c>
      <c r="C6415" s="1">
        <v>198000</v>
      </c>
      <c r="D6415">
        <v>91000</v>
      </c>
      <c r="E6415" t="s">
        <v>10</v>
      </c>
      <c r="F6415" t="s">
        <v>25</v>
      </c>
      <c r="G6415" t="s">
        <v>12</v>
      </c>
      <c r="H6415" t="s">
        <v>126</v>
      </c>
      <c r="I6415" t="s">
        <v>1676</v>
      </c>
      <c r="J6415" t="s">
        <v>1676</v>
      </c>
      <c r="K6415" t="s">
        <v>1676</v>
      </c>
      <c r="L6415" t="s">
        <v>1676</v>
      </c>
    </row>
    <row r="6416" spans="1:13" x14ac:dyDescent="0.3">
      <c r="A6416" t="s">
        <v>1301</v>
      </c>
      <c r="B6416">
        <v>2017</v>
      </c>
      <c r="C6416" s="1">
        <v>495000</v>
      </c>
      <c r="D6416">
        <v>56000</v>
      </c>
      <c r="E6416" t="s">
        <v>14</v>
      </c>
      <c r="F6416" t="s">
        <v>25</v>
      </c>
      <c r="G6416" t="s">
        <v>12</v>
      </c>
      <c r="H6416" t="s">
        <v>121</v>
      </c>
      <c r="I6416" t="s">
        <v>2574</v>
      </c>
      <c r="J6416" t="s">
        <v>1629</v>
      </c>
      <c r="K6416" t="s">
        <v>2575</v>
      </c>
      <c r="L6416" t="s">
        <v>2559</v>
      </c>
      <c r="M6416">
        <v>5</v>
      </c>
    </row>
    <row r="6417" spans="1:13" x14ac:dyDescent="0.3">
      <c r="A6417" t="s">
        <v>147</v>
      </c>
      <c r="B6417">
        <v>2013</v>
      </c>
      <c r="C6417" s="1">
        <v>830000</v>
      </c>
      <c r="D6417">
        <v>215000</v>
      </c>
      <c r="E6417" t="s">
        <v>14</v>
      </c>
      <c r="F6417" t="s">
        <v>25</v>
      </c>
      <c r="G6417" t="s">
        <v>12</v>
      </c>
      <c r="H6417" t="s">
        <v>121</v>
      </c>
      <c r="I6417" t="s">
        <v>1763</v>
      </c>
      <c r="J6417" t="s">
        <v>1764</v>
      </c>
      <c r="K6417" t="s">
        <v>1765</v>
      </c>
      <c r="L6417" t="s">
        <v>1766</v>
      </c>
      <c r="M6417">
        <v>7</v>
      </c>
    </row>
    <row r="6418" spans="1:13" x14ac:dyDescent="0.3">
      <c r="A6418" t="s">
        <v>300</v>
      </c>
      <c r="B6418">
        <v>2012</v>
      </c>
      <c r="C6418" s="1">
        <v>800000</v>
      </c>
      <c r="D6418">
        <v>40000</v>
      </c>
      <c r="E6418" t="s">
        <v>14</v>
      </c>
      <c r="F6418" t="s">
        <v>25</v>
      </c>
      <c r="G6418" t="s">
        <v>12</v>
      </c>
      <c r="H6418" t="s">
        <v>121</v>
      </c>
      <c r="I6418" t="s">
        <v>1892</v>
      </c>
      <c r="J6418" t="s">
        <v>1742</v>
      </c>
      <c r="K6418" t="s">
        <v>2108</v>
      </c>
      <c r="L6418" t="s">
        <v>2109</v>
      </c>
      <c r="M6418">
        <v>7</v>
      </c>
    </row>
    <row r="6419" spans="1:13" x14ac:dyDescent="0.3">
      <c r="A6419" t="s">
        <v>1848</v>
      </c>
      <c r="B6419">
        <v>2010</v>
      </c>
      <c r="C6419" s="1">
        <v>300000</v>
      </c>
      <c r="D6419">
        <v>70000</v>
      </c>
      <c r="E6419" t="s">
        <v>14</v>
      </c>
      <c r="F6419" t="s">
        <v>25</v>
      </c>
      <c r="G6419" t="s">
        <v>12</v>
      </c>
      <c r="H6419" t="s">
        <v>154</v>
      </c>
      <c r="I6419" t="s">
        <v>1676</v>
      </c>
      <c r="J6419" t="s">
        <v>1676</v>
      </c>
      <c r="K6419" t="s">
        <v>1676</v>
      </c>
      <c r="L6419" t="s">
        <v>1676</v>
      </c>
    </row>
    <row r="6420" spans="1:13" x14ac:dyDescent="0.3">
      <c r="A6420" t="s">
        <v>400</v>
      </c>
      <c r="B6420">
        <v>2013</v>
      </c>
      <c r="C6420" s="1">
        <v>300000</v>
      </c>
      <c r="D6420">
        <v>120000</v>
      </c>
      <c r="E6420" t="s">
        <v>14</v>
      </c>
      <c r="F6420" t="s">
        <v>25</v>
      </c>
      <c r="G6420" t="s">
        <v>12</v>
      </c>
      <c r="H6420" t="s">
        <v>126</v>
      </c>
      <c r="I6420" t="s">
        <v>2472</v>
      </c>
      <c r="J6420" t="s">
        <v>1625</v>
      </c>
      <c r="K6420" t="s">
        <v>2473</v>
      </c>
      <c r="L6420" t="s">
        <v>1627</v>
      </c>
      <c r="M6420">
        <v>5</v>
      </c>
    </row>
    <row r="6421" spans="1:13" x14ac:dyDescent="0.3">
      <c r="A6421" t="s">
        <v>898</v>
      </c>
      <c r="B6421">
        <v>2003</v>
      </c>
      <c r="C6421" s="1">
        <v>200000</v>
      </c>
      <c r="D6421">
        <v>120000</v>
      </c>
      <c r="E6421" t="s">
        <v>14</v>
      </c>
      <c r="F6421" t="s">
        <v>25</v>
      </c>
      <c r="G6421" t="s">
        <v>12</v>
      </c>
      <c r="H6421" t="s">
        <v>126</v>
      </c>
      <c r="I6421" t="s">
        <v>2438</v>
      </c>
      <c r="J6421" t="s">
        <v>1742</v>
      </c>
      <c r="K6421" t="s">
        <v>1877</v>
      </c>
      <c r="L6421" t="s">
        <v>1878</v>
      </c>
      <c r="M6421">
        <v>7</v>
      </c>
    </row>
    <row r="6422" spans="1:13" x14ac:dyDescent="0.3">
      <c r="A6422" t="s">
        <v>646</v>
      </c>
      <c r="B6422">
        <v>2017</v>
      </c>
      <c r="C6422" s="1">
        <v>480000</v>
      </c>
      <c r="D6422">
        <v>30400</v>
      </c>
      <c r="E6422" t="s">
        <v>10</v>
      </c>
      <c r="F6422" t="s">
        <v>11</v>
      </c>
      <c r="G6422" t="s">
        <v>12</v>
      </c>
      <c r="H6422" t="s">
        <v>121</v>
      </c>
      <c r="I6422" t="s">
        <v>1756</v>
      </c>
      <c r="J6422" t="s">
        <v>1681</v>
      </c>
      <c r="K6422" t="s">
        <v>1815</v>
      </c>
      <c r="L6422" t="s">
        <v>1923</v>
      </c>
      <c r="M6422">
        <v>5</v>
      </c>
    </row>
    <row r="6423" spans="1:13" x14ac:dyDescent="0.3">
      <c r="A6423" t="s">
        <v>1155</v>
      </c>
      <c r="B6423">
        <v>2017</v>
      </c>
      <c r="C6423" s="1">
        <v>950000</v>
      </c>
      <c r="D6423">
        <v>24000</v>
      </c>
      <c r="E6423" t="s">
        <v>14</v>
      </c>
      <c r="F6423" t="s">
        <v>11</v>
      </c>
      <c r="G6423" t="s">
        <v>12</v>
      </c>
      <c r="H6423" t="s">
        <v>121</v>
      </c>
      <c r="I6423" t="s">
        <v>1903</v>
      </c>
      <c r="J6423" t="s">
        <v>1629</v>
      </c>
      <c r="K6423" t="s">
        <v>1698</v>
      </c>
      <c r="L6423" t="s">
        <v>1686</v>
      </c>
      <c r="M6423">
        <v>7</v>
      </c>
    </row>
    <row r="6424" spans="1:13" x14ac:dyDescent="0.3">
      <c r="A6424" t="s">
        <v>1135</v>
      </c>
      <c r="B6424">
        <v>2017</v>
      </c>
      <c r="C6424" s="1">
        <v>840000</v>
      </c>
      <c r="D6424">
        <v>30646</v>
      </c>
      <c r="E6424" t="s">
        <v>10</v>
      </c>
      <c r="F6424" t="s">
        <v>11</v>
      </c>
      <c r="G6424" t="s">
        <v>12</v>
      </c>
      <c r="H6424" t="s">
        <v>121</v>
      </c>
      <c r="I6424" t="s">
        <v>2340</v>
      </c>
      <c r="J6424" t="s">
        <v>1634</v>
      </c>
      <c r="K6424" t="s">
        <v>1751</v>
      </c>
      <c r="L6424" t="s">
        <v>1752</v>
      </c>
      <c r="M6424">
        <v>7</v>
      </c>
    </row>
    <row r="6425" spans="1:13" x14ac:dyDescent="0.3">
      <c r="A6425" t="s">
        <v>2291</v>
      </c>
      <c r="B6425">
        <v>2017</v>
      </c>
      <c r="C6425" s="1">
        <v>800000</v>
      </c>
      <c r="D6425">
        <v>15000</v>
      </c>
      <c r="E6425" t="s">
        <v>14</v>
      </c>
      <c r="F6425" t="s">
        <v>25</v>
      </c>
      <c r="G6425" t="s">
        <v>12</v>
      </c>
      <c r="H6425" t="s">
        <v>121</v>
      </c>
      <c r="I6425" t="s">
        <v>2292</v>
      </c>
      <c r="J6425" t="s">
        <v>1900</v>
      </c>
      <c r="K6425" t="s">
        <v>1912</v>
      </c>
      <c r="L6425" t="s">
        <v>1913</v>
      </c>
      <c r="M6425">
        <v>5</v>
      </c>
    </row>
    <row r="6426" spans="1:13" x14ac:dyDescent="0.3">
      <c r="A6426" t="s">
        <v>691</v>
      </c>
      <c r="B6426">
        <v>2017</v>
      </c>
      <c r="C6426" s="1">
        <v>750000</v>
      </c>
      <c r="D6426">
        <v>50000</v>
      </c>
      <c r="E6426" t="s">
        <v>14</v>
      </c>
      <c r="F6426" t="s">
        <v>25</v>
      </c>
      <c r="G6426" t="s">
        <v>12</v>
      </c>
      <c r="H6426" t="s">
        <v>121</v>
      </c>
      <c r="I6426" t="s">
        <v>2978</v>
      </c>
      <c r="J6426" t="s">
        <v>1629</v>
      </c>
      <c r="K6426" t="s">
        <v>2783</v>
      </c>
      <c r="L6426" t="s">
        <v>1819</v>
      </c>
      <c r="M6426">
        <v>5</v>
      </c>
    </row>
    <row r="6427" spans="1:13" x14ac:dyDescent="0.3">
      <c r="A6427" t="s">
        <v>241</v>
      </c>
      <c r="B6427">
        <v>2017</v>
      </c>
      <c r="C6427" s="1">
        <v>254999</v>
      </c>
      <c r="D6427">
        <v>34000</v>
      </c>
      <c r="E6427" t="s">
        <v>10</v>
      </c>
      <c r="F6427" t="s">
        <v>25</v>
      </c>
      <c r="G6427" t="s">
        <v>12</v>
      </c>
      <c r="H6427" t="s">
        <v>121</v>
      </c>
      <c r="I6427" t="s">
        <v>2031</v>
      </c>
      <c r="J6427" t="s">
        <v>2250</v>
      </c>
      <c r="K6427" t="s">
        <v>2251</v>
      </c>
      <c r="L6427" t="s">
        <v>2252</v>
      </c>
      <c r="M6427">
        <v>5</v>
      </c>
    </row>
    <row r="6428" spans="1:13" x14ac:dyDescent="0.3">
      <c r="A6428" t="s">
        <v>339</v>
      </c>
      <c r="B6428">
        <v>2016</v>
      </c>
      <c r="C6428" s="1">
        <v>725000</v>
      </c>
      <c r="D6428">
        <v>54000</v>
      </c>
      <c r="E6428" t="s">
        <v>14</v>
      </c>
      <c r="F6428" t="s">
        <v>25</v>
      </c>
      <c r="G6428" t="s">
        <v>12</v>
      </c>
      <c r="H6428" t="s">
        <v>126</v>
      </c>
      <c r="I6428" t="s">
        <v>1684</v>
      </c>
      <c r="J6428" t="s">
        <v>1625</v>
      </c>
      <c r="K6428" t="s">
        <v>1685</v>
      </c>
      <c r="L6428" t="s">
        <v>1686</v>
      </c>
      <c r="M6428">
        <v>7</v>
      </c>
    </row>
    <row r="6429" spans="1:13" x14ac:dyDescent="0.3">
      <c r="A6429" t="s">
        <v>3857</v>
      </c>
      <c r="B6429">
        <v>2016</v>
      </c>
      <c r="C6429" s="1">
        <v>1859000</v>
      </c>
      <c r="D6429">
        <v>40000</v>
      </c>
      <c r="E6429" t="s">
        <v>14</v>
      </c>
      <c r="F6429" t="s">
        <v>25</v>
      </c>
      <c r="G6429" t="s">
        <v>19</v>
      </c>
      <c r="H6429" t="s">
        <v>126</v>
      </c>
      <c r="I6429" t="s">
        <v>1687</v>
      </c>
      <c r="J6429" t="s">
        <v>1769</v>
      </c>
      <c r="K6429" t="s">
        <v>3858</v>
      </c>
      <c r="L6429" t="s">
        <v>2587</v>
      </c>
      <c r="M6429">
        <v>5</v>
      </c>
    </row>
    <row r="6430" spans="1:13" x14ac:dyDescent="0.3">
      <c r="A6430" t="s">
        <v>266</v>
      </c>
      <c r="B6430">
        <v>2012</v>
      </c>
      <c r="C6430" s="1">
        <v>145000</v>
      </c>
      <c r="D6430">
        <v>120000</v>
      </c>
      <c r="E6430" t="s">
        <v>10</v>
      </c>
      <c r="F6430" t="s">
        <v>25</v>
      </c>
      <c r="G6430" t="s">
        <v>12</v>
      </c>
      <c r="H6430" t="s">
        <v>121</v>
      </c>
      <c r="I6430" t="s">
        <v>1723</v>
      </c>
      <c r="J6430" t="s">
        <v>1704</v>
      </c>
      <c r="K6430" t="s">
        <v>2181</v>
      </c>
      <c r="L6430" t="s">
        <v>2182</v>
      </c>
      <c r="M6430">
        <v>5</v>
      </c>
    </row>
    <row r="6431" spans="1:13" x14ac:dyDescent="0.3">
      <c r="A6431" t="s">
        <v>279</v>
      </c>
      <c r="B6431">
        <v>2018</v>
      </c>
      <c r="C6431" s="1">
        <v>750000</v>
      </c>
      <c r="D6431">
        <v>15000</v>
      </c>
      <c r="E6431" t="s">
        <v>10</v>
      </c>
      <c r="F6431" t="s">
        <v>25</v>
      </c>
      <c r="G6431" t="s">
        <v>12</v>
      </c>
      <c r="H6431" t="s">
        <v>121</v>
      </c>
      <c r="I6431" t="s">
        <v>1733</v>
      </c>
      <c r="J6431" t="s">
        <v>1681</v>
      </c>
      <c r="K6431" t="s">
        <v>1995</v>
      </c>
      <c r="L6431" t="s">
        <v>1996</v>
      </c>
      <c r="M6431">
        <v>5</v>
      </c>
    </row>
    <row r="6432" spans="1:13" x14ac:dyDescent="0.3">
      <c r="A6432" t="s">
        <v>2878</v>
      </c>
      <c r="B6432">
        <v>2017</v>
      </c>
      <c r="C6432" s="1">
        <v>655000</v>
      </c>
      <c r="D6432">
        <v>50000</v>
      </c>
      <c r="E6432" t="s">
        <v>14</v>
      </c>
      <c r="F6432" t="s">
        <v>25</v>
      </c>
      <c r="G6432" t="s">
        <v>19</v>
      </c>
      <c r="H6432" t="s">
        <v>121</v>
      </c>
      <c r="I6432" t="s">
        <v>1817</v>
      </c>
      <c r="J6432" t="s">
        <v>1629</v>
      </c>
      <c r="K6432" t="s">
        <v>1818</v>
      </c>
      <c r="L6432" t="s">
        <v>1819</v>
      </c>
      <c r="M6432">
        <v>5</v>
      </c>
    </row>
    <row r="6433" spans="1:13" x14ac:dyDescent="0.3">
      <c r="A6433" t="s">
        <v>472</v>
      </c>
      <c r="B6433">
        <v>2011</v>
      </c>
      <c r="C6433" s="1">
        <v>210000</v>
      </c>
      <c r="D6433">
        <v>84000</v>
      </c>
      <c r="E6433" t="s">
        <v>14</v>
      </c>
      <c r="F6433" t="s">
        <v>25</v>
      </c>
      <c r="G6433" t="s">
        <v>12</v>
      </c>
      <c r="H6433" t="s">
        <v>126</v>
      </c>
      <c r="I6433" t="s">
        <v>1662</v>
      </c>
      <c r="J6433" t="s">
        <v>1663</v>
      </c>
      <c r="K6433" t="s">
        <v>2029</v>
      </c>
      <c r="L6433" t="s">
        <v>1665</v>
      </c>
      <c r="M6433">
        <v>5</v>
      </c>
    </row>
    <row r="6434" spans="1:13" x14ac:dyDescent="0.3">
      <c r="A6434" t="s">
        <v>1259</v>
      </c>
      <c r="B6434">
        <v>2011</v>
      </c>
      <c r="C6434" s="1">
        <v>450000</v>
      </c>
      <c r="D6434">
        <v>50000</v>
      </c>
      <c r="E6434" t="s">
        <v>10</v>
      </c>
      <c r="F6434" t="s">
        <v>25</v>
      </c>
      <c r="G6434" t="s">
        <v>12</v>
      </c>
      <c r="H6434" t="s">
        <v>121</v>
      </c>
      <c r="I6434" t="s">
        <v>1733</v>
      </c>
      <c r="J6434" t="s">
        <v>1634</v>
      </c>
      <c r="K6434" t="s">
        <v>2050</v>
      </c>
      <c r="L6434" t="s">
        <v>2051</v>
      </c>
      <c r="M6434">
        <v>5</v>
      </c>
    </row>
    <row r="6435" spans="1:13" x14ac:dyDescent="0.3">
      <c r="A6435" t="s">
        <v>367</v>
      </c>
      <c r="B6435">
        <v>2018</v>
      </c>
      <c r="C6435" s="1">
        <v>624000</v>
      </c>
      <c r="D6435">
        <v>14681</v>
      </c>
      <c r="E6435" t="s">
        <v>14</v>
      </c>
      <c r="F6435" t="s">
        <v>11</v>
      </c>
      <c r="G6435" t="s">
        <v>12</v>
      </c>
      <c r="H6435" t="s">
        <v>121</v>
      </c>
      <c r="I6435" t="s">
        <v>1676</v>
      </c>
      <c r="J6435" t="s">
        <v>1676</v>
      </c>
      <c r="K6435" t="s">
        <v>1676</v>
      </c>
      <c r="L6435" t="s">
        <v>1676</v>
      </c>
    </row>
    <row r="6436" spans="1:13" x14ac:dyDescent="0.3">
      <c r="A6436" t="s">
        <v>1078</v>
      </c>
      <c r="B6436">
        <v>2015</v>
      </c>
      <c r="C6436" s="1">
        <v>580000</v>
      </c>
      <c r="D6436">
        <v>52000</v>
      </c>
      <c r="E6436" t="s">
        <v>14</v>
      </c>
      <c r="F6436" t="s">
        <v>25</v>
      </c>
      <c r="G6436" t="s">
        <v>12</v>
      </c>
      <c r="H6436" t="s">
        <v>121</v>
      </c>
      <c r="I6436" t="s">
        <v>2574</v>
      </c>
      <c r="J6436" t="s">
        <v>1629</v>
      </c>
      <c r="K6436" t="s">
        <v>2575</v>
      </c>
      <c r="L6436" t="s">
        <v>2559</v>
      </c>
      <c r="M6436">
        <v>5</v>
      </c>
    </row>
    <row r="6437" spans="1:13" x14ac:dyDescent="0.3">
      <c r="A6437" t="s">
        <v>959</v>
      </c>
      <c r="B6437">
        <v>2019</v>
      </c>
      <c r="C6437" s="1">
        <v>430000</v>
      </c>
      <c r="D6437">
        <v>18500</v>
      </c>
      <c r="E6437" t="s">
        <v>10</v>
      </c>
      <c r="F6437" t="s">
        <v>25</v>
      </c>
      <c r="G6437" t="s">
        <v>12</v>
      </c>
      <c r="H6437" t="s">
        <v>121</v>
      </c>
      <c r="I6437" t="s">
        <v>1703</v>
      </c>
      <c r="J6437" t="s">
        <v>1850</v>
      </c>
      <c r="K6437" t="s">
        <v>2029</v>
      </c>
      <c r="L6437" t="s">
        <v>2349</v>
      </c>
      <c r="M6437">
        <v>5</v>
      </c>
    </row>
    <row r="6438" spans="1:13" x14ac:dyDescent="0.3">
      <c r="A6438" t="s">
        <v>1136</v>
      </c>
      <c r="B6438">
        <v>2012</v>
      </c>
      <c r="C6438" s="1">
        <v>155000</v>
      </c>
      <c r="D6438">
        <v>50000</v>
      </c>
      <c r="E6438" t="s">
        <v>14</v>
      </c>
      <c r="F6438" t="s">
        <v>25</v>
      </c>
      <c r="G6438" t="s">
        <v>12</v>
      </c>
      <c r="H6438" t="s">
        <v>121</v>
      </c>
      <c r="I6438" t="s">
        <v>2838</v>
      </c>
      <c r="J6438" t="s">
        <v>1639</v>
      </c>
      <c r="K6438" t="s">
        <v>2143</v>
      </c>
      <c r="L6438" t="s">
        <v>2144</v>
      </c>
      <c r="M6438">
        <v>5</v>
      </c>
    </row>
    <row r="6439" spans="1:13" x14ac:dyDescent="0.3">
      <c r="A6439" t="s">
        <v>202</v>
      </c>
      <c r="B6439">
        <v>2017</v>
      </c>
      <c r="C6439" s="1">
        <v>240000</v>
      </c>
      <c r="D6439">
        <v>35000</v>
      </c>
      <c r="E6439" t="s">
        <v>10</v>
      </c>
      <c r="F6439" t="s">
        <v>25</v>
      </c>
      <c r="G6439" t="s">
        <v>12</v>
      </c>
      <c r="H6439" t="s">
        <v>121</v>
      </c>
      <c r="I6439" t="s">
        <v>2269</v>
      </c>
      <c r="J6439" t="s">
        <v>1916</v>
      </c>
      <c r="K6439" t="s">
        <v>1678</v>
      </c>
      <c r="L6439" t="s">
        <v>1917</v>
      </c>
      <c r="M6439">
        <v>5</v>
      </c>
    </row>
    <row r="6440" spans="1:13" x14ac:dyDescent="0.3">
      <c r="A6440" t="s">
        <v>3617</v>
      </c>
      <c r="B6440">
        <v>2016</v>
      </c>
      <c r="C6440" s="1">
        <v>540000</v>
      </c>
      <c r="D6440">
        <v>15500</v>
      </c>
      <c r="E6440" t="s">
        <v>10</v>
      </c>
      <c r="F6440" t="s">
        <v>25</v>
      </c>
      <c r="G6440" t="s">
        <v>12</v>
      </c>
      <c r="H6440" t="s">
        <v>121</v>
      </c>
      <c r="I6440" t="s">
        <v>1957</v>
      </c>
      <c r="J6440" t="s">
        <v>2226</v>
      </c>
      <c r="K6440" t="s">
        <v>1692</v>
      </c>
      <c r="L6440" t="s">
        <v>2227</v>
      </c>
      <c r="M6440">
        <v>5</v>
      </c>
    </row>
    <row r="6441" spans="1:13" x14ac:dyDescent="0.3">
      <c r="A6441" t="s">
        <v>2502</v>
      </c>
      <c r="B6441">
        <v>2013</v>
      </c>
      <c r="C6441" s="1">
        <v>250000</v>
      </c>
      <c r="D6441">
        <v>120000</v>
      </c>
      <c r="E6441" t="s">
        <v>14</v>
      </c>
      <c r="F6441" t="s">
        <v>25</v>
      </c>
      <c r="G6441" t="s">
        <v>12</v>
      </c>
      <c r="H6441" t="s">
        <v>121</v>
      </c>
      <c r="I6441" t="s">
        <v>1895</v>
      </c>
      <c r="J6441" t="s">
        <v>1639</v>
      </c>
      <c r="K6441" t="s">
        <v>2143</v>
      </c>
      <c r="L6441" t="s">
        <v>1898</v>
      </c>
      <c r="M6441">
        <v>5</v>
      </c>
    </row>
    <row r="6442" spans="1:13" x14ac:dyDescent="0.3">
      <c r="A6442" t="s">
        <v>2435</v>
      </c>
      <c r="B6442">
        <v>2012</v>
      </c>
      <c r="C6442" s="1">
        <v>260000</v>
      </c>
      <c r="D6442">
        <v>60000</v>
      </c>
      <c r="E6442" t="s">
        <v>14</v>
      </c>
      <c r="F6442" t="s">
        <v>25</v>
      </c>
      <c r="G6442" t="s">
        <v>12</v>
      </c>
      <c r="H6442" t="s">
        <v>121</v>
      </c>
      <c r="I6442" t="s">
        <v>2436</v>
      </c>
      <c r="J6442" t="s">
        <v>1639</v>
      </c>
      <c r="K6442" t="s">
        <v>2143</v>
      </c>
      <c r="L6442" t="s">
        <v>2144</v>
      </c>
      <c r="M6442">
        <v>5</v>
      </c>
    </row>
    <row r="6443" spans="1:13" x14ac:dyDescent="0.3">
      <c r="A6443" t="s">
        <v>160</v>
      </c>
      <c r="B6443">
        <v>2011</v>
      </c>
      <c r="C6443" s="1">
        <v>550000</v>
      </c>
      <c r="D6443">
        <v>80000</v>
      </c>
      <c r="E6443" t="s">
        <v>14</v>
      </c>
      <c r="F6443" t="s">
        <v>25</v>
      </c>
      <c r="G6443" t="s">
        <v>12</v>
      </c>
      <c r="H6443" t="s">
        <v>126</v>
      </c>
      <c r="I6443" t="s">
        <v>2157</v>
      </c>
      <c r="J6443" t="s">
        <v>1742</v>
      </c>
      <c r="K6443" t="s">
        <v>1877</v>
      </c>
      <c r="L6443" t="s">
        <v>1878</v>
      </c>
      <c r="M6443">
        <v>9</v>
      </c>
    </row>
    <row r="6444" spans="1:13" x14ac:dyDescent="0.3">
      <c r="A6444" t="s">
        <v>631</v>
      </c>
      <c r="B6444">
        <v>2014</v>
      </c>
      <c r="C6444" s="1">
        <v>550000</v>
      </c>
      <c r="D6444">
        <v>43011</v>
      </c>
      <c r="E6444" t="s">
        <v>10</v>
      </c>
      <c r="F6444" t="s">
        <v>11</v>
      </c>
      <c r="G6444" t="s">
        <v>12</v>
      </c>
      <c r="H6444" t="s">
        <v>121</v>
      </c>
      <c r="I6444" t="s">
        <v>2666</v>
      </c>
      <c r="J6444" t="s">
        <v>1916</v>
      </c>
      <c r="K6444" t="s">
        <v>2667</v>
      </c>
      <c r="L6444" t="s">
        <v>2668</v>
      </c>
      <c r="M6444">
        <v>5</v>
      </c>
    </row>
    <row r="6445" spans="1:13" x14ac:dyDescent="0.3">
      <c r="A6445" t="s">
        <v>361</v>
      </c>
      <c r="B6445">
        <v>2015</v>
      </c>
      <c r="C6445" s="1">
        <v>600000</v>
      </c>
      <c r="D6445">
        <v>136000</v>
      </c>
      <c r="E6445" t="s">
        <v>14</v>
      </c>
      <c r="F6445" t="s">
        <v>25</v>
      </c>
      <c r="G6445" t="s">
        <v>12</v>
      </c>
      <c r="H6445" t="s">
        <v>121</v>
      </c>
      <c r="I6445" t="s">
        <v>1666</v>
      </c>
      <c r="J6445" t="s">
        <v>1667</v>
      </c>
      <c r="K6445" t="s">
        <v>1668</v>
      </c>
      <c r="L6445" t="s">
        <v>1669</v>
      </c>
      <c r="M6445">
        <v>5</v>
      </c>
    </row>
    <row r="6446" spans="1:13" x14ac:dyDescent="0.3">
      <c r="A6446" t="s">
        <v>386</v>
      </c>
      <c r="B6446">
        <v>2017</v>
      </c>
      <c r="C6446" s="1">
        <v>550000</v>
      </c>
      <c r="D6446">
        <v>15000</v>
      </c>
      <c r="E6446" t="s">
        <v>14</v>
      </c>
      <c r="F6446" t="s">
        <v>25</v>
      </c>
      <c r="G6446" t="s">
        <v>12</v>
      </c>
      <c r="H6446" t="s">
        <v>121</v>
      </c>
      <c r="I6446" t="s">
        <v>2574</v>
      </c>
      <c r="J6446" t="s">
        <v>1629</v>
      </c>
      <c r="K6446" t="s">
        <v>2575</v>
      </c>
      <c r="L6446" t="s">
        <v>2559</v>
      </c>
      <c r="M6446">
        <v>5</v>
      </c>
    </row>
    <row r="6447" spans="1:13" x14ac:dyDescent="0.3">
      <c r="A6447" t="s">
        <v>357</v>
      </c>
      <c r="B6447">
        <v>2011</v>
      </c>
      <c r="C6447" s="1">
        <v>370000</v>
      </c>
      <c r="D6447">
        <v>110000</v>
      </c>
      <c r="E6447" t="s">
        <v>14</v>
      </c>
      <c r="F6447" t="s">
        <v>25</v>
      </c>
      <c r="G6447" t="s">
        <v>12</v>
      </c>
      <c r="H6447" t="s">
        <v>126</v>
      </c>
      <c r="I6447" t="s">
        <v>1994</v>
      </c>
      <c r="J6447" t="s">
        <v>2164</v>
      </c>
      <c r="K6447" t="s">
        <v>2165</v>
      </c>
      <c r="L6447" t="s">
        <v>2166</v>
      </c>
      <c r="M6447">
        <v>7</v>
      </c>
    </row>
    <row r="6448" spans="1:13" x14ac:dyDescent="0.3">
      <c r="A6448" t="s">
        <v>150</v>
      </c>
      <c r="B6448">
        <v>2008</v>
      </c>
      <c r="C6448" s="1">
        <v>250000</v>
      </c>
      <c r="D6448">
        <v>100000</v>
      </c>
      <c r="E6448" t="s">
        <v>10</v>
      </c>
      <c r="F6448" t="s">
        <v>25</v>
      </c>
      <c r="G6448" t="s">
        <v>12</v>
      </c>
      <c r="H6448" t="s">
        <v>126</v>
      </c>
      <c r="I6448" t="s">
        <v>1849</v>
      </c>
      <c r="J6448" t="s">
        <v>1850</v>
      </c>
      <c r="K6448" t="s">
        <v>1851</v>
      </c>
      <c r="L6448" t="s">
        <v>1852</v>
      </c>
      <c r="M6448">
        <v>5</v>
      </c>
    </row>
    <row r="6449" spans="1:13" x14ac:dyDescent="0.3">
      <c r="A6449" t="s">
        <v>316</v>
      </c>
      <c r="B6449">
        <v>2005</v>
      </c>
      <c r="C6449" s="1">
        <v>125000</v>
      </c>
      <c r="D6449">
        <v>70000</v>
      </c>
      <c r="E6449" t="s">
        <v>10</v>
      </c>
      <c r="F6449" t="s">
        <v>25</v>
      </c>
      <c r="G6449" t="s">
        <v>12</v>
      </c>
      <c r="H6449" t="s">
        <v>151</v>
      </c>
      <c r="I6449" t="s">
        <v>1687</v>
      </c>
      <c r="J6449" t="s">
        <v>1655</v>
      </c>
      <c r="K6449" t="s">
        <v>1688</v>
      </c>
      <c r="L6449" t="s">
        <v>1689</v>
      </c>
      <c r="M6449">
        <v>5</v>
      </c>
    </row>
    <row r="6450" spans="1:13" x14ac:dyDescent="0.3">
      <c r="A6450" t="s">
        <v>233</v>
      </c>
      <c r="B6450">
        <v>2010</v>
      </c>
      <c r="C6450" s="1">
        <v>200000</v>
      </c>
      <c r="D6450">
        <v>110000</v>
      </c>
      <c r="E6450" t="s">
        <v>14</v>
      </c>
      <c r="F6450" t="s">
        <v>25</v>
      </c>
      <c r="G6450" t="s">
        <v>12</v>
      </c>
      <c r="H6450" t="s">
        <v>121</v>
      </c>
      <c r="I6450" t="s">
        <v>1733</v>
      </c>
      <c r="J6450" t="s">
        <v>1896</v>
      </c>
      <c r="K6450" t="s">
        <v>2279</v>
      </c>
      <c r="L6450" t="s">
        <v>2280</v>
      </c>
      <c r="M6450">
        <v>5</v>
      </c>
    </row>
    <row r="6451" spans="1:13" x14ac:dyDescent="0.3">
      <c r="A6451" t="s">
        <v>2437</v>
      </c>
      <c r="B6451">
        <v>2018</v>
      </c>
      <c r="C6451" s="1">
        <v>700000</v>
      </c>
      <c r="D6451">
        <v>25000</v>
      </c>
      <c r="E6451" t="s">
        <v>10</v>
      </c>
      <c r="F6451" t="s">
        <v>25</v>
      </c>
      <c r="G6451" t="s">
        <v>12</v>
      </c>
      <c r="H6451" t="s">
        <v>121</v>
      </c>
      <c r="I6451" t="s">
        <v>1813</v>
      </c>
      <c r="J6451" t="s">
        <v>1814</v>
      </c>
      <c r="K6451" t="s">
        <v>1815</v>
      </c>
      <c r="L6451" t="s">
        <v>1816</v>
      </c>
      <c r="M6451">
        <v>5</v>
      </c>
    </row>
    <row r="6452" spans="1:13" x14ac:dyDescent="0.3">
      <c r="A6452" t="s">
        <v>2685</v>
      </c>
      <c r="B6452">
        <v>2020</v>
      </c>
      <c r="C6452" s="1">
        <v>500000</v>
      </c>
      <c r="D6452">
        <v>1000</v>
      </c>
      <c r="E6452" t="s">
        <v>10</v>
      </c>
      <c r="F6452" t="s">
        <v>25</v>
      </c>
      <c r="G6452" t="s">
        <v>12</v>
      </c>
      <c r="H6452" t="s">
        <v>121</v>
      </c>
      <c r="I6452" t="s">
        <v>1703</v>
      </c>
      <c r="J6452" t="s">
        <v>1850</v>
      </c>
      <c r="K6452" t="s">
        <v>2686</v>
      </c>
      <c r="L6452" t="s">
        <v>2687</v>
      </c>
      <c r="M6452">
        <v>5</v>
      </c>
    </row>
    <row r="6453" spans="1:13" x14ac:dyDescent="0.3">
      <c r="A6453" t="s">
        <v>462</v>
      </c>
      <c r="B6453">
        <v>2007</v>
      </c>
      <c r="C6453" s="1">
        <v>125000</v>
      </c>
      <c r="D6453">
        <v>60000</v>
      </c>
      <c r="E6453" t="s">
        <v>10</v>
      </c>
      <c r="F6453" t="s">
        <v>25</v>
      </c>
      <c r="G6453" t="s">
        <v>12</v>
      </c>
      <c r="H6453" t="s">
        <v>126</v>
      </c>
      <c r="I6453" t="s">
        <v>1642</v>
      </c>
      <c r="J6453" t="s">
        <v>1655</v>
      </c>
      <c r="K6453" t="s">
        <v>1656</v>
      </c>
      <c r="L6453" t="s">
        <v>1657</v>
      </c>
      <c r="M6453">
        <v>4</v>
      </c>
    </row>
    <row r="6454" spans="1:13" x14ac:dyDescent="0.3">
      <c r="A6454" t="s">
        <v>3859</v>
      </c>
      <c r="B6454">
        <v>2015</v>
      </c>
      <c r="C6454" s="1">
        <v>690000</v>
      </c>
      <c r="D6454">
        <v>80000</v>
      </c>
      <c r="E6454" t="s">
        <v>14</v>
      </c>
      <c r="F6454" t="s">
        <v>25</v>
      </c>
      <c r="G6454" t="s">
        <v>12</v>
      </c>
      <c r="H6454" t="s">
        <v>121</v>
      </c>
      <c r="I6454" t="s">
        <v>3220</v>
      </c>
      <c r="J6454" t="s">
        <v>1667</v>
      </c>
      <c r="K6454" t="s">
        <v>1909</v>
      </c>
      <c r="L6454" t="s">
        <v>1910</v>
      </c>
      <c r="M6454">
        <v>8</v>
      </c>
    </row>
    <row r="6455" spans="1:13" x14ac:dyDescent="0.3">
      <c r="A6455" t="s">
        <v>2353</v>
      </c>
      <c r="B6455">
        <v>2017</v>
      </c>
      <c r="C6455" s="1">
        <v>1550000</v>
      </c>
      <c r="D6455">
        <v>120000</v>
      </c>
      <c r="E6455" t="s">
        <v>14</v>
      </c>
      <c r="F6455" t="s">
        <v>25</v>
      </c>
      <c r="G6455" t="s">
        <v>12</v>
      </c>
      <c r="H6455" t="s">
        <v>121</v>
      </c>
      <c r="I6455" t="s">
        <v>2172</v>
      </c>
      <c r="J6455" t="s">
        <v>2331</v>
      </c>
      <c r="K6455" t="s">
        <v>1803</v>
      </c>
      <c r="L6455" t="s">
        <v>2332</v>
      </c>
      <c r="M6455">
        <v>5</v>
      </c>
    </row>
    <row r="6456" spans="1:13" x14ac:dyDescent="0.3">
      <c r="A6456" t="s">
        <v>3860</v>
      </c>
      <c r="B6456">
        <v>2013</v>
      </c>
      <c r="C6456" s="1">
        <v>170000</v>
      </c>
      <c r="D6456">
        <v>110000</v>
      </c>
      <c r="E6456" t="s">
        <v>10</v>
      </c>
      <c r="F6456" t="s">
        <v>25</v>
      </c>
      <c r="G6456" t="s">
        <v>12</v>
      </c>
      <c r="H6456" t="s">
        <v>126</v>
      </c>
      <c r="I6456" t="s">
        <v>2056</v>
      </c>
      <c r="J6456" t="s">
        <v>2089</v>
      </c>
      <c r="K6456" t="s">
        <v>3266</v>
      </c>
      <c r="L6456" t="s">
        <v>3861</v>
      </c>
      <c r="M6456">
        <v>5</v>
      </c>
    </row>
    <row r="6457" spans="1:13" x14ac:dyDescent="0.3">
      <c r="A6457" t="s">
        <v>1583</v>
      </c>
      <c r="B6457">
        <v>2010</v>
      </c>
      <c r="C6457" s="1">
        <v>275000</v>
      </c>
      <c r="D6457">
        <v>110000</v>
      </c>
      <c r="E6457" t="s">
        <v>14</v>
      </c>
      <c r="F6457" t="s">
        <v>25</v>
      </c>
      <c r="G6457" t="s">
        <v>12</v>
      </c>
      <c r="H6457" t="s">
        <v>154</v>
      </c>
      <c r="I6457" t="s">
        <v>2030</v>
      </c>
      <c r="J6457" t="s">
        <v>1625</v>
      </c>
      <c r="K6457" t="s">
        <v>2649</v>
      </c>
      <c r="L6457" t="s">
        <v>2389</v>
      </c>
      <c r="M6457">
        <v>5</v>
      </c>
    </row>
    <row r="6458" spans="1:13" x14ac:dyDescent="0.3">
      <c r="A6458" t="s">
        <v>179</v>
      </c>
      <c r="B6458">
        <v>2007</v>
      </c>
      <c r="C6458" s="1">
        <v>500000</v>
      </c>
      <c r="D6458">
        <v>200000</v>
      </c>
      <c r="E6458" t="s">
        <v>14</v>
      </c>
      <c r="F6458" t="s">
        <v>25</v>
      </c>
      <c r="G6458" t="s">
        <v>12</v>
      </c>
      <c r="H6458" t="s">
        <v>154</v>
      </c>
      <c r="I6458" t="s">
        <v>2148</v>
      </c>
      <c r="J6458" t="s">
        <v>1764</v>
      </c>
      <c r="K6458" t="s">
        <v>2149</v>
      </c>
      <c r="L6458" t="s">
        <v>2150</v>
      </c>
      <c r="M6458">
        <v>8</v>
      </c>
    </row>
    <row r="6459" spans="1:13" x14ac:dyDescent="0.3">
      <c r="A6459" t="s">
        <v>1171</v>
      </c>
      <c r="B6459">
        <v>2013</v>
      </c>
      <c r="C6459" s="1">
        <v>950000</v>
      </c>
      <c r="D6459">
        <v>80000</v>
      </c>
      <c r="E6459" t="s">
        <v>14</v>
      </c>
      <c r="F6459" t="s">
        <v>25</v>
      </c>
      <c r="G6459" t="s">
        <v>12</v>
      </c>
      <c r="H6459" t="s">
        <v>126</v>
      </c>
      <c r="I6459" t="s">
        <v>1934</v>
      </c>
      <c r="J6459" t="s">
        <v>1793</v>
      </c>
      <c r="K6459" t="s">
        <v>1905</v>
      </c>
      <c r="L6459" t="s">
        <v>2510</v>
      </c>
      <c r="M6459">
        <v>5</v>
      </c>
    </row>
    <row r="6460" spans="1:13" x14ac:dyDescent="0.3">
      <c r="A6460" t="s">
        <v>471</v>
      </c>
      <c r="B6460">
        <v>2019</v>
      </c>
      <c r="C6460" s="1">
        <v>802999</v>
      </c>
      <c r="D6460">
        <v>24000</v>
      </c>
      <c r="E6460" t="s">
        <v>14</v>
      </c>
      <c r="F6460" t="s">
        <v>25</v>
      </c>
      <c r="G6460" t="s">
        <v>12</v>
      </c>
      <c r="H6460" t="s">
        <v>121</v>
      </c>
      <c r="I6460" t="s">
        <v>2075</v>
      </c>
      <c r="J6460" t="s">
        <v>1625</v>
      </c>
      <c r="K6460" t="s">
        <v>2076</v>
      </c>
      <c r="L6460" t="s">
        <v>1627</v>
      </c>
      <c r="M6460">
        <v>5</v>
      </c>
    </row>
    <row r="6461" spans="1:13" x14ac:dyDescent="0.3">
      <c r="A6461" t="s">
        <v>219</v>
      </c>
      <c r="B6461">
        <v>2013</v>
      </c>
      <c r="C6461" s="1">
        <v>470000</v>
      </c>
      <c r="D6461">
        <v>150000</v>
      </c>
      <c r="E6461" t="s">
        <v>14</v>
      </c>
      <c r="F6461" t="s">
        <v>25</v>
      </c>
      <c r="G6461" t="s">
        <v>12</v>
      </c>
      <c r="H6461" t="s">
        <v>121</v>
      </c>
      <c r="I6461" t="s">
        <v>1624</v>
      </c>
      <c r="J6461" t="s">
        <v>1625</v>
      </c>
      <c r="K6461" t="s">
        <v>1626</v>
      </c>
      <c r="L6461" t="s">
        <v>1627</v>
      </c>
      <c r="M6461">
        <v>5</v>
      </c>
    </row>
    <row r="6462" spans="1:13" x14ac:dyDescent="0.3">
      <c r="A6462" t="s">
        <v>215</v>
      </c>
      <c r="B6462">
        <v>2015</v>
      </c>
      <c r="C6462" s="1">
        <v>300000</v>
      </c>
      <c r="D6462">
        <v>60000</v>
      </c>
      <c r="E6462" t="s">
        <v>10</v>
      </c>
      <c r="F6462" t="s">
        <v>25</v>
      </c>
      <c r="G6462" t="s">
        <v>12</v>
      </c>
      <c r="H6462" t="s">
        <v>121</v>
      </c>
      <c r="I6462" t="s">
        <v>2080</v>
      </c>
      <c r="J6462" t="s">
        <v>2081</v>
      </c>
      <c r="K6462" t="s">
        <v>2082</v>
      </c>
      <c r="L6462" t="s">
        <v>2083</v>
      </c>
      <c r="M6462">
        <v>5</v>
      </c>
    </row>
    <row r="6463" spans="1:13" x14ac:dyDescent="0.3">
      <c r="A6463" t="s">
        <v>361</v>
      </c>
      <c r="B6463">
        <v>2014</v>
      </c>
      <c r="C6463" s="1">
        <v>600000</v>
      </c>
      <c r="D6463">
        <v>116000</v>
      </c>
      <c r="E6463" t="s">
        <v>14</v>
      </c>
      <c r="F6463" t="s">
        <v>25</v>
      </c>
      <c r="G6463" t="s">
        <v>12</v>
      </c>
      <c r="H6463" t="s">
        <v>121</v>
      </c>
      <c r="I6463" t="s">
        <v>1666</v>
      </c>
      <c r="J6463" t="s">
        <v>1667</v>
      </c>
      <c r="K6463" t="s">
        <v>1668</v>
      </c>
      <c r="L6463" t="s">
        <v>1669</v>
      </c>
      <c r="M6463">
        <v>5</v>
      </c>
    </row>
    <row r="6464" spans="1:13" x14ac:dyDescent="0.3">
      <c r="A6464" t="s">
        <v>409</v>
      </c>
      <c r="B6464">
        <v>2013</v>
      </c>
      <c r="C6464" s="1">
        <v>275000</v>
      </c>
      <c r="D6464">
        <v>104300</v>
      </c>
      <c r="E6464" t="s">
        <v>14</v>
      </c>
      <c r="F6464" t="s">
        <v>25</v>
      </c>
      <c r="G6464" t="s">
        <v>12</v>
      </c>
      <c r="H6464" t="s">
        <v>121</v>
      </c>
      <c r="I6464" t="s">
        <v>1662</v>
      </c>
      <c r="J6464" t="s">
        <v>1663</v>
      </c>
      <c r="K6464" t="s">
        <v>1664</v>
      </c>
      <c r="L6464" t="s">
        <v>1665</v>
      </c>
      <c r="M6464">
        <v>5</v>
      </c>
    </row>
    <row r="6465" spans="1:13" x14ac:dyDescent="0.3">
      <c r="A6465" t="s">
        <v>3658</v>
      </c>
      <c r="B6465">
        <v>2018</v>
      </c>
      <c r="C6465" s="1">
        <v>700000</v>
      </c>
      <c r="D6465">
        <v>30000</v>
      </c>
      <c r="E6465" t="s">
        <v>14</v>
      </c>
      <c r="F6465" t="s">
        <v>25</v>
      </c>
      <c r="G6465" t="s">
        <v>12</v>
      </c>
      <c r="H6465" t="s">
        <v>121</v>
      </c>
      <c r="I6465" t="s">
        <v>2283</v>
      </c>
      <c r="J6465" t="s">
        <v>1681</v>
      </c>
      <c r="K6465" t="s">
        <v>2284</v>
      </c>
      <c r="L6465" t="s">
        <v>2285</v>
      </c>
      <c r="M6465">
        <v>6</v>
      </c>
    </row>
    <row r="6466" spans="1:13" x14ac:dyDescent="0.3">
      <c r="A6466" t="s">
        <v>510</v>
      </c>
      <c r="B6466">
        <v>2014</v>
      </c>
      <c r="C6466" s="1">
        <v>3250000</v>
      </c>
      <c r="D6466">
        <v>33000</v>
      </c>
      <c r="E6466" t="s">
        <v>14</v>
      </c>
      <c r="F6466" t="s">
        <v>25</v>
      </c>
      <c r="G6466" t="s">
        <v>19</v>
      </c>
      <c r="H6466" t="s">
        <v>121</v>
      </c>
      <c r="I6466" t="s">
        <v>3862</v>
      </c>
      <c r="J6466" t="s">
        <v>1948</v>
      </c>
      <c r="K6466" t="s">
        <v>3060</v>
      </c>
      <c r="L6466" t="s">
        <v>3061</v>
      </c>
      <c r="M6466">
        <v>7</v>
      </c>
    </row>
    <row r="6467" spans="1:13" x14ac:dyDescent="0.3">
      <c r="A6467" t="s">
        <v>840</v>
      </c>
      <c r="B6467">
        <v>2020</v>
      </c>
      <c r="C6467" s="1">
        <v>800000</v>
      </c>
      <c r="D6467">
        <v>25000</v>
      </c>
      <c r="E6467" t="s">
        <v>14</v>
      </c>
      <c r="F6467" t="s">
        <v>25</v>
      </c>
      <c r="G6467" t="s">
        <v>12</v>
      </c>
      <c r="H6467" t="s">
        <v>121</v>
      </c>
      <c r="I6467" t="s">
        <v>1822</v>
      </c>
      <c r="J6467" t="s">
        <v>1629</v>
      </c>
      <c r="K6467" t="s">
        <v>1823</v>
      </c>
      <c r="L6467" t="s">
        <v>1819</v>
      </c>
      <c r="M6467">
        <v>5</v>
      </c>
    </row>
    <row r="6468" spans="1:13" x14ac:dyDescent="0.3">
      <c r="A6468" t="s">
        <v>3863</v>
      </c>
      <c r="B6468">
        <v>2014</v>
      </c>
      <c r="C6468" s="1">
        <v>2200000</v>
      </c>
      <c r="D6468">
        <v>60000</v>
      </c>
      <c r="E6468" t="s">
        <v>14</v>
      </c>
      <c r="F6468" t="s">
        <v>25</v>
      </c>
      <c r="G6468" t="s">
        <v>19</v>
      </c>
      <c r="H6468" t="s">
        <v>121</v>
      </c>
      <c r="I6468" t="s">
        <v>1792</v>
      </c>
      <c r="J6468" t="s">
        <v>1793</v>
      </c>
      <c r="K6468" t="s">
        <v>1794</v>
      </c>
      <c r="L6468" t="s">
        <v>1795</v>
      </c>
      <c r="M6468">
        <v>5</v>
      </c>
    </row>
    <row r="6469" spans="1:13" x14ac:dyDescent="0.3">
      <c r="A6469" t="s">
        <v>952</v>
      </c>
      <c r="B6469">
        <v>2007</v>
      </c>
      <c r="C6469" s="1">
        <v>245000</v>
      </c>
      <c r="D6469">
        <v>121000</v>
      </c>
      <c r="E6469" t="s">
        <v>14</v>
      </c>
      <c r="F6469" t="s">
        <v>25</v>
      </c>
      <c r="G6469" t="s">
        <v>12</v>
      </c>
      <c r="H6469" t="s">
        <v>126</v>
      </c>
      <c r="I6469" t="s">
        <v>2524</v>
      </c>
      <c r="J6469" t="s">
        <v>2039</v>
      </c>
      <c r="K6469" t="s">
        <v>2197</v>
      </c>
      <c r="L6469" t="s">
        <v>2242</v>
      </c>
      <c r="M6469">
        <v>5</v>
      </c>
    </row>
    <row r="6470" spans="1:13" x14ac:dyDescent="0.3">
      <c r="A6470" t="s">
        <v>1304</v>
      </c>
      <c r="B6470">
        <v>2010</v>
      </c>
      <c r="C6470" s="1">
        <v>310000</v>
      </c>
      <c r="D6470">
        <v>120000</v>
      </c>
      <c r="E6470" t="s">
        <v>14</v>
      </c>
      <c r="F6470" t="s">
        <v>25</v>
      </c>
      <c r="G6470" t="s">
        <v>12</v>
      </c>
      <c r="H6470" t="s">
        <v>126</v>
      </c>
      <c r="I6470" t="s">
        <v>1716</v>
      </c>
      <c r="J6470" t="s">
        <v>2039</v>
      </c>
      <c r="K6470" t="s">
        <v>2197</v>
      </c>
      <c r="L6470" t="s">
        <v>2242</v>
      </c>
      <c r="M6470">
        <v>5</v>
      </c>
    </row>
    <row r="6471" spans="1:13" x14ac:dyDescent="0.3">
      <c r="A6471" t="s">
        <v>952</v>
      </c>
      <c r="B6471">
        <v>2007</v>
      </c>
      <c r="C6471" s="1">
        <v>245000</v>
      </c>
      <c r="D6471">
        <v>120000</v>
      </c>
      <c r="E6471" t="s">
        <v>14</v>
      </c>
      <c r="F6471" t="s">
        <v>25</v>
      </c>
      <c r="G6471" t="s">
        <v>12</v>
      </c>
      <c r="H6471" t="s">
        <v>126</v>
      </c>
      <c r="I6471" t="s">
        <v>2524</v>
      </c>
      <c r="J6471" t="s">
        <v>2039</v>
      </c>
      <c r="K6471" t="s">
        <v>2197</v>
      </c>
      <c r="L6471" t="s">
        <v>2242</v>
      </c>
      <c r="M6471">
        <v>5</v>
      </c>
    </row>
    <row r="6472" spans="1:13" x14ac:dyDescent="0.3">
      <c r="A6472" t="s">
        <v>396</v>
      </c>
      <c r="B6472">
        <v>2011</v>
      </c>
      <c r="C6472" s="1">
        <v>450000</v>
      </c>
      <c r="D6472">
        <v>110000</v>
      </c>
      <c r="E6472" t="s">
        <v>10</v>
      </c>
      <c r="F6472" t="s">
        <v>25</v>
      </c>
      <c r="G6472" t="s">
        <v>12</v>
      </c>
      <c r="H6472" t="s">
        <v>121</v>
      </c>
      <c r="I6472" t="s">
        <v>1856</v>
      </c>
      <c r="J6472" t="s">
        <v>1681</v>
      </c>
      <c r="K6472" t="s">
        <v>1675</v>
      </c>
      <c r="L6472" t="s">
        <v>1857</v>
      </c>
      <c r="M6472">
        <v>5</v>
      </c>
    </row>
    <row r="6473" spans="1:13" x14ac:dyDescent="0.3">
      <c r="A6473" t="s">
        <v>679</v>
      </c>
      <c r="B6473">
        <v>2013</v>
      </c>
      <c r="C6473" s="1">
        <v>850000</v>
      </c>
      <c r="D6473">
        <v>84000</v>
      </c>
      <c r="E6473" t="s">
        <v>14</v>
      </c>
      <c r="F6473" t="s">
        <v>25</v>
      </c>
      <c r="G6473" t="s">
        <v>19</v>
      </c>
      <c r="H6473" t="s">
        <v>126</v>
      </c>
      <c r="I6473" t="s">
        <v>2781</v>
      </c>
      <c r="J6473" t="s">
        <v>1793</v>
      </c>
      <c r="K6473" t="s">
        <v>1743</v>
      </c>
      <c r="L6473" t="s">
        <v>2510</v>
      </c>
      <c r="M6473">
        <v>5</v>
      </c>
    </row>
    <row r="6474" spans="1:13" x14ac:dyDescent="0.3">
      <c r="A6474" t="s">
        <v>2414</v>
      </c>
      <c r="B6474">
        <v>2004</v>
      </c>
      <c r="C6474" s="1">
        <v>325000</v>
      </c>
      <c r="D6474">
        <v>120000</v>
      </c>
      <c r="E6474" t="s">
        <v>10</v>
      </c>
      <c r="F6474" t="s">
        <v>25</v>
      </c>
      <c r="G6474" t="s">
        <v>19</v>
      </c>
      <c r="H6474" t="s">
        <v>154</v>
      </c>
      <c r="I6474" t="s">
        <v>2415</v>
      </c>
      <c r="J6474" t="s">
        <v>2235</v>
      </c>
      <c r="K6474" t="s">
        <v>2416</v>
      </c>
      <c r="L6474" t="s">
        <v>2417</v>
      </c>
      <c r="M6474">
        <v>5</v>
      </c>
    </row>
    <row r="6475" spans="1:13" x14ac:dyDescent="0.3">
      <c r="A6475" t="s">
        <v>459</v>
      </c>
      <c r="B6475">
        <v>2013</v>
      </c>
      <c r="C6475" s="1">
        <v>409999</v>
      </c>
      <c r="D6475">
        <v>100000</v>
      </c>
      <c r="E6475" t="s">
        <v>14</v>
      </c>
      <c r="F6475" t="s">
        <v>25</v>
      </c>
      <c r="G6475" t="s">
        <v>12</v>
      </c>
      <c r="H6475" t="s">
        <v>154</v>
      </c>
      <c r="I6475" t="s">
        <v>1826</v>
      </c>
      <c r="J6475" t="s">
        <v>1625</v>
      </c>
      <c r="K6475" t="s">
        <v>1626</v>
      </c>
      <c r="L6475" t="s">
        <v>1627</v>
      </c>
      <c r="M6475">
        <v>5</v>
      </c>
    </row>
    <row r="6476" spans="1:13" x14ac:dyDescent="0.3">
      <c r="A6476" t="s">
        <v>3864</v>
      </c>
      <c r="B6476">
        <v>2018</v>
      </c>
      <c r="C6476" s="1">
        <v>5500000</v>
      </c>
      <c r="D6476">
        <v>50000</v>
      </c>
      <c r="E6476" t="s">
        <v>14</v>
      </c>
      <c r="F6476" t="s">
        <v>25</v>
      </c>
      <c r="G6476" t="s">
        <v>19</v>
      </c>
      <c r="H6476" t="s">
        <v>121</v>
      </c>
      <c r="I6476" t="s">
        <v>2578</v>
      </c>
      <c r="J6476" t="s">
        <v>1974</v>
      </c>
      <c r="K6476" t="s">
        <v>3675</v>
      </c>
      <c r="L6476" t="s">
        <v>3865</v>
      </c>
      <c r="M6476">
        <v>5</v>
      </c>
    </row>
    <row r="6477" spans="1:13" x14ac:dyDescent="0.3">
      <c r="A6477" t="s">
        <v>687</v>
      </c>
      <c r="B6477">
        <v>2015</v>
      </c>
      <c r="C6477" s="1">
        <v>1000000</v>
      </c>
      <c r="D6477">
        <v>73500</v>
      </c>
      <c r="E6477" t="s">
        <v>14</v>
      </c>
      <c r="F6477" t="s">
        <v>25</v>
      </c>
      <c r="G6477" t="s">
        <v>12</v>
      </c>
      <c r="H6477" t="s">
        <v>121</v>
      </c>
      <c r="I6477" t="s">
        <v>1911</v>
      </c>
      <c r="J6477" t="s">
        <v>1900</v>
      </c>
      <c r="K6477" t="s">
        <v>1912</v>
      </c>
      <c r="L6477" t="s">
        <v>1913</v>
      </c>
      <c r="M6477">
        <v>5</v>
      </c>
    </row>
    <row r="6478" spans="1:13" x14ac:dyDescent="0.3">
      <c r="A6478" t="s">
        <v>897</v>
      </c>
      <c r="B6478">
        <v>2016</v>
      </c>
      <c r="C6478" s="1">
        <v>590000</v>
      </c>
      <c r="D6478">
        <v>34000</v>
      </c>
      <c r="E6478" t="s">
        <v>14</v>
      </c>
      <c r="F6478" t="s">
        <v>25</v>
      </c>
      <c r="G6478" t="s">
        <v>12</v>
      </c>
      <c r="H6478" t="s">
        <v>126</v>
      </c>
      <c r="I6478" t="s">
        <v>2257</v>
      </c>
      <c r="J6478" t="s">
        <v>2179</v>
      </c>
      <c r="K6478" t="s">
        <v>2279</v>
      </c>
      <c r="L6478" t="s">
        <v>2259</v>
      </c>
      <c r="M6478">
        <v>5</v>
      </c>
    </row>
    <row r="6479" spans="1:13" x14ac:dyDescent="0.3">
      <c r="A6479" t="s">
        <v>3866</v>
      </c>
      <c r="B6479">
        <v>2019</v>
      </c>
      <c r="C6479" s="1">
        <v>1200000</v>
      </c>
      <c r="D6479">
        <v>23000</v>
      </c>
      <c r="E6479" t="s">
        <v>14</v>
      </c>
      <c r="F6479" t="s">
        <v>25</v>
      </c>
      <c r="G6479" t="s">
        <v>12</v>
      </c>
      <c r="H6479" t="s">
        <v>121</v>
      </c>
      <c r="I6479" t="s">
        <v>1908</v>
      </c>
      <c r="J6479" t="s">
        <v>1667</v>
      </c>
      <c r="K6479" t="s">
        <v>1995</v>
      </c>
      <c r="L6479" t="s">
        <v>3172</v>
      </c>
      <c r="M6479">
        <v>5</v>
      </c>
    </row>
    <row r="6480" spans="1:13" x14ac:dyDescent="0.3">
      <c r="A6480" t="s">
        <v>1557</v>
      </c>
      <c r="B6480">
        <v>2008</v>
      </c>
      <c r="C6480" s="1">
        <v>175000</v>
      </c>
      <c r="D6480">
        <v>163000</v>
      </c>
      <c r="E6480" t="s">
        <v>14</v>
      </c>
      <c r="F6480" t="s">
        <v>25</v>
      </c>
      <c r="G6480" t="s">
        <v>12</v>
      </c>
      <c r="H6480" t="s">
        <v>154</v>
      </c>
      <c r="I6480" t="s">
        <v>1750</v>
      </c>
      <c r="J6480" t="s">
        <v>1663</v>
      </c>
      <c r="K6480" t="s">
        <v>2029</v>
      </c>
      <c r="L6480" t="s">
        <v>2481</v>
      </c>
      <c r="M6480">
        <v>5</v>
      </c>
    </row>
    <row r="6481" spans="1:13" x14ac:dyDescent="0.3">
      <c r="A6481" t="s">
        <v>1229</v>
      </c>
      <c r="B6481">
        <v>2011</v>
      </c>
      <c r="C6481" s="1">
        <v>300000</v>
      </c>
      <c r="D6481">
        <v>119000</v>
      </c>
      <c r="E6481" t="s">
        <v>14</v>
      </c>
      <c r="F6481" t="s">
        <v>25</v>
      </c>
      <c r="G6481" t="s">
        <v>12</v>
      </c>
      <c r="H6481" t="s">
        <v>126</v>
      </c>
      <c r="I6481" t="s">
        <v>2564</v>
      </c>
      <c r="J6481" t="s">
        <v>2000</v>
      </c>
      <c r="K6481" t="s">
        <v>2565</v>
      </c>
      <c r="L6481" t="s">
        <v>2566</v>
      </c>
      <c r="M6481">
        <v>5</v>
      </c>
    </row>
    <row r="6482" spans="1:13" x14ac:dyDescent="0.3">
      <c r="A6482" t="s">
        <v>607</v>
      </c>
      <c r="B6482">
        <v>2017</v>
      </c>
      <c r="C6482" s="1">
        <v>2175000</v>
      </c>
      <c r="D6482">
        <v>50000</v>
      </c>
      <c r="E6482" t="s">
        <v>14</v>
      </c>
      <c r="F6482" t="s">
        <v>25</v>
      </c>
      <c r="G6482" t="s">
        <v>19</v>
      </c>
      <c r="H6482" t="s">
        <v>121</v>
      </c>
      <c r="I6482" t="s">
        <v>1785</v>
      </c>
      <c r="J6482" t="s">
        <v>1786</v>
      </c>
      <c r="K6482" t="s">
        <v>1787</v>
      </c>
      <c r="L6482" t="s">
        <v>1788</v>
      </c>
      <c r="M6482">
        <v>7</v>
      </c>
    </row>
    <row r="6483" spans="1:13" x14ac:dyDescent="0.3">
      <c r="A6483" t="s">
        <v>1600</v>
      </c>
      <c r="B6483">
        <v>2019</v>
      </c>
      <c r="C6483" s="1">
        <v>1110000</v>
      </c>
      <c r="D6483">
        <v>10500</v>
      </c>
      <c r="E6483" t="s">
        <v>14</v>
      </c>
      <c r="F6483" t="s">
        <v>25</v>
      </c>
      <c r="G6483" t="s">
        <v>12</v>
      </c>
      <c r="H6483" t="s">
        <v>121</v>
      </c>
      <c r="I6483" t="s">
        <v>2184</v>
      </c>
      <c r="J6483" t="s">
        <v>1629</v>
      </c>
      <c r="K6483" t="s">
        <v>2185</v>
      </c>
      <c r="L6483" t="s">
        <v>1686</v>
      </c>
      <c r="M6483">
        <v>5</v>
      </c>
    </row>
    <row r="6484" spans="1:13" x14ac:dyDescent="0.3">
      <c r="A6484" t="s">
        <v>3360</v>
      </c>
      <c r="B6484">
        <v>2000</v>
      </c>
      <c r="C6484" s="1">
        <v>150000</v>
      </c>
      <c r="D6484">
        <v>280000</v>
      </c>
      <c r="E6484" t="s">
        <v>14</v>
      </c>
      <c r="F6484" t="s">
        <v>25</v>
      </c>
      <c r="G6484" t="s">
        <v>12</v>
      </c>
      <c r="H6484" t="s">
        <v>126</v>
      </c>
      <c r="I6484" t="s">
        <v>1768</v>
      </c>
      <c r="J6484" t="s">
        <v>1839</v>
      </c>
      <c r="K6484" t="s">
        <v>2029</v>
      </c>
      <c r="L6484" t="s">
        <v>3121</v>
      </c>
      <c r="M6484">
        <v>5</v>
      </c>
    </row>
    <row r="6485" spans="1:13" x14ac:dyDescent="0.3">
      <c r="A6485" t="s">
        <v>475</v>
      </c>
      <c r="B6485">
        <v>2013</v>
      </c>
      <c r="C6485" s="1">
        <v>325000</v>
      </c>
      <c r="D6485">
        <v>155000</v>
      </c>
      <c r="E6485" t="s">
        <v>14</v>
      </c>
      <c r="F6485" t="s">
        <v>25</v>
      </c>
      <c r="G6485" t="s">
        <v>12</v>
      </c>
      <c r="H6485" t="s">
        <v>126</v>
      </c>
      <c r="I6485" t="s">
        <v>1831</v>
      </c>
      <c r="J6485" t="s">
        <v>1832</v>
      </c>
      <c r="K6485" t="s">
        <v>1833</v>
      </c>
      <c r="L6485" t="s">
        <v>1631</v>
      </c>
      <c r="M6485">
        <v>5</v>
      </c>
    </row>
    <row r="6486" spans="1:13" x14ac:dyDescent="0.3">
      <c r="A6486" t="s">
        <v>1557</v>
      </c>
      <c r="B6486">
        <v>2010</v>
      </c>
      <c r="C6486" s="1">
        <v>325000</v>
      </c>
      <c r="D6486">
        <v>163000</v>
      </c>
      <c r="E6486" t="s">
        <v>14</v>
      </c>
      <c r="F6486" t="s">
        <v>25</v>
      </c>
      <c r="G6486" t="s">
        <v>12</v>
      </c>
      <c r="H6486" t="s">
        <v>121</v>
      </c>
      <c r="I6486" t="s">
        <v>1750</v>
      </c>
      <c r="J6486" t="s">
        <v>1663</v>
      </c>
      <c r="K6486" t="s">
        <v>2029</v>
      </c>
      <c r="L6486" t="s">
        <v>2481</v>
      </c>
      <c r="M6486">
        <v>5</v>
      </c>
    </row>
    <row r="6487" spans="1:13" x14ac:dyDescent="0.3">
      <c r="A6487" t="s">
        <v>2468</v>
      </c>
      <c r="B6487">
        <v>2008</v>
      </c>
      <c r="C6487" s="1">
        <v>280000</v>
      </c>
      <c r="D6487">
        <v>75000</v>
      </c>
      <c r="E6487" t="s">
        <v>10</v>
      </c>
      <c r="F6487" t="s">
        <v>25</v>
      </c>
      <c r="G6487" t="s">
        <v>12</v>
      </c>
      <c r="H6487" t="s">
        <v>121</v>
      </c>
      <c r="I6487" t="s">
        <v>1633</v>
      </c>
      <c r="J6487" t="s">
        <v>1634</v>
      </c>
      <c r="K6487" t="s">
        <v>1635</v>
      </c>
      <c r="L6487" t="s">
        <v>1636</v>
      </c>
      <c r="M6487">
        <v>5</v>
      </c>
    </row>
    <row r="6488" spans="1:13" x14ac:dyDescent="0.3">
      <c r="A6488" t="s">
        <v>403</v>
      </c>
      <c r="B6488">
        <v>2008</v>
      </c>
      <c r="C6488" s="1">
        <v>160000</v>
      </c>
      <c r="D6488">
        <v>56000</v>
      </c>
      <c r="E6488" t="s">
        <v>10</v>
      </c>
      <c r="F6488" t="s">
        <v>25</v>
      </c>
      <c r="G6488" t="s">
        <v>12</v>
      </c>
      <c r="H6488" t="s">
        <v>154</v>
      </c>
      <c r="I6488" t="s">
        <v>1676</v>
      </c>
      <c r="J6488" t="s">
        <v>1676</v>
      </c>
      <c r="K6488" t="s">
        <v>1676</v>
      </c>
      <c r="L6488" t="s">
        <v>1676</v>
      </c>
    </row>
    <row r="6489" spans="1:13" x14ac:dyDescent="0.3">
      <c r="A6489" t="s">
        <v>3867</v>
      </c>
      <c r="B6489">
        <v>2016</v>
      </c>
      <c r="C6489" s="1">
        <v>765000</v>
      </c>
      <c r="D6489">
        <v>80000</v>
      </c>
      <c r="E6489" t="s">
        <v>14</v>
      </c>
      <c r="F6489" t="s">
        <v>25</v>
      </c>
      <c r="G6489" t="s">
        <v>12</v>
      </c>
      <c r="H6489" t="s">
        <v>121</v>
      </c>
      <c r="I6489" t="s">
        <v>1777</v>
      </c>
      <c r="J6489" t="s">
        <v>1629</v>
      </c>
      <c r="K6489" t="s">
        <v>1698</v>
      </c>
      <c r="L6489" t="s">
        <v>1686</v>
      </c>
      <c r="M6489">
        <v>5</v>
      </c>
    </row>
    <row r="6490" spans="1:13" x14ac:dyDescent="0.3">
      <c r="A6490" t="s">
        <v>157</v>
      </c>
      <c r="B6490">
        <v>2014</v>
      </c>
      <c r="C6490" s="1">
        <v>640000</v>
      </c>
      <c r="D6490">
        <v>120000</v>
      </c>
      <c r="E6490" t="s">
        <v>14</v>
      </c>
      <c r="F6490" t="s">
        <v>25</v>
      </c>
      <c r="G6490" t="s">
        <v>12</v>
      </c>
      <c r="H6490" t="s">
        <v>126</v>
      </c>
      <c r="I6490" t="s">
        <v>1777</v>
      </c>
      <c r="J6490" t="s">
        <v>1629</v>
      </c>
      <c r="K6490" t="s">
        <v>1698</v>
      </c>
      <c r="L6490" t="s">
        <v>1686</v>
      </c>
      <c r="M6490">
        <v>5</v>
      </c>
    </row>
    <row r="6491" spans="1:13" x14ac:dyDescent="0.3">
      <c r="A6491" t="s">
        <v>2829</v>
      </c>
      <c r="B6491">
        <v>2007</v>
      </c>
      <c r="C6491" s="1">
        <v>65000</v>
      </c>
      <c r="D6491">
        <v>120000</v>
      </c>
      <c r="E6491" t="s">
        <v>14</v>
      </c>
      <c r="F6491" t="s">
        <v>25</v>
      </c>
      <c r="G6491" t="s">
        <v>12</v>
      </c>
      <c r="H6491" t="s">
        <v>154</v>
      </c>
      <c r="I6491" t="s">
        <v>2315</v>
      </c>
      <c r="J6491" t="s">
        <v>1639</v>
      </c>
      <c r="K6491" t="s">
        <v>2316</v>
      </c>
      <c r="L6491" t="s">
        <v>2317</v>
      </c>
      <c r="M6491">
        <v>5</v>
      </c>
    </row>
    <row r="6492" spans="1:13" x14ac:dyDescent="0.3">
      <c r="A6492" t="s">
        <v>1587</v>
      </c>
      <c r="B6492">
        <v>2007</v>
      </c>
      <c r="C6492" s="1">
        <v>195000</v>
      </c>
      <c r="D6492">
        <v>175000</v>
      </c>
      <c r="E6492" t="s">
        <v>14</v>
      </c>
      <c r="F6492" t="s">
        <v>25</v>
      </c>
      <c r="G6492" t="s">
        <v>12</v>
      </c>
      <c r="H6492" t="s">
        <v>126</v>
      </c>
      <c r="I6492" t="s">
        <v>2339</v>
      </c>
      <c r="J6492" t="s">
        <v>3145</v>
      </c>
      <c r="K6492" t="s">
        <v>2778</v>
      </c>
      <c r="L6492" t="s">
        <v>3380</v>
      </c>
      <c r="M6492">
        <v>5</v>
      </c>
    </row>
    <row r="6493" spans="1:13" x14ac:dyDescent="0.3">
      <c r="A6493" t="s">
        <v>354</v>
      </c>
      <c r="B6493">
        <v>2017</v>
      </c>
      <c r="C6493" s="1">
        <v>295000</v>
      </c>
      <c r="D6493">
        <v>15000</v>
      </c>
      <c r="E6493" t="s">
        <v>10</v>
      </c>
      <c r="F6493" t="s">
        <v>25</v>
      </c>
      <c r="G6493" t="s">
        <v>12</v>
      </c>
      <c r="H6493" t="s">
        <v>121</v>
      </c>
      <c r="I6493" t="s">
        <v>1710</v>
      </c>
      <c r="J6493" t="s">
        <v>1655</v>
      </c>
      <c r="K6493" t="s">
        <v>1711</v>
      </c>
      <c r="L6493" t="s">
        <v>1712</v>
      </c>
      <c r="M6493">
        <v>5</v>
      </c>
    </row>
    <row r="6494" spans="1:13" x14ac:dyDescent="0.3">
      <c r="A6494" t="s">
        <v>471</v>
      </c>
      <c r="B6494">
        <v>2012</v>
      </c>
      <c r="C6494" s="1">
        <v>625000</v>
      </c>
      <c r="D6494">
        <v>100000</v>
      </c>
      <c r="E6494" t="s">
        <v>14</v>
      </c>
      <c r="F6494" t="s">
        <v>25</v>
      </c>
      <c r="G6494" t="s">
        <v>12</v>
      </c>
      <c r="H6494" t="s">
        <v>126</v>
      </c>
      <c r="I6494" t="s">
        <v>1624</v>
      </c>
      <c r="J6494" t="s">
        <v>1625</v>
      </c>
      <c r="K6494" t="s">
        <v>1626</v>
      </c>
      <c r="L6494" t="s">
        <v>1627</v>
      </c>
      <c r="M6494">
        <v>5</v>
      </c>
    </row>
    <row r="6495" spans="1:13" x14ac:dyDescent="0.3">
      <c r="A6495" t="s">
        <v>567</v>
      </c>
      <c r="B6495">
        <v>2009</v>
      </c>
      <c r="C6495" s="1">
        <v>160000</v>
      </c>
      <c r="D6495">
        <v>80000</v>
      </c>
      <c r="E6495" t="s">
        <v>10</v>
      </c>
      <c r="F6495" t="s">
        <v>25</v>
      </c>
      <c r="G6495" t="s">
        <v>12</v>
      </c>
      <c r="H6495" t="s">
        <v>126</v>
      </c>
      <c r="I6495" t="s">
        <v>1677</v>
      </c>
      <c r="J6495" t="s">
        <v>1730</v>
      </c>
      <c r="K6495" t="s">
        <v>1660</v>
      </c>
      <c r="L6495" t="s">
        <v>1731</v>
      </c>
      <c r="M6495">
        <v>5</v>
      </c>
    </row>
    <row r="6496" spans="1:13" x14ac:dyDescent="0.3">
      <c r="A6496" t="s">
        <v>1195</v>
      </c>
      <c r="B6496">
        <v>2015</v>
      </c>
      <c r="C6496" s="1">
        <v>330000</v>
      </c>
      <c r="D6496">
        <v>84000</v>
      </c>
      <c r="E6496" t="s">
        <v>10</v>
      </c>
      <c r="F6496" t="s">
        <v>25</v>
      </c>
      <c r="G6496" t="s">
        <v>12</v>
      </c>
      <c r="H6496" t="s">
        <v>126</v>
      </c>
      <c r="I6496" t="s">
        <v>1842</v>
      </c>
      <c r="J6496" t="s">
        <v>1730</v>
      </c>
      <c r="K6496" t="s">
        <v>1843</v>
      </c>
      <c r="L6496" t="s">
        <v>1731</v>
      </c>
      <c r="M6496">
        <v>5</v>
      </c>
    </row>
    <row r="6497" spans="1:13" x14ac:dyDescent="0.3">
      <c r="A6497" t="s">
        <v>966</v>
      </c>
      <c r="B6497">
        <v>2010</v>
      </c>
      <c r="C6497" s="1">
        <v>180000</v>
      </c>
      <c r="D6497">
        <v>50000</v>
      </c>
      <c r="E6497" t="s">
        <v>10</v>
      </c>
      <c r="F6497" t="s">
        <v>25</v>
      </c>
      <c r="G6497" t="s">
        <v>12</v>
      </c>
      <c r="H6497" t="s">
        <v>126</v>
      </c>
      <c r="I6497" t="s">
        <v>2007</v>
      </c>
      <c r="J6497" t="s">
        <v>1814</v>
      </c>
      <c r="K6497" t="s">
        <v>2124</v>
      </c>
      <c r="L6497" t="s">
        <v>2314</v>
      </c>
      <c r="M6497">
        <v>5</v>
      </c>
    </row>
    <row r="6498" spans="1:13" x14ac:dyDescent="0.3">
      <c r="A6498" t="s">
        <v>317</v>
      </c>
      <c r="B6498">
        <v>2011</v>
      </c>
      <c r="C6498" s="1">
        <v>300000</v>
      </c>
      <c r="D6498">
        <v>30000</v>
      </c>
      <c r="E6498" t="s">
        <v>10</v>
      </c>
      <c r="F6498" t="s">
        <v>25</v>
      </c>
      <c r="G6498" t="s">
        <v>12</v>
      </c>
      <c r="H6498" t="s">
        <v>121</v>
      </c>
      <c r="I6498" t="s">
        <v>1849</v>
      </c>
      <c r="J6498" t="s">
        <v>1850</v>
      </c>
      <c r="K6498" t="s">
        <v>1851</v>
      </c>
      <c r="L6498" t="s">
        <v>1852</v>
      </c>
      <c r="M6498">
        <v>5</v>
      </c>
    </row>
    <row r="6499" spans="1:13" x14ac:dyDescent="0.3">
      <c r="A6499" t="s">
        <v>330</v>
      </c>
      <c r="B6499">
        <v>2016</v>
      </c>
      <c r="C6499" s="1">
        <v>650000</v>
      </c>
      <c r="D6499">
        <v>35000</v>
      </c>
      <c r="E6499" t="s">
        <v>10</v>
      </c>
      <c r="F6499" t="s">
        <v>25</v>
      </c>
      <c r="G6499" t="s">
        <v>12</v>
      </c>
      <c r="H6499" t="s">
        <v>126</v>
      </c>
      <c r="I6499" t="s">
        <v>1707</v>
      </c>
      <c r="J6499" t="s">
        <v>1647</v>
      </c>
      <c r="K6499" t="s">
        <v>1708</v>
      </c>
      <c r="L6499" t="s">
        <v>1709</v>
      </c>
      <c r="M6499">
        <v>5</v>
      </c>
    </row>
    <row r="6500" spans="1:13" x14ac:dyDescent="0.3">
      <c r="A6500" t="s">
        <v>537</v>
      </c>
      <c r="B6500">
        <v>2015</v>
      </c>
      <c r="C6500" s="1">
        <v>380000</v>
      </c>
      <c r="D6500">
        <v>120000</v>
      </c>
      <c r="E6500" t="s">
        <v>14</v>
      </c>
      <c r="F6500" t="s">
        <v>25</v>
      </c>
      <c r="G6500" t="s">
        <v>12</v>
      </c>
      <c r="H6500" t="s">
        <v>126</v>
      </c>
      <c r="I6500" t="s">
        <v>2602</v>
      </c>
      <c r="J6500" t="s">
        <v>1667</v>
      </c>
      <c r="K6500" t="s">
        <v>1890</v>
      </c>
      <c r="L6500" t="s">
        <v>1665</v>
      </c>
      <c r="M6500">
        <v>5</v>
      </c>
    </row>
    <row r="6501" spans="1:13" x14ac:dyDescent="0.3">
      <c r="A6501" t="s">
        <v>464</v>
      </c>
      <c r="B6501">
        <v>2014</v>
      </c>
      <c r="C6501" s="1">
        <v>360000</v>
      </c>
      <c r="D6501">
        <v>50000</v>
      </c>
      <c r="E6501" t="s">
        <v>10</v>
      </c>
      <c r="F6501" t="s">
        <v>25</v>
      </c>
      <c r="G6501" t="s">
        <v>12</v>
      </c>
      <c r="H6501" t="s">
        <v>126</v>
      </c>
      <c r="I6501" t="s">
        <v>2088</v>
      </c>
      <c r="J6501" t="s">
        <v>2089</v>
      </c>
      <c r="K6501" t="s">
        <v>2090</v>
      </c>
      <c r="L6501" t="s">
        <v>2091</v>
      </c>
      <c r="M6501">
        <v>5</v>
      </c>
    </row>
    <row r="6502" spans="1:13" x14ac:dyDescent="0.3">
      <c r="A6502" t="s">
        <v>1280</v>
      </c>
      <c r="B6502">
        <v>2012</v>
      </c>
      <c r="C6502" s="1">
        <v>385000</v>
      </c>
      <c r="D6502">
        <v>116000</v>
      </c>
      <c r="E6502" t="s">
        <v>10</v>
      </c>
      <c r="F6502" t="s">
        <v>25</v>
      </c>
      <c r="G6502" t="s">
        <v>12</v>
      </c>
      <c r="H6502" t="s">
        <v>121</v>
      </c>
      <c r="I6502" t="s">
        <v>1962</v>
      </c>
      <c r="J6502" t="s">
        <v>1832</v>
      </c>
      <c r="K6502" t="s">
        <v>1998</v>
      </c>
      <c r="L6502" t="s">
        <v>1859</v>
      </c>
      <c r="M6502">
        <v>5</v>
      </c>
    </row>
    <row r="6503" spans="1:13" x14ac:dyDescent="0.3">
      <c r="A6503" t="s">
        <v>348</v>
      </c>
      <c r="B6503">
        <v>2012</v>
      </c>
      <c r="C6503" s="1">
        <v>590000</v>
      </c>
      <c r="D6503">
        <v>110000</v>
      </c>
      <c r="E6503" t="s">
        <v>14</v>
      </c>
      <c r="F6503" t="s">
        <v>25</v>
      </c>
      <c r="G6503" t="s">
        <v>12</v>
      </c>
      <c r="H6503" t="s">
        <v>126</v>
      </c>
      <c r="I6503" t="s">
        <v>1899</v>
      </c>
      <c r="J6503" t="s">
        <v>1900</v>
      </c>
      <c r="K6503" t="s">
        <v>1901</v>
      </c>
      <c r="L6503" t="s">
        <v>1902</v>
      </c>
      <c r="M6503">
        <v>5</v>
      </c>
    </row>
    <row r="6504" spans="1:13" x14ac:dyDescent="0.3">
      <c r="A6504" t="s">
        <v>2107</v>
      </c>
      <c r="B6504">
        <v>2013</v>
      </c>
      <c r="C6504" s="1">
        <v>750000</v>
      </c>
      <c r="D6504">
        <v>70000</v>
      </c>
      <c r="E6504" t="s">
        <v>14</v>
      </c>
      <c r="F6504" t="s">
        <v>25</v>
      </c>
      <c r="G6504" t="s">
        <v>12</v>
      </c>
      <c r="H6504" t="s">
        <v>126</v>
      </c>
      <c r="I6504" t="s">
        <v>1892</v>
      </c>
      <c r="J6504" t="s">
        <v>1742</v>
      </c>
      <c r="K6504" t="s">
        <v>2108</v>
      </c>
      <c r="L6504" t="s">
        <v>2109</v>
      </c>
      <c r="M6504">
        <v>7</v>
      </c>
    </row>
    <row r="6505" spans="1:13" x14ac:dyDescent="0.3">
      <c r="A6505" t="s">
        <v>3643</v>
      </c>
      <c r="B6505">
        <v>2011</v>
      </c>
      <c r="C6505" s="1">
        <v>254999</v>
      </c>
      <c r="D6505">
        <v>100000</v>
      </c>
      <c r="E6505" t="s">
        <v>14</v>
      </c>
      <c r="F6505" t="s">
        <v>25</v>
      </c>
      <c r="G6505" t="s">
        <v>12</v>
      </c>
      <c r="H6505" t="s">
        <v>154</v>
      </c>
      <c r="I6505" t="s">
        <v>1703</v>
      </c>
      <c r="J6505" t="s">
        <v>1625</v>
      </c>
      <c r="K6505" t="s">
        <v>2035</v>
      </c>
      <c r="L6505" t="s">
        <v>2723</v>
      </c>
      <c r="M6505">
        <v>5</v>
      </c>
    </row>
    <row r="6506" spans="1:13" x14ac:dyDescent="0.3">
      <c r="A6506" t="s">
        <v>3199</v>
      </c>
      <c r="B6506">
        <v>2015</v>
      </c>
      <c r="C6506" s="1">
        <v>499000</v>
      </c>
      <c r="D6506">
        <v>20000</v>
      </c>
      <c r="E6506" t="s">
        <v>10</v>
      </c>
      <c r="F6506" t="s">
        <v>25</v>
      </c>
      <c r="G6506" t="s">
        <v>12</v>
      </c>
      <c r="H6506" t="s">
        <v>121</v>
      </c>
      <c r="I6506" t="s">
        <v>1677</v>
      </c>
      <c r="J6506" t="s">
        <v>1647</v>
      </c>
      <c r="K6506" t="s">
        <v>1648</v>
      </c>
      <c r="L6506" t="s">
        <v>2264</v>
      </c>
      <c r="M6506">
        <v>5</v>
      </c>
    </row>
    <row r="6507" spans="1:13" x14ac:dyDescent="0.3">
      <c r="A6507" t="s">
        <v>3156</v>
      </c>
      <c r="B6507">
        <v>2018</v>
      </c>
      <c r="C6507" s="1">
        <v>730000</v>
      </c>
      <c r="D6507">
        <v>60000</v>
      </c>
      <c r="E6507" t="s">
        <v>14</v>
      </c>
      <c r="F6507" t="s">
        <v>25</v>
      </c>
      <c r="G6507" t="s">
        <v>19</v>
      </c>
      <c r="H6507" t="s">
        <v>121</v>
      </c>
      <c r="I6507" t="s">
        <v>2075</v>
      </c>
      <c r="J6507" t="s">
        <v>1625</v>
      </c>
      <c r="K6507" t="s">
        <v>2076</v>
      </c>
      <c r="L6507" t="s">
        <v>1627</v>
      </c>
      <c r="M6507">
        <v>5</v>
      </c>
    </row>
    <row r="6508" spans="1:13" x14ac:dyDescent="0.3">
      <c r="A6508" t="s">
        <v>1554</v>
      </c>
      <c r="B6508">
        <v>2016</v>
      </c>
      <c r="C6508" s="1">
        <v>650000</v>
      </c>
      <c r="D6508">
        <v>30000</v>
      </c>
      <c r="E6508" t="s">
        <v>14</v>
      </c>
      <c r="F6508" t="s">
        <v>25</v>
      </c>
      <c r="G6508" t="s">
        <v>12</v>
      </c>
      <c r="H6508" t="s">
        <v>126</v>
      </c>
      <c r="I6508" t="s">
        <v>1784</v>
      </c>
      <c r="J6508" t="s">
        <v>1629</v>
      </c>
      <c r="K6508" t="s">
        <v>1698</v>
      </c>
      <c r="L6508" t="s">
        <v>1686</v>
      </c>
      <c r="M6508">
        <v>5</v>
      </c>
    </row>
    <row r="6509" spans="1:13" x14ac:dyDescent="0.3">
      <c r="A6509" t="s">
        <v>516</v>
      </c>
      <c r="B6509">
        <v>2012</v>
      </c>
      <c r="C6509" s="1">
        <v>220000</v>
      </c>
      <c r="D6509">
        <v>75000</v>
      </c>
      <c r="E6509" t="s">
        <v>14</v>
      </c>
      <c r="F6509" t="s">
        <v>25</v>
      </c>
      <c r="G6509" t="s">
        <v>12</v>
      </c>
      <c r="H6509" t="s">
        <v>121</v>
      </c>
      <c r="I6509" t="s">
        <v>2192</v>
      </c>
      <c r="J6509" t="s">
        <v>1667</v>
      </c>
      <c r="K6509" t="s">
        <v>2647</v>
      </c>
      <c r="L6509" t="s">
        <v>1665</v>
      </c>
      <c r="M6509">
        <v>5</v>
      </c>
    </row>
    <row r="6510" spans="1:13" x14ac:dyDescent="0.3">
      <c r="A6510" t="s">
        <v>3603</v>
      </c>
      <c r="B6510">
        <v>2006</v>
      </c>
      <c r="C6510" s="1">
        <v>229999</v>
      </c>
      <c r="D6510">
        <v>110000</v>
      </c>
      <c r="E6510" t="s">
        <v>10</v>
      </c>
      <c r="F6510" t="s">
        <v>25</v>
      </c>
      <c r="G6510" t="s">
        <v>12</v>
      </c>
      <c r="H6510" t="s">
        <v>154</v>
      </c>
      <c r="I6510" t="s">
        <v>1676</v>
      </c>
      <c r="J6510" t="s">
        <v>1676</v>
      </c>
      <c r="K6510" t="s">
        <v>1676</v>
      </c>
      <c r="L6510" t="s">
        <v>1676</v>
      </c>
    </row>
    <row r="6511" spans="1:13" x14ac:dyDescent="0.3">
      <c r="A6511" t="s">
        <v>181</v>
      </c>
      <c r="B6511">
        <v>2006</v>
      </c>
      <c r="C6511" s="1">
        <v>215000</v>
      </c>
      <c r="D6511">
        <v>90000</v>
      </c>
      <c r="E6511" t="s">
        <v>10</v>
      </c>
      <c r="F6511" t="s">
        <v>25</v>
      </c>
      <c r="G6511" t="s">
        <v>12</v>
      </c>
      <c r="H6511" t="s">
        <v>151</v>
      </c>
      <c r="I6511" t="s">
        <v>1676</v>
      </c>
      <c r="J6511" t="s">
        <v>1676</v>
      </c>
      <c r="K6511" t="s">
        <v>1676</v>
      </c>
      <c r="L6511" t="s">
        <v>1676</v>
      </c>
    </row>
    <row r="6512" spans="1:13" x14ac:dyDescent="0.3">
      <c r="A6512" t="s">
        <v>2550</v>
      </c>
      <c r="B6512">
        <v>2006</v>
      </c>
      <c r="C6512" s="1">
        <v>100000</v>
      </c>
      <c r="D6512">
        <v>110000</v>
      </c>
      <c r="E6512" t="s">
        <v>14</v>
      </c>
      <c r="F6512" t="s">
        <v>25</v>
      </c>
      <c r="G6512" t="s">
        <v>12</v>
      </c>
      <c r="H6512" t="s">
        <v>154</v>
      </c>
      <c r="I6512" t="s">
        <v>1716</v>
      </c>
      <c r="J6512" t="s">
        <v>1896</v>
      </c>
      <c r="K6512" t="s">
        <v>2458</v>
      </c>
      <c r="L6512" t="s">
        <v>2551</v>
      </c>
      <c r="M6512">
        <v>5</v>
      </c>
    </row>
    <row r="6513" spans="1:13" x14ac:dyDescent="0.3">
      <c r="A6513" t="s">
        <v>3868</v>
      </c>
      <c r="B6513">
        <v>2004</v>
      </c>
      <c r="C6513" s="1">
        <v>110000</v>
      </c>
      <c r="D6513">
        <v>120000</v>
      </c>
      <c r="E6513" t="s">
        <v>10</v>
      </c>
      <c r="F6513" t="s">
        <v>25</v>
      </c>
      <c r="G6513" t="s">
        <v>12</v>
      </c>
      <c r="H6513" t="s">
        <v>151</v>
      </c>
      <c r="I6513" t="s">
        <v>2476</v>
      </c>
      <c r="J6513" t="s">
        <v>2053</v>
      </c>
      <c r="K6513" t="s">
        <v>2112</v>
      </c>
      <c r="L6513" t="s">
        <v>3623</v>
      </c>
      <c r="M6513">
        <v>5</v>
      </c>
    </row>
    <row r="6514" spans="1:13" x14ac:dyDescent="0.3">
      <c r="A6514" t="s">
        <v>233</v>
      </c>
      <c r="B6514">
        <v>2009</v>
      </c>
      <c r="C6514" s="1">
        <v>152000</v>
      </c>
      <c r="D6514">
        <v>48000</v>
      </c>
      <c r="E6514" t="s">
        <v>14</v>
      </c>
      <c r="F6514" t="s">
        <v>25</v>
      </c>
      <c r="G6514" t="s">
        <v>12</v>
      </c>
      <c r="H6514" t="s">
        <v>126</v>
      </c>
      <c r="I6514" t="s">
        <v>1733</v>
      </c>
      <c r="J6514" t="s">
        <v>1896</v>
      </c>
      <c r="K6514" t="s">
        <v>2279</v>
      </c>
      <c r="L6514" t="s">
        <v>2280</v>
      </c>
      <c r="M6514">
        <v>5</v>
      </c>
    </row>
    <row r="6515" spans="1:13" x14ac:dyDescent="0.3">
      <c r="A6515" t="s">
        <v>1460</v>
      </c>
      <c r="B6515">
        <v>2014</v>
      </c>
      <c r="C6515" s="1">
        <v>415000</v>
      </c>
      <c r="D6515">
        <v>72000</v>
      </c>
      <c r="E6515" t="s">
        <v>10</v>
      </c>
      <c r="F6515" t="s">
        <v>11</v>
      </c>
      <c r="G6515" t="s">
        <v>12</v>
      </c>
      <c r="H6515" t="s">
        <v>121</v>
      </c>
      <c r="I6515" t="s">
        <v>1723</v>
      </c>
      <c r="J6515" t="s">
        <v>1647</v>
      </c>
      <c r="K6515" t="s">
        <v>1724</v>
      </c>
      <c r="L6515" t="s">
        <v>1725</v>
      </c>
      <c r="M6515">
        <v>5</v>
      </c>
    </row>
    <row r="6516" spans="1:13" x14ac:dyDescent="0.3">
      <c r="A6516" t="s">
        <v>423</v>
      </c>
      <c r="B6516">
        <v>2015</v>
      </c>
      <c r="C6516" s="1">
        <v>475000</v>
      </c>
      <c r="D6516">
        <v>51000</v>
      </c>
      <c r="E6516" t="s">
        <v>10</v>
      </c>
      <c r="F6516" t="s">
        <v>11</v>
      </c>
      <c r="G6516" t="s">
        <v>12</v>
      </c>
      <c r="H6516" t="s">
        <v>121</v>
      </c>
      <c r="I6516" t="s">
        <v>1817</v>
      </c>
      <c r="J6516" t="s">
        <v>1647</v>
      </c>
      <c r="K6516" t="s">
        <v>1870</v>
      </c>
      <c r="L6516" t="s">
        <v>1871</v>
      </c>
      <c r="M6516">
        <v>5</v>
      </c>
    </row>
    <row r="6517" spans="1:13" x14ac:dyDescent="0.3">
      <c r="A6517" t="s">
        <v>3869</v>
      </c>
      <c r="B6517">
        <v>2017</v>
      </c>
      <c r="C6517" s="1">
        <v>525000</v>
      </c>
      <c r="D6517">
        <v>29000</v>
      </c>
      <c r="E6517" t="s">
        <v>10</v>
      </c>
      <c r="F6517" t="s">
        <v>11</v>
      </c>
      <c r="G6517" t="s">
        <v>12</v>
      </c>
      <c r="H6517" t="s">
        <v>121</v>
      </c>
      <c r="I6517" t="s">
        <v>2697</v>
      </c>
      <c r="J6517" t="s">
        <v>1647</v>
      </c>
      <c r="K6517" t="s">
        <v>1870</v>
      </c>
      <c r="L6517" t="s">
        <v>1871</v>
      </c>
      <c r="M6517">
        <v>5</v>
      </c>
    </row>
    <row r="6518" spans="1:13" x14ac:dyDescent="0.3">
      <c r="A6518" t="s">
        <v>2641</v>
      </c>
      <c r="B6518">
        <v>2015</v>
      </c>
      <c r="C6518" s="1">
        <v>365000</v>
      </c>
      <c r="D6518">
        <v>28000</v>
      </c>
      <c r="E6518" t="s">
        <v>10</v>
      </c>
      <c r="F6518" t="s">
        <v>11</v>
      </c>
      <c r="G6518" t="s">
        <v>12</v>
      </c>
      <c r="H6518" t="s">
        <v>121</v>
      </c>
      <c r="I6518" t="s">
        <v>2642</v>
      </c>
      <c r="J6518" t="s">
        <v>1647</v>
      </c>
      <c r="K6518" t="s">
        <v>1870</v>
      </c>
      <c r="L6518" t="s">
        <v>1871</v>
      </c>
      <c r="M6518">
        <v>5</v>
      </c>
    </row>
    <row r="6519" spans="1:13" x14ac:dyDescent="0.3">
      <c r="A6519" t="s">
        <v>267</v>
      </c>
      <c r="B6519">
        <v>2011</v>
      </c>
      <c r="C6519" s="1">
        <v>375000</v>
      </c>
      <c r="D6519">
        <v>97000</v>
      </c>
      <c r="E6519" t="s">
        <v>14</v>
      </c>
      <c r="F6519" t="s">
        <v>11</v>
      </c>
      <c r="G6519" t="s">
        <v>12</v>
      </c>
      <c r="H6519" t="s">
        <v>121</v>
      </c>
      <c r="I6519" t="s">
        <v>1825</v>
      </c>
      <c r="J6519" t="s">
        <v>1625</v>
      </c>
      <c r="K6519" t="s">
        <v>1626</v>
      </c>
      <c r="L6519" t="s">
        <v>1627</v>
      </c>
      <c r="M6519">
        <v>5</v>
      </c>
    </row>
    <row r="6520" spans="1:13" x14ac:dyDescent="0.3">
      <c r="A6520" t="s">
        <v>219</v>
      </c>
      <c r="B6520">
        <v>2018</v>
      </c>
      <c r="C6520" s="1">
        <v>765000</v>
      </c>
      <c r="D6520">
        <v>59000</v>
      </c>
      <c r="E6520" t="s">
        <v>14</v>
      </c>
      <c r="F6520" t="s">
        <v>11</v>
      </c>
      <c r="G6520" t="s">
        <v>12</v>
      </c>
      <c r="H6520" t="s">
        <v>121</v>
      </c>
      <c r="I6520" t="s">
        <v>2075</v>
      </c>
      <c r="J6520" t="s">
        <v>1625</v>
      </c>
      <c r="K6520" t="s">
        <v>2076</v>
      </c>
      <c r="L6520" t="s">
        <v>1627</v>
      </c>
      <c r="M6520">
        <v>5</v>
      </c>
    </row>
    <row r="6521" spans="1:13" x14ac:dyDescent="0.3">
      <c r="A6521" t="s">
        <v>219</v>
      </c>
      <c r="B6521">
        <v>2019</v>
      </c>
      <c r="C6521" s="1">
        <v>770000</v>
      </c>
      <c r="D6521">
        <v>27000</v>
      </c>
      <c r="E6521" t="s">
        <v>14</v>
      </c>
      <c r="F6521" t="s">
        <v>25</v>
      </c>
      <c r="G6521" t="s">
        <v>12</v>
      </c>
      <c r="H6521" t="s">
        <v>121</v>
      </c>
      <c r="I6521" t="s">
        <v>2075</v>
      </c>
      <c r="J6521" t="s">
        <v>1625</v>
      </c>
      <c r="K6521" t="s">
        <v>2076</v>
      </c>
      <c r="L6521" t="s">
        <v>1627</v>
      </c>
      <c r="M6521">
        <v>5</v>
      </c>
    </row>
    <row r="6522" spans="1:13" x14ac:dyDescent="0.3">
      <c r="A6522" t="s">
        <v>215</v>
      </c>
      <c r="B6522">
        <v>2018</v>
      </c>
      <c r="C6522" s="1">
        <v>350000</v>
      </c>
      <c r="D6522">
        <v>30000</v>
      </c>
      <c r="E6522" t="s">
        <v>10</v>
      </c>
      <c r="F6522" t="s">
        <v>25</v>
      </c>
      <c r="G6522" t="s">
        <v>12</v>
      </c>
      <c r="H6522" t="s">
        <v>121</v>
      </c>
      <c r="I6522" t="s">
        <v>2080</v>
      </c>
      <c r="J6522" t="s">
        <v>2081</v>
      </c>
      <c r="K6522" t="s">
        <v>2082</v>
      </c>
      <c r="L6522" t="s">
        <v>2083</v>
      </c>
      <c r="M6522">
        <v>5</v>
      </c>
    </row>
    <row r="6523" spans="1:13" x14ac:dyDescent="0.3">
      <c r="A6523" t="s">
        <v>177</v>
      </c>
      <c r="B6523">
        <v>2015</v>
      </c>
      <c r="C6523" s="1">
        <v>875000</v>
      </c>
      <c r="D6523">
        <v>70000</v>
      </c>
      <c r="E6523" t="s">
        <v>14</v>
      </c>
      <c r="F6523" t="s">
        <v>25</v>
      </c>
      <c r="G6523" t="s">
        <v>12</v>
      </c>
      <c r="H6523" t="s">
        <v>121</v>
      </c>
      <c r="I6523" t="s">
        <v>2340</v>
      </c>
      <c r="J6523" t="s">
        <v>2356</v>
      </c>
      <c r="K6523" t="s">
        <v>1877</v>
      </c>
      <c r="L6523" t="s">
        <v>2357</v>
      </c>
      <c r="M6523">
        <v>7</v>
      </c>
    </row>
    <row r="6524" spans="1:13" x14ac:dyDescent="0.3">
      <c r="A6524" t="s">
        <v>300</v>
      </c>
      <c r="B6524">
        <v>2014</v>
      </c>
      <c r="C6524" s="1">
        <v>780000</v>
      </c>
      <c r="D6524">
        <v>69000</v>
      </c>
      <c r="E6524" t="s">
        <v>14</v>
      </c>
      <c r="F6524" t="s">
        <v>11</v>
      </c>
      <c r="G6524" t="s">
        <v>12</v>
      </c>
      <c r="H6524" t="s">
        <v>121</v>
      </c>
      <c r="I6524" t="s">
        <v>1892</v>
      </c>
      <c r="J6524" t="s">
        <v>1742</v>
      </c>
      <c r="K6524" t="s">
        <v>2108</v>
      </c>
      <c r="L6524" t="s">
        <v>2109</v>
      </c>
      <c r="M6524">
        <v>7</v>
      </c>
    </row>
    <row r="6525" spans="1:13" x14ac:dyDescent="0.3">
      <c r="A6525" t="s">
        <v>2390</v>
      </c>
      <c r="B6525">
        <v>2018</v>
      </c>
      <c r="C6525" s="1">
        <v>990000</v>
      </c>
      <c r="D6525">
        <v>15000</v>
      </c>
      <c r="E6525" t="s">
        <v>14</v>
      </c>
      <c r="F6525" t="s">
        <v>25</v>
      </c>
      <c r="G6525" t="s">
        <v>12</v>
      </c>
      <c r="H6525" t="s">
        <v>121</v>
      </c>
      <c r="I6525" t="s">
        <v>1820</v>
      </c>
      <c r="J6525" t="s">
        <v>1625</v>
      </c>
      <c r="K6525" t="s">
        <v>1685</v>
      </c>
      <c r="L6525" t="s">
        <v>1686</v>
      </c>
      <c r="M6525">
        <v>5</v>
      </c>
    </row>
    <row r="6526" spans="1:13" x14ac:dyDescent="0.3">
      <c r="A6526" t="s">
        <v>219</v>
      </c>
      <c r="B6526">
        <v>2019</v>
      </c>
      <c r="C6526" s="1">
        <v>800000</v>
      </c>
      <c r="D6526">
        <v>35700</v>
      </c>
      <c r="E6526" t="s">
        <v>14</v>
      </c>
      <c r="F6526" t="s">
        <v>11</v>
      </c>
      <c r="G6526" t="s">
        <v>12</v>
      </c>
      <c r="H6526" t="s">
        <v>121</v>
      </c>
      <c r="I6526" t="s">
        <v>2075</v>
      </c>
      <c r="J6526" t="s">
        <v>1625</v>
      </c>
      <c r="K6526" t="s">
        <v>2076</v>
      </c>
      <c r="L6526" t="s">
        <v>1627</v>
      </c>
      <c r="M6526">
        <v>5</v>
      </c>
    </row>
    <row r="6527" spans="1:13" x14ac:dyDescent="0.3">
      <c r="A6527" t="s">
        <v>123</v>
      </c>
      <c r="B6527">
        <v>2012</v>
      </c>
      <c r="C6527" s="1">
        <v>350000</v>
      </c>
      <c r="D6527">
        <v>120000</v>
      </c>
      <c r="E6527" t="s">
        <v>14</v>
      </c>
      <c r="F6527" t="s">
        <v>25</v>
      </c>
      <c r="G6527" t="s">
        <v>12</v>
      </c>
      <c r="H6527" t="s">
        <v>154</v>
      </c>
      <c r="I6527" t="s">
        <v>1899</v>
      </c>
      <c r="J6527" t="s">
        <v>1900</v>
      </c>
      <c r="K6527" t="s">
        <v>1901</v>
      </c>
      <c r="L6527" t="s">
        <v>1902</v>
      </c>
      <c r="M6527">
        <v>5</v>
      </c>
    </row>
    <row r="6528" spans="1:13" x14ac:dyDescent="0.3">
      <c r="A6528" t="s">
        <v>790</v>
      </c>
      <c r="B6528">
        <v>2013</v>
      </c>
      <c r="C6528" s="1">
        <v>325000</v>
      </c>
      <c r="D6528">
        <v>120000</v>
      </c>
      <c r="E6528" t="s">
        <v>14</v>
      </c>
      <c r="F6528" t="s">
        <v>25</v>
      </c>
      <c r="G6528" t="s">
        <v>12</v>
      </c>
      <c r="H6528" t="s">
        <v>121</v>
      </c>
      <c r="I6528" t="s">
        <v>2442</v>
      </c>
      <c r="J6528" t="s">
        <v>1704</v>
      </c>
      <c r="K6528" t="s">
        <v>1675</v>
      </c>
      <c r="L6528" t="s">
        <v>2443</v>
      </c>
      <c r="M6528">
        <v>5</v>
      </c>
    </row>
    <row r="6529" spans="1:13" x14ac:dyDescent="0.3">
      <c r="A6529" t="s">
        <v>790</v>
      </c>
      <c r="B6529">
        <v>2013</v>
      </c>
      <c r="C6529" s="1">
        <v>360000</v>
      </c>
      <c r="D6529">
        <v>80000</v>
      </c>
      <c r="E6529" t="s">
        <v>14</v>
      </c>
      <c r="F6529" t="s">
        <v>25</v>
      </c>
      <c r="G6529" t="s">
        <v>12</v>
      </c>
      <c r="H6529" t="s">
        <v>121</v>
      </c>
      <c r="I6529" t="s">
        <v>2442</v>
      </c>
      <c r="J6529" t="s">
        <v>1704</v>
      </c>
      <c r="K6529" t="s">
        <v>1675</v>
      </c>
      <c r="L6529" t="s">
        <v>2443</v>
      </c>
      <c r="M6529">
        <v>5</v>
      </c>
    </row>
    <row r="6530" spans="1:13" x14ac:dyDescent="0.3">
      <c r="A6530" t="s">
        <v>558</v>
      </c>
      <c r="B6530">
        <v>2010</v>
      </c>
      <c r="C6530" s="1">
        <v>148000</v>
      </c>
      <c r="D6530">
        <v>120000</v>
      </c>
      <c r="E6530" t="s">
        <v>10</v>
      </c>
      <c r="F6530" t="s">
        <v>25</v>
      </c>
      <c r="G6530" t="s">
        <v>12</v>
      </c>
      <c r="H6530" t="s">
        <v>121</v>
      </c>
      <c r="I6530" t="s">
        <v>2249</v>
      </c>
      <c r="J6530" t="s">
        <v>1730</v>
      </c>
      <c r="K6530" t="s">
        <v>1660</v>
      </c>
      <c r="L6530" t="s">
        <v>1731</v>
      </c>
      <c r="M6530">
        <v>5</v>
      </c>
    </row>
    <row r="6531" spans="1:13" x14ac:dyDescent="0.3">
      <c r="A6531" t="s">
        <v>1122</v>
      </c>
      <c r="B6531">
        <v>2017</v>
      </c>
      <c r="C6531" s="1">
        <v>670000</v>
      </c>
      <c r="D6531">
        <v>36000</v>
      </c>
      <c r="E6531" t="s">
        <v>14</v>
      </c>
      <c r="F6531" t="s">
        <v>25</v>
      </c>
      <c r="G6531" t="s">
        <v>12</v>
      </c>
      <c r="H6531" t="s">
        <v>121</v>
      </c>
      <c r="I6531" t="s">
        <v>2224</v>
      </c>
      <c r="J6531" t="s">
        <v>1625</v>
      </c>
      <c r="K6531" t="s">
        <v>1626</v>
      </c>
      <c r="L6531" t="s">
        <v>1627</v>
      </c>
      <c r="M6531">
        <v>5</v>
      </c>
    </row>
    <row r="6532" spans="1:13" x14ac:dyDescent="0.3">
      <c r="A6532" t="s">
        <v>392</v>
      </c>
      <c r="B6532">
        <v>2014</v>
      </c>
      <c r="C6532" s="1">
        <v>430999</v>
      </c>
      <c r="D6532">
        <v>120000</v>
      </c>
      <c r="E6532" t="s">
        <v>14</v>
      </c>
      <c r="F6532" t="s">
        <v>25</v>
      </c>
      <c r="G6532" t="s">
        <v>12</v>
      </c>
      <c r="H6532" t="s">
        <v>121</v>
      </c>
      <c r="I6532" t="s">
        <v>1658</v>
      </c>
      <c r="J6532" t="s">
        <v>1659</v>
      </c>
      <c r="K6532" t="s">
        <v>1843</v>
      </c>
      <c r="L6532" t="s">
        <v>1661</v>
      </c>
      <c r="M6532">
        <v>5</v>
      </c>
    </row>
    <row r="6533" spans="1:13" x14ac:dyDescent="0.3">
      <c r="A6533" t="s">
        <v>450</v>
      </c>
      <c r="B6533">
        <v>2017</v>
      </c>
      <c r="C6533" s="1">
        <v>260000</v>
      </c>
      <c r="D6533">
        <v>9000</v>
      </c>
      <c r="E6533" t="s">
        <v>10</v>
      </c>
      <c r="F6533" t="s">
        <v>25</v>
      </c>
      <c r="G6533" t="s">
        <v>12</v>
      </c>
      <c r="H6533" t="s">
        <v>121</v>
      </c>
      <c r="I6533" t="s">
        <v>1716</v>
      </c>
      <c r="J6533" t="s">
        <v>1655</v>
      </c>
      <c r="K6533" t="s">
        <v>1717</v>
      </c>
      <c r="L6533" t="s">
        <v>1657</v>
      </c>
      <c r="M6533">
        <v>8</v>
      </c>
    </row>
    <row r="6534" spans="1:13" x14ac:dyDescent="0.3">
      <c r="A6534" t="s">
        <v>228</v>
      </c>
      <c r="B6534">
        <v>2012</v>
      </c>
      <c r="C6534" s="1">
        <v>70000</v>
      </c>
      <c r="D6534">
        <v>50000</v>
      </c>
      <c r="E6534" t="s">
        <v>10</v>
      </c>
      <c r="F6534" t="s">
        <v>25</v>
      </c>
      <c r="G6534" t="s">
        <v>12</v>
      </c>
      <c r="H6534" t="s">
        <v>126</v>
      </c>
      <c r="I6534" t="s">
        <v>2134</v>
      </c>
      <c r="J6534" t="s">
        <v>2215</v>
      </c>
      <c r="K6534" t="s">
        <v>2619</v>
      </c>
      <c r="L6534" t="s">
        <v>2620</v>
      </c>
      <c r="M6534">
        <v>4</v>
      </c>
    </row>
    <row r="6535" spans="1:13" x14ac:dyDescent="0.3">
      <c r="A6535" t="s">
        <v>3870</v>
      </c>
      <c r="B6535">
        <v>2019</v>
      </c>
      <c r="C6535" s="1">
        <v>300000</v>
      </c>
      <c r="D6535">
        <v>35000</v>
      </c>
      <c r="E6535" t="s">
        <v>10</v>
      </c>
      <c r="F6535" t="s">
        <v>25</v>
      </c>
      <c r="G6535" t="s">
        <v>12</v>
      </c>
      <c r="H6535" t="s">
        <v>121</v>
      </c>
      <c r="I6535" t="s">
        <v>1915</v>
      </c>
      <c r="J6535" t="s">
        <v>1916</v>
      </c>
      <c r="K6535" t="s">
        <v>1678</v>
      </c>
      <c r="L6535" t="s">
        <v>1917</v>
      </c>
      <c r="M6535">
        <v>5</v>
      </c>
    </row>
    <row r="6536" spans="1:13" x14ac:dyDescent="0.3">
      <c r="A6536" t="s">
        <v>287</v>
      </c>
      <c r="B6536">
        <v>2011</v>
      </c>
      <c r="C6536" s="1">
        <v>150000</v>
      </c>
      <c r="D6536">
        <v>130000</v>
      </c>
      <c r="E6536" t="s">
        <v>14</v>
      </c>
      <c r="F6536" t="s">
        <v>25</v>
      </c>
      <c r="G6536" t="s">
        <v>12</v>
      </c>
      <c r="H6536" t="s">
        <v>126</v>
      </c>
      <c r="I6536" t="s">
        <v>1720</v>
      </c>
      <c r="J6536" t="s">
        <v>2152</v>
      </c>
      <c r="K6536" t="s">
        <v>2380</v>
      </c>
      <c r="L6536" t="s">
        <v>2381</v>
      </c>
      <c r="M6536">
        <v>7</v>
      </c>
    </row>
    <row r="6537" spans="1:13" x14ac:dyDescent="0.3">
      <c r="A6537" t="s">
        <v>285</v>
      </c>
      <c r="B6537">
        <v>2010</v>
      </c>
      <c r="C6537" s="1">
        <v>260000</v>
      </c>
      <c r="D6537">
        <v>70000</v>
      </c>
      <c r="E6537" t="s">
        <v>14</v>
      </c>
      <c r="F6537" t="s">
        <v>25</v>
      </c>
      <c r="G6537" t="s">
        <v>12</v>
      </c>
      <c r="H6537" t="s">
        <v>121</v>
      </c>
      <c r="I6537" t="s">
        <v>1662</v>
      </c>
      <c r="J6537" t="s">
        <v>1663</v>
      </c>
      <c r="K6537" t="s">
        <v>2029</v>
      </c>
      <c r="L6537" t="s">
        <v>1665</v>
      </c>
      <c r="M6537">
        <v>5</v>
      </c>
    </row>
    <row r="6538" spans="1:13" x14ac:dyDescent="0.3">
      <c r="A6538" t="s">
        <v>286</v>
      </c>
      <c r="B6538">
        <v>2012</v>
      </c>
      <c r="C6538" s="1">
        <v>320000</v>
      </c>
      <c r="D6538">
        <v>90000</v>
      </c>
      <c r="E6538" t="s">
        <v>14</v>
      </c>
      <c r="F6538" t="s">
        <v>25</v>
      </c>
      <c r="G6538" t="s">
        <v>12</v>
      </c>
      <c r="H6538" t="s">
        <v>154</v>
      </c>
      <c r="I6538" t="s">
        <v>1674</v>
      </c>
      <c r="J6538" t="s">
        <v>1625</v>
      </c>
      <c r="K6538" t="s">
        <v>1675</v>
      </c>
      <c r="L6538" t="s">
        <v>1627</v>
      </c>
      <c r="M6538">
        <v>5</v>
      </c>
    </row>
    <row r="6539" spans="1:13" x14ac:dyDescent="0.3">
      <c r="A6539" t="s">
        <v>279</v>
      </c>
      <c r="B6539">
        <v>2018</v>
      </c>
      <c r="C6539" s="1">
        <v>700000</v>
      </c>
      <c r="D6539">
        <v>35000</v>
      </c>
      <c r="E6539" t="s">
        <v>10</v>
      </c>
      <c r="F6539" t="s">
        <v>25</v>
      </c>
      <c r="G6539" t="s">
        <v>12</v>
      </c>
      <c r="H6539" t="s">
        <v>121</v>
      </c>
      <c r="I6539" t="s">
        <v>1733</v>
      </c>
      <c r="J6539" t="s">
        <v>1681</v>
      </c>
      <c r="K6539" t="s">
        <v>1995</v>
      </c>
      <c r="L6539" t="s">
        <v>1996</v>
      </c>
      <c r="M6539">
        <v>5</v>
      </c>
    </row>
    <row r="6540" spans="1:13" x14ac:dyDescent="0.3">
      <c r="A6540" t="s">
        <v>586</v>
      </c>
      <c r="B6540">
        <v>2012</v>
      </c>
      <c r="C6540" s="1">
        <v>415000</v>
      </c>
      <c r="D6540">
        <v>80000</v>
      </c>
      <c r="E6540" t="s">
        <v>10</v>
      </c>
      <c r="F6540" t="s">
        <v>25</v>
      </c>
      <c r="G6540" t="s">
        <v>12</v>
      </c>
      <c r="H6540" t="s">
        <v>121</v>
      </c>
      <c r="I6540" t="s">
        <v>1856</v>
      </c>
      <c r="J6540" t="s">
        <v>1681</v>
      </c>
      <c r="K6540" t="s">
        <v>1675</v>
      </c>
      <c r="L6540" t="s">
        <v>1857</v>
      </c>
      <c r="M6540">
        <v>5</v>
      </c>
    </row>
    <row r="6541" spans="1:13" x14ac:dyDescent="0.3">
      <c r="A6541" t="s">
        <v>227</v>
      </c>
      <c r="B6541">
        <v>2008</v>
      </c>
      <c r="C6541" s="1">
        <v>260000</v>
      </c>
      <c r="D6541">
        <v>120000</v>
      </c>
      <c r="E6541" t="s">
        <v>14</v>
      </c>
      <c r="F6541" t="s">
        <v>25</v>
      </c>
      <c r="G6541" t="s">
        <v>12</v>
      </c>
      <c r="H6541" t="s">
        <v>126</v>
      </c>
      <c r="I6541" t="s">
        <v>1750</v>
      </c>
      <c r="J6541" t="s">
        <v>1625</v>
      </c>
      <c r="K6541" t="s">
        <v>2035</v>
      </c>
      <c r="L6541" t="s">
        <v>1627</v>
      </c>
      <c r="M6541">
        <v>5</v>
      </c>
    </row>
    <row r="6542" spans="1:13" x14ac:dyDescent="0.3">
      <c r="A6542" t="s">
        <v>2406</v>
      </c>
      <c r="B6542">
        <v>2011</v>
      </c>
      <c r="C6542" s="1">
        <v>70000</v>
      </c>
      <c r="D6542">
        <v>80000</v>
      </c>
      <c r="E6542" t="s">
        <v>10</v>
      </c>
      <c r="F6542" t="s">
        <v>25</v>
      </c>
      <c r="G6542" t="s">
        <v>12</v>
      </c>
      <c r="H6542" t="s">
        <v>121</v>
      </c>
      <c r="I6542" t="s">
        <v>1777</v>
      </c>
      <c r="J6542" t="s">
        <v>2215</v>
      </c>
      <c r="K6542" t="s">
        <v>1721</v>
      </c>
      <c r="L6542" t="s">
        <v>2407</v>
      </c>
      <c r="M6542">
        <v>4</v>
      </c>
    </row>
    <row r="6543" spans="1:13" x14ac:dyDescent="0.3">
      <c r="A6543" t="s">
        <v>353</v>
      </c>
      <c r="B6543">
        <v>2015</v>
      </c>
      <c r="C6543" s="1">
        <v>515000</v>
      </c>
      <c r="D6543">
        <v>30000</v>
      </c>
      <c r="E6543" t="s">
        <v>10</v>
      </c>
      <c r="F6543" t="s">
        <v>25</v>
      </c>
      <c r="G6543" t="s">
        <v>12</v>
      </c>
      <c r="H6543" t="s">
        <v>121</v>
      </c>
      <c r="I6543" t="s">
        <v>2798</v>
      </c>
      <c r="J6543" t="s">
        <v>1647</v>
      </c>
      <c r="K6543" t="s">
        <v>1808</v>
      </c>
      <c r="L6543" t="s">
        <v>2799</v>
      </c>
      <c r="M6543">
        <v>5</v>
      </c>
    </row>
    <row r="6544" spans="1:13" x14ac:dyDescent="0.3">
      <c r="A6544" t="s">
        <v>1332</v>
      </c>
      <c r="B6544">
        <v>2016</v>
      </c>
      <c r="C6544" s="1">
        <v>803999</v>
      </c>
      <c r="D6544">
        <v>60000</v>
      </c>
      <c r="E6544" t="s">
        <v>14</v>
      </c>
      <c r="F6544" t="s">
        <v>25</v>
      </c>
      <c r="G6544" t="s">
        <v>12</v>
      </c>
      <c r="H6544" t="s">
        <v>121</v>
      </c>
      <c r="I6544" t="s">
        <v>2292</v>
      </c>
      <c r="J6544" t="s">
        <v>1900</v>
      </c>
      <c r="K6544" t="s">
        <v>1912</v>
      </c>
      <c r="L6544" t="s">
        <v>1913</v>
      </c>
      <c r="M6544">
        <v>5</v>
      </c>
    </row>
    <row r="6545" spans="1:13" x14ac:dyDescent="0.3">
      <c r="A6545" t="s">
        <v>3850</v>
      </c>
      <c r="B6545">
        <v>2007</v>
      </c>
      <c r="C6545" s="1">
        <v>275000</v>
      </c>
      <c r="D6545">
        <v>200000</v>
      </c>
      <c r="E6545" t="s">
        <v>14</v>
      </c>
      <c r="F6545" t="s">
        <v>25</v>
      </c>
      <c r="G6545" t="s">
        <v>12</v>
      </c>
      <c r="H6545" t="s">
        <v>126</v>
      </c>
      <c r="I6545" t="s">
        <v>2289</v>
      </c>
      <c r="J6545" t="s">
        <v>3145</v>
      </c>
      <c r="K6545" t="s">
        <v>3851</v>
      </c>
      <c r="L6545" t="s">
        <v>3577</v>
      </c>
      <c r="M6545">
        <v>5</v>
      </c>
    </row>
    <row r="6546" spans="1:13" x14ac:dyDescent="0.3">
      <c r="A6546" t="s">
        <v>486</v>
      </c>
      <c r="B6546">
        <v>2017</v>
      </c>
      <c r="C6546" s="1">
        <v>934000</v>
      </c>
      <c r="D6546">
        <v>101000</v>
      </c>
      <c r="E6546" t="s">
        <v>14</v>
      </c>
      <c r="F6546" t="s">
        <v>25</v>
      </c>
      <c r="G6546" t="s">
        <v>12</v>
      </c>
      <c r="H6546" t="s">
        <v>121</v>
      </c>
      <c r="I6546" t="s">
        <v>1834</v>
      </c>
      <c r="J6546" t="s">
        <v>1629</v>
      </c>
      <c r="K6546" t="s">
        <v>1835</v>
      </c>
      <c r="L6546" t="s">
        <v>1836</v>
      </c>
      <c r="M6546">
        <v>5</v>
      </c>
    </row>
    <row r="6547" spans="1:13" x14ac:dyDescent="0.3">
      <c r="A6547" t="s">
        <v>3295</v>
      </c>
      <c r="B6547">
        <v>2007</v>
      </c>
      <c r="C6547" s="1">
        <v>210000</v>
      </c>
      <c r="D6547">
        <v>110000</v>
      </c>
      <c r="E6547" t="s">
        <v>14</v>
      </c>
      <c r="F6547" t="s">
        <v>25</v>
      </c>
      <c r="G6547" t="s">
        <v>12</v>
      </c>
      <c r="H6547" t="s">
        <v>121</v>
      </c>
      <c r="I6547" t="s">
        <v>1750</v>
      </c>
      <c r="J6547" t="s">
        <v>1663</v>
      </c>
      <c r="K6547" t="s">
        <v>2029</v>
      </c>
      <c r="L6547" t="s">
        <v>2481</v>
      </c>
      <c r="M6547">
        <v>5</v>
      </c>
    </row>
    <row r="6548" spans="1:13" x14ac:dyDescent="0.3">
      <c r="A6548" t="s">
        <v>635</v>
      </c>
      <c r="B6548">
        <v>2014</v>
      </c>
      <c r="C6548" s="1">
        <v>1050000</v>
      </c>
      <c r="D6548">
        <v>136000</v>
      </c>
      <c r="E6548" t="s">
        <v>14</v>
      </c>
      <c r="F6548" t="s">
        <v>25</v>
      </c>
      <c r="G6548" t="s">
        <v>12</v>
      </c>
      <c r="H6548" t="s">
        <v>154</v>
      </c>
      <c r="I6548" t="s">
        <v>1763</v>
      </c>
      <c r="J6548" t="s">
        <v>1764</v>
      </c>
      <c r="K6548" t="s">
        <v>1789</v>
      </c>
      <c r="L6548" t="s">
        <v>1766</v>
      </c>
      <c r="M6548">
        <v>8</v>
      </c>
    </row>
    <row r="6549" spans="1:13" x14ac:dyDescent="0.3">
      <c r="A6549" t="s">
        <v>3871</v>
      </c>
      <c r="B6549">
        <v>2011</v>
      </c>
      <c r="C6549" s="1">
        <v>650000</v>
      </c>
      <c r="D6549">
        <v>250000</v>
      </c>
      <c r="E6549" t="s">
        <v>14</v>
      </c>
      <c r="F6549" t="s">
        <v>25</v>
      </c>
      <c r="G6549" t="s">
        <v>12</v>
      </c>
      <c r="H6549" t="s">
        <v>126</v>
      </c>
      <c r="I6549" t="s">
        <v>1768</v>
      </c>
      <c r="J6549" t="s">
        <v>2409</v>
      </c>
      <c r="K6549" t="s">
        <v>2086</v>
      </c>
      <c r="L6549" t="s">
        <v>2599</v>
      </c>
      <c r="M6549">
        <v>7</v>
      </c>
    </row>
    <row r="6550" spans="1:13" x14ac:dyDescent="0.3">
      <c r="A6550" t="s">
        <v>235</v>
      </c>
      <c r="B6550">
        <v>2012</v>
      </c>
      <c r="C6550" s="1">
        <v>550000</v>
      </c>
      <c r="D6550">
        <v>74000</v>
      </c>
      <c r="E6550" t="s">
        <v>14</v>
      </c>
      <c r="F6550" t="s">
        <v>25</v>
      </c>
      <c r="G6550" t="s">
        <v>12</v>
      </c>
      <c r="H6550" t="s">
        <v>151</v>
      </c>
      <c r="I6550" t="s">
        <v>1670</v>
      </c>
      <c r="J6550" t="s">
        <v>1839</v>
      </c>
      <c r="K6550" t="s">
        <v>2795</v>
      </c>
      <c r="L6550" t="s">
        <v>2796</v>
      </c>
      <c r="M6550">
        <v>5</v>
      </c>
    </row>
    <row r="6551" spans="1:13" x14ac:dyDescent="0.3">
      <c r="A6551" t="s">
        <v>3872</v>
      </c>
      <c r="B6551">
        <v>2010</v>
      </c>
      <c r="C6551" s="1">
        <v>285000</v>
      </c>
      <c r="D6551">
        <v>265000</v>
      </c>
      <c r="E6551" t="s">
        <v>14</v>
      </c>
      <c r="F6551" t="s">
        <v>25</v>
      </c>
      <c r="G6551" t="s">
        <v>12</v>
      </c>
      <c r="H6551" t="s">
        <v>151</v>
      </c>
      <c r="I6551" t="s">
        <v>1768</v>
      </c>
      <c r="J6551" t="s">
        <v>2409</v>
      </c>
      <c r="K6551" t="s">
        <v>2086</v>
      </c>
      <c r="L6551" t="s">
        <v>2599</v>
      </c>
      <c r="M6551">
        <v>9</v>
      </c>
    </row>
    <row r="6552" spans="1:13" x14ac:dyDescent="0.3">
      <c r="A6552" t="s">
        <v>1245</v>
      </c>
      <c r="B6552">
        <v>2015</v>
      </c>
      <c r="C6552" s="1">
        <v>700000</v>
      </c>
      <c r="D6552">
        <v>22700</v>
      </c>
      <c r="E6552" t="s">
        <v>10</v>
      </c>
      <c r="F6552" t="s">
        <v>25</v>
      </c>
      <c r="G6552" t="s">
        <v>12</v>
      </c>
      <c r="H6552" t="s">
        <v>121</v>
      </c>
      <c r="I6552" t="s">
        <v>2339</v>
      </c>
      <c r="J6552" t="s">
        <v>1704</v>
      </c>
      <c r="K6552" t="s">
        <v>2090</v>
      </c>
      <c r="L6552" t="s">
        <v>2117</v>
      </c>
      <c r="M6552">
        <v>5</v>
      </c>
    </row>
    <row r="6553" spans="1:13" x14ac:dyDescent="0.3">
      <c r="A6553" t="s">
        <v>394</v>
      </c>
      <c r="B6553">
        <v>2016</v>
      </c>
      <c r="C6553" s="1">
        <v>525000</v>
      </c>
      <c r="D6553">
        <v>45000</v>
      </c>
      <c r="E6553" t="s">
        <v>10</v>
      </c>
      <c r="F6553" t="s">
        <v>25</v>
      </c>
      <c r="G6553" t="s">
        <v>12</v>
      </c>
      <c r="H6553" t="s">
        <v>121</v>
      </c>
      <c r="I6553" t="s">
        <v>1677</v>
      </c>
      <c r="J6553" t="s">
        <v>1647</v>
      </c>
      <c r="K6553" t="s">
        <v>1682</v>
      </c>
      <c r="L6553" t="s">
        <v>1865</v>
      </c>
      <c r="M6553">
        <v>5</v>
      </c>
    </row>
    <row r="6554" spans="1:13" x14ac:dyDescent="0.3">
      <c r="A6554" t="s">
        <v>165</v>
      </c>
      <c r="B6554">
        <v>2011</v>
      </c>
      <c r="C6554" s="1">
        <v>250000</v>
      </c>
      <c r="D6554">
        <v>36000</v>
      </c>
      <c r="E6554" t="s">
        <v>10</v>
      </c>
      <c r="F6554" t="s">
        <v>25</v>
      </c>
      <c r="G6554" t="s">
        <v>12</v>
      </c>
      <c r="H6554" t="s">
        <v>126</v>
      </c>
      <c r="I6554" t="s">
        <v>1872</v>
      </c>
      <c r="J6554" t="s">
        <v>1814</v>
      </c>
      <c r="K6554" t="s">
        <v>1873</v>
      </c>
      <c r="L6554" t="s">
        <v>1874</v>
      </c>
      <c r="M6554">
        <v>5</v>
      </c>
    </row>
    <row r="6555" spans="1:13" x14ac:dyDescent="0.3">
      <c r="A6555" t="s">
        <v>471</v>
      </c>
      <c r="B6555">
        <v>2015</v>
      </c>
      <c r="C6555" s="1">
        <v>575000</v>
      </c>
      <c r="D6555">
        <v>57000</v>
      </c>
      <c r="E6555" t="s">
        <v>14</v>
      </c>
      <c r="F6555" t="s">
        <v>25</v>
      </c>
      <c r="G6555" t="s">
        <v>12</v>
      </c>
      <c r="H6555" t="s">
        <v>126</v>
      </c>
      <c r="I6555" t="s">
        <v>1699</v>
      </c>
      <c r="J6555" t="s">
        <v>1625</v>
      </c>
      <c r="K6555" t="s">
        <v>1626</v>
      </c>
      <c r="L6555" t="s">
        <v>1627</v>
      </c>
      <c r="M6555">
        <v>5</v>
      </c>
    </row>
    <row r="6556" spans="1:13" x14ac:dyDescent="0.3">
      <c r="A6556" t="s">
        <v>2140</v>
      </c>
      <c r="B6556">
        <v>2018</v>
      </c>
      <c r="C6556" s="1">
        <v>540000</v>
      </c>
      <c r="D6556">
        <v>33000</v>
      </c>
      <c r="E6556" t="s">
        <v>14</v>
      </c>
      <c r="F6556" t="s">
        <v>25</v>
      </c>
      <c r="G6556" t="s">
        <v>12</v>
      </c>
      <c r="H6556" t="s">
        <v>121</v>
      </c>
      <c r="I6556" t="s">
        <v>2141</v>
      </c>
      <c r="J6556" t="s">
        <v>2142</v>
      </c>
      <c r="K6556" t="s">
        <v>2143</v>
      </c>
      <c r="L6556" t="s">
        <v>2144</v>
      </c>
      <c r="M6556">
        <v>5</v>
      </c>
    </row>
    <row r="6557" spans="1:13" x14ac:dyDescent="0.3">
      <c r="A6557" t="s">
        <v>341</v>
      </c>
      <c r="B6557">
        <v>2012</v>
      </c>
      <c r="C6557" s="1">
        <v>560000</v>
      </c>
      <c r="D6557">
        <v>59000</v>
      </c>
      <c r="E6557" t="s">
        <v>10</v>
      </c>
      <c r="F6557" t="s">
        <v>25</v>
      </c>
      <c r="G6557" t="s">
        <v>12</v>
      </c>
      <c r="H6557" t="s">
        <v>121</v>
      </c>
      <c r="I6557" t="s">
        <v>1827</v>
      </c>
      <c r="J6557" t="s">
        <v>1828</v>
      </c>
      <c r="K6557" t="s">
        <v>1829</v>
      </c>
      <c r="L6557" t="s">
        <v>1830</v>
      </c>
      <c r="M6557">
        <v>7</v>
      </c>
    </row>
    <row r="6558" spans="1:13" x14ac:dyDescent="0.3">
      <c r="A6558" t="s">
        <v>475</v>
      </c>
      <c r="B6558">
        <v>2012</v>
      </c>
      <c r="C6558" s="1">
        <v>380000</v>
      </c>
      <c r="D6558">
        <v>200000</v>
      </c>
      <c r="E6558" t="s">
        <v>14</v>
      </c>
      <c r="F6558" t="s">
        <v>25</v>
      </c>
      <c r="G6558" t="s">
        <v>12</v>
      </c>
      <c r="H6558" t="s">
        <v>121</v>
      </c>
      <c r="I6558" t="s">
        <v>1831</v>
      </c>
      <c r="J6558" t="s">
        <v>1832</v>
      </c>
      <c r="K6558" t="s">
        <v>1833</v>
      </c>
      <c r="L6558" t="s">
        <v>1631</v>
      </c>
      <c r="M6558">
        <v>5</v>
      </c>
    </row>
    <row r="6559" spans="1:13" x14ac:dyDescent="0.3">
      <c r="A6559" t="s">
        <v>297</v>
      </c>
      <c r="B6559">
        <v>2011</v>
      </c>
      <c r="C6559" s="1">
        <v>240000</v>
      </c>
      <c r="D6559">
        <v>80000</v>
      </c>
      <c r="E6559" t="s">
        <v>10</v>
      </c>
      <c r="F6559" t="s">
        <v>25</v>
      </c>
      <c r="G6559" t="s">
        <v>12</v>
      </c>
      <c r="H6559" t="s">
        <v>126</v>
      </c>
      <c r="I6559" t="s">
        <v>2007</v>
      </c>
      <c r="J6559" t="s">
        <v>1814</v>
      </c>
      <c r="K6559" t="s">
        <v>2124</v>
      </c>
      <c r="L6559" t="s">
        <v>2314</v>
      </c>
      <c r="M6559">
        <v>5</v>
      </c>
    </row>
    <row r="6560" spans="1:13" x14ac:dyDescent="0.3">
      <c r="A6560" t="s">
        <v>3873</v>
      </c>
      <c r="B6560">
        <v>2012</v>
      </c>
      <c r="C6560" s="1">
        <v>300000</v>
      </c>
      <c r="D6560">
        <v>70000</v>
      </c>
      <c r="E6560" t="s">
        <v>257</v>
      </c>
      <c r="F6560" t="s">
        <v>25</v>
      </c>
      <c r="G6560" t="s">
        <v>12</v>
      </c>
      <c r="H6560" t="s">
        <v>121</v>
      </c>
      <c r="I6560" t="s">
        <v>3539</v>
      </c>
      <c r="J6560" t="s">
        <v>2546</v>
      </c>
      <c r="K6560" t="s">
        <v>3874</v>
      </c>
      <c r="L6560" t="s">
        <v>2547</v>
      </c>
      <c r="M6560">
        <v>5</v>
      </c>
    </row>
    <row r="6561" spans="1:13" x14ac:dyDescent="0.3">
      <c r="A6561" t="s">
        <v>996</v>
      </c>
      <c r="B6561">
        <v>2018</v>
      </c>
      <c r="C6561" s="1">
        <v>280000</v>
      </c>
      <c r="D6561">
        <v>50000</v>
      </c>
      <c r="E6561" t="s">
        <v>10</v>
      </c>
      <c r="F6561" t="s">
        <v>25</v>
      </c>
      <c r="G6561" t="s">
        <v>12</v>
      </c>
      <c r="H6561" t="s">
        <v>121</v>
      </c>
      <c r="I6561" t="s">
        <v>2318</v>
      </c>
      <c r="J6561" t="s">
        <v>2081</v>
      </c>
      <c r="K6561" t="s">
        <v>2319</v>
      </c>
      <c r="L6561" t="s">
        <v>2083</v>
      </c>
      <c r="M6561">
        <v>5</v>
      </c>
    </row>
    <row r="6562" spans="1:13" x14ac:dyDescent="0.3">
      <c r="A6562" t="s">
        <v>400</v>
      </c>
      <c r="B6562">
        <v>2011</v>
      </c>
      <c r="C6562" s="1">
        <v>350000</v>
      </c>
      <c r="D6562">
        <v>118000</v>
      </c>
      <c r="E6562" t="s">
        <v>14</v>
      </c>
      <c r="F6562" t="s">
        <v>25</v>
      </c>
      <c r="G6562" t="s">
        <v>12</v>
      </c>
      <c r="H6562" t="s">
        <v>126</v>
      </c>
      <c r="I6562" t="s">
        <v>2031</v>
      </c>
      <c r="J6562" t="s">
        <v>1625</v>
      </c>
      <c r="K6562" t="s">
        <v>1675</v>
      </c>
      <c r="L6562" t="s">
        <v>2032</v>
      </c>
      <c r="M6562">
        <v>5</v>
      </c>
    </row>
    <row r="6563" spans="1:13" x14ac:dyDescent="0.3">
      <c r="A6563" t="s">
        <v>322</v>
      </c>
      <c r="B6563">
        <v>2014</v>
      </c>
      <c r="C6563" s="1">
        <v>110000</v>
      </c>
      <c r="D6563">
        <v>250000</v>
      </c>
      <c r="E6563" t="s">
        <v>14</v>
      </c>
      <c r="F6563" t="s">
        <v>25</v>
      </c>
      <c r="G6563" t="s">
        <v>12</v>
      </c>
      <c r="H6563" t="s">
        <v>126</v>
      </c>
      <c r="I6563" t="s">
        <v>1864</v>
      </c>
      <c r="J6563" t="s">
        <v>1896</v>
      </c>
      <c r="K6563" t="s">
        <v>2124</v>
      </c>
      <c r="L6563" t="s">
        <v>2125</v>
      </c>
      <c r="M6563">
        <v>5</v>
      </c>
    </row>
    <row r="6564" spans="1:13" x14ac:dyDescent="0.3">
      <c r="A6564" t="s">
        <v>2715</v>
      </c>
      <c r="B6564">
        <v>2018</v>
      </c>
      <c r="C6564" s="1">
        <v>980000</v>
      </c>
      <c r="D6564">
        <v>20000</v>
      </c>
      <c r="E6564" t="s">
        <v>14</v>
      </c>
      <c r="F6564" t="s">
        <v>25</v>
      </c>
      <c r="G6564" t="s">
        <v>12</v>
      </c>
      <c r="H6564" t="s">
        <v>121</v>
      </c>
      <c r="I6564" t="s">
        <v>1700</v>
      </c>
      <c r="J6564" t="s">
        <v>1634</v>
      </c>
      <c r="K6564" t="s">
        <v>1995</v>
      </c>
      <c r="L6564" t="s">
        <v>2011</v>
      </c>
      <c r="M6564">
        <v>5</v>
      </c>
    </row>
    <row r="6565" spans="1:13" x14ac:dyDescent="0.3">
      <c r="A6565" t="s">
        <v>2715</v>
      </c>
      <c r="B6565">
        <v>2018</v>
      </c>
      <c r="C6565" s="1">
        <v>969999</v>
      </c>
      <c r="D6565">
        <v>21871</v>
      </c>
      <c r="E6565" t="s">
        <v>14</v>
      </c>
      <c r="F6565" t="s">
        <v>25</v>
      </c>
      <c r="G6565" t="s">
        <v>12</v>
      </c>
      <c r="H6565" t="s">
        <v>121</v>
      </c>
      <c r="I6565" t="s">
        <v>1700</v>
      </c>
      <c r="J6565" t="s">
        <v>1634</v>
      </c>
      <c r="K6565" t="s">
        <v>1995</v>
      </c>
      <c r="L6565" t="s">
        <v>2011</v>
      </c>
      <c r="M6565">
        <v>5</v>
      </c>
    </row>
    <row r="6566" spans="1:13" x14ac:dyDescent="0.3">
      <c r="A6566" t="s">
        <v>584</v>
      </c>
      <c r="B6566">
        <v>2016</v>
      </c>
      <c r="C6566" s="1">
        <v>357000</v>
      </c>
      <c r="D6566">
        <v>120000</v>
      </c>
      <c r="E6566" t="s">
        <v>14</v>
      </c>
      <c r="F6566" t="s">
        <v>25</v>
      </c>
      <c r="G6566" t="s">
        <v>12</v>
      </c>
      <c r="H6566" t="s">
        <v>121</v>
      </c>
      <c r="I6566" t="s">
        <v>2283</v>
      </c>
      <c r="J6566" t="s">
        <v>1681</v>
      </c>
      <c r="K6566" t="s">
        <v>2284</v>
      </c>
      <c r="L6566" t="s">
        <v>2285</v>
      </c>
      <c r="M6566">
        <v>6</v>
      </c>
    </row>
    <row r="6567" spans="1:13" x14ac:dyDescent="0.3">
      <c r="A6567" t="s">
        <v>1065</v>
      </c>
      <c r="B6567">
        <v>2014</v>
      </c>
      <c r="C6567" s="1">
        <v>280000</v>
      </c>
      <c r="D6567">
        <v>100000</v>
      </c>
      <c r="E6567" t="s">
        <v>14</v>
      </c>
      <c r="F6567" t="s">
        <v>25</v>
      </c>
      <c r="G6567" t="s">
        <v>12</v>
      </c>
      <c r="H6567" t="s">
        <v>121</v>
      </c>
      <c r="I6567" t="s">
        <v>1864</v>
      </c>
      <c r="J6567" t="s">
        <v>1896</v>
      </c>
      <c r="K6567" t="s">
        <v>2124</v>
      </c>
      <c r="L6567" t="s">
        <v>2125</v>
      </c>
      <c r="M6567">
        <v>5</v>
      </c>
    </row>
    <row r="6568" spans="1:13" x14ac:dyDescent="0.3">
      <c r="A6568" t="s">
        <v>2169</v>
      </c>
      <c r="B6568">
        <v>2012</v>
      </c>
      <c r="C6568" s="1">
        <v>430000</v>
      </c>
      <c r="D6568">
        <v>50000</v>
      </c>
      <c r="E6568" t="s">
        <v>14</v>
      </c>
      <c r="F6568" t="s">
        <v>25</v>
      </c>
      <c r="G6568" t="s">
        <v>12</v>
      </c>
      <c r="H6568" t="s">
        <v>121</v>
      </c>
      <c r="I6568" t="s">
        <v>2170</v>
      </c>
      <c r="J6568" t="s">
        <v>2164</v>
      </c>
      <c r="K6568" t="s">
        <v>1920</v>
      </c>
      <c r="L6568" t="s">
        <v>2171</v>
      </c>
      <c r="M6568">
        <v>7</v>
      </c>
    </row>
    <row r="6569" spans="1:13" x14ac:dyDescent="0.3">
      <c r="A6569" t="s">
        <v>267</v>
      </c>
      <c r="B6569">
        <v>2014</v>
      </c>
      <c r="C6569" s="1">
        <v>217000</v>
      </c>
      <c r="D6569">
        <v>50000</v>
      </c>
      <c r="E6569" t="s">
        <v>14</v>
      </c>
      <c r="F6569" t="s">
        <v>25</v>
      </c>
      <c r="G6569" t="s">
        <v>12</v>
      </c>
      <c r="H6569" t="s">
        <v>121</v>
      </c>
      <c r="I6569" t="s">
        <v>1676</v>
      </c>
      <c r="J6569" t="s">
        <v>1676</v>
      </c>
      <c r="K6569" t="s">
        <v>1676</v>
      </c>
      <c r="L6569" t="s">
        <v>1676</v>
      </c>
    </row>
    <row r="6570" spans="1:13" x14ac:dyDescent="0.3">
      <c r="A6570" t="s">
        <v>731</v>
      </c>
      <c r="B6570">
        <v>2015</v>
      </c>
      <c r="C6570" s="1">
        <v>250000</v>
      </c>
      <c r="D6570">
        <v>70000</v>
      </c>
      <c r="E6570" t="s">
        <v>10</v>
      </c>
      <c r="F6570" t="s">
        <v>25</v>
      </c>
      <c r="G6570" t="s">
        <v>12</v>
      </c>
      <c r="H6570" t="s">
        <v>121</v>
      </c>
      <c r="I6570" t="s">
        <v>2085</v>
      </c>
      <c r="J6570" t="s">
        <v>1655</v>
      </c>
      <c r="K6570" t="s">
        <v>1711</v>
      </c>
      <c r="L6570" t="s">
        <v>1712</v>
      </c>
      <c r="M6570">
        <v>5</v>
      </c>
    </row>
    <row r="6571" spans="1:13" x14ac:dyDescent="0.3">
      <c r="A6571" t="s">
        <v>259</v>
      </c>
      <c r="B6571">
        <v>2016</v>
      </c>
      <c r="C6571" s="1">
        <v>525000</v>
      </c>
      <c r="D6571">
        <v>80000</v>
      </c>
      <c r="E6571" t="s">
        <v>14</v>
      </c>
      <c r="F6571" t="s">
        <v>25</v>
      </c>
      <c r="G6571" t="s">
        <v>12</v>
      </c>
      <c r="H6571" t="s">
        <v>121</v>
      </c>
      <c r="I6571" t="s">
        <v>1713</v>
      </c>
      <c r="J6571" t="s">
        <v>1625</v>
      </c>
      <c r="K6571" t="s">
        <v>2273</v>
      </c>
      <c r="L6571" t="s">
        <v>1715</v>
      </c>
      <c r="M6571">
        <v>8</v>
      </c>
    </row>
    <row r="6572" spans="1:13" x14ac:dyDescent="0.3">
      <c r="A6572" t="s">
        <v>359</v>
      </c>
      <c r="B6572">
        <v>2018</v>
      </c>
      <c r="C6572" s="1">
        <v>500000</v>
      </c>
      <c r="D6572">
        <v>25000</v>
      </c>
      <c r="E6572" t="s">
        <v>10</v>
      </c>
      <c r="F6572" t="s">
        <v>25</v>
      </c>
      <c r="G6572" t="s">
        <v>12</v>
      </c>
      <c r="H6572" t="s">
        <v>121</v>
      </c>
      <c r="I6572" t="s">
        <v>2188</v>
      </c>
      <c r="J6572" t="s">
        <v>1704</v>
      </c>
      <c r="K6572" t="s">
        <v>2064</v>
      </c>
      <c r="L6572" t="s">
        <v>1706</v>
      </c>
      <c r="M6572">
        <v>5</v>
      </c>
    </row>
    <row r="6573" spans="1:13" x14ac:dyDescent="0.3">
      <c r="A6573" t="s">
        <v>1283</v>
      </c>
      <c r="B6573">
        <v>2019</v>
      </c>
      <c r="C6573" s="1">
        <v>1000000</v>
      </c>
      <c r="D6573">
        <v>60000</v>
      </c>
      <c r="E6573" t="s">
        <v>14</v>
      </c>
      <c r="F6573" t="s">
        <v>25</v>
      </c>
      <c r="G6573" t="s">
        <v>12</v>
      </c>
      <c r="H6573" t="s">
        <v>121</v>
      </c>
      <c r="I6573" t="s">
        <v>2763</v>
      </c>
      <c r="J6573" t="s">
        <v>1742</v>
      </c>
      <c r="K6573" t="s">
        <v>1877</v>
      </c>
      <c r="L6573" t="s">
        <v>2357</v>
      </c>
      <c r="M6573">
        <v>7</v>
      </c>
    </row>
    <row r="6574" spans="1:13" x14ac:dyDescent="0.3">
      <c r="A6574" t="s">
        <v>1568</v>
      </c>
      <c r="B6574">
        <v>2017</v>
      </c>
      <c r="C6574" s="1">
        <v>316000</v>
      </c>
      <c r="D6574">
        <v>25000</v>
      </c>
      <c r="E6574" t="s">
        <v>10</v>
      </c>
      <c r="F6574" t="s">
        <v>25</v>
      </c>
      <c r="G6574" t="s">
        <v>12</v>
      </c>
      <c r="H6574" t="s">
        <v>121</v>
      </c>
      <c r="I6574" t="s">
        <v>1710</v>
      </c>
      <c r="J6574" t="s">
        <v>1655</v>
      </c>
      <c r="K6574" t="s">
        <v>1711</v>
      </c>
      <c r="L6574" t="s">
        <v>1712</v>
      </c>
      <c r="M6574">
        <v>5</v>
      </c>
    </row>
    <row r="6575" spans="1:13" x14ac:dyDescent="0.3">
      <c r="A6575" t="s">
        <v>3816</v>
      </c>
      <c r="B6575">
        <v>2018</v>
      </c>
      <c r="C6575" s="1">
        <v>350000</v>
      </c>
      <c r="D6575">
        <v>50000</v>
      </c>
      <c r="E6575" t="s">
        <v>10</v>
      </c>
      <c r="F6575" t="s">
        <v>25</v>
      </c>
      <c r="G6575" t="s">
        <v>12</v>
      </c>
      <c r="H6575" t="s">
        <v>121</v>
      </c>
      <c r="I6575" t="s">
        <v>1710</v>
      </c>
      <c r="J6575" t="s">
        <v>1655</v>
      </c>
      <c r="K6575" t="s">
        <v>1711</v>
      </c>
      <c r="L6575" t="s">
        <v>1712</v>
      </c>
      <c r="M6575">
        <v>5</v>
      </c>
    </row>
    <row r="6576" spans="1:13" x14ac:dyDescent="0.3">
      <c r="A6576" t="s">
        <v>3736</v>
      </c>
      <c r="B6576">
        <v>2018</v>
      </c>
      <c r="C6576" s="1">
        <v>950000</v>
      </c>
      <c r="D6576">
        <v>14000</v>
      </c>
      <c r="E6576" t="s">
        <v>14</v>
      </c>
      <c r="F6576" t="s">
        <v>25</v>
      </c>
      <c r="G6576" t="s">
        <v>12</v>
      </c>
      <c r="H6576" t="s">
        <v>121</v>
      </c>
      <c r="I6576" t="s">
        <v>1700</v>
      </c>
      <c r="J6576" t="s">
        <v>1634</v>
      </c>
      <c r="K6576" t="s">
        <v>1995</v>
      </c>
      <c r="L6576" t="s">
        <v>2011</v>
      </c>
      <c r="M6576">
        <v>5</v>
      </c>
    </row>
    <row r="6577" spans="1:13" x14ac:dyDescent="0.3">
      <c r="A6577" t="s">
        <v>120</v>
      </c>
      <c r="B6577">
        <v>2005</v>
      </c>
      <c r="C6577" s="1">
        <v>45000</v>
      </c>
      <c r="D6577">
        <v>55425</v>
      </c>
      <c r="E6577" t="s">
        <v>10</v>
      </c>
      <c r="F6577" t="s">
        <v>25</v>
      </c>
      <c r="G6577" t="s">
        <v>12</v>
      </c>
      <c r="H6577" t="s">
        <v>126</v>
      </c>
      <c r="I6577" t="s">
        <v>1642</v>
      </c>
      <c r="J6577" t="s">
        <v>1655</v>
      </c>
      <c r="K6577" t="s">
        <v>1656</v>
      </c>
      <c r="L6577" t="s">
        <v>1657</v>
      </c>
      <c r="M6577">
        <v>4</v>
      </c>
    </row>
    <row r="6578" spans="1:13" x14ac:dyDescent="0.3">
      <c r="A6578" t="s">
        <v>677</v>
      </c>
      <c r="B6578">
        <v>2013</v>
      </c>
      <c r="C6578" s="1">
        <v>475000</v>
      </c>
      <c r="D6578">
        <v>76000</v>
      </c>
      <c r="E6578" t="s">
        <v>14</v>
      </c>
      <c r="F6578" t="s">
        <v>25</v>
      </c>
      <c r="G6578" t="s">
        <v>12</v>
      </c>
      <c r="H6578" t="s">
        <v>121</v>
      </c>
      <c r="I6578" t="s">
        <v>2170</v>
      </c>
      <c r="J6578" t="s">
        <v>2164</v>
      </c>
      <c r="K6578" t="s">
        <v>1920</v>
      </c>
      <c r="L6578" t="s">
        <v>2171</v>
      </c>
      <c r="M6578">
        <v>7</v>
      </c>
    </row>
    <row r="6579" spans="1:13" x14ac:dyDescent="0.3">
      <c r="A6579" t="s">
        <v>503</v>
      </c>
      <c r="B6579">
        <v>2020</v>
      </c>
      <c r="C6579" s="1">
        <v>3200000</v>
      </c>
      <c r="D6579">
        <v>3000</v>
      </c>
      <c r="E6579" t="s">
        <v>14</v>
      </c>
      <c r="F6579" t="s">
        <v>25</v>
      </c>
      <c r="G6579" t="s">
        <v>19</v>
      </c>
      <c r="H6579" t="s">
        <v>121</v>
      </c>
      <c r="I6579" t="s">
        <v>1858</v>
      </c>
      <c r="J6579" t="s">
        <v>1786</v>
      </c>
      <c r="K6579" t="s">
        <v>2201</v>
      </c>
      <c r="L6579" t="s">
        <v>2598</v>
      </c>
      <c r="M6579">
        <v>7</v>
      </c>
    </row>
    <row r="6580" spans="1:13" x14ac:dyDescent="0.3">
      <c r="A6580" t="s">
        <v>1205</v>
      </c>
      <c r="B6580">
        <v>2016</v>
      </c>
      <c r="C6580" s="1">
        <v>600000</v>
      </c>
      <c r="D6580">
        <v>139000</v>
      </c>
      <c r="E6580" t="s">
        <v>14</v>
      </c>
      <c r="F6580" t="s">
        <v>25</v>
      </c>
      <c r="G6580" t="s">
        <v>12</v>
      </c>
      <c r="H6580" t="s">
        <v>121</v>
      </c>
      <c r="I6580" t="s">
        <v>2372</v>
      </c>
      <c r="J6580" t="s">
        <v>2039</v>
      </c>
      <c r="K6580" t="s">
        <v>1765</v>
      </c>
      <c r="L6580" t="s">
        <v>2105</v>
      </c>
      <c r="M6580">
        <v>7</v>
      </c>
    </row>
    <row r="6581" spans="1:13" x14ac:dyDescent="0.3">
      <c r="A6581" t="s">
        <v>1394</v>
      </c>
      <c r="B6581">
        <v>2014</v>
      </c>
      <c r="C6581" s="1">
        <v>430000</v>
      </c>
      <c r="D6581">
        <v>100000</v>
      </c>
      <c r="E6581" t="s">
        <v>10</v>
      </c>
      <c r="F6581" t="s">
        <v>25</v>
      </c>
      <c r="G6581" t="s">
        <v>12</v>
      </c>
      <c r="H6581" t="s">
        <v>121</v>
      </c>
      <c r="I6581" t="s">
        <v>1858</v>
      </c>
      <c r="J6581" t="s">
        <v>1832</v>
      </c>
      <c r="K6581" t="s">
        <v>2054</v>
      </c>
      <c r="L6581" t="s">
        <v>1859</v>
      </c>
      <c r="M6581">
        <v>5</v>
      </c>
    </row>
    <row r="6582" spans="1:13" x14ac:dyDescent="0.3">
      <c r="A6582" t="s">
        <v>231</v>
      </c>
      <c r="B6582">
        <v>2015</v>
      </c>
      <c r="C6582" s="1">
        <v>965000</v>
      </c>
      <c r="D6582">
        <v>60000</v>
      </c>
      <c r="E6582" t="s">
        <v>14</v>
      </c>
      <c r="F6582" t="s">
        <v>25</v>
      </c>
      <c r="G6582" t="s">
        <v>12</v>
      </c>
      <c r="H6582" t="s">
        <v>121</v>
      </c>
      <c r="I6582" t="s">
        <v>1911</v>
      </c>
      <c r="J6582" t="s">
        <v>1900</v>
      </c>
      <c r="K6582" t="s">
        <v>1912</v>
      </c>
      <c r="L6582" t="s">
        <v>1913</v>
      </c>
      <c r="M6582">
        <v>5</v>
      </c>
    </row>
    <row r="6583" spans="1:13" x14ac:dyDescent="0.3">
      <c r="A6583" t="s">
        <v>588</v>
      </c>
      <c r="B6583">
        <v>2013</v>
      </c>
      <c r="C6583" s="1">
        <v>700000</v>
      </c>
      <c r="D6583">
        <v>37659</v>
      </c>
      <c r="E6583" t="s">
        <v>14</v>
      </c>
      <c r="F6583" t="s">
        <v>25</v>
      </c>
      <c r="G6583" t="s">
        <v>12</v>
      </c>
      <c r="H6583" t="s">
        <v>121</v>
      </c>
      <c r="I6583" t="s">
        <v>1918</v>
      </c>
      <c r="J6583" t="s">
        <v>1625</v>
      </c>
      <c r="K6583" t="s">
        <v>1701</v>
      </c>
      <c r="L6583" t="s">
        <v>1686</v>
      </c>
      <c r="M6583">
        <v>7</v>
      </c>
    </row>
    <row r="6584" spans="1:13" x14ac:dyDescent="0.3">
      <c r="A6584" t="s">
        <v>400</v>
      </c>
      <c r="B6584">
        <v>2012</v>
      </c>
      <c r="C6584" s="1">
        <v>250000</v>
      </c>
      <c r="D6584">
        <v>89000</v>
      </c>
      <c r="E6584" t="s">
        <v>14</v>
      </c>
      <c r="F6584" t="s">
        <v>25</v>
      </c>
      <c r="G6584" t="s">
        <v>12</v>
      </c>
      <c r="H6584" t="s">
        <v>126</v>
      </c>
      <c r="I6584" t="s">
        <v>2472</v>
      </c>
      <c r="J6584" t="s">
        <v>1625</v>
      </c>
      <c r="K6584" t="s">
        <v>2473</v>
      </c>
      <c r="L6584" t="s">
        <v>1627</v>
      </c>
      <c r="M6584">
        <v>5</v>
      </c>
    </row>
    <row r="6585" spans="1:13" x14ac:dyDescent="0.3">
      <c r="A6585" t="s">
        <v>588</v>
      </c>
      <c r="B6585">
        <v>2013</v>
      </c>
      <c r="C6585" s="1">
        <v>680000</v>
      </c>
      <c r="D6585">
        <v>37500</v>
      </c>
      <c r="E6585" t="s">
        <v>14</v>
      </c>
      <c r="F6585" t="s">
        <v>25</v>
      </c>
      <c r="G6585" t="s">
        <v>12</v>
      </c>
      <c r="H6585" t="s">
        <v>126</v>
      </c>
      <c r="I6585" t="s">
        <v>1918</v>
      </c>
      <c r="J6585" t="s">
        <v>1625</v>
      </c>
      <c r="K6585" t="s">
        <v>1701</v>
      </c>
      <c r="L6585" t="s">
        <v>1686</v>
      </c>
      <c r="M6585">
        <v>7</v>
      </c>
    </row>
    <row r="6586" spans="1:13" x14ac:dyDescent="0.3">
      <c r="A6586" t="s">
        <v>1292</v>
      </c>
      <c r="B6586">
        <v>2018</v>
      </c>
      <c r="C6586" s="1">
        <v>500000</v>
      </c>
      <c r="D6586">
        <v>5000</v>
      </c>
      <c r="E6586" t="s">
        <v>10</v>
      </c>
      <c r="F6586" t="s">
        <v>25</v>
      </c>
      <c r="G6586" t="s">
        <v>19</v>
      </c>
      <c r="H6586" t="s">
        <v>121</v>
      </c>
      <c r="I6586" t="s">
        <v>2188</v>
      </c>
      <c r="J6586" t="s">
        <v>1704</v>
      </c>
      <c r="K6586" t="s">
        <v>2064</v>
      </c>
      <c r="L6586" t="s">
        <v>1706</v>
      </c>
      <c r="M6586">
        <v>5</v>
      </c>
    </row>
    <row r="6587" spans="1:13" x14ac:dyDescent="0.3">
      <c r="A6587" t="s">
        <v>162</v>
      </c>
      <c r="B6587">
        <v>2013</v>
      </c>
      <c r="C6587" s="1">
        <v>420000</v>
      </c>
      <c r="D6587">
        <v>21000</v>
      </c>
      <c r="E6587" t="s">
        <v>10</v>
      </c>
      <c r="F6587" t="s">
        <v>25</v>
      </c>
      <c r="G6587" t="s">
        <v>12</v>
      </c>
      <c r="H6587" t="s">
        <v>121</v>
      </c>
      <c r="I6587" t="s">
        <v>1677</v>
      </c>
      <c r="J6587" t="s">
        <v>1647</v>
      </c>
      <c r="K6587" t="s">
        <v>1648</v>
      </c>
      <c r="L6587" t="s">
        <v>1649</v>
      </c>
      <c r="M6587">
        <v>5</v>
      </c>
    </row>
    <row r="6588" spans="1:13" x14ac:dyDescent="0.3">
      <c r="A6588" t="s">
        <v>559</v>
      </c>
      <c r="B6588">
        <v>2017</v>
      </c>
      <c r="C6588" s="1">
        <v>290000</v>
      </c>
      <c r="D6588">
        <v>10000</v>
      </c>
      <c r="E6588" t="s">
        <v>10</v>
      </c>
      <c r="F6588" t="s">
        <v>25</v>
      </c>
      <c r="G6588" t="s">
        <v>12</v>
      </c>
      <c r="H6588" t="s">
        <v>126</v>
      </c>
      <c r="I6588" t="s">
        <v>1729</v>
      </c>
      <c r="J6588" t="s">
        <v>1730</v>
      </c>
      <c r="K6588" t="s">
        <v>1758</v>
      </c>
      <c r="L6588" t="s">
        <v>1731</v>
      </c>
      <c r="M6588">
        <v>5</v>
      </c>
    </row>
    <row r="6589" spans="1:13" x14ac:dyDescent="0.3">
      <c r="A6589" t="s">
        <v>219</v>
      </c>
      <c r="B6589">
        <v>2017</v>
      </c>
      <c r="C6589" s="1">
        <v>750000</v>
      </c>
      <c r="D6589">
        <v>30000</v>
      </c>
      <c r="E6589" t="s">
        <v>14</v>
      </c>
      <c r="F6589" t="s">
        <v>25</v>
      </c>
      <c r="G6589" t="s">
        <v>12</v>
      </c>
      <c r="H6589" t="s">
        <v>121</v>
      </c>
      <c r="I6589" t="s">
        <v>2075</v>
      </c>
      <c r="J6589" t="s">
        <v>1625</v>
      </c>
      <c r="K6589" t="s">
        <v>2076</v>
      </c>
      <c r="L6589" t="s">
        <v>1627</v>
      </c>
      <c r="M6589">
        <v>5</v>
      </c>
    </row>
    <row r="6590" spans="1:13" x14ac:dyDescent="0.3">
      <c r="A6590" t="s">
        <v>282</v>
      </c>
      <c r="B6590">
        <v>2015</v>
      </c>
      <c r="C6590" s="1">
        <v>300000</v>
      </c>
      <c r="D6590">
        <v>19800</v>
      </c>
      <c r="E6590" t="s">
        <v>10</v>
      </c>
      <c r="F6590" t="s">
        <v>25</v>
      </c>
      <c r="G6590" t="s">
        <v>12</v>
      </c>
      <c r="H6590" t="s">
        <v>121</v>
      </c>
      <c r="I6590" t="s">
        <v>1872</v>
      </c>
      <c r="J6590" t="s">
        <v>1814</v>
      </c>
      <c r="K6590" t="s">
        <v>1873</v>
      </c>
      <c r="L6590" t="s">
        <v>1874</v>
      </c>
      <c r="M6590">
        <v>7</v>
      </c>
    </row>
    <row r="6591" spans="1:13" x14ac:dyDescent="0.3">
      <c r="A6591" t="s">
        <v>400</v>
      </c>
      <c r="B6591">
        <v>2011</v>
      </c>
      <c r="C6591" s="1">
        <v>250000</v>
      </c>
      <c r="D6591">
        <v>90000</v>
      </c>
      <c r="E6591" t="s">
        <v>14</v>
      </c>
      <c r="F6591" t="s">
        <v>25</v>
      </c>
      <c r="G6591" t="s">
        <v>12</v>
      </c>
      <c r="H6591" t="s">
        <v>154</v>
      </c>
      <c r="I6591" t="s">
        <v>2031</v>
      </c>
      <c r="J6591" t="s">
        <v>1625</v>
      </c>
      <c r="K6591" t="s">
        <v>1675</v>
      </c>
      <c r="L6591" t="s">
        <v>2032</v>
      </c>
      <c r="M6591">
        <v>5</v>
      </c>
    </row>
    <row r="6592" spans="1:13" x14ac:dyDescent="0.3">
      <c r="A6592" t="s">
        <v>122</v>
      </c>
      <c r="B6592">
        <v>2007</v>
      </c>
      <c r="C6592" s="1">
        <v>100000</v>
      </c>
      <c r="D6592">
        <v>70000</v>
      </c>
      <c r="E6592" t="s">
        <v>10</v>
      </c>
      <c r="F6592" t="s">
        <v>25</v>
      </c>
      <c r="G6592" t="s">
        <v>12</v>
      </c>
      <c r="H6592" t="s">
        <v>126</v>
      </c>
      <c r="I6592" t="s">
        <v>1677</v>
      </c>
      <c r="J6592" t="s">
        <v>1651</v>
      </c>
      <c r="K6592" t="s">
        <v>1678</v>
      </c>
      <c r="L6592" t="s">
        <v>1679</v>
      </c>
      <c r="M6592">
        <v>5</v>
      </c>
    </row>
    <row r="6593" spans="1:13" x14ac:dyDescent="0.3">
      <c r="A6593" t="s">
        <v>912</v>
      </c>
      <c r="B6593">
        <v>2007</v>
      </c>
      <c r="C6593" s="1">
        <v>100000</v>
      </c>
      <c r="D6593">
        <v>80000</v>
      </c>
      <c r="E6593" t="s">
        <v>10</v>
      </c>
      <c r="F6593" t="s">
        <v>25</v>
      </c>
      <c r="G6593" t="s">
        <v>12</v>
      </c>
      <c r="H6593" t="s">
        <v>126</v>
      </c>
      <c r="I6593" t="s">
        <v>1670</v>
      </c>
      <c r="J6593" t="s">
        <v>1651</v>
      </c>
      <c r="K6593" t="s">
        <v>2533</v>
      </c>
      <c r="L6593" t="s">
        <v>2868</v>
      </c>
      <c r="M6593">
        <v>5</v>
      </c>
    </row>
    <row r="6594" spans="1:13" x14ac:dyDescent="0.3">
      <c r="A6594" t="s">
        <v>223</v>
      </c>
      <c r="B6594">
        <v>2013</v>
      </c>
      <c r="C6594" s="1">
        <v>550000</v>
      </c>
      <c r="D6594">
        <v>120000</v>
      </c>
      <c r="E6594" t="s">
        <v>14</v>
      </c>
      <c r="F6594" t="s">
        <v>25</v>
      </c>
      <c r="G6594" t="s">
        <v>12</v>
      </c>
      <c r="H6594" t="s">
        <v>154</v>
      </c>
      <c r="I6594" t="s">
        <v>1918</v>
      </c>
      <c r="J6594" t="s">
        <v>1625</v>
      </c>
      <c r="K6594" t="s">
        <v>1811</v>
      </c>
      <c r="L6594" t="s">
        <v>1686</v>
      </c>
      <c r="M6594">
        <v>7</v>
      </c>
    </row>
    <row r="6595" spans="1:13" x14ac:dyDescent="0.3">
      <c r="A6595" t="s">
        <v>286</v>
      </c>
      <c r="B6595">
        <v>2012</v>
      </c>
      <c r="C6595" s="1">
        <v>341000</v>
      </c>
      <c r="D6595">
        <v>120000</v>
      </c>
      <c r="E6595" t="s">
        <v>14</v>
      </c>
      <c r="F6595" t="s">
        <v>25</v>
      </c>
      <c r="G6595" t="s">
        <v>12</v>
      </c>
      <c r="H6595" t="s">
        <v>121</v>
      </c>
      <c r="I6595" t="s">
        <v>1674</v>
      </c>
      <c r="J6595" t="s">
        <v>1625</v>
      </c>
      <c r="K6595" t="s">
        <v>1675</v>
      </c>
      <c r="L6595" t="s">
        <v>1627</v>
      </c>
      <c r="M6595">
        <v>5</v>
      </c>
    </row>
    <row r="6596" spans="1:13" x14ac:dyDescent="0.3">
      <c r="A6596" t="s">
        <v>2189</v>
      </c>
      <c r="B6596">
        <v>2017</v>
      </c>
      <c r="C6596" s="1">
        <v>600000</v>
      </c>
      <c r="D6596">
        <v>50000</v>
      </c>
      <c r="E6596" t="s">
        <v>14</v>
      </c>
      <c r="F6596" t="s">
        <v>25</v>
      </c>
      <c r="G6596" t="s">
        <v>12</v>
      </c>
      <c r="H6596" t="s">
        <v>121</v>
      </c>
      <c r="I6596" t="s">
        <v>2178</v>
      </c>
      <c r="J6596" t="s">
        <v>2135</v>
      </c>
      <c r="K6596" t="s">
        <v>2136</v>
      </c>
      <c r="L6596" t="s">
        <v>2190</v>
      </c>
      <c r="M6596">
        <v>5</v>
      </c>
    </row>
    <row r="6597" spans="1:13" x14ac:dyDescent="0.3">
      <c r="A6597" t="s">
        <v>171</v>
      </c>
      <c r="B6597">
        <v>2014</v>
      </c>
      <c r="C6597" s="1">
        <v>650000</v>
      </c>
      <c r="D6597">
        <v>167000</v>
      </c>
      <c r="E6597" t="s">
        <v>14</v>
      </c>
      <c r="F6597" t="s">
        <v>25</v>
      </c>
      <c r="G6597" t="s">
        <v>12</v>
      </c>
      <c r="H6597" t="s">
        <v>121</v>
      </c>
      <c r="I6597" t="s">
        <v>1820</v>
      </c>
      <c r="J6597" t="s">
        <v>1629</v>
      </c>
      <c r="K6597" t="s">
        <v>1698</v>
      </c>
      <c r="L6597" t="s">
        <v>1686</v>
      </c>
      <c r="M6597">
        <v>5</v>
      </c>
    </row>
    <row r="6598" spans="1:13" x14ac:dyDescent="0.3">
      <c r="A6598" t="s">
        <v>1199</v>
      </c>
      <c r="B6598">
        <v>2008</v>
      </c>
      <c r="C6598" s="1">
        <v>75527</v>
      </c>
      <c r="D6598">
        <v>80000</v>
      </c>
      <c r="E6598" t="s">
        <v>10</v>
      </c>
      <c r="F6598" t="s">
        <v>25</v>
      </c>
      <c r="G6598" t="s">
        <v>12</v>
      </c>
      <c r="H6598" t="s">
        <v>121</v>
      </c>
      <c r="I6598" t="s">
        <v>1746</v>
      </c>
      <c r="J6598" t="s">
        <v>2546</v>
      </c>
      <c r="K6598" t="s">
        <v>2165</v>
      </c>
      <c r="L6598" t="s">
        <v>2547</v>
      </c>
      <c r="M6598">
        <v>5</v>
      </c>
    </row>
    <row r="6599" spans="1:13" x14ac:dyDescent="0.3">
      <c r="A6599" t="s">
        <v>534</v>
      </c>
      <c r="B6599">
        <v>2014</v>
      </c>
      <c r="C6599" s="1">
        <v>500000</v>
      </c>
      <c r="D6599">
        <v>17000</v>
      </c>
      <c r="E6599" t="s">
        <v>10</v>
      </c>
      <c r="F6599" t="s">
        <v>25</v>
      </c>
      <c r="G6599" t="s">
        <v>12</v>
      </c>
      <c r="H6599" t="s">
        <v>121</v>
      </c>
      <c r="I6599" t="s">
        <v>1723</v>
      </c>
      <c r="J6599" t="s">
        <v>1647</v>
      </c>
      <c r="K6599" t="s">
        <v>1724</v>
      </c>
      <c r="L6599" t="s">
        <v>1725</v>
      </c>
      <c r="M6599">
        <v>5</v>
      </c>
    </row>
    <row r="6600" spans="1:13" x14ac:dyDescent="0.3">
      <c r="A6600" t="s">
        <v>226</v>
      </c>
      <c r="B6600">
        <v>2017</v>
      </c>
      <c r="C6600" s="1">
        <v>550000</v>
      </c>
      <c r="D6600">
        <v>46000</v>
      </c>
      <c r="E6600" t="s">
        <v>10</v>
      </c>
      <c r="F6600" t="s">
        <v>25</v>
      </c>
      <c r="G6600" t="s">
        <v>12</v>
      </c>
      <c r="H6600" t="s">
        <v>121</v>
      </c>
      <c r="I6600" t="s">
        <v>1707</v>
      </c>
      <c r="J6600" t="s">
        <v>1647</v>
      </c>
      <c r="K6600" t="s">
        <v>1708</v>
      </c>
      <c r="L6600" t="s">
        <v>1709</v>
      </c>
      <c r="M6600">
        <v>5</v>
      </c>
    </row>
    <row r="6601" spans="1:13" x14ac:dyDescent="0.3">
      <c r="A6601" t="s">
        <v>1012</v>
      </c>
      <c r="B6601">
        <v>2015</v>
      </c>
      <c r="C6601" s="1">
        <v>475000</v>
      </c>
      <c r="D6601">
        <v>60000</v>
      </c>
      <c r="E6601" t="s">
        <v>14</v>
      </c>
      <c r="F6601" t="s">
        <v>25</v>
      </c>
      <c r="G6601" t="s">
        <v>12</v>
      </c>
      <c r="H6601" t="s">
        <v>121</v>
      </c>
      <c r="I6601" t="s">
        <v>1825</v>
      </c>
      <c r="J6601" t="s">
        <v>1625</v>
      </c>
      <c r="K6601" t="s">
        <v>1626</v>
      </c>
      <c r="L6601" t="s">
        <v>1627</v>
      </c>
      <c r="M6601">
        <v>5</v>
      </c>
    </row>
    <row r="6602" spans="1:13" x14ac:dyDescent="0.3">
      <c r="A6602" t="s">
        <v>818</v>
      </c>
      <c r="B6602">
        <v>2006</v>
      </c>
      <c r="C6602" s="1">
        <v>65000</v>
      </c>
      <c r="D6602">
        <v>198000</v>
      </c>
      <c r="E6602" t="s">
        <v>10</v>
      </c>
      <c r="F6602" t="s">
        <v>25</v>
      </c>
      <c r="G6602" t="s">
        <v>12</v>
      </c>
      <c r="H6602" t="s">
        <v>126</v>
      </c>
      <c r="I6602" t="s">
        <v>1677</v>
      </c>
      <c r="J6602" t="s">
        <v>1730</v>
      </c>
      <c r="K6602" t="s">
        <v>1660</v>
      </c>
      <c r="L6602" t="s">
        <v>1731</v>
      </c>
      <c r="M6602">
        <v>5</v>
      </c>
    </row>
    <row r="6603" spans="1:13" x14ac:dyDescent="0.3">
      <c r="A6603" t="s">
        <v>897</v>
      </c>
      <c r="B6603">
        <v>2015</v>
      </c>
      <c r="C6603" s="1">
        <v>425000</v>
      </c>
      <c r="D6603">
        <v>60000</v>
      </c>
      <c r="E6603" t="s">
        <v>14</v>
      </c>
      <c r="F6603" t="s">
        <v>25</v>
      </c>
      <c r="G6603" t="s">
        <v>12</v>
      </c>
      <c r="H6603" t="s">
        <v>121</v>
      </c>
      <c r="I6603" t="s">
        <v>2257</v>
      </c>
      <c r="J6603" t="s">
        <v>2179</v>
      </c>
      <c r="K6603" t="s">
        <v>2279</v>
      </c>
      <c r="L6603" t="s">
        <v>2259</v>
      </c>
      <c r="M6603">
        <v>5</v>
      </c>
    </row>
    <row r="6604" spans="1:13" x14ac:dyDescent="0.3">
      <c r="A6604" t="s">
        <v>1296</v>
      </c>
      <c r="B6604">
        <v>2012</v>
      </c>
      <c r="C6604" s="1">
        <v>476999</v>
      </c>
      <c r="D6604">
        <v>90000</v>
      </c>
      <c r="E6604" t="s">
        <v>14</v>
      </c>
      <c r="F6604" t="s">
        <v>25</v>
      </c>
      <c r="G6604" t="s">
        <v>12</v>
      </c>
      <c r="H6604" t="s">
        <v>151</v>
      </c>
      <c r="I6604" t="s">
        <v>2041</v>
      </c>
      <c r="J6604" t="s">
        <v>1659</v>
      </c>
      <c r="K6604" t="s">
        <v>2042</v>
      </c>
      <c r="L6604" t="s">
        <v>2043</v>
      </c>
      <c r="M6604">
        <v>5</v>
      </c>
    </row>
    <row r="6605" spans="1:13" x14ac:dyDescent="0.3">
      <c r="A6605" t="s">
        <v>240</v>
      </c>
      <c r="B6605">
        <v>2011</v>
      </c>
      <c r="C6605" s="1">
        <v>150000</v>
      </c>
      <c r="D6605">
        <v>40000</v>
      </c>
      <c r="E6605" t="s">
        <v>10</v>
      </c>
      <c r="F6605" t="s">
        <v>25</v>
      </c>
      <c r="G6605" t="s">
        <v>12</v>
      </c>
      <c r="H6605" t="s">
        <v>126</v>
      </c>
      <c r="I6605" t="s">
        <v>1970</v>
      </c>
      <c r="J6605" t="s">
        <v>2546</v>
      </c>
      <c r="K6605" t="s">
        <v>2458</v>
      </c>
      <c r="L6605" t="s">
        <v>2547</v>
      </c>
      <c r="M6605">
        <v>5</v>
      </c>
    </row>
    <row r="6606" spans="1:13" x14ac:dyDescent="0.3">
      <c r="A6606" t="s">
        <v>163</v>
      </c>
      <c r="B6606">
        <v>2011</v>
      </c>
      <c r="C6606" s="1">
        <v>225000</v>
      </c>
      <c r="D6606">
        <v>90000</v>
      </c>
      <c r="E6606" t="s">
        <v>10</v>
      </c>
      <c r="F6606" t="s">
        <v>25</v>
      </c>
      <c r="G6606" t="s">
        <v>12</v>
      </c>
      <c r="H6606" t="s">
        <v>121</v>
      </c>
      <c r="I6606" t="s">
        <v>1687</v>
      </c>
      <c r="J6606" t="s">
        <v>1655</v>
      </c>
      <c r="K6606" t="s">
        <v>1688</v>
      </c>
      <c r="L6606" t="s">
        <v>1689</v>
      </c>
      <c r="M6606">
        <v>5</v>
      </c>
    </row>
    <row r="6607" spans="1:13" x14ac:dyDescent="0.3">
      <c r="A6607" t="s">
        <v>163</v>
      </c>
      <c r="B6607">
        <v>2010</v>
      </c>
      <c r="C6607" s="1">
        <v>190000</v>
      </c>
      <c r="D6607">
        <v>80000</v>
      </c>
      <c r="E6607" t="s">
        <v>10</v>
      </c>
      <c r="F6607" t="s">
        <v>25</v>
      </c>
      <c r="G6607" t="s">
        <v>12</v>
      </c>
      <c r="H6607" t="s">
        <v>121</v>
      </c>
      <c r="I6607" t="s">
        <v>1687</v>
      </c>
      <c r="J6607" t="s">
        <v>1655</v>
      </c>
      <c r="K6607" t="s">
        <v>1688</v>
      </c>
      <c r="L6607" t="s">
        <v>1689</v>
      </c>
      <c r="M6607">
        <v>5</v>
      </c>
    </row>
    <row r="6608" spans="1:13" x14ac:dyDescent="0.3">
      <c r="A6608" t="s">
        <v>277</v>
      </c>
      <c r="B6608">
        <v>2003</v>
      </c>
      <c r="C6608" s="1">
        <v>100000</v>
      </c>
      <c r="D6608">
        <v>164000</v>
      </c>
      <c r="E6608" t="s">
        <v>10</v>
      </c>
      <c r="F6608" t="s">
        <v>25</v>
      </c>
      <c r="G6608" t="s">
        <v>12</v>
      </c>
      <c r="H6608" t="s">
        <v>154</v>
      </c>
      <c r="I6608" t="s">
        <v>1687</v>
      </c>
      <c r="J6608" t="s">
        <v>1655</v>
      </c>
      <c r="K6608" t="s">
        <v>1688</v>
      </c>
      <c r="L6608" t="s">
        <v>1689</v>
      </c>
      <c r="M6608">
        <v>5</v>
      </c>
    </row>
    <row r="6609" spans="1:13" x14ac:dyDescent="0.3">
      <c r="A6609" t="s">
        <v>1082</v>
      </c>
      <c r="B6609">
        <v>2011</v>
      </c>
      <c r="C6609" s="1">
        <v>400000</v>
      </c>
      <c r="D6609">
        <v>70000</v>
      </c>
      <c r="E6609" t="s">
        <v>14</v>
      </c>
      <c r="F6609" t="s">
        <v>25</v>
      </c>
      <c r="G6609" t="s">
        <v>12</v>
      </c>
      <c r="H6609" t="s">
        <v>126</v>
      </c>
      <c r="I6609" t="s">
        <v>1994</v>
      </c>
      <c r="J6609" t="s">
        <v>2164</v>
      </c>
      <c r="K6609" t="s">
        <v>2165</v>
      </c>
      <c r="L6609" t="s">
        <v>2166</v>
      </c>
      <c r="M6609">
        <v>7</v>
      </c>
    </row>
    <row r="6610" spans="1:13" x14ac:dyDescent="0.3">
      <c r="A6610" t="s">
        <v>3801</v>
      </c>
      <c r="B6610">
        <v>2016</v>
      </c>
      <c r="C6610" s="1">
        <v>1350000</v>
      </c>
      <c r="D6610">
        <v>74000</v>
      </c>
      <c r="E6610" t="s">
        <v>10</v>
      </c>
      <c r="F6610" t="s">
        <v>11</v>
      </c>
      <c r="G6610" t="s">
        <v>19</v>
      </c>
      <c r="H6610" t="s">
        <v>121</v>
      </c>
      <c r="I6610" t="s">
        <v>2366</v>
      </c>
      <c r="J6610" t="s">
        <v>2356</v>
      </c>
      <c r="K6610" t="s">
        <v>2128</v>
      </c>
      <c r="L6610" t="s">
        <v>3875</v>
      </c>
      <c r="M6610">
        <v>5</v>
      </c>
    </row>
    <row r="6611" spans="1:13" x14ac:dyDescent="0.3">
      <c r="A6611" t="s">
        <v>1576</v>
      </c>
      <c r="B6611">
        <v>2018</v>
      </c>
      <c r="C6611" s="1">
        <v>900000</v>
      </c>
      <c r="D6611">
        <v>12000</v>
      </c>
      <c r="E6611" t="s">
        <v>14</v>
      </c>
      <c r="F6611" t="s">
        <v>11</v>
      </c>
      <c r="G6611" t="s">
        <v>12</v>
      </c>
      <c r="H6611" t="s">
        <v>121</v>
      </c>
      <c r="I6611" t="s">
        <v>2151</v>
      </c>
      <c r="J6611" t="s">
        <v>2152</v>
      </c>
      <c r="K6611" t="s">
        <v>2153</v>
      </c>
      <c r="L6611" t="s">
        <v>2154</v>
      </c>
      <c r="M6611">
        <v>6</v>
      </c>
    </row>
    <row r="6612" spans="1:13" x14ac:dyDescent="0.3">
      <c r="A6612" t="s">
        <v>2071</v>
      </c>
      <c r="B6612">
        <v>2017</v>
      </c>
      <c r="C6612" s="1">
        <v>969999</v>
      </c>
      <c r="D6612">
        <v>26500</v>
      </c>
      <c r="E6612" t="s">
        <v>14</v>
      </c>
      <c r="F6612" t="s">
        <v>11</v>
      </c>
      <c r="G6612" t="s">
        <v>12</v>
      </c>
      <c r="H6612" t="s">
        <v>121</v>
      </c>
      <c r="I6612" t="s">
        <v>2072</v>
      </c>
      <c r="J6612" t="s">
        <v>1742</v>
      </c>
      <c r="K6612" t="s">
        <v>2073</v>
      </c>
      <c r="L6612" t="s">
        <v>2074</v>
      </c>
      <c r="M6612">
        <v>7</v>
      </c>
    </row>
    <row r="6613" spans="1:13" x14ac:dyDescent="0.3">
      <c r="A6613" t="s">
        <v>527</v>
      </c>
      <c r="B6613">
        <v>2016</v>
      </c>
      <c r="C6613" s="1">
        <v>475000</v>
      </c>
      <c r="D6613">
        <v>45629</v>
      </c>
      <c r="E6613" t="s">
        <v>10</v>
      </c>
      <c r="F6613" t="s">
        <v>512</v>
      </c>
      <c r="G6613" t="s">
        <v>19</v>
      </c>
      <c r="H6613" t="s">
        <v>121</v>
      </c>
      <c r="I6613" t="s">
        <v>1677</v>
      </c>
      <c r="J6613" t="s">
        <v>1647</v>
      </c>
      <c r="K6613" t="s">
        <v>1648</v>
      </c>
      <c r="L6613" t="s">
        <v>1649</v>
      </c>
      <c r="M6613">
        <v>5</v>
      </c>
    </row>
    <row r="6614" spans="1:13" x14ac:dyDescent="0.3">
      <c r="A6614" t="s">
        <v>864</v>
      </c>
      <c r="B6614">
        <v>2019</v>
      </c>
      <c r="C6614" s="1">
        <v>740000</v>
      </c>
      <c r="D6614">
        <v>35000</v>
      </c>
      <c r="E6614" t="s">
        <v>14</v>
      </c>
      <c r="F6614" t="s">
        <v>25</v>
      </c>
      <c r="G6614" t="s">
        <v>12</v>
      </c>
      <c r="H6614" t="s">
        <v>121</v>
      </c>
      <c r="I6614" t="s">
        <v>2749</v>
      </c>
      <c r="J6614" t="s">
        <v>2039</v>
      </c>
      <c r="K6614" t="s">
        <v>2124</v>
      </c>
      <c r="L6614" t="s">
        <v>2171</v>
      </c>
      <c r="M6614">
        <v>7</v>
      </c>
    </row>
    <row r="6615" spans="1:13" x14ac:dyDescent="0.3">
      <c r="A6615" t="s">
        <v>637</v>
      </c>
      <c r="B6615">
        <v>2018</v>
      </c>
      <c r="C6615" s="1">
        <v>400000</v>
      </c>
      <c r="D6615">
        <v>15000</v>
      </c>
      <c r="E6615" t="s">
        <v>10</v>
      </c>
      <c r="F6615" t="s">
        <v>25</v>
      </c>
      <c r="G6615" t="s">
        <v>12</v>
      </c>
      <c r="H6615" t="s">
        <v>121</v>
      </c>
      <c r="I6615" t="s">
        <v>1680</v>
      </c>
      <c r="J6615" t="s">
        <v>1681</v>
      </c>
      <c r="K6615" t="s">
        <v>1682</v>
      </c>
      <c r="L6615" t="s">
        <v>1683</v>
      </c>
      <c r="M6615">
        <v>6</v>
      </c>
    </row>
    <row r="6616" spans="1:13" x14ac:dyDescent="0.3">
      <c r="A6616" t="s">
        <v>2099</v>
      </c>
      <c r="B6616">
        <v>2018</v>
      </c>
      <c r="C6616" s="1">
        <v>430000</v>
      </c>
      <c r="D6616">
        <v>14000</v>
      </c>
      <c r="E6616" t="s">
        <v>10</v>
      </c>
      <c r="F6616" t="s">
        <v>25</v>
      </c>
      <c r="G6616" t="s">
        <v>12</v>
      </c>
      <c r="H6616" t="s">
        <v>121</v>
      </c>
      <c r="I6616" t="s">
        <v>1821</v>
      </c>
      <c r="J6616" t="s">
        <v>1730</v>
      </c>
      <c r="K6616" t="s">
        <v>1843</v>
      </c>
      <c r="L6616" t="s">
        <v>1731</v>
      </c>
      <c r="M6616">
        <v>5</v>
      </c>
    </row>
    <row r="6617" spans="1:13" x14ac:dyDescent="0.3">
      <c r="A6617" t="s">
        <v>2196</v>
      </c>
      <c r="B6617">
        <v>2019</v>
      </c>
      <c r="C6617" s="1">
        <v>1132000</v>
      </c>
      <c r="D6617">
        <v>20000</v>
      </c>
      <c r="E6617" t="s">
        <v>10</v>
      </c>
      <c r="F6617" t="s">
        <v>25</v>
      </c>
      <c r="G6617" t="s">
        <v>12</v>
      </c>
      <c r="H6617" t="s">
        <v>121</v>
      </c>
      <c r="I6617" t="s">
        <v>1733</v>
      </c>
      <c r="J6617" t="s">
        <v>1647</v>
      </c>
      <c r="K6617" t="s">
        <v>2197</v>
      </c>
      <c r="L6617" t="s">
        <v>2198</v>
      </c>
      <c r="M6617">
        <v>5</v>
      </c>
    </row>
    <row r="6618" spans="1:13" x14ac:dyDescent="0.3">
      <c r="A6618" t="s">
        <v>605</v>
      </c>
      <c r="B6618">
        <v>2017</v>
      </c>
      <c r="C6618" s="1">
        <v>352000</v>
      </c>
      <c r="D6618">
        <v>68850</v>
      </c>
      <c r="E6618" t="s">
        <v>10</v>
      </c>
      <c r="F6618" t="s">
        <v>11</v>
      </c>
      <c r="G6618" t="s">
        <v>12</v>
      </c>
      <c r="H6618" t="s">
        <v>121</v>
      </c>
      <c r="I6618" t="s">
        <v>1677</v>
      </c>
      <c r="J6618" t="s">
        <v>1730</v>
      </c>
      <c r="K6618" t="s">
        <v>1660</v>
      </c>
      <c r="L6618" t="s">
        <v>1731</v>
      </c>
      <c r="M6618">
        <v>5</v>
      </c>
    </row>
    <row r="6619" spans="1:13" x14ac:dyDescent="0.3">
      <c r="A6619" t="s">
        <v>1162</v>
      </c>
      <c r="B6619">
        <v>2016</v>
      </c>
      <c r="C6619" s="1">
        <v>252999</v>
      </c>
      <c r="D6619">
        <v>45775</v>
      </c>
      <c r="E6619" t="s">
        <v>10</v>
      </c>
      <c r="F6619" t="s">
        <v>11</v>
      </c>
      <c r="G6619" t="s">
        <v>12</v>
      </c>
      <c r="H6619" t="s">
        <v>121</v>
      </c>
      <c r="I6619" t="s">
        <v>2188</v>
      </c>
      <c r="J6619" t="s">
        <v>1704</v>
      </c>
      <c r="K6619" t="s">
        <v>2064</v>
      </c>
      <c r="L6619" t="s">
        <v>1706</v>
      </c>
      <c r="M6619">
        <v>5</v>
      </c>
    </row>
    <row r="6620" spans="1:13" x14ac:dyDescent="0.3">
      <c r="A6620" t="s">
        <v>363</v>
      </c>
      <c r="B6620">
        <v>2012</v>
      </c>
      <c r="C6620" s="1">
        <v>80000</v>
      </c>
      <c r="D6620">
        <v>70000</v>
      </c>
      <c r="E6620" t="s">
        <v>10</v>
      </c>
      <c r="F6620" t="s">
        <v>25</v>
      </c>
      <c r="G6620" t="s">
        <v>12</v>
      </c>
      <c r="H6620" t="s">
        <v>126</v>
      </c>
      <c r="I6620" t="s">
        <v>2052</v>
      </c>
      <c r="J6620" t="s">
        <v>2546</v>
      </c>
      <c r="K6620" t="s">
        <v>1920</v>
      </c>
      <c r="L6620" t="s">
        <v>2547</v>
      </c>
      <c r="M6620">
        <v>5</v>
      </c>
    </row>
    <row r="6621" spans="1:13" x14ac:dyDescent="0.3">
      <c r="A6621" t="s">
        <v>258</v>
      </c>
      <c r="B6621">
        <v>2015</v>
      </c>
      <c r="C6621" s="1">
        <v>313000</v>
      </c>
      <c r="D6621">
        <v>68203</v>
      </c>
      <c r="E6621" t="s">
        <v>10</v>
      </c>
      <c r="F6621" t="s">
        <v>11</v>
      </c>
      <c r="G6621" t="s">
        <v>12</v>
      </c>
      <c r="H6621" t="s">
        <v>121</v>
      </c>
      <c r="I6621" t="s">
        <v>1866</v>
      </c>
      <c r="J6621" t="s">
        <v>1730</v>
      </c>
      <c r="K6621" t="s">
        <v>1758</v>
      </c>
      <c r="L6621" t="s">
        <v>1731</v>
      </c>
      <c r="M6621">
        <v>5</v>
      </c>
    </row>
    <row r="6622" spans="1:13" x14ac:dyDescent="0.3">
      <c r="A6622" t="s">
        <v>3199</v>
      </c>
      <c r="B6622">
        <v>2014</v>
      </c>
      <c r="C6622" s="1">
        <v>380000</v>
      </c>
      <c r="D6622">
        <v>30000</v>
      </c>
      <c r="E6622" t="s">
        <v>10</v>
      </c>
      <c r="F6622" t="s">
        <v>25</v>
      </c>
      <c r="G6622" t="s">
        <v>12</v>
      </c>
      <c r="H6622" t="s">
        <v>126</v>
      </c>
      <c r="I6622" t="s">
        <v>1677</v>
      </c>
      <c r="J6622" t="s">
        <v>1647</v>
      </c>
      <c r="K6622" t="s">
        <v>1648</v>
      </c>
      <c r="L6622" t="s">
        <v>2264</v>
      </c>
      <c r="M6622">
        <v>5</v>
      </c>
    </row>
    <row r="6623" spans="1:13" x14ac:dyDescent="0.3">
      <c r="A6623" t="s">
        <v>639</v>
      </c>
      <c r="B6623">
        <v>2018</v>
      </c>
      <c r="C6623" s="1">
        <v>350000</v>
      </c>
      <c r="D6623">
        <v>25000</v>
      </c>
      <c r="E6623" t="s">
        <v>10</v>
      </c>
      <c r="F6623" t="s">
        <v>25</v>
      </c>
      <c r="G6623" t="s">
        <v>12</v>
      </c>
      <c r="H6623" t="s">
        <v>121</v>
      </c>
      <c r="I6623" t="s">
        <v>2080</v>
      </c>
      <c r="J6623" t="s">
        <v>2081</v>
      </c>
      <c r="K6623" t="s">
        <v>2082</v>
      </c>
      <c r="L6623" t="s">
        <v>2083</v>
      </c>
      <c r="M6623">
        <v>5</v>
      </c>
    </row>
    <row r="6624" spans="1:13" x14ac:dyDescent="0.3">
      <c r="A6624" t="s">
        <v>449</v>
      </c>
      <c r="B6624">
        <v>2016</v>
      </c>
      <c r="C6624" s="1">
        <v>600000</v>
      </c>
      <c r="D6624">
        <v>90000</v>
      </c>
      <c r="E6624" t="s">
        <v>14</v>
      </c>
      <c r="F6624" t="s">
        <v>25</v>
      </c>
      <c r="G6624" t="s">
        <v>12</v>
      </c>
      <c r="H6624" t="s">
        <v>126</v>
      </c>
      <c r="I6624" t="s">
        <v>2531</v>
      </c>
      <c r="J6624" t="s">
        <v>1667</v>
      </c>
      <c r="K6624" t="s">
        <v>1909</v>
      </c>
      <c r="L6624" t="s">
        <v>1686</v>
      </c>
      <c r="M6624">
        <v>5</v>
      </c>
    </row>
    <row r="6625" spans="1:13" x14ac:dyDescent="0.3">
      <c r="A6625" t="s">
        <v>3876</v>
      </c>
      <c r="B6625">
        <v>2011</v>
      </c>
      <c r="C6625" s="1">
        <v>88000</v>
      </c>
      <c r="D6625">
        <v>97343</v>
      </c>
      <c r="E6625" t="s">
        <v>14</v>
      </c>
      <c r="F6625" t="s">
        <v>11</v>
      </c>
      <c r="G6625" t="s">
        <v>12</v>
      </c>
      <c r="H6625" t="s">
        <v>121</v>
      </c>
      <c r="I6625" t="s">
        <v>1868</v>
      </c>
      <c r="J6625" t="s">
        <v>1625</v>
      </c>
      <c r="K6625" t="s">
        <v>1640</v>
      </c>
      <c r="L6625" t="s">
        <v>1806</v>
      </c>
      <c r="M6625">
        <v>5</v>
      </c>
    </row>
    <row r="6626" spans="1:13" x14ac:dyDescent="0.3">
      <c r="A6626" t="s">
        <v>1178</v>
      </c>
      <c r="B6626">
        <v>2008</v>
      </c>
      <c r="C6626" s="1">
        <v>160000</v>
      </c>
      <c r="D6626">
        <v>70000</v>
      </c>
      <c r="E6626" t="s">
        <v>10</v>
      </c>
      <c r="F6626" t="s">
        <v>25</v>
      </c>
      <c r="G6626" t="s">
        <v>12</v>
      </c>
      <c r="H6626" t="s">
        <v>151</v>
      </c>
      <c r="I6626" t="s">
        <v>1687</v>
      </c>
      <c r="J6626" t="s">
        <v>1655</v>
      </c>
      <c r="K6626" t="s">
        <v>1721</v>
      </c>
      <c r="L6626" t="s">
        <v>1722</v>
      </c>
      <c r="M6626">
        <v>8</v>
      </c>
    </row>
    <row r="6627" spans="1:13" x14ac:dyDescent="0.3">
      <c r="A6627" t="s">
        <v>843</v>
      </c>
      <c r="B6627">
        <v>2008</v>
      </c>
      <c r="C6627" s="1">
        <v>125000</v>
      </c>
      <c r="D6627">
        <v>70000</v>
      </c>
      <c r="E6627" t="s">
        <v>10</v>
      </c>
      <c r="F6627" t="s">
        <v>25</v>
      </c>
      <c r="G6627" t="s">
        <v>12</v>
      </c>
      <c r="H6627" t="s">
        <v>151</v>
      </c>
      <c r="I6627" t="s">
        <v>1676</v>
      </c>
      <c r="J6627" t="s">
        <v>1676</v>
      </c>
      <c r="K6627" t="s">
        <v>1676</v>
      </c>
      <c r="L6627" t="s">
        <v>1676</v>
      </c>
    </row>
    <row r="6628" spans="1:13" x14ac:dyDescent="0.3">
      <c r="A6628" t="s">
        <v>1097</v>
      </c>
      <c r="B6628">
        <v>2014</v>
      </c>
      <c r="C6628" s="1">
        <v>290000</v>
      </c>
      <c r="D6628">
        <v>31000</v>
      </c>
      <c r="E6628" t="s">
        <v>10</v>
      </c>
      <c r="F6628" t="s">
        <v>25</v>
      </c>
      <c r="G6628" t="s">
        <v>12</v>
      </c>
      <c r="H6628" t="s">
        <v>121</v>
      </c>
      <c r="I6628" t="s">
        <v>1807</v>
      </c>
      <c r="J6628" t="s">
        <v>1647</v>
      </c>
      <c r="K6628" t="s">
        <v>1808</v>
      </c>
      <c r="L6628" t="s">
        <v>2118</v>
      </c>
      <c r="M6628">
        <v>5</v>
      </c>
    </row>
    <row r="6629" spans="1:13" x14ac:dyDescent="0.3">
      <c r="A6629" t="s">
        <v>2682</v>
      </c>
      <c r="B6629">
        <v>2014</v>
      </c>
      <c r="C6629" s="1">
        <v>650000</v>
      </c>
      <c r="D6629">
        <v>70000</v>
      </c>
      <c r="E6629" t="s">
        <v>14</v>
      </c>
      <c r="F6629" t="s">
        <v>25</v>
      </c>
      <c r="G6629" t="s">
        <v>12</v>
      </c>
      <c r="H6629" t="s">
        <v>121</v>
      </c>
      <c r="I6629" t="s">
        <v>2340</v>
      </c>
      <c r="J6629" t="s">
        <v>1742</v>
      </c>
      <c r="K6629" t="s">
        <v>1877</v>
      </c>
      <c r="L6629" t="s">
        <v>2357</v>
      </c>
      <c r="M6629">
        <v>7</v>
      </c>
    </row>
    <row r="6630" spans="1:13" x14ac:dyDescent="0.3">
      <c r="A6630" t="s">
        <v>1358</v>
      </c>
      <c r="B6630">
        <v>2015</v>
      </c>
      <c r="C6630" s="1">
        <v>380000</v>
      </c>
      <c r="D6630">
        <v>20000</v>
      </c>
      <c r="E6630" t="s">
        <v>22</v>
      </c>
      <c r="F6630" t="s">
        <v>25</v>
      </c>
      <c r="G6630" t="s">
        <v>12</v>
      </c>
      <c r="H6630" t="s">
        <v>121</v>
      </c>
      <c r="I6630" t="s">
        <v>2621</v>
      </c>
      <c r="J6630" t="s">
        <v>1814</v>
      </c>
      <c r="K6630" t="s">
        <v>2247</v>
      </c>
      <c r="L6630" t="s">
        <v>2248</v>
      </c>
      <c r="M6630">
        <v>5</v>
      </c>
    </row>
    <row r="6631" spans="1:13" x14ac:dyDescent="0.3">
      <c r="A6631" t="s">
        <v>444</v>
      </c>
      <c r="B6631">
        <v>2014</v>
      </c>
      <c r="C6631" s="1">
        <v>180000</v>
      </c>
      <c r="D6631">
        <v>62000</v>
      </c>
      <c r="E6631" t="s">
        <v>10</v>
      </c>
      <c r="F6631" t="s">
        <v>25</v>
      </c>
      <c r="G6631" t="s">
        <v>12</v>
      </c>
      <c r="H6631" t="s">
        <v>121</v>
      </c>
      <c r="I6631" t="s">
        <v>2031</v>
      </c>
      <c r="J6631" t="s">
        <v>2250</v>
      </c>
      <c r="K6631" t="s">
        <v>2251</v>
      </c>
      <c r="L6631" t="s">
        <v>2252</v>
      </c>
      <c r="M6631">
        <v>5</v>
      </c>
    </row>
    <row r="6632" spans="1:13" x14ac:dyDescent="0.3">
      <c r="A6632" t="s">
        <v>120</v>
      </c>
      <c r="B6632">
        <v>2008</v>
      </c>
      <c r="C6632" s="1">
        <v>75000</v>
      </c>
      <c r="D6632">
        <v>29000</v>
      </c>
      <c r="E6632" t="s">
        <v>10</v>
      </c>
      <c r="F6632" t="s">
        <v>25</v>
      </c>
      <c r="G6632" t="s">
        <v>12</v>
      </c>
      <c r="H6632" t="s">
        <v>121</v>
      </c>
      <c r="I6632" t="s">
        <v>1642</v>
      </c>
      <c r="J6632" t="s">
        <v>1655</v>
      </c>
      <c r="K6632" t="s">
        <v>1656</v>
      </c>
      <c r="L6632" t="s">
        <v>1657</v>
      </c>
      <c r="M6632">
        <v>4</v>
      </c>
    </row>
    <row r="6633" spans="1:13" x14ac:dyDescent="0.3">
      <c r="A6633" t="s">
        <v>1740</v>
      </c>
      <c r="B6633">
        <v>2012</v>
      </c>
      <c r="C6633" s="1">
        <v>132000</v>
      </c>
      <c r="D6633">
        <v>82507</v>
      </c>
      <c r="E6633" t="s">
        <v>14</v>
      </c>
      <c r="F6633" t="s">
        <v>11</v>
      </c>
      <c r="G6633" t="s">
        <v>12</v>
      </c>
      <c r="H6633" t="s">
        <v>121</v>
      </c>
      <c r="I6633" t="s">
        <v>1741</v>
      </c>
      <c r="J6633" t="s">
        <v>1742</v>
      </c>
      <c r="K6633" t="s">
        <v>1743</v>
      </c>
      <c r="L6633" t="s">
        <v>1744</v>
      </c>
      <c r="M6633">
        <v>7</v>
      </c>
    </row>
    <row r="6634" spans="1:13" x14ac:dyDescent="0.3">
      <c r="A6634" t="s">
        <v>458</v>
      </c>
      <c r="B6634">
        <v>2010</v>
      </c>
      <c r="C6634" s="1">
        <v>110000</v>
      </c>
      <c r="D6634">
        <v>60000</v>
      </c>
      <c r="E6634" t="s">
        <v>10</v>
      </c>
      <c r="F6634" t="s">
        <v>25</v>
      </c>
      <c r="G6634" t="s">
        <v>12</v>
      </c>
      <c r="H6634" t="s">
        <v>126</v>
      </c>
      <c r="I6634" t="s">
        <v>1723</v>
      </c>
      <c r="J6634" t="s">
        <v>1704</v>
      </c>
      <c r="K6634" t="s">
        <v>2181</v>
      </c>
      <c r="L6634" t="s">
        <v>2182</v>
      </c>
      <c r="M6634">
        <v>5</v>
      </c>
    </row>
    <row r="6635" spans="1:13" x14ac:dyDescent="0.3">
      <c r="A6635" t="s">
        <v>275</v>
      </c>
      <c r="B6635">
        <v>2018</v>
      </c>
      <c r="C6635" s="1">
        <v>390000</v>
      </c>
      <c r="D6635">
        <v>10000</v>
      </c>
      <c r="E6635" t="s">
        <v>10</v>
      </c>
      <c r="F6635" t="s">
        <v>25</v>
      </c>
      <c r="G6635" t="s">
        <v>12</v>
      </c>
      <c r="H6635" t="s">
        <v>121</v>
      </c>
      <c r="I6635" t="s">
        <v>1729</v>
      </c>
      <c r="J6635" t="s">
        <v>1730</v>
      </c>
      <c r="K6635" t="s">
        <v>1758</v>
      </c>
      <c r="L6635" t="s">
        <v>1731</v>
      </c>
      <c r="M6635">
        <v>5</v>
      </c>
    </row>
    <row r="6636" spans="1:13" x14ac:dyDescent="0.3">
      <c r="A6636" t="s">
        <v>448</v>
      </c>
      <c r="B6636">
        <v>2015</v>
      </c>
      <c r="C6636" s="1">
        <v>550000</v>
      </c>
      <c r="D6636">
        <v>70000</v>
      </c>
      <c r="E6636" t="s">
        <v>10</v>
      </c>
      <c r="F6636" t="s">
        <v>25</v>
      </c>
      <c r="G6636" t="s">
        <v>12</v>
      </c>
      <c r="H6636" t="s">
        <v>121</v>
      </c>
      <c r="I6636" t="s">
        <v>1723</v>
      </c>
      <c r="J6636" t="s">
        <v>1647</v>
      </c>
      <c r="K6636" t="s">
        <v>1724</v>
      </c>
      <c r="L6636" t="s">
        <v>1725</v>
      </c>
      <c r="M6636">
        <v>5</v>
      </c>
    </row>
    <row r="6637" spans="1:13" x14ac:dyDescent="0.3">
      <c r="A6637" t="s">
        <v>269</v>
      </c>
      <c r="B6637">
        <v>2004</v>
      </c>
      <c r="C6637" s="1">
        <v>70000</v>
      </c>
      <c r="D6637">
        <v>70000</v>
      </c>
      <c r="E6637" t="s">
        <v>10</v>
      </c>
      <c r="F6637" t="s">
        <v>25</v>
      </c>
      <c r="G6637" t="s">
        <v>12</v>
      </c>
      <c r="H6637" t="s">
        <v>126</v>
      </c>
      <c r="I6637" t="s">
        <v>1676</v>
      </c>
      <c r="J6637" t="s">
        <v>1676</v>
      </c>
      <c r="K6637" t="s">
        <v>1676</v>
      </c>
      <c r="L6637" t="s">
        <v>1676</v>
      </c>
    </row>
    <row r="6638" spans="1:13" x14ac:dyDescent="0.3">
      <c r="A6638" t="s">
        <v>245</v>
      </c>
      <c r="B6638">
        <v>2008</v>
      </c>
      <c r="C6638" s="1">
        <v>70000</v>
      </c>
      <c r="D6638">
        <v>59400</v>
      </c>
      <c r="E6638" t="s">
        <v>10</v>
      </c>
      <c r="F6638" t="s">
        <v>25</v>
      </c>
      <c r="G6638" t="s">
        <v>12</v>
      </c>
      <c r="H6638" t="s">
        <v>151</v>
      </c>
      <c r="I6638" t="s">
        <v>1642</v>
      </c>
      <c r="J6638" t="s">
        <v>1655</v>
      </c>
      <c r="K6638" t="s">
        <v>1656</v>
      </c>
      <c r="L6638" t="s">
        <v>1657</v>
      </c>
      <c r="M6638">
        <v>4</v>
      </c>
    </row>
    <row r="6639" spans="1:13" x14ac:dyDescent="0.3">
      <c r="A6639" t="s">
        <v>241</v>
      </c>
      <c r="B6639">
        <v>2013</v>
      </c>
      <c r="C6639" s="1">
        <v>275000</v>
      </c>
      <c r="D6639">
        <v>20000</v>
      </c>
      <c r="E6639" t="s">
        <v>10</v>
      </c>
      <c r="F6639" t="s">
        <v>25</v>
      </c>
      <c r="G6639" t="s">
        <v>12</v>
      </c>
      <c r="H6639" t="s">
        <v>121</v>
      </c>
      <c r="I6639" t="s">
        <v>2031</v>
      </c>
      <c r="J6639" t="s">
        <v>2250</v>
      </c>
      <c r="K6639" t="s">
        <v>2251</v>
      </c>
      <c r="L6639" t="s">
        <v>2252</v>
      </c>
      <c r="M6639">
        <v>5</v>
      </c>
    </row>
    <row r="6640" spans="1:13" x14ac:dyDescent="0.3">
      <c r="A6640" t="s">
        <v>222</v>
      </c>
      <c r="B6640">
        <v>2009</v>
      </c>
      <c r="C6640" s="1">
        <v>250000</v>
      </c>
      <c r="D6640">
        <v>125876</v>
      </c>
      <c r="E6640" t="s">
        <v>10</v>
      </c>
      <c r="F6640" t="s">
        <v>25</v>
      </c>
      <c r="G6640" t="s">
        <v>12</v>
      </c>
      <c r="H6640" t="s">
        <v>126</v>
      </c>
      <c r="I6640" t="s">
        <v>1962</v>
      </c>
      <c r="J6640" t="s">
        <v>2614</v>
      </c>
      <c r="K6640" t="s">
        <v>2615</v>
      </c>
      <c r="L6640" t="s">
        <v>2616</v>
      </c>
      <c r="M6640">
        <v>5</v>
      </c>
    </row>
    <row r="6641" spans="1:13" x14ac:dyDescent="0.3">
      <c r="A6641" t="s">
        <v>3877</v>
      </c>
      <c r="B6641">
        <v>2017</v>
      </c>
      <c r="C6641" s="1">
        <v>1250000</v>
      </c>
      <c r="D6641">
        <v>56800</v>
      </c>
      <c r="E6641" t="s">
        <v>14</v>
      </c>
      <c r="F6641" t="s">
        <v>25</v>
      </c>
      <c r="G6641" t="s">
        <v>12</v>
      </c>
      <c r="H6641" t="s">
        <v>121</v>
      </c>
      <c r="I6641" t="s">
        <v>3649</v>
      </c>
      <c r="J6641" t="s">
        <v>2409</v>
      </c>
      <c r="K6641" t="s">
        <v>3878</v>
      </c>
      <c r="L6641" t="s">
        <v>3879</v>
      </c>
      <c r="M6641">
        <v>5</v>
      </c>
    </row>
    <row r="6642" spans="1:13" x14ac:dyDescent="0.3">
      <c r="A6642" t="s">
        <v>1374</v>
      </c>
      <c r="B6642">
        <v>2014</v>
      </c>
      <c r="C6642" s="1">
        <v>1500000</v>
      </c>
      <c r="D6642">
        <v>60000</v>
      </c>
      <c r="E6642" t="s">
        <v>14</v>
      </c>
      <c r="F6642" t="s">
        <v>25</v>
      </c>
      <c r="G6642" t="s">
        <v>19</v>
      </c>
      <c r="H6642" t="s">
        <v>121</v>
      </c>
      <c r="I6642" t="s">
        <v>2151</v>
      </c>
      <c r="J6642" t="s">
        <v>1793</v>
      </c>
      <c r="K6642" t="s">
        <v>2509</v>
      </c>
      <c r="L6642" t="s">
        <v>2510</v>
      </c>
      <c r="M6642">
        <v>5</v>
      </c>
    </row>
    <row r="6643" spans="1:13" x14ac:dyDescent="0.3">
      <c r="A6643" t="s">
        <v>576</v>
      </c>
      <c r="B6643">
        <v>2014</v>
      </c>
      <c r="C6643" s="1">
        <v>325000</v>
      </c>
      <c r="D6643">
        <v>65204</v>
      </c>
      <c r="E6643" t="s">
        <v>10</v>
      </c>
      <c r="F6643" t="s">
        <v>512</v>
      </c>
      <c r="G6643" t="s">
        <v>19</v>
      </c>
      <c r="H6643" t="s">
        <v>121</v>
      </c>
      <c r="I6643" t="s">
        <v>1842</v>
      </c>
      <c r="J6643" t="s">
        <v>1730</v>
      </c>
      <c r="K6643" t="s">
        <v>1843</v>
      </c>
      <c r="L6643" t="s">
        <v>1731</v>
      </c>
      <c r="M6643">
        <v>5</v>
      </c>
    </row>
    <row r="6644" spans="1:13" x14ac:dyDescent="0.3">
      <c r="A6644" t="s">
        <v>3880</v>
      </c>
      <c r="B6644">
        <v>2019</v>
      </c>
      <c r="C6644" s="1">
        <v>1150000</v>
      </c>
      <c r="D6644">
        <v>2286</v>
      </c>
      <c r="E6644" t="s">
        <v>10</v>
      </c>
      <c r="F6644" t="s">
        <v>512</v>
      </c>
      <c r="G6644" t="s">
        <v>19</v>
      </c>
      <c r="H6644" t="s">
        <v>121</v>
      </c>
      <c r="I6644" t="s">
        <v>1680</v>
      </c>
      <c r="J6644" t="s">
        <v>1730</v>
      </c>
      <c r="K6644" t="s">
        <v>2569</v>
      </c>
      <c r="L6644" t="s">
        <v>3550</v>
      </c>
      <c r="M6644">
        <v>5</v>
      </c>
    </row>
    <row r="6645" spans="1:13" x14ac:dyDescent="0.3">
      <c r="A6645" t="s">
        <v>2228</v>
      </c>
      <c r="B6645">
        <v>2018</v>
      </c>
      <c r="C6645" s="1">
        <v>655000</v>
      </c>
      <c r="D6645">
        <v>15732</v>
      </c>
      <c r="E6645" t="s">
        <v>10</v>
      </c>
      <c r="F6645" t="s">
        <v>11</v>
      </c>
      <c r="G6645" t="s">
        <v>19</v>
      </c>
      <c r="H6645" t="s">
        <v>121</v>
      </c>
      <c r="I6645" t="s">
        <v>1817</v>
      </c>
      <c r="J6645" t="s">
        <v>1647</v>
      </c>
      <c r="K6645" t="s">
        <v>1870</v>
      </c>
      <c r="L6645" t="s">
        <v>1871</v>
      </c>
      <c r="M6645">
        <v>5</v>
      </c>
    </row>
    <row r="6646" spans="1:13" x14ac:dyDescent="0.3">
      <c r="A6646" t="s">
        <v>2543</v>
      </c>
      <c r="B6646">
        <v>2019</v>
      </c>
      <c r="C6646" s="1">
        <v>890000</v>
      </c>
      <c r="D6646">
        <v>13000</v>
      </c>
      <c r="E6646" t="s">
        <v>14</v>
      </c>
      <c r="F6646" t="s">
        <v>11</v>
      </c>
      <c r="G6646" t="s">
        <v>12</v>
      </c>
      <c r="H6646" t="s">
        <v>121</v>
      </c>
      <c r="I6646" t="s">
        <v>2544</v>
      </c>
      <c r="J6646" t="s">
        <v>2164</v>
      </c>
      <c r="K6646" t="s">
        <v>2165</v>
      </c>
      <c r="L6646" t="s">
        <v>2545</v>
      </c>
      <c r="M6646">
        <v>7</v>
      </c>
    </row>
    <row r="6647" spans="1:13" x14ac:dyDescent="0.3">
      <c r="A6647" t="s">
        <v>825</v>
      </c>
      <c r="B6647">
        <v>2018</v>
      </c>
      <c r="C6647" s="1">
        <v>525000</v>
      </c>
      <c r="D6647">
        <v>33000</v>
      </c>
      <c r="E6647" t="s">
        <v>10</v>
      </c>
      <c r="F6647" t="s">
        <v>11</v>
      </c>
      <c r="G6647" t="s">
        <v>12</v>
      </c>
      <c r="H6647" t="s">
        <v>121</v>
      </c>
      <c r="I6647" t="s">
        <v>2697</v>
      </c>
      <c r="J6647" t="s">
        <v>1647</v>
      </c>
      <c r="K6647" t="s">
        <v>1870</v>
      </c>
      <c r="L6647" t="s">
        <v>1871</v>
      </c>
      <c r="M6647">
        <v>5</v>
      </c>
    </row>
    <row r="6648" spans="1:13" x14ac:dyDescent="0.3">
      <c r="A6648" t="s">
        <v>1209</v>
      </c>
      <c r="B6648">
        <v>2017</v>
      </c>
      <c r="C6648" s="1">
        <v>675000</v>
      </c>
      <c r="D6648">
        <v>49523</v>
      </c>
      <c r="E6648" t="s">
        <v>10</v>
      </c>
      <c r="F6648" t="s">
        <v>11</v>
      </c>
      <c r="G6648" t="s">
        <v>12</v>
      </c>
      <c r="H6648" t="s">
        <v>121</v>
      </c>
      <c r="I6648" t="s">
        <v>1733</v>
      </c>
      <c r="J6648" t="s">
        <v>1634</v>
      </c>
      <c r="K6648" t="s">
        <v>2050</v>
      </c>
      <c r="L6648" t="s">
        <v>2051</v>
      </c>
      <c r="M6648">
        <v>5</v>
      </c>
    </row>
    <row r="6649" spans="1:13" x14ac:dyDescent="0.3">
      <c r="A6649" t="s">
        <v>251</v>
      </c>
      <c r="B6649">
        <v>2018</v>
      </c>
      <c r="C6649" s="1">
        <v>745000</v>
      </c>
      <c r="D6649">
        <v>48000</v>
      </c>
      <c r="E6649" t="s">
        <v>14</v>
      </c>
      <c r="F6649" t="s">
        <v>11</v>
      </c>
      <c r="G6649" t="s">
        <v>12</v>
      </c>
      <c r="H6649" t="s">
        <v>121</v>
      </c>
      <c r="I6649" t="s">
        <v>1718</v>
      </c>
      <c r="J6649" t="s">
        <v>1625</v>
      </c>
      <c r="K6649" t="s">
        <v>1685</v>
      </c>
      <c r="L6649" t="s">
        <v>1686</v>
      </c>
      <c r="M6649">
        <v>5</v>
      </c>
    </row>
    <row r="6650" spans="1:13" x14ac:dyDescent="0.3">
      <c r="A6650" t="s">
        <v>421</v>
      </c>
      <c r="B6650">
        <v>2018</v>
      </c>
      <c r="C6650" s="1">
        <v>835000</v>
      </c>
      <c r="D6650">
        <v>17000</v>
      </c>
      <c r="E6650" t="s">
        <v>14</v>
      </c>
      <c r="F6650" t="s">
        <v>11</v>
      </c>
      <c r="G6650" t="s">
        <v>12</v>
      </c>
      <c r="H6650" t="s">
        <v>121</v>
      </c>
      <c r="I6650" t="s">
        <v>1718</v>
      </c>
      <c r="J6650" t="s">
        <v>1625</v>
      </c>
      <c r="K6650" t="s">
        <v>1685</v>
      </c>
      <c r="L6650" t="s">
        <v>1686</v>
      </c>
      <c r="M6650">
        <v>5</v>
      </c>
    </row>
    <row r="6651" spans="1:13" x14ac:dyDescent="0.3">
      <c r="A6651" t="s">
        <v>336</v>
      </c>
      <c r="B6651">
        <v>2018</v>
      </c>
      <c r="C6651" s="1">
        <v>725000</v>
      </c>
      <c r="D6651">
        <v>36521</v>
      </c>
      <c r="E6651" t="s">
        <v>14</v>
      </c>
      <c r="F6651" t="s">
        <v>11</v>
      </c>
      <c r="G6651" t="s">
        <v>12</v>
      </c>
      <c r="H6651" t="s">
        <v>121</v>
      </c>
      <c r="I6651" t="s">
        <v>1718</v>
      </c>
      <c r="J6651" t="s">
        <v>1625</v>
      </c>
      <c r="K6651" t="s">
        <v>1685</v>
      </c>
      <c r="L6651" t="s">
        <v>1686</v>
      </c>
      <c r="M6651">
        <v>5</v>
      </c>
    </row>
    <row r="6652" spans="1:13" x14ac:dyDescent="0.3">
      <c r="A6652" t="s">
        <v>660</v>
      </c>
      <c r="B6652">
        <v>2017</v>
      </c>
      <c r="C6652" s="1">
        <v>620000</v>
      </c>
      <c r="D6652">
        <v>90000</v>
      </c>
      <c r="E6652" t="s">
        <v>10</v>
      </c>
      <c r="F6652" t="s">
        <v>25</v>
      </c>
      <c r="G6652" t="s">
        <v>12</v>
      </c>
      <c r="H6652" t="s">
        <v>121</v>
      </c>
      <c r="I6652" t="s">
        <v>1817</v>
      </c>
      <c r="J6652" t="s">
        <v>1647</v>
      </c>
      <c r="K6652" t="s">
        <v>1870</v>
      </c>
      <c r="L6652" t="s">
        <v>1871</v>
      </c>
      <c r="M6652">
        <v>5</v>
      </c>
    </row>
    <row r="6653" spans="1:13" x14ac:dyDescent="0.3">
      <c r="A6653" t="s">
        <v>3881</v>
      </c>
      <c r="B6653">
        <v>1998</v>
      </c>
      <c r="C6653" s="1">
        <v>58000</v>
      </c>
      <c r="D6653">
        <v>80000</v>
      </c>
      <c r="E6653" t="s">
        <v>10</v>
      </c>
      <c r="F6653" t="s">
        <v>25</v>
      </c>
      <c r="G6653" t="s">
        <v>12</v>
      </c>
      <c r="H6653" t="s">
        <v>154</v>
      </c>
      <c r="I6653" t="s">
        <v>1670</v>
      </c>
      <c r="J6653" t="s">
        <v>1671</v>
      </c>
      <c r="K6653" t="s">
        <v>1672</v>
      </c>
      <c r="L6653" t="s">
        <v>1673</v>
      </c>
      <c r="M6653">
        <v>5</v>
      </c>
    </row>
    <row r="6654" spans="1:13" x14ac:dyDescent="0.3">
      <c r="A6654" t="s">
        <v>215</v>
      </c>
      <c r="B6654">
        <v>2017</v>
      </c>
      <c r="C6654" s="1">
        <v>350000</v>
      </c>
      <c r="D6654">
        <v>35000</v>
      </c>
      <c r="E6654" t="s">
        <v>10</v>
      </c>
      <c r="F6654" t="s">
        <v>25</v>
      </c>
      <c r="G6654" t="s">
        <v>12</v>
      </c>
      <c r="H6654" t="s">
        <v>126</v>
      </c>
      <c r="I6654" t="s">
        <v>2080</v>
      </c>
      <c r="J6654" t="s">
        <v>2081</v>
      </c>
      <c r="K6654" t="s">
        <v>2082</v>
      </c>
      <c r="L6654" t="s">
        <v>2083</v>
      </c>
      <c r="M6654">
        <v>5</v>
      </c>
    </row>
    <row r="6655" spans="1:13" x14ac:dyDescent="0.3">
      <c r="A6655" t="s">
        <v>142</v>
      </c>
      <c r="B6655">
        <v>2018</v>
      </c>
      <c r="C6655" s="1">
        <v>400000</v>
      </c>
      <c r="D6655">
        <v>22000</v>
      </c>
      <c r="E6655" t="s">
        <v>10</v>
      </c>
      <c r="F6655" t="s">
        <v>25</v>
      </c>
      <c r="G6655" t="s">
        <v>12</v>
      </c>
      <c r="H6655" t="s">
        <v>121</v>
      </c>
      <c r="I6655" t="s">
        <v>1703</v>
      </c>
      <c r="J6655" t="s">
        <v>1704</v>
      </c>
      <c r="K6655" t="s">
        <v>2064</v>
      </c>
      <c r="L6655" t="s">
        <v>1706</v>
      </c>
      <c r="M6655">
        <v>5</v>
      </c>
    </row>
    <row r="6656" spans="1:13" x14ac:dyDescent="0.3">
      <c r="A6656" t="s">
        <v>849</v>
      </c>
      <c r="B6656">
        <v>2017</v>
      </c>
      <c r="C6656" s="1">
        <v>400000</v>
      </c>
      <c r="D6656">
        <v>70000</v>
      </c>
      <c r="E6656" t="s">
        <v>10</v>
      </c>
      <c r="F6656" t="s">
        <v>25</v>
      </c>
      <c r="G6656" t="s">
        <v>12</v>
      </c>
      <c r="H6656" t="s">
        <v>121</v>
      </c>
      <c r="I6656" t="s">
        <v>1821</v>
      </c>
      <c r="J6656" t="s">
        <v>1730</v>
      </c>
      <c r="K6656" t="s">
        <v>1843</v>
      </c>
      <c r="L6656" t="s">
        <v>1731</v>
      </c>
      <c r="M6656">
        <v>5</v>
      </c>
    </row>
    <row r="6657" spans="1:13" x14ac:dyDescent="0.3">
      <c r="A6657" t="s">
        <v>3447</v>
      </c>
      <c r="B6657">
        <v>2016</v>
      </c>
      <c r="C6657" s="1">
        <v>1750000</v>
      </c>
      <c r="D6657">
        <v>52000</v>
      </c>
      <c r="E6657" t="s">
        <v>14</v>
      </c>
      <c r="F6657" t="s">
        <v>11</v>
      </c>
      <c r="G6657" t="s">
        <v>19</v>
      </c>
      <c r="H6657" t="s">
        <v>121</v>
      </c>
      <c r="I6657" t="s">
        <v>1759</v>
      </c>
      <c r="J6657" t="s">
        <v>1760</v>
      </c>
      <c r="K6657" t="s">
        <v>1761</v>
      </c>
      <c r="L6657" t="s">
        <v>2276</v>
      </c>
      <c r="M6657">
        <v>7</v>
      </c>
    </row>
    <row r="6658" spans="1:13" x14ac:dyDescent="0.3">
      <c r="A6658" t="s">
        <v>1582</v>
      </c>
      <c r="B6658">
        <v>2017</v>
      </c>
      <c r="C6658" s="1">
        <v>550000</v>
      </c>
      <c r="D6658">
        <v>49000</v>
      </c>
      <c r="E6658" t="s">
        <v>14</v>
      </c>
      <c r="F6658" t="s">
        <v>11</v>
      </c>
      <c r="G6658" t="s">
        <v>12</v>
      </c>
      <c r="H6658" t="s">
        <v>121</v>
      </c>
      <c r="I6658" t="s">
        <v>2134</v>
      </c>
      <c r="J6658" t="s">
        <v>2135</v>
      </c>
      <c r="K6658" t="s">
        <v>2136</v>
      </c>
      <c r="L6658" t="s">
        <v>2137</v>
      </c>
      <c r="M6658">
        <v>5</v>
      </c>
    </row>
    <row r="6659" spans="1:13" x14ac:dyDescent="0.3">
      <c r="A6659" t="s">
        <v>1373</v>
      </c>
      <c r="B6659">
        <v>2015</v>
      </c>
      <c r="C6659" s="1">
        <v>550000</v>
      </c>
      <c r="D6659">
        <v>50000</v>
      </c>
      <c r="E6659" t="s">
        <v>14</v>
      </c>
      <c r="F6659" t="s">
        <v>11</v>
      </c>
      <c r="G6659" t="s">
        <v>12</v>
      </c>
      <c r="H6659" t="s">
        <v>126</v>
      </c>
      <c r="I6659" t="s">
        <v>2062</v>
      </c>
      <c r="J6659" t="s">
        <v>1625</v>
      </c>
      <c r="K6659" t="s">
        <v>1685</v>
      </c>
      <c r="L6659" t="s">
        <v>1686</v>
      </c>
      <c r="M6659">
        <v>5</v>
      </c>
    </row>
    <row r="6660" spans="1:13" x14ac:dyDescent="0.3">
      <c r="A6660" t="s">
        <v>459</v>
      </c>
      <c r="B6660">
        <v>2013</v>
      </c>
      <c r="C6660" s="1">
        <v>375000</v>
      </c>
      <c r="D6660">
        <v>65000</v>
      </c>
      <c r="E6660" t="s">
        <v>14</v>
      </c>
      <c r="F6660" t="s">
        <v>11</v>
      </c>
      <c r="G6660" t="s">
        <v>12</v>
      </c>
      <c r="H6660" t="s">
        <v>121</v>
      </c>
      <c r="I6660" t="s">
        <v>2075</v>
      </c>
      <c r="J6660" t="s">
        <v>1625</v>
      </c>
      <c r="K6660" t="s">
        <v>1626</v>
      </c>
      <c r="L6660" t="s">
        <v>1627</v>
      </c>
      <c r="M6660">
        <v>5</v>
      </c>
    </row>
    <row r="6661" spans="1:13" x14ac:dyDescent="0.3">
      <c r="A6661" t="s">
        <v>397</v>
      </c>
      <c r="B6661">
        <v>2015</v>
      </c>
      <c r="C6661" s="1">
        <v>391000</v>
      </c>
      <c r="D6661">
        <v>55000</v>
      </c>
      <c r="E6661" t="s">
        <v>14</v>
      </c>
      <c r="F6661" t="s">
        <v>11</v>
      </c>
      <c r="G6661" t="s">
        <v>12</v>
      </c>
      <c r="H6661" t="s">
        <v>121</v>
      </c>
      <c r="I6661" t="s">
        <v>2257</v>
      </c>
      <c r="J6661" t="s">
        <v>2179</v>
      </c>
      <c r="K6661" t="s">
        <v>2279</v>
      </c>
      <c r="L6661" t="s">
        <v>2259</v>
      </c>
      <c r="M6661">
        <v>5</v>
      </c>
    </row>
    <row r="6662" spans="1:13" x14ac:dyDescent="0.3">
      <c r="A6662" t="s">
        <v>3857</v>
      </c>
      <c r="B6662">
        <v>2015</v>
      </c>
      <c r="C6662" s="1">
        <v>2051000</v>
      </c>
      <c r="D6662">
        <v>35000</v>
      </c>
      <c r="E6662" t="s">
        <v>14</v>
      </c>
      <c r="F6662" t="s">
        <v>11</v>
      </c>
      <c r="G6662" t="s">
        <v>19</v>
      </c>
      <c r="H6662" t="s">
        <v>126</v>
      </c>
      <c r="I6662" t="s">
        <v>1687</v>
      </c>
      <c r="J6662" t="s">
        <v>1769</v>
      </c>
      <c r="K6662" t="s">
        <v>3858</v>
      </c>
      <c r="L6662" t="s">
        <v>2587</v>
      </c>
      <c r="M6662">
        <v>5</v>
      </c>
    </row>
    <row r="6663" spans="1:13" x14ac:dyDescent="0.3">
      <c r="A6663" t="s">
        <v>886</v>
      </c>
      <c r="B6663">
        <v>2014</v>
      </c>
      <c r="C6663" s="1">
        <v>525000</v>
      </c>
      <c r="D6663">
        <v>78000</v>
      </c>
      <c r="E6663" t="s">
        <v>14</v>
      </c>
      <c r="F6663" t="s">
        <v>11</v>
      </c>
      <c r="G6663" t="s">
        <v>12</v>
      </c>
      <c r="H6663" t="s">
        <v>126</v>
      </c>
      <c r="I6663" t="s">
        <v>2951</v>
      </c>
      <c r="J6663" t="s">
        <v>1742</v>
      </c>
      <c r="K6663" t="s">
        <v>2277</v>
      </c>
      <c r="L6663" t="s">
        <v>2074</v>
      </c>
      <c r="M6663">
        <v>7</v>
      </c>
    </row>
    <row r="6664" spans="1:13" x14ac:dyDescent="0.3">
      <c r="A6664" t="s">
        <v>1304</v>
      </c>
      <c r="B6664">
        <v>2007</v>
      </c>
      <c r="C6664" s="1">
        <v>212000</v>
      </c>
      <c r="D6664">
        <v>58000</v>
      </c>
      <c r="E6664" t="s">
        <v>14</v>
      </c>
      <c r="F6664" t="s">
        <v>11</v>
      </c>
      <c r="G6664" t="s">
        <v>12</v>
      </c>
      <c r="H6664" t="s">
        <v>126</v>
      </c>
      <c r="I6664" t="s">
        <v>1716</v>
      </c>
      <c r="J6664" t="s">
        <v>2039</v>
      </c>
      <c r="K6664" t="s">
        <v>2197</v>
      </c>
      <c r="L6664" t="s">
        <v>2242</v>
      </c>
      <c r="M6664">
        <v>5</v>
      </c>
    </row>
    <row r="6665" spans="1:13" x14ac:dyDescent="0.3">
      <c r="A6665" t="s">
        <v>290</v>
      </c>
      <c r="B6665">
        <v>2011</v>
      </c>
      <c r="C6665" s="1">
        <v>221000</v>
      </c>
      <c r="D6665">
        <v>56000</v>
      </c>
      <c r="E6665" t="s">
        <v>14</v>
      </c>
      <c r="F6665" t="s">
        <v>11</v>
      </c>
      <c r="G6665" t="s">
        <v>12</v>
      </c>
      <c r="H6665" t="s">
        <v>126</v>
      </c>
      <c r="I6665" t="s">
        <v>2309</v>
      </c>
      <c r="J6665" t="s">
        <v>2310</v>
      </c>
      <c r="K6665" t="s">
        <v>2311</v>
      </c>
      <c r="L6665" t="s">
        <v>2312</v>
      </c>
      <c r="M6665">
        <v>5</v>
      </c>
    </row>
    <row r="6666" spans="1:13" x14ac:dyDescent="0.3">
      <c r="A6666" t="s">
        <v>1583</v>
      </c>
      <c r="B6666">
        <v>2010</v>
      </c>
      <c r="C6666" s="1">
        <v>265000</v>
      </c>
      <c r="D6666">
        <v>61000</v>
      </c>
      <c r="E6666" t="s">
        <v>14</v>
      </c>
      <c r="F6666" t="s">
        <v>11</v>
      </c>
      <c r="G6666" t="s">
        <v>12</v>
      </c>
      <c r="H6666" t="s">
        <v>126</v>
      </c>
      <c r="I6666" t="s">
        <v>2030</v>
      </c>
      <c r="J6666" t="s">
        <v>1625</v>
      </c>
      <c r="K6666" t="s">
        <v>2649</v>
      </c>
      <c r="L6666" t="s">
        <v>2389</v>
      </c>
      <c r="M6666">
        <v>5</v>
      </c>
    </row>
    <row r="6667" spans="1:13" x14ac:dyDescent="0.3">
      <c r="A6667" t="s">
        <v>931</v>
      </c>
      <c r="B6667">
        <v>2013</v>
      </c>
      <c r="C6667" s="1">
        <v>399000</v>
      </c>
      <c r="D6667">
        <v>61000</v>
      </c>
      <c r="E6667" t="s">
        <v>14</v>
      </c>
      <c r="F6667" t="s">
        <v>11</v>
      </c>
      <c r="G6667" t="s">
        <v>12</v>
      </c>
      <c r="H6667" t="s">
        <v>126</v>
      </c>
      <c r="I6667" t="s">
        <v>2613</v>
      </c>
      <c r="J6667" t="s">
        <v>1667</v>
      </c>
      <c r="K6667" t="s">
        <v>2351</v>
      </c>
      <c r="L6667" t="s">
        <v>2352</v>
      </c>
      <c r="M6667">
        <v>5</v>
      </c>
    </row>
    <row r="6668" spans="1:13" x14ac:dyDescent="0.3">
      <c r="A6668" t="s">
        <v>1158</v>
      </c>
      <c r="B6668">
        <v>2008</v>
      </c>
      <c r="C6668" s="1">
        <v>175000</v>
      </c>
      <c r="D6668">
        <v>61000</v>
      </c>
      <c r="E6668" t="s">
        <v>14</v>
      </c>
      <c r="F6668" t="s">
        <v>11</v>
      </c>
      <c r="G6668" t="s">
        <v>12</v>
      </c>
      <c r="H6668" t="s">
        <v>126</v>
      </c>
      <c r="I6668" t="s">
        <v>2172</v>
      </c>
      <c r="J6668" t="s">
        <v>2039</v>
      </c>
      <c r="K6668" t="s">
        <v>2197</v>
      </c>
      <c r="L6668" t="s">
        <v>2242</v>
      </c>
      <c r="M6668">
        <v>5</v>
      </c>
    </row>
    <row r="6669" spans="1:13" x14ac:dyDescent="0.3">
      <c r="A6669" t="s">
        <v>941</v>
      </c>
      <c r="B6669">
        <v>2011</v>
      </c>
      <c r="C6669" s="1">
        <v>411000</v>
      </c>
      <c r="D6669">
        <v>64481</v>
      </c>
      <c r="E6669" t="s">
        <v>14</v>
      </c>
      <c r="F6669" t="s">
        <v>11</v>
      </c>
      <c r="G6669" t="s">
        <v>12</v>
      </c>
      <c r="H6669" t="s">
        <v>126</v>
      </c>
      <c r="I6669" t="s">
        <v>2428</v>
      </c>
      <c r="J6669" t="s">
        <v>1832</v>
      </c>
      <c r="K6669" t="s">
        <v>1998</v>
      </c>
      <c r="L6669" t="s">
        <v>1631</v>
      </c>
      <c r="M6669">
        <v>5</v>
      </c>
    </row>
    <row r="6670" spans="1:13" x14ac:dyDescent="0.3">
      <c r="A6670" t="s">
        <v>985</v>
      </c>
      <c r="B6670">
        <v>2011</v>
      </c>
      <c r="C6670" s="1">
        <v>365000</v>
      </c>
      <c r="D6670">
        <v>65000</v>
      </c>
      <c r="E6670" t="s">
        <v>14</v>
      </c>
      <c r="F6670" t="s">
        <v>11</v>
      </c>
      <c r="G6670" t="s">
        <v>12</v>
      </c>
      <c r="H6670" t="s">
        <v>126</v>
      </c>
      <c r="I6670" t="s">
        <v>1831</v>
      </c>
      <c r="J6670" t="s">
        <v>1832</v>
      </c>
      <c r="K6670" t="s">
        <v>1833</v>
      </c>
      <c r="L6670" t="s">
        <v>1631</v>
      </c>
      <c r="M6670">
        <v>5</v>
      </c>
    </row>
    <row r="6671" spans="1:13" x14ac:dyDescent="0.3">
      <c r="A6671" t="s">
        <v>1951</v>
      </c>
      <c r="B6671">
        <v>2009</v>
      </c>
      <c r="C6671" s="1">
        <v>975000</v>
      </c>
      <c r="D6671">
        <v>80000</v>
      </c>
      <c r="E6671" t="s">
        <v>14</v>
      </c>
      <c r="F6671" t="s">
        <v>11</v>
      </c>
      <c r="G6671" t="s">
        <v>19</v>
      </c>
      <c r="H6671" t="s">
        <v>126</v>
      </c>
      <c r="I6671" t="s">
        <v>1952</v>
      </c>
      <c r="J6671" t="s">
        <v>1953</v>
      </c>
      <c r="K6671" t="s">
        <v>1800</v>
      </c>
      <c r="L6671" t="s">
        <v>1954</v>
      </c>
      <c r="M6671">
        <v>5</v>
      </c>
    </row>
    <row r="6672" spans="1:13" x14ac:dyDescent="0.3">
      <c r="A6672" t="s">
        <v>3117</v>
      </c>
      <c r="B6672">
        <v>2015</v>
      </c>
      <c r="C6672" s="1">
        <v>499000</v>
      </c>
      <c r="D6672">
        <v>61000</v>
      </c>
      <c r="E6672" t="s">
        <v>14</v>
      </c>
      <c r="F6672" t="s">
        <v>11</v>
      </c>
      <c r="G6672" t="s">
        <v>12</v>
      </c>
      <c r="H6672" t="s">
        <v>126</v>
      </c>
      <c r="I6672" t="s">
        <v>2350</v>
      </c>
      <c r="J6672" t="s">
        <v>1667</v>
      </c>
      <c r="K6672" t="s">
        <v>2351</v>
      </c>
      <c r="L6672" t="s">
        <v>2352</v>
      </c>
      <c r="M6672">
        <v>5</v>
      </c>
    </row>
    <row r="6673" spans="1:13" x14ac:dyDescent="0.3">
      <c r="A6673" t="s">
        <v>649</v>
      </c>
      <c r="B6673">
        <v>2014</v>
      </c>
      <c r="C6673" s="1">
        <v>2575000</v>
      </c>
      <c r="D6673">
        <v>70000</v>
      </c>
      <c r="E6673" t="s">
        <v>14</v>
      </c>
      <c r="F6673" t="s">
        <v>25</v>
      </c>
      <c r="G6673" t="s">
        <v>19</v>
      </c>
      <c r="H6673" t="s">
        <v>121</v>
      </c>
      <c r="I6673" t="s">
        <v>3059</v>
      </c>
      <c r="J6673" t="s">
        <v>1948</v>
      </c>
      <c r="K6673" t="s">
        <v>3060</v>
      </c>
      <c r="L6673" t="s">
        <v>3061</v>
      </c>
      <c r="M6673">
        <v>5</v>
      </c>
    </row>
    <row r="6674" spans="1:13" x14ac:dyDescent="0.3">
      <c r="A6674" t="s">
        <v>413</v>
      </c>
      <c r="B6674">
        <v>2009</v>
      </c>
      <c r="C6674" s="1">
        <v>145000</v>
      </c>
      <c r="D6674">
        <v>30000</v>
      </c>
      <c r="E6674" t="s">
        <v>10</v>
      </c>
      <c r="F6674" t="s">
        <v>25</v>
      </c>
      <c r="G6674" t="s">
        <v>12</v>
      </c>
      <c r="H6674" t="s">
        <v>121</v>
      </c>
      <c r="I6674" t="s">
        <v>1970</v>
      </c>
      <c r="J6674" t="s">
        <v>2546</v>
      </c>
      <c r="K6674" t="s">
        <v>2458</v>
      </c>
      <c r="L6674" t="s">
        <v>2547</v>
      </c>
      <c r="M6674">
        <v>5</v>
      </c>
    </row>
    <row r="6675" spans="1:13" x14ac:dyDescent="0.3">
      <c r="A6675" t="s">
        <v>242</v>
      </c>
      <c r="B6675">
        <v>2011</v>
      </c>
      <c r="C6675" s="1">
        <v>200000</v>
      </c>
      <c r="D6675">
        <v>200000</v>
      </c>
      <c r="E6675" t="s">
        <v>14</v>
      </c>
      <c r="F6675" t="s">
        <v>25</v>
      </c>
      <c r="G6675" t="s">
        <v>12</v>
      </c>
      <c r="H6675" t="s">
        <v>126</v>
      </c>
      <c r="I6675" t="s">
        <v>1733</v>
      </c>
      <c r="J6675" t="s">
        <v>1896</v>
      </c>
      <c r="K6675" t="s">
        <v>2279</v>
      </c>
      <c r="L6675" t="s">
        <v>2280</v>
      </c>
      <c r="M6675">
        <v>5</v>
      </c>
    </row>
    <row r="6676" spans="1:13" x14ac:dyDescent="0.3">
      <c r="A6676" t="s">
        <v>748</v>
      </c>
      <c r="B6676">
        <v>2014</v>
      </c>
      <c r="C6676" s="1">
        <v>1200000</v>
      </c>
      <c r="D6676">
        <v>230000</v>
      </c>
      <c r="E6676" t="s">
        <v>14</v>
      </c>
      <c r="F6676" t="s">
        <v>25</v>
      </c>
      <c r="G6676" t="s">
        <v>19</v>
      </c>
      <c r="H6676" t="s">
        <v>121</v>
      </c>
      <c r="I6676" t="s">
        <v>2881</v>
      </c>
      <c r="J6676" t="s">
        <v>1793</v>
      </c>
      <c r="K6676" t="s">
        <v>1794</v>
      </c>
      <c r="L6676" t="s">
        <v>1795</v>
      </c>
      <c r="M6676">
        <v>5</v>
      </c>
    </row>
    <row r="6677" spans="1:13" x14ac:dyDescent="0.3">
      <c r="A6677" t="s">
        <v>3882</v>
      </c>
      <c r="B6677">
        <v>2016</v>
      </c>
      <c r="C6677" s="1">
        <v>280000</v>
      </c>
      <c r="D6677">
        <v>100000</v>
      </c>
      <c r="E6677" t="s">
        <v>10</v>
      </c>
      <c r="F6677" t="s">
        <v>25</v>
      </c>
      <c r="G6677" t="s">
        <v>12</v>
      </c>
      <c r="H6677" t="s">
        <v>121</v>
      </c>
      <c r="I6677" t="s">
        <v>1703</v>
      </c>
      <c r="J6677" t="s">
        <v>1730</v>
      </c>
      <c r="K6677" t="s">
        <v>1851</v>
      </c>
      <c r="L6677" t="s">
        <v>2484</v>
      </c>
      <c r="M6677">
        <v>5</v>
      </c>
    </row>
    <row r="6678" spans="1:13" x14ac:dyDescent="0.3">
      <c r="A6678" t="s">
        <v>356</v>
      </c>
      <c r="B6678">
        <v>2011</v>
      </c>
      <c r="C6678" s="1">
        <v>450000</v>
      </c>
      <c r="D6678">
        <v>95000</v>
      </c>
      <c r="E6678" t="s">
        <v>14</v>
      </c>
      <c r="F6678" t="s">
        <v>25</v>
      </c>
      <c r="G6678" t="s">
        <v>19</v>
      </c>
      <c r="H6678" t="s">
        <v>126</v>
      </c>
      <c r="I6678" t="s">
        <v>1876</v>
      </c>
      <c r="J6678" t="s">
        <v>1742</v>
      </c>
      <c r="K6678" t="s">
        <v>1877</v>
      </c>
      <c r="L6678" t="s">
        <v>1878</v>
      </c>
      <c r="M6678">
        <v>8</v>
      </c>
    </row>
    <row r="6679" spans="1:13" x14ac:dyDescent="0.3">
      <c r="A6679" t="s">
        <v>1632</v>
      </c>
      <c r="B6679">
        <v>2006</v>
      </c>
      <c r="C6679" s="1">
        <v>150000</v>
      </c>
      <c r="D6679">
        <v>140000</v>
      </c>
      <c r="E6679" t="s">
        <v>10</v>
      </c>
      <c r="F6679" t="s">
        <v>25</v>
      </c>
      <c r="G6679" t="s">
        <v>12</v>
      </c>
      <c r="H6679" t="s">
        <v>154</v>
      </c>
      <c r="I6679" t="s">
        <v>1633</v>
      </c>
      <c r="J6679" t="s">
        <v>1634</v>
      </c>
      <c r="K6679" t="s">
        <v>1635</v>
      </c>
      <c r="L6679" t="s">
        <v>1636</v>
      </c>
      <c r="M6679">
        <v>5</v>
      </c>
    </row>
    <row r="6680" spans="1:13" x14ac:dyDescent="0.3">
      <c r="A6680" t="s">
        <v>1355</v>
      </c>
      <c r="B6680">
        <v>2017</v>
      </c>
      <c r="C6680" s="1">
        <v>600000</v>
      </c>
      <c r="D6680">
        <v>70000</v>
      </c>
      <c r="E6680" t="s">
        <v>10</v>
      </c>
      <c r="F6680" t="s">
        <v>25</v>
      </c>
      <c r="G6680" t="s">
        <v>12</v>
      </c>
      <c r="H6680" t="s">
        <v>121</v>
      </c>
      <c r="I6680" t="s">
        <v>1670</v>
      </c>
      <c r="J6680" t="s">
        <v>1634</v>
      </c>
      <c r="K6680" t="s">
        <v>1751</v>
      </c>
      <c r="L6680" t="s">
        <v>1752</v>
      </c>
      <c r="M6680">
        <v>7</v>
      </c>
    </row>
    <row r="6681" spans="1:13" x14ac:dyDescent="0.3">
      <c r="A6681" t="s">
        <v>410</v>
      </c>
      <c r="B6681">
        <v>2016</v>
      </c>
      <c r="C6681" s="1">
        <v>275000</v>
      </c>
      <c r="D6681">
        <v>60000</v>
      </c>
      <c r="E6681" t="s">
        <v>10</v>
      </c>
      <c r="F6681" t="s">
        <v>25</v>
      </c>
      <c r="G6681" t="s">
        <v>12</v>
      </c>
      <c r="H6681" t="s">
        <v>121</v>
      </c>
      <c r="I6681" t="s">
        <v>2080</v>
      </c>
      <c r="J6681" t="s">
        <v>2081</v>
      </c>
      <c r="K6681" t="s">
        <v>2082</v>
      </c>
      <c r="L6681" t="s">
        <v>2083</v>
      </c>
      <c r="M6681">
        <v>5</v>
      </c>
    </row>
    <row r="6682" spans="1:13" x14ac:dyDescent="0.3">
      <c r="A6682" t="s">
        <v>842</v>
      </c>
      <c r="B6682">
        <v>2010</v>
      </c>
      <c r="C6682" s="1">
        <v>110000</v>
      </c>
      <c r="D6682">
        <v>88000</v>
      </c>
      <c r="E6682" t="s">
        <v>14</v>
      </c>
      <c r="F6682" t="s">
        <v>25</v>
      </c>
      <c r="G6682" t="s">
        <v>12</v>
      </c>
      <c r="H6682" t="s">
        <v>121</v>
      </c>
      <c r="I6682" t="s">
        <v>1868</v>
      </c>
      <c r="J6682" t="s">
        <v>1625</v>
      </c>
      <c r="K6682" t="s">
        <v>1640</v>
      </c>
      <c r="L6682" t="s">
        <v>1806</v>
      </c>
      <c r="M6682">
        <v>5</v>
      </c>
    </row>
    <row r="6683" spans="1:13" x14ac:dyDescent="0.3">
      <c r="A6683" t="s">
        <v>600</v>
      </c>
      <c r="B6683">
        <v>2012</v>
      </c>
      <c r="C6683" s="1">
        <v>500000</v>
      </c>
      <c r="D6683">
        <v>200000</v>
      </c>
      <c r="E6683" t="s">
        <v>14</v>
      </c>
      <c r="F6683" t="s">
        <v>25</v>
      </c>
      <c r="G6683" t="s">
        <v>12</v>
      </c>
      <c r="H6683" t="s">
        <v>151</v>
      </c>
      <c r="I6683" t="s">
        <v>1892</v>
      </c>
      <c r="J6683" t="s">
        <v>1742</v>
      </c>
      <c r="K6683" t="s">
        <v>2108</v>
      </c>
      <c r="L6683" t="s">
        <v>2109</v>
      </c>
      <c r="M6683">
        <v>7</v>
      </c>
    </row>
    <row r="6684" spans="1:13" x14ac:dyDescent="0.3">
      <c r="A6684" t="s">
        <v>600</v>
      </c>
      <c r="B6684">
        <v>2012</v>
      </c>
      <c r="C6684" s="1">
        <v>700000</v>
      </c>
      <c r="D6684">
        <v>60000</v>
      </c>
      <c r="E6684" t="s">
        <v>14</v>
      </c>
      <c r="F6684" t="s">
        <v>25</v>
      </c>
      <c r="G6684" t="s">
        <v>12</v>
      </c>
      <c r="H6684" t="s">
        <v>126</v>
      </c>
      <c r="I6684" t="s">
        <v>1892</v>
      </c>
      <c r="J6684" t="s">
        <v>1742</v>
      </c>
      <c r="K6684" t="s">
        <v>2108</v>
      </c>
      <c r="L6684" t="s">
        <v>2109</v>
      </c>
      <c r="M6684">
        <v>7</v>
      </c>
    </row>
    <row r="6685" spans="1:13" x14ac:dyDescent="0.3">
      <c r="A6685" t="s">
        <v>3883</v>
      </c>
      <c r="B6685">
        <v>2012</v>
      </c>
      <c r="C6685" s="1">
        <v>900000</v>
      </c>
      <c r="D6685">
        <v>155000</v>
      </c>
      <c r="E6685" t="s">
        <v>14</v>
      </c>
      <c r="F6685" t="s">
        <v>25</v>
      </c>
      <c r="G6685" t="s">
        <v>19</v>
      </c>
      <c r="H6685" t="s">
        <v>126</v>
      </c>
      <c r="I6685" t="s">
        <v>3064</v>
      </c>
      <c r="J6685" t="s">
        <v>1953</v>
      </c>
      <c r="K6685" t="s">
        <v>3065</v>
      </c>
      <c r="L6685" t="s">
        <v>3884</v>
      </c>
      <c r="M6685">
        <v>4</v>
      </c>
    </row>
    <row r="6686" spans="1:13" x14ac:dyDescent="0.3">
      <c r="A6686" t="s">
        <v>362</v>
      </c>
      <c r="B6686">
        <v>2005</v>
      </c>
      <c r="C6686" s="1">
        <v>150000</v>
      </c>
      <c r="D6686">
        <v>80000</v>
      </c>
      <c r="E6686" t="s">
        <v>10</v>
      </c>
      <c r="F6686" t="s">
        <v>25</v>
      </c>
      <c r="G6686" t="s">
        <v>12</v>
      </c>
      <c r="H6686" t="s">
        <v>126</v>
      </c>
      <c r="I6686" t="s">
        <v>1677</v>
      </c>
      <c r="J6686" t="s">
        <v>1730</v>
      </c>
      <c r="K6686" t="s">
        <v>1660</v>
      </c>
      <c r="L6686" t="s">
        <v>1731</v>
      </c>
      <c r="M6686">
        <v>5</v>
      </c>
    </row>
    <row r="6687" spans="1:13" x14ac:dyDescent="0.3">
      <c r="A6687" t="s">
        <v>2698</v>
      </c>
      <c r="B6687">
        <v>2013</v>
      </c>
      <c r="C6687" s="1">
        <v>275000</v>
      </c>
      <c r="D6687">
        <v>80000</v>
      </c>
      <c r="E6687" t="s">
        <v>10</v>
      </c>
      <c r="F6687" t="s">
        <v>25</v>
      </c>
      <c r="G6687" t="s">
        <v>12</v>
      </c>
      <c r="H6687" t="s">
        <v>154</v>
      </c>
      <c r="I6687" t="s">
        <v>2092</v>
      </c>
      <c r="J6687" t="s">
        <v>1629</v>
      </c>
      <c r="K6687" t="s">
        <v>2093</v>
      </c>
      <c r="L6687" t="s">
        <v>2094</v>
      </c>
      <c r="M6687">
        <v>5</v>
      </c>
    </row>
    <row r="6688" spans="1:13" x14ac:dyDescent="0.3">
      <c r="A6688" t="s">
        <v>459</v>
      </c>
      <c r="B6688">
        <v>2014</v>
      </c>
      <c r="C6688" s="1">
        <v>455000</v>
      </c>
      <c r="D6688">
        <v>40000</v>
      </c>
      <c r="E6688" t="s">
        <v>14</v>
      </c>
      <c r="F6688" t="s">
        <v>25</v>
      </c>
      <c r="G6688" t="s">
        <v>12</v>
      </c>
      <c r="H6688" t="s">
        <v>121</v>
      </c>
      <c r="I6688" t="s">
        <v>2075</v>
      </c>
      <c r="J6688" t="s">
        <v>1625</v>
      </c>
      <c r="K6688" t="s">
        <v>1626</v>
      </c>
      <c r="L6688" t="s">
        <v>1627</v>
      </c>
      <c r="M6688">
        <v>5</v>
      </c>
    </row>
    <row r="6689" spans="1:13" x14ac:dyDescent="0.3">
      <c r="A6689" t="s">
        <v>500</v>
      </c>
      <c r="B6689">
        <v>2015</v>
      </c>
      <c r="C6689" s="1">
        <v>900000</v>
      </c>
      <c r="D6689">
        <v>50000</v>
      </c>
      <c r="E6689" t="s">
        <v>14</v>
      </c>
      <c r="F6689" t="s">
        <v>25</v>
      </c>
      <c r="G6689" t="s">
        <v>12</v>
      </c>
      <c r="H6689" t="s">
        <v>121</v>
      </c>
      <c r="I6689" t="s">
        <v>1911</v>
      </c>
      <c r="J6689" t="s">
        <v>1900</v>
      </c>
      <c r="K6689" t="s">
        <v>1912</v>
      </c>
      <c r="L6689" t="s">
        <v>1913</v>
      </c>
      <c r="M6689">
        <v>5</v>
      </c>
    </row>
    <row r="6690" spans="1:13" x14ac:dyDescent="0.3">
      <c r="A6690" t="s">
        <v>267</v>
      </c>
      <c r="B6690">
        <v>2014</v>
      </c>
      <c r="C6690" s="1">
        <v>455000</v>
      </c>
      <c r="D6690">
        <v>40000</v>
      </c>
      <c r="E6690" t="s">
        <v>14</v>
      </c>
      <c r="F6690" t="s">
        <v>25</v>
      </c>
      <c r="G6690" t="s">
        <v>12</v>
      </c>
      <c r="H6690" t="s">
        <v>121</v>
      </c>
      <c r="I6690" t="s">
        <v>1825</v>
      </c>
      <c r="J6690" t="s">
        <v>1625</v>
      </c>
      <c r="K6690" t="s">
        <v>1626</v>
      </c>
      <c r="L6690" t="s">
        <v>1627</v>
      </c>
      <c r="M6690">
        <v>5</v>
      </c>
    </row>
    <row r="6691" spans="1:13" x14ac:dyDescent="0.3">
      <c r="A6691" t="s">
        <v>610</v>
      </c>
      <c r="B6691">
        <v>2017</v>
      </c>
      <c r="C6691" s="1">
        <v>650000</v>
      </c>
      <c r="D6691">
        <v>47000</v>
      </c>
      <c r="E6691" t="s">
        <v>14</v>
      </c>
      <c r="F6691" t="s">
        <v>25</v>
      </c>
      <c r="G6691" t="s">
        <v>12</v>
      </c>
      <c r="H6691" t="s">
        <v>126</v>
      </c>
      <c r="I6691" t="s">
        <v>1777</v>
      </c>
      <c r="J6691" t="s">
        <v>1629</v>
      </c>
      <c r="K6691" t="s">
        <v>1698</v>
      </c>
      <c r="L6691" t="s">
        <v>1686</v>
      </c>
      <c r="M6691">
        <v>5</v>
      </c>
    </row>
    <row r="6692" spans="1:13" x14ac:dyDescent="0.3">
      <c r="A6692" t="s">
        <v>645</v>
      </c>
      <c r="B6692">
        <v>2018</v>
      </c>
      <c r="C6692" s="1">
        <v>551000</v>
      </c>
      <c r="D6692">
        <v>20000</v>
      </c>
      <c r="E6692" t="s">
        <v>10</v>
      </c>
      <c r="F6692" t="s">
        <v>25</v>
      </c>
      <c r="G6692" t="s">
        <v>12</v>
      </c>
      <c r="H6692" t="s">
        <v>126</v>
      </c>
      <c r="I6692" t="s">
        <v>1677</v>
      </c>
      <c r="J6692" t="s">
        <v>1647</v>
      </c>
      <c r="K6692" t="s">
        <v>1648</v>
      </c>
      <c r="L6692" t="s">
        <v>1649</v>
      </c>
      <c r="M6692">
        <v>5</v>
      </c>
    </row>
    <row r="6693" spans="1:13" x14ac:dyDescent="0.3">
      <c r="A6693" t="s">
        <v>1141</v>
      </c>
      <c r="B6693">
        <v>2017</v>
      </c>
      <c r="C6693" s="1">
        <v>650000</v>
      </c>
      <c r="D6693">
        <v>49060</v>
      </c>
      <c r="E6693" t="s">
        <v>14</v>
      </c>
      <c r="F6693" t="s">
        <v>25</v>
      </c>
      <c r="G6693" t="s">
        <v>12</v>
      </c>
      <c r="H6693" t="s">
        <v>121</v>
      </c>
      <c r="I6693" t="s">
        <v>1817</v>
      </c>
      <c r="J6693" t="s">
        <v>1629</v>
      </c>
      <c r="K6693" t="s">
        <v>1818</v>
      </c>
      <c r="L6693" t="s">
        <v>1819</v>
      </c>
      <c r="M6693">
        <v>5</v>
      </c>
    </row>
    <row r="6694" spans="1:13" x14ac:dyDescent="0.3">
      <c r="A6694" t="s">
        <v>448</v>
      </c>
      <c r="B6694">
        <v>2015</v>
      </c>
      <c r="C6694" s="1">
        <v>600000</v>
      </c>
      <c r="D6694">
        <v>60000</v>
      </c>
      <c r="E6694" t="s">
        <v>10</v>
      </c>
      <c r="F6694" t="s">
        <v>25</v>
      </c>
      <c r="G6694" t="s">
        <v>12</v>
      </c>
      <c r="H6694" t="s">
        <v>121</v>
      </c>
      <c r="I6694" t="s">
        <v>1723</v>
      </c>
      <c r="J6694" t="s">
        <v>1647</v>
      </c>
      <c r="K6694" t="s">
        <v>1724</v>
      </c>
      <c r="L6694" t="s">
        <v>1725</v>
      </c>
      <c r="M6694">
        <v>5</v>
      </c>
    </row>
    <row r="6695" spans="1:13" x14ac:dyDescent="0.3">
      <c r="A6695" t="s">
        <v>354</v>
      </c>
      <c r="B6695">
        <v>2013</v>
      </c>
      <c r="C6695" s="1">
        <v>235000</v>
      </c>
      <c r="D6695">
        <v>18000</v>
      </c>
      <c r="E6695" t="s">
        <v>10</v>
      </c>
      <c r="F6695" t="s">
        <v>25</v>
      </c>
      <c r="G6695" t="s">
        <v>12</v>
      </c>
      <c r="H6695" t="s">
        <v>121</v>
      </c>
      <c r="I6695" t="s">
        <v>2085</v>
      </c>
      <c r="J6695" t="s">
        <v>1655</v>
      </c>
      <c r="K6695" t="s">
        <v>1711</v>
      </c>
      <c r="L6695" t="s">
        <v>1712</v>
      </c>
      <c r="M6695">
        <v>5</v>
      </c>
    </row>
    <row r="6696" spans="1:13" x14ac:dyDescent="0.3">
      <c r="A6696" t="s">
        <v>1589</v>
      </c>
      <c r="B6696">
        <v>2018</v>
      </c>
      <c r="C6696" s="1">
        <v>800000</v>
      </c>
      <c r="D6696">
        <v>37161</v>
      </c>
      <c r="E6696" t="s">
        <v>14</v>
      </c>
      <c r="F6696" t="s">
        <v>11</v>
      </c>
      <c r="G6696" t="s">
        <v>12</v>
      </c>
      <c r="H6696" t="s">
        <v>121</v>
      </c>
      <c r="I6696" t="s">
        <v>2318</v>
      </c>
      <c r="J6696" t="s">
        <v>1629</v>
      </c>
      <c r="K6696" t="s">
        <v>2560</v>
      </c>
      <c r="L6696" t="s">
        <v>2287</v>
      </c>
      <c r="M6696">
        <v>5</v>
      </c>
    </row>
    <row r="6697" spans="1:13" x14ac:dyDescent="0.3">
      <c r="A6697" t="s">
        <v>687</v>
      </c>
      <c r="B6697">
        <v>2016</v>
      </c>
      <c r="C6697" s="1">
        <v>1050000</v>
      </c>
      <c r="D6697">
        <v>80000</v>
      </c>
      <c r="E6697" t="s">
        <v>14</v>
      </c>
      <c r="F6697" t="s">
        <v>25</v>
      </c>
      <c r="G6697" t="s">
        <v>12</v>
      </c>
      <c r="H6697" t="s">
        <v>121</v>
      </c>
      <c r="I6697" t="s">
        <v>1911</v>
      </c>
      <c r="J6697" t="s">
        <v>1900</v>
      </c>
      <c r="K6697" t="s">
        <v>1912</v>
      </c>
      <c r="L6697" t="s">
        <v>1913</v>
      </c>
      <c r="M6697">
        <v>5</v>
      </c>
    </row>
    <row r="6698" spans="1:13" x14ac:dyDescent="0.3">
      <c r="A6698" t="s">
        <v>273</v>
      </c>
      <c r="B6698">
        <v>2012</v>
      </c>
      <c r="C6698" s="1">
        <v>45000</v>
      </c>
      <c r="D6698">
        <v>28000</v>
      </c>
      <c r="E6698" t="s">
        <v>10</v>
      </c>
      <c r="F6698" t="s">
        <v>25</v>
      </c>
      <c r="G6698" t="s">
        <v>12</v>
      </c>
      <c r="H6698" t="s">
        <v>126</v>
      </c>
      <c r="I6698" t="s">
        <v>2134</v>
      </c>
      <c r="J6698" t="s">
        <v>2215</v>
      </c>
      <c r="K6698" t="s">
        <v>2216</v>
      </c>
      <c r="L6698" t="s">
        <v>2620</v>
      </c>
      <c r="M6698">
        <v>4</v>
      </c>
    </row>
    <row r="6699" spans="1:13" x14ac:dyDescent="0.3">
      <c r="A6699" t="s">
        <v>659</v>
      </c>
      <c r="B6699">
        <v>2013</v>
      </c>
      <c r="C6699" s="1">
        <v>450000</v>
      </c>
      <c r="D6699">
        <v>100000</v>
      </c>
      <c r="E6699" t="s">
        <v>10</v>
      </c>
      <c r="F6699" t="s">
        <v>25</v>
      </c>
      <c r="G6699" t="s">
        <v>19</v>
      </c>
      <c r="H6699" t="s">
        <v>126</v>
      </c>
      <c r="I6699" t="s">
        <v>3852</v>
      </c>
      <c r="J6699" t="s">
        <v>1734</v>
      </c>
      <c r="K6699" t="s">
        <v>1735</v>
      </c>
      <c r="L6699" t="s">
        <v>2173</v>
      </c>
      <c r="M6699">
        <v>5</v>
      </c>
    </row>
    <row r="6700" spans="1:13" x14ac:dyDescent="0.3">
      <c r="A6700" t="s">
        <v>447</v>
      </c>
      <c r="B6700">
        <v>2014</v>
      </c>
      <c r="C6700" s="1">
        <v>391000</v>
      </c>
      <c r="D6700">
        <v>120000</v>
      </c>
      <c r="E6700" t="s">
        <v>14</v>
      </c>
      <c r="F6700" t="s">
        <v>25</v>
      </c>
      <c r="G6700" t="s">
        <v>12</v>
      </c>
      <c r="H6700" t="s">
        <v>126</v>
      </c>
      <c r="I6700" t="s">
        <v>1646</v>
      </c>
      <c r="J6700" t="s">
        <v>1629</v>
      </c>
      <c r="K6700" t="s">
        <v>1701</v>
      </c>
      <c r="L6700" t="s">
        <v>2262</v>
      </c>
      <c r="M6700">
        <v>5</v>
      </c>
    </row>
    <row r="6701" spans="1:13" x14ac:dyDescent="0.3">
      <c r="A6701" t="s">
        <v>924</v>
      </c>
      <c r="B6701">
        <v>2013</v>
      </c>
      <c r="C6701" s="1">
        <v>380000</v>
      </c>
      <c r="D6701">
        <v>70000</v>
      </c>
      <c r="E6701" t="s">
        <v>14</v>
      </c>
      <c r="F6701" t="s">
        <v>25</v>
      </c>
      <c r="G6701" t="s">
        <v>12</v>
      </c>
      <c r="H6701" t="s">
        <v>126</v>
      </c>
      <c r="I6701" t="s">
        <v>1713</v>
      </c>
      <c r="J6701" t="s">
        <v>1625</v>
      </c>
      <c r="K6701" t="s">
        <v>1714</v>
      </c>
      <c r="L6701" t="s">
        <v>1715</v>
      </c>
      <c r="M6701">
        <v>7</v>
      </c>
    </row>
    <row r="6702" spans="1:13" x14ac:dyDescent="0.3">
      <c r="A6702" t="s">
        <v>122</v>
      </c>
      <c r="B6702">
        <v>2010</v>
      </c>
      <c r="C6702" s="1">
        <v>170000</v>
      </c>
      <c r="D6702">
        <v>90000</v>
      </c>
      <c r="E6702" t="s">
        <v>10</v>
      </c>
      <c r="F6702" t="s">
        <v>25</v>
      </c>
      <c r="G6702" t="s">
        <v>12</v>
      </c>
      <c r="H6702" t="s">
        <v>126</v>
      </c>
      <c r="I6702" t="s">
        <v>1677</v>
      </c>
      <c r="J6702" t="s">
        <v>1651</v>
      </c>
      <c r="K6702" t="s">
        <v>1678</v>
      </c>
      <c r="L6702" t="s">
        <v>1679</v>
      </c>
      <c r="M6702">
        <v>5</v>
      </c>
    </row>
    <row r="6703" spans="1:13" x14ac:dyDescent="0.3">
      <c r="A6703" t="s">
        <v>509</v>
      </c>
      <c r="B6703">
        <v>2017</v>
      </c>
      <c r="C6703" s="1">
        <v>990000</v>
      </c>
      <c r="D6703">
        <v>20000</v>
      </c>
      <c r="E6703" t="s">
        <v>10</v>
      </c>
      <c r="F6703" t="s">
        <v>25</v>
      </c>
      <c r="G6703" t="s">
        <v>19</v>
      </c>
      <c r="H6703" t="s">
        <v>121</v>
      </c>
      <c r="I6703" t="s">
        <v>1733</v>
      </c>
      <c r="J6703" t="s">
        <v>1734</v>
      </c>
      <c r="K6703" t="s">
        <v>1735</v>
      </c>
      <c r="L6703" t="s">
        <v>1736</v>
      </c>
      <c r="M6703">
        <v>5</v>
      </c>
    </row>
    <row r="6704" spans="1:13" x14ac:dyDescent="0.3">
      <c r="A6704" t="s">
        <v>219</v>
      </c>
      <c r="B6704">
        <v>2012</v>
      </c>
      <c r="C6704" s="1">
        <v>370000</v>
      </c>
      <c r="D6704">
        <v>68000</v>
      </c>
      <c r="E6704" t="s">
        <v>14</v>
      </c>
      <c r="F6704" t="s">
        <v>25</v>
      </c>
      <c r="G6704" t="s">
        <v>12</v>
      </c>
      <c r="H6704" t="s">
        <v>121</v>
      </c>
      <c r="I6704" t="s">
        <v>1624</v>
      </c>
      <c r="J6704" t="s">
        <v>1625</v>
      </c>
      <c r="K6704" t="s">
        <v>1626</v>
      </c>
      <c r="L6704" t="s">
        <v>1627</v>
      </c>
      <c r="M6704">
        <v>5</v>
      </c>
    </row>
    <row r="6705" spans="1:13" x14ac:dyDescent="0.3">
      <c r="A6705" t="s">
        <v>994</v>
      </c>
      <c r="B6705">
        <v>2014</v>
      </c>
      <c r="C6705" s="1">
        <v>300000</v>
      </c>
      <c r="D6705">
        <v>60175</v>
      </c>
      <c r="E6705" t="s">
        <v>10</v>
      </c>
      <c r="F6705" t="s">
        <v>25</v>
      </c>
      <c r="G6705" t="s">
        <v>12</v>
      </c>
      <c r="H6705" t="s">
        <v>121</v>
      </c>
      <c r="I6705" t="s">
        <v>1713</v>
      </c>
      <c r="J6705" t="s">
        <v>1704</v>
      </c>
      <c r="K6705" t="s">
        <v>3776</v>
      </c>
      <c r="L6705" t="s">
        <v>2330</v>
      </c>
      <c r="M6705">
        <v>5</v>
      </c>
    </row>
    <row r="6706" spans="1:13" x14ac:dyDescent="0.3">
      <c r="A6706" t="s">
        <v>1030</v>
      </c>
      <c r="B6706">
        <v>2012</v>
      </c>
      <c r="C6706" s="1">
        <v>250000</v>
      </c>
      <c r="D6706">
        <v>25000</v>
      </c>
      <c r="E6706" t="s">
        <v>10</v>
      </c>
      <c r="F6706" t="s">
        <v>25</v>
      </c>
      <c r="G6706" t="s">
        <v>12</v>
      </c>
      <c r="H6706" t="s">
        <v>121</v>
      </c>
      <c r="I6706" t="s">
        <v>2031</v>
      </c>
      <c r="J6706" t="s">
        <v>2250</v>
      </c>
      <c r="K6706" t="s">
        <v>2251</v>
      </c>
      <c r="L6706" t="s">
        <v>2252</v>
      </c>
      <c r="M6706">
        <v>5</v>
      </c>
    </row>
    <row r="6707" spans="1:13" x14ac:dyDescent="0.3">
      <c r="A6707" t="s">
        <v>386</v>
      </c>
      <c r="B6707">
        <v>2017</v>
      </c>
      <c r="C6707" s="1">
        <v>700000</v>
      </c>
      <c r="D6707">
        <v>49957</v>
      </c>
      <c r="E6707" t="s">
        <v>14</v>
      </c>
      <c r="F6707" t="s">
        <v>11</v>
      </c>
      <c r="G6707" t="s">
        <v>12</v>
      </c>
      <c r="H6707" t="s">
        <v>121</v>
      </c>
      <c r="I6707" t="s">
        <v>2574</v>
      </c>
      <c r="J6707" t="s">
        <v>1629</v>
      </c>
      <c r="K6707" t="s">
        <v>2575</v>
      </c>
      <c r="L6707" t="s">
        <v>2559</v>
      </c>
      <c r="M6707">
        <v>5</v>
      </c>
    </row>
    <row r="6708" spans="1:13" x14ac:dyDescent="0.3">
      <c r="A6708" t="s">
        <v>1594</v>
      </c>
      <c r="B6708">
        <v>2017</v>
      </c>
      <c r="C6708" s="1">
        <v>600000</v>
      </c>
      <c r="D6708">
        <v>43235</v>
      </c>
      <c r="E6708" t="s">
        <v>14</v>
      </c>
      <c r="F6708" t="s">
        <v>11</v>
      </c>
      <c r="G6708" t="s">
        <v>12</v>
      </c>
      <c r="H6708" t="s">
        <v>121</v>
      </c>
      <c r="I6708" t="s">
        <v>3260</v>
      </c>
      <c r="J6708" t="s">
        <v>1629</v>
      </c>
      <c r="K6708" t="s">
        <v>2575</v>
      </c>
      <c r="L6708" t="s">
        <v>2559</v>
      </c>
      <c r="M6708">
        <v>5</v>
      </c>
    </row>
    <row r="6709" spans="1:13" x14ac:dyDescent="0.3">
      <c r="A6709" t="s">
        <v>1595</v>
      </c>
      <c r="B6709">
        <v>2018</v>
      </c>
      <c r="C6709" s="1">
        <v>925000</v>
      </c>
      <c r="D6709">
        <v>50699</v>
      </c>
      <c r="E6709" t="s">
        <v>14</v>
      </c>
      <c r="F6709" t="s">
        <v>11</v>
      </c>
      <c r="G6709" t="s">
        <v>12</v>
      </c>
      <c r="H6709" t="s">
        <v>121</v>
      </c>
      <c r="I6709" t="s">
        <v>1834</v>
      </c>
      <c r="J6709" t="s">
        <v>1629</v>
      </c>
      <c r="K6709" t="s">
        <v>1835</v>
      </c>
      <c r="L6709" t="s">
        <v>1836</v>
      </c>
      <c r="M6709">
        <v>5</v>
      </c>
    </row>
    <row r="6710" spans="1:13" x14ac:dyDescent="0.3">
      <c r="A6710" t="s">
        <v>1204</v>
      </c>
      <c r="B6710">
        <v>2016</v>
      </c>
      <c r="C6710" s="1">
        <v>700000</v>
      </c>
      <c r="D6710">
        <v>111000</v>
      </c>
      <c r="E6710" t="s">
        <v>14</v>
      </c>
      <c r="F6710" t="s">
        <v>25</v>
      </c>
      <c r="G6710" t="s">
        <v>12</v>
      </c>
      <c r="H6710" t="s">
        <v>126</v>
      </c>
      <c r="I6710" t="s">
        <v>2266</v>
      </c>
      <c r="J6710" t="s">
        <v>1639</v>
      </c>
      <c r="K6710" t="s">
        <v>1692</v>
      </c>
      <c r="L6710" t="s">
        <v>2793</v>
      </c>
      <c r="M6710">
        <v>5</v>
      </c>
    </row>
    <row r="6711" spans="1:13" x14ac:dyDescent="0.3">
      <c r="A6711" t="s">
        <v>1524</v>
      </c>
      <c r="B6711">
        <v>2018</v>
      </c>
      <c r="C6711" s="1">
        <v>700000</v>
      </c>
      <c r="D6711">
        <v>48000</v>
      </c>
      <c r="E6711" t="s">
        <v>10</v>
      </c>
      <c r="F6711" t="s">
        <v>25</v>
      </c>
      <c r="G6711" t="s">
        <v>12</v>
      </c>
      <c r="H6711" t="s">
        <v>126</v>
      </c>
      <c r="I6711" t="s">
        <v>2031</v>
      </c>
      <c r="J6711" t="s">
        <v>1730</v>
      </c>
      <c r="K6711" t="s">
        <v>3507</v>
      </c>
      <c r="L6711" t="s">
        <v>3508</v>
      </c>
      <c r="M6711">
        <v>5</v>
      </c>
    </row>
    <row r="6712" spans="1:13" x14ac:dyDescent="0.3">
      <c r="A6712" t="s">
        <v>227</v>
      </c>
      <c r="B6712">
        <v>2007</v>
      </c>
      <c r="C6712" s="1">
        <v>185000</v>
      </c>
      <c r="D6712">
        <v>90000</v>
      </c>
      <c r="E6712" t="s">
        <v>14</v>
      </c>
      <c r="F6712" t="s">
        <v>25</v>
      </c>
      <c r="G6712" t="s">
        <v>12</v>
      </c>
      <c r="H6712" t="s">
        <v>151</v>
      </c>
      <c r="I6712" t="s">
        <v>1750</v>
      </c>
      <c r="J6712" t="s">
        <v>1625</v>
      </c>
      <c r="K6712" t="s">
        <v>2035</v>
      </c>
      <c r="L6712" t="s">
        <v>1627</v>
      </c>
      <c r="M6712">
        <v>5</v>
      </c>
    </row>
    <row r="6713" spans="1:13" x14ac:dyDescent="0.3">
      <c r="A6713" t="s">
        <v>757</v>
      </c>
      <c r="B6713">
        <v>2015</v>
      </c>
      <c r="C6713" s="1">
        <v>434999</v>
      </c>
      <c r="D6713">
        <v>80000</v>
      </c>
      <c r="E6713" t="s">
        <v>14</v>
      </c>
      <c r="F6713" t="s">
        <v>25</v>
      </c>
      <c r="G6713" t="s">
        <v>12</v>
      </c>
      <c r="H6713" t="s">
        <v>121</v>
      </c>
      <c r="I6713" t="s">
        <v>2056</v>
      </c>
      <c r="J6713" t="s">
        <v>2159</v>
      </c>
      <c r="K6713" t="s">
        <v>2720</v>
      </c>
      <c r="L6713" t="s">
        <v>3167</v>
      </c>
      <c r="M6713">
        <v>7</v>
      </c>
    </row>
    <row r="6714" spans="1:13" x14ac:dyDescent="0.3">
      <c r="A6714" t="s">
        <v>484</v>
      </c>
      <c r="B6714">
        <v>2017</v>
      </c>
      <c r="C6714" s="1">
        <v>400000</v>
      </c>
      <c r="D6714">
        <v>100000</v>
      </c>
      <c r="E6714" t="s">
        <v>10</v>
      </c>
      <c r="F6714" t="s">
        <v>25</v>
      </c>
      <c r="G6714" t="s">
        <v>12</v>
      </c>
      <c r="H6714" t="s">
        <v>121</v>
      </c>
      <c r="I6714" t="s">
        <v>1813</v>
      </c>
      <c r="J6714" t="s">
        <v>1814</v>
      </c>
      <c r="K6714" t="s">
        <v>1815</v>
      </c>
      <c r="L6714" t="s">
        <v>1816</v>
      </c>
      <c r="M6714">
        <v>5</v>
      </c>
    </row>
    <row r="6715" spans="1:13" x14ac:dyDescent="0.3">
      <c r="A6715" t="s">
        <v>285</v>
      </c>
      <c r="B6715">
        <v>2011</v>
      </c>
      <c r="C6715" s="1">
        <v>180000</v>
      </c>
      <c r="D6715">
        <v>90000</v>
      </c>
      <c r="E6715" t="s">
        <v>14</v>
      </c>
      <c r="F6715" t="s">
        <v>25</v>
      </c>
      <c r="G6715" t="s">
        <v>12</v>
      </c>
      <c r="H6715" t="s">
        <v>154</v>
      </c>
      <c r="I6715" t="s">
        <v>1662</v>
      </c>
      <c r="J6715" t="s">
        <v>1663</v>
      </c>
      <c r="K6715" t="s">
        <v>2029</v>
      </c>
      <c r="L6715" t="s">
        <v>1665</v>
      </c>
      <c r="M6715">
        <v>5</v>
      </c>
    </row>
    <row r="6716" spans="1:13" x14ac:dyDescent="0.3">
      <c r="A6716" t="s">
        <v>219</v>
      </c>
      <c r="B6716">
        <v>2015</v>
      </c>
      <c r="C6716" s="1">
        <v>600000</v>
      </c>
      <c r="D6716">
        <v>50000</v>
      </c>
      <c r="E6716" t="s">
        <v>14</v>
      </c>
      <c r="F6716" t="s">
        <v>25</v>
      </c>
      <c r="G6716" t="s">
        <v>12</v>
      </c>
      <c r="H6716" t="s">
        <v>121</v>
      </c>
      <c r="I6716" t="s">
        <v>1699</v>
      </c>
      <c r="J6716" t="s">
        <v>1625</v>
      </c>
      <c r="K6716" t="s">
        <v>1626</v>
      </c>
      <c r="L6716" t="s">
        <v>1627</v>
      </c>
      <c r="M6716">
        <v>5</v>
      </c>
    </row>
    <row r="6717" spans="1:13" x14ac:dyDescent="0.3">
      <c r="A6717" t="s">
        <v>392</v>
      </c>
      <c r="B6717">
        <v>2014</v>
      </c>
      <c r="C6717" s="1">
        <v>320000</v>
      </c>
      <c r="D6717">
        <v>90000</v>
      </c>
      <c r="E6717" t="s">
        <v>14</v>
      </c>
      <c r="F6717" t="s">
        <v>25</v>
      </c>
      <c r="G6717" t="s">
        <v>12</v>
      </c>
      <c r="H6717" t="s">
        <v>154</v>
      </c>
      <c r="I6717" t="s">
        <v>1658</v>
      </c>
      <c r="J6717" t="s">
        <v>1659</v>
      </c>
      <c r="K6717" t="s">
        <v>2208</v>
      </c>
      <c r="L6717" t="s">
        <v>1661</v>
      </c>
      <c r="M6717">
        <v>5</v>
      </c>
    </row>
    <row r="6718" spans="1:13" x14ac:dyDescent="0.3">
      <c r="A6718" t="s">
        <v>795</v>
      </c>
      <c r="B6718">
        <v>2016</v>
      </c>
      <c r="C6718" s="1">
        <v>1689999</v>
      </c>
      <c r="D6718">
        <v>120000</v>
      </c>
      <c r="E6718" t="s">
        <v>14</v>
      </c>
      <c r="F6718" t="s">
        <v>25</v>
      </c>
      <c r="G6718" t="s">
        <v>12</v>
      </c>
      <c r="H6718" t="s">
        <v>121</v>
      </c>
      <c r="I6718" t="s">
        <v>2669</v>
      </c>
      <c r="J6718" t="s">
        <v>2670</v>
      </c>
      <c r="K6718" t="s">
        <v>2671</v>
      </c>
      <c r="L6718" t="s">
        <v>2672</v>
      </c>
      <c r="M6718">
        <v>8</v>
      </c>
    </row>
    <row r="6719" spans="1:13" x14ac:dyDescent="0.3">
      <c r="A6719" t="s">
        <v>582</v>
      </c>
      <c r="B6719">
        <v>2011</v>
      </c>
      <c r="C6719" s="1">
        <v>250000</v>
      </c>
      <c r="D6719">
        <v>140000</v>
      </c>
      <c r="E6719" t="s">
        <v>10</v>
      </c>
      <c r="F6719" t="s">
        <v>25</v>
      </c>
      <c r="G6719" t="s">
        <v>19</v>
      </c>
      <c r="H6719" t="s">
        <v>126</v>
      </c>
      <c r="I6719" t="s">
        <v>2476</v>
      </c>
      <c r="J6719" t="s">
        <v>1832</v>
      </c>
      <c r="K6719" t="s">
        <v>1833</v>
      </c>
      <c r="L6719" t="s">
        <v>1859</v>
      </c>
      <c r="M6719">
        <v>5</v>
      </c>
    </row>
    <row r="6720" spans="1:13" x14ac:dyDescent="0.3">
      <c r="A6720" t="s">
        <v>3361</v>
      </c>
      <c r="B6720">
        <v>2019</v>
      </c>
      <c r="C6720" s="1">
        <v>650000</v>
      </c>
      <c r="D6720">
        <v>20000</v>
      </c>
      <c r="E6720" t="s">
        <v>10</v>
      </c>
      <c r="F6720" t="s">
        <v>25</v>
      </c>
      <c r="G6720" t="s">
        <v>12</v>
      </c>
      <c r="H6720" t="s">
        <v>121</v>
      </c>
      <c r="I6720" t="s">
        <v>1703</v>
      </c>
      <c r="J6720" t="s">
        <v>1704</v>
      </c>
      <c r="K6720" t="s">
        <v>1705</v>
      </c>
      <c r="L6720" t="s">
        <v>1706</v>
      </c>
      <c r="M6720">
        <v>5</v>
      </c>
    </row>
    <row r="6721" spans="1:13" x14ac:dyDescent="0.3">
      <c r="A6721" t="s">
        <v>1099</v>
      </c>
      <c r="B6721">
        <v>2009</v>
      </c>
      <c r="C6721" s="1">
        <v>340000</v>
      </c>
      <c r="D6721">
        <v>82000</v>
      </c>
      <c r="E6721" t="s">
        <v>10</v>
      </c>
      <c r="F6721" t="s">
        <v>25</v>
      </c>
      <c r="G6721" t="s">
        <v>12</v>
      </c>
      <c r="H6721" t="s">
        <v>126</v>
      </c>
      <c r="I6721" t="s">
        <v>1904</v>
      </c>
      <c r="J6721" t="s">
        <v>1797</v>
      </c>
      <c r="K6721" t="s">
        <v>2313</v>
      </c>
      <c r="L6721" t="s">
        <v>1798</v>
      </c>
      <c r="M6721">
        <v>5</v>
      </c>
    </row>
    <row r="6722" spans="1:13" x14ac:dyDescent="0.3">
      <c r="A6722" t="s">
        <v>3885</v>
      </c>
      <c r="B6722">
        <v>2008</v>
      </c>
      <c r="C6722" s="1">
        <v>200000</v>
      </c>
      <c r="D6722">
        <v>80000</v>
      </c>
      <c r="E6722" t="s">
        <v>14</v>
      </c>
      <c r="F6722" t="s">
        <v>25</v>
      </c>
      <c r="G6722" t="s">
        <v>12</v>
      </c>
      <c r="H6722" t="s">
        <v>154</v>
      </c>
      <c r="I6722" t="s">
        <v>1773</v>
      </c>
      <c r="J6722" t="s">
        <v>1953</v>
      </c>
      <c r="K6722" t="s">
        <v>3451</v>
      </c>
      <c r="L6722" t="s">
        <v>3452</v>
      </c>
      <c r="M6722">
        <v>5</v>
      </c>
    </row>
    <row r="6723" spans="1:13" x14ac:dyDescent="0.3">
      <c r="A6723" t="s">
        <v>440</v>
      </c>
      <c r="B6723">
        <v>2017</v>
      </c>
      <c r="C6723" s="1">
        <v>869999</v>
      </c>
      <c r="D6723">
        <v>40000</v>
      </c>
      <c r="E6723" t="s">
        <v>14</v>
      </c>
      <c r="F6723" t="s">
        <v>25</v>
      </c>
      <c r="G6723" t="s">
        <v>12</v>
      </c>
      <c r="H6723" t="s">
        <v>121</v>
      </c>
      <c r="I6723" t="s">
        <v>1718</v>
      </c>
      <c r="J6723" t="s">
        <v>1625</v>
      </c>
      <c r="K6723" t="s">
        <v>1685</v>
      </c>
      <c r="L6723" t="s">
        <v>1686</v>
      </c>
      <c r="M6723">
        <v>5</v>
      </c>
    </row>
    <row r="6724" spans="1:13" x14ac:dyDescent="0.3">
      <c r="A6724" t="s">
        <v>339</v>
      </c>
      <c r="B6724">
        <v>2017</v>
      </c>
      <c r="C6724" s="1">
        <v>795000</v>
      </c>
      <c r="D6724">
        <v>120000</v>
      </c>
      <c r="E6724" t="s">
        <v>14</v>
      </c>
      <c r="F6724" t="s">
        <v>25</v>
      </c>
      <c r="G6724" t="s">
        <v>12</v>
      </c>
      <c r="H6724" t="s">
        <v>121</v>
      </c>
      <c r="I6724" t="s">
        <v>1684</v>
      </c>
      <c r="J6724" t="s">
        <v>1625</v>
      </c>
      <c r="K6724" t="s">
        <v>1685</v>
      </c>
      <c r="L6724" t="s">
        <v>1686</v>
      </c>
      <c r="M6724">
        <v>7</v>
      </c>
    </row>
    <row r="6725" spans="1:13" x14ac:dyDescent="0.3">
      <c r="A6725" t="s">
        <v>440</v>
      </c>
      <c r="B6725">
        <v>2017</v>
      </c>
      <c r="C6725" s="1">
        <v>869999</v>
      </c>
      <c r="D6725">
        <v>60000</v>
      </c>
      <c r="E6725" t="s">
        <v>14</v>
      </c>
      <c r="F6725" t="s">
        <v>25</v>
      </c>
      <c r="G6725" t="s">
        <v>12</v>
      </c>
      <c r="H6725" t="s">
        <v>121</v>
      </c>
      <c r="I6725" t="s">
        <v>1718</v>
      </c>
      <c r="J6725" t="s">
        <v>1625</v>
      </c>
      <c r="K6725" t="s">
        <v>1685</v>
      </c>
      <c r="L6725" t="s">
        <v>1686</v>
      </c>
      <c r="M6725">
        <v>5</v>
      </c>
    </row>
    <row r="6726" spans="1:13" x14ac:dyDescent="0.3">
      <c r="A6726" t="s">
        <v>494</v>
      </c>
      <c r="B6726">
        <v>2010</v>
      </c>
      <c r="C6726" s="1">
        <v>200000</v>
      </c>
      <c r="D6726">
        <v>70000</v>
      </c>
      <c r="E6726" t="s">
        <v>14</v>
      </c>
      <c r="F6726" t="s">
        <v>25</v>
      </c>
      <c r="G6726" t="s">
        <v>12</v>
      </c>
      <c r="H6726" t="s">
        <v>126</v>
      </c>
      <c r="I6726" t="s">
        <v>2031</v>
      </c>
      <c r="J6726" t="s">
        <v>1625</v>
      </c>
      <c r="K6726" t="s">
        <v>1675</v>
      </c>
      <c r="L6726" t="s">
        <v>1627</v>
      </c>
      <c r="M6726">
        <v>5</v>
      </c>
    </row>
    <row r="6727" spans="1:13" x14ac:dyDescent="0.3">
      <c r="A6727" t="s">
        <v>1332</v>
      </c>
      <c r="B6727">
        <v>2017</v>
      </c>
      <c r="C6727" s="1">
        <v>800000</v>
      </c>
      <c r="D6727">
        <v>45500</v>
      </c>
      <c r="E6727" t="s">
        <v>14</v>
      </c>
      <c r="F6727" t="s">
        <v>25</v>
      </c>
      <c r="G6727" t="s">
        <v>12</v>
      </c>
      <c r="H6727" t="s">
        <v>126</v>
      </c>
      <c r="I6727" t="s">
        <v>2292</v>
      </c>
      <c r="J6727" t="s">
        <v>1900</v>
      </c>
      <c r="K6727" t="s">
        <v>1912</v>
      </c>
      <c r="L6727" t="s">
        <v>1913</v>
      </c>
      <c r="M6727">
        <v>5</v>
      </c>
    </row>
    <row r="6728" spans="1:13" x14ac:dyDescent="0.3">
      <c r="A6728" t="s">
        <v>326</v>
      </c>
      <c r="B6728">
        <v>2014</v>
      </c>
      <c r="C6728" s="1">
        <v>1100000</v>
      </c>
      <c r="D6728">
        <v>120000</v>
      </c>
      <c r="E6728" t="s">
        <v>14</v>
      </c>
      <c r="F6728" t="s">
        <v>25</v>
      </c>
      <c r="G6728" t="s">
        <v>12</v>
      </c>
      <c r="H6728" t="s">
        <v>121</v>
      </c>
      <c r="I6728" t="s">
        <v>1763</v>
      </c>
      <c r="J6728" t="s">
        <v>1764</v>
      </c>
      <c r="K6728" t="s">
        <v>1789</v>
      </c>
      <c r="L6728" t="s">
        <v>1766</v>
      </c>
      <c r="M6728">
        <v>8</v>
      </c>
    </row>
    <row r="6729" spans="1:13" x14ac:dyDescent="0.3">
      <c r="A6729" t="s">
        <v>163</v>
      </c>
      <c r="B6729">
        <v>2008</v>
      </c>
      <c r="C6729" s="1">
        <v>114999</v>
      </c>
      <c r="D6729">
        <v>100000</v>
      </c>
      <c r="E6729" t="s">
        <v>10</v>
      </c>
      <c r="F6729" t="s">
        <v>25</v>
      </c>
      <c r="G6729" t="s">
        <v>12</v>
      </c>
      <c r="H6729" t="s">
        <v>126</v>
      </c>
      <c r="I6729" t="s">
        <v>1687</v>
      </c>
      <c r="J6729" t="s">
        <v>1655</v>
      </c>
      <c r="K6729" t="s">
        <v>1688</v>
      </c>
      <c r="L6729" t="s">
        <v>1689</v>
      </c>
      <c r="M6729">
        <v>5</v>
      </c>
    </row>
    <row r="6730" spans="1:13" x14ac:dyDescent="0.3">
      <c r="A6730" t="s">
        <v>223</v>
      </c>
      <c r="B6730">
        <v>2013</v>
      </c>
      <c r="C6730" s="1">
        <v>500000</v>
      </c>
      <c r="D6730">
        <v>92000</v>
      </c>
      <c r="E6730" t="s">
        <v>14</v>
      </c>
      <c r="F6730" t="s">
        <v>25</v>
      </c>
      <c r="G6730" t="s">
        <v>12</v>
      </c>
      <c r="H6730" t="s">
        <v>154</v>
      </c>
      <c r="I6730" t="s">
        <v>1918</v>
      </c>
      <c r="J6730" t="s">
        <v>1625</v>
      </c>
      <c r="K6730" t="s">
        <v>1811</v>
      </c>
      <c r="L6730" t="s">
        <v>1686</v>
      </c>
      <c r="M6730">
        <v>7</v>
      </c>
    </row>
    <row r="6731" spans="1:13" x14ac:dyDescent="0.3">
      <c r="A6731" t="s">
        <v>267</v>
      </c>
      <c r="B6731">
        <v>2014</v>
      </c>
      <c r="C6731" s="1">
        <v>700000</v>
      </c>
      <c r="D6731">
        <v>141000</v>
      </c>
      <c r="E6731" t="s">
        <v>14</v>
      </c>
      <c r="F6731" t="s">
        <v>25</v>
      </c>
      <c r="G6731" t="s">
        <v>12</v>
      </c>
      <c r="H6731" t="s">
        <v>151</v>
      </c>
      <c r="I6731" t="s">
        <v>1825</v>
      </c>
      <c r="J6731" t="s">
        <v>1625</v>
      </c>
      <c r="K6731" t="s">
        <v>1626</v>
      </c>
      <c r="L6731" t="s">
        <v>1627</v>
      </c>
      <c r="M6731">
        <v>5</v>
      </c>
    </row>
    <row r="6732" spans="1:13" x14ac:dyDescent="0.3">
      <c r="A6732" t="s">
        <v>607</v>
      </c>
      <c r="B6732">
        <v>2016</v>
      </c>
      <c r="C6732" s="1">
        <v>1516000</v>
      </c>
      <c r="D6732">
        <v>120000</v>
      </c>
      <c r="E6732" t="s">
        <v>14</v>
      </c>
      <c r="F6732" t="s">
        <v>25</v>
      </c>
      <c r="G6732" t="s">
        <v>19</v>
      </c>
      <c r="H6732" t="s">
        <v>121</v>
      </c>
      <c r="I6732" t="s">
        <v>1785</v>
      </c>
      <c r="J6732" t="s">
        <v>1786</v>
      </c>
      <c r="K6732" t="s">
        <v>1787</v>
      </c>
      <c r="L6732" t="s">
        <v>1788</v>
      </c>
      <c r="M6732">
        <v>7</v>
      </c>
    </row>
    <row r="6733" spans="1:13" x14ac:dyDescent="0.3">
      <c r="A6733" t="s">
        <v>124</v>
      </c>
      <c r="B6733">
        <v>2016</v>
      </c>
      <c r="C6733" s="1">
        <v>200000</v>
      </c>
      <c r="D6733">
        <v>35000</v>
      </c>
      <c r="E6733" t="s">
        <v>10</v>
      </c>
      <c r="F6733" t="s">
        <v>25</v>
      </c>
      <c r="G6733" t="s">
        <v>12</v>
      </c>
      <c r="H6733" t="s">
        <v>121</v>
      </c>
      <c r="I6733" t="s">
        <v>2318</v>
      </c>
      <c r="J6733" t="s">
        <v>2081</v>
      </c>
      <c r="K6733" t="s">
        <v>2319</v>
      </c>
      <c r="L6733" t="s">
        <v>2083</v>
      </c>
      <c r="M6733">
        <v>5</v>
      </c>
    </row>
    <row r="6734" spans="1:13" x14ac:dyDescent="0.3">
      <c r="A6734" t="s">
        <v>744</v>
      </c>
      <c r="B6734">
        <v>2015</v>
      </c>
      <c r="C6734" s="1">
        <v>450000</v>
      </c>
      <c r="D6734">
        <v>50000</v>
      </c>
      <c r="E6734" t="s">
        <v>10</v>
      </c>
      <c r="F6734" t="s">
        <v>25</v>
      </c>
      <c r="G6734" t="s">
        <v>12</v>
      </c>
      <c r="H6734" t="s">
        <v>121</v>
      </c>
      <c r="I6734" t="s">
        <v>1750</v>
      </c>
      <c r="J6734" t="s">
        <v>1681</v>
      </c>
      <c r="K6734" t="s">
        <v>1922</v>
      </c>
      <c r="L6734" t="s">
        <v>1923</v>
      </c>
      <c r="M6734">
        <v>5</v>
      </c>
    </row>
    <row r="6735" spans="1:13" x14ac:dyDescent="0.3">
      <c r="A6735" t="s">
        <v>1471</v>
      </c>
      <c r="B6735">
        <v>2018</v>
      </c>
      <c r="C6735" s="1">
        <v>850000</v>
      </c>
      <c r="D6735">
        <v>9500</v>
      </c>
      <c r="E6735" t="s">
        <v>14</v>
      </c>
      <c r="F6735" t="s">
        <v>25</v>
      </c>
      <c r="G6735" t="s">
        <v>12</v>
      </c>
      <c r="H6735" t="s">
        <v>121</v>
      </c>
      <c r="I6735" t="s">
        <v>1700</v>
      </c>
      <c r="J6735" t="s">
        <v>1634</v>
      </c>
      <c r="K6735" t="s">
        <v>1995</v>
      </c>
      <c r="L6735" t="s">
        <v>2011</v>
      </c>
      <c r="M6735">
        <v>5</v>
      </c>
    </row>
    <row r="6736" spans="1:13" x14ac:dyDescent="0.3">
      <c r="A6736" t="s">
        <v>282</v>
      </c>
      <c r="B6736">
        <v>2019</v>
      </c>
      <c r="C6736" s="1">
        <v>359000</v>
      </c>
      <c r="D6736">
        <v>5500</v>
      </c>
      <c r="E6736" t="s">
        <v>10</v>
      </c>
      <c r="F6736" t="s">
        <v>25</v>
      </c>
      <c r="G6736" t="s">
        <v>12</v>
      </c>
      <c r="H6736" t="s">
        <v>121</v>
      </c>
      <c r="I6736" t="s">
        <v>1872</v>
      </c>
      <c r="J6736" t="s">
        <v>1814</v>
      </c>
      <c r="K6736" t="s">
        <v>1873</v>
      </c>
      <c r="L6736" t="s">
        <v>1874</v>
      </c>
      <c r="M6736">
        <v>7</v>
      </c>
    </row>
    <row r="6737" spans="1:13" x14ac:dyDescent="0.3">
      <c r="A6737" t="s">
        <v>215</v>
      </c>
      <c r="B6737">
        <v>2017</v>
      </c>
      <c r="C6737" s="1">
        <v>320000</v>
      </c>
      <c r="D6737">
        <v>28000</v>
      </c>
      <c r="E6737" t="s">
        <v>10</v>
      </c>
      <c r="F6737" t="s">
        <v>25</v>
      </c>
      <c r="G6737" t="s">
        <v>12</v>
      </c>
      <c r="H6737" t="s">
        <v>121</v>
      </c>
      <c r="I6737" t="s">
        <v>2080</v>
      </c>
      <c r="J6737" t="s">
        <v>2081</v>
      </c>
      <c r="K6737" t="s">
        <v>2082</v>
      </c>
      <c r="L6737" t="s">
        <v>2083</v>
      </c>
      <c r="M6737">
        <v>5</v>
      </c>
    </row>
    <row r="6738" spans="1:13" x14ac:dyDescent="0.3">
      <c r="A6738" t="s">
        <v>609</v>
      </c>
      <c r="B6738">
        <v>2009</v>
      </c>
      <c r="C6738" s="1">
        <v>110000</v>
      </c>
      <c r="D6738">
        <v>113000</v>
      </c>
      <c r="E6738" t="s">
        <v>10</v>
      </c>
      <c r="F6738" t="s">
        <v>25</v>
      </c>
      <c r="G6738" t="s">
        <v>12</v>
      </c>
      <c r="H6738" t="s">
        <v>121</v>
      </c>
      <c r="I6738" t="s">
        <v>2056</v>
      </c>
      <c r="J6738" t="s">
        <v>2089</v>
      </c>
      <c r="K6738" t="s">
        <v>3266</v>
      </c>
      <c r="L6738" t="s">
        <v>3267</v>
      </c>
      <c r="M6738">
        <v>5</v>
      </c>
    </row>
    <row r="6739" spans="1:13" x14ac:dyDescent="0.3">
      <c r="A6739" t="s">
        <v>402</v>
      </c>
      <c r="B6739">
        <v>2011</v>
      </c>
      <c r="C6739" s="1">
        <v>209000</v>
      </c>
      <c r="D6739">
        <v>1</v>
      </c>
      <c r="E6739" t="s">
        <v>22</v>
      </c>
      <c r="F6739" t="s">
        <v>25</v>
      </c>
      <c r="G6739" t="s">
        <v>12</v>
      </c>
      <c r="H6739" t="s">
        <v>151</v>
      </c>
      <c r="I6739" t="s">
        <v>3886</v>
      </c>
      <c r="J6739" t="s">
        <v>1814</v>
      </c>
      <c r="K6739" t="s">
        <v>1873</v>
      </c>
      <c r="L6739" t="s">
        <v>1874</v>
      </c>
      <c r="M6739">
        <v>5</v>
      </c>
    </row>
    <row r="6740" spans="1:13" x14ac:dyDescent="0.3">
      <c r="A6740" t="s">
        <v>3752</v>
      </c>
      <c r="B6740">
        <v>2010</v>
      </c>
      <c r="C6740" s="1">
        <v>169000</v>
      </c>
      <c r="D6740">
        <v>100000</v>
      </c>
      <c r="E6740" t="s">
        <v>10</v>
      </c>
      <c r="F6740" t="s">
        <v>25</v>
      </c>
      <c r="G6740" t="s">
        <v>12</v>
      </c>
      <c r="H6740" t="s">
        <v>126</v>
      </c>
      <c r="I6740" t="s">
        <v>1962</v>
      </c>
      <c r="J6740" t="s">
        <v>1747</v>
      </c>
      <c r="K6740" t="s">
        <v>1640</v>
      </c>
      <c r="L6740" t="s">
        <v>2634</v>
      </c>
      <c r="M6740">
        <v>5</v>
      </c>
    </row>
    <row r="6741" spans="1:13" x14ac:dyDescent="0.3">
      <c r="A6741" t="s">
        <v>333</v>
      </c>
      <c r="B6741">
        <v>2014</v>
      </c>
      <c r="C6741" s="1">
        <v>400000</v>
      </c>
      <c r="D6741">
        <v>50074</v>
      </c>
      <c r="E6741" t="s">
        <v>14</v>
      </c>
      <c r="F6741" t="s">
        <v>25</v>
      </c>
      <c r="G6741" t="s">
        <v>12</v>
      </c>
      <c r="H6741" t="s">
        <v>121</v>
      </c>
      <c r="I6741" t="s">
        <v>2178</v>
      </c>
      <c r="J6741" t="s">
        <v>2179</v>
      </c>
      <c r="K6741" t="s">
        <v>2124</v>
      </c>
      <c r="L6741" t="s">
        <v>2180</v>
      </c>
      <c r="M6741">
        <v>5</v>
      </c>
    </row>
    <row r="6742" spans="1:13" x14ac:dyDescent="0.3">
      <c r="A6742" t="s">
        <v>249</v>
      </c>
      <c r="B6742">
        <v>2014</v>
      </c>
      <c r="C6742" s="1">
        <v>600000</v>
      </c>
      <c r="D6742">
        <v>100000</v>
      </c>
      <c r="E6742" t="s">
        <v>14</v>
      </c>
      <c r="F6742" t="s">
        <v>25</v>
      </c>
      <c r="G6742" t="s">
        <v>12</v>
      </c>
      <c r="H6742" t="s">
        <v>151</v>
      </c>
      <c r="I6742" t="s">
        <v>1691</v>
      </c>
      <c r="J6742" t="s">
        <v>1639</v>
      </c>
      <c r="K6742" t="s">
        <v>1692</v>
      </c>
      <c r="L6742" t="s">
        <v>1693</v>
      </c>
      <c r="M6742">
        <v>5</v>
      </c>
    </row>
    <row r="6743" spans="1:13" x14ac:dyDescent="0.3">
      <c r="A6743" t="s">
        <v>282</v>
      </c>
      <c r="B6743">
        <v>2017</v>
      </c>
      <c r="C6743" s="1">
        <v>350000</v>
      </c>
      <c r="D6743">
        <v>35000</v>
      </c>
      <c r="E6743" t="s">
        <v>10</v>
      </c>
      <c r="F6743" t="s">
        <v>25</v>
      </c>
      <c r="G6743" t="s">
        <v>12</v>
      </c>
      <c r="H6743" t="s">
        <v>121</v>
      </c>
      <c r="I6743" t="s">
        <v>1872</v>
      </c>
      <c r="J6743" t="s">
        <v>1814</v>
      </c>
      <c r="K6743" t="s">
        <v>1873</v>
      </c>
      <c r="L6743" t="s">
        <v>1874</v>
      </c>
      <c r="M6743">
        <v>7</v>
      </c>
    </row>
    <row r="6744" spans="1:13" x14ac:dyDescent="0.3">
      <c r="A6744" t="s">
        <v>182</v>
      </c>
      <c r="B6744">
        <v>2018</v>
      </c>
      <c r="C6744" s="1">
        <v>990000</v>
      </c>
      <c r="D6744">
        <v>60000</v>
      </c>
      <c r="E6744" t="s">
        <v>14</v>
      </c>
      <c r="F6744" t="s">
        <v>25</v>
      </c>
      <c r="G6744" t="s">
        <v>12</v>
      </c>
      <c r="H6744" t="s">
        <v>121</v>
      </c>
      <c r="I6744" t="s">
        <v>1638</v>
      </c>
      <c r="J6744" t="s">
        <v>1629</v>
      </c>
      <c r="K6744" t="s">
        <v>1914</v>
      </c>
      <c r="L6744" t="s">
        <v>1836</v>
      </c>
      <c r="M6744">
        <v>5</v>
      </c>
    </row>
    <row r="6745" spans="1:13" x14ac:dyDescent="0.3">
      <c r="A6745" t="s">
        <v>1167</v>
      </c>
      <c r="B6745">
        <v>2011</v>
      </c>
      <c r="C6745" s="1">
        <v>1600000</v>
      </c>
      <c r="D6745">
        <v>70000</v>
      </c>
      <c r="E6745" t="s">
        <v>14</v>
      </c>
      <c r="F6745" t="s">
        <v>25</v>
      </c>
      <c r="G6745" t="s">
        <v>19</v>
      </c>
      <c r="H6745" t="s">
        <v>121</v>
      </c>
      <c r="I6745" t="s">
        <v>3887</v>
      </c>
      <c r="J6745" t="s">
        <v>1769</v>
      </c>
      <c r="K6745" t="s">
        <v>3888</v>
      </c>
      <c r="L6745" t="s">
        <v>1964</v>
      </c>
      <c r="M6745">
        <v>5</v>
      </c>
    </row>
    <row r="6746" spans="1:13" x14ac:dyDescent="0.3">
      <c r="A6746" t="s">
        <v>916</v>
      </c>
      <c r="B6746">
        <v>2017</v>
      </c>
      <c r="C6746" s="1">
        <v>1400000</v>
      </c>
      <c r="D6746">
        <v>70000</v>
      </c>
      <c r="E6746" t="s">
        <v>14</v>
      </c>
      <c r="F6746" t="s">
        <v>25</v>
      </c>
      <c r="G6746" t="s">
        <v>12</v>
      </c>
      <c r="H6746" t="s">
        <v>121</v>
      </c>
      <c r="I6746" t="s">
        <v>2072</v>
      </c>
      <c r="J6746" t="s">
        <v>1742</v>
      </c>
      <c r="K6746" t="s">
        <v>2128</v>
      </c>
      <c r="L6746" t="s">
        <v>1954</v>
      </c>
      <c r="M6746">
        <v>7</v>
      </c>
    </row>
    <row r="6747" spans="1:13" x14ac:dyDescent="0.3">
      <c r="A6747" t="s">
        <v>1498</v>
      </c>
      <c r="B6747">
        <v>2017</v>
      </c>
      <c r="C6747" s="1">
        <v>745000</v>
      </c>
      <c r="D6747">
        <v>10000</v>
      </c>
      <c r="E6747" t="s">
        <v>10</v>
      </c>
      <c r="F6747" t="s">
        <v>25</v>
      </c>
      <c r="G6747" t="s">
        <v>19</v>
      </c>
      <c r="H6747" t="s">
        <v>121</v>
      </c>
      <c r="I6747" t="s">
        <v>1707</v>
      </c>
      <c r="J6747" t="s">
        <v>1647</v>
      </c>
      <c r="K6747" t="s">
        <v>1708</v>
      </c>
      <c r="L6747" t="s">
        <v>1709</v>
      </c>
      <c r="M6747">
        <v>5</v>
      </c>
    </row>
    <row r="6748" spans="1:13" x14ac:dyDescent="0.3">
      <c r="A6748" t="s">
        <v>3610</v>
      </c>
      <c r="B6748">
        <v>2018</v>
      </c>
      <c r="C6748" s="1">
        <v>2800000</v>
      </c>
      <c r="D6748">
        <v>40000</v>
      </c>
      <c r="E6748" t="s">
        <v>14</v>
      </c>
      <c r="F6748" t="s">
        <v>25</v>
      </c>
      <c r="G6748" t="s">
        <v>19</v>
      </c>
      <c r="H6748" t="s">
        <v>121</v>
      </c>
      <c r="I6748" t="s">
        <v>3484</v>
      </c>
      <c r="J6748" t="s">
        <v>1793</v>
      </c>
      <c r="K6748" t="s">
        <v>3212</v>
      </c>
      <c r="L6748" t="s">
        <v>3611</v>
      </c>
      <c r="M6748">
        <v>7</v>
      </c>
    </row>
    <row r="6749" spans="1:13" x14ac:dyDescent="0.3">
      <c r="A6749" t="s">
        <v>3889</v>
      </c>
      <c r="B6749">
        <v>2015</v>
      </c>
      <c r="C6749" s="1">
        <v>500000</v>
      </c>
      <c r="D6749">
        <v>35000</v>
      </c>
      <c r="E6749" t="s">
        <v>14</v>
      </c>
      <c r="F6749" t="s">
        <v>25</v>
      </c>
      <c r="G6749" t="s">
        <v>12</v>
      </c>
      <c r="H6749" t="s">
        <v>121</v>
      </c>
      <c r="I6749" t="s">
        <v>1825</v>
      </c>
      <c r="J6749" t="s">
        <v>1625</v>
      </c>
      <c r="K6749" t="s">
        <v>1626</v>
      </c>
      <c r="L6749" t="s">
        <v>1627</v>
      </c>
      <c r="M6749">
        <v>5</v>
      </c>
    </row>
    <row r="6750" spans="1:13" x14ac:dyDescent="0.3">
      <c r="A6750" t="s">
        <v>3890</v>
      </c>
      <c r="B6750">
        <v>2019</v>
      </c>
      <c r="C6750" s="1">
        <v>540000</v>
      </c>
      <c r="D6750">
        <v>5000</v>
      </c>
      <c r="E6750" t="s">
        <v>10</v>
      </c>
      <c r="F6750" t="s">
        <v>25</v>
      </c>
      <c r="G6750" t="s">
        <v>19</v>
      </c>
      <c r="H6750" t="s">
        <v>121</v>
      </c>
      <c r="I6750" t="s">
        <v>2642</v>
      </c>
      <c r="J6750" t="s">
        <v>1647</v>
      </c>
      <c r="K6750" t="s">
        <v>1870</v>
      </c>
      <c r="L6750" t="s">
        <v>1871</v>
      </c>
      <c r="M6750">
        <v>5</v>
      </c>
    </row>
    <row r="6751" spans="1:13" x14ac:dyDescent="0.3">
      <c r="A6751" t="s">
        <v>597</v>
      </c>
      <c r="B6751">
        <v>2016</v>
      </c>
      <c r="C6751" s="1">
        <v>1850000</v>
      </c>
      <c r="D6751">
        <v>33000</v>
      </c>
      <c r="E6751" t="s">
        <v>14</v>
      </c>
      <c r="F6751" t="s">
        <v>25</v>
      </c>
      <c r="G6751" t="s">
        <v>12</v>
      </c>
      <c r="H6751" t="s">
        <v>121</v>
      </c>
      <c r="I6751" t="s">
        <v>2669</v>
      </c>
      <c r="J6751" t="s">
        <v>2670</v>
      </c>
      <c r="K6751" t="s">
        <v>2671</v>
      </c>
      <c r="L6751" t="s">
        <v>2672</v>
      </c>
      <c r="M6751">
        <v>7</v>
      </c>
    </row>
    <row r="6752" spans="1:13" x14ac:dyDescent="0.3">
      <c r="A6752" t="s">
        <v>244</v>
      </c>
      <c r="B6752">
        <v>2017</v>
      </c>
      <c r="C6752" s="1">
        <v>600000</v>
      </c>
      <c r="D6752">
        <v>27000</v>
      </c>
      <c r="E6752" t="s">
        <v>14</v>
      </c>
      <c r="F6752" t="s">
        <v>25</v>
      </c>
      <c r="G6752" t="s">
        <v>12</v>
      </c>
      <c r="H6752" t="s">
        <v>121</v>
      </c>
      <c r="I6752" t="s">
        <v>2048</v>
      </c>
      <c r="J6752" t="s">
        <v>1625</v>
      </c>
      <c r="K6752" t="s">
        <v>1626</v>
      </c>
      <c r="L6752" t="s">
        <v>2049</v>
      </c>
      <c r="M6752">
        <v>5</v>
      </c>
    </row>
    <row r="6753" spans="1:13" x14ac:dyDescent="0.3">
      <c r="A6753" t="s">
        <v>1879</v>
      </c>
      <c r="B6753">
        <v>2018</v>
      </c>
      <c r="C6753" s="1">
        <v>690000</v>
      </c>
      <c r="D6753">
        <v>25000</v>
      </c>
      <c r="E6753" t="s">
        <v>10</v>
      </c>
      <c r="F6753" t="s">
        <v>25</v>
      </c>
      <c r="G6753" t="s">
        <v>12</v>
      </c>
      <c r="H6753" t="s">
        <v>121</v>
      </c>
      <c r="I6753" t="s">
        <v>1880</v>
      </c>
      <c r="J6753" t="s">
        <v>1881</v>
      </c>
      <c r="K6753" t="s">
        <v>1882</v>
      </c>
      <c r="L6753" t="s">
        <v>1883</v>
      </c>
      <c r="M6753">
        <v>5</v>
      </c>
    </row>
    <row r="6754" spans="1:13" x14ac:dyDescent="0.3">
      <c r="A6754" t="s">
        <v>267</v>
      </c>
      <c r="B6754">
        <v>2016</v>
      </c>
      <c r="C6754" s="1">
        <v>630000</v>
      </c>
      <c r="D6754">
        <v>30154</v>
      </c>
      <c r="E6754" t="s">
        <v>14</v>
      </c>
      <c r="F6754" t="s">
        <v>25</v>
      </c>
      <c r="G6754" t="s">
        <v>12</v>
      </c>
      <c r="H6754" t="s">
        <v>121</v>
      </c>
      <c r="I6754" t="s">
        <v>1825</v>
      </c>
      <c r="J6754" t="s">
        <v>1625</v>
      </c>
      <c r="K6754" t="s">
        <v>1626</v>
      </c>
      <c r="L6754" t="s">
        <v>1627</v>
      </c>
      <c r="M6754">
        <v>5</v>
      </c>
    </row>
    <row r="6755" spans="1:13" x14ac:dyDescent="0.3">
      <c r="A6755" t="s">
        <v>3891</v>
      </c>
      <c r="B6755">
        <v>2018</v>
      </c>
      <c r="C6755" s="1">
        <v>640000</v>
      </c>
      <c r="D6755">
        <v>20000</v>
      </c>
      <c r="E6755" t="s">
        <v>10</v>
      </c>
      <c r="F6755" t="s">
        <v>25</v>
      </c>
      <c r="G6755" t="s">
        <v>12</v>
      </c>
      <c r="H6755" t="s">
        <v>121</v>
      </c>
      <c r="I6755" t="s">
        <v>1646</v>
      </c>
      <c r="J6755" t="s">
        <v>1647</v>
      </c>
      <c r="K6755" t="s">
        <v>1648</v>
      </c>
      <c r="L6755" t="s">
        <v>1649</v>
      </c>
      <c r="M6755">
        <v>5</v>
      </c>
    </row>
    <row r="6756" spans="1:13" x14ac:dyDescent="0.3">
      <c r="A6756" t="s">
        <v>3892</v>
      </c>
      <c r="B6756">
        <v>2019</v>
      </c>
      <c r="C6756" s="1">
        <v>5500000</v>
      </c>
      <c r="D6756">
        <v>17000</v>
      </c>
      <c r="E6756" t="s">
        <v>14</v>
      </c>
      <c r="F6756" t="s">
        <v>25</v>
      </c>
      <c r="G6756" t="s">
        <v>19</v>
      </c>
      <c r="H6756" t="s">
        <v>121</v>
      </c>
      <c r="I6756" t="s">
        <v>1970</v>
      </c>
      <c r="J6756" t="s">
        <v>1974</v>
      </c>
      <c r="K6756" t="s">
        <v>1958</v>
      </c>
      <c r="L6756" t="s">
        <v>1975</v>
      </c>
      <c r="M6756">
        <v>5</v>
      </c>
    </row>
    <row r="6757" spans="1:13" x14ac:dyDescent="0.3">
      <c r="A6757" t="s">
        <v>1612</v>
      </c>
      <c r="B6757">
        <v>2016</v>
      </c>
      <c r="C6757" s="1">
        <v>2100000</v>
      </c>
      <c r="D6757">
        <v>85000</v>
      </c>
      <c r="E6757" t="s">
        <v>14</v>
      </c>
      <c r="F6757" t="s">
        <v>25</v>
      </c>
      <c r="G6757" t="s">
        <v>19</v>
      </c>
      <c r="H6757" t="s">
        <v>126</v>
      </c>
      <c r="I6757" t="s">
        <v>3720</v>
      </c>
      <c r="J6757" t="s">
        <v>3721</v>
      </c>
      <c r="K6757" t="s">
        <v>3722</v>
      </c>
      <c r="L6757" t="s">
        <v>3723</v>
      </c>
      <c r="M6757">
        <v>7</v>
      </c>
    </row>
    <row r="6758" spans="1:13" x14ac:dyDescent="0.3">
      <c r="A6758" t="s">
        <v>793</v>
      </c>
      <c r="B6758">
        <v>2016</v>
      </c>
      <c r="C6758" s="1">
        <v>500000</v>
      </c>
      <c r="D6758">
        <v>100000</v>
      </c>
      <c r="E6758" t="s">
        <v>10</v>
      </c>
      <c r="F6758" t="s">
        <v>25</v>
      </c>
      <c r="G6758" t="s">
        <v>12</v>
      </c>
      <c r="H6758" t="s">
        <v>121</v>
      </c>
      <c r="I6758" t="s">
        <v>2030</v>
      </c>
      <c r="J6758" t="s">
        <v>1647</v>
      </c>
      <c r="K6758" t="s">
        <v>1870</v>
      </c>
      <c r="L6758" t="s">
        <v>1871</v>
      </c>
      <c r="M6758">
        <v>5</v>
      </c>
    </row>
    <row r="6759" spans="1:13" x14ac:dyDescent="0.3">
      <c r="A6759" t="s">
        <v>354</v>
      </c>
      <c r="B6759">
        <v>2017</v>
      </c>
      <c r="C6759" s="1">
        <v>310000</v>
      </c>
      <c r="D6759">
        <v>54000</v>
      </c>
      <c r="E6759" t="s">
        <v>10</v>
      </c>
      <c r="F6759" t="s">
        <v>25</v>
      </c>
      <c r="G6759" t="s">
        <v>12</v>
      </c>
      <c r="H6759" t="s">
        <v>121</v>
      </c>
      <c r="I6759" t="s">
        <v>1710</v>
      </c>
      <c r="J6759" t="s">
        <v>1655</v>
      </c>
      <c r="K6759" t="s">
        <v>1711</v>
      </c>
      <c r="L6759" t="s">
        <v>1712</v>
      </c>
      <c r="M6759">
        <v>5</v>
      </c>
    </row>
    <row r="6760" spans="1:13" x14ac:dyDescent="0.3">
      <c r="A6760" t="s">
        <v>1286</v>
      </c>
      <c r="B6760">
        <v>2015</v>
      </c>
      <c r="C6760" s="1">
        <v>600000</v>
      </c>
      <c r="D6760">
        <v>80000</v>
      </c>
      <c r="E6760" t="s">
        <v>14</v>
      </c>
      <c r="F6760" t="s">
        <v>25</v>
      </c>
      <c r="G6760" t="s">
        <v>12</v>
      </c>
      <c r="H6760" t="s">
        <v>121</v>
      </c>
      <c r="I6760" t="s">
        <v>2372</v>
      </c>
      <c r="J6760" t="s">
        <v>2039</v>
      </c>
      <c r="K6760" t="s">
        <v>1765</v>
      </c>
      <c r="L6760" t="s">
        <v>2105</v>
      </c>
      <c r="M6760">
        <v>7</v>
      </c>
    </row>
    <row r="6761" spans="1:13" x14ac:dyDescent="0.3">
      <c r="A6761" t="s">
        <v>120</v>
      </c>
      <c r="B6761">
        <v>1999</v>
      </c>
      <c r="C6761" s="1">
        <v>40000</v>
      </c>
      <c r="D6761">
        <v>100000</v>
      </c>
      <c r="E6761" t="s">
        <v>10</v>
      </c>
      <c r="F6761" t="s">
        <v>25</v>
      </c>
      <c r="G6761" t="s">
        <v>12</v>
      </c>
      <c r="H6761" t="s">
        <v>154</v>
      </c>
      <c r="I6761" t="s">
        <v>1642</v>
      </c>
      <c r="J6761" t="s">
        <v>1655</v>
      </c>
      <c r="K6761" t="s">
        <v>1656</v>
      </c>
      <c r="L6761" t="s">
        <v>1657</v>
      </c>
      <c r="M6761">
        <v>4</v>
      </c>
    </row>
    <row r="6762" spans="1:13" x14ac:dyDescent="0.3">
      <c r="A6762" t="s">
        <v>1518</v>
      </c>
      <c r="B6762">
        <v>2018</v>
      </c>
      <c r="C6762" s="1">
        <v>620000</v>
      </c>
      <c r="D6762">
        <v>70000</v>
      </c>
      <c r="E6762" t="s">
        <v>14</v>
      </c>
      <c r="F6762" t="s">
        <v>25</v>
      </c>
      <c r="G6762" t="s">
        <v>12</v>
      </c>
      <c r="H6762" t="s">
        <v>121</v>
      </c>
      <c r="I6762" t="s">
        <v>2134</v>
      </c>
      <c r="J6762" t="s">
        <v>2135</v>
      </c>
      <c r="K6762" t="s">
        <v>2136</v>
      </c>
      <c r="L6762" t="s">
        <v>2137</v>
      </c>
      <c r="M6762">
        <v>5</v>
      </c>
    </row>
    <row r="6763" spans="1:13" x14ac:dyDescent="0.3">
      <c r="A6763" t="s">
        <v>1260</v>
      </c>
      <c r="B6763">
        <v>2018</v>
      </c>
      <c r="C6763" s="1">
        <v>760000</v>
      </c>
      <c r="D6763">
        <v>50000</v>
      </c>
      <c r="E6763" t="s">
        <v>14</v>
      </c>
      <c r="F6763" t="s">
        <v>25</v>
      </c>
      <c r="G6763" t="s">
        <v>12</v>
      </c>
      <c r="H6763" t="s">
        <v>121</v>
      </c>
      <c r="I6763" t="s">
        <v>2224</v>
      </c>
      <c r="J6763" t="s">
        <v>1625</v>
      </c>
      <c r="K6763" t="s">
        <v>1626</v>
      </c>
      <c r="L6763" t="s">
        <v>1627</v>
      </c>
      <c r="M6763">
        <v>5</v>
      </c>
    </row>
    <row r="6764" spans="1:13" x14ac:dyDescent="0.3">
      <c r="A6764" t="s">
        <v>595</v>
      </c>
      <c r="B6764">
        <v>2018</v>
      </c>
      <c r="C6764" s="1">
        <v>1200000</v>
      </c>
      <c r="D6764">
        <v>40000</v>
      </c>
      <c r="E6764" t="s">
        <v>14</v>
      </c>
      <c r="F6764" t="s">
        <v>25</v>
      </c>
      <c r="G6764" t="s">
        <v>12</v>
      </c>
      <c r="H6764" t="s">
        <v>121</v>
      </c>
      <c r="I6764" t="s">
        <v>1817</v>
      </c>
      <c r="J6764" t="s">
        <v>1900</v>
      </c>
      <c r="K6764" t="s">
        <v>1912</v>
      </c>
      <c r="L6764" t="s">
        <v>3107</v>
      </c>
      <c r="M6764">
        <v>5</v>
      </c>
    </row>
    <row r="6765" spans="1:13" x14ac:dyDescent="0.3">
      <c r="A6765" t="s">
        <v>2774</v>
      </c>
      <c r="B6765">
        <v>2012</v>
      </c>
      <c r="C6765" s="1">
        <v>300000</v>
      </c>
      <c r="D6765">
        <v>45000</v>
      </c>
      <c r="E6765" t="s">
        <v>10</v>
      </c>
      <c r="F6765" t="s">
        <v>25</v>
      </c>
      <c r="G6765" t="s">
        <v>12</v>
      </c>
      <c r="H6765" t="s">
        <v>121</v>
      </c>
      <c r="I6765" t="s">
        <v>1807</v>
      </c>
      <c r="J6765" t="s">
        <v>1647</v>
      </c>
      <c r="K6765" t="s">
        <v>1808</v>
      </c>
      <c r="L6765" t="s">
        <v>2118</v>
      </c>
      <c r="M6765">
        <v>5</v>
      </c>
    </row>
    <row r="6766" spans="1:13" x14ac:dyDescent="0.3">
      <c r="A6766" t="s">
        <v>3893</v>
      </c>
      <c r="B6766">
        <v>2019</v>
      </c>
      <c r="C6766" s="1">
        <v>500000</v>
      </c>
      <c r="D6766">
        <v>5000</v>
      </c>
      <c r="E6766" t="s">
        <v>10</v>
      </c>
      <c r="F6766" t="s">
        <v>25</v>
      </c>
      <c r="G6766" t="s">
        <v>12</v>
      </c>
      <c r="H6766" t="s">
        <v>121</v>
      </c>
      <c r="I6766" t="s">
        <v>2188</v>
      </c>
      <c r="J6766" t="s">
        <v>1704</v>
      </c>
      <c r="K6766" t="s">
        <v>2064</v>
      </c>
      <c r="L6766" t="s">
        <v>1706</v>
      </c>
      <c r="M6766">
        <v>5</v>
      </c>
    </row>
    <row r="6767" spans="1:13" x14ac:dyDescent="0.3">
      <c r="A6767" t="s">
        <v>266</v>
      </c>
      <c r="B6767">
        <v>2012</v>
      </c>
      <c r="C6767" s="1">
        <v>120000</v>
      </c>
      <c r="D6767">
        <v>70000</v>
      </c>
      <c r="E6767" t="s">
        <v>10</v>
      </c>
      <c r="F6767" t="s">
        <v>25</v>
      </c>
      <c r="G6767" t="s">
        <v>12</v>
      </c>
      <c r="H6767" t="s">
        <v>154</v>
      </c>
      <c r="I6767" t="s">
        <v>1723</v>
      </c>
      <c r="J6767" t="s">
        <v>1704</v>
      </c>
      <c r="K6767" t="s">
        <v>2181</v>
      </c>
      <c r="L6767" t="s">
        <v>2182</v>
      </c>
      <c r="M6767">
        <v>5</v>
      </c>
    </row>
    <row r="6768" spans="1:13" x14ac:dyDescent="0.3">
      <c r="A6768" t="s">
        <v>444</v>
      </c>
      <c r="B6768">
        <v>2017</v>
      </c>
      <c r="C6768" s="1">
        <v>350000</v>
      </c>
      <c r="D6768">
        <v>26263</v>
      </c>
      <c r="E6768" t="s">
        <v>10</v>
      </c>
      <c r="F6768" t="s">
        <v>25</v>
      </c>
      <c r="G6768" t="s">
        <v>12</v>
      </c>
      <c r="H6768" t="s">
        <v>121</v>
      </c>
      <c r="I6768" t="s">
        <v>2031</v>
      </c>
      <c r="J6768" t="s">
        <v>2250</v>
      </c>
      <c r="K6768" t="s">
        <v>2251</v>
      </c>
      <c r="L6768" t="s">
        <v>2252</v>
      </c>
      <c r="M6768">
        <v>5</v>
      </c>
    </row>
    <row r="6769" spans="1:13" x14ac:dyDescent="0.3">
      <c r="A6769" t="s">
        <v>3894</v>
      </c>
      <c r="B6769">
        <v>2016</v>
      </c>
      <c r="C6769" s="1">
        <v>350000</v>
      </c>
      <c r="D6769">
        <v>100000</v>
      </c>
      <c r="E6769" t="s">
        <v>10</v>
      </c>
      <c r="F6769" t="s">
        <v>25</v>
      </c>
      <c r="G6769" t="s">
        <v>12</v>
      </c>
      <c r="H6769" t="s">
        <v>126</v>
      </c>
      <c r="I6769" t="s">
        <v>1680</v>
      </c>
      <c r="J6769" t="s">
        <v>1681</v>
      </c>
      <c r="K6769" t="s">
        <v>1682</v>
      </c>
      <c r="L6769" t="s">
        <v>1683</v>
      </c>
      <c r="M6769">
        <v>5</v>
      </c>
    </row>
    <row r="6770" spans="1:13" x14ac:dyDescent="0.3">
      <c r="A6770" t="s">
        <v>1028</v>
      </c>
      <c r="B6770">
        <v>2013</v>
      </c>
      <c r="C6770" s="1">
        <v>550000</v>
      </c>
      <c r="D6770">
        <v>80000</v>
      </c>
      <c r="E6770" t="s">
        <v>14</v>
      </c>
      <c r="F6770" t="s">
        <v>11</v>
      </c>
      <c r="G6770" t="s">
        <v>12</v>
      </c>
      <c r="H6770" t="s">
        <v>121</v>
      </c>
      <c r="I6770" t="s">
        <v>2436</v>
      </c>
      <c r="J6770" t="s">
        <v>2039</v>
      </c>
      <c r="K6770" t="s">
        <v>2342</v>
      </c>
      <c r="L6770" t="s">
        <v>3895</v>
      </c>
      <c r="M6770">
        <v>5</v>
      </c>
    </row>
    <row r="6771" spans="1:13" x14ac:dyDescent="0.3">
      <c r="A6771" t="s">
        <v>3274</v>
      </c>
      <c r="B6771">
        <v>2016</v>
      </c>
      <c r="C6771" s="1">
        <v>675000</v>
      </c>
      <c r="D6771">
        <v>108000</v>
      </c>
      <c r="E6771" t="s">
        <v>14</v>
      </c>
      <c r="F6771" t="s">
        <v>11</v>
      </c>
      <c r="G6771" t="s">
        <v>12</v>
      </c>
      <c r="H6771" t="s">
        <v>121</v>
      </c>
      <c r="I6771" t="s">
        <v>2275</v>
      </c>
      <c r="J6771" t="s">
        <v>1625</v>
      </c>
      <c r="K6771" t="s">
        <v>1685</v>
      </c>
      <c r="L6771" t="s">
        <v>1686</v>
      </c>
      <c r="M6771">
        <v>5</v>
      </c>
    </row>
    <row r="6772" spans="1:13" x14ac:dyDescent="0.3">
      <c r="A6772" t="s">
        <v>3418</v>
      </c>
      <c r="B6772">
        <v>2015</v>
      </c>
      <c r="C6772" s="1">
        <v>1400000</v>
      </c>
      <c r="D6772">
        <v>170000</v>
      </c>
      <c r="E6772" t="s">
        <v>14</v>
      </c>
      <c r="F6772" t="s">
        <v>25</v>
      </c>
      <c r="G6772" t="s">
        <v>12</v>
      </c>
      <c r="H6772" t="s">
        <v>121</v>
      </c>
      <c r="I6772" t="s">
        <v>1763</v>
      </c>
      <c r="J6772" t="s">
        <v>1764</v>
      </c>
      <c r="K6772" t="s">
        <v>1789</v>
      </c>
      <c r="L6772" t="s">
        <v>1766</v>
      </c>
      <c r="M6772">
        <v>7</v>
      </c>
    </row>
    <row r="6773" spans="1:13" x14ac:dyDescent="0.3">
      <c r="A6773" t="s">
        <v>263</v>
      </c>
      <c r="B6773">
        <v>2017</v>
      </c>
      <c r="C6773" s="1">
        <v>625000</v>
      </c>
      <c r="D6773">
        <v>25000</v>
      </c>
      <c r="E6773" t="s">
        <v>10</v>
      </c>
      <c r="F6773" t="s">
        <v>25</v>
      </c>
      <c r="G6773" t="s">
        <v>12</v>
      </c>
      <c r="H6773" t="s">
        <v>121</v>
      </c>
      <c r="I6773" t="s">
        <v>1817</v>
      </c>
      <c r="J6773" t="s">
        <v>1647</v>
      </c>
      <c r="K6773" t="s">
        <v>1870</v>
      </c>
      <c r="L6773" t="s">
        <v>1871</v>
      </c>
      <c r="M6773">
        <v>5</v>
      </c>
    </row>
    <row r="6774" spans="1:13" x14ac:dyDescent="0.3">
      <c r="A6774" t="s">
        <v>1477</v>
      </c>
      <c r="B6774">
        <v>2018</v>
      </c>
      <c r="C6774" s="1">
        <v>1220000</v>
      </c>
      <c r="D6774">
        <v>11000</v>
      </c>
      <c r="E6774" t="s">
        <v>10</v>
      </c>
      <c r="F6774" t="s">
        <v>25</v>
      </c>
      <c r="G6774" t="s">
        <v>12</v>
      </c>
      <c r="H6774" t="s">
        <v>121</v>
      </c>
      <c r="I6774" t="s">
        <v>1888</v>
      </c>
      <c r="J6774" t="s">
        <v>1734</v>
      </c>
      <c r="K6774" t="s">
        <v>1735</v>
      </c>
      <c r="L6774" t="s">
        <v>1736</v>
      </c>
      <c r="M6774">
        <v>5</v>
      </c>
    </row>
    <row r="6775" spans="1:13" x14ac:dyDescent="0.3">
      <c r="A6775" t="s">
        <v>3896</v>
      </c>
      <c r="B6775">
        <v>2019</v>
      </c>
      <c r="C6775" s="1">
        <v>475000</v>
      </c>
      <c r="D6775">
        <v>5000</v>
      </c>
      <c r="E6775" t="s">
        <v>10</v>
      </c>
      <c r="F6775" t="s">
        <v>25</v>
      </c>
      <c r="G6775" t="s">
        <v>19</v>
      </c>
      <c r="H6775" t="s">
        <v>121</v>
      </c>
      <c r="I6775" t="s">
        <v>2711</v>
      </c>
      <c r="J6775" t="s">
        <v>1730</v>
      </c>
      <c r="K6775" t="s">
        <v>1678</v>
      </c>
      <c r="L6775" t="s">
        <v>3897</v>
      </c>
      <c r="M6775">
        <v>5</v>
      </c>
    </row>
    <row r="6776" spans="1:13" x14ac:dyDescent="0.3">
      <c r="A6776" t="s">
        <v>1018</v>
      </c>
      <c r="B6776">
        <v>2014</v>
      </c>
      <c r="C6776" s="1">
        <v>550000</v>
      </c>
      <c r="D6776">
        <v>105000</v>
      </c>
      <c r="E6776" t="s">
        <v>14</v>
      </c>
      <c r="F6776" t="s">
        <v>11</v>
      </c>
      <c r="G6776" t="s">
        <v>12</v>
      </c>
      <c r="H6776" t="s">
        <v>121</v>
      </c>
      <c r="I6776" t="s">
        <v>2711</v>
      </c>
      <c r="J6776" t="s">
        <v>1629</v>
      </c>
      <c r="K6776" t="s">
        <v>1914</v>
      </c>
      <c r="L6776" t="s">
        <v>2712</v>
      </c>
      <c r="M6776">
        <v>5</v>
      </c>
    </row>
    <row r="6777" spans="1:13" x14ac:dyDescent="0.3">
      <c r="A6777" t="s">
        <v>1071</v>
      </c>
      <c r="B6777">
        <v>2012</v>
      </c>
      <c r="C6777" s="1">
        <v>320000</v>
      </c>
      <c r="D6777">
        <v>40000</v>
      </c>
      <c r="E6777" t="s">
        <v>10</v>
      </c>
      <c r="F6777" t="s">
        <v>25</v>
      </c>
      <c r="G6777" t="s">
        <v>12</v>
      </c>
      <c r="H6777" t="s">
        <v>121</v>
      </c>
      <c r="I6777" t="s">
        <v>1756</v>
      </c>
      <c r="J6777" t="s">
        <v>1647</v>
      </c>
      <c r="K6777" t="s">
        <v>2479</v>
      </c>
      <c r="L6777" t="s">
        <v>1865</v>
      </c>
      <c r="M6777">
        <v>5</v>
      </c>
    </row>
    <row r="6778" spans="1:13" x14ac:dyDescent="0.3">
      <c r="A6778" t="s">
        <v>1200</v>
      </c>
      <c r="B6778">
        <v>2014</v>
      </c>
      <c r="C6778" s="1">
        <v>530000</v>
      </c>
      <c r="D6778">
        <v>90000</v>
      </c>
      <c r="E6778" t="s">
        <v>14</v>
      </c>
      <c r="F6778" t="s">
        <v>25</v>
      </c>
      <c r="G6778" t="s">
        <v>12</v>
      </c>
      <c r="H6778" t="s">
        <v>121</v>
      </c>
      <c r="I6778" t="s">
        <v>1826</v>
      </c>
      <c r="J6778" t="s">
        <v>1625</v>
      </c>
      <c r="K6778" t="s">
        <v>1626</v>
      </c>
      <c r="L6778" t="s">
        <v>1627</v>
      </c>
      <c r="M6778">
        <v>5</v>
      </c>
    </row>
    <row r="6779" spans="1:13" x14ac:dyDescent="0.3">
      <c r="A6779" t="s">
        <v>354</v>
      </c>
      <c r="B6779">
        <v>2018</v>
      </c>
      <c r="C6779" s="1">
        <v>300000</v>
      </c>
      <c r="D6779">
        <v>30000</v>
      </c>
      <c r="E6779" t="s">
        <v>10</v>
      </c>
      <c r="F6779" t="s">
        <v>25</v>
      </c>
      <c r="G6779" t="s">
        <v>12</v>
      </c>
      <c r="H6779" t="s">
        <v>121</v>
      </c>
      <c r="I6779" t="s">
        <v>1710</v>
      </c>
      <c r="J6779" t="s">
        <v>1655</v>
      </c>
      <c r="K6779" t="s">
        <v>1711</v>
      </c>
      <c r="L6779" t="s">
        <v>1712</v>
      </c>
      <c r="M6779">
        <v>5</v>
      </c>
    </row>
    <row r="6780" spans="1:13" x14ac:dyDescent="0.3">
      <c r="A6780" t="s">
        <v>990</v>
      </c>
      <c r="B6780">
        <v>2018</v>
      </c>
      <c r="C6780" s="1">
        <v>1180000</v>
      </c>
      <c r="D6780">
        <v>5500</v>
      </c>
      <c r="E6780" t="s">
        <v>10</v>
      </c>
      <c r="F6780" t="s">
        <v>25</v>
      </c>
      <c r="G6780" t="s">
        <v>12</v>
      </c>
      <c r="H6780" t="s">
        <v>121</v>
      </c>
      <c r="I6780" t="s">
        <v>2065</v>
      </c>
      <c r="J6780" t="s">
        <v>1634</v>
      </c>
      <c r="K6780" t="s">
        <v>1971</v>
      </c>
      <c r="L6780" t="s">
        <v>1752</v>
      </c>
      <c r="M6780">
        <v>5</v>
      </c>
    </row>
    <row r="6781" spans="1:13" x14ac:dyDescent="0.3">
      <c r="A6781" t="s">
        <v>277</v>
      </c>
      <c r="B6781">
        <v>2000</v>
      </c>
      <c r="C6781" s="1">
        <v>45957</v>
      </c>
      <c r="D6781">
        <v>90000</v>
      </c>
      <c r="E6781" t="s">
        <v>10</v>
      </c>
      <c r="F6781" t="s">
        <v>25</v>
      </c>
      <c r="G6781" t="s">
        <v>12</v>
      </c>
      <c r="H6781" t="s">
        <v>126</v>
      </c>
      <c r="I6781" t="s">
        <v>1687</v>
      </c>
      <c r="J6781" t="s">
        <v>1655</v>
      </c>
      <c r="K6781" t="s">
        <v>1688</v>
      </c>
      <c r="L6781" t="s">
        <v>1689</v>
      </c>
      <c r="M6781">
        <v>5</v>
      </c>
    </row>
    <row r="6782" spans="1:13" x14ac:dyDescent="0.3">
      <c r="A6782" t="s">
        <v>1236</v>
      </c>
      <c r="B6782">
        <v>2012</v>
      </c>
      <c r="C6782" s="1">
        <v>190000</v>
      </c>
      <c r="D6782">
        <v>65000</v>
      </c>
      <c r="E6782" t="s">
        <v>10</v>
      </c>
      <c r="F6782" t="s">
        <v>25</v>
      </c>
      <c r="G6782" t="s">
        <v>12</v>
      </c>
      <c r="H6782" t="s">
        <v>121</v>
      </c>
      <c r="I6782" t="s">
        <v>2031</v>
      </c>
      <c r="J6782" t="s">
        <v>2250</v>
      </c>
      <c r="K6782" t="s">
        <v>2251</v>
      </c>
      <c r="L6782" t="s">
        <v>2252</v>
      </c>
      <c r="M6782">
        <v>5</v>
      </c>
    </row>
    <row r="6783" spans="1:13" x14ac:dyDescent="0.3">
      <c r="A6783" t="s">
        <v>348</v>
      </c>
      <c r="B6783">
        <v>2014</v>
      </c>
      <c r="C6783" s="1">
        <v>730000</v>
      </c>
      <c r="D6783">
        <v>60000</v>
      </c>
      <c r="E6783" t="s">
        <v>14</v>
      </c>
      <c r="F6783" t="s">
        <v>25</v>
      </c>
      <c r="G6783" t="s">
        <v>12</v>
      </c>
      <c r="H6783" t="s">
        <v>121</v>
      </c>
      <c r="I6783" t="s">
        <v>1899</v>
      </c>
      <c r="J6783" t="s">
        <v>1900</v>
      </c>
      <c r="K6783" t="s">
        <v>1901</v>
      </c>
      <c r="L6783" t="s">
        <v>1902</v>
      </c>
      <c r="M6783">
        <v>5</v>
      </c>
    </row>
    <row r="6784" spans="1:13" x14ac:dyDescent="0.3">
      <c r="A6784" t="s">
        <v>1012</v>
      </c>
      <c r="B6784">
        <v>2015</v>
      </c>
      <c r="C6784" s="1">
        <v>530000</v>
      </c>
      <c r="D6784">
        <v>120000</v>
      </c>
      <c r="E6784" t="s">
        <v>14</v>
      </c>
      <c r="F6784" t="s">
        <v>25</v>
      </c>
      <c r="G6784" t="s">
        <v>12</v>
      </c>
      <c r="H6784" t="s">
        <v>121</v>
      </c>
      <c r="I6784" t="s">
        <v>1825</v>
      </c>
      <c r="J6784" t="s">
        <v>1625</v>
      </c>
      <c r="K6784" t="s">
        <v>1626</v>
      </c>
      <c r="L6784" t="s">
        <v>1627</v>
      </c>
      <c r="M6784">
        <v>5</v>
      </c>
    </row>
    <row r="6785" spans="1:13" x14ac:dyDescent="0.3">
      <c r="A6785" t="s">
        <v>484</v>
      </c>
      <c r="B6785">
        <v>2019</v>
      </c>
      <c r="C6785" s="1">
        <v>530000</v>
      </c>
      <c r="D6785">
        <v>9500</v>
      </c>
      <c r="E6785" t="s">
        <v>10</v>
      </c>
      <c r="F6785" t="s">
        <v>25</v>
      </c>
      <c r="G6785" t="s">
        <v>12</v>
      </c>
      <c r="H6785" t="s">
        <v>121</v>
      </c>
      <c r="I6785" t="s">
        <v>1813</v>
      </c>
      <c r="J6785" t="s">
        <v>1814</v>
      </c>
      <c r="K6785" t="s">
        <v>1815</v>
      </c>
      <c r="L6785" t="s">
        <v>1816</v>
      </c>
      <c r="M6785">
        <v>5</v>
      </c>
    </row>
    <row r="6786" spans="1:13" x14ac:dyDescent="0.3">
      <c r="A6786" t="s">
        <v>739</v>
      </c>
      <c r="B6786">
        <v>2018</v>
      </c>
      <c r="C6786" s="1">
        <v>1265000</v>
      </c>
      <c r="D6786">
        <v>12000</v>
      </c>
      <c r="E6786" t="s">
        <v>14</v>
      </c>
      <c r="F6786" t="s">
        <v>25</v>
      </c>
      <c r="G6786" t="s">
        <v>12</v>
      </c>
      <c r="H6786" t="s">
        <v>121</v>
      </c>
      <c r="I6786" t="s">
        <v>3171</v>
      </c>
      <c r="J6786" t="s">
        <v>1667</v>
      </c>
      <c r="K6786" t="s">
        <v>1668</v>
      </c>
      <c r="L6786" t="s">
        <v>3172</v>
      </c>
      <c r="M6786">
        <v>5</v>
      </c>
    </row>
    <row r="6787" spans="1:13" x14ac:dyDescent="0.3">
      <c r="A6787" t="s">
        <v>2629</v>
      </c>
      <c r="B6787">
        <v>2019</v>
      </c>
      <c r="C6787" s="1">
        <v>1025000</v>
      </c>
      <c r="D6787">
        <v>32000</v>
      </c>
      <c r="E6787" t="s">
        <v>14</v>
      </c>
      <c r="F6787" t="s">
        <v>25</v>
      </c>
      <c r="G6787" t="s">
        <v>12</v>
      </c>
      <c r="H6787" t="s">
        <v>121</v>
      </c>
      <c r="I6787" t="s">
        <v>2062</v>
      </c>
      <c r="J6787" t="s">
        <v>1625</v>
      </c>
      <c r="K6787" t="s">
        <v>2630</v>
      </c>
      <c r="L6787" t="s">
        <v>1686</v>
      </c>
      <c r="M6787">
        <v>5</v>
      </c>
    </row>
    <row r="6788" spans="1:13" x14ac:dyDescent="0.3">
      <c r="A6788" t="s">
        <v>163</v>
      </c>
      <c r="B6788">
        <v>2009</v>
      </c>
      <c r="C6788" s="1">
        <v>130000</v>
      </c>
      <c r="D6788">
        <v>60000</v>
      </c>
      <c r="E6788" t="s">
        <v>10</v>
      </c>
      <c r="F6788" t="s">
        <v>25</v>
      </c>
      <c r="G6788" t="s">
        <v>12</v>
      </c>
      <c r="H6788" t="s">
        <v>121</v>
      </c>
      <c r="I6788" t="s">
        <v>1687</v>
      </c>
      <c r="J6788" t="s">
        <v>1655</v>
      </c>
      <c r="K6788" t="s">
        <v>1688</v>
      </c>
      <c r="L6788" t="s">
        <v>1689</v>
      </c>
      <c r="M6788">
        <v>5</v>
      </c>
    </row>
    <row r="6789" spans="1:13" x14ac:dyDescent="0.3">
      <c r="A6789" t="s">
        <v>1205</v>
      </c>
      <c r="B6789">
        <v>2017</v>
      </c>
      <c r="C6789" s="1">
        <v>735000</v>
      </c>
      <c r="D6789">
        <v>70000</v>
      </c>
      <c r="E6789" t="s">
        <v>14</v>
      </c>
      <c r="F6789" t="s">
        <v>25</v>
      </c>
      <c r="G6789" t="s">
        <v>12</v>
      </c>
      <c r="H6789" t="s">
        <v>121</v>
      </c>
      <c r="I6789" t="s">
        <v>2372</v>
      </c>
      <c r="J6789" t="s">
        <v>2039</v>
      </c>
      <c r="K6789" t="s">
        <v>1765</v>
      </c>
      <c r="L6789" t="s">
        <v>2105</v>
      </c>
      <c r="M6789">
        <v>7</v>
      </c>
    </row>
    <row r="6790" spans="1:13" x14ac:dyDescent="0.3">
      <c r="A6790" t="s">
        <v>3233</v>
      </c>
      <c r="B6790">
        <v>2011</v>
      </c>
      <c r="C6790" s="1">
        <v>1500000</v>
      </c>
      <c r="D6790">
        <v>84925</v>
      </c>
      <c r="E6790" t="s">
        <v>14</v>
      </c>
      <c r="F6790" t="s">
        <v>25</v>
      </c>
      <c r="G6790" t="s">
        <v>19</v>
      </c>
      <c r="H6790" t="s">
        <v>121</v>
      </c>
      <c r="I6790" t="s">
        <v>3064</v>
      </c>
      <c r="J6790" t="s">
        <v>1953</v>
      </c>
      <c r="K6790" t="s">
        <v>3065</v>
      </c>
      <c r="L6790" t="s">
        <v>3066</v>
      </c>
      <c r="M6790">
        <v>5</v>
      </c>
    </row>
    <row r="6791" spans="1:13" x14ac:dyDescent="0.3">
      <c r="A6791" t="s">
        <v>1013</v>
      </c>
      <c r="B6791">
        <v>2007</v>
      </c>
      <c r="C6791" s="1">
        <v>120000</v>
      </c>
      <c r="D6791">
        <v>120000</v>
      </c>
      <c r="E6791" t="s">
        <v>10</v>
      </c>
      <c r="F6791" t="s">
        <v>25</v>
      </c>
      <c r="G6791" t="s">
        <v>12</v>
      </c>
      <c r="H6791" t="s">
        <v>126</v>
      </c>
      <c r="I6791" t="s">
        <v>1750</v>
      </c>
      <c r="J6791" t="s">
        <v>1850</v>
      </c>
      <c r="K6791" t="s">
        <v>2165</v>
      </c>
      <c r="L6791" t="s">
        <v>2384</v>
      </c>
      <c r="M6791">
        <v>5</v>
      </c>
    </row>
    <row r="6792" spans="1:13" x14ac:dyDescent="0.3">
      <c r="A6792" t="s">
        <v>315</v>
      </c>
      <c r="B6792">
        <v>2017</v>
      </c>
      <c r="C6792" s="1">
        <v>470000</v>
      </c>
      <c r="D6792">
        <v>50000</v>
      </c>
      <c r="E6792" t="s">
        <v>10</v>
      </c>
      <c r="F6792" t="s">
        <v>25</v>
      </c>
      <c r="G6792" t="s">
        <v>12</v>
      </c>
      <c r="H6792" t="s">
        <v>121</v>
      </c>
      <c r="I6792" t="s">
        <v>1677</v>
      </c>
      <c r="J6792" t="s">
        <v>1647</v>
      </c>
      <c r="K6792" t="s">
        <v>1682</v>
      </c>
      <c r="L6792" t="s">
        <v>1865</v>
      </c>
      <c r="M6792">
        <v>5</v>
      </c>
    </row>
    <row r="6793" spans="1:13" x14ac:dyDescent="0.3">
      <c r="A6793" t="s">
        <v>1136</v>
      </c>
      <c r="B6793">
        <v>2014</v>
      </c>
      <c r="C6793" s="1">
        <v>250000</v>
      </c>
      <c r="D6793">
        <v>50000</v>
      </c>
      <c r="E6793" t="s">
        <v>14</v>
      </c>
      <c r="F6793" t="s">
        <v>25</v>
      </c>
      <c r="G6793" t="s">
        <v>12</v>
      </c>
      <c r="H6793" t="s">
        <v>126</v>
      </c>
      <c r="I6793" t="s">
        <v>2436</v>
      </c>
      <c r="J6793" t="s">
        <v>1639</v>
      </c>
      <c r="K6793" t="s">
        <v>1897</v>
      </c>
      <c r="L6793" t="s">
        <v>2144</v>
      </c>
      <c r="M6793">
        <v>5</v>
      </c>
    </row>
    <row r="6794" spans="1:13" x14ac:dyDescent="0.3">
      <c r="A6794" t="s">
        <v>3431</v>
      </c>
      <c r="B6794">
        <v>2013</v>
      </c>
      <c r="C6794" s="1">
        <v>430000</v>
      </c>
      <c r="D6794">
        <v>90000</v>
      </c>
      <c r="E6794" t="s">
        <v>10</v>
      </c>
      <c r="F6794" t="s">
        <v>25</v>
      </c>
      <c r="G6794" t="s">
        <v>12</v>
      </c>
      <c r="H6794" t="s">
        <v>121</v>
      </c>
      <c r="I6794" t="s">
        <v>1827</v>
      </c>
      <c r="J6794" t="s">
        <v>1828</v>
      </c>
      <c r="K6794" t="s">
        <v>1829</v>
      </c>
      <c r="L6794" t="s">
        <v>1830</v>
      </c>
      <c r="M6794">
        <v>7</v>
      </c>
    </row>
    <row r="6795" spans="1:13" x14ac:dyDescent="0.3">
      <c r="A6795" t="s">
        <v>223</v>
      </c>
      <c r="B6795">
        <v>2012</v>
      </c>
      <c r="C6795" s="1">
        <v>550000</v>
      </c>
      <c r="D6795">
        <v>93000</v>
      </c>
      <c r="E6795" t="s">
        <v>14</v>
      </c>
      <c r="F6795" t="s">
        <v>25</v>
      </c>
      <c r="G6795" t="s">
        <v>12</v>
      </c>
      <c r="H6795" t="s">
        <v>121</v>
      </c>
      <c r="I6795" t="s">
        <v>1918</v>
      </c>
      <c r="J6795" t="s">
        <v>1625</v>
      </c>
      <c r="K6795" t="s">
        <v>1811</v>
      </c>
      <c r="L6795" t="s">
        <v>1686</v>
      </c>
      <c r="M6795">
        <v>7</v>
      </c>
    </row>
    <row r="6796" spans="1:13" x14ac:dyDescent="0.3">
      <c r="A6796" t="s">
        <v>655</v>
      </c>
      <c r="B6796">
        <v>2015</v>
      </c>
      <c r="C6796" s="1">
        <v>500000</v>
      </c>
      <c r="D6796">
        <v>117000</v>
      </c>
      <c r="E6796" t="s">
        <v>10</v>
      </c>
      <c r="F6796" t="s">
        <v>25</v>
      </c>
      <c r="G6796" t="s">
        <v>12</v>
      </c>
      <c r="H6796" t="s">
        <v>121</v>
      </c>
      <c r="I6796" t="s">
        <v>1907</v>
      </c>
      <c r="J6796" t="s">
        <v>1647</v>
      </c>
      <c r="K6796" t="s">
        <v>1757</v>
      </c>
      <c r="L6796" t="s">
        <v>1709</v>
      </c>
      <c r="M6796">
        <v>5</v>
      </c>
    </row>
    <row r="6797" spans="1:13" x14ac:dyDescent="0.3">
      <c r="A6797" t="s">
        <v>2468</v>
      </c>
      <c r="B6797">
        <v>2008</v>
      </c>
      <c r="C6797" s="1">
        <v>240000</v>
      </c>
      <c r="D6797">
        <v>90000</v>
      </c>
      <c r="E6797" t="s">
        <v>10</v>
      </c>
      <c r="F6797" t="s">
        <v>25</v>
      </c>
      <c r="G6797" t="s">
        <v>12</v>
      </c>
      <c r="H6797" t="s">
        <v>126</v>
      </c>
      <c r="I6797" t="s">
        <v>1633</v>
      </c>
      <c r="J6797" t="s">
        <v>1634</v>
      </c>
      <c r="K6797" t="s">
        <v>1635</v>
      </c>
      <c r="L6797" t="s">
        <v>1636</v>
      </c>
      <c r="M6797">
        <v>5</v>
      </c>
    </row>
    <row r="6798" spans="1:13" x14ac:dyDescent="0.3">
      <c r="A6798" t="s">
        <v>422</v>
      </c>
      <c r="B6798">
        <v>2008</v>
      </c>
      <c r="C6798" s="1">
        <v>170000</v>
      </c>
      <c r="D6798">
        <v>80000</v>
      </c>
      <c r="E6798" t="s">
        <v>10</v>
      </c>
      <c r="F6798" t="s">
        <v>25</v>
      </c>
      <c r="G6798" t="s">
        <v>12</v>
      </c>
      <c r="H6798" t="s">
        <v>154</v>
      </c>
      <c r="I6798" t="s">
        <v>1642</v>
      </c>
      <c r="J6798" t="s">
        <v>1643</v>
      </c>
      <c r="K6798" t="s">
        <v>1644</v>
      </c>
      <c r="L6798" t="s">
        <v>1645</v>
      </c>
      <c r="M6798">
        <v>5</v>
      </c>
    </row>
    <row r="6799" spans="1:13" x14ac:dyDescent="0.3">
      <c r="A6799" t="s">
        <v>1112</v>
      </c>
      <c r="B6799">
        <v>2000</v>
      </c>
      <c r="C6799" s="1">
        <v>140000</v>
      </c>
      <c r="D6799">
        <v>50000</v>
      </c>
      <c r="E6799" t="s">
        <v>10</v>
      </c>
      <c r="F6799" t="s">
        <v>25</v>
      </c>
      <c r="G6799" t="s">
        <v>12</v>
      </c>
      <c r="H6799" t="s">
        <v>126</v>
      </c>
      <c r="I6799" t="s">
        <v>1676</v>
      </c>
      <c r="J6799" t="s">
        <v>1676</v>
      </c>
      <c r="K6799" t="s">
        <v>1676</v>
      </c>
      <c r="L6799" t="s">
        <v>1676</v>
      </c>
    </row>
    <row r="6800" spans="1:13" x14ac:dyDescent="0.3">
      <c r="A6800" t="s">
        <v>354</v>
      </c>
      <c r="B6800">
        <v>2016</v>
      </c>
      <c r="C6800" s="1">
        <v>252000</v>
      </c>
      <c r="D6800">
        <v>30000</v>
      </c>
      <c r="E6800" t="s">
        <v>10</v>
      </c>
      <c r="F6800" t="s">
        <v>25</v>
      </c>
      <c r="G6800" t="s">
        <v>12</v>
      </c>
      <c r="H6800" t="s">
        <v>121</v>
      </c>
      <c r="I6800" t="s">
        <v>2085</v>
      </c>
      <c r="J6800" t="s">
        <v>1655</v>
      </c>
      <c r="K6800" t="s">
        <v>1711</v>
      </c>
      <c r="L6800" t="s">
        <v>1712</v>
      </c>
      <c r="M6800">
        <v>5</v>
      </c>
    </row>
    <row r="6801" spans="1:13" x14ac:dyDescent="0.3">
      <c r="A6801" t="s">
        <v>354</v>
      </c>
      <c r="B6801">
        <v>2017</v>
      </c>
      <c r="C6801" s="1">
        <v>270000</v>
      </c>
      <c r="D6801">
        <v>35000</v>
      </c>
      <c r="E6801" t="s">
        <v>10</v>
      </c>
      <c r="F6801" t="s">
        <v>25</v>
      </c>
      <c r="G6801" t="s">
        <v>12</v>
      </c>
      <c r="H6801" t="s">
        <v>121</v>
      </c>
      <c r="I6801" t="s">
        <v>1710</v>
      </c>
      <c r="J6801" t="s">
        <v>1655</v>
      </c>
      <c r="K6801" t="s">
        <v>1711</v>
      </c>
      <c r="L6801" t="s">
        <v>1712</v>
      </c>
      <c r="M6801">
        <v>5</v>
      </c>
    </row>
    <row r="6802" spans="1:13" x14ac:dyDescent="0.3">
      <c r="A6802" t="s">
        <v>277</v>
      </c>
      <c r="B6802">
        <v>2004</v>
      </c>
      <c r="C6802" s="1">
        <v>100000</v>
      </c>
      <c r="D6802">
        <v>40000</v>
      </c>
      <c r="E6802" t="s">
        <v>10</v>
      </c>
      <c r="F6802" t="s">
        <v>25</v>
      </c>
      <c r="G6802" t="s">
        <v>12</v>
      </c>
      <c r="H6802" t="s">
        <v>121</v>
      </c>
      <c r="I6802" t="s">
        <v>1687</v>
      </c>
      <c r="J6802" t="s">
        <v>1655</v>
      </c>
      <c r="K6802" t="s">
        <v>1688</v>
      </c>
      <c r="L6802" t="s">
        <v>1689</v>
      </c>
      <c r="M6802">
        <v>5</v>
      </c>
    </row>
    <row r="6803" spans="1:13" x14ac:dyDescent="0.3">
      <c r="A6803" t="s">
        <v>159</v>
      </c>
      <c r="B6803">
        <v>2015</v>
      </c>
      <c r="C6803" s="1">
        <v>350000</v>
      </c>
      <c r="D6803">
        <v>46357</v>
      </c>
      <c r="E6803" t="s">
        <v>10</v>
      </c>
      <c r="F6803" t="s">
        <v>25</v>
      </c>
      <c r="G6803" t="s">
        <v>12</v>
      </c>
      <c r="H6803" t="s">
        <v>126</v>
      </c>
      <c r="I6803" t="s">
        <v>1821</v>
      </c>
      <c r="J6803" t="s">
        <v>1730</v>
      </c>
      <c r="K6803" t="s">
        <v>1843</v>
      </c>
      <c r="L6803" t="s">
        <v>1731</v>
      </c>
      <c r="M6803">
        <v>5</v>
      </c>
    </row>
    <row r="6804" spans="1:13" x14ac:dyDescent="0.3">
      <c r="A6804" t="s">
        <v>1472</v>
      </c>
      <c r="B6804">
        <v>2011</v>
      </c>
      <c r="C6804" s="1">
        <v>240000</v>
      </c>
      <c r="D6804">
        <v>80000</v>
      </c>
      <c r="E6804" t="s">
        <v>10</v>
      </c>
      <c r="F6804" t="s">
        <v>25</v>
      </c>
      <c r="G6804" t="s">
        <v>12</v>
      </c>
      <c r="H6804" t="s">
        <v>126</v>
      </c>
      <c r="I6804" t="s">
        <v>2289</v>
      </c>
      <c r="J6804" t="s">
        <v>2480</v>
      </c>
      <c r="K6804" t="s">
        <v>2029</v>
      </c>
      <c r="L6804" t="s">
        <v>2481</v>
      </c>
      <c r="M6804">
        <v>5</v>
      </c>
    </row>
    <row r="6805" spans="1:13" x14ac:dyDescent="0.3">
      <c r="A6805" t="s">
        <v>3898</v>
      </c>
      <c r="B6805">
        <v>2016</v>
      </c>
      <c r="C6805" s="1">
        <v>620000</v>
      </c>
      <c r="D6805">
        <v>7000</v>
      </c>
      <c r="E6805" t="s">
        <v>14</v>
      </c>
      <c r="F6805" t="s">
        <v>11</v>
      </c>
      <c r="G6805" t="s">
        <v>12</v>
      </c>
      <c r="H6805" t="s">
        <v>121</v>
      </c>
      <c r="I6805" t="s">
        <v>3220</v>
      </c>
      <c r="J6805" t="s">
        <v>1667</v>
      </c>
      <c r="K6805" t="s">
        <v>1909</v>
      </c>
      <c r="L6805" t="s">
        <v>1910</v>
      </c>
      <c r="M6805">
        <v>8</v>
      </c>
    </row>
    <row r="6806" spans="1:13" x14ac:dyDescent="0.3">
      <c r="A6806" t="s">
        <v>3899</v>
      </c>
      <c r="B6806">
        <v>2011</v>
      </c>
      <c r="C6806" s="1">
        <v>600000</v>
      </c>
      <c r="D6806">
        <v>43000</v>
      </c>
      <c r="E6806" t="s">
        <v>10</v>
      </c>
      <c r="F6806" t="s">
        <v>11</v>
      </c>
      <c r="G6806" t="s">
        <v>19</v>
      </c>
      <c r="H6806" t="s">
        <v>121</v>
      </c>
      <c r="I6806" t="s">
        <v>3029</v>
      </c>
      <c r="J6806" t="s">
        <v>2356</v>
      </c>
      <c r="K6806" t="s">
        <v>3900</v>
      </c>
      <c r="L6806" t="s">
        <v>3901</v>
      </c>
      <c r="M6806">
        <v>5</v>
      </c>
    </row>
    <row r="6807" spans="1:13" x14ac:dyDescent="0.3">
      <c r="A6807" t="s">
        <v>3902</v>
      </c>
      <c r="B6807">
        <v>2016</v>
      </c>
      <c r="C6807" s="1">
        <v>650000</v>
      </c>
      <c r="D6807">
        <v>85000</v>
      </c>
      <c r="E6807" t="s">
        <v>14</v>
      </c>
      <c r="F6807" t="s">
        <v>11</v>
      </c>
      <c r="G6807" t="s">
        <v>12</v>
      </c>
      <c r="H6807" t="s">
        <v>121</v>
      </c>
      <c r="I6807" t="s">
        <v>2257</v>
      </c>
      <c r="J6807" t="s">
        <v>2363</v>
      </c>
      <c r="K6807" t="s">
        <v>1914</v>
      </c>
      <c r="L6807" t="s">
        <v>2559</v>
      </c>
      <c r="M6807">
        <v>5</v>
      </c>
    </row>
    <row r="6808" spans="1:13" x14ac:dyDescent="0.3">
      <c r="A6808" t="s">
        <v>716</v>
      </c>
      <c r="B6808">
        <v>2018</v>
      </c>
      <c r="C6808" s="1">
        <v>950000</v>
      </c>
      <c r="D6808">
        <v>70000</v>
      </c>
      <c r="E6808" t="s">
        <v>14</v>
      </c>
      <c r="F6808" t="s">
        <v>25</v>
      </c>
      <c r="G6808" t="s">
        <v>12</v>
      </c>
      <c r="H6808" t="s">
        <v>121</v>
      </c>
      <c r="I6808" t="s">
        <v>1817</v>
      </c>
      <c r="J6808" t="s">
        <v>1900</v>
      </c>
      <c r="K6808" t="s">
        <v>1912</v>
      </c>
      <c r="L6808" t="s">
        <v>3107</v>
      </c>
      <c r="M6808">
        <v>5</v>
      </c>
    </row>
    <row r="6809" spans="1:13" x14ac:dyDescent="0.3">
      <c r="A6809" t="s">
        <v>1012</v>
      </c>
      <c r="B6809">
        <v>2017</v>
      </c>
      <c r="C6809" s="1">
        <v>660000</v>
      </c>
      <c r="D6809">
        <v>56000</v>
      </c>
      <c r="E6809" t="s">
        <v>14</v>
      </c>
      <c r="F6809" t="s">
        <v>25</v>
      </c>
      <c r="G6809" t="s">
        <v>12</v>
      </c>
      <c r="H6809" t="s">
        <v>121</v>
      </c>
      <c r="I6809" t="s">
        <v>1825</v>
      </c>
      <c r="J6809" t="s">
        <v>1625</v>
      </c>
      <c r="K6809" t="s">
        <v>1626</v>
      </c>
      <c r="L6809" t="s">
        <v>1627</v>
      </c>
      <c r="M6809">
        <v>5</v>
      </c>
    </row>
    <row r="6810" spans="1:13" x14ac:dyDescent="0.3">
      <c r="A6810" t="s">
        <v>166</v>
      </c>
      <c r="B6810">
        <v>2012</v>
      </c>
      <c r="C6810" s="1">
        <v>360000</v>
      </c>
      <c r="D6810">
        <v>90000</v>
      </c>
      <c r="E6810" t="s">
        <v>14</v>
      </c>
      <c r="F6810" t="s">
        <v>25</v>
      </c>
      <c r="G6810" t="s">
        <v>12</v>
      </c>
      <c r="H6810" t="s">
        <v>126</v>
      </c>
      <c r="I6810" t="s">
        <v>1903</v>
      </c>
      <c r="J6810" t="s">
        <v>1639</v>
      </c>
      <c r="K6810" t="s">
        <v>1811</v>
      </c>
      <c r="L6810" t="s">
        <v>2419</v>
      </c>
      <c r="M6810">
        <v>5</v>
      </c>
    </row>
    <row r="6811" spans="1:13" x14ac:dyDescent="0.3">
      <c r="A6811" t="s">
        <v>477</v>
      </c>
      <c r="B6811">
        <v>2017</v>
      </c>
      <c r="C6811" s="1">
        <v>382000</v>
      </c>
      <c r="D6811">
        <v>40000</v>
      </c>
      <c r="E6811" t="s">
        <v>10</v>
      </c>
      <c r="F6811" t="s">
        <v>25</v>
      </c>
      <c r="G6811" t="s">
        <v>12</v>
      </c>
      <c r="H6811" t="s">
        <v>121</v>
      </c>
      <c r="I6811" t="s">
        <v>1729</v>
      </c>
      <c r="J6811" t="s">
        <v>1730</v>
      </c>
      <c r="K6811" t="s">
        <v>1660</v>
      </c>
      <c r="L6811" t="s">
        <v>1731</v>
      </c>
      <c r="M6811">
        <v>5</v>
      </c>
    </row>
    <row r="6812" spans="1:13" x14ac:dyDescent="0.3">
      <c r="A6812" t="s">
        <v>1610</v>
      </c>
      <c r="B6812">
        <v>2006</v>
      </c>
      <c r="C6812" s="1">
        <v>145000</v>
      </c>
      <c r="D6812">
        <v>80000</v>
      </c>
      <c r="E6812" t="s">
        <v>10</v>
      </c>
      <c r="F6812" t="s">
        <v>25</v>
      </c>
      <c r="G6812" t="s">
        <v>12</v>
      </c>
      <c r="H6812" t="s">
        <v>126</v>
      </c>
      <c r="I6812" t="s">
        <v>1676</v>
      </c>
      <c r="J6812" t="s">
        <v>1676</v>
      </c>
      <c r="K6812" t="s">
        <v>1676</v>
      </c>
      <c r="L6812" t="s">
        <v>1676</v>
      </c>
    </row>
    <row r="6813" spans="1:13" x14ac:dyDescent="0.3">
      <c r="A6813" t="s">
        <v>150</v>
      </c>
      <c r="B6813">
        <v>2011</v>
      </c>
      <c r="C6813" s="1">
        <v>270000</v>
      </c>
      <c r="D6813">
        <v>60000</v>
      </c>
      <c r="E6813" t="s">
        <v>10</v>
      </c>
      <c r="F6813" t="s">
        <v>25</v>
      </c>
      <c r="G6813" t="s">
        <v>12</v>
      </c>
      <c r="H6813" t="s">
        <v>126</v>
      </c>
      <c r="I6813" t="s">
        <v>1849</v>
      </c>
      <c r="J6813" t="s">
        <v>1850</v>
      </c>
      <c r="K6813" t="s">
        <v>1851</v>
      </c>
      <c r="L6813" t="s">
        <v>1852</v>
      </c>
      <c r="M6813">
        <v>5</v>
      </c>
    </row>
    <row r="6814" spans="1:13" x14ac:dyDescent="0.3">
      <c r="A6814" t="s">
        <v>169</v>
      </c>
      <c r="B6814">
        <v>2015</v>
      </c>
      <c r="C6814" s="1">
        <v>650000</v>
      </c>
      <c r="D6814">
        <v>70000</v>
      </c>
      <c r="E6814" t="s">
        <v>14</v>
      </c>
      <c r="F6814" t="s">
        <v>25</v>
      </c>
      <c r="G6814" t="s">
        <v>12</v>
      </c>
      <c r="H6814" t="s">
        <v>121</v>
      </c>
      <c r="I6814" t="s">
        <v>1691</v>
      </c>
      <c r="J6814" t="s">
        <v>1639</v>
      </c>
      <c r="K6814" t="s">
        <v>1692</v>
      </c>
      <c r="L6814" t="s">
        <v>1693</v>
      </c>
      <c r="M6814">
        <v>5</v>
      </c>
    </row>
    <row r="6815" spans="1:13" x14ac:dyDescent="0.3">
      <c r="A6815" t="s">
        <v>285</v>
      </c>
      <c r="B6815">
        <v>2011</v>
      </c>
      <c r="C6815" s="1">
        <v>200000</v>
      </c>
      <c r="D6815">
        <v>170000</v>
      </c>
      <c r="E6815" t="s">
        <v>14</v>
      </c>
      <c r="F6815" t="s">
        <v>25</v>
      </c>
      <c r="G6815" t="s">
        <v>12</v>
      </c>
      <c r="H6815" t="s">
        <v>126</v>
      </c>
      <c r="I6815" t="s">
        <v>1662</v>
      </c>
      <c r="J6815" t="s">
        <v>1663</v>
      </c>
      <c r="K6815" t="s">
        <v>2029</v>
      </c>
      <c r="L6815" t="s">
        <v>1665</v>
      </c>
      <c r="M6815">
        <v>5</v>
      </c>
    </row>
    <row r="6816" spans="1:13" x14ac:dyDescent="0.3">
      <c r="A6816" t="s">
        <v>2299</v>
      </c>
      <c r="B6816">
        <v>2015</v>
      </c>
      <c r="C6816" s="1">
        <v>400000</v>
      </c>
      <c r="D6816">
        <v>95000</v>
      </c>
      <c r="E6816" t="s">
        <v>14</v>
      </c>
      <c r="F6816" t="s">
        <v>25</v>
      </c>
      <c r="G6816" t="s">
        <v>12</v>
      </c>
      <c r="H6816" t="s">
        <v>121</v>
      </c>
      <c r="I6816" t="s">
        <v>2300</v>
      </c>
      <c r="J6816" t="s">
        <v>2301</v>
      </c>
      <c r="K6816" t="s">
        <v>2302</v>
      </c>
      <c r="L6816" t="s">
        <v>2303</v>
      </c>
      <c r="M6816">
        <v>5</v>
      </c>
    </row>
    <row r="6817" spans="1:13" x14ac:dyDescent="0.3">
      <c r="A6817" t="s">
        <v>459</v>
      </c>
      <c r="B6817">
        <v>2012</v>
      </c>
      <c r="C6817" s="1">
        <v>416000</v>
      </c>
      <c r="D6817">
        <v>90000</v>
      </c>
      <c r="E6817" t="s">
        <v>14</v>
      </c>
      <c r="F6817" t="s">
        <v>25</v>
      </c>
      <c r="G6817" t="s">
        <v>12</v>
      </c>
      <c r="H6817" t="s">
        <v>126</v>
      </c>
      <c r="I6817" t="s">
        <v>1826</v>
      </c>
      <c r="J6817" t="s">
        <v>1625</v>
      </c>
      <c r="K6817" t="s">
        <v>1626</v>
      </c>
      <c r="L6817" t="s">
        <v>1627</v>
      </c>
      <c r="M6817">
        <v>5</v>
      </c>
    </row>
    <row r="6818" spans="1:13" x14ac:dyDescent="0.3">
      <c r="A6818" t="s">
        <v>3903</v>
      </c>
      <c r="B6818">
        <v>2018</v>
      </c>
      <c r="C6818" s="1">
        <v>750000</v>
      </c>
      <c r="D6818">
        <v>35000</v>
      </c>
      <c r="E6818" t="s">
        <v>14</v>
      </c>
      <c r="F6818" t="s">
        <v>25</v>
      </c>
      <c r="G6818" t="s">
        <v>12</v>
      </c>
      <c r="H6818" t="s">
        <v>121</v>
      </c>
      <c r="I6818" t="s">
        <v>2224</v>
      </c>
      <c r="J6818" t="s">
        <v>1625</v>
      </c>
      <c r="K6818" t="s">
        <v>1626</v>
      </c>
      <c r="L6818" t="s">
        <v>1627</v>
      </c>
      <c r="M6818">
        <v>5</v>
      </c>
    </row>
    <row r="6819" spans="1:13" x14ac:dyDescent="0.3">
      <c r="A6819" t="s">
        <v>543</v>
      </c>
      <c r="B6819">
        <v>2013</v>
      </c>
      <c r="C6819" s="1">
        <v>190000</v>
      </c>
      <c r="D6819">
        <v>120000</v>
      </c>
      <c r="E6819" t="s">
        <v>14</v>
      </c>
      <c r="F6819" t="s">
        <v>25</v>
      </c>
      <c r="G6819" t="s">
        <v>12</v>
      </c>
      <c r="H6819" t="s">
        <v>126</v>
      </c>
      <c r="I6819" t="s">
        <v>2449</v>
      </c>
      <c r="J6819" t="s">
        <v>1625</v>
      </c>
      <c r="K6819" t="s">
        <v>1626</v>
      </c>
      <c r="L6819" t="s">
        <v>2049</v>
      </c>
      <c r="M6819">
        <v>5</v>
      </c>
    </row>
    <row r="6820" spans="1:13" x14ac:dyDescent="0.3">
      <c r="A6820" t="s">
        <v>321</v>
      </c>
      <c r="B6820">
        <v>2008</v>
      </c>
      <c r="C6820" s="1">
        <v>60000</v>
      </c>
      <c r="D6820">
        <v>120000</v>
      </c>
      <c r="E6820" t="s">
        <v>14</v>
      </c>
      <c r="F6820" t="s">
        <v>25</v>
      </c>
      <c r="G6820" t="s">
        <v>12</v>
      </c>
      <c r="H6820" t="s">
        <v>151</v>
      </c>
      <c r="I6820" t="s">
        <v>2315</v>
      </c>
      <c r="J6820" t="s">
        <v>1639</v>
      </c>
      <c r="K6820" t="s">
        <v>2316</v>
      </c>
      <c r="L6820" t="s">
        <v>2317</v>
      </c>
      <c r="M6820">
        <v>5</v>
      </c>
    </row>
    <row r="6821" spans="1:13" x14ac:dyDescent="0.3">
      <c r="A6821" t="s">
        <v>3904</v>
      </c>
      <c r="B6821">
        <v>2006</v>
      </c>
      <c r="C6821" s="1">
        <v>300000</v>
      </c>
      <c r="D6821">
        <v>175000</v>
      </c>
      <c r="E6821" t="s">
        <v>14</v>
      </c>
      <c r="F6821" t="s">
        <v>25</v>
      </c>
      <c r="G6821" t="s">
        <v>12</v>
      </c>
      <c r="H6821" t="s">
        <v>126</v>
      </c>
      <c r="I6821" t="s">
        <v>1741</v>
      </c>
      <c r="J6821" t="s">
        <v>1742</v>
      </c>
      <c r="K6821" t="s">
        <v>1905</v>
      </c>
      <c r="L6821" t="s">
        <v>1744</v>
      </c>
      <c r="M6821">
        <v>7</v>
      </c>
    </row>
    <row r="6822" spans="1:13" x14ac:dyDescent="0.3">
      <c r="A6822" t="s">
        <v>567</v>
      </c>
      <c r="B6822">
        <v>2013</v>
      </c>
      <c r="C6822" s="1">
        <v>300000</v>
      </c>
      <c r="D6822">
        <v>90000</v>
      </c>
      <c r="E6822" t="s">
        <v>10</v>
      </c>
      <c r="F6822" t="s">
        <v>25</v>
      </c>
      <c r="G6822" t="s">
        <v>12</v>
      </c>
      <c r="H6822" t="s">
        <v>126</v>
      </c>
      <c r="I6822" t="s">
        <v>1677</v>
      </c>
      <c r="J6822" t="s">
        <v>1730</v>
      </c>
      <c r="K6822" t="s">
        <v>1660</v>
      </c>
      <c r="L6822" t="s">
        <v>1731</v>
      </c>
      <c r="M6822">
        <v>5</v>
      </c>
    </row>
    <row r="6823" spans="1:13" x14ac:dyDescent="0.3">
      <c r="A6823" t="s">
        <v>2604</v>
      </c>
      <c r="B6823">
        <v>2007</v>
      </c>
      <c r="C6823" s="1">
        <v>65000</v>
      </c>
      <c r="D6823">
        <v>120000</v>
      </c>
      <c r="E6823" t="s">
        <v>14</v>
      </c>
      <c r="F6823" t="s">
        <v>25</v>
      </c>
      <c r="G6823" t="s">
        <v>12</v>
      </c>
      <c r="H6823" t="s">
        <v>154</v>
      </c>
      <c r="I6823" t="s">
        <v>2321</v>
      </c>
      <c r="J6823" t="s">
        <v>1639</v>
      </c>
      <c r="K6823" t="s">
        <v>2322</v>
      </c>
      <c r="L6823" t="s">
        <v>2323</v>
      </c>
      <c r="M6823">
        <v>5</v>
      </c>
    </row>
    <row r="6824" spans="1:13" x14ac:dyDescent="0.3">
      <c r="A6824" t="s">
        <v>488</v>
      </c>
      <c r="B6824">
        <v>2012</v>
      </c>
      <c r="C6824" s="1">
        <v>270000</v>
      </c>
      <c r="D6824">
        <v>108000</v>
      </c>
      <c r="E6824" t="s">
        <v>14</v>
      </c>
      <c r="F6824" t="s">
        <v>25</v>
      </c>
      <c r="G6824" t="s">
        <v>12</v>
      </c>
      <c r="H6824" t="s">
        <v>126</v>
      </c>
      <c r="I6824" t="s">
        <v>1750</v>
      </c>
      <c r="J6824" t="s">
        <v>1663</v>
      </c>
      <c r="K6824" t="s">
        <v>1678</v>
      </c>
      <c r="L6824" t="s">
        <v>1665</v>
      </c>
      <c r="M6824">
        <v>5</v>
      </c>
    </row>
    <row r="6825" spans="1:13" x14ac:dyDescent="0.3">
      <c r="A6825" t="s">
        <v>2552</v>
      </c>
      <c r="B6825">
        <v>2014</v>
      </c>
      <c r="C6825" s="1">
        <v>600000</v>
      </c>
      <c r="D6825">
        <v>70000</v>
      </c>
      <c r="E6825" t="s">
        <v>14</v>
      </c>
      <c r="F6825" t="s">
        <v>25</v>
      </c>
      <c r="G6825" t="s">
        <v>12</v>
      </c>
      <c r="H6825" t="s">
        <v>121</v>
      </c>
      <c r="I6825" t="s">
        <v>2170</v>
      </c>
      <c r="J6825" t="s">
        <v>2164</v>
      </c>
      <c r="K6825" t="s">
        <v>1920</v>
      </c>
      <c r="L6825" t="s">
        <v>2171</v>
      </c>
      <c r="M6825">
        <v>7</v>
      </c>
    </row>
    <row r="6826" spans="1:13" x14ac:dyDescent="0.3">
      <c r="A6826" t="s">
        <v>3905</v>
      </c>
      <c r="B6826">
        <v>2011</v>
      </c>
      <c r="C6826" s="1">
        <v>1200000</v>
      </c>
      <c r="D6826">
        <v>62000</v>
      </c>
      <c r="E6826" t="s">
        <v>14</v>
      </c>
      <c r="F6826" t="s">
        <v>25</v>
      </c>
      <c r="G6826" t="s">
        <v>19</v>
      </c>
      <c r="H6826" t="s">
        <v>126</v>
      </c>
      <c r="I6826" t="s">
        <v>3906</v>
      </c>
      <c r="J6826" t="s">
        <v>2540</v>
      </c>
      <c r="K6826" t="s">
        <v>2541</v>
      </c>
      <c r="L6826" t="s">
        <v>3907</v>
      </c>
      <c r="M6826">
        <v>7</v>
      </c>
    </row>
    <row r="6827" spans="1:13" x14ac:dyDescent="0.3">
      <c r="A6827" t="s">
        <v>1236</v>
      </c>
      <c r="B6827">
        <v>2012</v>
      </c>
      <c r="C6827" s="1">
        <v>195000</v>
      </c>
      <c r="D6827">
        <v>35000</v>
      </c>
      <c r="E6827" t="s">
        <v>10</v>
      </c>
      <c r="F6827" t="s">
        <v>25</v>
      </c>
      <c r="G6827" t="s">
        <v>12</v>
      </c>
      <c r="H6827" t="s">
        <v>126</v>
      </c>
      <c r="I6827" t="s">
        <v>2031</v>
      </c>
      <c r="J6827" t="s">
        <v>2250</v>
      </c>
      <c r="K6827" t="s">
        <v>2251</v>
      </c>
      <c r="L6827" t="s">
        <v>2252</v>
      </c>
      <c r="M6827">
        <v>5</v>
      </c>
    </row>
    <row r="6828" spans="1:13" x14ac:dyDescent="0.3">
      <c r="A6828" t="s">
        <v>120</v>
      </c>
      <c r="B6828">
        <v>1998</v>
      </c>
      <c r="C6828" s="1">
        <v>35000</v>
      </c>
      <c r="D6828">
        <v>40000</v>
      </c>
      <c r="E6828" t="s">
        <v>10</v>
      </c>
      <c r="F6828" t="s">
        <v>25</v>
      </c>
      <c r="G6828" t="s">
        <v>12</v>
      </c>
      <c r="H6828" t="s">
        <v>126</v>
      </c>
      <c r="I6828" t="s">
        <v>1642</v>
      </c>
      <c r="J6828" t="s">
        <v>1655</v>
      </c>
      <c r="K6828" t="s">
        <v>1656</v>
      </c>
      <c r="L6828" t="s">
        <v>1657</v>
      </c>
      <c r="M6828">
        <v>4</v>
      </c>
    </row>
    <row r="6829" spans="1:13" x14ac:dyDescent="0.3">
      <c r="A6829" t="s">
        <v>2502</v>
      </c>
      <c r="B6829">
        <v>2008</v>
      </c>
      <c r="C6829" s="1">
        <v>100000</v>
      </c>
      <c r="D6829">
        <v>120000</v>
      </c>
      <c r="E6829" t="s">
        <v>14</v>
      </c>
      <c r="F6829" t="s">
        <v>25</v>
      </c>
      <c r="G6829" t="s">
        <v>12</v>
      </c>
      <c r="H6829" t="s">
        <v>121</v>
      </c>
      <c r="I6829" t="s">
        <v>1895</v>
      </c>
      <c r="J6829" t="s">
        <v>1639</v>
      </c>
      <c r="K6829" t="s">
        <v>2143</v>
      </c>
      <c r="L6829" t="s">
        <v>1898</v>
      </c>
      <c r="M6829">
        <v>5</v>
      </c>
    </row>
    <row r="6830" spans="1:13" x14ac:dyDescent="0.3">
      <c r="A6830" t="s">
        <v>531</v>
      </c>
      <c r="B6830">
        <v>2012</v>
      </c>
      <c r="C6830" s="1">
        <v>220000</v>
      </c>
      <c r="D6830">
        <v>67000</v>
      </c>
      <c r="E6830" t="s">
        <v>10</v>
      </c>
      <c r="F6830" t="s">
        <v>25</v>
      </c>
      <c r="G6830" t="s">
        <v>12</v>
      </c>
      <c r="H6830" t="s">
        <v>126</v>
      </c>
      <c r="I6830" t="s">
        <v>1807</v>
      </c>
      <c r="J6830" t="s">
        <v>1647</v>
      </c>
      <c r="K6830" t="s">
        <v>1808</v>
      </c>
      <c r="L6830" t="s">
        <v>1809</v>
      </c>
      <c r="M6830">
        <v>5</v>
      </c>
    </row>
    <row r="6831" spans="1:13" x14ac:dyDescent="0.3">
      <c r="A6831" t="s">
        <v>346</v>
      </c>
      <c r="B6831">
        <v>2016</v>
      </c>
      <c r="C6831" s="1">
        <v>320000</v>
      </c>
      <c r="D6831">
        <v>46737</v>
      </c>
      <c r="E6831" t="s">
        <v>10</v>
      </c>
      <c r="F6831" t="s">
        <v>25</v>
      </c>
      <c r="G6831" t="s">
        <v>12</v>
      </c>
      <c r="H6831" t="s">
        <v>121</v>
      </c>
      <c r="I6831" t="s">
        <v>2085</v>
      </c>
      <c r="J6831" t="s">
        <v>1655</v>
      </c>
      <c r="K6831" t="s">
        <v>1711</v>
      </c>
      <c r="L6831" t="s">
        <v>1712</v>
      </c>
      <c r="M6831">
        <v>5</v>
      </c>
    </row>
    <row r="6832" spans="1:13" x14ac:dyDescent="0.3">
      <c r="A6832" t="s">
        <v>266</v>
      </c>
      <c r="B6832">
        <v>2014</v>
      </c>
      <c r="C6832" s="1">
        <v>240000</v>
      </c>
      <c r="D6832">
        <v>30000</v>
      </c>
      <c r="E6832" t="s">
        <v>10</v>
      </c>
      <c r="F6832" t="s">
        <v>25</v>
      </c>
      <c r="G6832" t="s">
        <v>12</v>
      </c>
      <c r="H6832" t="s">
        <v>121</v>
      </c>
      <c r="I6832" t="s">
        <v>1723</v>
      </c>
      <c r="J6832" t="s">
        <v>1704</v>
      </c>
      <c r="K6832" t="s">
        <v>2326</v>
      </c>
      <c r="L6832" t="s">
        <v>2327</v>
      </c>
      <c r="M6832">
        <v>5</v>
      </c>
    </row>
    <row r="6833" spans="1:13" x14ac:dyDescent="0.3">
      <c r="A6833" t="s">
        <v>757</v>
      </c>
      <c r="B6833">
        <v>2014</v>
      </c>
      <c r="C6833" s="1">
        <v>275000</v>
      </c>
      <c r="D6833">
        <v>300000</v>
      </c>
      <c r="E6833" t="s">
        <v>14</v>
      </c>
      <c r="F6833" t="s">
        <v>25</v>
      </c>
      <c r="G6833" t="s">
        <v>12</v>
      </c>
      <c r="H6833" t="s">
        <v>121</v>
      </c>
      <c r="I6833" t="s">
        <v>2056</v>
      </c>
      <c r="J6833" t="s">
        <v>2159</v>
      </c>
      <c r="K6833" t="s">
        <v>2720</v>
      </c>
      <c r="L6833" t="s">
        <v>3167</v>
      </c>
      <c r="M6833">
        <v>7</v>
      </c>
    </row>
    <row r="6834" spans="1:13" x14ac:dyDescent="0.3">
      <c r="A6834" t="s">
        <v>924</v>
      </c>
      <c r="B6834">
        <v>2014</v>
      </c>
      <c r="C6834" s="1">
        <v>275000</v>
      </c>
      <c r="D6834">
        <v>195000</v>
      </c>
      <c r="E6834" t="s">
        <v>14</v>
      </c>
      <c r="F6834" t="s">
        <v>25</v>
      </c>
      <c r="G6834" t="s">
        <v>12</v>
      </c>
      <c r="H6834" t="s">
        <v>121</v>
      </c>
      <c r="I6834" t="s">
        <v>1713</v>
      </c>
      <c r="J6834" t="s">
        <v>1625</v>
      </c>
      <c r="K6834" t="s">
        <v>1714</v>
      </c>
      <c r="L6834" t="s">
        <v>1715</v>
      </c>
      <c r="M6834">
        <v>7</v>
      </c>
    </row>
    <row r="6835" spans="1:13" x14ac:dyDescent="0.3">
      <c r="A6835" t="s">
        <v>3908</v>
      </c>
      <c r="B6835">
        <v>2011</v>
      </c>
      <c r="C6835" s="1">
        <v>130000</v>
      </c>
      <c r="D6835">
        <v>70000</v>
      </c>
      <c r="E6835" t="s">
        <v>10</v>
      </c>
      <c r="F6835" t="s">
        <v>25</v>
      </c>
      <c r="G6835" t="s">
        <v>12</v>
      </c>
      <c r="H6835" t="s">
        <v>126</v>
      </c>
      <c r="I6835" t="s">
        <v>2749</v>
      </c>
      <c r="J6835" t="s">
        <v>1889</v>
      </c>
      <c r="K6835" t="s">
        <v>1890</v>
      </c>
      <c r="L6835" t="s">
        <v>3909</v>
      </c>
      <c r="M6835">
        <v>5</v>
      </c>
    </row>
    <row r="6836" spans="1:13" x14ac:dyDescent="0.3">
      <c r="A6836" t="s">
        <v>123</v>
      </c>
      <c r="B6836">
        <v>2012</v>
      </c>
      <c r="C6836" s="1">
        <v>450000</v>
      </c>
      <c r="D6836">
        <v>200000</v>
      </c>
      <c r="E6836" t="s">
        <v>14</v>
      </c>
      <c r="F6836" t="s">
        <v>25</v>
      </c>
      <c r="G6836" t="s">
        <v>12</v>
      </c>
      <c r="H6836" t="s">
        <v>126</v>
      </c>
      <c r="I6836" t="s">
        <v>1899</v>
      </c>
      <c r="J6836" t="s">
        <v>1900</v>
      </c>
      <c r="K6836" t="s">
        <v>1901</v>
      </c>
      <c r="L6836" t="s">
        <v>1902</v>
      </c>
      <c r="M6836">
        <v>5</v>
      </c>
    </row>
    <row r="6837" spans="1:13" x14ac:dyDescent="0.3">
      <c r="A6837" t="s">
        <v>268</v>
      </c>
      <c r="B6837">
        <v>2015</v>
      </c>
      <c r="C6837" s="1">
        <v>600000</v>
      </c>
      <c r="D6837">
        <v>160000</v>
      </c>
      <c r="E6837" t="s">
        <v>14</v>
      </c>
      <c r="F6837" t="s">
        <v>25</v>
      </c>
      <c r="G6837" t="s">
        <v>12</v>
      </c>
      <c r="H6837" t="s">
        <v>121</v>
      </c>
      <c r="I6837" t="s">
        <v>1666</v>
      </c>
      <c r="J6837" t="s">
        <v>1667</v>
      </c>
      <c r="K6837" t="s">
        <v>1668</v>
      </c>
      <c r="L6837" t="s">
        <v>1669</v>
      </c>
      <c r="M6837">
        <v>5</v>
      </c>
    </row>
    <row r="6838" spans="1:13" x14ac:dyDescent="0.3">
      <c r="A6838" t="s">
        <v>1568</v>
      </c>
      <c r="B6838">
        <v>2018</v>
      </c>
      <c r="C6838" s="1">
        <v>310000</v>
      </c>
      <c r="D6838">
        <v>20000</v>
      </c>
      <c r="E6838" t="s">
        <v>10</v>
      </c>
      <c r="F6838" t="s">
        <v>25</v>
      </c>
      <c r="G6838" t="s">
        <v>12</v>
      </c>
      <c r="H6838" t="s">
        <v>121</v>
      </c>
      <c r="I6838" t="s">
        <v>1710</v>
      </c>
      <c r="J6838" t="s">
        <v>1655</v>
      </c>
      <c r="K6838" t="s">
        <v>1711</v>
      </c>
      <c r="L6838" t="s">
        <v>1712</v>
      </c>
      <c r="M6838">
        <v>5</v>
      </c>
    </row>
    <row r="6839" spans="1:13" x14ac:dyDescent="0.3">
      <c r="A6839" t="s">
        <v>849</v>
      </c>
      <c r="B6839">
        <v>2018</v>
      </c>
      <c r="C6839" s="1">
        <v>432000</v>
      </c>
      <c r="D6839">
        <v>30000</v>
      </c>
      <c r="E6839" t="s">
        <v>10</v>
      </c>
      <c r="F6839" t="s">
        <v>25</v>
      </c>
      <c r="G6839" t="s">
        <v>12</v>
      </c>
      <c r="H6839" t="s">
        <v>121</v>
      </c>
      <c r="I6839" t="s">
        <v>1821</v>
      </c>
      <c r="J6839" t="s">
        <v>1730</v>
      </c>
      <c r="K6839" t="s">
        <v>1843</v>
      </c>
      <c r="L6839" t="s">
        <v>1731</v>
      </c>
      <c r="M6839">
        <v>5</v>
      </c>
    </row>
    <row r="6840" spans="1:13" x14ac:dyDescent="0.3">
      <c r="A6840" t="s">
        <v>322</v>
      </c>
      <c r="B6840">
        <v>2012</v>
      </c>
      <c r="C6840" s="1">
        <v>175000</v>
      </c>
      <c r="D6840">
        <v>90000</v>
      </c>
      <c r="E6840" t="s">
        <v>14</v>
      </c>
      <c r="F6840" t="s">
        <v>25</v>
      </c>
      <c r="G6840" t="s">
        <v>12</v>
      </c>
      <c r="H6840" t="s">
        <v>154</v>
      </c>
      <c r="I6840" t="s">
        <v>2066</v>
      </c>
      <c r="J6840" t="s">
        <v>1896</v>
      </c>
      <c r="K6840" t="s">
        <v>2124</v>
      </c>
      <c r="L6840" t="s">
        <v>2125</v>
      </c>
      <c r="M6840">
        <v>5</v>
      </c>
    </row>
    <row r="6841" spans="1:13" x14ac:dyDescent="0.3">
      <c r="A6841" t="s">
        <v>230</v>
      </c>
      <c r="B6841">
        <v>2016</v>
      </c>
      <c r="C6841" s="1">
        <v>770000</v>
      </c>
      <c r="D6841">
        <v>100000</v>
      </c>
      <c r="E6841" t="s">
        <v>14</v>
      </c>
      <c r="F6841" t="s">
        <v>25</v>
      </c>
      <c r="G6841" t="s">
        <v>12</v>
      </c>
      <c r="H6841" t="s">
        <v>126</v>
      </c>
      <c r="I6841" t="s">
        <v>1684</v>
      </c>
      <c r="J6841" t="s">
        <v>1625</v>
      </c>
      <c r="K6841" t="s">
        <v>1685</v>
      </c>
      <c r="L6841" t="s">
        <v>1686</v>
      </c>
      <c r="M6841">
        <v>7</v>
      </c>
    </row>
    <row r="6842" spans="1:13" x14ac:dyDescent="0.3">
      <c r="A6842" t="s">
        <v>559</v>
      </c>
      <c r="B6842">
        <v>2011</v>
      </c>
      <c r="C6842" s="1">
        <v>135000</v>
      </c>
      <c r="D6842">
        <v>110048</v>
      </c>
      <c r="E6842" t="s">
        <v>10</v>
      </c>
      <c r="F6842" t="s">
        <v>25</v>
      </c>
      <c r="G6842" t="s">
        <v>12</v>
      </c>
      <c r="H6842" t="s">
        <v>154</v>
      </c>
      <c r="I6842" t="s">
        <v>2249</v>
      </c>
      <c r="J6842" t="s">
        <v>1730</v>
      </c>
      <c r="K6842" t="s">
        <v>1660</v>
      </c>
      <c r="L6842" t="s">
        <v>1731</v>
      </c>
      <c r="M6842">
        <v>5</v>
      </c>
    </row>
    <row r="6843" spans="1:13" x14ac:dyDescent="0.3">
      <c r="A6843" t="s">
        <v>3694</v>
      </c>
      <c r="B6843">
        <v>2018</v>
      </c>
      <c r="C6843" s="1">
        <v>680000</v>
      </c>
      <c r="D6843">
        <v>26000</v>
      </c>
      <c r="E6843" t="s">
        <v>14</v>
      </c>
      <c r="F6843" t="s">
        <v>25</v>
      </c>
      <c r="G6843" t="s">
        <v>12</v>
      </c>
      <c r="H6843" t="s">
        <v>121</v>
      </c>
      <c r="I6843" t="s">
        <v>2134</v>
      </c>
      <c r="J6843" t="s">
        <v>2135</v>
      </c>
      <c r="K6843" t="s">
        <v>2136</v>
      </c>
      <c r="L6843" t="s">
        <v>2190</v>
      </c>
      <c r="M6843">
        <v>5</v>
      </c>
    </row>
    <row r="6844" spans="1:13" x14ac:dyDescent="0.3">
      <c r="A6844" t="s">
        <v>122</v>
      </c>
      <c r="B6844">
        <v>2007</v>
      </c>
      <c r="C6844" s="1">
        <v>90000</v>
      </c>
      <c r="D6844">
        <v>110000</v>
      </c>
      <c r="E6844" t="s">
        <v>10</v>
      </c>
      <c r="F6844" t="s">
        <v>25</v>
      </c>
      <c r="G6844" t="s">
        <v>12</v>
      </c>
      <c r="H6844" t="s">
        <v>151</v>
      </c>
      <c r="I6844" t="s">
        <v>1677</v>
      </c>
      <c r="J6844" t="s">
        <v>1651</v>
      </c>
      <c r="K6844" t="s">
        <v>1678</v>
      </c>
      <c r="L6844" t="s">
        <v>1679</v>
      </c>
      <c r="M6844">
        <v>5</v>
      </c>
    </row>
    <row r="6845" spans="1:13" x14ac:dyDescent="0.3">
      <c r="A6845" t="s">
        <v>3910</v>
      </c>
      <c r="B6845">
        <v>1997</v>
      </c>
      <c r="C6845" s="1">
        <v>300000</v>
      </c>
      <c r="D6845">
        <v>186388</v>
      </c>
      <c r="E6845" t="s">
        <v>10</v>
      </c>
      <c r="F6845" t="s">
        <v>25</v>
      </c>
      <c r="G6845" t="s">
        <v>12</v>
      </c>
      <c r="H6845" t="s">
        <v>126</v>
      </c>
      <c r="I6845" t="s">
        <v>1768</v>
      </c>
      <c r="J6845" t="s">
        <v>1643</v>
      </c>
      <c r="K6845" t="s">
        <v>2086</v>
      </c>
      <c r="L6845" t="s">
        <v>3194</v>
      </c>
      <c r="M6845">
        <v>8</v>
      </c>
    </row>
    <row r="6846" spans="1:13" x14ac:dyDescent="0.3">
      <c r="A6846" t="s">
        <v>1246</v>
      </c>
      <c r="B6846">
        <v>2007</v>
      </c>
      <c r="C6846" s="1">
        <v>100000</v>
      </c>
      <c r="D6846">
        <v>60000</v>
      </c>
      <c r="E6846" t="s">
        <v>10</v>
      </c>
      <c r="F6846" t="s">
        <v>25</v>
      </c>
      <c r="G6846" t="s">
        <v>12</v>
      </c>
      <c r="H6846" t="s">
        <v>154</v>
      </c>
      <c r="I6846" t="s">
        <v>3022</v>
      </c>
      <c r="J6846" t="s">
        <v>2454</v>
      </c>
      <c r="K6846" t="s">
        <v>2346</v>
      </c>
      <c r="L6846" t="s">
        <v>3023</v>
      </c>
      <c r="M6846">
        <v>5</v>
      </c>
    </row>
    <row r="6847" spans="1:13" x14ac:dyDescent="0.3">
      <c r="A6847" t="s">
        <v>316</v>
      </c>
      <c r="B6847">
        <v>2006</v>
      </c>
      <c r="C6847" s="1">
        <v>120000</v>
      </c>
      <c r="D6847">
        <v>70000</v>
      </c>
      <c r="E6847" t="s">
        <v>10</v>
      </c>
      <c r="F6847" t="s">
        <v>25</v>
      </c>
      <c r="G6847" t="s">
        <v>12</v>
      </c>
      <c r="H6847" t="s">
        <v>154</v>
      </c>
      <c r="I6847" t="s">
        <v>1687</v>
      </c>
      <c r="J6847" t="s">
        <v>1655</v>
      </c>
      <c r="K6847" t="s">
        <v>1688</v>
      </c>
      <c r="L6847" t="s">
        <v>1689</v>
      </c>
      <c r="M6847">
        <v>5</v>
      </c>
    </row>
    <row r="6848" spans="1:13" x14ac:dyDescent="0.3">
      <c r="A6848" t="s">
        <v>3911</v>
      </c>
      <c r="B6848">
        <v>2017</v>
      </c>
      <c r="C6848" s="1">
        <v>750000</v>
      </c>
      <c r="D6848">
        <v>20171</v>
      </c>
      <c r="E6848" t="s">
        <v>14</v>
      </c>
      <c r="F6848" t="s">
        <v>11</v>
      </c>
      <c r="G6848" t="s">
        <v>19</v>
      </c>
      <c r="H6848" t="s">
        <v>121</v>
      </c>
      <c r="I6848" t="s">
        <v>2531</v>
      </c>
      <c r="J6848" t="s">
        <v>1667</v>
      </c>
      <c r="K6848" t="s">
        <v>1995</v>
      </c>
      <c r="L6848" t="s">
        <v>2271</v>
      </c>
      <c r="M6848">
        <v>5</v>
      </c>
    </row>
    <row r="6849" spans="1:13" x14ac:dyDescent="0.3">
      <c r="A6849" t="s">
        <v>3912</v>
      </c>
      <c r="B6849">
        <v>2017</v>
      </c>
      <c r="C6849" s="1">
        <v>525000</v>
      </c>
      <c r="D6849">
        <v>37151</v>
      </c>
      <c r="E6849" t="s">
        <v>14</v>
      </c>
      <c r="F6849" t="s">
        <v>11</v>
      </c>
      <c r="G6849" t="s">
        <v>12</v>
      </c>
      <c r="H6849" t="s">
        <v>121</v>
      </c>
      <c r="I6849" t="s">
        <v>1784</v>
      </c>
      <c r="J6849" t="s">
        <v>1629</v>
      </c>
      <c r="K6849" t="s">
        <v>1698</v>
      </c>
      <c r="L6849" t="s">
        <v>1686</v>
      </c>
      <c r="M6849">
        <v>5</v>
      </c>
    </row>
    <row r="6850" spans="1:13" x14ac:dyDescent="0.3">
      <c r="A6850" t="s">
        <v>3566</v>
      </c>
      <c r="B6850">
        <v>2015</v>
      </c>
      <c r="C6850" s="1">
        <v>649000</v>
      </c>
      <c r="D6850">
        <v>39000</v>
      </c>
      <c r="E6850" t="s">
        <v>10</v>
      </c>
      <c r="F6850" t="s">
        <v>11</v>
      </c>
      <c r="G6850" t="s">
        <v>12</v>
      </c>
      <c r="H6850" t="s">
        <v>121</v>
      </c>
      <c r="I6850" t="s">
        <v>2065</v>
      </c>
      <c r="J6850" t="s">
        <v>1634</v>
      </c>
      <c r="K6850" t="s">
        <v>1751</v>
      </c>
      <c r="L6850" t="s">
        <v>1752</v>
      </c>
      <c r="M6850">
        <v>5</v>
      </c>
    </row>
    <row r="6851" spans="1:13" x14ac:dyDescent="0.3">
      <c r="A6851" t="s">
        <v>3913</v>
      </c>
      <c r="B6851">
        <v>2010</v>
      </c>
      <c r="C6851" s="1">
        <v>210000</v>
      </c>
      <c r="D6851">
        <v>44500</v>
      </c>
      <c r="E6851" t="s">
        <v>10</v>
      </c>
      <c r="F6851" t="s">
        <v>11</v>
      </c>
      <c r="G6851" t="s">
        <v>12</v>
      </c>
      <c r="H6851" t="s">
        <v>121</v>
      </c>
      <c r="I6851" t="s">
        <v>1856</v>
      </c>
      <c r="J6851" t="s">
        <v>1681</v>
      </c>
      <c r="K6851" t="s">
        <v>1626</v>
      </c>
      <c r="L6851" t="s">
        <v>1857</v>
      </c>
      <c r="M6851">
        <v>5</v>
      </c>
    </row>
    <row r="6852" spans="1:13" x14ac:dyDescent="0.3">
      <c r="A6852" t="s">
        <v>1245</v>
      </c>
      <c r="B6852">
        <v>2016</v>
      </c>
      <c r="C6852" s="1">
        <v>526000</v>
      </c>
      <c r="D6852">
        <v>15000</v>
      </c>
      <c r="E6852" t="s">
        <v>10</v>
      </c>
      <c r="F6852" t="s">
        <v>11</v>
      </c>
      <c r="G6852" t="s">
        <v>12</v>
      </c>
      <c r="H6852" t="s">
        <v>121</v>
      </c>
      <c r="I6852" t="s">
        <v>2339</v>
      </c>
      <c r="J6852" t="s">
        <v>1704</v>
      </c>
      <c r="K6852" t="s">
        <v>2090</v>
      </c>
      <c r="L6852" t="s">
        <v>2117</v>
      </c>
      <c r="M6852">
        <v>5</v>
      </c>
    </row>
    <row r="6853" spans="1:13" x14ac:dyDescent="0.3">
      <c r="A6853" t="s">
        <v>3914</v>
      </c>
      <c r="B6853">
        <v>2016</v>
      </c>
      <c r="C6853" s="1">
        <v>599000</v>
      </c>
      <c r="D6853">
        <v>39000</v>
      </c>
      <c r="E6853" t="s">
        <v>10</v>
      </c>
      <c r="F6853" t="s">
        <v>11</v>
      </c>
      <c r="G6853" t="s">
        <v>12</v>
      </c>
      <c r="H6853" t="s">
        <v>121</v>
      </c>
      <c r="I6853" t="s">
        <v>2847</v>
      </c>
      <c r="J6853" t="s">
        <v>2226</v>
      </c>
      <c r="K6853" t="s">
        <v>2848</v>
      </c>
      <c r="L6853" t="s">
        <v>2849</v>
      </c>
      <c r="M6853">
        <v>5</v>
      </c>
    </row>
    <row r="6854" spans="1:13" x14ac:dyDescent="0.3">
      <c r="A6854" t="s">
        <v>1365</v>
      </c>
      <c r="B6854">
        <v>2015</v>
      </c>
      <c r="C6854" s="1">
        <v>500000</v>
      </c>
      <c r="D6854">
        <v>58161</v>
      </c>
      <c r="E6854" t="s">
        <v>10</v>
      </c>
      <c r="F6854" t="s">
        <v>11</v>
      </c>
      <c r="G6854" t="s">
        <v>12</v>
      </c>
      <c r="H6854" t="s">
        <v>121</v>
      </c>
      <c r="I6854" t="s">
        <v>1750</v>
      </c>
      <c r="J6854" t="s">
        <v>1634</v>
      </c>
      <c r="K6854" t="s">
        <v>1751</v>
      </c>
      <c r="L6854" t="s">
        <v>1752</v>
      </c>
      <c r="M6854">
        <v>5</v>
      </c>
    </row>
    <row r="6855" spans="1:13" x14ac:dyDescent="0.3">
      <c r="A6855" t="s">
        <v>2233</v>
      </c>
      <c r="B6855">
        <v>2012</v>
      </c>
      <c r="C6855" s="1">
        <v>750000</v>
      </c>
      <c r="D6855">
        <v>50171</v>
      </c>
      <c r="E6855" t="s">
        <v>10</v>
      </c>
      <c r="F6855" t="s">
        <v>11</v>
      </c>
      <c r="G6855" t="s">
        <v>19</v>
      </c>
      <c r="H6855" t="s">
        <v>121</v>
      </c>
      <c r="I6855" t="s">
        <v>2234</v>
      </c>
      <c r="J6855" t="s">
        <v>2235</v>
      </c>
      <c r="K6855" t="s">
        <v>2236</v>
      </c>
      <c r="L6855" t="s">
        <v>2237</v>
      </c>
      <c r="M6855">
        <v>5</v>
      </c>
    </row>
    <row r="6856" spans="1:13" x14ac:dyDescent="0.3">
      <c r="A6856" t="s">
        <v>3693</v>
      </c>
      <c r="B6856">
        <v>2011</v>
      </c>
      <c r="C6856" s="1">
        <v>325000</v>
      </c>
      <c r="D6856">
        <v>40000</v>
      </c>
      <c r="E6856" t="s">
        <v>10</v>
      </c>
      <c r="F6856" t="s">
        <v>11</v>
      </c>
      <c r="G6856" t="s">
        <v>12</v>
      </c>
      <c r="H6856" t="s">
        <v>121</v>
      </c>
      <c r="I6856" t="s">
        <v>2065</v>
      </c>
      <c r="J6856" t="s">
        <v>1634</v>
      </c>
      <c r="K6856" t="s">
        <v>1971</v>
      </c>
      <c r="L6856" t="s">
        <v>1752</v>
      </c>
      <c r="M6856">
        <v>5</v>
      </c>
    </row>
    <row r="6857" spans="1:13" x14ac:dyDescent="0.3">
      <c r="A6857" t="s">
        <v>260</v>
      </c>
      <c r="B6857">
        <v>2016</v>
      </c>
      <c r="C6857" s="1">
        <v>575000</v>
      </c>
      <c r="D6857">
        <v>55161</v>
      </c>
      <c r="E6857" t="s">
        <v>10</v>
      </c>
      <c r="F6857" t="s">
        <v>11</v>
      </c>
      <c r="G6857" t="s">
        <v>12</v>
      </c>
      <c r="H6857" t="s">
        <v>121</v>
      </c>
      <c r="I6857" t="s">
        <v>1750</v>
      </c>
      <c r="J6857" t="s">
        <v>1634</v>
      </c>
      <c r="K6857" t="s">
        <v>1751</v>
      </c>
      <c r="L6857" t="s">
        <v>1752</v>
      </c>
      <c r="M6857">
        <v>5</v>
      </c>
    </row>
    <row r="6858" spans="1:13" x14ac:dyDescent="0.3">
      <c r="A6858" t="s">
        <v>646</v>
      </c>
      <c r="B6858">
        <v>2012</v>
      </c>
      <c r="C6858" s="1">
        <v>245000</v>
      </c>
      <c r="D6858">
        <v>30000</v>
      </c>
      <c r="E6858" t="s">
        <v>10</v>
      </c>
      <c r="F6858" t="s">
        <v>11</v>
      </c>
      <c r="G6858" t="s">
        <v>12</v>
      </c>
      <c r="H6858" t="s">
        <v>121</v>
      </c>
      <c r="I6858" t="s">
        <v>1756</v>
      </c>
      <c r="J6858" t="s">
        <v>1681</v>
      </c>
      <c r="K6858" t="s">
        <v>1815</v>
      </c>
      <c r="L6858" t="s">
        <v>1923</v>
      </c>
      <c r="M6858">
        <v>5</v>
      </c>
    </row>
    <row r="6859" spans="1:13" x14ac:dyDescent="0.3">
      <c r="A6859" t="s">
        <v>520</v>
      </c>
      <c r="B6859">
        <v>2016</v>
      </c>
      <c r="C6859" s="1">
        <v>625000</v>
      </c>
      <c r="D6859">
        <v>55000</v>
      </c>
      <c r="E6859" t="s">
        <v>10</v>
      </c>
      <c r="F6859" t="s">
        <v>11</v>
      </c>
      <c r="G6859" t="s">
        <v>12</v>
      </c>
      <c r="H6859" t="s">
        <v>121</v>
      </c>
      <c r="I6859" t="s">
        <v>1750</v>
      </c>
      <c r="J6859" t="s">
        <v>1634</v>
      </c>
      <c r="K6859" t="s">
        <v>1751</v>
      </c>
      <c r="L6859" t="s">
        <v>1752</v>
      </c>
      <c r="M6859">
        <v>5</v>
      </c>
    </row>
    <row r="6860" spans="1:13" x14ac:dyDescent="0.3">
      <c r="A6860" t="s">
        <v>3915</v>
      </c>
      <c r="B6860">
        <v>2013</v>
      </c>
      <c r="C6860" s="1">
        <v>580000</v>
      </c>
      <c r="D6860">
        <v>50000</v>
      </c>
      <c r="E6860" t="s">
        <v>10</v>
      </c>
      <c r="F6860" t="s">
        <v>11</v>
      </c>
      <c r="G6860" t="s">
        <v>19</v>
      </c>
      <c r="H6860" t="s">
        <v>121</v>
      </c>
      <c r="I6860" t="s">
        <v>2654</v>
      </c>
      <c r="J6860" t="s">
        <v>2235</v>
      </c>
      <c r="K6860" t="s">
        <v>2655</v>
      </c>
      <c r="L6860" t="s">
        <v>2656</v>
      </c>
      <c r="M6860">
        <v>5</v>
      </c>
    </row>
    <row r="6861" spans="1:13" x14ac:dyDescent="0.3">
      <c r="A6861" t="s">
        <v>3916</v>
      </c>
      <c r="B6861">
        <v>2017</v>
      </c>
      <c r="C6861" s="1">
        <v>1689999</v>
      </c>
      <c r="D6861">
        <v>8000</v>
      </c>
      <c r="E6861" t="s">
        <v>10</v>
      </c>
      <c r="F6861" t="s">
        <v>11</v>
      </c>
      <c r="G6861" t="s">
        <v>19</v>
      </c>
      <c r="H6861" t="s">
        <v>121</v>
      </c>
      <c r="I6861" t="s">
        <v>2289</v>
      </c>
      <c r="J6861" t="s">
        <v>1797</v>
      </c>
      <c r="K6861" t="s">
        <v>3386</v>
      </c>
      <c r="L6861" t="s">
        <v>3387</v>
      </c>
      <c r="M6861">
        <v>5</v>
      </c>
    </row>
    <row r="6862" spans="1:13" x14ac:dyDescent="0.3">
      <c r="A6862" t="s">
        <v>193</v>
      </c>
      <c r="B6862">
        <v>2018</v>
      </c>
      <c r="C6862" s="1">
        <v>1175000</v>
      </c>
      <c r="D6862">
        <v>14000</v>
      </c>
      <c r="E6862" t="s">
        <v>10</v>
      </c>
      <c r="F6862" t="s">
        <v>11</v>
      </c>
      <c r="G6862" t="s">
        <v>12</v>
      </c>
      <c r="H6862" t="s">
        <v>121</v>
      </c>
      <c r="I6862" t="s">
        <v>1888</v>
      </c>
      <c r="J6862" t="s">
        <v>1734</v>
      </c>
      <c r="K6862" t="s">
        <v>1735</v>
      </c>
      <c r="L6862" t="s">
        <v>1736</v>
      </c>
      <c r="M6862">
        <v>5</v>
      </c>
    </row>
    <row r="6863" spans="1:13" x14ac:dyDescent="0.3">
      <c r="A6863" t="s">
        <v>260</v>
      </c>
      <c r="B6863">
        <v>2015</v>
      </c>
      <c r="C6863" s="1">
        <v>575000</v>
      </c>
      <c r="D6863">
        <v>9599</v>
      </c>
      <c r="E6863" t="s">
        <v>10</v>
      </c>
      <c r="F6863" t="s">
        <v>11</v>
      </c>
      <c r="G6863" t="s">
        <v>12</v>
      </c>
      <c r="H6863" t="s">
        <v>121</v>
      </c>
      <c r="I6863" t="s">
        <v>1750</v>
      </c>
      <c r="J6863" t="s">
        <v>1634</v>
      </c>
      <c r="K6863" t="s">
        <v>1751</v>
      </c>
      <c r="L6863" t="s">
        <v>1752</v>
      </c>
      <c r="M6863">
        <v>5</v>
      </c>
    </row>
    <row r="6864" spans="1:13" x14ac:dyDescent="0.3">
      <c r="A6864" t="s">
        <v>347</v>
      </c>
      <c r="B6864">
        <v>2017</v>
      </c>
      <c r="C6864" s="1">
        <v>600000</v>
      </c>
      <c r="D6864">
        <v>35000</v>
      </c>
      <c r="E6864" t="s">
        <v>10</v>
      </c>
      <c r="F6864" t="s">
        <v>11</v>
      </c>
      <c r="G6864" t="s">
        <v>12</v>
      </c>
      <c r="H6864" t="s">
        <v>121</v>
      </c>
      <c r="I6864" t="s">
        <v>1733</v>
      </c>
      <c r="J6864" t="s">
        <v>1647</v>
      </c>
      <c r="K6864" t="s">
        <v>2086</v>
      </c>
      <c r="L6864" t="s">
        <v>2087</v>
      </c>
      <c r="M6864">
        <v>5</v>
      </c>
    </row>
    <row r="6865" spans="1:13" x14ac:dyDescent="0.3">
      <c r="A6865" t="s">
        <v>3566</v>
      </c>
      <c r="B6865">
        <v>2016</v>
      </c>
      <c r="C6865" s="1">
        <v>750000</v>
      </c>
      <c r="D6865">
        <v>16151</v>
      </c>
      <c r="E6865" t="s">
        <v>10</v>
      </c>
      <c r="F6865" t="s">
        <v>11</v>
      </c>
      <c r="G6865" t="s">
        <v>12</v>
      </c>
      <c r="H6865" t="s">
        <v>121</v>
      </c>
      <c r="I6865" t="s">
        <v>1750</v>
      </c>
      <c r="J6865" t="s">
        <v>1634</v>
      </c>
      <c r="K6865" t="s">
        <v>1751</v>
      </c>
      <c r="L6865" t="s">
        <v>1752</v>
      </c>
      <c r="M6865">
        <v>5</v>
      </c>
    </row>
    <row r="6866" spans="1:13" x14ac:dyDescent="0.3">
      <c r="A6866" t="s">
        <v>1535</v>
      </c>
      <c r="B6866">
        <v>2016</v>
      </c>
      <c r="C6866" s="1">
        <v>890000</v>
      </c>
      <c r="D6866">
        <v>40000</v>
      </c>
      <c r="E6866" t="s">
        <v>10</v>
      </c>
      <c r="F6866" t="s">
        <v>11</v>
      </c>
      <c r="G6866" t="s">
        <v>19</v>
      </c>
      <c r="H6866" t="s">
        <v>121</v>
      </c>
      <c r="I6866" t="s">
        <v>1768</v>
      </c>
      <c r="J6866" t="s">
        <v>1734</v>
      </c>
      <c r="K6866" t="s">
        <v>1735</v>
      </c>
      <c r="L6866" t="s">
        <v>2962</v>
      </c>
      <c r="M6866">
        <v>5</v>
      </c>
    </row>
    <row r="6867" spans="1:13" x14ac:dyDescent="0.3">
      <c r="A6867" t="s">
        <v>520</v>
      </c>
      <c r="B6867">
        <v>2015</v>
      </c>
      <c r="C6867" s="1">
        <v>600000</v>
      </c>
      <c r="D6867">
        <v>28161</v>
      </c>
      <c r="E6867" t="s">
        <v>10</v>
      </c>
      <c r="F6867" t="s">
        <v>11</v>
      </c>
      <c r="G6867" t="s">
        <v>12</v>
      </c>
      <c r="H6867" t="s">
        <v>121</v>
      </c>
      <c r="I6867" t="s">
        <v>1750</v>
      </c>
      <c r="J6867" t="s">
        <v>1634</v>
      </c>
      <c r="K6867" t="s">
        <v>1751</v>
      </c>
      <c r="L6867" t="s">
        <v>1752</v>
      </c>
      <c r="M6867">
        <v>5</v>
      </c>
    </row>
    <row r="6868" spans="1:13" x14ac:dyDescent="0.3">
      <c r="A6868" t="s">
        <v>240</v>
      </c>
      <c r="B6868">
        <v>2010</v>
      </c>
      <c r="C6868" s="1">
        <v>114999</v>
      </c>
      <c r="D6868">
        <v>60000</v>
      </c>
      <c r="E6868" t="s">
        <v>10</v>
      </c>
      <c r="F6868" t="s">
        <v>25</v>
      </c>
      <c r="G6868" t="s">
        <v>12</v>
      </c>
      <c r="H6868" t="s">
        <v>126</v>
      </c>
      <c r="I6868" t="s">
        <v>1970</v>
      </c>
      <c r="J6868" t="s">
        <v>2546</v>
      </c>
      <c r="K6868" t="s">
        <v>2458</v>
      </c>
      <c r="L6868" t="s">
        <v>2547</v>
      </c>
      <c r="M6868">
        <v>5</v>
      </c>
    </row>
    <row r="6869" spans="1:13" x14ac:dyDescent="0.3">
      <c r="A6869" t="s">
        <v>240</v>
      </c>
      <c r="B6869">
        <v>2010</v>
      </c>
      <c r="C6869" s="1">
        <v>140000</v>
      </c>
      <c r="D6869">
        <v>60000</v>
      </c>
      <c r="E6869" t="s">
        <v>10</v>
      </c>
      <c r="F6869" t="s">
        <v>25</v>
      </c>
      <c r="G6869" t="s">
        <v>12</v>
      </c>
      <c r="H6869" t="s">
        <v>126</v>
      </c>
      <c r="I6869" t="s">
        <v>1970</v>
      </c>
      <c r="J6869" t="s">
        <v>2546</v>
      </c>
      <c r="K6869" t="s">
        <v>2458</v>
      </c>
      <c r="L6869" t="s">
        <v>2547</v>
      </c>
      <c r="M6869">
        <v>5</v>
      </c>
    </row>
    <row r="6870" spans="1:13" x14ac:dyDescent="0.3">
      <c r="A6870" t="s">
        <v>694</v>
      </c>
      <c r="B6870">
        <v>2011</v>
      </c>
      <c r="C6870" s="1">
        <v>360000</v>
      </c>
      <c r="D6870">
        <v>100000</v>
      </c>
      <c r="E6870" t="s">
        <v>14</v>
      </c>
      <c r="F6870" t="s">
        <v>25</v>
      </c>
      <c r="G6870" t="s">
        <v>12</v>
      </c>
      <c r="H6870" t="s">
        <v>151</v>
      </c>
      <c r="I6870" t="s">
        <v>1773</v>
      </c>
      <c r="J6870" t="s">
        <v>1742</v>
      </c>
      <c r="K6870" t="s">
        <v>2412</v>
      </c>
      <c r="L6870" t="s">
        <v>2413</v>
      </c>
      <c r="M6870">
        <v>5</v>
      </c>
    </row>
    <row r="6871" spans="1:13" x14ac:dyDescent="0.3">
      <c r="A6871" t="s">
        <v>367</v>
      </c>
      <c r="B6871">
        <v>2017</v>
      </c>
      <c r="C6871" s="1">
        <v>580000</v>
      </c>
      <c r="D6871">
        <v>165000</v>
      </c>
      <c r="E6871" t="s">
        <v>14</v>
      </c>
      <c r="F6871" t="s">
        <v>25</v>
      </c>
      <c r="G6871" t="s">
        <v>12</v>
      </c>
      <c r="H6871" t="s">
        <v>121</v>
      </c>
      <c r="I6871" t="s">
        <v>1676</v>
      </c>
      <c r="J6871" t="s">
        <v>1676</v>
      </c>
      <c r="K6871" t="s">
        <v>1676</v>
      </c>
      <c r="L6871" t="s">
        <v>1676</v>
      </c>
    </row>
    <row r="6872" spans="1:13" x14ac:dyDescent="0.3">
      <c r="A6872" t="s">
        <v>2394</v>
      </c>
      <c r="B6872">
        <v>2017</v>
      </c>
      <c r="C6872" s="1">
        <v>500000</v>
      </c>
      <c r="D6872">
        <v>130000</v>
      </c>
      <c r="E6872" t="s">
        <v>10</v>
      </c>
      <c r="F6872" t="s">
        <v>25</v>
      </c>
      <c r="G6872" t="s">
        <v>12</v>
      </c>
      <c r="H6872" t="s">
        <v>126</v>
      </c>
      <c r="I6872" t="s">
        <v>1880</v>
      </c>
      <c r="J6872" t="s">
        <v>1647</v>
      </c>
      <c r="K6872" t="s">
        <v>2037</v>
      </c>
      <c r="L6872" t="s">
        <v>1865</v>
      </c>
      <c r="M6872">
        <v>5</v>
      </c>
    </row>
    <row r="6873" spans="1:13" x14ac:dyDescent="0.3">
      <c r="A6873" t="s">
        <v>627</v>
      </c>
      <c r="B6873">
        <v>2015</v>
      </c>
      <c r="C6873" s="1">
        <v>409999</v>
      </c>
      <c r="D6873">
        <v>60000</v>
      </c>
      <c r="E6873" t="s">
        <v>14</v>
      </c>
      <c r="F6873" t="s">
        <v>25</v>
      </c>
      <c r="G6873" t="s">
        <v>12</v>
      </c>
      <c r="H6873" t="s">
        <v>121</v>
      </c>
      <c r="I6873" t="s">
        <v>2360</v>
      </c>
      <c r="J6873" t="s">
        <v>1629</v>
      </c>
      <c r="K6873" t="s">
        <v>1698</v>
      </c>
      <c r="L6873" t="s">
        <v>1686</v>
      </c>
      <c r="M6873">
        <v>5</v>
      </c>
    </row>
    <row r="6874" spans="1:13" x14ac:dyDescent="0.3">
      <c r="A6874" t="s">
        <v>318</v>
      </c>
      <c r="B6874">
        <v>2010</v>
      </c>
      <c r="C6874" s="1">
        <v>425000</v>
      </c>
      <c r="D6874">
        <v>200000</v>
      </c>
      <c r="E6874" t="s">
        <v>14</v>
      </c>
      <c r="F6874" t="s">
        <v>25</v>
      </c>
      <c r="G6874" t="s">
        <v>12</v>
      </c>
      <c r="H6874" t="s">
        <v>126</v>
      </c>
      <c r="I6874" t="s">
        <v>2148</v>
      </c>
      <c r="J6874" t="s">
        <v>1764</v>
      </c>
      <c r="K6874" t="s">
        <v>2149</v>
      </c>
      <c r="L6874" t="s">
        <v>2150</v>
      </c>
      <c r="M6874">
        <v>7</v>
      </c>
    </row>
    <row r="6875" spans="1:13" x14ac:dyDescent="0.3">
      <c r="A6875" t="s">
        <v>780</v>
      </c>
      <c r="B6875">
        <v>2014</v>
      </c>
      <c r="C6875" s="1">
        <v>450000</v>
      </c>
      <c r="D6875">
        <v>82000</v>
      </c>
      <c r="E6875" t="s">
        <v>14</v>
      </c>
      <c r="F6875" t="s">
        <v>25</v>
      </c>
      <c r="G6875" t="s">
        <v>12</v>
      </c>
      <c r="H6875" t="s">
        <v>126</v>
      </c>
      <c r="I6875" t="s">
        <v>1908</v>
      </c>
      <c r="J6875" t="s">
        <v>1667</v>
      </c>
      <c r="K6875" t="s">
        <v>1909</v>
      </c>
      <c r="L6875" t="s">
        <v>1910</v>
      </c>
      <c r="M6875">
        <v>5</v>
      </c>
    </row>
    <row r="6876" spans="1:13" x14ac:dyDescent="0.3">
      <c r="A6876" t="s">
        <v>315</v>
      </c>
      <c r="B6876">
        <v>2014</v>
      </c>
      <c r="C6876" s="1">
        <v>400000</v>
      </c>
      <c r="D6876">
        <v>20000</v>
      </c>
      <c r="E6876" t="s">
        <v>10</v>
      </c>
      <c r="F6876" t="s">
        <v>25</v>
      </c>
      <c r="G6876" t="s">
        <v>12</v>
      </c>
      <c r="H6876" t="s">
        <v>121</v>
      </c>
      <c r="I6876" t="s">
        <v>1677</v>
      </c>
      <c r="J6876" t="s">
        <v>1647</v>
      </c>
      <c r="K6876" t="s">
        <v>1682</v>
      </c>
      <c r="L6876" t="s">
        <v>1865</v>
      </c>
      <c r="M6876">
        <v>5</v>
      </c>
    </row>
    <row r="6877" spans="1:13" x14ac:dyDescent="0.3">
      <c r="A6877" t="s">
        <v>217</v>
      </c>
      <c r="B6877">
        <v>2013</v>
      </c>
      <c r="C6877" s="1">
        <v>295000</v>
      </c>
      <c r="D6877">
        <v>60000</v>
      </c>
      <c r="E6877" t="s">
        <v>10</v>
      </c>
      <c r="F6877" t="s">
        <v>25</v>
      </c>
      <c r="G6877" t="s">
        <v>12</v>
      </c>
      <c r="H6877" t="s">
        <v>154</v>
      </c>
      <c r="I6877" t="s">
        <v>3917</v>
      </c>
      <c r="J6877" t="s">
        <v>2614</v>
      </c>
      <c r="K6877" t="s">
        <v>2054</v>
      </c>
      <c r="L6877" t="s">
        <v>2762</v>
      </c>
      <c r="M6877">
        <v>5</v>
      </c>
    </row>
    <row r="6878" spans="1:13" x14ac:dyDescent="0.3">
      <c r="A6878" t="s">
        <v>839</v>
      </c>
      <c r="B6878">
        <v>2014</v>
      </c>
      <c r="C6878" s="1">
        <v>560000</v>
      </c>
      <c r="D6878">
        <v>90000</v>
      </c>
      <c r="E6878" t="s">
        <v>14</v>
      </c>
      <c r="F6878" t="s">
        <v>25</v>
      </c>
      <c r="G6878" t="s">
        <v>12</v>
      </c>
      <c r="H6878" t="s">
        <v>126</v>
      </c>
      <c r="I6878" t="s">
        <v>1980</v>
      </c>
      <c r="J6878" t="s">
        <v>1625</v>
      </c>
      <c r="K6878" t="s">
        <v>1685</v>
      </c>
      <c r="L6878" t="s">
        <v>1686</v>
      </c>
      <c r="M6878">
        <v>5</v>
      </c>
    </row>
    <row r="6879" spans="1:13" x14ac:dyDescent="0.3">
      <c r="A6879" t="s">
        <v>473</v>
      </c>
      <c r="B6879">
        <v>2006</v>
      </c>
      <c r="C6879" s="1">
        <v>150000</v>
      </c>
      <c r="D6879">
        <v>50000</v>
      </c>
      <c r="E6879" t="s">
        <v>10</v>
      </c>
      <c r="F6879" t="s">
        <v>25</v>
      </c>
      <c r="G6879" t="s">
        <v>12</v>
      </c>
      <c r="H6879" t="s">
        <v>154</v>
      </c>
      <c r="I6879" t="s">
        <v>1720</v>
      </c>
      <c r="J6879" t="s">
        <v>1651</v>
      </c>
      <c r="K6879" t="s">
        <v>2533</v>
      </c>
      <c r="L6879" t="s">
        <v>2868</v>
      </c>
      <c r="M6879">
        <v>5</v>
      </c>
    </row>
    <row r="6880" spans="1:13" x14ac:dyDescent="0.3">
      <c r="A6880" t="s">
        <v>3918</v>
      </c>
      <c r="B6880">
        <v>2009</v>
      </c>
      <c r="C6880" s="1">
        <v>550000</v>
      </c>
      <c r="D6880">
        <v>250000</v>
      </c>
      <c r="E6880" t="s">
        <v>14</v>
      </c>
      <c r="F6880" t="s">
        <v>25</v>
      </c>
      <c r="G6880" t="s">
        <v>12</v>
      </c>
      <c r="H6880" t="s">
        <v>121</v>
      </c>
      <c r="I6880" t="s">
        <v>2148</v>
      </c>
      <c r="J6880" t="s">
        <v>1764</v>
      </c>
      <c r="K6880" t="s">
        <v>2149</v>
      </c>
      <c r="L6880" t="s">
        <v>2150</v>
      </c>
      <c r="M6880">
        <v>7</v>
      </c>
    </row>
    <row r="6881" spans="1:13" x14ac:dyDescent="0.3">
      <c r="A6881" t="s">
        <v>240</v>
      </c>
      <c r="B6881">
        <v>2011</v>
      </c>
      <c r="C6881" s="1">
        <v>114999</v>
      </c>
      <c r="D6881">
        <v>100000</v>
      </c>
      <c r="E6881" t="s">
        <v>10</v>
      </c>
      <c r="F6881" t="s">
        <v>25</v>
      </c>
      <c r="G6881" t="s">
        <v>12</v>
      </c>
      <c r="H6881" t="s">
        <v>126</v>
      </c>
      <c r="I6881" t="s">
        <v>1970</v>
      </c>
      <c r="J6881" t="s">
        <v>2546</v>
      </c>
      <c r="K6881" t="s">
        <v>2458</v>
      </c>
      <c r="L6881" t="s">
        <v>2547</v>
      </c>
      <c r="M6881">
        <v>5</v>
      </c>
    </row>
    <row r="6882" spans="1:13" x14ac:dyDescent="0.3">
      <c r="A6882" t="s">
        <v>591</v>
      </c>
      <c r="B6882">
        <v>2007</v>
      </c>
      <c r="C6882" s="1">
        <v>90177</v>
      </c>
      <c r="D6882">
        <v>129000</v>
      </c>
      <c r="E6882" t="s">
        <v>14</v>
      </c>
      <c r="F6882" t="s">
        <v>25</v>
      </c>
      <c r="G6882" t="s">
        <v>12</v>
      </c>
      <c r="H6882" t="s">
        <v>154</v>
      </c>
      <c r="I6882" t="s">
        <v>1733</v>
      </c>
      <c r="J6882" t="s">
        <v>1896</v>
      </c>
      <c r="K6882" t="s">
        <v>2124</v>
      </c>
      <c r="L6882" t="s">
        <v>2244</v>
      </c>
      <c r="M6882">
        <v>5</v>
      </c>
    </row>
    <row r="6883" spans="1:13" x14ac:dyDescent="0.3">
      <c r="A6883" t="s">
        <v>436</v>
      </c>
      <c r="B6883">
        <v>2010</v>
      </c>
      <c r="C6883" s="1">
        <v>300000</v>
      </c>
      <c r="D6883">
        <v>100000</v>
      </c>
      <c r="E6883" t="s">
        <v>14</v>
      </c>
      <c r="F6883" t="s">
        <v>25</v>
      </c>
      <c r="G6883" t="s">
        <v>12</v>
      </c>
      <c r="H6883" t="s">
        <v>121</v>
      </c>
      <c r="I6883" t="s">
        <v>2163</v>
      </c>
      <c r="J6883" t="s">
        <v>1742</v>
      </c>
      <c r="K6883" t="s">
        <v>1905</v>
      </c>
      <c r="L6883" t="s">
        <v>1744</v>
      </c>
      <c r="M6883">
        <v>7</v>
      </c>
    </row>
    <row r="6884" spans="1:13" x14ac:dyDescent="0.3">
      <c r="A6884" t="s">
        <v>3919</v>
      </c>
      <c r="B6884">
        <v>2005</v>
      </c>
      <c r="C6884" s="1">
        <v>110000</v>
      </c>
      <c r="D6884">
        <v>100000</v>
      </c>
      <c r="E6884" t="s">
        <v>10</v>
      </c>
      <c r="F6884" t="s">
        <v>25</v>
      </c>
      <c r="G6884" t="s">
        <v>19</v>
      </c>
      <c r="H6884" t="s">
        <v>126</v>
      </c>
      <c r="I6884" t="s">
        <v>2818</v>
      </c>
      <c r="J6884" t="s">
        <v>2039</v>
      </c>
      <c r="K6884" t="s">
        <v>1765</v>
      </c>
      <c r="L6884" t="s">
        <v>2040</v>
      </c>
      <c r="M6884">
        <v>5</v>
      </c>
    </row>
    <row r="6885" spans="1:13" x14ac:dyDescent="0.3">
      <c r="A6885" t="s">
        <v>3920</v>
      </c>
      <c r="B6885">
        <v>2007</v>
      </c>
      <c r="C6885" s="1">
        <v>125000</v>
      </c>
      <c r="D6885">
        <v>110000</v>
      </c>
      <c r="E6885" t="s">
        <v>14</v>
      </c>
      <c r="F6885" t="s">
        <v>25</v>
      </c>
      <c r="G6885" t="s">
        <v>12</v>
      </c>
      <c r="H6885" t="s">
        <v>154</v>
      </c>
      <c r="I6885" t="s">
        <v>1750</v>
      </c>
      <c r="J6885" t="s">
        <v>1663</v>
      </c>
      <c r="K6885" t="s">
        <v>2029</v>
      </c>
      <c r="L6885" t="s">
        <v>2481</v>
      </c>
      <c r="M6885">
        <v>5</v>
      </c>
    </row>
    <row r="6886" spans="1:13" x14ac:dyDescent="0.3">
      <c r="A6886" t="s">
        <v>552</v>
      </c>
      <c r="B6886">
        <v>2008</v>
      </c>
      <c r="C6886" s="1">
        <v>300000</v>
      </c>
      <c r="D6886">
        <v>100000</v>
      </c>
      <c r="E6886" t="s">
        <v>14</v>
      </c>
      <c r="F6886" t="s">
        <v>25</v>
      </c>
      <c r="G6886" t="s">
        <v>12</v>
      </c>
      <c r="H6886" t="s">
        <v>126</v>
      </c>
      <c r="I6886" t="s">
        <v>2138</v>
      </c>
      <c r="J6886" t="s">
        <v>2000</v>
      </c>
      <c r="K6886" t="s">
        <v>2277</v>
      </c>
      <c r="L6886" t="s">
        <v>2278</v>
      </c>
      <c r="M6886">
        <v>7</v>
      </c>
    </row>
    <row r="6887" spans="1:13" x14ac:dyDescent="0.3">
      <c r="A6887" t="s">
        <v>858</v>
      </c>
      <c r="B6887">
        <v>2017</v>
      </c>
      <c r="C6887" s="1">
        <v>450000</v>
      </c>
      <c r="D6887">
        <v>20000</v>
      </c>
      <c r="E6887" t="s">
        <v>10</v>
      </c>
      <c r="F6887" t="s">
        <v>25</v>
      </c>
      <c r="G6887" t="s">
        <v>12</v>
      </c>
      <c r="H6887" t="s">
        <v>121</v>
      </c>
      <c r="I6887" t="s">
        <v>1677</v>
      </c>
      <c r="J6887" t="s">
        <v>1647</v>
      </c>
      <c r="K6887" t="s">
        <v>1648</v>
      </c>
      <c r="L6887" t="s">
        <v>1649</v>
      </c>
      <c r="M6887">
        <v>5</v>
      </c>
    </row>
    <row r="6888" spans="1:13" x14ac:dyDescent="0.3">
      <c r="A6888" t="s">
        <v>1248</v>
      </c>
      <c r="B6888">
        <v>2011</v>
      </c>
      <c r="C6888" s="1">
        <v>300000</v>
      </c>
      <c r="D6888">
        <v>40000</v>
      </c>
      <c r="E6888" t="s">
        <v>14</v>
      </c>
      <c r="F6888" t="s">
        <v>25</v>
      </c>
      <c r="G6888" t="s">
        <v>12</v>
      </c>
      <c r="H6888" t="s">
        <v>121</v>
      </c>
      <c r="I6888" t="s">
        <v>2808</v>
      </c>
      <c r="J6888" t="s">
        <v>2000</v>
      </c>
      <c r="K6888" t="s">
        <v>2277</v>
      </c>
      <c r="L6888" t="s">
        <v>2583</v>
      </c>
      <c r="M6888">
        <v>5</v>
      </c>
    </row>
    <row r="6889" spans="1:13" x14ac:dyDescent="0.3">
      <c r="A6889" t="s">
        <v>1465</v>
      </c>
      <c r="B6889">
        <v>2018</v>
      </c>
      <c r="C6889" s="1">
        <v>470000</v>
      </c>
      <c r="D6889">
        <v>30000</v>
      </c>
      <c r="E6889" t="s">
        <v>10</v>
      </c>
      <c r="F6889" t="s">
        <v>25</v>
      </c>
      <c r="G6889" t="s">
        <v>19</v>
      </c>
      <c r="H6889" t="s">
        <v>121</v>
      </c>
      <c r="I6889" t="s">
        <v>1842</v>
      </c>
      <c r="J6889" t="s">
        <v>1730</v>
      </c>
      <c r="K6889" t="s">
        <v>1843</v>
      </c>
      <c r="L6889" t="s">
        <v>1731</v>
      </c>
      <c r="M6889">
        <v>5</v>
      </c>
    </row>
    <row r="6890" spans="1:13" x14ac:dyDescent="0.3">
      <c r="A6890" t="s">
        <v>1542</v>
      </c>
      <c r="B6890">
        <v>2015</v>
      </c>
      <c r="C6890" s="1">
        <v>330000</v>
      </c>
      <c r="D6890">
        <v>25000</v>
      </c>
      <c r="E6890" t="s">
        <v>10</v>
      </c>
      <c r="F6890" t="s">
        <v>25</v>
      </c>
      <c r="G6890" t="s">
        <v>12</v>
      </c>
      <c r="H6890" t="s">
        <v>121</v>
      </c>
      <c r="I6890" t="s">
        <v>2088</v>
      </c>
      <c r="J6890" t="s">
        <v>2089</v>
      </c>
      <c r="K6890" t="s">
        <v>2090</v>
      </c>
      <c r="L6890" t="s">
        <v>2091</v>
      </c>
      <c r="M6890">
        <v>5</v>
      </c>
    </row>
    <row r="6891" spans="1:13" x14ac:dyDescent="0.3">
      <c r="A6891" t="s">
        <v>3516</v>
      </c>
      <c r="B6891">
        <v>2018</v>
      </c>
      <c r="C6891" s="1">
        <v>390000</v>
      </c>
      <c r="D6891">
        <v>25000</v>
      </c>
      <c r="E6891" t="s">
        <v>10</v>
      </c>
      <c r="F6891" t="s">
        <v>25</v>
      </c>
      <c r="G6891" t="s">
        <v>12</v>
      </c>
      <c r="H6891" t="s">
        <v>126</v>
      </c>
      <c r="I6891" t="s">
        <v>1821</v>
      </c>
      <c r="J6891" t="s">
        <v>1730</v>
      </c>
      <c r="K6891" t="s">
        <v>1843</v>
      </c>
      <c r="L6891" t="s">
        <v>1731</v>
      </c>
      <c r="M6891">
        <v>5</v>
      </c>
    </row>
    <row r="6892" spans="1:13" x14ac:dyDescent="0.3">
      <c r="A6892" t="s">
        <v>2406</v>
      </c>
      <c r="B6892">
        <v>2011</v>
      </c>
      <c r="C6892" s="1">
        <v>46000</v>
      </c>
      <c r="D6892">
        <v>25000</v>
      </c>
      <c r="E6892" t="s">
        <v>10</v>
      </c>
      <c r="F6892" t="s">
        <v>25</v>
      </c>
      <c r="G6892" t="s">
        <v>12</v>
      </c>
      <c r="H6892" t="s">
        <v>126</v>
      </c>
      <c r="I6892" t="s">
        <v>1777</v>
      </c>
      <c r="J6892" t="s">
        <v>2215</v>
      </c>
      <c r="K6892" t="s">
        <v>1721</v>
      </c>
      <c r="L6892" t="s">
        <v>2407</v>
      </c>
      <c r="M6892">
        <v>4</v>
      </c>
    </row>
    <row r="6893" spans="1:13" x14ac:dyDescent="0.3">
      <c r="A6893" t="s">
        <v>728</v>
      </c>
      <c r="B6893">
        <v>2013</v>
      </c>
      <c r="C6893" s="1">
        <v>509999</v>
      </c>
      <c r="D6893">
        <v>170000</v>
      </c>
      <c r="E6893" t="s">
        <v>14</v>
      </c>
      <c r="F6893" t="s">
        <v>25</v>
      </c>
      <c r="G6893" t="s">
        <v>12</v>
      </c>
      <c r="H6893" t="s">
        <v>121</v>
      </c>
      <c r="I6893" t="s">
        <v>1908</v>
      </c>
      <c r="J6893" t="s">
        <v>1667</v>
      </c>
      <c r="K6893" t="s">
        <v>1909</v>
      </c>
      <c r="L6893" t="s">
        <v>1910</v>
      </c>
      <c r="M6893">
        <v>5</v>
      </c>
    </row>
    <row r="6894" spans="1:13" x14ac:dyDescent="0.3">
      <c r="A6894" t="s">
        <v>1298</v>
      </c>
      <c r="B6894">
        <v>2010</v>
      </c>
      <c r="C6894" s="1">
        <v>125000</v>
      </c>
      <c r="D6894">
        <v>40000</v>
      </c>
      <c r="E6894" t="s">
        <v>10</v>
      </c>
      <c r="F6894" t="s">
        <v>25</v>
      </c>
      <c r="G6894" t="s">
        <v>12</v>
      </c>
      <c r="H6894" t="s">
        <v>126</v>
      </c>
      <c r="I6894" t="s">
        <v>1746</v>
      </c>
      <c r="J6894" t="s">
        <v>1747</v>
      </c>
      <c r="K6894" t="s">
        <v>1640</v>
      </c>
      <c r="L6894" t="s">
        <v>3044</v>
      </c>
      <c r="M6894">
        <v>5</v>
      </c>
    </row>
    <row r="6895" spans="1:13" x14ac:dyDescent="0.3">
      <c r="A6895" t="s">
        <v>2851</v>
      </c>
      <c r="B6895">
        <v>2017</v>
      </c>
      <c r="C6895" s="1">
        <v>780000</v>
      </c>
      <c r="D6895">
        <v>28000</v>
      </c>
      <c r="E6895" t="s">
        <v>14</v>
      </c>
      <c r="F6895" t="s">
        <v>25</v>
      </c>
      <c r="G6895" t="s">
        <v>12</v>
      </c>
      <c r="H6895" t="s">
        <v>121</v>
      </c>
      <c r="I6895" t="s">
        <v>1691</v>
      </c>
      <c r="J6895" t="s">
        <v>1639</v>
      </c>
      <c r="K6895" t="s">
        <v>1692</v>
      </c>
      <c r="L6895" t="s">
        <v>1693</v>
      </c>
      <c r="M6895">
        <v>5</v>
      </c>
    </row>
    <row r="6896" spans="1:13" x14ac:dyDescent="0.3">
      <c r="A6896" t="s">
        <v>443</v>
      </c>
      <c r="B6896">
        <v>2011</v>
      </c>
      <c r="C6896" s="1">
        <v>450000</v>
      </c>
      <c r="D6896">
        <v>100000</v>
      </c>
      <c r="E6896" t="s">
        <v>14</v>
      </c>
      <c r="F6896" t="s">
        <v>25</v>
      </c>
      <c r="G6896" t="s">
        <v>12</v>
      </c>
      <c r="H6896" t="s">
        <v>121</v>
      </c>
      <c r="I6896" t="s">
        <v>1899</v>
      </c>
      <c r="J6896" t="s">
        <v>1900</v>
      </c>
      <c r="K6896" t="s">
        <v>2132</v>
      </c>
      <c r="L6896" t="s">
        <v>1913</v>
      </c>
      <c r="M6896">
        <v>5</v>
      </c>
    </row>
    <row r="6897" spans="1:13" x14ac:dyDescent="0.3">
      <c r="A6897" t="s">
        <v>947</v>
      </c>
      <c r="B6897">
        <v>2012</v>
      </c>
      <c r="C6897" s="1">
        <v>200000</v>
      </c>
      <c r="D6897">
        <v>80868</v>
      </c>
      <c r="E6897" t="s">
        <v>10</v>
      </c>
      <c r="F6897" t="s">
        <v>25</v>
      </c>
      <c r="G6897" t="s">
        <v>12</v>
      </c>
      <c r="H6897" t="s">
        <v>154</v>
      </c>
      <c r="I6897" t="s">
        <v>2366</v>
      </c>
      <c r="J6897" t="s">
        <v>1747</v>
      </c>
      <c r="K6897" t="s">
        <v>1701</v>
      </c>
      <c r="L6897" t="s">
        <v>2634</v>
      </c>
      <c r="M6897">
        <v>5</v>
      </c>
    </row>
    <row r="6898" spans="1:13" x14ac:dyDescent="0.3">
      <c r="A6898" t="s">
        <v>285</v>
      </c>
      <c r="B6898">
        <v>2012</v>
      </c>
      <c r="C6898" s="1">
        <v>260000</v>
      </c>
      <c r="D6898">
        <v>194000</v>
      </c>
      <c r="E6898" t="s">
        <v>14</v>
      </c>
      <c r="F6898" t="s">
        <v>25</v>
      </c>
      <c r="G6898" t="s">
        <v>12</v>
      </c>
      <c r="H6898" t="s">
        <v>121</v>
      </c>
      <c r="I6898" t="s">
        <v>1662</v>
      </c>
      <c r="J6898" t="s">
        <v>1663</v>
      </c>
      <c r="K6898" t="s">
        <v>2029</v>
      </c>
      <c r="L6898" t="s">
        <v>1665</v>
      </c>
      <c r="M6898">
        <v>5</v>
      </c>
    </row>
    <row r="6899" spans="1:13" x14ac:dyDescent="0.3">
      <c r="A6899" t="s">
        <v>227</v>
      </c>
      <c r="B6899">
        <v>2009</v>
      </c>
      <c r="C6899" s="1">
        <v>250000</v>
      </c>
      <c r="D6899">
        <v>151000</v>
      </c>
      <c r="E6899" t="s">
        <v>14</v>
      </c>
      <c r="F6899" t="s">
        <v>25</v>
      </c>
      <c r="G6899" t="s">
        <v>12</v>
      </c>
      <c r="H6899" t="s">
        <v>126</v>
      </c>
      <c r="I6899" t="s">
        <v>1750</v>
      </c>
      <c r="J6899" t="s">
        <v>1625</v>
      </c>
      <c r="K6899" t="s">
        <v>2035</v>
      </c>
      <c r="L6899" t="s">
        <v>1627</v>
      </c>
      <c r="M6899">
        <v>5</v>
      </c>
    </row>
    <row r="6900" spans="1:13" x14ac:dyDescent="0.3">
      <c r="A6900" t="s">
        <v>182</v>
      </c>
      <c r="B6900">
        <v>2018</v>
      </c>
      <c r="C6900" s="1">
        <v>880000</v>
      </c>
      <c r="D6900">
        <v>65000</v>
      </c>
      <c r="E6900" t="s">
        <v>14</v>
      </c>
      <c r="F6900" t="s">
        <v>25</v>
      </c>
      <c r="G6900" t="s">
        <v>12</v>
      </c>
      <c r="H6900" t="s">
        <v>121</v>
      </c>
      <c r="I6900" t="s">
        <v>1638</v>
      </c>
      <c r="J6900" t="s">
        <v>1629</v>
      </c>
      <c r="K6900" t="s">
        <v>1914</v>
      </c>
      <c r="L6900" t="s">
        <v>1836</v>
      </c>
      <c r="M6900">
        <v>5</v>
      </c>
    </row>
    <row r="6901" spans="1:13" x14ac:dyDescent="0.3">
      <c r="A6901" t="s">
        <v>227</v>
      </c>
      <c r="B6901">
        <v>2009</v>
      </c>
      <c r="C6901" s="1">
        <v>307000</v>
      </c>
      <c r="D6901">
        <v>100000</v>
      </c>
      <c r="E6901" t="s">
        <v>14</v>
      </c>
      <c r="F6901" t="s">
        <v>25</v>
      </c>
      <c r="G6901" t="s">
        <v>12</v>
      </c>
      <c r="H6901" t="s">
        <v>126</v>
      </c>
      <c r="I6901" t="s">
        <v>1750</v>
      </c>
      <c r="J6901" t="s">
        <v>1625</v>
      </c>
      <c r="K6901" t="s">
        <v>2035</v>
      </c>
      <c r="L6901" t="s">
        <v>1627</v>
      </c>
      <c r="M6901">
        <v>5</v>
      </c>
    </row>
    <row r="6902" spans="1:13" x14ac:dyDescent="0.3">
      <c r="A6902" t="s">
        <v>195</v>
      </c>
      <c r="B6902">
        <v>2013</v>
      </c>
      <c r="C6902" s="1">
        <v>750000</v>
      </c>
      <c r="D6902">
        <v>120000</v>
      </c>
      <c r="E6902" t="s">
        <v>14</v>
      </c>
      <c r="F6902" t="s">
        <v>25</v>
      </c>
      <c r="G6902" t="s">
        <v>12</v>
      </c>
      <c r="H6902" t="s">
        <v>121</v>
      </c>
      <c r="I6902" t="s">
        <v>1892</v>
      </c>
      <c r="J6902" t="s">
        <v>1742</v>
      </c>
      <c r="K6902" t="s">
        <v>2108</v>
      </c>
      <c r="L6902" t="s">
        <v>2109</v>
      </c>
      <c r="M6902">
        <v>7</v>
      </c>
    </row>
    <row r="6903" spans="1:13" x14ac:dyDescent="0.3">
      <c r="A6903" t="s">
        <v>3921</v>
      </c>
      <c r="B6903">
        <v>2018</v>
      </c>
      <c r="C6903" s="1">
        <v>800000</v>
      </c>
      <c r="D6903">
        <v>85000</v>
      </c>
      <c r="E6903" t="s">
        <v>14</v>
      </c>
      <c r="F6903" t="s">
        <v>25</v>
      </c>
      <c r="G6903" t="s">
        <v>12</v>
      </c>
      <c r="H6903" t="s">
        <v>126</v>
      </c>
      <c r="I6903" t="s">
        <v>1700</v>
      </c>
      <c r="J6903" t="s">
        <v>1634</v>
      </c>
      <c r="K6903" t="s">
        <v>1995</v>
      </c>
      <c r="L6903" t="s">
        <v>2011</v>
      </c>
      <c r="M6903">
        <v>5</v>
      </c>
    </row>
    <row r="6904" spans="1:13" x14ac:dyDescent="0.3">
      <c r="A6904" t="s">
        <v>623</v>
      </c>
      <c r="B6904">
        <v>2012</v>
      </c>
      <c r="C6904" s="1">
        <v>450000</v>
      </c>
      <c r="D6904">
        <v>70000</v>
      </c>
      <c r="E6904" t="s">
        <v>14</v>
      </c>
      <c r="F6904" t="s">
        <v>25</v>
      </c>
      <c r="G6904" t="s">
        <v>12</v>
      </c>
      <c r="H6904" t="s">
        <v>121</v>
      </c>
      <c r="I6904" t="s">
        <v>1703</v>
      </c>
      <c r="J6904" t="s">
        <v>1625</v>
      </c>
      <c r="K6904" t="s">
        <v>2035</v>
      </c>
      <c r="L6904" t="s">
        <v>2723</v>
      </c>
      <c r="M6904">
        <v>5</v>
      </c>
    </row>
    <row r="6905" spans="1:13" x14ac:dyDescent="0.3">
      <c r="A6905" t="s">
        <v>348</v>
      </c>
      <c r="B6905">
        <v>2011</v>
      </c>
      <c r="C6905" s="1">
        <v>450000</v>
      </c>
      <c r="D6905">
        <v>128000</v>
      </c>
      <c r="E6905" t="s">
        <v>14</v>
      </c>
      <c r="F6905" t="s">
        <v>25</v>
      </c>
      <c r="G6905" t="s">
        <v>12</v>
      </c>
      <c r="H6905" t="s">
        <v>126</v>
      </c>
      <c r="I6905" t="s">
        <v>1899</v>
      </c>
      <c r="J6905" t="s">
        <v>1900</v>
      </c>
      <c r="K6905" t="s">
        <v>1901</v>
      </c>
      <c r="L6905" t="s">
        <v>1902</v>
      </c>
      <c r="M6905">
        <v>5</v>
      </c>
    </row>
    <row r="6906" spans="1:13" x14ac:dyDescent="0.3">
      <c r="A6906" t="s">
        <v>181</v>
      </c>
      <c r="B6906">
        <v>2006</v>
      </c>
      <c r="C6906" s="1">
        <v>130000</v>
      </c>
      <c r="D6906">
        <v>100000</v>
      </c>
      <c r="E6906" t="s">
        <v>10</v>
      </c>
      <c r="F6906" t="s">
        <v>25</v>
      </c>
      <c r="G6906" t="s">
        <v>12</v>
      </c>
      <c r="H6906" t="s">
        <v>126</v>
      </c>
      <c r="I6906" t="s">
        <v>1676</v>
      </c>
      <c r="J6906" t="s">
        <v>1676</v>
      </c>
      <c r="K6906" t="s">
        <v>1676</v>
      </c>
      <c r="L6906" t="s">
        <v>1676</v>
      </c>
    </row>
    <row r="6907" spans="1:13" x14ac:dyDescent="0.3">
      <c r="A6907" t="s">
        <v>3205</v>
      </c>
      <c r="B6907">
        <v>2006</v>
      </c>
      <c r="C6907" s="1">
        <v>160000</v>
      </c>
      <c r="D6907">
        <v>70000</v>
      </c>
      <c r="E6907" t="s">
        <v>10</v>
      </c>
      <c r="F6907" t="s">
        <v>25</v>
      </c>
      <c r="G6907" t="s">
        <v>12</v>
      </c>
      <c r="H6907" t="s">
        <v>126</v>
      </c>
      <c r="I6907" t="s">
        <v>2772</v>
      </c>
      <c r="J6907" t="s">
        <v>1634</v>
      </c>
      <c r="K6907" t="s">
        <v>1765</v>
      </c>
      <c r="L6907" t="s">
        <v>3206</v>
      </c>
      <c r="M6907">
        <v>5</v>
      </c>
    </row>
    <row r="6908" spans="1:13" x14ac:dyDescent="0.3">
      <c r="A6908" t="s">
        <v>1157</v>
      </c>
      <c r="B6908">
        <v>2004</v>
      </c>
      <c r="C6908" s="1">
        <v>135000</v>
      </c>
      <c r="D6908">
        <v>120000</v>
      </c>
      <c r="E6908" t="s">
        <v>10</v>
      </c>
      <c r="F6908" t="s">
        <v>25</v>
      </c>
      <c r="G6908" t="s">
        <v>12</v>
      </c>
      <c r="H6908" t="s">
        <v>126</v>
      </c>
      <c r="I6908" t="s">
        <v>2038</v>
      </c>
      <c r="J6908" t="s">
        <v>3481</v>
      </c>
      <c r="K6908" t="s">
        <v>1640</v>
      </c>
      <c r="L6908" t="s">
        <v>3482</v>
      </c>
      <c r="M6908">
        <v>5</v>
      </c>
    </row>
    <row r="6909" spans="1:13" x14ac:dyDescent="0.3">
      <c r="A6909" t="s">
        <v>123</v>
      </c>
      <c r="B6909">
        <v>2012</v>
      </c>
      <c r="C6909" s="1">
        <v>450000</v>
      </c>
      <c r="D6909">
        <v>128000</v>
      </c>
      <c r="E6909" t="s">
        <v>14</v>
      </c>
      <c r="F6909" t="s">
        <v>25</v>
      </c>
      <c r="G6909" t="s">
        <v>12</v>
      </c>
      <c r="H6909" t="s">
        <v>126</v>
      </c>
      <c r="I6909" t="s">
        <v>1899</v>
      </c>
      <c r="J6909" t="s">
        <v>1900</v>
      </c>
      <c r="K6909" t="s">
        <v>1901</v>
      </c>
      <c r="L6909" t="s">
        <v>1902</v>
      </c>
      <c r="M6909">
        <v>5</v>
      </c>
    </row>
    <row r="6910" spans="1:13" x14ac:dyDescent="0.3">
      <c r="A6910" t="s">
        <v>788</v>
      </c>
      <c r="B6910">
        <v>2013</v>
      </c>
      <c r="C6910" s="1">
        <v>325000</v>
      </c>
      <c r="D6910">
        <v>100000</v>
      </c>
      <c r="E6910" t="s">
        <v>14</v>
      </c>
      <c r="F6910" t="s">
        <v>25</v>
      </c>
      <c r="G6910" t="s">
        <v>12</v>
      </c>
      <c r="H6910" t="s">
        <v>154</v>
      </c>
      <c r="I6910" t="s">
        <v>1908</v>
      </c>
      <c r="J6910" t="s">
        <v>1667</v>
      </c>
      <c r="K6910" t="s">
        <v>1909</v>
      </c>
      <c r="L6910" t="s">
        <v>1910</v>
      </c>
      <c r="M6910">
        <v>5</v>
      </c>
    </row>
    <row r="6911" spans="1:13" x14ac:dyDescent="0.3">
      <c r="A6911" t="s">
        <v>2589</v>
      </c>
      <c r="B6911">
        <v>2019</v>
      </c>
      <c r="C6911" s="1">
        <v>1575000</v>
      </c>
      <c r="D6911">
        <v>20000</v>
      </c>
      <c r="E6911" t="s">
        <v>14</v>
      </c>
      <c r="F6911" t="s">
        <v>25</v>
      </c>
      <c r="G6911" t="s">
        <v>19</v>
      </c>
      <c r="H6911" t="s">
        <v>121</v>
      </c>
      <c r="I6911" t="s">
        <v>1750</v>
      </c>
      <c r="J6911" t="s">
        <v>2039</v>
      </c>
      <c r="K6911" t="s">
        <v>2297</v>
      </c>
      <c r="L6911" t="s">
        <v>2298</v>
      </c>
      <c r="M6911">
        <v>5</v>
      </c>
    </row>
    <row r="6912" spans="1:13" x14ac:dyDescent="0.3">
      <c r="A6912" t="s">
        <v>1244</v>
      </c>
      <c r="B6912">
        <v>2018</v>
      </c>
      <c r="C6912" s="1">
        <v>750000</v>
      </c>
      <c r="D6912">
        <v>24000</v>
      </c>
      <c r="E6912" t="s">
        <v>14</v>
      </c>
      <c r="F6912" t="s">
        <v>25</v>
      </c>
      <c r="G6912" t="s">
        <v>12</v>
      </c>
      <c r="H6912" t="s">
        <v>121</v>
      </c>
      <c r="I6912" t="s">
        <v>2257</v>
      </c>
      <c r="J6912" t="s">
        <v>1629</v>
      </c>
      <c r="K6912" t="s">
        <v>1772</v>
      </c>
      <c r="L6912" t="s">
        <v>2559</v>
      </c>
      <c r="M6912">
        <v>5</v>
      </c>
    </row>
    <row r="6913" spans="1:13" x14ac:dyDescent="0.3">
      <c r="A6913" t="s">
        <v>1195</v>
      </c>
      <c r="B6913">
        <v>2017</v>
      </c>
      <c r="C6913" s="1">
        <v>425000</v>
      </c>
      <c r="D6913">
        <v>12000</v>
      </c>
      <c r="E6913" t="s">
        <v>10</v>
      </c>
      <c r="F6913" t="s">
        <v>25</v>
      </c>
      <c r="G6913" t="s">
        <v>12</v>
      </c>
      <c r="H6913" t="s">
        <v>121</v>
      </c>
      <c r="I6913" t="s">
        <v>1842</v>
      </c>
      <c r="J6913" t="s">
        <v>1730</v>
      </c>
      <c r="K6913" t="s">
        <v>1843</v>
      </c>
      <c r="L6913" t="s">
        <v>1731</v>
      </c>
      <c r="M6913">
        <v>5</v>
      </c>
    </row>
    <row r="6914" spans="1:13" x14ac:dyDescent="0.3">
      <c r="A6914" t="s">
        <v>913</v>
      </c>
      <c r="B6914">
        <v>2014</v>
      </c>
      <c r="C6914" s="1">
        <v>425000</v>
      </c>
      <c r="D6914">
        <v>50000</v>
      </c>
      <c r="E6914" t="s">
        <v>14</v>
      </c>
      <c r="F6914" t="s">
        <v>25</v>
      </c>
      <c r="G6914" t="s">
        <v>12</v>
      </c>
      <c r="H6914" t="s">
        <v>121</v>
      </c>
      <c r="I6914" t="s">
        <v>1658</v>
      </c>
      <c r="J6914" t="s">
        <v>1659</v>
      </c>
      <c r="K6914" t="s">
        <v>2208</v>
      </c>
      <c r="L6914" t="s">
        <v>1661</v>
      </c>
      <c r="M6914">
        <v>5</v>
      </c>
    </row>
    <row r="6915" spans="1:13" x14ac:dyDescent="0.3">
      <c r="A6915" t="s">
        <v>1244</v>
      </c>
      <c r="B6915">
        <v>2018</v>
      </c>
      <c r="C6915" s="1">
        <v>746000</v>
      </c>
      <c r="D6915">
        <v>24000</v>
      </c>
      <c r="E6915" t="s">
        <v>14</v>
      </c>
      <c r="F6915" t="s">
        <v>25</v>
      </c>
      <c r="G6915" t="s">
        <v>12</v>
      </c>
      <c r="H6915" t="s">
        <v>121</v>
      </c>
      <c r="I6915" t="s">
        <v>2257</v>
      </c>
      <c r="J6915" t="s">
        <v>1629</v>
      </c>
      <c r="K6915" t="s">
        <v>1772</v>
      </c>
      <c r="L6915" t="s">
        <v>2559</v>
      </c>
      <c r="M6915">
        <v>5</v>
      </c>
    </row>
    <row r="6916" spans="1:13" x14ac:dyDescent="0.3">
      <c r="A6916" t="s">
        <v>1400</v>
      </c>
      <c r="B6916">
        <v>2010</v>
      </c>
      <c r="C6916" s="1">
        <v>425000</v>
      </c>
      <c r="D6916">
        <v>129000</v>
      </c>
      <c r="E6916" t="s">
        <v>14</v>
      </c>
      <c r="F6916" t="s">
        <v>25</v>
      </c>
      <c r="G6916" t="s">
        <v>12</v>
      </c>
      <c r="H6916" t="s">
        <v>121</v>
      </c>
      <c r="I6916" t="s">
        <v>2148</v>
      </c>
      <c r="J6916" t="s">
        <v>1764</v>
      </c>
      <c r="K6916" t="s">
        <v>2149</v>
      </c>
      <c r="L6916" t="s">
        <v>2150</v>
      </c>
      <c r="M6916">
        <v>8</v>
      </c>
    </row>
    <row r="6917" spans="1:13" x14ac:dyDescent="0.3">
      <c r="A6917" t="s">
        <v>163</v>
      </c>
      <c r="B6917">
        <v>2011</v>
      </c>
      <c r="C6917" s="1">
        <v>200000</v>
      </c>
      <c r="D6917">
        <v>73000</v>
      </c>
      <c r="E6917" t="s">
        <v>10</v>
      </c>
      <c r="F6917" t="s">
        <v>25</v>
      </c>
      <c r="G6917" t="s">
        <v>12</v>
      </c>
      <c r="H6917" t="s">
        <v>121</v>
      </c>
      <c r="I6917" t="s">
        <v>1687</v>
      </c>
      <c r="J6917" t="s">
        <v>1655</v>
      </c>
      <c r="K6917" t="s">
        <v>1688</v>
      </c>
      <c r="L6917" t="s">
        <v>1689</v>
      </c>
      <c r="M6917">
        <v>5</v>
      </c>
    </row>
    <row r="6918" spans="1:13" x14ac:dyDescent="0.3">
      <c r="A6918" t="s">
        <v>120</v>
      </c>
      <c r="B6918">
        <v>1997</v>
      </c>
      <c r="C6918" s="1">
        <v>40000</v>
      </c>
      <c r="D6918">
        <v>120000</v>
      </c>
      <c r="E6918" t="s">
        <v>10</v>
      </c>
      <c r="F6918" t="s">
        <v>25</v>
      </c>
      <c r="G6918" t="s">
        <v>12</v>
      </c>
      <c r="H6918" t="s">
        <v>121</v>
      </c>
      <c r="I6918" t="s">
        <v>1642</v>
      </c>
      <c r="J6918" t="s">
        <v>1655</v>
      </c>
      <c r="K6918" t="s">
        <v>1656</v>
      </c>
      <c r="L6918" t="s">
        <v>1657</v>
      </c>
      <c r="M6918">
        <v>4</v>
      </c>
    </row>
    <row r="6919" spans="1:13" x14ac:dyDescent="0.3">
      <c r="A6919" t="s">
        <v>477</v>
      </c>
      <c r="B6919">
        <v>2017</v>
      </c>
      <c r="C6919" s="1">
        <v>340000</v>
      </c>
      <c r="D6919">
        <v>45000</v>
      </c>
      <c r="E6919" t="s">
        <v>10</v>
      </c>
      <c r="F6919" t="s">
        <v>25</v>
      </c>
      <c r="G6919" t="s">
        <v>12</v>
      </c>
      <c r="H6919" t="s">
        <v>121</v>
      </c>
      <c r="I6919" t="s">
        <v>1729</v>
      </c>
      <c r="J6919" t="s">
        <v>1730</v>
      </c>
      <c r="K6919" t="s">
        <v>1660</v>
      </c>
      <c r="L6919" t="s">
        <v>1731</v>
      </c>
      <c r="M6919">
        <v>5</v>
      </c>
    </row>
    <row r="6920" spans="1:13" x14ac:dyDescent="0.3">
      <c r="A6920" t="s">
        <v>594</v>
      </c>
      <c r="B6920">
        <v>2013</v>
      </c>
      <c r="C6920" s="1">
        <v>380000</v>
      </c>
      <c r="D6920">
        <v>25000</v>
      </c>
      <c r="E6920" t="s">
        <v>10</v>
      </c>
      <c r="F6920" t="s">
        <v>25</v>
      </c>
      <c r="G6920" t="s">
        <v>12</v>
      </c>
      <c r="H6920" t="s">
        <v>121</v>
      </c>
      <c r="I6920" t="s">
        <v>1756</v>
      </c>
      <c r="J6920" t="s">
        <v>1647</v>
      </c>
      <c r="K6920" t="s">
        <v>1861</v>
      </c>
      <c r="L6920" t="s">
        <v>1862</v>
      </c>
      <c r="M6920">
        <v>5</v>
      </c>
    </row>
    <row r="6921" spans="1:13" x14ac:dyDescent="0.3">
      <c r="A6921" t="s">
        <v>2099</v>
      </c>
      <c r="B6921">
        <v>2017</v>
      </c>
      <c r="C6921" s="1">
        <v>360000</v>
      </c>
      <c r="D6921">
        <v>80000</v>
      </c>
      <c r="E6921" t="s">
        <v>10</v>
      </c>
      <c r="F6921" t="s">
        <v>25</v>
      </c>
      <c r="G6921" t="s">
        <v>12</v>
      </c>
      <c r="H6921" t="s">
        <v>121</v>
      </c>
      <c r="I6921" t="s">
        <v>1821</v>
      </c>
      <c r="J6921" t="s">
        <v>1730</v>
      </c>
      <c r="K6921" t="s">
        <v>1843</v>
      </c>
      <c r="L6921" t="s">
        <v>1731</v>
      </c>
      <c r="M6921">
        <v>5</v>
      </c>
    </row>
    <row r="6922" spans="1:13" x14ac:dyDescent="0.3">
      <c r="A6922" t="s">
        <v>161</v>
      </c>
      <c r="B6922">
        <v>2008</v>
      </c>
      <c r="C6922" s="1">
        <v>120000</v>
      </c>
      <c r="D6922">
        <v>191000</v>
      </c>
      <c r="E6922" t="s">
        <v>10</v>
      </c>
      <c r="F6922" t="s">
        <v>25</v>
      </c>
      <c r="G6922" t="s">
        <v>12</v>
      </c>
      <c r="H6922" t="s">
        <v>121</v>
      </c>
      <c r="I6922" t="s">
        <v>1919</v>
      </c>
      <c r="J6922" t="s">
        <v>1850</v>
      </c>
      <c r="K6922" t="s">
        <v>1920</v>
      </c>
      <c r="L6922" t="s">
        <v>1921</v>
      </c>
      <c r="M6922">
        <v>5</v>
      </c>
    </row>
    <row r="6923" spans="1:13" x14ac:dyDescent="0.3">
      <c r="A6923" t="s">
        <v>158</v>
      </c>
      <c r="B6923">
        <v>2013</v>
      </c>
      <c r="C6923" s="1">
        <v>260000</v>
      </c>
      <c r="D6923">
        <v>50000</v>
      </c>
      <c r="E6923" t="s">
        <v>10</v>
      </c>
      <c r="F6923" t="s">
        <v>25</v>
      </c>
      <c r="G6923" t="s">
        <v>12</v>
      </c>
      <c r="H6923" t="s">
        <v>126</v>
      </c>
      <c r="I6923" t="s">
        <v>1677</v>
      </c>
      <c r="J6923" t="s">
        <v>1730</v>
      </c>
      <c r="K6923" t="s">
        <v>1660</v>
      </c>
      <c r="L6923" t="s">
        <v>1731</v>
      </c>
      <c r="M6923">
        <v>5</v>
      </c>
    </row>
    <row r="6924" spans="1:13" x14ac:dyDescent="0.3">
      <c r="A6924" t="s">
        <v>1618</v>
      </c>
      <c r="B6924">
        <v>2014</v>
      </c>
      <c r="C6924" s="1">
        <v>475000</v>
      </c>
      <c r="D6924">
        <v>80000</v>
      </c>
      <c r="E6924" t="s">
        <v>14</v>
      </c>
      <c r="F6924" t="s">
        <v>25</v>
      </c>
      <c r="G6924" t="s">
        <v>12</v>
      </c>
      <c r="H6924" t="s">
        <v>126</v>
      </c>
      <c r="I6924" t="s">
        <v>1691</v>
      </c>
      <c r="J6924" t="s">
        <v>1639</v>
      </c>
      <c r="K6924" t="s">
        <v>1692</v>
      </c>
      <c r="L6924" t="s">
        <v>1693</v>
      </c>
      <c r="M6924">
        <v>5</v>
      </c>
    </row>
    <row r="6925" spans="1:13" x14ac:dyDescent="0.3">
      <c r="A6925" t="s">
        <v>594</v>
      </c>
      <c r="B6925">
        <v>2013</v>
      </c>
      <c r="C6925" s="1">
        <v>320000</v>
      </c>
      <c r="D6925">
        <v>110000</v>
      </c>
      <c r="E6925" t="s">
        <v>10</v>
      </c>
      <c r="F6925" t="s">
        <v>25</v>
      </c>
      <c r="G6925" t="s">
        <v>12</v>
      </c>
      <c r="H6925" t="s">
        <v>121</v>
      </c>
      <c r="I6925" t="s">
        <v>1756</v>
      </c>
      <c r="J6925" t="s">
        <v>1647</v>
      </c>
      <c r="K6925" t="s">
        <v>1861</v>
      </c>
      <c r="L6925" t="s">
        <v>1862</v>
      </c>
      <c r="M6925">
        <v>5</v>
      </c>
    </row>
    <row r="6926" spans="1:13" x14ac:dyDescent="0.3">
      <c r="A6926" t="s">
        <v>1304</v>
      </c>
      <c r="B6926">
        <v>2007</v>
      </c>
      <c r="C6926" s="1">
        <v>135000</v>
      </c>
      <c r="D6926">
        <v>119000</v>
      </c>
      <c r="E6926" t="s">
        <v>14</v>
      </c>
      <c r="F6926" t="s">
        <v>25</v>
      </c>
      <c r="G6926" t="s">
        <v>12</v>
      </c>
      <c r="H6926" t="s">
        <v>151</v>
      </c>
      <c r="I6926" t="s">
        <v>1716</v>
      </c>
      <c r="J6926" t="s">
        <v>2039</v>
      </c>
      <c r="K6926" t="s">
        <v>2197</v>
      </c>
      <c r="L6926" t="s">
        <v>2242</v>
      </c>
      <c r="M6926">
        <v>5</v>
      </c>
    </row>
    <row r="6927" spans="1:13" x14ac:dyDescent="0.3">
      <c r="A6927" t="s">
        <v>2133</v>
      </c>
      <c r="B6927">
        <v>2009</v>
      </c>
      <c r="C6927" s="1">
        <v>382000</v>
      </c>
      <c r="D6927">
        <v>120000</v>
      </c>
      <c r="E6927" t="s">
        <v>14</v>
      </c>
      <c r="F6927" t="s">
        <v>25</v>
      </c>
      <c r="G6927" t="s">
        <v>12</v>
      </c>
      <c r="H6927" t="s">
        <v>121</v>
      </c>
      <c r="I6927" t="s">
        <v>1674</v>
      </c>
      <c r="J6927" t="s">
        <v>1625</v>
      </c>
      <c r="K6927" t="s">
        <v>1675</v>
      </c>
      <c r="L6927" t="s">
        <v>1627</v>
      </c>
      <c r="M6927">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9EC2B-C49A-4C06-A1D9-0B88DE8D57F9}">
  <dimension ref="A1:R3578"/>
  <sheetViews>
    <sheetView topLeftCell="A1197" workbookViewId="0">
      <selection activeCell="R5" sqref="R5"/>
    </sheetView>
  </sheetViews>
  <sheetFormatPr defaultRowHeight="14.4" x14ac:dyDescent="0.3"/>
  <cols>
    <col min="1" max="1" width="51.21875" bestFit="1" customWidth="1"/>
    <col min="2" max="2" width="6.77734375" bestFit="1" customWidth="1"/>
    <col min="3" max="3" width="13.77734375" bestFit="1" customWidth="1"/>
    <col min="4" max="4" width="11.88671875" bestFit="1" customWidth="1"/>
    <col min="5" max="5" width="7.109375" bestFit="1" customWidth="1"/>
    <col min="6" max="6" width="14.88671875" bestFit="1" customWidth="1"/>
    <col min="7" max="7" width="14" bestFit="1" customWidth="1"/>
    <col min="8" max="8" width="18.88671875" bestFit="1" customWidth="1"/>
    <col min="11" max="11" width="23.44140625" customWidth="1"/>
    <col min="12" max="12" width="26.6640625" customWidth="1"/>
    <col min="13" max="13" width="10.77734375" customWidth="1"/>
    <col min="14" max="14" width="12.77734375" customWidth="1"/>
    <col min="15" max="16" width="21.6640625" customWidth="1"/>
    <col min="17" max="17" width="12.6640625" customWidth="1"/>
    <col min="18" max="18" width="13.21875" customWidth="1"/>
    <col min="19" max="19" width="19.77734375" customWidth="1"/>
  </cols>
  <sheetData>
    <row r="1" spans="1:18" x14ac:dyDescent="0.3">
      <c r="A1" t="s">
        <v>112</v>
      </c>
      <c r="B1" t="s">
        <v>113</v>
      </c>
      <c r="C1" s="1" t="s">
        <v>114</v>
      </c>
      <c r="D1" t="s">
        <v>115</v>
      </c>
      <c r="E1" t="s">
        <v>116</v>
      </c>
      <c r="F1" t="s">
        <v>117</v>
      </c>
      <c r="G1" t="s">
        <v>118</v>
      </c>
      <c r="H1" t="s">
        <v>119</v>
      </c>
      <c r="I1" t="s">
        <v>5868</v>
      </c>
      <c r="J1" t="s">
        <v>5863</v>
      </c>
      <c r="K1" t="s">
        <v>5869</v>
      </c>
      <c r="L1" t="s">
        <v>5870</v>
      </c>
      <c r="M1" t="s">
        <v>5871</v>
      </c>
      <c r="N1" t="s">
        <v>5872</v>
      </c>
      <c r="O1" t="s">
        <v>5873</v>
      </c>
      <c r="P1" t="s">
        <v>5874</v>
      </c>
      <c r="Q1" t="s">
        <v>5875</v>
      </c>
      <c r="R1" t="s">
        <v>5882</v>
      </c>
    </row>
    <row r="2" spans="1:18" x14ac:dyDescent="0.3">
      <c r="A2" t="s">
        <v>120</v>
      </c>
      <c r="B2">
        <v>2007</v>
      </c>
      <c r="C2" s="1">
        <v>60000</v>
      </c>
      <c r="D2">
        <v>70000</v>
      </c>
      <c r="E2" t="s">
        <v>10</v>
      </c>
      <c r="F2" t="s">
        <v>25</v>
      </c>
      <c r="G2" t="s">
        <v>12</v>
      </c>
      <c r="H2" t="s">
        <v>121</v>
      </c>
      <c r="J2">
        <f t="shared" ref="J2:J65" si="0">2026-B2</f>
        <v>19</v>
      </c>
      <c r="K2" t="str">
        <f t="shared" ref="K2:K65" si="1">IF(C2&lt;=500000,"budget",IF(C2&lt;=1000000,"medium","premimum"))</f>
        <v>budget</v>
      </c>
      <c r="L2" s="1">
        <f t="shared" ref="L2:L65" si="2">AVERAGE(C2:C3578)</f>
        <v>473912.54207436397</v>
      </c>
      <c r="M2" cm="1">
        <f t="array" ref="M2">SUM(COUNTIF(E2:E3578,{"Petrol","Diesel","CNG","LPG","Electric"}))</f>
        <v>3577</v>
      </c>
      <c r="N2">
        <f t="shared" ref="N2:N65" si="3">COUNTIF(G2:G3578,"Automatic")
 +COUNTIF(G2:G3578,"Manual")</f>
        <v>3577</v>
      </c>
      <c r="O2" cm="1">
        <f t="array" ref="O2">SUM(COUNTIF(F2:F3578,{"Individual","Dealer","Trustmark Dealer"}))</f>
        <v>3577</v>
      </c>
      <c r="P2">
        <f t="shared" ref="P2:P65" si="4">COUNTIF(J2:J3578,"&gt;10")</f>
        <v>2446</v>
      </c>
      <c r="Q2">
        <f t="shared" ref="Q2:Q65" si="5">COUNTIF(H2:H3578,"First Owner")/COUNTA(H2:H3578)</f>
        <v>0.62007268660889014</v>
      </c>
      <c r="R2" s="16">
        <f t="shared" ref="R2:R65" si="6">AVERAGEIF(E2:E3578,"Petrol",C2:C3578) + AVERAGEIF(E2:E3578,"Diesel",C2:C3578) + AVERAGEIF(E2:E3578,"CNG",C2:C3578)</f>
        <v>1222507.4962092116</v>
      </c>
    </row>
    <row r="3" spans="1:18" x14ac:dyDescent="0.3">
      <c r="A3" t="s">
        <v>122</v>
      </c>
      <c r="B3">
        <v>2007</v>
      </c>
      <c r="C3" s="1">
        <v>135000</v>
      </c>
      <c r="D3">
        <v>50000</v>
      </c>
      <c r="E3" t="s">
        <v>10</v>
      </c>
      <c r="F3" t="s">
        <v>25</v>
      </c>
      <c r="G3" t="s">
        <v>12</v>
      </c>
      <c r="H3" t="s">
        <v>121</v>
      </c>
      <c r="I3">
        <f t="shared" ref="I3:I65" si="7">COUNTA(A3:A3579)</f>
        <v>3576</v>
      </c>
      <c r="J3">
        <f t="shared" si="0"/>
        <v>19</v>
      </c>
      <c r="K3" t="str">
        <f t="shared" si="1"/>
        <v>budget</v>
      </c>
      <c r="L3" s="1">
        <f t="shared" si="2"/>
        <v>474028.28942953021</v>
      </c>
      <c r="M3" cm="1">
        <f t="array" ref="M3">SUM(COUNTIF(E3:E3579,{"Petrol","Diesel","CNG","LPG","Electric"}))</f>
        <v>3576</v>
      </c>
      <c r="N3">
        <f t="shared" si="3"/>
        <v>3576</v>
      </c>
      <c r="O3" cm="1">
        <f t="array" ref="O3">SUM(COUNTIF(F3:F3579,{"Individual","Dealer","Trustmark Dealer"}))</f>
        <v>3576</v>
      </c>
      <c r="P3">
        <f t="shared" si="4"/>
        <v>2445</v>
      </c>
      <c r="Q3">
        <f t="shared" si="5"/>
        <v>0.61996644295302017</v>
      </c>
      <c r="R3" s="16">
        <f t="shared" si="6"/>
        <v>1222667.953283878</v>
      </c>
    </row>
    <row r="4" spans="1:18" x14ac:dyDescent="0.3">
      <c r="A4" t="s">
        <v>123</v>
      </c>
      <c r="B4">
        <v>2012</v>
      </c>
      <c r="C4" s="1">
        <v>600000</v>
      </c>
      <c r="D4">
        <v>100000</v>
      </c>
      <c r="E4" t="s">
        <v>14</v>
      </c>
      <c r="F4" t="s">
        <v>25</v>
      </c>
      <c r="G4" t="s">
        <v>12</v>
      </c>
      <c r="H4" t="s">
        <v>121</v>
      </c>
      <c r="I4">
        <f t="shared" si="7"/>
        <v>3575</v>
      </c>
      <c r="J4">
        <f t="shared" si="0"/>
        <v>14</v>
      </c>
      <c r="K4" t="str">
        <f t="shared" si="1"/>
        <v>medium</v>
      </c>
      <c r="L4" s="1">
        <f t="shared" si="2"/>
        <v>474123.12251748249</v>
      </c>
      <c r="M4" cm="1">
        <f t="array" ref="M4">SUM(COUNTIF(E4:E3580,{"Petrol","Diesel","CNG","LPG","Electric"}))</f>
        <v>3575</v>
      </c>
      <c r="N4">
        <f t="shared" si="3"/>
        <v>3575</v>
      </c>
      <c r="O4" cm="1">
        <f t="array" ref="O4">SUM(COUNTIF(F4:F3580,{"Individual","Dealer","Trustmark Dealer"}))</f>
        <v>3575</v>
      </c>
      <c r="P4">
        <f t="shared" si="4"/>
        <v>2444</v>
      </c>
      <c r="Q4">
        <f t="shared" si="5"/>
        <v>0.61986013986013988</v>
      </c>
      <c r="R4" s="16">
        <f t="shared" si="6"/>
        <v>1222784.8657020722</v>
      </c>
    </row>
    <row r="5" spans="1:18" x14ac:dyDescent="0.3">
      <c r="A5" t="s">
        <v>124</v>
      </c>
      <c r="B5">
        <v>2017</v>
      </c>
      <c r="C5" s="1">
        <v>250000</v>
      </c>
      <c r="D5">
        <v>46000</v>
      </c>
      <c r="E5" t="s">
        <v>10</v>
      </c>
      <c r="F5" t="s">
        <v>25</v>
      </c>
      <c r="G5" t="s">
        <v>12</v>
      </c>
      <c r="H5" t="s">
        <v>121</v>
      </c>
      <c r="I5">
        <f t="shared" si="7"/>
        <v>3574</v>
      </c>
      <c r="J5">
        <f t="shared" si="0"/>
        <v>9</v>
      </c>
      <c r="K5" t="str">
        <f t="shared" si="1"/>
        <v>budget</v>
      </c>
      <c r="L5" s="1">
        <f t="shared" si="2"/>
        <v>474087.90235030779</v>
      </c>
      <c r="M5" cm="1">
        <f t="array" ref="M5">SUM(COUNTIF(E5:E3581,{"Petrol","Diesel","CNG","LPG","Electric"}))</f>
        <v>3574</v>
      </c>
      <c r="N5">
        <f t="shared" si="3"/>
        <v>3574</v>
      </c>
      <c r="O5" cm="1">
        <f t="array" ref="O5">SUM(COUNTIF(F5:F3581,{"Individual","Dealer","Trustmark Dealer"}))</f>
        <v>3574</v>
      </c>
      <c r="P5">
        <f t="shared" si="4"/>
        <v>2443</v>
      </c>
      <c r="Q5">
        <f t="shared" si="5"/>
        <v>0.61975377728035819</v>
      </c>
      <c r="R5" s="16">
        <f t="shared" si="6"/>
        <v>1222792.6484007938</v>
      </c>
    </row>
    <row r="6" spans="1:18" x14ac:dyDescent="0.3">
      <c r="A6" t="s">
        <v>125</v>
      </c>
      <c r="B6">
        <v>2014</v>
      </c>
      <c r="C6" s="1">
        <v>450000</v>
      </c>
      <c r="D6">
        <v>141000</v>
      </c>
      <c r="E6" t="s">
        <v>14</v>
      </c>
      <c r="F6" t="s">
        <v>25</v>
      </c>
      <c r="G6" t="s">
        <v>12</v>
      </c>
      <c r="H6" t="s">
        <v>126</v>
      </c>
      <c r="I6">
        <f t="shared" si="7"/>
        <v>3573</v>
      </c>
      <c r="J6">
        <f t="shared" si="0"/>
        <v>12</v>
      </c>
      <c r="K6" t="str">
        <f t="shared" si="1"/>
        <v>budget</v>
      </c>
      <c r="L6" s="1">
        <f t="shared" si="2"/>
        <v>474150.6193674783</v>
      </c>
      <c r="M6" cm="1">
        <f t="array" ref="M6">SUM(COUNTIF(E6:E3582,{"Petrol","Diesel","CNG","LPG","Electric"}))</f>
        <v>3573</v>
      </c>
      <c r="N6">
        <f t="shared" si="3"/>
        <v>3573</v>
      </c>
      <c r="O6" cm="1">
        <f t="array" ref="O6">SUM(COUNTIF(F6:F3582,{"Individual","Dealer","Trustmark Dealer"}))</f>
        <v>3573</v>
      </c>
      <c r="P6">
        <f t="shared" si="4"/>
        <v>2443</v>
      </c>
      <c r="Q6">
        <f t="shared" si="5"/>
        <v>0.61964735516372793</v>
      </c>
      <c r="R6" s="16">
        <f t="shared" si="6"/>
        <v>1222842.6027237931</v>
      </c>
    </row>
    <row r="7" spans="1:18" x14ac:dyDescent="0.3">
      <c r="A7" t="s">
        <v>127</v>
      </c>
      <c r="B7">
        <v>2007</v>
      </c>
      <c r="C7" s="1">
        <v>140000</v>
      </c>
      <c r="D7">
        <v>125000</v>
      </c>
      <c r="E7" t="s">
        <v>10</v>
      </c>
      <c r="F7" t="s">
        <v>25</v>
      </c>
      <c r="G7" t="s">
        <v>12</v>
      </c>
      <c r="H7" t="s">
        <v>121</v>
      </c>
      <c r="I7">
        <f t="shared" si="7"/>
        <v>3572</v>
      </c>
      <c r="J7">
        <f t="shared" si="0"/>
        <v>19</v>
      </c>
      <c r="K7" t="str">
        <f t="shared" si="1"/>
        <v>budget</v>
      </c>
      <c r="L7" s="1">
        <f t="shared" si="2"/>
        <v>474157.38045912655</v>
      </c>
      <c r="M7" cm="1">
        <f t="array" ref="M7">SUM(COUNTIF(E7:E3583,{"Petrol","Diesel","CNG","LPG","Electric"}))</f>
        <v>3572</v>
      </c>
      <c r="N7">
        <f t="shared" si="3"/>
        <v>3572</v>
      </c>
      <c r="O7" cm="1">
        <f t="array" ref="O7">SUM(COUNTIF(F7:F3583,{"Individual","Dealer","Trustmark Dealer"}))</f>
        <v>3572</v>
      </c>
      <c r="P7">
        <f t="shared" si="4"/>
        <v>2442</v>
      </c>
      <c r="Q7">
        <f t="shared" si="5"/>
        <v>0.61982082866741317</v>
      </c>
      <c r="R7" s="16">
        <f t="shared" si="6"/>
        <v>1222933.820108498</v>
      </c>
    </row>
    <row r="8" spans="1:18" x14ac:dyDescent="0.3">
      <c r="A8" t="s">
        <v>128</v>
      </c>
      <c r="B8">
        <v>2016</v>
      </c>
      <c r="C8" s="1">
        <v>550000</v>
      </c>
      <c r="D8">
        <v>25000</v>
      </c>
      <c r="E8" t="s">
        <v>10</v>
      </c>
      <c r="F8" t="s">
        <v>25</v>
      </c>
      <c r="G8" t="s">
        <v>12</v>
      </c>
      <c r="H8" t="s">
        <v>121</v>
      </c>
      <c r="I8">
        <f t="shared" si="7"/>
        <v>3571</v>
      </c>
      <c r="J8">
        <f t="shared" si="0"/>
        <v>10</v>
      </c>
      <c r="K8" t="str">
        <f t="shared" si="1"/>
        <v>medium</v>
      </c>
      <c r="L8" s="1">
        <f t="shared" si="2"/>
        <v>474250.95575469057</v>
      </c>
      <c r="M8" cm="1">
        <f t="array" ref="M8">SUM(COUNTIF(E8:E3584,{"Petrol","Diesel","CNG","LPG","Electric"}))</f>
        <v>3571</v>
      </c>
      <c r="N8">
        <f t="shared" si="3"/>
        <v>3571</v>
      </c>
      <c r="O8" cm="1">
        <f t="array" ref="O8">SUM(COUNTIF(F8:F3584,{"Individual","Dealer","Trustmark Dealer"}))</f>
        <v>3571</v>
      </c>
      <c r="P8">
        <f t="shared" si="4"/>
        <v>2441</v>
      </c>
      <c r="Q8">
        <f t="shared" si="5"/>
        <v>0.61971436572388683</v>
      </c>
      <c r="R8" s="16">
        <f t="shared" si="6"/>
        <v>1223048.047583071</v>
      </c>
    </row>
    <row r="9" spans="1:18" x14ac:dyDescent="0.3">
      <c r="A9" t="s">
        <v>129</v>
      </c>
      <c r="B9">
        <v>2014</v>
      </c>
      <c r="C9" s="1">
        <v>240000</v>
      </c>
      <c r="D9">
        <v>60000</v>
      </c>
      <c r="E9" t="s">
        <v>10</v>
      </c>
      <c r="F9" t="s">
        <v>25</v>
      </c>
      <c r="G9" t="s">
        <v>12</v>
      </c>
      <c r="H9" t="s">
        <v>126</v>
      </c>
      <c r="I9">
        <f t="shared" si="7"/>
        <v>3570</v>
      </c>
      <c r="J9">
        <f t="shared" si="0"/>
        <v>12</v>
      </c>
      <c r="K9" t="str">
        <f t="shared" si="1"/>
        <v>budget</v>
      </c>
      <c r="L9" s="1">
        <f t="shared" si="2"/>
        <v>474229.73753501399</v>
      </c>
      <c r="M9" cm="1">
        <f t="array" ref="M9">SUM(COUNTIF(E9:E3585,{"Petrol","Diesel","CNG","LPG","Electric"}))</f>
        <v>3570</v>
      </c>
      <c r="N9">
        <f t="shared" si="3"/>
        <v>3570</v>
      </c>
      <c r="O9" cm="1">
        <f t="array" ref="O9">SUM(COUNTIF(F9:F3585,{"Individual","Dealer","Trustmark Dealer"}))</f>
        <v>3570</v>
      </c>
      <c r="P9">
        <f t="shared" si="4"/>
        <v>2441</v>
      </c>
      <c r="Q9">
        <f t="shared" si="5"/>
        <v>0.61960784313725492</v>
      </c>
      <c r="R9" s="16">
        <f t="shared" si="6"/>
        <v>1222922.9225196475</v>
      </c>
    </row>
    <row r="10" spans="1:18" x14ac:dyDescent="0.3">
      <c r="A10" t="s">
        <v>130</v>
      </c>
      <c r="B10">
        <v>2015</v>
      </c>
      <c r="C10" s="1">
        <v>850000</v>
      </c>
      <c r="D10">
        <v>25000</v>
      </c>
      <c r="E10" t="s">
        <v>10</v>
      </c>
      <c r="F10" t="s">
        <v>25</v>
      </c>
      <c r="G10" t="s">
        <v>12</v>
      </c>
      <c r="H10" t="s">
        <v>121</v>
      </c>
      <c r="I10">
        <f t="shared" si="7"/>
        <v>3569</v>
      </c>
      <c r="J10">
        <f t="shared" si="0"/>
        <v>11</v>
      </c>
      <c r="K10" t="str">
        <f t="shared" si="1"/>
        <v>medium</v>
      </c>
      <c r="L10" s="1">
        <f t="shared" si="2"/>
        <v>474295.36648921267</v>
      </c>
      <c r="M10" cm="1">
        <f t="array" ref="M10">SUM(COUNTIF(E10:E3586,{"Petrol","Diesel","CNG","LPG","Electric"}))</f>
        <v>3569</v>
      </c>
      <c r="N10">
        <f t="shared" si="3"/>
        <v>3569</v>
      </c>
      <c r="O10" cm="1">
        <f t="array" ref="O10">SUM(COUNTIF(F10:F3586,{"Individual","Dealer","Trustmark Dealer"}))</f>
        <v>3569</v>
      </c>
      <c r="P10">
        <f t="shared" si="4"/>
        <v>2440</v>
      </c>
      <c r="Q10">
        <f t="shared" si="5"/>
        <v>0.61978145138694307</v>
      </c>
      <c r="R10" s="16">
        <f t="shared" si="6"/>
        <v>1222978.8317927946</v>
      </c>
    </row>
    <row r="11" spans="1:18" x14ac:dyDescent="0.3">
      <c r="A11" t="s">
        <v>131</v>
      </c>
      <c r="B11">
        <v>2017</v>
      </c>
      <c r="C11" s="1">
        <v>365000</v>
      </c>
      <c r="D11">
        <v>78000</v>
      </c>
      <c r="E11" t="s">
        <v>22</v>
      </c>
      <c r="F11" t="s">
        <v>25</v>
      </c>
      <c r="G11" t="s">
        <v>12</v>
      </c>
      <c r="H11" t="s">
        <v>121</v>
      </c>
      <c r="I11">
        <f t="shared" si="7"/>
        <v>3568</v>
      </c>
      <c r="J11">
        <f t="shared" si="0"/>
        <v>9</v>
      </c>
      <c r="K11" t="str">
        <f t="shared" si="1"/>
        <v>budget</v>
      </c>
      <c r="L11" s="1">
        <f t="shared" si="2"/>
        <v>474190.06810538116</v>
      </c>
      <c r="M11" cm="1">
        <f t="array" ref="M11">SUM(COUNTIF(E11:E3587,{"Petrol","Diesel","CNG","LPG","Electric"}))</f>
        <v>3568</v>
      </c>
      <c r="N11">
        <f t="shared" si="3"/>
        <v>3568</v>
      </c>
      <c r="O11" cm="1">
        <f t="array" ref="O11">SUM(COUNTIF(F11:F3587,{"Individual","Dealer","Trustmark Dealer"}))</f>
        <v>3568</v>
      </c>
      <c r="P11">
        <f t="shared" si="4"/>
        <v>2439</v>
      </c>
      <c r="Q11">
        <f t="shared" si="5"/>
        <v>0.61967488789237668</v>
      </c>
      <c r="R11" s="16">
        <f t="shared" si="6"/>
        <v>1222678.081310706</v>
      </c>
    </row>
    <row r="12" spans="1:18" x14ac:dyDescent="0.3">
      <c r="A12" t="s">
        <v>132</v>
      </c>
      <c r="B12">
        <v>2015</v>
      </c>
      <c r="C12" s="1">
        <v>260000</v>
      </c>
      <c r="D12">
        <v>35000</v>
      </c>
      <c r="E12" t="s">
        <v>10</v>
      </c>
      <c r="F12" t="s">
        <v>25</v>
      </c>
      <c r="G12" t="s">
        <v>12</v>
      </c>
      <c r="H12" t="s">
        <v>121</v>
      </c>
      <c r="I12">
        <f t="shared" si="7"/>
        <v>3567</v>
      </c>
      <c r="J12">
        <f t="shared" si="0"/>
        <v>11</v>
      </c>
      <c r="K12" t="str">
        <f t="shared" si="1"/>
        <v>budget</v>
      </c>
      <c r="L12" s="1">
        <f t="shared" si="2"/>
        <v>474220.67928231007</v>
      </c>
      <c r="M12" cm="1">
        <f t="array" ref="M12">SUM(COUNTIF(E12:E3588,{"Petrol","Diesel","CNG","LPG","Electric"}))</f>
        <v>3567</v>
      </c>
      <c r="N12">
        <f t="shared" si="3"/>
        <v>3567</v>
      </c>
      <c r="O12" cm="1">
        <f t="array" ref="O12">SUM(COUNTIF(F12:F3588,{"Individual","Dealer","Trustmark Dealer"}))</f>
        <v>3567</v>
      </c>
      <c r="P12">
        <f t="shared" si="4"/>
        <v>2439</v>
      </c>
      <c r="Q12">
        <f t="shared" si="5"/>
        <v>0.61956826464816372</v>
      </c>
      <c r="R12" s="16">
        <f t="shared" si="6"/>
        <v>1220127.0280074026</v>
      </c>
    </row>
    <row r="13" spans="1:18" x14ac:dyDescent="0.3">
      <c r="A13" t="s">
        <v>129</v>
      </c>
      <c r="B13">
        <v>2014</v>
      </c>
      <c r="C13" s="1">
        <v>250000</v>
      </c>
      <c r="D13">
        <v>100000</v>
      </c>
      <c r="E13" t="s">
        <v>10</v>
      </c>
      <c r="F13" t="s">
        <v>25</v>
      </c>
      <c r="G13" t="s">
        <v>12</v>
      </c>
      <c r="H13" t="s">
        <v>121</v>
      </c>
      <c r="I13">
        <f t="shared" si="7"/>
        <v>3566</v>
      </c>
      <c r="J13">
        <f t="shared" si="0"/>
        <v>12</v>
      </c>
      <c r="K13" t="str">
        <f t="shared" si="1"/>
        <v>budget</v>
      </c>
      <c r="L13" s="1">
        <f t="shared" si="2"/>
        <v>474280.7523836231</v>
      </c>
      <c r="M13" cm="1">
        <f t="array" ref="M13">SUM(COUNTIF(E13:E3589,{"Petrol","Diesel","CNG","LPG","Electric"}))</f>
        <v>3566</v>
      </c>
      <c r="N13">
        <f t="shared" si="3"/>
        <v>3566</v>
      </c>
      <c r="O13" cm="1">
        <f t="array" ref="O13">SUM(COUNTIF(F13:F3589,{"Individual","Dealer","Trustmark Dealer"}))</f>
        <v>3566</v>
      </c>
      <c r="P13">
        <f t="shared" si="4"/>
        <v>2438</v>
      </c>
      <c r="Q13">
        <f t="shared" si="5"/>
        <v>0.61946158160403819</v>
      </c>
      <c r="R13" s="16">
        <f t="shared" si="6"/>
        <v>1220171.1566938544</v>
      </c>
    </row>
    <row r="14" spans="1:18" x14ac:dyDescent="0.3">
      <c r="A14" t="s">
        <v>133</v>
      </c>
      <c r="B14">
        <v>2018</v>
      </c>
      <c r="C14" s="1">
        <v>1650000</v>
      </c>
      <c r="D14">
        <v>25000</v>
      </c>
      <c r="E14" t="s">
        <v>10</v>
      </c>
      <c r="F14" t="s">
        <v>11</v>
      </c>
      <c r="G14" t="s">
        <v>19</v>
      </c>
      <c r="H14" t="s">
        <v>121</v>
      </c>
      <c r="I14">
        <f t="shared" si="7"/>
        <v>3565</v>
      </c>
      <c r="J14">
        <f t="shared" si="0"/>
        <v>8</v>
      </c>
      <c r="K14" t="str">
        <f t="shared" si="1"/>
        <v>premimum</v>
      </c>
      <c r="L14" s="1">
        <f t="shared" si="2"/>
        <v>474343.66423562414</v>
      </c>
      <c r="M14" cm="1">
        <f t="array" ref="M14">SUM(COUNTIF(E14:E3590,{"Petrol","Diesel","CNG","LPG","Electric"}))</f>
        <v>3565</v>
      </c>
      <c r="N14">
        <f t="shared" si="3"/>
        <v>3565</v>
      </c>
      <c r="O14" cm="1">
        <f t="array" ref="O14">SUM(COUNTIF(F14:F3590,{"Individual","Dealer","Trustmark Dealer"}))</f>
        <v>3565</v>
      </c>
      <c r="P14">
        <f t="shared" si="4"/>
        <v>2437</v>
      </c>
      <c r="Q14">
        <f t="shared" si="5"/>
        <v>0.61935483870967745</v>
      </c>
      <c r="R14" s="16">
        <f t="shared" si="6"/>
        <v>1220221.191854178</v>
      </c>
    </row>
    <row r="15" spans="1:18" x14ac:dyDescent="0.3">
      <c r="A15" t="s">
        <v>134</v>
      </c>
      <c r="B15">
        <v>2015</v>
      </c>
      <c r="C15" s="1">
        <v>585000</v>
      </c>
      <c r="D15">
        <v>24000</v>
      </c>
      <c r="E15" t="s">
        <v>10</v>
      </c>
      <c r="F15" t="s">
        <v>11</v>
      </c>
      <c r="G15" t="s">
        <v>12</v>
      </c>
      <c r="H15" t="s">
        <v>121</v>
      </c>
      <c r="I15">
        <f t="shared" si="7"/>
        <v>3564</v>
      </c>
      <c r="J15">
        <f t="shared" si="0"/>
        <v>11</v>
      </c>
      <c r="K15" t="str">
        <f t="shared" si="1"/>
        <v>medium</v>
      </c>
      <c r="L15" s="1">
        <f t="shared" si="2"/>
        <v>474013.79433221102</v>
      </c>
      <c r="M15" cm="1">
        <f t="array" ref="M15">SUM(COUNTIF(E15:E3591,{"Petrol","Diesel","CNG","LPG","Electric"}))</f>
        <v>3564</v>
      </c>
      <c r="N15">
        <f t="shared" si="3"/>
        <v>3564</v>
      </c>
      <c r="O15" cm="1">
        <f t="array" ref="O15">SUM(COUNTIF(F15:F3591,{"Individual","Dealer","Trustmark Dealer"}))</f>
        <v>3564</v>
      </c>
      <c r="P15">
        <f t="shared" si="4"/>
        <v>2437</v>
      </c>
      <c r="Q15">
        <f t="shared" si="5"/>
        <v>0.61924803591470257</v>
      </c>
      <c r="R15" s="16">
        <f t="shared" si="6"/>
        <v>1219451.133324004</v>
      </c>
    </row>
    <row r="16" spans="1:18" x14ac:dyDescent="0.3">
      <c r="A16" t="s">
        <v>135</v>
      </c>
      <c r="B16">
        <v>2019</v>
      </c>
      <c r="C16" s="1">
        <v>1195000</v>
      </c>
      <c r="D16">
        <v>5000</v>
      </c>
      <c r="E16" t="s">
        <v>14</v>
      </c>
      <c r="F16" t="s">
        <v>11</v>
      </c>
      <c r="G16" t="s">
        <v>12</v>
      </c>
      <c r="H16" t="s">
        <v>121</v>
      </c>
      <c r="I16">
        <f t="shared" si="7"/>
        <v>3563</v>
      </c>
      <c r="J16">
        <f t="shared" si="0"/>
        <v>7</v>
      </c>
      <c r="K16" t="str">
        <f t="shared" si="1"/>
        <v>premimum</v>
      </c>
      <c r="L16" s="1">
        <f t="shared" si="2"/>
        <v>473982.64468144823</v>
      </c>
      <c r="M16" cm="1">
        <f t="array" ref="M16">SUM(COUNTIF(E16:E3592,{"Petrol","Diesel","CNG","LPG","Electric"}))</f>
        <v>3563</v>
      </c>
      <c r="N16">
        <f t="shared" si="3"/>
        <v>3563</v>
      </c>
      <c r="O16" cm="1">
        <f t="array" ref="O16">SUM(COUNTIF(F16:F3592,{"Individual","Dealer","Trustmark Dealer"}))</f>
        <v>3563</v>
      </c>
      <c r="P16">
        <f t="shared" si="4"/>
        <v>2436</v>
      </c>
      <c r="Q16">
        <f t="shared" si="5"/>
        <v>0.61914117316867812</v>
      </c>
      <c r="R16" s="16">
        <f t="shared" si="6"/>
        <v>1219304.4393207585</v>
      </c>
    </row>
    <row r="17" spans="1:18" x14ac:dyDescent="0.3">
      <c r="A17" t="s">
        <v>136</v>
      </c>
      <c r="B17">
        <v>2013</v>
      </c>
      <c r="C17" s="1">
        <v>390000</v>
      </c>
      <c r="D17">
        <v>33000</v>
      </c>
      <c r="E17" t="s">
        <v>14</v>
      </c>
      <c r="F17" t="s">
        <v>25</v>
      </c>
      <c r="G17" t="s">
        <v>12</v>
      </c>
      <c r="H17" t="s">
        <v>126</v>
      </c>
      <c r="I17">
        <f t="shared" si="7"/>
        <v>3562</v>
      </c>
      <c r="J17">
        <f t="shared" si="0"/>
        <v>13</v>
      </c>
      <c r="K17" t="str">
        <f t="shared" si="1"/>
        <v>budget</v>
      </c>
      <c r="L17" s="1">
        <f t="shared" si="2"/>
        <v>473780.22543514881</v>
      </c>
      <c r="M17" cm="1">
        <f t="array" ref="M17">SUM(COUNTIF(E17:E3593,{"Petrol","Diesel","CNG","LPG","Electric"}))</f>
        <v>3562</v>
      </c>
      <c r="N17">
        <f t="shared" si="3"/>
        <v>3562</v>
      </c>
      <c r="O17" cm="1">
        <f t="array" ref="O17">SUM(COUNTIF(F17:F3593,{"Individual","Dealer","Trustmark Dealer"}))</f>
        <v>3562</v>
      </c>
      <c r="P17">
        <f t="shared" si="4"/>
        <v>2436</v>
      </c>
      <c r="Q17">
        <f t="shared" si="5"/>
        <v>0.61903425042111171</v>
      </c>
      <c r="R17" s="16">
        <f t="shared" si="6"/>
        <v>1218981.1783720013</v>
      </c>
    </row>
    <row r="18" spans="1:18" x14ac:dyDescent="0.3">
      <c r="A18" t="s">
        <v>137</v>
      </c>
      <c r="B18">
        <v>2014</v>
      </c>
      <c r="C18" s="1">
        <v>1964999</v>
      </c>
      <c r="D18">
        <v>28000</v>
      </c>
      <c r="E18" t="s">
        <v>14</v>
      </c>
      <c r="F18" t="s">
        <v>11</v>
      </c>
      <c r="G18" t="s">
        <v>19</v>
      </c>
      <c r="H18" t="s">
        <v>121</v>
      </c>
      <c r="I18">
        <f t="shared" si="7"/>
        <v>3561</v>
      </c>
      <c r="J18">
        <f t="shared" si="0"/>
        <v>12</v>
      </c>
      <c r="K18" t="str">
        <f t="shared" si="1"/>
        <v>premimum</v>
      </c>
      <c r="L18" s="1">
        <f t="shared" si="2"/>
        <v>473803.75259758497</v>
      </c>
      <c r="M18" cm="1">
        <f t="array" ref="M18">SUM(COUNTIF(E18:E3594,{"Petrol","Diesel","CNG","LPG","Electric"}))</f>
        <v>3561</v>
      </c>
      <c r="N18">
        <f t="shared" si="3"/>
        <v>3561</v>
      </c>
      <c r="O18" cm="1">
        <f t="array" ref="O18">SUM(COUNTIF(F18:F3594,{"Individual","Dealer","Trustmark Dealer"}))</f>
        <v>3561</v>
      </c>
      <c r="P18">
        <f t="shared" si="4"/>
        <v>2435</v>
      </c>
      <c r="Q18">
        <f t="shared" si="5"/>
        <v>0.61920808761583823</v>
      </c>
      <c r="R18" s="16">
        <f t="shared" si="6"/>
        <v>1219105.7757072654</v>
      </c>
    </row>
    <row r="19" spans="1:18" x14ac:dyDescent="0.3">
      <c r="A19" t="s">
        <v>138</v>
      </c>
      <c r="B19">
        <v>2013</v>
      </c>
      <c r="C19" s="1">
        <v>1425000</v>
      </c>
      <c r="D19">
        <v>59000</v>
      </c>
      <c r="E19" t="s">
        <v>14</v>
      </c>
      <c r="F19" t="s">
        <v>11</v>
      </c>
      <c r="G19" t="s">
        <v>19</v>
      </c>
      <c r="H19" t="s">
        <v>121</v>
      </c>
      <c r="I19">
        <f t="shared" si="7"/>
        <v>3560</v>
      </c>
      <c r="J19">
        <f t="shared" si="0"/>
        <v>13</v>
      </c>
      <c r="K19" t="str">
        <f t="shared" si="1"/>
        <v>premimum</v>
      </c>
      <c r="L19" s="1">
        <f t="shared" si="2"/>
        <v>473384.87752808991</v>
      </c>
      <c r="M19" cm="1">
        <f t="array" ref="M19">SUM(COUNTIF(E19:E3595,{"Petrol","Diesel","CNG","LPG","Electric"}))</f>
        <v>3560</v>
      </c>
      <c r="N19">
        <f t="shared" si="3"/>
        <v>3560</v>
      </c>
      <c r="O19" cm="1">
        <f t="array" ref="O19">SUM(COUNTIF(F19:F3595,{"Individual","Dealer","Trustmark Dealer"}))</f>
        <v>3560</v>
      </c>
      <c r="P19">
        <f t="shared" si="4"/>
        <v>2434</v>
      </c>
      <c r="Q19">
        <f t="shared" si="5"/>
        <v>0.61910112359550562</v>
      </c>
      <c r="R19" s="16">
        <f t="shared" si="6"/>
        <v>1218353.0751008419</v>
      </c>
    </row>
    <row r="20" spans="1:18" x14ac:dyDescent="0.3">
      <c r="A20" t="s">
        <v>139</v>
      </c>
      <c r="B20">
        <v>2018</v>
      </c>
      <c r="C20" s="1">
        <v>975000</v>
      </c>
      <c r="D20">
        <v>4500</v>
      </c>
      <c r="E20" t="s">
        <v>14</v>
      </c>
      <c r="F20" t="s">
        <v>11</v>
      </c>
      <c r="G20" t="s">
        <v>19</v>
      </c>
      <c r="H20" t="s">
        <v>121</v>
      </c>
      <c r="I20">
        <f t="shared" si="7"/>
        <v>3559</v>
      </c>
      <c r="J20">
        <f t="shared" si="0"/>
        <v>8</v>
      </c>
      <c r="K20" t="str">
        <f t="shared" si="1"/>
        <v>medium</v>
      </c>
      <c r="L20" s="1">
        <f t="shared" si="2"/>
        <v>473117.49480191065</v>
      </c>
      <c r="M20" cm="1">
        <f t="array" ref="M20">SUM(COUNTIF(E20:E3596,{"Petrol","Diesel","CNG","LPG","Electric"}))</f>
        <v>3559</v>
      </c>
      <c r="N20">
        <f t="shared" si="3"/>
        <v>3559</v>
      </c>
      <c r="O20" cm="1">
        <f t="array" ref="O20">SUM(COUNTIF(F20:F3596,{"Individual","Dealer","Trustmark Dealer"}))</f>
        <v>3559</v>
      </c>
      <c r="P20">
        <f t="shared" si="4"/>
        <v>2433</v>
      </c>
      <c r="Q20">
        <f t="shared" si="5"/>
        <v>0.61899409946614214</v>
      </c>
      <c r="R20" s="16">
        <f t="shared" si="6"/>
        <v>1217900.5381503757</v>
      </c>
    </row>
    <row r="21" spans="1:18" x14ac:dyDescent="0.3">
      <c r="A21" t="s">
        <v>140</v>
      </c>
      <c r="B21">
        <v>2011</v>
      </c>
      <c r="C21" s="1">
        <v>1190000</v>
      </c>
      <c r="D21">
        <v>175900</v>
      </c>
      <c r="E21" t="s">
        <v>14</v>
      </c>
      <c r="F21" t="s">
        <v>11</v>
      </c>
      <c r="G21" t="s">
        <v>19</v>
      </c>
      <c r="H21" t="s">
        <v>121</v>
      </c>
      <c r="I21">
        <f t="shared" si="7"/>
        <v>3558</v>
      </c>
      <c r="J21">
        <f t="shared" si="0"/>
        <v>15</v>
      </c>
      <c r="K21" t="str">
        <f t="shared" si="1"/>
        <v>premimum</v>
      </c>
      <c r="L21" s="1">
        <f t="shared" si="2"/>
        <v>472976.43732433952</v>
      </c>
      <c r="M21" cm="1">
        <f t="array" ref="M21">SUM(COUNTIF(E21:E3597,{"Petrol","Diesel","CNG","LPG","Electric"}))</f>
        <v>3558</v>
      </c>
      <c r="N21">
        <f t="shared" si="3"/>
        <v>3558</v>
      </c>
      <c r="O21" cm="1">
        <f t="array" ref="O21">SUM(COUNTIF(F21:F3597,{"Individual","Dealer","Trustmark Dealer"}))</f>
        <v>3558</v>
      </c>
      <c r="P21">
        <f t="shared" si="4"/>
        <v>2433</v>
      </c>
      <c r="Q21">
        <f t="shared" si="5"/>
        <v>0.61888701517706579</v>
      </c>
      <c r="R21" s="16">
        <f t="shared" si="6"/>
        <v>1217698.4724358823</v>
      </c>
    </row>
    <row r="22" spans="1:18" x14ac:dyDescent="0.3">
      <c r="A22" t="s">
        <v>141</v>
      </c>
      <c r="B22">
        <v>2018</v>
      </c>
      <c r="C22" s="1">
        <v>930000</v>
      </c>
      <c r="D22">
        <v>14500</v>
      </c>
      <c r="E22" t="s">
        <v>10</v>
      </c>
      <c r="F22" t="s">
        <v>11</v>
      </c>
      <c r="G22" t="s">
        <v>12</v>
      </c>
      <c r="H22" t="s">
        <v>121</v>
      </c>
      <c r="I22">
        <f t="shared" si="7"/>
        <v>3557</v>
      </c>
      <c r="J22">
        <f t="shared" si="0"/>
        <v>8</v>
      </c>
      <c r="K22" t="str">
        <f t="shared" si="1"/>
        <v>medium</v>
      </c>
      <c r="L22" s="1">
        <f t="shared" si="2"/>
        <v>472774.85633961204</v>
      </c>
      <c r="M22" cm="1">
        <f t="array" ref="M22">SUM(COUNTIF(E22:E3598,{"Petrol","Diesel","CNG","LPG","Electric"}))</f>
        <v>3557</v>
      </c>
      <c r="N22">
        <f t="shared" si="3"/>
        <v>3557</v>
      </c>
      <c r="O22" cm="1">
        <f t="array" ref="O22">SUM(COUNTIF(F22:F3598,{"Individual","Dealer","Trustmark Dealer"}))</f>
        <v>3557</v>
      </c>
      <c r="P22">
        <f t="shared" si="4"/>
        <v>2432</v>
      </c>
      <c r="Q22">
        <f t="shared" si="5"/>
        <v>0.61877987067753726</v>
      </c>
      <c r="R22" s="16">
        <f t="shared" si="6"/>
        <v>1217376.2035230466</v>
      </c>
    </row>
    <row r="23" spans="1:18" x14ac:dyDescent="0.3">
      <c r="A23" t="s">
        <v>142</v>
      </c>
      <c r="B23">
        <v>2018</v>
      </c>
      <c r="C23" s="1">
        <v>525000</v>
      </c>
      <c r="D23">
        <v>15000</v>
      </c>
      <c r="E23" t="s">
        <v>10</v>
      </c>
      <c r="F23" t="s">
        <v>25</v>
      </c>
      <c r="G23" t="s">
        <v>12</v>
      </c>
      <c r="H23" t="s">
        <v>121</v>
      </c>
      <c r="I23">
        <f t="shared" si="7"/>
        <v>3556</v>
      </c>
      <c r="J23">
        <f t="shared" si="0"/>
        <v>8</v>
      </c>
      <c r="K23" t="str">
        <f t="shared" si="1"/>
        <v>medium</v>
      </c>
      <c r="L23" s="1">
        <f t="shared" si="2"/>
        <v>472646.27784026996</v>
      </c>
      <c r="M23" cm="1">
        <f t="array" ref="M23">SUM(COUNTIF(E23:E3599,{"Petrol","Diesel","CNG","LPG","Electric"}))</f>
        <v>3556</v>
      </c>
      <c r="N23">
        <f t="shared" si="3"/>
        <v>3556</v>
      </c>
      <c r="O23" cm="1">
        <f t="array" ref="O23">SUM(COUNTIF(F23:F3599,{"Individual","Dealer","Trustmark Dealer"}))</f>
        <v>3556</v>
      </c>
      <c r="P23">
        <f t="shared" si="4"/>
        <v>2432</v>
      </c>
      <c r="Q23">
        <f t="shared" si="5"/>
        <v>0.6186726659167604</v>
      </c>
      <c r="R23" s="16">
        <f t="shared" si="6"/>
        <v>1217026.991403668</v>
      </c>
    </row>
    <row r="24" spans="1:18" x14ac:dyDescent="0.3">
      <c r="A24" t="s">
        <v>143</v>
      </c>
      <c r="B24">
        <v>2013</v>
      </c>
      <c r="C24" s="1">
        <v>1735000</v>
      </c>
      <c r="D24">
        <v>50000</v>
      </c>
      <c r="E24" t="s">
        <v>14</v>
      </c>
      <c r="F24" t="s">
        <v>11</v>
      </c>
      <c r="G24" t="s">
        <v>19</v>
      </c>
      <c r="H24" t="s">
        <v>121</v>
      </c>
      <c r="I24">
        <f t="shared" si="7"/>
        <v>3555</v>
      </c>
      <c r="J24">
        <f t="shared" si="0"/>
        <v>13</v>
      </c>
      <c r="K24" t="str">
        <f t="shared" si="1"/>
        <v>premimum</v>
      </c>
      <c r="L24" s="1">
        <f t="shared" si="2"/>
        <v>472631.55105485232</v>
      </c>
      <c r="M24" cm="1">
        <f t="array" ref="M24">SUM(COUNTIF(E24:E3600,{"Petrol","Diesel","CNG","LPG","Electric"}))</f>
        <v>3555</v>
      </c>
      <c r="N24">
        <f t="shared" si="3"/>
        <v>3555</v>
      </c>
      <c r="O24" cm="1">
        <f t="array" ref="O24">SUM(COUNTIF(F24:F3600,{"Individual","Dealer","Trustmark Dealer"}))</f>
        <v>3555</v>
      </c>
      <c r="P24">
        <f t="shared" si="4"/>
        <v>2432</v>
      </c>
      <c r="Q24">
        <f t="shared" si="5"/>
        <v>0.6185654008438819</v>
      </c>
      <c r="R24" s="16">
        <f t="shared" si="6"/>
        <v>1216915.045467248</v>
      </c>
    </row>
    <row r="25" spans="1:18" x14ac:dyDescent="0.3">
      <c r="A25" t="s">
        <v>144</v>
      </c>
      <c r="B25">
        <v>2012</v>
      </c>
      <c r="C25" s="1">
        <v>1375000</v>
      </c>
      <c r="D25">
        <v>33800</v>
      </c>
      <c r="E25" t="s">
        <v>14</v>
      </c>
      <c r="F25" t="s">
        <v>11</v>
      </c>
      <c r="G25" t="s">
        <v>19</v>
      </c>
      <c r="H25" t="s">
        <v>126</v>
      </c>
      <c r="I25">
        <f t="shared" si="7"/>
        <v>3554</v>
      </c>
      <c r="J25">
        <f t="shared" si="0"/>
        <v>14</v>
      </c>
      <c r="K25" t="str">
        <f t="shared" si="1"/>
        <v>premimum</v>
      </c>
      <c r="L25" s="1">
        <f t="shared" si="2"/>
        <v>472276.35453010694</v>
      </c>
      <c r="M25" cm="1">
        <f t="array" ref="M25">SUM(COUNTIF(E25:E3601,{"Petrol","Diesel","CNG","LPG","Electric"}))</f>
        <v>3554</v>
      </c>
      <c r="N25">
        <f t="shared" si="3"/>
        <v>3554</v>
      </c>
      <c r="O25" cm="1">
        <f t="array" ref="O25">SUM(COUNTIF(F25:F3601,{"Individual","Dealer","Trustmark Dealer"}))</f>
        <v>3554</v>
      </c>
      <c r="P25">
        <f t="shared" si="4"/>
        <v>2431</v>
      </c>
      <c r="Q25">
        <f t="shared" si="5"/>
        <v>0.61845807540799103</v>
      </c>
      <c r="R25" s="16">
        <f t="shared" si="6"/>
        <v>1216288.1174043142</v>
      </c>
    </row>
    <row r="26" spans="1:18" x14ac:dyDescent="0.3">
      <c r="A26" t="s">
        <v>145</v>
      </c>
      <c r="B26">
        <v>2011</v>
      </c>
      <c r="C26" s="1">
        <v>450000</v>
      </c>
      <c r="D26">
        <v>130400</v>
      </c>
      <c r="E26" t="s">
        <v>14</v>
      </c>
      <c r="F26" t="s">
        <v>11</v>
      </c>
      <c r="G26" t="s">
        <v>19</v>
      </c>
      <c r="H26" t="s">
        <v>126</v>
      </c>
      <c r="I26">
        <f t="shared" si="7"/>
        <v>3553</v>
      </c>
      <c r="J26">
        <f t="shared" si="0"/>
        <v>15</v>
      </c>
      <c r="K26" t="str">
        <f t="shared" si="1"/>
        <v>budget</v>
      </c>
      <c r="L26" s="1">
        <f t="shared" si="2"/>
        <v>472022.28088938922</v>
      </c>
      <c r="M26" cm="1">
        <f t="array" ref="M26">SUM(COUNTIF(E26:E3602,{"Petrol","Diesel","CNG","LPG","Electric"}))</f>
        <v>3553</v>
      </c>
      <c r="N26">
        <f t="shared" si="3"/>
        <v>3553</v>
      </c>
      <c r="O26" cm="1">
        <f t="array" ref="O26">SUM(COUNTIF(F26:F3602,{"Individual","Dealer","Trustmark Dealer"}))</f>
        <v>3553</v>
      </c>
      <c r="P26">
        <f t="shared" si="4"/>
        <v>2430</v>
      </c>
      <c r="Q26">
        <f t="shared" si="5"/>
        <v>0.61863214185195614</v>
      </c>
      <c r="R26" s="16">
        <f t="shared" si="6"/>
        <v>1215861.6061815335</v>
      </c>
    </row>
    <row r="27" spans="1:18" x14ac:dyDescent="0.3">
      <c r="A27" t="s">
        <v>146</v>
      </c>
      <c r="B27">
        <v>2016</v>
      </c>
      <c r="C27" s="1">
        <v>900000</v>
      </c>
      <c r="D27">
        <v>50000</v>
      </c>
      <c r="E27" t="s">
        <v>10</v>
      </c>
      <c r="F27" t="s">
        <v>25</v>
      </c>
      <c r="G27" t="s">
        <v>19</v>
      </c>
      <c r="H27" t="s">
        <v>121</v>
      </c>
      <c r="I27">
        <f t="shared" si="7"/>
        <v>3552</v>
      </c>
      <c r="J27">
        <f t="shared" si="0"/>
        <v>10</v>
      </c>
      <c r="K27" t="str">
        <f t="shared" si="1"/>
        <v>medium</v>
      </c>
      <c r="L27" s="1">
        <f t="shared" si="2"/>
        <v>472028.48085585586</v>
      </c>
      <c r="M27" cm="1">
        <f t="array" ref="M27">SUM(COUNTIF(E27:E3603,{"Petrol","Diesel","CNG","LPG","Electric"}))</f>
        <v>3552</v>
      </c>
      <c r="N27">
        <f t="shared" si="3"/>
        <v>3552</v>
      </c>
      <c r="O27" cm="1">
        <f t="array" ref="O27">SUM(COUNTIF(F27:F3603,{"Individual","Dealer","Trustmark Dealer"}))</f>
        <v>3552</v>
      </c>
      <c r="P27">
        <f t="shared" si="4"/>
        <v>2429</v>
      </c>
      <c r="Q27">
        <f t="shared" si="5"/>
        <v>0.61880630630630629</v>
      </c>
      <c r="R27" s="16">
        <f t="shared" si="6"/>
        <v>1215951.6667740433</v>
      </c>
    </row>
    <row r="28" spans="1:18" x14ac:dyDescent="0.3">
      <c r="A28" t="s">
        <v>147</v>
      </c>
      <c r="B28">
        <v>2015</v>
      </c>
      <c r="C28" s="1">
        <v>1300000</v>
      </c>
      <c r="D28">
        <v>80000</v>
      </c>
      <c r="E28" t="s">
        <v>14</v>
      </c>
      <c r="F28" t="s">
        <v>25</v>
      </c>
      <c r="G28" t="s">
        <v>12</v>
      </c>
      <c r="H28" t="s">
        <v>121</v>
      </c>
      <c r="I28">
        <f t="shared" si="7"/>
        <v>3551</v>
      </c>
      <c r="J28">
        <f t="shared" si="0"/>
        <v>11</v>
      </c>
      <c r="K28" t="str">
        <f t="shared" si="1"/>
        <v>premimum</v>
      </c>
      <c r="L28" s="1">
        <f t="shared" si="2"/>
        <v>471907.95944804279</v>
      </c>
      <c r="M28" cm="1">
        <f t="array" ref="M28">SUM(COUNTIF(E28:E3604,{"Petrol","Diesel","CNG","LPG","Electric"}))</f>
        <v>3551</v>
      </c>
      <c r="N28">
        <f t="shared" si="3"/>
        <v>3551</v>
      </c>
      <c r="O28" cm="1">
        <f t="array" ref="O28">SUM(COUNTIF(F28:F3604,{"Individual","Dealer","Trustmark Dealer"}))</f>
        <v>3551</v>
      </c>
      <c r="P28">
        <f t="shared" si="4"/>
        <v>2429</v>
      </c>
      <c r="Q28">
        <f t="shared" si="5"/>
        <v>0.61869895803998876</v>
      </c>
      <c r="R28" s="16">
        <f t="shared" si="6"/>
        <v>1215619.3897208455</v>
      </c>
    </row>
    <row r="29" spans="1:18" x14ac:dyDescent="0.3">
      <c r="A29" t="s">
        <v>148</v>
      </c>
      <c r="B29">
        <v>2019</v>
      </c>
      <c r="C29" s="1">
        <v>1400000</v>
      </c>
      <c r="D29">
        <v>10000</v>
      </c>
      <c r="E29" t="s">
        <v>10</v>
      </c>
      <c r="F29" t="s">
        <v>25</v>
      </c>
      <c r="G29" t="s">
        <v>12</v>
      </c>
      <c r="H29" t="s">
        <v>121</v>
      </c>
      <c r="I29">
        <f t="shared" si="7"/>
        <v>3550</v>
      </c>
      <c r="J29">
        <f t="shared" si="0"/>
        <v>7</v>
      </c>
      <c r="K29" t="str">
        <f t="shared" si="1"/>
        <v>premimum</v>
      </c>
      <c r="L29" s="1">
        <f t="shared" si="2"/>
        <v>471674.69408450706</v>
      </c>
      <c r="M29" cm="1">
        <f t="array" ref="M29">SUM(COUNTIF(E29:E3605,{"Petrol","Diesel","CNG","LPG","Electric"}))</f>
        <v>3550</v>
      </c>
      <c r="N29">
        <f t="shared" si="3"/>
        <v>3550</v>
      </c>
      <c r="O29" cm="1">
        <f t="array" ref="O29">SUM(COUNTIF(F29:F3605,{"Individual","Dealer","Trustmark Dealer"}))</f>
        <v>3550</v>
      </c>
      <c r="P29">
        <f t="shared" si="4"/>
        <v>2428</v>
      </c>
      <c r="Q29">
        <f t="shared" si="5"/>
        <v>0.61859154929577465</v>
      </c>
      <c r="R29" s="16">
        <f t="shared" si="6"/>
        <v>1215234.1595533916</v>
      </c>
    </row>
    <row r="30" spans="1:18" x14ac:dyDescent="0.3">
      <c r="A30" t="s">
        <v>149</v>
      </c>
      <c r="B30">
        <v>2010</v>
      </c>
      <c r="C30" s="1">
        <v>850000</v>
      </c>
      <c r="D30">
        <v>119000</v>
      </c>
      <c r="E30" t="s">
        <v>10</v>
      </c>
      <c r="F30" t="s">
        <v>11</v>
      </c>
      <c r="G30" t="s">
        <v>19</v>
      </c>
      <c r="H30" t="s">
        <v>121</v>
      </c>
      <c r="I30">
        <f t="shared" si="7"/>
        <v>3549</v>
      </c>
      <c r="J30">
        <f t="shared" si="0"/>
        <v>16</v>
      </c>
      <c r="K30" t="str">
        <f t="shared" si="1"/>
        <v>medium</v>
      </c>
      <c r="L30" s="1">
        <f t="shared" si="2"/>
        <v>471413.12031558185</v>
      </c>
      <c r="M30" cm="1">
        <f t="array" ref="M30">SUM(COUNTIF(E30:E3606,{"Petrol","Diesel","CNG","LPG","Electric"}))</f>
        <v>3549</v>
      </c>
      <c r="N30">
        <f t="shared" si="3"/>
        <v>3549</v>
      </c>
      <c r="O30" cm="1">
        <f t="array" ref="O30">SUM(COUNTIF(F30:F3606,{"Individual","Dealer","Trustmark Dealer"}))</f>
        <v>3549</v>
      </c>
      <c r="P30">
        <f t="shared" si="4"/>
        <v>2428</v>
      </c>
      <c r="Q30">
        <f t="shared" si="5"/>
        <v>0.61848408002254152</v>
      </c>
      <c r="R30" s="16">
        <f t="shared" si="6"/>
        <v>1214607.7200124695</v>
      </c>
    </row>
    <row r="31" spans="1:18" x14ac:dyDescent="0.3">
      <c r="A31" t="s">
        <v>150</v>
      </c>
      <c r="B31">
        <v>2014</v>
      </c>
      <c r="C31" s="1">
        <v>229999</v>
      </c>
      <c r="D31">
        <v>60000</v>
      </c>
      <c r="E31" t="s">
        <v>10</v>
      </c>
      <c r="F31" t="s">
        <v>25</v>
      </c>
      <c r="G31" t="s">
        <v>12</v>
      </c>
      <c r="H31" t="s">
        <v>151</v>
      </c>
      <c r="I31">
        <f t="shared" si="7"/>
        <v>3548</v>
      </c>
      <c r="J31">
        <f t="shared" si="0"/>
        <v>12</v>
      </c>
      <c r="K31" t="str">
        <f t="shared" si="1"/>
        <v>budget</v>
      </c>
      <c r="L31" s="1">
        <f t="shared" si="2"/>
        <v>471306.41600901919</v>
      </c>
      <c r="M31" cm="1">
        <f t="array" ref="M31">SUM(COUNTIF(E31:E3607,{"Petrol","Diesel","CNG","LPG","Electric"}))</f>
        <v>3548</v>
      </c>
      <c r="N31">
        <f t="shared" si="3"/>
        <v>3548</v>
      </c>
      <c r="O31" cm="1">
        <f t="array" ref="O31">SUM(COUNTIF(F31:F3607,{"Individual","Dealer","Trustmark Dealer"}))</f>
        <v>3548</v>
      </c>
      <c r="P31">
        <f t="shared" si="4"/>
        <v>2427</v>
      </c>
      <c r="Q31">
        <f t="shared" si="5"/>
        <v>0.61837655016910931</v>
      </c>
      <c r="R31" s="16">
        <f t="shared" si="6"/>
        <v>1214303.8831293476</v>
      </c>
    </row>
    <row r="32" spans="1:18" x14ac:dyDescent="0.3">
      <c r="A32" t="s">
        <v>152</v>
      </c>
      <c r="B32">
        <v>2013</v>
      </c>
      <c r="C32" s="1">
        <v>1550000</v>
      </c>
      <c r="D32">
        <v>75800</v>
      </c>
      <c r="E32" t="s">
        <v>14</v>
      </c>
      <c r="F32" t="s">
        <v>11</v>
      </c>
      <c r="G32" t="s">
        <v>19</v>
      </c>
      <c r="H32" t="s">
        <v>126</v>
      </c>
      <c r="I32">
        <f t="shared" si="7"/>
        <v>3547</v>
      </c>
      <c r="J32">
        <f t="shared" si="0"/>
        <v>13</v>
      </c>
      <c r="K32" t="str">
        <f t="shared" si="1"/>
        <v>premimum</v>
      </c>
      <c r="L32" s="1">
        <f t="shared" si="2"/>
        <v>471374.44742035522</v>
      </c>
      <c r="M32" cm="1">
        <f t="array" ref="M32">SUM(COUNTIF(E32:E3608,{"Petrol","Diesel","CNG","LPG","Electric"}))</f>
        <v>3547</v>
      </c>
      <c r="N32">
        <f t="shared" si="3"/>
        <v>3547</v>
      </c>
      <c r="O32" cm="1">
        <f t="array" ref="O32">SUM(COUNTIF(F32:F3608,{"Individual","Dealer","Trustmark Dealer"}))</f>
        <v>3547</v>
      </c>
      <c r="P32">
        <f t="shared" si="4"/>
        <v>2426</v>
      </c>
      <c r="Q32">
        <f t="shared" si="5"/>
        <v>0.61855088807442915</v>
      </c>
      <c r="R32" s="16">
        <f t="shared" si="6"/>
        <v>1214364.3952616572</v>
      </c>
    </row>
    <row r="33" spans="1:18" x14ac:dyDescent="0.3">
      <c r="A33" t="s">
        <v>153</v>
      </c>
      <c r="B33">
        <v>2009</v>
      </c>
      <c r="C33" s="1">
        <v>1250000</v>
      </c>
      <c r="D33">
        <v>78000</v>
      </c>
      <c r="E33" t="s">
        <v>14</v>
      </c>
      <c r="F33" t="s">
        <v>11</v>
      </c>
      <c r="G33" t="s">
        <v>19</v>
      </c>
      <c r="H33" t="s">
        <v>154</v>
      </c>
      <c r="I33">
        <f t="shared" si="7"/>
        <v>3546</v>
      </c>
      <c r="J33">
        <f t="shared" si="0"/>
        <v>17</v>
      </c>
      <c r="K33" t="str">
        <f t="shared" si="1"/>
        <v>premimum</v>
      </c>
      <c r="L33" s="1">
        <f t="shared" si="2"/>
        <v>471070.26649746194</v>
      </c>
      <c r="M33" cm="1">
        <f t="array" ref="M33">SUM(COUNTIF(E33:E3609,{"Petrol","Diesel","CNG","LPG","Electric"}))</f>
        <v>3546</v>
      </c>
      <c r="N33">
        <f t="shared" si="3"/>
        <v>3546</v>
      </c>
      <c r="O33" cm="1">
        <f t="array" ref="O33">SUM(COUNTIF(F33:F3609,{"Individual","Dealer","Trustmark Dealer"}))</f>
        <v>3546</v>
      </c>
      <c r="P33">
        <f t="shared" si="4"/>
        <v>2425</v>
      </c>
      <c r="Q33">
        <f t="shared" si="5"/>
        <v>0.61872532430908067</v>
      </c>
      <c r="R33" s="16">
        <f t="shared" si="6"/>
        <v>1213838.8346743181</v>
      </c>
    </row>
    <row r="34" spans="1:18" x14ac:dyDescent="0.3">
      <c r="A34" t="s">
        <v>155</v>
      </c>
      <c r="B34">
        <v>2012</v>
      </c>
      <c r="C34" s="1">
        <v>625000</v>
      </c>
      <c r="D34">
        <v>40000</v>
      </c>
      <c r="E34" t="s">
        <v>14</v>
      </c>
      <c r="F34" t="s">
        <v>25</v>
      </c>
      <c r="G34" t="s">
        <v>12</v>
      </c>
      <c r="H34" t="s">
        <v>121</v>
      </c>
      <c r="I34">
        <f t="shared" si="7"/>
        <v>3545</v>
      </c>
      <c r="J34">
        <f t="shared" si="0"/>
        <v>14</v>
      </c>
      <c r="K34" t="str">
        <f t="shared" si="1"/>
        <v>medium</v>
      </c>
      <c r="L34" s="1">
        <f t="shared" si="2"/>
        <v>470850.5401974612</v>
      </c>
      <c r="M34" cm="1">
        <f t="array" ref="M34">SUM(COUNTIF(E34:E3610,{"Petrol","Diesel","CNG","LPG","Electric"}))</f>
        <v>3545</v>
      </c>
      <c r="N34">
        <f t="shared" si="3"/>
        <v>3545</v>
      </c>
      <c r="O34" cm="1">
        <f t="array" ref="O34">SUM(COUNTIF(F34:F3610,{"Individual","Dealer","Trustmark Dealer"}))</f>
        <v>3545</v>
      </c>
      <c r="P34">
        <f t="shared" si="4"/>
        <v>2424</v>
      </c>
      <c r="Q34">
        <f t="shared" si="5"/>
        <v>0.61889985895627642</v>
      </c>
      <c r="R34" s="16">
        <f t="shared" si="6"/>
        <v>1213480.6586775868</v>
      </c>
    </row>
    <row r="35" spans="1:18" x14ac:dyDescent="0.3">
      <c r="A35" t="s">
        <v>156</v>
      </c>
      <c r="B35">
        <v>2014</v>
      </c>
      <c r="C35" s="1">
        <v>1050000</v>
      </c>
      <c r="D35">
        <v>50000</v>
      </c>
      <c r="E35" t="s">
        <v>14</v>
      </c>
      <c r="F35" t="s">
        <v>25</v>
      </c>
      <c r="G35" t="s">
        <v>12</v>
      </c>
      <c r="H35" t="s">
        <v>121</v>
      </c>
      <c r="I35">
        <f t="shared" si="7"/>
        <v>3544</v>
      </c>
      <c r="J35">
        <f t="shared" si="0"/>
        <v>12</v>
      </c>
      <c r="K35" t="str">
        <f t="shared" si="1"/>
        <v>premimum</v>
      </c>
      <c r="L35" s="1">
        <f t="shared" si="2"/>
        <v>470807.04430022574</v>
      </c>
      <c r="M35" cm="1">
        <f t="array" ref="M35">SUM(COUNTIF(E35:E3611,{"Petrol","Diesel","CNG","LPG","Electric"}))</f>
        <v>3544</v>
      </c>
      <c r="N35">
        <f t="shared" si="3"/>
        <v>3544</v>
      </c>
      <c r="O35" cm="1">
        <f t="array" ref="O35">SUM(COUNTIF(F35:F3611,{"Individual","Dealer","Trustmark Dealer"}))</f>
        <v>3544</v>
      </c>
      <c r="P35">
        <f t="shared" si="4"/>
        <v>2423</v>
      </c>
      <c r="Q35">
        <f t="shared" si="5"/>
        <v>0.61879232505643345</v>
      </c>
      <c r="R35" s="16">
        <f t="shared" si="6"/>
        <v>1213472.2214192343</v>
      </c>
    </row>
    <row r="36" spans="1:18" x14ac:dyDescent="0.3">
      <c r="A36" t="s">
        <v>157</v>
      </c>
      <c r="B36">
        <v>2014</v>
      </c>
      <c r="C36" s="1">
        <v>560000</v>
      </c>
      <c r="D36">
        <v>74000</v>
      </c>
      <c r="E36" t="s">
        <v>14</v>
      </c>
      <c r="F36" t="s">
        <v>25</v>
      </c>
      <c r="G36" t="s">
        <v>12</v>
      </c>
      <c r="H36" t="s">
        <v>126</v>
      </c>
      <c r="I36">
        <f t="shared" si="7"/>
        <v>3543</v>
      </c>
      <c r="J36">
        <f t="shared" si="0"/>
        <v>12</v>
      </c>
      <c r="K36" t="str">
        <f t="shared" si="1"/>
        <v>medium</v>
      </c>
      <c r="L36" s="1">
        <f t="shared" si="2"/>
        <v>470643.56900931412</v>
      </c>
      <c r="M36" cm="1">
        <f t="array" ref="M36">SUM(COUNTIF(E36:E3612,{"Petrol","Diesel","CNG","LPG","Electric"}))</f>
        <v>3543</v>
      </c>
      <c r="N36">
        <f t="shared" si="3"/>
        <v>3543</v>
      </c>
      <c r="O36" cm="1">
        <f t="array" ref="O36">SUM(COUNTIF(F36:F3612,{"Individual","Dealer","Trustmark Dealer"}))</f>
        <v>3543</v>
      </c>
      <c r="P36">
        <f t="shared" si="4"/>
        <v>2422</v>
      </c>
      <c r="Q36">
        <f t="shared" si="5"/>
        <v>0.61868473045441719</v>
      </c>
      <c r="R36" s="16">
        <f t="shared" si="6"/>
        <v>1213225.5460025205</v>
      </c>
    </row>
    <row r="37" spans="1:18" x14ac:dyDescent="0.3">
      <c r="A37" t="s">
        <v>158</v>
      </c>
      <c r="B37">
        <v>2014</v>
      </c>
      <c r="C37" s="1">
        <v>290000</v>
      </c>
      <c r="D37">
        <v>64000</v>
      </c>
      <c r="E37" t="s">
        <v>10</v>
      </c>
      <c r="F37" t="s">
        <v>25</v>
      </c>
      <c r="G37" t="s">
        <v>12</v>
      </c>
      <c r="H37" t="s">
        <v>126</v>
      </c>
      <c r="I37">
        <f t="shared" si="7"/>
        <v>3542</v>
      </c>
      <c r="J37">
        <f t="shared" si="0"/>
        <v>12</v>
      </c>
      <c r="K37" t="str">
        <f t="shared" si="1"/>
        <v>budget</v>
      </c>
      <c r="L37" s="1">
        <f t="shared" si="2"/>
        <v>470618.34133258049</v>
      </c>
      <c r="M37" cm="1">
        <f t="array" ref="M37">SUM(COUNTIF(E37:E3613,{"Petrol","Diesel","CNG","LPG","Electric"}))</f>
        <v>3542</v>
      </c>
      <c r="N37">
        <f t="shared" si="3"/>
        <v>3542</v>
      </c>
      <c r="O37" cm="1">
        <f t="array" ref="O37">SUM(COUNTIF(F37:F3613,{"Individual","Dealer","Trustmark Dealer"}))</f>
        <v>3542</v>
      </c>
      <c r="P37">
        <f t="shared" si="4"/>
        <v>2421</v>
      </c>
      <c r="Q37">
        <f t="shared" si="5"/>
        <v>0.61885940146809715</v>
      </c>
      <c r="R37" s="16">
        <f t="shared" si="6"/>
        <v>1213253.4116116995</v>
      </c>
    </row>
    <row r="38" spans="1:18" x14ac:dyDescent="0.3">
      <c r="A38" t="s">
        <v>159</v>
      </c>
      <c r="B38">
        <v>2012</v>
      </c>
      <c r="C38" s="1">
        <v>275000</v>
      </c>
      <c r="D38">
        <v>60000</v>
      </c>
      <c r="E38" t="s">
        <v>10</v>
      </c>
      <c r="F38" t="s">
        <v>25</v>
      </c>
      <c r="G38" t="s">
        <v>12</v>
      </c>
      <c r="H38" t="s">
        <v>126</v>
      </c>
      <c r="I38">
        <f t="shared" si="7"/>
        <v>3541</v>
      </c>
      <c r="J38">
        <f t="shared" si="0"/>
        <v>14</v>
      </c>
      <c r="K38" t="str">
        <f t="shared" si="1"/>
        <v>budget</v>
      </c>
      <c r="L38" s="1">
        <f t="shared" si="2"/>
        <v>470669.34905393957</v>
      </c>
      <c r="M38" cm="1">
        <f t="array" ref="M38">SUM(COUNTIF(E38:E3614,{"Petrol","Diesel","CNG","LPG","Electric"}))</f>
        <v>3541</v>
      </c>
      <c r="N38">
        <f t="shared" si="3"/>
        <v>3541</v>
      </c>
      <c r="O38" cm="1">
        <f t="array" ref="O38">SUM(COUNTIF(F38:F3614,{"Individual","Dealer","Trustmark Dealer"}))</f>
        <v>3541</v>
      </c>
      <c r="P38">
        <f t="shared" si="4"/>
        <v>2420</v>
      </c>
      <c r="Q38">
        <f t="shared" si="5"/>
        <v>0.61903417113809656</v>
      </c>
      <c r="R38" s="16">
        <f t="shared" si="6"/>
        <v>1213278.6794969607</v>
      </c>
    </row>
    <row r="39" spans="1:18" x14ac:dyDescent="0.3">
      <c r="A39" t="s">
        <v>160</v>
      </c>
      <c r="B39">
        <v>2009</v>
      </c>
      <c r="C39" s="1">
        <v>411000</v>
      </c>
      <c r="D39">
        <v>120000</v>
      </c>
      <c r="E39" t="s">
        <v>14</v>
      </c>
      <c r="F39" t="s">
        <v>25</v>
      </c>
      <c r="G39" t="s">
        <v>12</v>
      </c>
      <c r="H39" t="s">
        <v>126</v>
      </c>
      <c r="I39">
        <f t="shared" si="7"/>
        <v>3540</v>
      </c>
      <c r="J39">
        <f t="shared" si="0"/>
        <v>17</v>
      </c>
      <c r="K39" t="str">
        <f t="shared" si="1"/>
        <v>budget</v>
      </c>
      <c r="L39" s="1">
        <f t="shared" si="2"/>
        <v>470724.62288135593</v>
      </c>
      <c r="M39" cm="1">
        <f t="array" ref="M39">SUM(COUNTIF(E39:E3615,{"Petrol","Diesel","CNG","LPG","Electric"}))</f>
        <v>3540</v>
      </c>
      <c r="N39">
        <f t="shared" si="3"/>
        <v>3540</v>
      </c>
      <c r="O39" cm="1">
        <f t="array" ref="O39">SUM(COUNTIF(F39:F3615,{"Individual","Dealer","Trustmark Dealer"}))</f>
        <v>3540</v>
      </c>
      <c r="P39">
        <f t="shared" si="4"/>
        <v>2419</v>
      </c>
      <c r="Q39">
        <f t="shared" si="5"/>
        <v>0.61920903954802264</v>
      </c>
      <c r="R39" s="16">
        <f t="shared" si="6"/>
        <v>1213312.8110664212</v>
      </c>
    </row>
    <row r="40" spans="1:18" x14ac:dyDescent="0.3">
      <c r="A40" t="s">
        <v>161</v>
      </c>
      <c r="B40">
        <v>2009</v>
      </c>
      <c r="C40" s="1">
        <v>150000</v>
      </c>
      <c r="D40">
        <v>79000</v>
      </c>
      <c r="E40" t="s">
        <v>10</v>
      </c>
      <c r="F40" t="s">
        <v>25</v>
      </c>
      <c r="G40" t="s">
        <v>12</v>
      </c>
      <c r="H40" t="s">
        <v>154</v>
      </c>
      <c r="I40">
        <f t="shared" si="7"/>
        <v>3539</v>
      </c>
      <c r="J40">
        <f t="shared" si="0"/>
        <v>17</v>
      </c>
      <c r="K40" t="str">
        <f t="shared" si="1"/>
        <v>budget</v>
      </c>
      <c r="L40" s="1">
        <f t="shared" si="2"/>
        <v>470741.49901102006</v>
      </c>
      <c r="M40" cm="1">
        <f t="array" ref="M40">SUM(COUNTIF(E40:E3616,{"Petrol","Diesel","CNG","LPG","Electric"}))</f>
        <v>3539</v>
      </c>
      <c r="N40">
        <f t="shared" si="3"/>
        <v>3539</v>
      </c>
      <c r="O40" cm="1">
        <f t="array" ref="O40">SUM(COUNTIF(F40:F3616,{"Individual","Dealer","Trustmark Dealer"}))</f>
        <v>3539</v>
      </c>
      <c r="P40">
        <f t="shared" si="4"/>
        <v>2418</v>
      </c>
      <c r="Q40">
        <f t="shared" si="5"/>
        <v>0.61938400678157668</v>
      </c>
      <c r="R40" s="16">
        <f t="shared" si="6"/>
        <v>1213424.3218670806</v>
      </c>
    </row>
    <row r="41" spans="1:18" x14ac:dyDescent="0.3">
      <c r="A41" t="s">
        <v>162</v>
      </c>
      <c r="B41">
        <v>2019</v>
      </c>
      <c r="C41" s="1">
        <v>500000</v>
      </c>
      <c r="D41">
        <v>15000</v>
      </c>
      <c r="E41" t="s">
        <v>10</v>
      </c>
      <c r="F41" t="s">
        <v>25</v>
      </c>
      <c r="G41" t="s">
        <v>12</v>
      </c>
      <c r="H41" t="s">
        <v>121</v>
      </c>
      <c r="I41">
        <f t="shared" si="7"/>
        <v>3538</v>
      </c>
      <c r="J41">
        <f t="shared" si="0"/>
        <v>7</v>
      </c>
      <c r="K41" t="str">
        <f t="shared" si="1"/>
        <v>budget</v>
      </c>
      <c r="L41" s="1">
        <f t="shared" si="2"/>
        <v>470832.1551724138</v>
      </c>
      <c r="M41" cm="1">
        <f t="array" ref="M41">SUM(COUNTIF(E41:E3617,{"Petrol","Diesel","CNG","LPG","Electric"}))</f>
        <v>3538</v>
      </c>
      <c r="N41">
        <f t="shared" si="3"/>
        <v>3538</v>
      </c>
      <c r="O41" cm="1">
        <f t="array" ref="O41">SUM(COUNTIF(F41:F3617,{"Individual","Dealer","Trustmark Dealer"}))</f>
        <v>3538</v>
      </c>
      <c r="P41">
        <f t="shared" si="4"/>
        <v>2417</v>
      </c>
      <c r="Q41">
        <f t="shared" si="5"/>
        <v>0.61955907292255508</v>
      </c>
      <c r="R41" s="16">
        <f t="shared" si="6"/>
        <v>1213532.1530612549</v>
      </c>
    </row>
    <row r="42" spans="1:18" x14ac:dyDescent="0.3">
      <c r="A42" t="s">
        <v>163</v>
      </c>
      <c r="B42">
        <v>2006</v>
      </c>
      <c r="C42" s="1">
        <v>100000</v>
      </c>
      <c r="D42">
        <v>80000</v>
      </c>
      <c r="E42" t="s">
        <v>10</v>
      </c>
      <c r="F42" t="s">
        <v>25</v>
      </c>
      <c r="G42" t="s">
        <v>12</v>
      </c>
      <c r="H42" t="s">
        <v>121</v>
      </c>
      <c r="I42">
        <f t="shared" si="7"/>
        <v>3537</v>
      </c>
      <c r="J42">
        <f t="shared" si="0"/>
        <v>20</v>
      </c>
      <c r="K42" t="str">
        <f t="shared" si="1"/>
        <v>budget</v>
      </c>
      <c r="L42" s="1">
        <f t="shared" si="2"/>
        <v>470823.90867967205</v>
      </c>
      <c r="M42" cm="1">
        <f t="array" ref="M42">SUM(COUNTIF(E42:E3618,{"Petrol","Diesel","CNG","LPG","Electric"}))</f>
        <v>3537</v>
      </c>
      <c r="N42">
        <f t="shared" si="3"/>
        <v>3537</v>
      </c>
      <c r="O42" cm="1">
        <f t="array" ref="O42">SUM(COUNTIF(F42:F3618,{"Individual","Dealer","Trustmark Dealer"}))</f>
        <v>3537</v>
      </c>
      <c r="P42">
        <f t="shared" si="4"/>
        <v>2417</v>
      </c>
      <c r="Q42">
        <f t="shared" si="5"/>
        <v>0.61945151258128361</v>
      </c>
      <c r="R42" s="16">
        <f t="shared" si="6"/>
        <v>1213433.7434903278</v>
      </c>
    </row>
    <row r="43" spans="1:18" x14ac:dyDescent="0.3">
      <c r="A43" t="s">
        <v>164</v>
      </c>
      <c r="B43">
        <v>2017</v>
      </c>
      <c r="C43" s="1">
        <v>725000</v>
      </c>
      <c r="D43">
        <v>18500</v>
      </c>
      <c r="E43" t="s">
        <v>14</v>
      </c>
      <c r="F43" t="s">
        <v>11</v>
      </c>
      <c r="G43" t="s">
        <v>12</v>
      </c>
      <c r="H43" t="s">
        <v>121</v>
      </c>
      <c r="I43">
        <f t="shared" si="7"/>
        <v>3536</v>
      </c>
      <c r="J43">
        <f t="shared" si="0"/>
        <v>9</v>
      </c>
      <c r="K43" t="str">
        <f t="shared" si="1"/>
        <v>medium</v>
      </c>
      <c r="L43" s="1">
        <f t="shared" si="2"/>
        <v>470928.77969457011</v>
      </c>
      <c r="M43" cm="1">
        <f t="array" ref="M43">SUM(COUNTIF(E43:E3619,{"Petrol","Diesel","CNG","LPG","Electric"}))</f>
        <v>3536</v>
      </c>
      <c r="N43">
        <f t="shared" si="3"/>
        <v>3536</v>
      </c>
      <c r="O43" cm="1">
        <f t="array" ref="O43">SUM(COUNTIF(F43:F3619,{"Individual","Dealer","Trustmark Dealer"}))</f>
        <v>3536</v>
      </c>
      <c r="P43">
        <f t="shared" si="4"/>
        <v>2416</v>
      </c>
      <c r="Q43">
        <f t="shared" si="5"/>
        <v>0.61934389140271495</v>
      </c>
      <c r="R43" s="16">
        <f t="shared" si="6"/>
        <v>1213571.2060025029</v>
      </c>
    </row>
    <row r="44" spans="1:18" x14ac:dyDescent="0.3">
      <c r="A44" t="s">
        <v>165</v>
      </c>
      <c r="B44">
        <v>2018</v>
      </c>
      <c r="C44" s="1">
        <v>401000</v>
      </c>
      <c r="D44">
        <v>10200</v>
      </c>
      <c r="E44" t="s">
        <v>10</v>
      </c>
      <c r="F44" t="s">
        <v>11</v>
      </c>
      <c r="G44" t="s">
        <v>12</v>
      </c>
      <c r="H44" t="s">
        <v>121</v>
      </c>
      <c r="I44">
        <f t="shared" si="7"/>
        <v>3535</v>
      </c>
      <c r="J44">
        <f t="shared" si="0"/>
        <v>8</v>
      </c>
      <c r="K44" t="str">
        <f t="shared" si="1"/>
        <v>budget</v>
      </c>
      <c r="L44" s="1">
        <f t="shared" si="2"/>
        <v>470856.90664780763</v>
      </c>
      <c r="M44" cm="1">
        <f t="array" ref="M44">SUM(COUNTIF(E44:E3620,{"Petrol","Diesel","CNG","LPG","Electric"}))</f>
        <v>3535</v>
      </c>
      <c r="N44">
        <f t="shared" si="3"/>
        <v>3535</v>
      </c>
      <c r="O44" cm="1">
        <f t="array" ref="O44">SUM(COUNTIF(F44:F3620,{"Individual","Dealer","Trustmark Dealer"}))</f>
        <v>3535</v>
      </c>
      <c r="P44">
        <f t="shared" si="4"/>
        <v>2416</v>
      </c>
      <c r="Q44">
        <f t="shared" si="5"/>
        <v>0.61923620933521928</v>
      </c>
      <c r="R44" s="16">
        <f t="shared" si="6"/>
        <v>1213506.5365794685</v>
      </c>
    </row>
    <row r="45" spans="1:18" x14ac:dyDescent="0.3">
      <c r="A45" t="s">
        <v>166</v>
      </c>
      <c r="B45">
        <v>2018</v>
      </c>
      <c r="C45" s="1">
        <v>750000</v>
      </c>
      <c r="D45">
        <v>29000</v>
      </c>
      <c r="E45" t="s">
        <v>14</v>
      </c>
      <c r="F45" t="s">
        <v>11</v>
      </c>
      <c r="G45" t="s">
        <v>12</v>
      </c>
      <c r="H45" t="s">
        <v>121</v>
      </c>
      <c r="I45">
        <f t="shared" si="7"/>
        <v>3534</v>
      </c>
      <c r="J45">
        <f t="shared" si="0"/>
        <v>8</v>
      </c>
      <c r="K45" t="str">
        <f t="shared" si="1"/>
        <v>medium</v>
      </c>
      <c r="L45" s="1">
        <f t="shared" si="2"/>
        <v>470876.67374080361</v>
      </c>
      <c r="M45" cm="1">
        <f t="array" ref="M45">SUM(COUNTIF(E45:E3621,{"Petrol","Diesel","CNG","LPG","Electric"}))</f>
        <v>3534</v>
      </c>
      <c r="N45">
        <f t="shared" si="3"/>
        <v>3534</v>
      </c>
      <c r="O45" cm="1">
        <f t="array" ref="O45">SUM(COUNTIF(F45:F3621,{"Individual","Dealer","Trustmark Dealer"}))</f>
        <v>3534</v>
      </c>
      <c r="P45">
        <f t="shared" si="4"/>
        <v>2416</v>
      </c>
      <c r="Q45">
        <f t="shared" si="5"/>
        <v>0.61912846632710805</v>
      </c>
      <c r="R45" s="16">
        <f t="shared" si="6"/>
        <v>1213466.4754346332</v>
      </c>
    </row>
    <row r="46" spans="1:18" x14ac:dyDescent="0.3">
      <c r="A46" t="s">
        <v>167</v>
      </c>
      <c r="B46">
        <v>2018</v>
      </c>
      <c r="C46" s="1">
        <v>310000</v>
      </c>
      <c r="D46">
        <v>28000</v>
      </c>
      <c r="E46" t="s">
        <v>10</v>
      </c>
      <c r="F46" t="s">
        <v>11</v>
      </c>
      <c r="G46" t="s">
        <v>12</v>
      </c>
      <c r="H46" t="s">
        <v>121</v>
      </c>
      <c r="I46">
        <f t="shared" si="7"/>
        <v>3533</v>
      </c>
      <c r="J46">
        <f t="shared" si="0"/>
        <v>8</v>
      </c>
      <c r="K46" t="str">
        <f t="shared" si="1"/>
        <v>budget</v>
      </c>
      <c r="L46" s="1">
        <f t="shared" si="2"/>
        <v>470797.66911972826</v>
      </c>
      <c r="M46" cm="1">
        <f t="array" ref="M46">SUM(COUNTIF(E46:E3622,{"Petrol","Diesel","CNG","LPG","Electric"}))</f>
        <v>3533</v>
      </c>
      <c r="N46">
        <f t="shared" si="3"/>
        <v>3533</v>
      </c>
      <c r="O46" cm="1">
        <f t="array" ref="O46">SUM(COUNTIF(F46:F3622,{"Individual","Dealer","Trustmark Dealer"}))</f>
        <v>3533</v>
      </c>
      <c r="P46">
        <f t="shared" si="4"/>
        <v>2416</v>
      </c>
      <c r="Q46">
        <f t="shared" si="5"/>
        <v>0.61902066232663455</v>
      </c>
      <c r="R46" s="16">
        <f t="shared" si="6"/>
        <v>1213387.6884055056</v>
      </c>
    </row>
    <row r="47" spans="1:18" x14ac:dyDescent="0.3">
      <c r="A47" t="s">
        <v>168</v>
      </c>
      <c r="B47">
        <v>2016</v>
      </c>
      <c r="C47" s="1">
        <v>665000</v>
      </c>
      <c r="D47">
        <v>46000</v>
      </c>
      <c r="E47" t="s">
        <v>14</v>
      </c>
      <c r="F47" t="s">
        <v>11</v>
      </c>
      <c r="G47" t="s">
        <v>12</v>
      </c>
      <c r="H47" t="s">
        <v>121</v>
      </c>
      <c r="I47">
        <f t="shared" si="7"/>
        <v>3532</v>
      </c>
      <c r="J47">
        <f t="shared" si="0"/>
        <v>10</v>
      </c>
      <c r="K47" t="str">
        <f t="shared" si="1"/>
        <v>medium</v>
      </c>
      <c r="L47" s="1">
        <f t="shared" si="2"/>
        <v>470843.19507361267</v>
      </c>
      <c r="M47" cm="1">
        <f t="array" ref="M47">SUM(COUNTIF(E47:E3623,{"Petrol","Diesel","CNG","LPG","Electric"}))</f>
        <v>3532</v>
      </c>
      <c r="N47">
        <f t="shared" si="3"/>
        <v>3532</v>
      </c>
      <c r="O47" cm="1">
        <f t="array" ref="O47">SUM(COUNTIF(F47:F3623,{"Individual","Dealer","Trustmark Dealer"}))</f>
        <v>3532</v>
      </c>
      <c r="P47">
        <f t="shared" si="4"/>
        <v>2416</v>
      </c>
      <c r="Q47">
        <f t="shared" si="5"/>
        <v>0.61891279728199322</v>
      </c>
      <c r="R47" s="16">
        <f t="shared" si="6"/>
        <v>1213401.3306733756</v>
      </c>
    </row>
    <row r="48" spans="1:18" x14ac:dyDescent="0.3">
      <c r="A48" t="s">
        <v>169</v>
      </c>
      <c r="B48">
        <v>2014</v>
      </c>
      <c r="C48" s="1">
        <v>465000</v>
      </c>
      <c r="D48">
        <v>70000</v>
      </c>
      <c r="E48" t="s">
        <v>14</v>
      </c>
      <c r="F48" t="s">
        <v>11</v>
      </c>
      <c r="G48" t="s">
        <v>12</v>
      </c>
      <c r="H48" t="s">
        <v>121</v>
      </c>
      <c r="I48">
        <f t="shared" si="7"/>
        <v>3531</v>
      </c>
      <c r="J48">
        <f t="shared" si="0"/>
        <v>12</v>
      </c>
      <c r="K48" t="str">
        <f t="shared" si="1"/>
        <v>budget</v>
      </c>
      <c r="L48" s="1">
        <f t="shared" si="2"/>
        <v>470788.20872274146</v>
      </c>
      <c r="M48" cm="1">
        <f t="array" ref="M48">SUM(COUNTIF(E48:E3624,{"Petrol","Diesel","CNG","LPG","Electric"}))</f>
        <v>3531</v>
      </c>
      <c r="N48">
        <f t="shared" si="3"/>
        <v>3531</v>
      </c>
      <c r="O48" cm="1">
        <f t="array" ref="O48">SUM(COUNTIF(F48:F3624,{"Individual","Dealer","Trustmark Dealer"}))</f>
        <v>3531</v>
      </c>
      <c r="P48">
        <f t="shared" si="4"/>
        <v>2416</v>
      </c>
      <c r="Q48">
        <f t="shared" si="5"/>
        <v>0.61880487114131977</v>
      </c>
      <c r="R48" s="16">
        <f t="shared" si="6"/>
        <v>1213370.2347212248</v>
      </c>
    </row>
    <row r="49" spans="1:18" x14ac:dyDescent="0.3">
      <c r="A49" t="s">
        <v>163</v>
      </c>
      <c r="B49">
        <v>2012</v>
      </c>
      <c r="C49" s="1">
        <v>160000</v>
      </c>
      <c r="D49">
        <v>60000</v>
      </c>
      <c r="E49" t="s">
        <v>10</v>
      </c>
      <c r="F49" t="s">
        <v>25</v>
      </c>
      <c r="G49" t="s">
        <v>12</v>
      </c>
      <c r="H49" t="s">
        <v>126</v>
      </c>
      <c r="I49">
        <f t="shared" si="7"/>
        <v>3530</v>
      </c>
      <c r="J49">
        <f t="shared" si="0"/>
        <v>14</v>
      </c>
      <c r="K49" t="str">
        <f t="shared" si="1"/>
        <v>budget</v>
      </c>
      <c r="L49" s="1">
        <f t="shared" si="2"/>
        <v>470789.84844192636</v>
      </c>
      <c r="M49" cm="1">
        <f t="array" ref="M49">SUM(COUNTIF(E49:E3625,{"Petrol","Diesel","CNG","LPG","Electric"}))</f>
        <v>3530</v>
      </c>
      <c r="N49">
        <f t="shared" si="3"/>
        <v>3530</v>
      </c>
      <c r="O49" cm="1">
        <f t="array" ref="O49">SUM(COUNTIF(F49:F3625,{"Individual","Dealer","Trustmark Dealer"}))</f>
        <v>3530</v>
      </c>
      <c r="P49">
        <f t="shared" si="4"/>
        <v>2415</v>
      </c>
      <c r="Q49">
        <f t="shared" si="5"/>
        <v>0.61869688385269117</v>
      </c>
      <c r="R49" s="16">
        <f t="shared" si="6"/>
        <v>1213451.5897297575</v>
      </c>
    </row>
    <row r="50" spans="1:18" x14ac:dyDescent="0.3">
      <c r="A50" t="s">
        <v>170</v>
      </c>
      <c r="B50">
        <v>1996</v>
      </c>
      <c r="C50" s="1">
        <v>250000</v>
      </c>
      <c r="D50">
        <v>35000</v>
      </c>
      <c r="E50" t="s">
        <v>14</v>
      </c>
      <c r="F50" t="s">
        <v>25</v>
      </c>
      <c r="G50" t="s">
        <v>12</v>
      </c>
      <c r="H50" t="s">
        <v>126</v>
      </c>
      <c r="I50">
        <f t="shared" si="7"/>
        <v>3529</v>
      </c>
      <c r="J50">
        <f t="shared" si="0"/>
        <v>30</v>
      </c>
      <c r="K50" t="str">
        <f t="shared" si="1"/>
        <v>budget</v>
      </c>
      <c r="L50" s="1">
        <f t="shared" si="2"/>
        <v>470877.91584018135</v>
      </c>
      <c r="M50" cm="1">
        <f t="array" ref="M50">SUM(COUNTIF(E50:E3626,{"Petrol","Diesel","CNG","LPG","Electric"}))</f>
        <v>3529</v>
      </c>
      <c r="N50">
        <f t="shared" si="3"/>
        <v>3529</v>
      </c>
      <c r="O50" cm="1">
        <f t="array" ref="O50">SUM(COUNTIF(F50:F3626,{"Individual","Dealer","Trustmark Dealer"}))</f>
        <v>3529</v>
      </c>
      <c r="P50">
        <f t="shared" si="4"/>
        <v>2414</v>
      </c>
      <c r="Q50">
        <f t="shared" si="5"/>
        <v>0.61887220175687163</v>
      </c>
      <c r="R50" s="16">
        <f t="shared" si="6"/>
        <v>1213553.9006055093</v>
      </c>
    </row>
    <row r="51" spans="1:18" x14ac:dyDescent="0.3">
      <c r="A51" t="s">
        <v>171</v>
      </c>
      <c r="B51">
        <v>2014</v>
      </c>
      <c r="C51" s="1">
        <v>675000</v>
      </c>
      <c r="D51">
        <v>90000</v>
      </c>
      <c r="E51" t="s">
        <v>14</v>
      </c>
      <c r="F51" t="s">
        <v>11</v>
      </c>
      <c r="G51" t="s">
        <v>12</v>
      </c>
      <c r="H51" t="s">
        <v>121</v>
      </c>
      <c r="I51">
        <f t="shared" si="7"/>
        <v>3528</v>
      </c>
      <c r="J51">
        <f t="shared" si="0"/>
        <v>12</v>
      </c>
      <c r="K51" t="str">
        <f t="shared" si="1"/>
        <v>medium</v>
      </c>
      <c r="L51" s="1">
        <f t="shared" si="2"/>
        <v>470940.52295918367</v>
      </c>
      <c r="M51" cm="1">
        <f t="array" ref="M51">SUM(COUNTIF(E51:E3627,{"Petrol","Diesel","CNG","LPG","Electric"}))</f>
        <v>3528</v>
      </c>
      <c r="N51">
        <f t="shared" si="3"/>
        <v>3528</v>
      </c>
      <c r="O51" cm="1">
        <f t="array" ref="O51">SUM(COUNTIF(F51:F3627,{"Individual","Dealer","Trustmark Dealer"}))</f>
        <v>3528</v>
      </c>
      <c r="P51">
        <f t="shared" si="4"/>
        <v>2413</v>
      </c>
      <c r="Q51">
        <f t="shared" si="5"/>
        <v>0.61904761904761907</v>
      </c>
      <c r="R51" s="16">
        <f t="shared" si="6"/>
        <v>1213756.337611801</v>
      </c>
    </row>
    <row r="52" spans="1:18" x14ac:dyDescent="0.3">
      <c r="A52" t="s">
        <v>159</v>
      </c>
      <c r="B52">
        <v>2013</v>
      </c>
      <c r="C52" s="1">
        <v>300000</v>
      </c>
      <c r="D52">
        <v>80000</v>
      </c>
      <c r="E52" t="s">
        <v>10</v>
      </c>
      <c r="F52" t="s">
        <v>11</v>
      </c>
      <c r="G52" t="s">
        <v>12</v>
      </c>
      <c r="H52" t="s">
        <v>121</v>
      </c>
      <c r="I52">
        <f t="shared" si="7"/>
        <v>3527</v>
      </c>
      <c r="J52">
        <f t="shared" si="0"/>
        <v>13</v>
      </c>
      <c r="K52" t="str">
        <f t="shared" si="1"/>
        <v>budget</v>
      </c>
      <c r="L52" s="1">
        <f t="shared" si="2"/>
        <v>470882.66657215764</v>
      </c>
      <c r="M52" cm="1">
        <f t="array" ref="M52">SUM(COUNTIF(E52:E3628,{"Petrol","Diesel","CNG","LPG","Electric"}))</f>
        <v>3527</v>
      </c>
      <c r="N52">
        <f t="shared" si="3"/>
        <v>3527</v>
      </c>
      <c r="O52" cm="1">
        <f t="array" ref="O52">SUM(COUNTIF(F52:F3628,{"Individual","Dealer","Trustmark Dealer"}))</f>
        <v>3527</v>
      </c>
      <c r="P52">
        <f t="shared" si="4"/>
        <v>2412</v>
      </c>
      <c r="Q52">
        <f t="shared" si="5"/>
        <v>0.61893960873263398</v>
      </c>
      <c r="R52" s="16">
        <f t="shared" si="6"/>
        <v>1213719.7007858923</v>
      </c>
    </row>
    <row r="53" spans="1:18" x14ac:dyDescent="0.3">
      <c r="A53" t="s">
        <v>172</v>
      </c>
      <c r="B53">
        <v>2005</v>
      </c>
      <c r="C53" s="1">
        <v>70000</v>
      </c>
      <c r="D53">
        <v>80000</v>
      </c>
      <c r="E53" t="s">
        <v>14</v>
      </c>
      <c r="F53" t="s">
        <v>25</v>
      </c>
      <c r="G53" t="s">
        <v>12</v>
      </c>
      <c r="H53" t="s">
        <v>121</v>
      </c>
      <c r="I53">
        <f t="shared" si="7"/>
        <v>3526</v>
      </c>
      <c r="J53">
        <f t="shared" si="0"/>
        <v>21</v>
      </c>
      <c r="K53" t="str">
        <f t="shared" si="1"/>
        <v>budget</v>
      </c>
      <c r="L53" s="1">
        <f t="shared" si="2"/>
        <v>470931.13017583662</v>
      </c>
      <c r="M53" cm="1">
        <f t="array" ref="M53">SUM(COUNTIF(E53:E3629,{"Petrol","Diesel","CNG","LPG","Electric"}))</f>
        <v>3526</v>
      </c>
      <c r="N53">
        <f t="shared" si="3"/>
        <v>3526</v>
      </c>
      <c r="O53" cm="1">
        <f t="array" ref="O53">SUM(COUNTIF(F53:F3629,{"Individual","Dealer","Trustmark Dealer"}))</f>
        <v>3526</v>
      </c>
      <c r="P53">
        <f t="shared" si="4"/>
        <v>2411</v>
      </c>
      <c r="Q53">
        <f t="shared" si="5"/>
        <v>0.61883153715258088</v>
      </c>
      <c r="R53" s="16">
        <f t="shared" si="6"/>
        <v>1213739.3414202197</v>
      </c>
    </row>
    <row r="54" spans="1:18" x14ac:dyDescent="0.3">
      <c r="A54" t="s">
        <v>173</v>
      </c>
      <c r="B54">
        <v>2014</v>
      </c>
      <c r="C54" s="1">
        <v>240000</v>
      </c>
      <c r="D54">
        <v>73300</v>
      </c>
      <c r="E54" t="s">
        <v>10</v>
      </c>
      <c r="F54" t="s">
        <v>11</v>
      </c>
      <c r="G54" t="s">
        <v>12</v>
      </c>
      <c r="H54" t="s">
        <v>126</v>
      </c>
      <c r="I54">
        <f t="shared" si="7"/>
        <v>3525</v>
      </c>
      <c r="J54">
        <f t="shared" si="0"/>
        <v>12</v>
      </c>
      <c r="K54" t="str">
        <f t="shared" si="1"/>
        <v>budget</v>
      </c>
      <c r="L54" s="1">
        <f t="shared" si="2"/>
        <v>471044.8695035461</v>
      </c>
      <c r="M54" cm="1">
        <f t="array" ref="M54">SUM(COUNTIF(E54:E3630,{"Petrol","Diesel","CNG","LPG","Electric"}))</f>
        <v>3525</v>
      </c>
      <c r="N54">
        <f t="shared" si="3"/>
        <v>3525</v>
      </c>
      <c r="O54" cm="1">
        <f t="array" ref="O54">SUM(COUNTIF(F54:F3630,{"Individual","Dealer","Trustmark Dealer"}))</f>
        <v>3525</v>
      </c>
      <c r="P54">
        <f t="shared" si="4"/>
        <v>2410</v>
      </c>
      <c r="Q54">
        <f t="shared" si="5"/>
        <v>0.61872340425531913</v>
      </c>
      <c r="R54" s="16">
        <f t="shared" si="6"/>
        <v>1214043.5083838031</v>
      </c>
    </row>
    <row r="55" spans="1:18" x14ac:dyDescent="0.3">
      <c r="A55" t="s">
        <v>174</v>
      </c>
      <c r="B55">
        <v>2014</v>
      </c>
      <c r="C55" s="1">
        <v>525000</v>
      </c>
      <c r="D55">
        <v>92000</v>
      </c>
      <c r="E55" t="s">
        <v>14</v>
      </c>
      <c r="F55" t="s">
        <v>11</v>
      </c>
      <c r="G55" t="s">
        <v>12</v>
      </c>
      <c r="H55" t="s">
        <v>121</v>
      </c>
      <c r="I55">
        <f t="shared" si="7"/>
        <v>3524</v>
      </c>
      <c r="J55">
        <f t="shared" si="0"/>
        <v>12</v>
      </c>
      <c r="K55" t="str">
        <f t="shared" si="1"/>
        <v>medium</v>
      </c>
      <c r="L55" s="1">
        <f t="shared" si="2"/>
        <v>471110.43274687853</v>
      </c>
      <c r="M55" cm="1">
        <f t="array" ref="M55">SUM(COUNTIF(E55:E3631,{"Petrol","Diesel","CNG","LPG","Electric"}))</f>
        <v>3524</v>
      </c>
      <c r="N55">
        <f t="shared" si="3"/>
        <v>3524</v>
      </c>
      <c r="O55" cm="1">
        <f t="array" ref="O55">SUM(COUNTIF(F55:F3631,{"Individual","Dealer","Trustmark Dealer"}))</f>
        <v>3524</v>
      </c>
      <c r="P55">
        <f t="shared" si="4"/>
        <v>2409</v>
      </c>
      <c r="Q55">
        <f t="shared" si="5"/>
        <v>0.6188989784335982</v>
      </c>
      <c r="R55" s="16">
        <f t="shared" si="6"/>
        <v>1214098.6752200646</v>
      </c>
    </row>
    <row r="56" spans="1:18" x14ac:dyDescent="0.3">
      <c r="A56" t="s">
        <v>163</v>
      </c>
      <c r="B56">
        <v>2009</v>
      </c>
      <c r="C56" s="1">
        <v>151000</v>
      </c>
      <c r="D56">
        <v>66764</v>
      </c>
      <c r="E56" t="s">
        <v>10</v>
      </c>
      <c r="F56" t="s">
        <v>11</v>
      </c>
      <c r="G56" t="s">
        <v>12</v>
      </c>
      <c r="H56" t="s">
        <v>126</v>
      </c>
      <c r="I56">
        <f t="shared" si="7"/>
        <v>3523</v>
      </c>
      <c r="J56">
        <f t="shared" si="0"/>
        <v>17</v>
      </c>
      <c r="K56" t="str">
        <f t="shared" si="1"/>
        <v>budget</v>
      </c>
      <c r="L56" s="1">
        <f t="shared" si="2"/>
        <v>471095.13624751632</v>
      </c>
      <c r="M56" cm="1">
        <f t="array" ref="M56">SUM(COUNTIF(E56:E3632,{"Petrol","Diesel","CNG","LPG","Electric"}))</f>
        <v>3523</v>
      </c>
      <c r="N56">
        <f t="shared" si="3"/>
        <v>3523</v>
      </c>
      <c r="O56" cm="1">
        <f t="array" ref="O56">SUM(COUNTIF(F56:F3632,{"Individual","Dealer","Trustmark Dealer"}))</f>
        <v>3523</v>
      </c>
      <c r="P56">
        <f t="shared" si="4"/>
        <v>2408</v>
      </c>
      <c r="Q56">
        <f t="shared" si="5"/>
        <v>0.61879080329264835</v>
      </c>
      <c r="R56" s="16">
        <f t="shared" si="6"/>
        <v>1214146.7025748133</v>
      </c>
    </row>
    <row r="57" spans="1:18" x14ac:dyDescent="0.3">
      <c r="A57" t="s">
        <v>163</v>
      </c>
      <c r="B57">
        <v>2009</v>
      </c>
      <c r="C57" s="1">
        <v>140000</v>
      </c>
      <c r="D57">
        <v>100000</v>
      </c>
      <c r="E57" t="s">
        <v>10</v>
      </c>
      <c r="F57" t="s">
        <v>25</v>
      </c>
      <c r="G57" t="s">
        <v>12</v>
      </c>
      <c r="H57" t="s">
        <v>121</v>
      </c>
      <c r="I57">
        <f t="shared" si="7"/>
        <v>3522</v>
      </c>
      <c r="J57">
        <f t="shared" si="0"/>
        <v>17</v>
      </c>
      <c r="K57" t="str">
        <f t="shared" si="1"/>
        <v>budget</v>
      </c>
      <c r="L57" s="1">
        <f t="shared" si="2"/>
        <v>471186.02072685974</v>
      </c>
      <c r="M57" cm="1">
        <f t="array" ref="M57">SUM(COUNTIF(E57:E3633,{"Petrol","Diesel","CNG","LPG","Electric"}))</f>
        <v>3522</v>
      </c>
      <c r="N57">
        <f t="shared" si="3"/>
        <v>3522</v>
      </c>
      <c r="O57" cm="1">
        <f t="array" ref="O57">SUM(COUNTIF(F57:F3633,{"Individual","Dealer","Trustmark Dealer"}))</f>
        <v>3522</v>
      </c>
      <c r="P57">
        <f t="shared" si="4"/>
        <v>2407</v>
      </c>
      <c r="Q57">
        <f t="shared" si="5"/>
        <v>0.61896649630891543</v>
      </c>
      <c r="R57" s="16">
        <f t="shared" si="6"/>
        <v>1214254.6286376424</v>
      </c>
    </row>
    <row r="58" spans="1:18" x14ac:dyDescent="0.3">
      <c r="A58" t="s">
        <v>175</v>
      </c>
      <c r="B58">
        <v>2010</v>
      </c>
      <c r="C58" s="1">
        <v>280000</v>
      </c>
      <c r="D58">
        <v>350000</v>
      </c>
      <c r="E58" t="s">
        <v>14</v>
      </c>
      <c r="F58" t="s">
        <v>25</v>
      </c>
      <c r="G58" t="s">
        <v>12</v>
      </c>
      <c r="H58" t="s">
        <v>126</v>
      </c>
      <c r="I58">
        <f t="shared" si="7"/>
        <v>3521</v>
      </c>
      <c r="J58">
        <f t="shared" si="0"/>
        <v>16</v>
      </c>
      <c r="K58" t="str">
        <f t="shared" si="1"/>
        <v>budget</v>
      </c>
      <c r="L58" s="1">
        <f t="shared" si="2"/>
        <v>471280.08094291395</v>
      </c>
      <c r="M58" cm="1">
        <f t="array" ref="M58">SUM(COUNTIF(E58:E3634,{"Petrol","Diesel","CNG","LPG","Electric"}))</f>
        <v>3521</v>
      </c>
      <c r="N58">
        <f t="shared" si="3"/>
        <v>3521</v>
      </c>
      <c r="O58" cm="1">
        <f t="array" ref="O58">SUM(COUNTIF(F58:F3634,{"Individual","Dealer","Trustmark Dealer"}))</f>
        <v>3521</v>
      </c>
      <c r="P58">
        <f t="shared" si="4"/>
        <v>2406</v>
      </c>
      <c r="Q58">
        <f t="shared" si="5"/>
        <v>0.61885827889804035</v>
      </c>
      <c r="R58" s="16">
        <f t="shared" si="6"/>
        <v>1214369.1991626311</v>
      </c>
    </row>
    <row r="59" spans="1:18" x14ac:dyDescent="0.3">
      <c r="A59" t="s">
        <v>176</v>
      </c>
      <c r="B59">
        <v>2011</v>
      </c>
      <c r="C59" s="1">
        <v>350000</v>
      </c>
      <c r="D59">
        <v>230000</v>
      </c>
      <c r="E59" t="s">
        <v>14</v>
      </c>
      <c r="F59" t="s">
        <v>25</v>
      </c>
      <c r="G59" t="s">
        <v>12</v>
      </c>
      <c r="H59" t="s">
        <v>121</v>
      </c>
      <c r="I59">
        <f t="shared" si="7"/>
        <v>3520</v>
      </c>
      <c r="J59">
        <f t="shared" si="0"/>
        <v>15</v>
      </c>
      <c r="K59" t="str">
        <f t="shared" si="1"/>
        <v>budget</v>
      </c>
      <c r="L59" s="1">
        <f t="shared" si="2"/>
        <v>471334.421875</v>
      </c>
      <c r="M59" cm="1">
        <f t="array" ref="M59">SUM(COUNTIF(E59:E3635,{"Petrol","Diesel","CNG","LPG","Electric"}))</f>
        <v>3520</v>
      </c>
      <c r="N59">
        <f t="shared" si="3"/>
        <v>3520</v>
      </c>
      <c r="O59" cm="1">
        <f t="array" ref="O59">SUM(COUNTIF(F59:F3635,{"Individual","Dealer","Trustmark Dealer"}))</f>
        <v>3520</v>
      </c>
      <c r="P59">
        <f t="shared" si="4"/>
        <v>2405</v>
      </c>
      <c r="Q59">
        <f t="shared" si="5"/>
        <v>0.61903409090909089</v>
      </c>
      <c r="R59" s="16">
        <f t="shared" si="6"/>
        <v>1214555.4645629011</v>
      </c>
    </row>
    <row r="60" spans="1:18" x14ac:dyDescent="0.3">
      <c r="A60" t="s">
        <v>177</v>
      </c>
      <c r="B60">
        <v>2017</v>
      </c>
      <c r="C60" s="1">
        <v>570000</v>
      </c>
      <c r="D60">
        <v>60000</v>
      </c>
      <c r="E60" t="s">
        <v>14</v>
      </c>
      <c r="F60" t="s">
        <v>25</v>
      </c>
      <c r="G60" t="s">
        <v>12</v>
      </c>
      <c r="H60" t="s">
        <v>121</v>
      </c>
      <c r="I60">
        <f t="shared" si="7"/>
        <v>3519</v>
      </c>
      <c r="J60">
        <f t="shared" si="0"/>
        <v>9</v>
      </c>
      <c r="K60" t="str">
        <f t="shared" si="1"/>
        <v>medium</v>
      </c>
      <c r="L60" s="1">
        <f t="shared" si="2"/>
        <v>471368.90167661267</v>
      </c>
      <c r="M60" cm="1">
        <f t="array" ref="M60">SUM(COUNTIF(E60:E3636,{"Petrol","Diesel","CNG","LPG","Electric"}))</f>
        <v>3519</v>
      </c>
      <c r="N60">
        <f t="shared" si="3"/>
        <v>3519</v>
      </c>
      <c r="O60" cm="1">
        <f t="array" ref="O60">SUM(COUNTIF(F60:F3636,{"Individual","Dealer","Trustmark Dealer"}))</f>
        <v>3519</v>
      </c>
      <c r="P60">
        <f t="shared" si="4"/>
        <v>2404</v>
      </c>
      <c r="Q60">
        <f t="shared" si="5"/>
        <v>0.61892583120204603</v>
      </c>
      <c r="R60" s="16">
        <f t="shared" si="6"/>
        <v>1214702.4368089952</v>
      </c>
    </row>
    <row r="61" spans="1:18" x14ac:dyDescent="0.3">
      <c r="A61" t="s">
        <v>173</v>
      </c>
      <c r="B61">
        <v>2018</v>
      </c>
      <c r="C61" s="1">
        <v>300000</v>
      </c>
      <c r="D61">
        <v>31000</v>
      </c>
      <c r="E61" t="s">
        <v>10</v>
      </c>
      <c r="F61" t="s">
        <v>25</v>
      </c>
      <c r="G61" t="s">
        <v>12</v>
      </c>
      <c r="H61" t="s">
        <v>121</v>
      </c>
      <c r="I61">
        <f t="shared" si="7"/>
        <v>3518</v>
      </c>
      <c r="J61">
        <f t="shared" si="0"/>
        <v>8</v>
      </c>
      <c r="K61" t="str">
        <f t="shared" si="1"/>
        <v>budget</v>
      </c>
      <c r="L61" s="1">
        <f t="shared" si="2"/>
        <v>471340.86554860714</v>
      </c>
      <c r="M61" cm="1">
        <f t="array" ref="M61">SUM(COUNTIF(E61:E3637,{"Petrol","Diesel","CNG","LPG","Electric"}))</f>
        <v>3518</v>
      </c>
      <c r="N61">
        <f t="shared" si="3"/>
        <v>3518</v>
      </c>
      <c r="O61" cm="1">
        <f t="array" ref="O61">SUM(COUNTIF(F61:F3637,{"Individual","Dealer","Trustmark Dealer"}))</f>
        <v>3518</v>
      </c>
      <c r="P61">
        <f t="shared" si="4"/>
        <v>2404</v>
      </c>
      <c r="Q61">
        <f t="shared" si="5"/>
        <v>0.61881750994883455</v>
      </c>
      <c r="R61" s="16">
        <f t="shared" si="6"/>
        <v>1214725.3514291677</v>
      </c>
    </row>
    <row r="62" spans="1:18" x14ac:dyDescent="0.3">
      <c r="A62" t="s">
        <v>178</v>
      </c>
      <c r="B62">
        <v>2007</v>
      </c>
      <c r="C62" s="1">
        <v>100000</v>
      </c>
      <c r="D62">
        <v>39000</v>
      </c>
      <c r="E62" t="s">
        <v>14</v>
      </c>
      <c r="F62" t="s">
        <v>25</v>
      </c>
      <c r="G62" t="s">
        <v>12</v>
      </c>
      <c r="H62" t="s">
        <v>121</v>
      </c>
      <c r="I62">
        <f t="shared" si="7"/>
        <v>3517</v>
      </c>
      <c r="J62">
        <f t="shared" si="0"/>
        <v>19</v>
      </c>
      <c r="K62" t="str">
        <f t="shared" si="1"/>
        <v>budget</v>
      </c>
      <c r="L62" s="1">
        <f t="shared" si="2"/>
        <v>471389.58345180552</v>
      </c>
      <c r="M62" cm="1">
        <f t="array" ref="M62">SUM(COUNTIF(E62:E3638,{"Petrol","Diesel","CNG","LPG","Electric"}))</f>
        <v>3517</v>
      </c>
      <c r="N62">
        <f t="shared" si="3"/>
        <v>3517</v>
      </c>
      <c r="O62" cm="1">
        <f t="array" ref="O62">SUM(COUNTIF(F62:F3638,{"Individual","Dealer","Trustmark Dealer"}))</f>
        <v>3517</v>
      </c>
      <c r="P62">
        <f t="shared" si="4"/>
        <v>2404</v>
      </c>
      <c r="Q62">
        <f t="shared" si="5"/>
        <v>0.61870912709695769</v>
      </c>
      <c r="R62" s="16">
        <f t="shared" si="6"/>
        <v>1214745.214865271</v>
      </c>
    </row>
    <row r="63" spans="1:18" x14ac:dyDescent="0.3">
      <c r="A63" t="s">
        <v>179</v>
      </c>
      <c r="B63">
        <v>2009</v>
      </c>
      <c r="C63" s="1">
        <v>500000</v>
      </c>
      <c r="D63">
        <v>120000</v>
      </c>
      <c r="E63" t="s">
        <v>14</v>
      </c>
      <c r="F63" t="s">
        <v>25</v>
      </c>
      <c r="G63" t="s">
        <v>12</v>
      </c>
      <c r="H63" t="s">
        <v>154</v>
      </c>
      <c r="I63">
        <f t="shared" si="7"/>
        <v>3516</v>
      </c>
      <c r="J63">
        <f t="shared" si="0"/>
        <v>17</v>
      </c>
      <c r="K63" t="str">
        <f t="shared" si="1"/>
        <v>budget</v>
      </c>
      <c r="L63" s="1">
        <f t="shared" si="2"/>
        <v>471495.21188850969</v>
      </c>
      <c r="M63" cm="1">
        <f t="array" ref="M63">SUM(COUNTIF(E63:E3639,{"Petrol","Diesel","CNG","LPG","Electric"}))</f>
        <v>3516</v>
      </c>
      <c r="N63">
        <f t="shared" si="3"/>
        <v>3516</v>
      </c>
      <c r="O63" cm="1">
        <f t="array" ref="O63">SUM(COUNTIF(F63:F3639,{"Individual","Dealer","Trustmark Dealer"}))</f>
        <v>3516</v>
      </c>
      <c r="P63">
        <f t="shared" si="4"/>
        <v>2403</v>
      </c>
      <c r="Q63">
        <f t="shared" si="5"/>
        <v>0.6186006825938567</v>
      </c>
      <c r="R63" s="16">
        <f t="shared" si="6"/>
        <v>1215033.6921008332</v>
      </c>
    </row>
    <row r="64" spans="1:18" x14ac:dyDescent="0.3">
      <c r="A64" t="s">
        <v>180</v>
      </c>
      <c r="B64">
        <v>2014</v>
      </c>
      <c r="C64" s="1">
        <v>125000</v>
      </c>
      <c r="D64">
        <v>166000</v>
      </c>
      <c r="E64" t="s">
        <v>14</v>
      </c>
      <c r="F64" t="s">
        <v>25</v>
      </c>
      <c r="G64" t="s">
        <v>12</v>
      </c>
      <c r="H64" t="s">
        <v>151</v>
      </c>
      <c r="I64">
        <f t="shared" si="7"/>
        <v>3515</v>
      </c>
      <c r="J64">
        <f t="shared" si="0"/>
        <v>12</v>
      </c>
      <c r="K64" t="str">
        <f t="shared" si="1"/>
        <v>budget</v>
      </c>
      <c r="L64" s="1">
        <f t="shared" si="2"/>
        <v>471487.10241820768</v>
      </c>
      <c r="M64" cm="1">
        <f t="array" ref="M64">SUM(COUNTIF(E64:E3640,{"Petrol","Diesel","CNG","LPG","Electric"}))</f>
        <v>3515</v>
      </c>
      <c r="N64">
        <f t="shared" si="3"/>
        <v>3515</v>
      </c>
      <c r="O64" cm="1">
        <f t="array" ref="O64">SUM(COUNTIF(F64:F3640,{"Individual","Dealer","Trustmark Dealer"}))</f>
        <v>3515</v>
      </c>
      <c r="P64">
        <f t="shared" si="4"/>
        <v>2402</v>
      </c>
      <c r="Q64">
        <f t="shared" si="5"/>
        <v>0.61877667140825032</v>
      </c>
      <c r="R64" s="16">
        <f t="shared" si="6"/>
        <v>1215096.3790336656</v>
      </c>
    </row>
    <row r="65" spans="1:18" x14ac:dyDescent="0.3">
      <c r="A65" t="s">
        <v>181</v>
      </c>
      <c r="B65">
        <v>2006</v>
      </c>
      <c r="C65" s="1">
        <v>130000</v>
      </c>
      <c r="D65">
        <v>110000</v>
      </c>
      <c r="E65" t="s">
        <v>10</v>
      </c>
      <c r="F65" t="s">
        <v>25</v>
      </c>
      <c r="G65" t="s">
        <v>12</v>
      </c>
      <c r="H65" t="s">
        <v>154</v>
      </c>
      <c r="I65">
        <f t="shared" si="7"/>
        <v>3514</v>
      </c>
      <c r="J65">
        <f t="shared" si="0"/>
        <v>20</v>
      </c>
      <c r="K65" t="str">
        <f t="shared" si="1"/>
        <v>budget</v>
      </c>
      <c r="L65" s="1">
        <f t="shared" si="2"/>
        <v>471585.70432555495</v>
      </c>
      <c r="M65" cm="1">
        <f t="array" ref="M65">SUM(COUNTIF(E65:E3641,{"Petrol","Diesel","CNG","LPG","Electric"}))</f>
        <v>3514</v>
      </c>
      <c r="N65">
        <f t="shared" si="3"/>
        <v>3514</v>
      </c>
      <c r="O65" cm="1">
        <f t="array" ref="O65">SUM(COUNTIF(F65:F3641,{"Individual","Dealer","Trustmark Dealer"}))</f>
        <v>3514</v>
      </c>
      <c r="P65">
        <f t="shared" si="4"/>
        <v>2401</v>
      </c>
      <c r="Q65">
        <f t="shared" si="5"/>
        <v>0.61895276038702329</v>
      </c>
      <c r="R65" s="16">
        <f t="shared" si="6"/>
        <v>1215371.2409517164</v>
      </c>
    </row>
    <row r="66" spans="1:18" x14ac:dyDescent="0.3">
      <c r="A66" t="s">
        <v>182</v>
      </c>
      <c r="B66">
        <v>2017</v>
      </c>
      <c r="C66" s="1">
        <v>925000</v>
      </c>
      <c r="D66">
        <v>35000</v>
      </c>
      <c r="E66" t="s">
        <v>14</v>
      </c>
      <c r="F66" t="s">
        <v>25</v>
      </c>
      <c r="G66" t="s">
        <v>12</v>
      </c>
      <c r="H66" t="s">
        <v>121</v>
      </c>
      <c r="I66">
        <f t="shared" ref="I66:I129" si="8">COUNTA(A66:A3642)</f>
        <v>3513</v>
      </c>
      <c r="J66">
        <f t="shared" ref="J66:J129" si="9">2026-B66</f>
        <v>9</v>
      </c>
      <c r="K66" t="str">
        <f t="shared" ref="K66:K129" si="10">IF(C66&lt;=500000,"budget",IF(C66&lt;=1000000,"medium","premimum"))</f>
        <v>medium</v>
      </c>
      <c r="L66" s="1">
        <f t="shared" ref="L66:L129" si="11">AVERAGE(C66:C3642)</f>
        <v>471682.93908340449</v>
      </c>
      <c r="M66" cm="1">
        <f t="array" ref="M66">SUM(COUNTIF(E66:E3642,{"Petrol","Diesel","CNG","LPG","Electric"}))</f>
        <v>3513</v>
      </c>
      <c r="N66">
        <f t="shared" ref="N66:N129" si="12">COUNTIF(G66:G3642,"Automatic")
 +COUNTIF(G66:G3642,"Manual")</f>
        <v>3513</v>
      </c>
      <c r="O66" cm="1">
        <f t="array" ref="O66">SUM(COUNTIF(F66:F3642,{"Individual","Dealer","Trustmark Dealer"}))</f>
        <v>3513</v>
      </c>
      <c r="P66">
        <f t="shared" ref="P66:P129" si="13">COUNTIF(J66:J3642,"&gt;10")</f>
        <v>2400</v>
      </c>
      <c r="Q66">
        <f t="shared" ref="Q66:Q129" si="14">COUNTIF(H66:H3642,"First Owner")/COUNTA(H66:H3642)</f>
        <v>0.61912894961571308</v>
      </c>
      <c r="R66" s="16">
        <f t="shared" ref="R66:R129" si="15">AVERAGEIF(E66:E3642,"Petrol",C66:C3642) + AVERAGEIF(E66:E3642,"Diesel",C66:C3642) + AVERAGEIF(E66:E3642,"CNG",C66:C3642)</f>
        <v>1215491.9583183487</v>
      </c>
    </row>
    <row r="67" spans="1:18" x14ac:dyDescent="0.3">
      <c r="A67" t="s">
        <v>183</v>
      </c>
      <c r="B67">
        <v>2018</v>
      </c>
      <c r="C67" s="1">
        <v>750000</v>
      </c>
      <c r="D67">
        <v>60000</v>
      </c>
      <c r="E67" t="s">
        <v>14</v>
      </c>
      <c r="F67" t="s">
        <v>25</v>
      </c>
      <c r="G67" t="s">
        <v>12</v>
      </c>
      <c r="H67" t="s">
        <v>121</v>
      </c>
      <c r="I67">
        <f t="shared" si="8"/>
        <v>3512</v>
      </c>
      <c r="J67">
        <f t="shared" si="9"/>
        <v>8</v>
      </c>
      <c r="K67" t="str">
        <f t="shared" si="10"/>
        <v>medium</v>
      </c>
      <c r="L67" s="1">
        <f t="shared" si="11"/>
        <v>471553.8624715262</v>
      </c>
      <c r="M67" cm="1">
        <f t="array" ref="M67">SUM(COUNTIF(E67:E3643,{"Petrol","Diesel","CNG","LPG","Electric"}))</f>
        <v>3512</v>
      </c>
      <c r="N67">
        <f t="shared" si="12"/>
        <v>3512</v>
      </c>
      <c r="O67" cm="1">
        <f t="array" ref="O67">SUM(COUNTIF(F67:F3643,{"Individual","Dealer","Trustmark Dealer"}))</f>
        <v>3512</v>
      </c>
      <c r="P67">
        <f t="shared" si="13"/>
        <v>2400</v>
      </c>
      <c r="Q67">
        <f t="shared" si="14"/>
        <v>0.61902050113895213</v>
      </c>
      <c r="R67" s="16">
        <f t="shared" si="15"/>
        <v>1215314.3865769971</v>
      </c>
    </row>
    <row r="68" spans="1:18" x14ac:dyDescent="0.3">
      <c r="A68" t="s">
        <v>184</v>
      </c>
      <c r="B68">
        <v>2007</v>
      </c>
      <c r="C68" s="1">
        <v>200000</v>
      </c>
      <c r="D68">
        <v>54000</v>
      </c>
      <c r="E68" t="s">
        <v>10</v>
      </c>
      <c r="F68" t="s">
        <v>25</v>
      </c>
      <c r="G68" t="s">
        <v>19</v>
      </c>
      <c r="H68" t="s">
        <v>126</v>
      </c>
      <c r="I68">
        <f t="shared" si="8"/>
        <v>3511</v>
      </c>
      <c r="J68">
        <f t="shared" si="9"/>
        <v>19</v>
      </c>
      <c r="K68" t="str">
        <f t="shared" si="10"/>
        <v>budget</v>
      </c>
      <c r="L68" s="1">
        <f t="shared" si="11"/>
        <v>471474.55568214186</v>
      </c>
      <c r="M68" cm="1">
        <f t="array" ref="M68">SUM(COUNTIF(E68:E3644,{"Petrol","Diesel","CNG","LPG","Electric"}))</f>
        <v>3511</v>
      </c>
      <c r="N68">
        <f t="shared" si="12"/>
        <v>3511</v>
      </c>
      <c r="O68" cm="1">
        <f t="array" ref="O68">SUM(COUNTIF(F68:F3644,{"Individual","Dealer","Trustmark Dealer"}))</f>
        <v>3511</v>
      </c>
      <c r="P68">
        <f t="shared" si="13"/>
        <v>2400</v>
      </c>
      <c r="Q68">
        <f t="shared" si="14"/>
        <v>0.61891199088578752</v>
      </c>
      <c r="R68" s="16">
        <f t="shared" si="15"/>
        <v>1215235.7077328807</v>
      </c>
    </row>
    <row r="69" spans="1:18" x14ac:dyDescent="0.3">
      <c r="A69" t="s">
        <v>185</v>
      </c>
      <c r="B69">
        <v>2010</v>
      </c>
      <c r="C69" s="1">
        <v>248000</v>
      </c>
      <c r="D69">
        <v>63000</v>
      </c>
      <c r="E69" t="s">
        <v>10</v>
      </c>
      <c r="F69" t="s">
        <v>25</v>
      </c>
      <c r="G69" t="s">
        <v>12</v>
      </c>
      <c r="H69" t="s">
        <v>126</v>
      </c>
      <c r="I69">
        <f t="shared" si="8"/>
        <v>3510</v>
      </c>
      <c r="J69">
        <f t="shared" si="9"/>
        <v>16</v>
      </c>
      <c r="K69" t="str">
        <f t="shared" si="10"/>
        <v>budget</v>
      </c>
      <c r="L69" s="1">
        <f t="shared" si="11"/>
        <v>471551.89886039885</v>
      </c>
      <c r="M69" cm="1">
        <f t="array" ref="M69">SUM(COUNTIF(E69:E3645,{"Petrol","Diesel","CNG","LPG","Electric"}))</f>
        <v>3510</v>
      </c>
      <c r="N69">
        <f t="shared" si="12"/>
        <v>3510</v>
      </c>
      <c r="O69" cm="1">
        <f t="array" ref="O69">SUM(COUNTIF(F69:F3645,{"Individual","Dealer","Trustmark Dealer"}))</f>
        <v>3510</v>
      </c>
      <c r="P69">
        <f t="shared" si="13"/>
        <v>2399</v>
      </c>
      <c r="Q69">
        <f t="shared" si="14"/>
        <v>0.61908831908831907</v>
      </c>
      <c r="R69" s="16">
        <f t="shared" si="15"/>
        <v>1215315.0253575151</v>
      </c>
    </row>
    <row r="70" spans="1:18" x14ac:dyDescent="0.3">
      <c r="A70" t="s">
        <v>186</v>
      </c>
      <c r="B70">
        <v>2014</v>
      </c>
      <c r="C70" s="1">
        <v>450000</v>
      </c>
      <c r="D70">
        <v>120000</v>
      </c>
      <c r="E70" t="s">
        <v>14</v>
      </c>
      <c r="F70" t="s">
        <v>25</v>
      </c>
      <c r="G70" t="s">
        <v>12</v>
      </c>
      <c r="H70" t="s">
        <v>126</v>
      </c>
      <c r="I70">
        <f t="shared" si="8"/>
        <v>3509</v>
      </c>
      <c r="J70">
        <f t="shared" si="9"/>
        <v>12</v>
      </c>
      <c r="K70" t="str">
        <f t="shared" si="10"/>
        <v>budget</v>
      </c>
      <c r="L70" s="1">
        <f t="shared" si="11"/>
        <v>471615.60701054434</v>
      </c>
      <c r="M70" cm="1">
        <f t="array" ref="M70">SUM(COUNTIF(E70:E3646,{"Petrol","Diesel","CNG","LPG","Electric"}))</f>
        <v>3509</v>
      </c>
      <c r="N70">
        <f t="shared" si="12"/>
        <v>3509</v>
      </c>
      <c r="O70" cm="1">
        <f t="array" ref="O70">SUM(COUNTIF(F70:F3646,{"Individual","Dealer","Trustmark Dealer"}))</f>
        <v>3509</v>
      </c>
      <c r="P70">
        <f t="shared" si="13"/>
        <v>2398</v>
      </c>
      <c r="Q70">
        <f t="shared" si="14"/>
        <v>0.61926474779139351</v>
      </c>
      <c r="R70" s="16">
        <f t="shared" si="15"/>
        <v>1215365.9336206585</v>
      </c>
    </row>
    <row r="71" spans="1:18" x14ac:dyDescent="0.3">
      <c r="A71" t="s">
        <v>187</v>
      </c>
      <c r="B71">
        <v>2005</v>
      </c>
      <c r="C71" s="1">
        <v>80000</v>
      </c>
      <c r="D71">
        <v>120000</v>
      </c>
      <c r="E71" t="s">
        <v>10</v>
      </c>
      <c r="F71" t="s">
        <v>25</v>
      </c>
      <c r="G71" t="s">
        <v>12</v>
      </c>
      <c r="H71" t="s">
        <v>154</v>
      </c>
      <c r="I71">
        <f t="shared" si="8"/>
        <v>3508</v>
      </c>
      <c r="J71">
        <f t="shared" si="9"/>
        <v>21</v>
      </c>
      <c r="K71" t="str">
        <f t="shared" si="10"/>
        <v>budget</v>
      </c>
      <c r="L71" s="1">
        <f t="shared" si="11"/>
        <v>471621.76881413913</v>
      </c>
      <c r="M71" cm="1">
        <f t="array" ref="M71">SUM(COUNTIF(E71:E3647,{"Petrol","Diesel","CNG","LPG","Electric"}))</f>
        <v>3508</v>
      </c>
      <c r="N71">
        <f t="shared" si="12"/>
        <v>3508</v>
      </c>
      <c r="O71" cm="1">
        <f t="array" ref="O71">SUM(COUNTIF(F71:F3647,{"Individual","Dealer","Trustmark Dealer"}))</f>
        <v>3508</v>
      </c>
      <c r="P71">
        <f t="shared" si="13"/>
        <v>2397</v>
      </c>
      <c r="Q71">
        <f t="shared" si="14"/>
        <v>0.61944127708095786</v>
      </c>
      <c r="R71" s="16">
        <f t="shared" si="15"/>
        <v>1215457.1372934324</v>
      </c>
    </row>
    <row r="72" spans="1:18" x14ac:dyDescent="0.3">
      <c r="A72" t="s">
        <v>188</v>
      </c>
      <c r="B72">
        <v>2014</v>
      </c>
      <c r="C72" s="1">
        <v>650000</v>
      </c>
      <c r="D72">
        <v>76000</v>
      </c>
      <c r="E72" t="s">
        <v>10</v>
      </c>
      <c r="F72" t="s">
        <v>25</v>
      </c>
      <c r="G72" t="s">
        <v>12</v>
      </c>
      <c r="H72" t="s">
        <v>126</v>
      </c>
      <c r="I72">
        <f t="shared" si="8"/>
        <v>3507</v>
      </c>
      <c r="J72">
        <f t="shared" si="9"/>
        <v>12</v>
      </c>
      <c r="K72" t="str">
        <f t="shared" si="10"/>
        <v>medium</v>
      </c>
      <c r="L72" s="1">
        <f t="shared" si="11"/>
        <v>471733.43741089251</v>
      </c>
      <c r="M72" cm="1">
        <f t="array" ref="M72">SUM(COUNTIF(E72:E3648,{"Petrol","Diesel","CNG","LPG","Electric"}))</f>
        <v>3507</v>
      </c>
      <c r="N72">
        <f t="shared" si="12"/>
        <v>3507</v>
      </c>
      <c r="O72" cm="1">
        <f t="array" ref="O72">SUM(COUNTIF(F72:F3648,{"Individual","Dealer","Trustmark Dealer"}))</f>
        <v>3507</v>
      </c>
      <c r="P72">
        <f t="shared" si="13"/>
        <v>2396</v>
      </c>
      <c r="Q72">
        <f t="shared" si="14"/>
        <v>0.61961790704305675</v>
      </c>
      <c r="R72" s="16">
        <f t="shared" si="15"/>
        <v>1215607.9278005012</v>
      </c>
    </row>
    <row r="73" spans="1:18" x14ac:dyDescent="0.3">
      <c r="A73" t="s">
        <v>189</v>
      </c>
      <c r="B73">
        <v>2015</v>
      </c>
      <c r="C73" s="1">
        <v>450000</v>
      </c>
      <c r="D73">
        <v>80000</v>
      </c>
      <c r="E73" t="s">
        <v>14</v>
      </c>
      <c r="F73" t="s">
        <v>25</v>
      </c>
      <c r="G73" t="s">
        <v>12</v>
      </c>
      <c r="H73" t="s">
        <v>121</v>
      </c>
      <c r="I73">
        <f t="shared" si="8"/>
        <v>3506</v>
      </c>
      <c r="J73">
        <f t="shared" si="9"/>
        <v>11</v>
      </c>
      <c r="K73" t="str">
        <f t="shared" si="10"/>
        <v>budget</v>
      </c>
      <c r="L73" s="1">
        <f t="shared" si="11"/>
        <v>471682.59127210494</v>
      </c>
      <c r="M73" cm="1">
        <f t="array" ref="M73">SUM(COUNTIF(E73:E3649,{"Petrol","Diesel","CNG","LPG","Electric"}))</f>
        <v>3506</v>
      </c>
      <c r="N73">
        <f t="shared" si="12"/>
        <v>3506</v>
      </c>
      <c r="O73" cm="1">
        <f t="array" ref="O73">SUM(COUNTIF(F73:F3649,{"Individual","Dealer","Trustmark Dealer"}))</f>
        <v>3506</v>
      </c>
      <c r="P73">
        <f t="shared" si="13"/>
        <v>2395</v>
      </c>
      <c r="Q73">
        <f t="shared" si="14"/>
        <v>0.61979463776383348</v>
      </c>
      <c r="R73" s="16">
        <f t="shared" si="15"/>
        <v>1215420.0153236308</v>
      </c>
    </row>
    <row r="74" spans="1:18" x14ac:dyDescent="0.3">
      <c r="A74" t="s">
        <v>190</v>
      </c>
      <c r="B74">
        <v>2019</v>
      </c>
      <c r="C74" s="1">
        <v>650000</v>
      </c>
      <c r="D74">
        <v>25000</v>
      </c>
      <c r="E74" t="s">
        <v>14</v>
      </c>
      <c r="F74" t="s">
        <v>25</v>
      </c>
      <c r="G74" t="s">
        <v>12</v>
      </c>
      <c r="H74" t="s">
        <v>121</v>
      </c>
      <c r="I74">
        <f t="shared" si="8"/>
        <v>3505</v>
      </c>
      <c r="J74">
        <f t="shared" si="9"/>
        <v>7</v>
      </c>
      <c r="K74" t="str">
        <f t="shared" si="10"/>
        <v>medium</v>
      </c>
      <c r="L74" s="1">
        <f t="shared" si="11"/>
        <v>471688.77746077033</v>
      </c>
      <c r="M74" cm="1">
        <f t="array" ref="M74">SUM(COUNTIF(E74:E3650,{"Petrol","Diesel","CNG","LPG","Electric"}))</f>
        <v>3505</v>
      </c>
      <c r="N74">
        <f t="shared" si="12"/>
        <v>3505</v>
      </c>
      <c r="O74" cm="1">
        <f t="array" ref="O74">SUM(COUNTIF(F74:F3650,{"Individual","Dealer","Trustmark Dealer"}))</f>
        <v>3505</v>
      </c>
      <c r="P74">
        <f t="shared" si="13"/>
        <v>2394</v>
      </c>
      <c r="Q74">
        <f t="shared" si="14"/>
        <v>0.61968616262482168</v>
      </c>
      <c r="R74" s="16">
        <f t="shared" si="15"/>
        <v>1215511.3224019294</v>
      </c>
    </row>
    <row r="75" spans="1:18" x14ac:dyDescent="0.3">
      <c r="A75" t="s">
        <v>191</v>
      </c>
      <c r="B75">
        <v>2016</v>
      </c>
      <c r="C75" s="1">
        <v>495000</v>
      </c>
      <c r="D75">
        <v>11958</v>
      </c>
      <c r="E75" t="s">
        <v>10</v>
      </c>
      <c r="F75" t="s">
        <v>11</v>
      </c>
      <c r="G75" t="s">
        <v>12</v>
      </c>
      <c r="H75" t="s">
        <v>121</v>
      </c>
      <c r="I75">
        <f t="shared" si="8"/>
        <v>3504</v>
      </c>
      <c r="J75">
        <f t="shared" si="9"/>
        <v>10</v>
      </c>
      <c r="K75" t="str">
        <f t="shared" si="10"/>
        <v>budget</v>
      </c>
      <c r="L75" s="1">
        <f t="shared" si="11"/>
        <v>471637.88955479453</v>
      </c>
      <c r="M75" cm="1">
        <f t="array" ref="M75">SUM(COUNTIF(E75:E3651,{"Petrol","Diesel","CNG","LPG","Electric"}))</f>
        <v>3504</v>
      </c>
      <c r="N75">
        <f t="shared" si="12"/>
        <v>3504</v>
      </c>
      <c r="O75" cm="1">
        <f t="array" ref="O75">SUM(COUNTIF(F75:F3651,{"Individual","Dealer","Trustmark Dealer"}))</f>
        <v>3504</v>
      </c>
      <c r="P75">
        <f t="shared" si="13"/>
        <v>2394</v>
      </c>
      <c r="Q75">
        <f t="shared" si="14"/>
        <v>0.61957762557077622</v>
      </c>
      <c r="R75" s="16">
        <f t="shared" si="15"/>
        <v>1215489.2900668173</v>
      </c>
    </row>
    <row r="76" spans="1:18" x14ac:dyDescent="0.3">
      <c r="A76" t="s">
        <v>192</v>
      </c>
      <c r="B76">
        <v>2015</v>
      </c>
      <c r="C76" s="1">
        <v>371000</v>
      </c>
      <c r="D76">
        <v>20000</v>
      </c>
      <c r="E76" t="s">
        <v>10</v>
      </c>
      <c r="F76" t="s">
        <v>11</v>
      </c>
      <c r="G76" t="s">
        <v>12</v>
      </c>
      <c r="H76" t="s">
        <v>121</v>
      </c>
      <c r="I76">
        <f t="shared" si="8"/>
        <v>3503</v>
      </c>
      <c r="J76">
        <f t="shared" si="9"/>
        <v>11</v>
      </c>
      <c r="K76" t="str">
        <f t="shared" si="10"/>
        <v>budget</v>
      </c>
      <c r="L76" s="1">
        <f t="shared" si="11"/>
        <v>471631.22038252925</v>
      </c>
      <c r="M76" cm="1">
        <f t="array" ref="M76">SUM(COUNTIF(E76:E3652,{"Petrol","Diesel","CNG","LPG","Electric"}))</f>
        <v>3503</v>
      </c>
      <c r="N76">
        <f t="shared" si="12"/>
        <v>3503</v>
      </c>
      <c r="O76" cm="1">
        <f t="array" ref="O76">SUM(COUNTIF(F76:F3652,{"Individual","Dealer","Trustmark Dealer"}))</f>
        <v>3503</v>
      </c>
      <c r="P76">
        <f t="shared" si="13"/>
        <v>2394</v>
      </c>
      <c r="Q76">
        <f t="shared" si="14"/>
        <v>0.61946902654867253</v>
      </c>
      <c r="R76" s="16">
        <f t="shared" si="15"/>
        <v>1215393.361037327</v>
      </c>
    </row>
    <row r="77" spans="1:18" x14ac:dyDescent="0.3">
      <c r="A77" t="s">
        <v>193</v>
      </c>
      <c r="B77">
        <v>2017</v>
      </c>
      <c r="C77" s="1">
        <v>1025000</v>
      </c>
      <c r="D77">
        <v>9000</v>
      </c>
      <c r="E77" t="s">
        <v>10</v>
      </c>
      <c r="F77" t="s">
        <v>11</v>
      </c>
      <c r="G77" t="s">
        <v>12</v>
      </c>
      <c r="H77" t="s">
        <v>121</v>
      </c>
      <c r="I77">
        <f t="shared" si="8"/>
        <v>3502</v>
      </c>
      <c r="J77">
        <f t="shared" si="9"/>
        <v>9</v>
      </c>
      <c r="K77" t="str">
        <f t="shared" si="10"/>
        <v>premimum</v>
      </c>
      <c r="L77" s="1">
        <f t="shared" si="11"/>
        <v>471659.95573957736</v>
      </c>
      <c r="M77" cm="1">
        <f t="array" ref="M77">SUM(COUNTIF(E77:E3653,{"Petrol","Diesel","CNG","LPG","Electric"}))</f>
        <v>3502</v>
      </c>
      <c r="N77">
        <f t="shared" si="12"/>
        <v>3502</v>
      </c>
      <c r="O77" cm="1">
        <f t="array" ref="O77">SUM(COUNTIF(F77:F3653,{"Individual","Dealer","Trustmark Dealer"}))</f>
        <v>3502</v>
      </c>
      <c r="P77">
        <f t="shared" si="13"/>
        <v>2393</v>
      </c>
      <c r="Q77">
        <f t="shared" si="14"/>
        <v>0.6193603655054255</v>
      </c>
      <c r="R77" s="16">
        <f t="shared" si="15"/>
        <v>1215371.1273304205</v>
      </c>
    </row>
    <row r="78" spans="1:18" x14ac:dyDescent="0.3">
      <c r="A78" t="s">
        <v>194</v>
      </c>
      <c r="B78">
        <v>2017</v>
      </c>
      <c r="C78" s="1">
        <v>8150000</v>
      </c>
      <c r="D78">
        <v>6500</v>
      </c>
      <c r="E78" t="s">
        <v>14</v>
      </c>
      <c r="F78" t="s">
        <v>11</v>
      </c>
      <c r="G78" t="s">
        <v>19</v>
      </c>
      <c r="H78" t="s">
        <v>121</v>
      </c>
      <c r="I78">
        <f t="shared" si="8"/>
        <v>3501</v>
      </c>
      <c r="J78">
        <f t="shared" si="9"/>
        <v>9</v>
      </c>
      <c r="K78" t="str">
        <f t="shared" si="10"/>
        <v>premimum</v>
      </c>
      <c r="L78" s="1">
        <f t="shared" si="11"/>
        <v>471501.90374178806</v>
      </c>
      <c r="M78" cm="1">
        <f t="array" ref="M78">SUM(COUNTIF(E78:E3654,{"Petrol","Diesel","CNG","LPG","Electric"}))</f>
        <v>3501</v>
      </c>
      <c r="N78">
        <f t="shared" si="12"/>
        <v>3501</v>
      </c>
      <c r="O78" cm="1">
        <f t="array" ref="O78">SUM(COUNTIF(F78:F3654,{"Individual","Dealer","Trustmark Dealer"}))</f>
        <v>3501</v>
      </c>
      <c r="P78">
        <f t="shared" si="13"/>
        <v>2393</v>
      </c>
      <c r="Q78">
        <f t="shared" si="14"/>
        <v>0.61925164238788921</v>
      </c>
      <c r="R78" s="16">
        <f t="shared" si="15"/>
        <v>1214959.349569069</v>
      </c>
    </row>
    <row r="79" spans="1:18" x14ac:dyDescent="0.3">
      <c r="A79" t="s">
        <v>195</v>
      </c>
      <c r="B79">
        <v>2015</v>
      </c>
      <c r="C79" s="1">
        <v>750000</v>
      </c>
      <c r="D79">
        <v>70000</v>
      </c>
      <c r="E79" t="s">
        <v>14</v>
      </c>
      <c r="F79" t="s">
        <v>25</v>
      </c>
      <c r="G79" t="s">
        <v>12</v>
      </c>
      <c r="H79" t="s">
        <v>121</v>
      </c>
      <c r="I79">
        <f t="shared" si="8"/>
        <v>3500</v>
      </c>
      <c r="J79">
        <f t="shared" si="9"/>
        <v>11</v>
      </c>
      <c r="K79" t="str">
        <f t="shared" si="10"/>
        <v>medium</v>
      </c>
      <c r="L79" s="1">
        <f t="shared" si="11"/>
        <v>469308.04714285716</v>
      </c>
      <c r="M79" cm="1">
        <f t="array" ref="M79">SUM(COUNTIF(E79:E3655,{"Petrol","Diesel","CNG","LPG","Electric"}))</f>
        <v>3500</v>
      </c>
      <c r="N79">
        <f t="shared" si="12"/>
        <v>3500</v>
      </c>
      <c r="O79" cm="1">
        <f t="array" ref="O79">SUM(COUNTIF(F79:F3655,{"Individual","Dealer","Trustmark Dealer"}))</f>
        <v>3500</v>
      </c>
      <c r="P79">
        <f t="shared" si="13"/>
        <v>2393</v>
      </c>
      <c r="Q79">
        <f t="shared" si="14"/>
        <v>0.61914285714285711</v>
      </c>
      <c r="R79" s="16">
        <f t="shared" si="15"/>
        <v>1210680.7655513971</v>
      </c>
    </row>
    <row r="80" spans="1:18" x14ac:dyDescent="0.3">
      <c r="A80" t="s">
        <v>196</v>
      </c>
      <c r="B80">
        <v>2013</v>
      </c>
      <c r="C80" s="1">
        <v>600000</v>
      </c>
      <c r="D80">
        <v>120000</v>
      </c>
      <c r="E80" t="s">
        <v>14</v>
      </c>
      <c r="F80" t="s">
        <v>25</v>
      </c>
      <c r="G80" t="s">
        <v>12</v>
      </c>
      <c r="H80" t="s">
        <v>121</v>
      </c>
      <c r="I80">
        <f t="shared" si="8"/>
        <v>3499</v>
      </c>
      <c r="J80">
        <f t="shared" si="9"/>
        <v>13</v>
      </c>
      <c r="K80" t="str">
        <f t="shared" si="10"/>
        <v>medium</v>
      </c>
      <c r="L80" s="1">
        <f t="shared" si="11"/>
        <v>469227.8265218634</v>
      </c>
      <c r="M80" cm="1">
        <f t="array" ref="M80">SUM(COUNTIF(E80:E3656,{"Petrol","Diesel","CNG","LPG","Electric"}))</f>
        <v>3499</v>
      </c>
      <c r="N80">
        <f t="shared" si="12"/>
        <v>3499</v>
      </c>
      <c r="O80" cm="1">
        <f t="array" ref="O80">SUM(COUNTIF(F80:F3656,{"Individual","Dealer","Trustmark Dealer"}))</f>
        <v>3499</v>
      </c>
      <c r="P80">
        <f t="shared" si="13"/>
        <v>2392</v>
      </c>
      <c r="Q80">
        <f t="shared" si="14"/>
        <v>0.61903400971706202</v>
      </c>
      <c r="R80" s="16">
        <f t="shared" si="15"/>
        <v>1210599.4801322287</v>
      </c>
    </row>
    <row r="81" spans="1:18" x14ac:dyDescent="0.3">
      <c r="A81" t="s">
        <v>197</v>
      </c>
      <c r="B81">
        <v>2007</v>
      </c>
      <c r="C81" s="1">
        <v>80000</v>
      </c>
      <c r="D81">
        <v>58000</v>
      </c>
      <c r="E81" t="s">
        <v>10</v>
      </c>
      <c r="F81" t="s">
        <v>11</v>
      </c>
      <c r="G81" t="s">
        <v>12</v>
      </c>
      <c r="H81" t="s">
        <v>126</v>
      </c>
      <c r="I81">
        <f t="shared" si="8"/>
        <v>3498</v>
      </c>
      <c r="J81">
        <f t="shared" si="9"/>
        <v>19</v>
      </c>
      <c r="K81" t="str">
        <f t="shared" si="10"/>
        <v>budget</v>
      </c>
      <c r="L81" s="1">
        <f t="shared" si="11"/>
        <v>469190.44168096053</v>
      </c>
      <c r="M81" cm="1">
        <f t="array" ref="M81">SUM(COUNTIF(E81:E3657,{"Petrol","Diesel","CNG","LPG","Electric"}))</f>
        <v>3498</v>
      </c>
      <c r="N81">
        <f t="shared" si="12"/>
        <v>3498</v>
      </c>
      <c r="O81" cm="1">
        <f t="array" ref="O81">SUM(COUNTIF(F81:F3657,{"Individual","Dealer","Trustmark Dealer"}))</f>
        <v>3498</v>
      </c>
      <c r="P81">
        <f t="shared" si="13"/>
        <v>2391</v>
      </c>
      <c r="Q81">
        <f t="shared" si="14"/>
        <v>0.61892510005717549</v>
      </c>
      <c r="R81" s="16">
        <f t="shared" si="15"/>
        <v>1210603.3296159932</v>
      </c>
    </row>
    <row r="82" spans="1:18" x14ac:dyDescent="0.3">
      <c r="A82" t="s">
        <v>198</v>
      </c>
      <c r="B82">
        <v>2013</v>
      </c>
      <c r="C82" s="1">
        <v>325000</v>
      </c>
      <c r="D82">
        <v>62200</v>
      </c>
      <c r="E82" t="s">
        <v>14</v>
      </c>
      <c r="F82" t="s">
        <v>11</v>
      </c>
      <c r="G82" t="s">
        <v>12</v>
      </c>
      <c r="H82" t="s">
        <v>121</v>
      </c>
      <c r="I82">
        <f t="shared" si="8"/>
        <v>3497</v>
      </c>
      <c r="J82">
        <f t="shared" si="9"/>
        <v>13</v>
      </c>
      <c r="K82" t="str">
        <f t="shared" si="10"/>
        <v>budget</v>
      </c>
      <c r="L82" s="1">
        <f t="shared" si="11"/>
        <v>469301.73434372322</v>
      </c>
      <c r="M82" cm="1">
        <f t="array" ref="M82">SUM(COUNTIF(E82:E3658,{"Petrol","Diesel","CNG","LPG","Electric"}))</f>
        <v>3497</v>
      </c>
      <c r="N82">
        <f t="shared" si="12"/>
        <v>3497</v>
      </c>
      <c r="O82" cm="1">
        <f t="array" ref="O82">SUM(COUNTIF(F82:F3658,{"Individual","Dealer","Trustmark Dealer"}))</f>
        <v>3497</v>
      </c>
      <c r="P82">
        <f t="shared" si="13"/>
        <v>2390</v>
      </c>
      <c r="Q82">
        <f t="shared" si="14"/>
        <v>0.61910208750357454</v>
      </c>
      <c r="R82" s="16">
        <f t="shared" si="15"/>
        <v>1210754.2314997411</v>
      </c>
    </row>
    <row r="83" spans="1:18" x14ac:dyDescent="0.3">
      <c r="A83" t="s">
        <v>199</v>
      </c>
      <c r="B83">
        <v>2014</v>
      </c>
      <c r="C83" s="1">
        <v>1470000</v>
      </c>
      <c r="D83">
        <v>34000</v>
      </c>
      <c r="E83" t="s">
        <v>14</v>
      </c>
      <c r="F83" t="s">
        <v>11</v>
      </c>
      <c r="G83" t="s">
        <v>19</v>
      </c>
      <c r="H83" t="s">
        <v>126</v>
      </c>
      <c r="I83">
        <f t="shared" si="8"/>
        <v>3496</v>
      </c>
      <c r="J83">
        <f t="shared" si="9"/>
        <v>12</v>
      </c>
      <c r="K83" t="str">
        <f t="shared" si="10"/>
        <v>premimum</v>
      </c>
      <c r="L83" s="1">
        <f t="shared" si="11"/>
        <v>469343.01058352401</v>
      </c>
      <c r="M83" cm="1">
        <f t="array" ref="M83">SUM(COUNTIF(E83:E3659,{"Petrol","Diesel","CNG","LPG","Electric"}))</f>
        <v>3496</v>
      </c>
      <c r="N83">
        <f t="shared" si="12"/>
        <v>3496</v>
      </c>
      <c r="O83" cm="1">
        <f t="array" ref="O83">SUM(COUNTIF(F83:F3659,{"Individual","Dealer","Trustmark Dealer"}))</f>
        <v>3496</v>
      </c>
      <c r="P83">
        <f t="shared" si="13"/>
        <v>2389</v>
      </c>
      <c r="Q83">
        <f t="shared" si="14"/>
        <v>0.6189931350114416</v>
      </c>
      <c r="R83" s="16">
        <f t="shared" si="15"/>
        <v>1210914.4241892858</v>
      </c>
    </row>
    <row r="84" spans="1:18" x14ac:dyDescent="0.3">
      <c r="A84" t="s">
        <v>200</v>
      </c>
      <c r="B84">
        <v>2015</v>
      </c>
      <c r="C84" s="1">
        <v>350000</v>
      </c>
      <c r="D84">
        <v>53000</v>
      </c>
      <c r="E84" t="s">
        <v>14</v>
      </c>
      <c r="F84" t="s">
        <v>25</v>
      </c>
      <c r="G84" t="s">
        <v>12</v>
      </c>
      <c r="H84" t="s">
        <v>126</v>
      </c>
      <c r="I84">
        <f t="shared" si="8"/>
        <v>3495</v>
      </c>
      <c r="J84">
        <f t="shared" si="9"/>
        <v>11</v>
      </c>
      <c r="K84" t="str">
        <f t="shared" si="10"/>
        <v>budget</v>
      </c>
      <c r="L84" s="1">
        <f t="shared" si="11"/>
        <v>469056.69957081543</v>
      </c>
      <c r="M84" cm="1">
        <f t="array" ref="M84">SUM(COUNTIF(E84:E3660,{"Petrol","Diesel","CNG","LPG","Electric"}))</f>
        <v>3495</v>
      </c>
      <c r="N84">
        <f t="shared" si="12"/>
        <v>3495</v>
      </c>
      <c r="O84" cm="1">
        <f t="array" ref="O84">SUM(COUNTIF(F84:F3660,{"Individual","Dealer","Trustmark Dealer"}))</f>
        <v>3495</v>
      </c>
      <c r="P84">
        <f t="shared" si="13"/>
        <v>2388</v>
      </c>
      <c r="Q84">
        <f t="shared" si="14"/>
        <v>0.61917024320457792</v>
      </c>
      <c r="R84" s="16">
        <f t="shared" si="15"/>
        <v>1210423.4908181815</v>
      </c>
    </row>
    <row r="85" spans="1:18" x14ac:dyDescent="0.3">
      <c r="A85" t="s">
        <v>201</v>
      </c>
      <c r="B85">
        <v>2013</v>
      </c>
      <c r="C85" s="1">
        <v>2800000</v>
      </c>
      <c r="D85">
        <v>49000</v>
      </c>
      <c r="E85" t="s">
        <v>14</v>
      </c>
      <c r="F85" t="s">
        <v>11</v>
      </c>
      <c r="G85" t="s">
        <v>19</v>
      </c>
      <c r="H85" t="s">
        <v>121</v>
      </c>
      <c r="I85">
        <f t="shared" si="8"/>
        <v>3494</v>
      </c>
      <c r="J85">
        <f t="shared" si="9"/>
        <v>13</v>
      </c>
      <c r="K85" t="str">
        <f t="shared" si="10"/>
        <v>premimum</v>
      </c>
      <c r="L85" s="1">
        <f t="shared" si="11"/>
        <v>469090.77418431599</v>
      </c>
      <c r="M85" cm="1">
        <f t="array" ref="M85">SUM(COUNTIF(E85:E3661,{"Petrol","Diesel","CNG","LPG","Electric"}))</f>
        <v>3494</v>
      </c>
      <c r="N85">
        <f t="shared" si="12"/>
        <v>3494</v>
      </c>
      <c r="O85" cm="1">
        <f t="array" ref="O85">SUM(COUNTIF(F85:F3661,{"Individual","Dealer","Trustmark Dealer"}))</f>
        <v>3494</v>
      </c>
      <c r="P85">
        <f t="shared" si="13"/>
        <v>2387</v>
      </c>
      <c r="Q85">
        <f t="shared" si="14"/>
        <v>0.61934745277618775</v>
      </c>
      <c r="R85" s="16">
        <f t="shared" si="15"/>
        <v>1210569.4488148962</v>
      </c>
    </row>
    <row r="86" spans="1:18" x14ac:dyDescent="0.3">
      <c r="A86" t="s">
        <v>202</v>
      </c>
      <c r="B86">
        <v>2017</v>
      </c>
      <c r="C86" s="1">
        <v>210000</v>
      </c>
      <c r="D86">
        <v>15000</v>
      </c>
      <c r="E86" t="s">
        <v>10</v>
      </c>
      <c r="F86" t="s">
        <v>11</v>
      </c>
      <c r="G86" t="s">
        <v>12</v>
      </c>
      <c r="H86" t="s">
        <v>126</v>
      </c>
      <c r="I86">
        <f t="shared" si="8"/>
        <v>3493</v>
      </c>
      <c r="J86">
        <f t="shared" si="9"/>
        <v>9</v>
      </c>
      <c r="K86" t="str">
        <f t="shared" si="10"/>
        <v>budget</v>
      </c>
      <c r="L86" s="1">
        <f t="shared" si="11"/>
        <v>468423.46550243342</v>
      </c>
      <c r="M86" cm="1">
        <f t="array" ref="M86">SUM(COUNTIF(E86:E3662,{"Petrol","Diesel","CNG","LPG","Electric"}))</f>
        <v>3493</v>
      </c>
      <c r="N86">
        <f t="shared" si="12"/>
        <v>3493</v>
      </c>
      <c r="O86" cm="1">
        <f t="array" ref="O86">SUM(COUNTIF(F86:F3662,{"Individual","Dealer","Trustmark Dealer"}))</f>
        <v>3493</v>
      </c>
      <c r="P86">
        <f t="shared" si="13"/>
        <v>2386</v>
      </c>
      <c r="Q86">
        <f t="shared" si="14"/>
        <v>0.61923847695390777</v>
      </c>
      <c r="R86" s="16">
        <f t="shared" si="15"/>
        <v>1209320.3566498756</v>
      </c>
    </row>
    <row r="87" spans="1:18" x14ac:dyDescent="0.3">
      <c r="A87" t="s">
        <v>203</v>
      </c>
      <c r="B87">
        <v>2013</v>
      </c>
      <c r="C87" s="1">
        <v>450000</v>
      </c>
      <c r="D87">
        <v>50000</v>
      </c>
      <c r="E87" t="s">
        <v>10</v>
      </c>
      <c r="F87" t="s">
        <v>25</v>
      </c>
      <c r="G87" t="s">
        <v>12</v>
      </c>
      <c r="H87" t="s">
        <v>121</v>
      </c>
      <c r="I87">
        <f t="shared" si="8"/>
        <v>3492</v>
      </c>
      <c r="J87">
        <f t="shared" si="9"/>
        <v>13</v>
      </c>
      <c r="K87" t="str">
        <f t="shared" si="10"/>
        <v>budget</v>
      </c>
      <c r="L87" s="1">
        <f t="shared" si="11"/>
        <v>468497.46993127145</v>
      </c>
      <c r="M87" cm="1">
        <f t="array" ref="M87">SUM(COUNTIF(E87:E3663,{"Petrol","Diesel","CNG","LPG","Electric"}))</f>
        <v>3492</v>
      </c>
      <c r="N87">
        <f t="shared" si="12"/>
        <v>3492</v>
      </c>
      <c r="O87" cm="1">
        <f t="array" ref="O87">SUM(COUNTIF(F87:F3663,{"Individual","Dealer","Trustmark Dealer"}))</f>
        <v>3492</v>
      </c>
      <c r="P87">
        <f t="shared" si="13"/>
        <v>2386</v>
      </c>
      <c r="Q87">
        <f t="shared" si="14"/>
        <v>0.61941580756013748</v>
      </c>
      <c r="R87" s="16">
        <f t="shared" si="15"/>
        <v>1209393.919120247</v>
      </c>
    </row>
    <row r="88" spans="1:18" x14ac:dyDescent="0.3">
      <c r="A88" t="s">
        <v>204</v>
      </c>
      <c r="B88">
        <v>2013</v>
      </c>
      <c r="C88" s="1">
        <v>1150000</v>
      </c>
      <c r="D88">
        <v>53000</v>
      </c>
      <c r="E88" t="s">
        <v>14</v>
      </c>
      <c r="F88" t="s">
        <v>11</v>
      </c>
      <c r="G88" t="s">
        <v>19</v>
      </c>
      <c r="H88" t="s">
        <v>121</v>
      </c>
      <c r="I88">
        <f t="shared" si="8"/>
        <v>3491</v>
      </c>
      <c r="J88">
        <f t="shared" si="9"/>
        <v>13</v>
      </c>
      <c r="K88" t="str">
        <f t="shared" si="10"/>
        <v>premimum</v>
      </c>
      <c r="L88" s="1">
        <f t="shared" si="11"/>
        <v>468502.76854769408</v>
      </c>
      <c r="M88" cm="1">
        <f t="array" ref="M88">SUM(COUNTIF(E88:E3664,{"Petrol","Diesel","CNG","LPG","Electric"}))</f>
        <v>3491</v>
      </c>
      <c r="N88">
        <f t="shared" si="12"/>
        <v>3491</v>
      </c>
      <c r="O88" cm="1">
        <f t="array" ref="O88">SUM(COUNTIF(F88:F3664,{"Individual","Dealer","Trustmark Dealer"}))</f>
        <v>3491</v>
      </c>
      <c r="P88">
        <f t="shared" si="13"/>
        <v>2385</v>
      </c>
      <c r="Q88">
        <f t="shared" si="14"/>
        <v>0.61930678888570612</v>
      </c>
      <c r="R88" s="16">
        <f t="shared" si="15"/>
        <v>1209324.3712833039</v>
      </c>
    </row>
    <row r="89" spans="1:18" x14ac:dyDescent="0.3">
      <c r="A89" t="s">
        <v>184</v>
      </c>
      <c r="B89">
        <v>2009</v>
      </c>
      <c r="C89" s="1">
        <v>210000</v>
      </c>
      <c r="D89">
        <v>63500</v>
      </c>
      <c r="E89" t="s">
        <v>10</v>
      </c>
      <c r="F89" t="s">
        <v>11</v>
      </c>
      <c r="G89" t="s">
        <v>19</v>
      </c>
      <c r="H89" t="s">
        <v>121</v>
      </c>
      <c r="I89">
        <f t="shared" si="8"/>
        <v>3490</v>
      </c>
      <c r="J89">
        <f t="shared" si="9"/>
        <v>17</v>
      </c>
      <c r="K89" t="str">
        <f t="shared" si="10"/>
        <v>budget</v>
      </c>
      <c r="L89" s="1">
        <f t="shared" si="11"/>
        <v>468307.4971346705</v>
      </c>
      <c r="M89" cm="1">
        <f t="array" ref="M89">SUM(COUNTIF(E89:E3665,{"Petrol","Diesel","CNG","LPG","Electric"}))</f>
        <v>3490</v>
      </c>
      <c r="N89">
        <f t="shared" si="12"/>
        <v>3490</v>
      </c>
      <c r="O89" cm="1">
        <f t="array" ref="O89">SUM(COUNTIF(F89:F3665,{"Individual","Dealer","Trustmark Dealer"}))</f>
        <v>3490</v>
      </c>
      <c r="P89">
        <f t="shared" si="13"/>
        <v>2384</v>
      </c>
      <c r="Q89">
        <f t="shared" si="14"/>
        <v>0.61919770773638971</v>
      </c>
      <c r="R89" s="16">
        <f t="shared" si="15"/>
        <v>1209014.0265915999</v>
      </c>
    </row>
    <row r="90" spans="1:18" x14ac:dyDescent="0.3">
      <c r="A90" t="s">
        <v>205</v>
      </c>
      <c r="B90">
        <v>2018</v>
      </c>
      <c r="C90" s="1">
        <v>4500000</v>
      </c>
      <c r="D90">
        <v>9800</v>
      </c>
      <c r="E90" t="s">
        <v>10</v>
      </c>
      <c r="F90" t="s">
        <v>11</v>
      </c>
      <c r="G90" t="s">
        <v>19</v>
      </c>
      <c r="H90" t="s">
        <v>121</v>
      </c>
      <c r="I90">
        <f t="shared" si="8"/>
        <v>3489</v>
      </c>
      <c r="J90">
        <f t="shared" si="9"/>
        <v>8</v>
      </c>
      <c r="K90" t="str">
        <f t="shared" si="10"/>
        <v>premimum</v>
      </c>
      <c r="L90" s="1">
        <f t="shared" si="11"/>
        <v>468381.53195758094</v>
      </c>
      <c r="M90" cm="1">
        <f t="array" ref="M90">SUM(COUNTIF(E90:E3666,{"Petrol","Diesel","CNG","LPG","Electric"}))</f>
        <v>3489</v>
      </c>
      <c r="N90">
        <f t="shared" si="12"/>
        <v>3489</v>
      </c>
      <c r="O90" cm="1">
        <f t="array" ref="O90">SUM(COUNTIF(F90:F3666,{"Individual","Dealer","Trustmark Dealer"}))</f>
        <v>3489</v>
      </c>
      <c r="P90">
        <f t="shared" si="13"/>
        <v>2383</v>
      </c>
      <c r="Q90">
        <f t="shared" si="14"/>
        <v>0.61908856405846946</v>
      </c>
      <c r="R90" s="16">
        <f t="shared" si="15"/>
        <v>1209087.6792945529</v>
      </c>
    </row>
    <row r="91" spans="1:18" x14ac:dyDescent="0.3">
      <c r="A91" t="s">
        <v>206</v>
      </c>
      <c r="B91">
        <v>2017</v>
      </c>
      <c r="C91" s="1">
        <v>2750000</v>
      </c>
      <c r="D91">
        <v>13000</v>
      </c>
      <c r="E91" t="s">
        <v>14</v>
      </c>
      <c r="F91" t="s">
        <v>25</v>
      </c>
      <c r="G91" t="s">
        <v>19</v>
      </c>
      <c r="H91" t="s">
        <v>121</v>
      </c>
      <c r="I91">
        <f t="shared" si="8"/>
        <v>3488</v>
      </c>
      <c r="J91">
        <f t="shared" si="9"/>
        <v>9</v>
      </c>
      <c r="K91" t="str">
        <f t="shared" si="10"/>
        <v>premimum</v>
      </c>
      <c r="L91" s="1">
        <f t="shared" si="11"/>
        <v>467225.67803899082</v>
      </c>
      <c r="M91" cm="1">
        <f t="array" ref="M91">SUM(COUNTIF(E91:E3667,{"Petrol","Diesel","CNG","LPG","Electric"}))</f>
        <v>3488</v>
      </c>
      <c r="N91">
        <f t="shared" si="12"/>
        <v>3488</v>
      </c>
      <c r="O91" cm="1">
        <f t="array" ref="O91">SUM(COUNTIF(F91:F3667,{"Individual","Dealer","Trustmark Dealer"}))</f>
        <v>3488</v>
      </c>
      <c r="P91">
        <f t="shared" si="13"/>
        <v>2383</v>
      </c>
      <c r="Q91">
        <f t="shared" si="14"/>
        <v>0.61897935779816515</v>
      </c>
      <c r="R91" s="16">
        <f t="shared" si="15"/>
        <v>1206598.6959792296</v>
      </c>
    </row>
    <row r="92" spans="1:18" x14ac:dyDescent="0.3">
      <c r="A92" t="s">
        <v>207</v>
      </c>
      <c r="B92">
        <v>2018</v>
      </c>
      <c r="C92" s="1">
        <v>1975000</v>
      </c>
      <c r="D92">
        <v>21000</v>
      </c>
      <c r="E92" t="s">
        <v>14</v>
      </c>
      <c r="F92" t="s">
        <v>11</v>
      </c>
      <c r="G92" t="s">
        <v>19</v>
      </c>
      <c r="H92" t="s">
        <v>121</v>
      </c>
      <c r="I92">
        <f t="shared" si="8"/>
        <v>3487</v>
      </c>
      <c r="J92">
        <f t="shared" si="9"/>
        <v>8</v>
      </c>
      <c r="K92" t="str">
        <f t="shared" si="10"/>
        <v>premimum</v>
      </c>
      <c r="L92" s="1">
        <f t="shared" si="11"/>
        <v>466571.02523659304</v>
      </c>
      <c r="M92" cm="1">
        <f t="array" ref="M92">SUM(COUNTIF(E92:E3668,{"Petrol","Diesel","CNG","LPG","Electric"}))</f>
        <v>3487</v>
      </c>
      <c r="N92">
        <f t="shared" si="12"/>
        <v>3487</v>
      </c>
      <c r="O92" cm="1">
        <f t="array" ref="O92">SUM(COUNTIF(F92:F3668,{"Individual","Dealer","Trustmark Dealer"}))</f>
        <v>3487</v>
      </c>
      <c r="P92">
        <f t="shared" si="13"/>
        <v>2383</v>
      </c>
      <c r="Q92">
        <f t="shared" si="14"/>
        <v>0.61887008890163464</v>
      </c>
      <c r="R92" s="16">
        <f t="shared" si="15"/>
        <v>1205375.7967325752</v>
      </c>
    </row>
    <row r="93" spans="1:18" x14ac:dyDescent="0.3">
      <c r="A93" t="s">
        <v>208</v>
      </c>
      <c r="B93">
        <v>2008</v>
      </c>
      <c r="C93" s="1">
        <v>175000</v>
      </c>
      <c r="D93">
        <v>29173</v>
      </c>
      <c r="E93" t="s">
        <v>10</v>
      </c>
      <c r="F93" t="s">
        <v>11</v>
      </c>
      <c r="G93" t="s">
        <v>12</v>
      </c>
      <c r="H93" t="s">
        <v>121</v>
      </c>
      <c r="I93">
        <f t="shared" si="8"/>
        <v>3486</v>
      </c>
      <c r="J93">
        <f t="shared" si="9"/>
        <v>18</v>
      </c>
      <c r="K93" t="str">
        <f t="shared" si="10"/>
        <v>budget</v>
      </c>
      <c r="L93" s="1">
        <f t="shared" si="11"/>
        <v>466138.31468732073</v>
      </c>
      <c r="M93" cm="1">
        <f t="array" ref="M93">SUM(COUNTIF(E93:E3669,{"Petrol","Diesel","CNG","LPG","Electric"}))</f>
        <v>3486</v>
      </c>
      <c r="N93">
        <f t="shared" si="12"/>
        <v>3486</v>
      </c>
      <c r="O93" cm="1">
        <f t="array" ref="O93">SUM(COUNTIF(F93:F3669,{"Individual","Dealer","Trustmark Dealer"}))</f>
        <v>3486</v>
      </c>
      <c r="P93">
        <f t="shared" si="13"/>
        <v>2383</v>
      </c>
      <c r="Q93">
        <f t="shared" si="14"/>
        <v>0.61876075731497415</v>
      </c>
      <c r="R93" s="16">
        <f t="shared" si="15"/>
        <v>1204593.6015369794</v>
      </c>
    </row>
    <row r="94" spans="1:18" x14ac:dyDescent="0.3">
      <c r="A94" t="s">
        <v>209</v>
      </c>
      <c r="B94">
        <v>2012</v>
      </c>
      <c r="C94" s="1">
        <v>2500000</v>
      </c>
      <c r="D94">
        <v>48000</v>
      </c>
      <c r="E94" t="s">
        <v>14</v>
      </c>
      <c r="F94" t="s">
        <v>11</v>
      </c>
      <c r="G94" t="s">
        <v>19</v>
      </c>
      <c r="H94" t="s">
        <v>121</v>
      </c>
      <c r="I94">
        <f t="shared" si="8"/>
        <v>3485</v>
      </c>
      <c r="J94">
        <f t="shared" si="9"/>
        <v>14</v>
      </c>
      <c r="K94" t="str">
        <f t="shared" si="10"/>
        <v>premimum</v>
      </c>
      <c r="L94" s="1">
        <f t="shared" si="11"/>
        <v>466221.8550932568</v>
      </c>
      <c r="M94" cm="1">
        <f t="array" ref="M94">SUM(COUNTIF(E94:E3670,{"Petrol","Diesel","CNG","LPG","Electric"}))</f>
        <v>3485</v>
      </c>
      <c r="N94">
        <f t="shared" si="12"/>
        <v>3485</v>
      </c>
      <c r="O94" cm="1">
        <f t="array" ref="O94">SUM(COUNTIF(F94:F3670,{"Individual","Dealer","Trustmark Dealer"}))</f>
        <v>3485</v>
      </c>
      <c r="P94">
        <f t="shared" si="13"/>
        <v>2382</v>
      </c>
      <c r="Q94">
        <f t="shared" si="14"/>
        <v>0.61865136298421808</v>
      </c>
      <c r="R94" s="16">
        <f t="shared" si="15"/>
        <v>1204686.8190784224</v>
      </c>
    </row>
    <row r="95" spans="1:18" x14ac:dyDescent="0.3">
      <c r="A95" t="s">
        <v>210</v>
      </c>
      <c r="B95">
        <v>2017</v>
      </c>
      <c r="C95" s="1">
        <v>628000</v>
      </c>
      <c r="D95">
        <v>120000</v>
      </c>
      <c r="E95" t="s">
        <v>14</v>
      </c>
      <c r="F95" t="s">
        <v>25</v>
      </c>
      <c r="G95" t="s">
        <v>12</v>
      </c>
      <c r="H95" t="s">
        <v>121</v>
      </c>
      <c r="I95">
        <f t="shared" si="8"/>
        <v>3484</v>
      </c>
      <c r="J95">
        <f t="shared" si="9"/>
        <v>9</v>
      </c>
      <c r="K95" t="str">
        <f t="shared" si="10"/>
        <v>medium</v>
      </c>
      <c r="L95" s="1">
        <f t="shared" si="11"/>
        <v>465638.10706084961</v>
      </c>
      <c r="M95" cm="1">
        <f t="array" ref="M95">SUM(COUNTIF(E95:E3671,{"Petrol","Diesel","CNG","LPG","Electric"}))</f>
        <v>3484</v>
      </c>
      <c r="N95">
        <f t="shared" si="12"/>
        <v>3484</v>
      </c>
      <c r="O95" cm="1">
        <f t="array" ref="O95">SUM(COUNTIF(F95:F3671,{"Individual","Dealer","Trustmark Dealer"}))</f>
        <v>3484</v>
      </c>
      <c r="P95">
        <f t="shared" si="13"/>
        <v>2381</v>
      </c>
      <c r="Q95">
        <f t="shared" si="14"/>
        <v>0.61854190585533864</v>
      </c>
      <c r="R95" s="16">
        <f t="shared" si="15"/>
        <v>1203604.0734316902</v>
      </c>
    </row>
    <row r="96" spans="1:18" x14ac:dyDescent="0.3">
      <c r="A96" t="s">
        <v>211</v>
      </c>
      <c r="B96">
        <v>2010</v>
      </c>
      <c r="C96" s="1">
        <v>600000</v>
      </c>
      <c r="D96">
        <v>100000</v>
      </c>
      <c r="E96" t="s">
        <v>14</v>
      </c>
      <c r="F96" t="s">
        <v>25</v>
      </c>
      <c r="G96" t="s">
        <v>12</v>
      </c>
      <c r="H96" t="s">
        <v>121</v>
      </c>
      <c r="I96">
        <f t="shared" si="8"/>
        <v>3483</v>
      </c>
      <c r="J96">
        <f t="shared" si="9"/>
        <v>16</v>
      </c>
      <c r="K96" t="str">
        <f t="shared" si="10"/>
        <v>medium</v>
      </c>
      <c r="L96" s="1">
        <f t="shared" si="11"/>
        <v>465591.49153028999</v>
      </c>
      <c r="M96" cm="1">
        <f t="array" ref="M96">SUM(COUNTIF(E96:E3672,{"Petrol","Diesel","CNG","LPG","Electric"}))</f>
        <v>3483</v>
      </c>
      <c r="N96">
        <f t="shared" si="12"/>
        <v>3483</v>
      </c>
      <c r="O96" cm="1">
        <f t="array" ref="O96">SUM(COUNTIF(F96:F3672,{"Individual","Dealer","Trustmark Dealer"}))</f>
        <v>3483</v>
      </c>
      <c r="P96">
        <f t="shared" si="13"/>
        <v>2381</v>
      </c>
      <c r="Q96">
        <f t="shared" si="14"/>
        <v>0.61843238587424632</v>
      </c>
      <c r="R96" s="16">
        <f t="shared" si="15"/>
        <v>1203589.1944375602</v>
      </c>
    </row>
    <row r="97" spans="1:18" x14ac:dyDescent="0.3">
      <c r="A97" t="s">
        <v>212</v>
      </c>
      <c r="B97">
        <v>2017</v>
      </c>
      <c r="C97" s="1">
        <v>399000</v>
      </c>
      <c r="D97">
        <v>30000</v>
      </c>
      <c r="E97" t="s">
        <v>10</v>
      </c>
      <c r="F97" t="s">
        <v>25</v>
      </c>
      <c r="G97" t="s">
        <v>12</v>
      </c>
      <c r="H97" t="s">
        <v>121</v>
      </c>
      <c r="I97">
        <f t="shared" si="8"/>
        <v>3482</v>
      </c>
      <c r="J97">
        <f t="shared" si="9"/>
        <v>9</v>
      </c>
      <c r="K97" t="str">
        <f t="shared" si="10"/>
        <v>budget</v>
      </c>
      <c r="L97" s="1">
        <f t="shared" si="11"/>
        <v>465552.89058012638</v>
      </c>
      <c r="M97" cm="1">
        <f t="array" ref="M97">SUM(COUNTIF(E97:E3673,{"Petrol","Diesel","CNG","LPG","Electric"}))</f>
        <v>3482</v>
      </c>
      <c r="N97">
        <f t="shared" si="12"/>
        <v>3482</v>
      </c>
      <c r="O97" cm="1">
        <f t="array" ref="O97">SUM(COUNTIF(F97:F3673,{"Individual","Dealer","Trustmark Dealer"}))</f>
        <v>3482</v>
      </c>
      <c r="P97">
        <f t="shared" si="13"/>
        <v>2380</v>
      </c>
      <c r="Q97">
        <f t="shared" si="14"/>
        <v>0.61832280298678921</v>
      </c>
      <c r="R97" s="16">
        <f t="shared" si="15"/>
        <v>1203590.2984388657</v>
      </c>
    </row>
    <row r="98" spans="1:18" x14ac:dyDescent="0.3">
      <c r="A98" t="s">
        <v>213</v>
      </c>
      <c r="B98">
        <v>2018</v>
      </c>
      <c r="C98" s="1">
        <v>750000</v>
      </c>
      <c r="D98">
        <v>87000</v>
      </c>
      <c r="E98" t="s">
        <v>14</v>
      </c>
      <c r="F98" t="s">
        <v>25</v>
      </c>
      <c r="G98" t="s">
        <v>12</v>
      </c>
      <c r="H98" t="s">
        <v>121</v>
      </c>
      <c r="I98">
        <f t="shared" si="8"/>
        <v>3481</v>
      </c>
      <c r="J98">
        <f t="shared" si="9"/>
        <v>8</v>
      </c>
      <c r="K98" t="str">
        <f t="shared" si="10"/>
        <v>medium</v>
      </c>
      <c r="L98" s="1">
        <f t="shared" si="11"/>
        <v>465572.00948003447</v>
      </c>
      <c r="M98" cm="1">
        <f t="array" ref="M98">SUM(COUNTIF(E98:E3674,{"Petrol","Diesel","CNG","LPG","Electric"}))</f>
        <v>3481</v>
      </c>
      <c r="N98">
        <f t="shared" si="12"/>
        <v>3481</v>
      </c>
      <c r="O98" cm="1">
        <f t="array" ref="O98">SUM(COUNTIF(F98:F3674,{"Individual","Dealer","Trustmark Dealer"}))</f>
        <v>3481</v>
      </c>
      <c r="P98">
        <f t="shared" si="13"/>
        <v>2380</v>
      </c>
      <c r="Q98">
        <f t="shared" si="14"/>
        <v>0.61821315713875324</v>
      </c>
      <c r="R98" s="16">
        <f t="shared" si="15"/>
        <v>1203549.6561926787</v>
      </c>
    </row>
    <row r="99" spans="1:18" x14ac:dyDescent="0.3">
      <c r="A99" t="s">
        <v>214</v>
      </c>
      <c r="B99">
        <v>2019</v>
      </c>
      <c r="C99" s="1">
        <v>750000</v>
      </c>
      <c r="D99">
        <v>15000</v>
      </c>
      <c r="E99" t="s">
        <v>10</v>
      </c>
      <c r="F99" t="s">
        <v>25</v>
      </c>
      <c r="G99" t="s">
        <v>12</v>
      </c>
      <c r="H99" t="s">
        <v>121</v>
      </c>
      <c r="I99">
        <f t="shared" si="8"/>
        <v>3480</v>
      </c>
      <c r="J99">
        <f t="shared" si="9"/>
        <v>7</v>
      </c>
      <c r="K99" t="str">
        <f t="shared" si="10"/>
        <v>medium</v>
      </c>
      <c r="L99" s="1">
        <f t="shared" si="11"/>
        <v>465490.27729885059</v>
      </c>
      <c r="M99" cm="1">
        <f t="array" ref="M99">SUM(COUNTIF(E99:E3675,{"Petrol","Diesel","CNG","LPG","Electric"}))</f>
        <v>3480</v>
      </c>
      <c r="N99">
        <f t="shared" si="12"/>
        <v>3480</v>
      </c>
      <c r="O99" cm="1">
        <f t="array" ref="O99">SUM(COUNTIF(F99:F3675,{"Individual","Dealer","Trustmark Dealer"}))</f>
        <v>3480</v>
      </c>
      <c r="P99">
        <f t="shared" si="13"/>
        <v>2380</v>
      </c>
      <c r="Q99">
        <f t="shared" si="14"/>
        <v>0.61810344827586206</v>
      </c>
      <c r="R99" s="16">
        <f t="shared" si="15"/>
        <v>1203464.9981631108</v>
      </c>
    </row>
    <row r="100" spans="1:18" x14ac:dyDescent="0.3">
      <c r="A100" t="s">
        <v>215</v>
      </c>
      <c r="B100">
        <v>2017</v>
      </c>
      <c r="C100" s="1">
        <v>315000</v>
      </c>
      <c r="D100">
        <v>16000</v>
      </c>
      <c r="E100" t="s">
        <v>10</v>
      </c>
      <c r="F100" t="s">
        <v>25</v>
      </c>
      <c r="G100" t="s">
        <v>12</v>
      </c>
      <c r="H100" t="s">
        <v>121</v>
      </c>
      <c r="I100">
        <f t="shared" si="8"/>
        <v>3479</v>
      </c>
      <c r="J100">
        <f t="shared" si="9"/>
        <v>9</v>
      </c>
      <c r="K100" t="str">
        <f t="shared" si="10"/>
        <v>budget</v>
      </c>
      <c r="L100" s="1">
        <f t="shared" si="11"/>
        <v>465408.49813164701</v>
      </c>
      <c r="M100" cm="1">
        <f t="array" ref="M100">SUM(COUNTIF(E100:E3676,{"Petrol","Diesel","CNG","LPG","Electric"}))</f>
        <v>3479</v>
      </c>
      <c r="N100">
        <f t="shared" si="12"/>
        <v>3479</v>
      </c>
      <c r="O100" cm="1">
        <f t="array" ref="O100">SUM(COUNTIF(F100:F3676,{"Individual","Dealer","Trustmark Dealer"}))</f>
        <v>3479</v>
      </c>
      <c r="P100">
        <f t="shared" si="13"/>
        <v>2380</v>
      </c>
      <c r="Q100">
        <f t="shared" si="14"/>
        <v>0.617993676343777</v>
      </c>
      <c r="R100" s="16">
        <f t="shared" si="15"/>
        <v>1203214.2534127394</v>
      </c>
    </row>
    <row r="101" spans="1:18" x14ac:dyDescent="0.3">
      <c r="A101" t="s">
        <v>216</v>
      </c>
      <c r="B101">
        <v>2012</v>
      </c>
      <c r="C101" s="1">
        <v>600000</v>
      </c>
      <c r="D101">
        <v>60000</v>
      </c>
      <c r="E101" t="s">
        <v>14</v>
      </c>
      <c r="F101" t="s">
        <v>25</v>
      </c>
      <c r="G101" t="s">
        <v>12</v>
      </c>
      <c r="H101" t="s">
        <v>121</v>
      </c>
      <c r="I101">
        <f t="shared" si="8"/>
        <v>3478</v>
      </c>
      <c r="J101">
        <f t="shared" si="9"/>
        <v>14</v>
      </c>
      <c r="K101" t="str">
        <f t="shared" si="10"/>
        <v>medium</v>
      </c>
      <c r="L101" s="1">
        <f t="shared" si="11"/>
        <v>465451.7438182864</v>
      </c>
      <c r="M101" cm="1">
        <f t="array" ref="M101">SUM(COUNTIF(E101:E3677,{"Petrol","Diesel","CNG","LPG","Electric"}))</f>
        <v>3478</v>
      </c>
      <c r="N101">
        <f t="shared" si="12"/>
        <v>3478</v>
      </c>
      <c r="O101" cm="1">
        <f t="array" ref="O101">SUM(COUNTIF(F101:F3677,{"Individual","Dealer","Trustmark Dealer"}))</f>
        <v>3478</v>
      </c>
      <c r="P101">
        <f t="shared" si="13"/>
        <v>2380</v>
      </c>
      <c r="Q101">
        <f t="shared" si="14"/>
        <v>0.61788384128809659</v>
      </c>
      <c r="R101" s="16">
        <f t="shared" si="15"/>
        <v>1203223.6874111695</v>
      </c>
    </row>
    <row r="102" spans="1:18" x14ac:dyDescent="0.3">
      <c r="A102" t="s">
        <v>122</v>
      </c>
      <c r="B102">
        <v>2010</v>
      </c>
      <c r="C102" s="1">
        <v>100000</v>
      </c>
      <c r="D102">
        <v>60000</v>
      </c>
      <c r="E102" t="s">
        <v>10</v>
      </c>
      <c r="F102" t="s">
        <v>25</v>
      </c>
      <c r="G102" t="s">
        <v>12</v>
      </c>
      <c r="H102" t="s">
        <v>151</v>
      </c>
      <c r="I102">
        <f t="shared" si="8"/>
        <v>3477</v>
      </c>
      <c r="J102">
        <f t="shared" si="9"/>
        <v>16</v>
      </c>
      <c r="K102" t="str">
        <f t="shared" si="10"/>
        <v>budget</v>
      </c>
      <c r="L102" s="1">
        <f t="shared" si="11"/>
        <v>465413.04716709809</v>
      </c>
      <c r="M102" cm="1">
        <f t="array" ref="M102">SUM(COUNTIF(E102:E3678,{"Petrol","Diesel","CNG","LPG","Electric"}))</f>
        <v>3477</v>
      </c>
      <c r="N102">
        <f t="shared" si="12"/>
        <v>3477</v>
      </c>
      <c r="O102" cm="1">
        <f t="array" ref="O102">SUM(COUNTIF(F102:F3678,{"Individual","Dealer","Trustmark Dealer"}))</f>
        <v>3477</v>
      </c>
      <c r="P102">
        <f t="shared" si="13"/>
        <v>2379</v>
      </c>
      <c r="Q102">
        <f t="shared" si="14"/>
        <v>0.61777394305435718</v>
      </c>
      <c r="R102" s="16">
        <f t="shared" si="15"/>
        <v>1203224.7448758469</v>
      </c>
    </row>
    <row r="103" spans="1:18" x14ac:dyDescent="0.3">
      <c r="A103" t="s">
        <v>217</v>
      </c>
      <c r="B103">
        <v>2011</v>
      </c>
      <c r="C103" s="1">
        <v>250000</v>
      </c>
      <c r="D103">
        <v>110000</v>
      </c>
      <c r="E103" t="s">
        <v>10</v>
      </c>
      <c r="F103" t="s">
        <v>25</v>
      </c>
      <c r="G103" t="s">
        <v>12</v>
      </c>
      <c r="H103" t="s">
        <v>154</v>
      </c>
      <c r="I103">
        <f t="shared" si="8"/>
        <v>3476</v>
      </c>
      <c r="J103">
        <f t="shared" si="9"/>
        <v>15</v>
      </c>
      <c r="K103" t="str">
        <f t="shared" si="10"/>
        <v>budget</v>
      </c>
      <c r="L103" s="1">
        <f t="shared" si="11"/>
        <v>465518.17174913693</v>
      </c>
      <c r="M103" cm="1">
        <f t="array" ref="M103">SUM(COUNTIF(E103:E3679,{"Petrol","Diesel","CNG","LPG","Electric"}))</f>
        <v>3476</v>
      </c>
      <c r="N103">
        <f t="shared" si="12"/>
        <v>3476</v>
      </c>
      <c r="O103" cm="1">
        <f t="array" ref="O103">SUM(COUNTIF(F103:F3679,{"Individual","Dealer","Trustmark Dealer"}))</f>
        <v>3476</v>
      </c>
      <c r="P103">
        <f t="shared" si="13"/>
        <v>2378</v>
      </c>
      <c r="Q103">
        <f t="shared" si="14"/>
        <v>0.61795166858457995</v>
      </c>
      <c r="R103" s="16">
        <f t="shared" si="15"/>
        <v>1203363.0098317352</v>
      </c>
    </row>
    <row r="104" spans="1:18" x14ac:dyDescent="0.3">
      <c r="A104" t="s">
        <v>215</v>
      </c>
      <c r="B104">
        <v>2017</v>
      </c>
      <c r="C104" s="1">
        <v>350000</v>
      </c>
      <c r="D104">
        <v>25000</v>
      </c>
      <c r="E104" t="s">
        <v>10</v>
      </c>
      <c r="F104" t="s">
        <v>25</v>
      </c>
      <c r="G104" t="s">
        <v>12</v>
      </c>
      <c r="H104" t="s">
        <v>121</v>
      </c>
      <c r="I104">
        <f t="shared" si="8"/>
        <v>3475</v>
      </c>
      <c r="J104">
        <f t="shared" si="9"/>
        <v>9</v>
      </c>
      <c r="K104" t="str">
        <f t="shared" si="10"/>
        <v>budget</v>
      </c>
      <c r="L104" s="1">
        <f t="shared" si="11"/>
        <v>465580.19136690645</v>
      </c>
      <c r="M104" cm="1">
        <f t="array" ref="M104">SUM(COUNTIF(E104:E3680,{"Petrol","Diesel","CNG","LPG","Electric"}))</f>
        <v>3475</v>
      </c>
      <c r="N104">
        <f t="shared" si="12"/>
        <v>3475</v>
      </c>
      <c r="O104" cm="1">
        <f t="array" ref="O104">SUM(COUNTIF(F104:F3680,{"Individual","Dealer","Trustmark Dealer"}))</f>
        <v>3475</v>
      </c>
      <c r="P104">
        <f t="shared" si="13"/>
        <v>2377</v>
      </c>
      <c r="Q104">
        <f t="shared" si="14"/>
        <v>0.61812949640287773</v>
      </c>
      <c r="R104" s="16">
        <f t="shared" si="15"/>
        <v>1203411.512515388</v>
      </c>
    </row>
    <row r="105" spans="1:18" x14ac:dyDescent="0.3">
      <c r="A105" t="s">
        <v>218</v>
      </c>
      <c r="B105">
        <v>2016</v>
      </c>
      <c r="C105" s="1">
        <v>780000</v>
      </c>
      <c r="D105">
        <v>60000</v>
      </c>
      <c r="E105" t="s">
        <v>14</v>
      </c>
      <c r="F105" t="s">
        <v>25</v>
      </c>
      <c r="G105" t="s">
        <v>12</v>
      </c>
      <c r="H105" t="s">
        <v>121</v>
      </c>
      <c r="I105">
        <f t="shared" si="8"/>
        <v>3474</v>
      </c>
      <c r="J105">
        <f t="shared" si="9"/>
        <v>10</v>
      </c>
      <c r="K105" t="str">
        <f t="shared" si="10"/>
        <v>medium</v>
      </c>
      <c r="L105" s="1">
        <f t="shared" si="11"/>
        <v>465613.46142774902</v>
      </c>
      <c r="M105" cm="1">
        <f t="array" ref="M105">SUM(COUNTIF(E105:E3681,{"Petrol","Diesel","CNG","LPG","Electric"}))</f>
        <v>3474</v>
      </c>
      <c r="N105">
        <f t="shared" si="12"/>
        <v>3474</v>
      </c>
      <c r="O105" cm="1">
        <f t="array" ref="O105">SUM(COUNTIF(F105:F3681,{"Individual","Dealer","Trustmark Dealer"}))</f>
        <v>3474</v>
      </c>
      <c r="P105">
        <f t="shared" si="13"/>
        <v>2377</v>
      </c>
      <c r="Q105">
        <f t="shared" si="14"/>
        <v>0.61801957397812324</v>
      </c>
      <c r="R105" s="16">
        <f t="shared" si="15"/>
        <v>1203400.0853882236</v>
      </c>
    </row>
    <row r="106" spans="1:18" x14ac:dyDescent="0.3">
      <c r="A106" t="s">
        <v>219</v>
      </c>
      <c r="B106">
        <v>2014</v>
      </c>
      <c r="C106" s="1">
        <v>434000</v>
      </c>
      <c r="D106">
        <v>79350</v>
      </c>
      <c r="E106" t="s">
        <v>14</v>
      </c>
      <c r="F106" t="s">
        <v>25</v>
      </c>
      <c r="G106" t="s">
        <v>12</v>
      </c>
      <c r="H106" t="s">
        <v>126</v>
      </c>
      <c r="I106">
        <f t="shared" si="8"/>
        <v>3473</v>
      </c>
      <c r="J106">
        <f t="shared" si="9"/>
        <v>12</v>
      </c>
      <c r="K106" t="str">
        <f t="shared" si="10"/>
        <v>budget</v>
      </c>
      <c r="L106" s="1">
        <f t="shared" si="11"/>
        <v>465522.93838180247</v>
      </c>
      <c r="M106" cm="1">
        <f t="array" ref="M106">SUM(COUNTIF(E106:E3682,{"Petrol","Diesel","CNG","LPG","Electric"}))</f>
        <v>3473</v>
      </c>
      <c r="N106">
        <f t="shared" si="12"/>
        <v>3473</v>
      </c>
      <c r="O106" cm="1">
        <f t="array" ref="O106">SUM(COUNTIF(F106:F3682,{"Individual","Dealer","Trustmark Dealer"}))</f>
        <v>3473</v>
      </c>
      <c r="P106">
        <f t="shared" si="13"/>
        <v>2377</v>
      </c>
      <c r="Q106">
        <f t="shared" si="14"/>
        <v>0.61790958825223152</v>
      </c>
      <c r="R106" s="16">
        <f t="shared" si="15"/>
        <v>1203298.1102913267</v>
      </c>
    </row>
    <row r="107" spans="1:18" x14ac:dyDescent="0.3">
      <c r="A107" t="s">
        <v>220</v>
      </c>
      <c r="B107">
        <v>2016</v>
      </c>
      <c r="C107" s="1">
        <v>690000</v>
      </c>
      <c r="D107">
        <v>80000</v>
      </c>
      <c r="E107" t="s">
        <v>10</v>
      </c>
      <c r="F107" t="s">
        <v>25</v>
      </c>
      <c r="G107" t="s">
        <v>19</v>
      </c>
      <c r="H107" t="s">
        <v>121</v>
      </c>
      <c r="I107">
        <f t="shared" si="8"/>
        <v>3472</v>
      </c>
      <c r="J107">
        <f t="shared" si="9"/>
        <v>10</v>
      </c>
      <c r="K107" t="str">
        <f t="shared" si="10"/>
        <v>medium</v>
      </c>
      <c r="L107" s="1">
        <f t="shared" si="11"/>
        <v>465532.01756912441</v>
      </c>
      <c r="M107" cm="1">
        <f t="array" ref="M107">SUM(COUNTIF(E107:E3683,{"Petrol","Diesel","CNG","LPG","Electric"}))</f>
        <v>3472</v>
      </c>
      <c r="N107">
        <f t="shared" si="12"/>
        <v>3472</v>
      </c>
      <c r="O107" cm="1">
        <f t="array" ref="O107">SUM(COUNTIF(F107:F3683,{"Individual","Dealer","Trustmark Dealer"}))</f>
        <v>3472</v>
      </c>
      <c r="P107">
        <f t="shared" si="13"/>
        <v>2376</v>
      </c>
      <c r="Q107">
        <f t="shared" si="14"/>
        <v>0.61808755760368661</v>
      </c>
      <c r="R107" s="16">
        <f t="shared" si="15"/>
        <v>1203394.1856238719</v>
      </c>
    </row>
    <row r="108" spans="1:18" x14ac:dyDescent="0.3">
      <c r="A108" t="s">
        <v>221</v>
      </c>
      <c r="B108">
        <v>2014</v>
      </c>
      <c r="C108" s="1">
        <v>555000</v>
      </c>
      <c r="D108">
        <v>90000</v>
      </c>
      <c r="E108" t="s">
        <v>14</v>
      </c>
      <c r="F108" t="s">
        <v>25</v>
      </c>
      <c r="G108" t="s">
        <v>12</v>
      </c>
      <c r="H108" t="s">
        <v>126</v>
      </c>
      <c r="I108">
        <f t="shared" si="8"/>
        <v>3471</v>
      </c>
      <c r="J108">
        <f t="shared" si="9"/>
        <v>12</v>
      </c>
      <c r="K108" t="str">
        <f t="shared" si="10"/>
        <v>medium</v>
      </c>
      <c r="L108" s="1">
        <f t="shared" si="11"/>
        <v>465467.34802650532</v>
      </c>
      <c r="M108" cm="1">
        <f t="array" ref="M108">SUM(COUNTIF(E108:E3684,{"Petrol","Diesel","CNG","LPG","Electric"}))</f>
        <v>3471</v>
      </c>
      <c r="N108">
        <f t="shared" si="12"/>
        <v>3471</v>
      </c>
      <c r="O108" cm="1">
        <f t="array" ref="O108">SUM(COUNTIF(F108:F3684,{"Individual","Dealer","Trustmark Dealer"}))</f>
        <v>3471</v>
      </c>
      <c r="P108">
        <f t="shared" si="13"/>
        <v>2376</v>
      </c>
      <c r="Q108">
        <f t="shared" si="14"/>
        <v>0.6179775280898876</v>
      </c>
      <c r="R108" s="16">
        <f t="shared" si="15"/>
        <v>1203178.6631460143</v>
      </c>
    </row>
    <row r="109" spans="1:18" x14ac:dyDescent="0.3">
      <c r="A109" t="s">
        <v>222</v>
      </c>
      <c r="B109">
        <v>2007</v>
      </c>
      <c r="C109" s="1">
        <v>120000</v>
      </c>
      <c r="D109">
        <v>90000</v>
      </c>
      <c r="E109" t="s">
        <v>10</v>
      </c>
      <c r="F109" t="s">
        <v>25</v>
      </c>
      <c r="G109" t="s">
        <v>12</v>
      </c>
      <c r="H109" t="s">
        <v>126</v>
      </c>
      <c r="I109">
        <f t="shared" si="8"/>
        <v>3470</v>
      </c>
      <c r="J109">
        <f t="shared" si="9"/>
        <v>19</v>
      </c>
      <c r="K109" t="str">
        <f t="shared" si="10"/>
        <v>budget</v>
      </c>
      <c r="L109" s="1">
        <f t="shared" si="11"/>
        <v>465441.54610951006</v>
      </c>
      <c r="M109" cm="1">
        <f t="array" ref="M109">SUM(COUNTIF(E109:E3685,{"Petrol","Diesel","CNG","LPG","Electric"}))</f>
        <v>3470</v>
      </c>
      <c r="N109">
        <f t="shared" si="12"/>
        <v>3470</v>
      </c>
      <c r="O109" cm="1">
        <f t="array" ref="O109">SUM(COUNTIF(F109:F3685,{"Individual","Dealer","Trustmark Dealer"}))</f>
        <v>3470</v>
      </c>
      <c r="P109">
        <f t="shared" si="13"/>
        <v>2375</v>
      </c>
      <c r="Q109">
        <f t="shared" si="14"/>
        <v>0.61815561959654175</v>
      </c>
      <c r="R109" s="16">
        <f t="shared" si="15"/>
        <v>1203205.5076193418</v>
      </c>
    </row>
    <row r="110" spans="1:18" x14ac:dyDescent="0.3">
      <c r="A110" t="s">
        <v>223</v>
      </c>
      <c r="B110">
        <v>2014</v>
      </c>
      <c r="C110" s="1">
        <v>500000</v>
      </c>
      <c r="D110">
        <v>120000</v>
      </c>
      <c r="E110" t="s">
        <v>14</v>
      </c>
      <c r="F110" t="s">
        <v>25</v>
      </c>
      <c r="G110" t="s">
        <v>12</v>
      </c>
      <c r="H110" t="s">
        <v>126</v>
      </c>
      <c r="I110">
        <f t="shared" si="8"/>
        <v>3469</v>
      </c>
      <c r="J110">
        <f t="shared" si="9"/>
        <v>12</v>
      </c>
      <c r="K110" t="str">
        <f t="shared" si="10"/>
        <v>budget</v>
      </c>
      <c r="L110" s="1">
        <f t="shared" si="11"/>
        <v>465541.12568463536</v>
      </c>
      <c r="M110" cm="1">
        <f t="array" ref="M110">SUM(COUNTIF(E110:E3686,{"Petrol","Diesel","CNG","LPG","Electric"}))</f>
        <v>3469</v>
      </c>
      <c r="N110">
        <f t="shared" si="12"/>
        <v>3469</v>
      </c>
      <c r="O110" cm="1">
        <f t="array" ref="O110">SUM(COUNTIF(F110:F3686,{"Individual","Dealer","Trustmark Dealer"}))</f>
        <v>3469</v>
      </c>
      <c r="P110">
        <f t="shared" si="13"/>
        <v>2374</v>
      </c>
      <c r="Q110">
        <f t="shared" si="14"/>
        <v>0.61833381377918706</v>
      </c>
      <c r="R110" s="16">
        <f t="shared" si="15"/>
        <v>1203332.0685979675</v>
      </c>
    </row>
    <row r="111" spans="1:18" x14ac:dyDescent="0.3">
      <c r="A111" t="s">
        <v>224</v>
      </c>
      <c r="B111">
        <v>2013</v>
      </c>
      <c r="C111" s="1">
        <v>165000</v>
      </c>
      <c r="D111">
        <v>60000</v>
      </c>
      <c r="E111" t="s">
        <v>14</v>
      </c>
      <c r="F111" t="s">
        <v>25</v>
      </c>
      <c r="G111" t="s">
        <v>12</v>
      </c>
      <c r="H111" t="s">
        <v>126</v>
      </c>
      <c r="I111">
        <f t="shared" si="8"/>
        <v>3468</v>
      </c>
      <c r="J111">
        <f t="shared" si="9"/>
        <v>13</v>
      </c>
      <c r="K111" t="str">
        <f t="shared" si="10"/>
        <v>budget</v>
      </c>
      <c r="L111" s="1">
        <f t="shared" si="11"/>
        <v>465531.1894463668</v>
      </c>
      <c r="M111" cm="1">
        <f t="array" ref="M111">SUM(COUNTIF(E111:E3687,{"Petrol","Diesel","CNG","LPG","Electric"}))</f>
        <v>3468</v>
      </c>
      <c r="N111">
        <f t="shared" si="12"/>
        <v>3468</v>
      </c>
      <c r="O111" cm="1">
        <f t="array" ref="O111">SUM(COUNTIF(F111:F3687,{"Individual","Dealer","Trustmark Dealer"}))</f>
        <v>3468</v>
      </c>
      <c r="P111">
        <f t="shared" si="13"/>
        <v>2373</v>
      </c>
      <c r="Q111">
        <f t="shared" si="14"/>
        <v>0.61851211072664358</v>
      </c>
      <c r="R111" s="16">
        <f t="shared" si="15"/>
        <v>1203390.4805534892</v>
      </c>
    </row>
    <row r="112" spans="1:18" x14ac:dyDescent="0.3">
      <c r="A112" t="s">
        <v>225</v>
      </c>
      <c r="B112">
        <v>2004</v>
      </c>
      <c r="C112" s="1">
        <v>95000</v>
      </c>
      <c r="D112">
        <v>50000</v>
      </c>
      <c r="E112" t="s">
        <v>10</v>
      </c>
      <c r="F112" t="s">
        <v>25</v>
      </c>
      <c r="G112" t="s">
        <v>12</v>
      </c>
      <c r="H112" t="s">
        <v>121</v>
      </c>
      <c r="I112">
        <f t="shared" si="8"/>
        <v>3467</v>
      </c>
      <c r="J112">
        <f t="shared" si="9"/>
        <v>22</v>
      </c>
      <c r="K112" t="str">
        <f t="shared" si="10"/>
        <v>budget</v>
      </c>
      <c r="L112" s="1">
        <f t="shared" si="11"/>
        <v>465617.87280069222</v>
      </c>
      <c r="M112" cm="1">
        <f t="array" ref="M112">SUM(COUNTIF(E112:E3688,{"Petrol","Diesel","CNG","LPG","Electric"}))</f>
        <v>3467</v>
      </c>
      <c r="N112">
        <f t="shared" si="12"/>
        <v>3467</v>
      </c>
      <c r="O112" cm="1">
        <f t="array" ref="O112">SUM(COUNTIF(F112:F3688,{"Individual","Dealer","Trustmark Dealer"}))</f>
        <v>3467</v>
      </c>
      <c r="P112">
        <f t="shared" si="13"/>
        <v>2372</v>
      </c>
      <c r="Q112">
        <f t="shared" si="14"/>
        <v>0.61869051052783386</v>
      </c>
      <c r="R112" s="16">
        <f t="shared" si="15"/>
        <v>1203641.156894502</v>
      </c>
    </row>
    <row r="113" spans="1:18" x14ac:dyDescent="0.3">
      <c r="A113" t="s">
        <v>226</v>
      </c>
      <c r="B113">
        <v>2018</v>
      </c>
      <c r="C113" s="1">
        <v>550000</v>
      </c>
      <c r="D113">
        <v>20000</v>
      </c>
      <c r="E113" t="s">
        <v>10</v>
      </c>
      <c r="F113" t="s">
        <v>25</v>
      </c>
      <c r="G113" t="s">
        <v>12</v>
      </c>
      <c r="H113" t="s">
        <v>121</v>
      </c>
      <c r="I113">
        <f t="shared" si="8"/>
        <v>3466</v>
      </c>
      <c r="J113">
        <f t="shared" si="9"/>
        <v>8</v>
      </c>
      <c r="K113" t="str">
        <f t="shared" si="10"/>
        <v>medium</v>
      </c>
      <c r="L113" s="1">
        <f t="shared" si="11"/>
        <v>465724.8023658396</v>
      </c>
      <c r="M113" cm="1">
        <f t="array" ref="M113">SUM(COUNTIF(E113:E3689,{"Petrol","Diesel","CNG","LPG","Electric"}))</f>
        <v>3466</v>
      </c>
      <c r="N113">
        <f t="shared" si="12"/>
        <v>3466</v>
      </c>
      <c r="O113" cm="1">
        <f t="array" ref="O113">SUM(COUNTIF(F113:F3689,{"Individual","Dealer","Trustmark Dealer"}))</f>
        <v>3466</v>
      </c>
      <c r="P113">
        <f t="shared" si="13"/>
        <v>2371</v>
      </c>
      <c r="Q113">
        <f t="shared" si="14"/>
        <v>0.61858049624927869</v>
      </c>
      <c r="R113" s="16">
        <f t="shared" si="15"/>
        <v>1203782.89402815</v>
      </c>
    </row>
    <row r="114" spans="1:18" x14ac:dyDescent="0.3">
      <c r="A114" t="s">
        <v>227</v>
      </c>
      <c r="B114">
        <v>2007</v>
      </c>
      <c r="C114" s="1">
        <v>100000</v>
      </c>
      <c r="D114">
        <v>110000</v>
      </c>
      <c r="E114" t="s">
        <v>14</v>
      </c>
      <c r="F114" t="s">
        <v>25</v>
      </c>
      <c r="G114" t="s">
        <v>12</v>
      </c>
      <c r="H114" t="s">
        <v>151</v>
      </c>
      <c r="I114">
        <f t="shared" si="8"/>
        <v>3465</v>
      </c>
      <c r="J114">
        <f t="shared" si="9"/>
        <v>19</v>
      </c>
      <c r="K114" t="str">
        <f t="shared" si="10"/>
        <v>budget</v>
      </c>
      <c r="L114" s="1">
        <f t="shared" si="11"/>
        <v>465700.48051948054</v>
      </c>
      <c r="M114" cm="1">
        <f t="array" ref="M114">SUM(COUNTIF(E114:E3690,{"Petrol","Diesel","CNG","LPG","Electric"}))</f>
        <v>3465</v>
      </c>
      <c r="N114">
        <f t="shared" si="12"/>
        <v>3465</v>
      </c>
      <c r="O114" cm="1">
        <f t="array" ref="O114">SUM(COUNTIF(F114:F3690,{"Individual","Dealer","Trustmark Dealer"}))</f>
        <v>3465</v>
      </c>
      <c r="P114">
        <f t="shared" si="13"/>
        <v>2371</v>
      </c>
      <c r="Q114">
        <f t="shared" si="14"/>
        <v>0.6184704184704185</v>
      </c>
      <c r="R114" s="16">
        <f t="shared" si="15"/>
        <v>1203651.1996971364</v>
      </c>
    </row>
    <row r="115" spans="1:18" x14ac:dyDescent="0.3">
      <c r="A115" t="s">
        <v>228</v>
      </c>
      <c r="B115">
        <v>2012</v>
      </c>
      <c r="C115" s="1">
        <v>100000</v>
      </c>
      <c r="D115">
        <v>50000</v>
      </c>
      <c r="E115" t="s">
        <v>10</v>
      </c>
      <c r="F115" t="s">
        <v>25</v>
      </c>
      <c r="G115" t="s">
        <v>12</v>
      </c>
      <c r="H115" t="s">
        <v>126</v>
      </c>
      <c r="I115">
        <f t="shared" si="8"/>
        <v>3464</v>
      </c>
      <c r="J115">
        <f t="shared" si="9"/>
        <v>14</v>
      </c>
      <c r="K115" t="str">
        <f t="shared" si="10"/>
        <v>budget</v>
      </c>
      <c r="L115" s="1">
        <f t="shared" si="11"/>
        <v>465806.05225173209</v>
      </c>
      <c r="M115" cm="1">
        <f t="array" ref="M115">SUM(COUNTIF(E115:E3691,{"Petrol","Diesel","CNG","LPG","Electric"}))</f>
        <v>3464</v>
      </c>
      <c r="N115">
        <f t="shared" si="12"/>
        <v>3464</v>
      </c>
      <c r="O115" cm="1">
        <f t="array" ref="O115">SUM(COUNTIF(F115:F3691,{"Individual","Dealer","Trustmark Dealer"}))</f>
        <v>3464</v>
      </c>
      <c r="P115">
        <f t="shared" si="13"/>
        <v>2370</v>
      </c>
      <c r="Q115">
        <f t="shared" si="14"/>
        <v>0.61864896073902997</v>
      </c>
      <c r="R115" s="16">
        <f t="shared" si="15"/>
        <v>1203939.4772739024</v>
      </c>
    </row>
    <row r="116" spans="1:18" x14ac:dyDescent="0.3">
      <c r="A116" t="s">
        <v>229</v>
      </c>
      <c r="B116">
        <v>2012</v>
      </c>
      <c r="C116" s="1">
        <v>500000</v>
      </c>
      <c r="D116">
        <v>100000</v>
      </c>
      <c r="E116" t="s">
        <v>14</v>
      </c>
      <c r="F116" t="s">
        <v>25</v>
      </c>
      <c r="G116" t="s">
        <v>12</v>
      </c>
      <c r="H116" t="s">
        <v>121</v>
      </c>
      <c r="I116">
        <f t="shared" si="8"/>
        <v>3463</v>
      </c>
      <c r="J116">
        <f t="shared" si="9"/>
        <v>14</v>
      </c>
      <c r="K116" t="str">
        <f t="shared" si="10"/>
        <v>budget</v>
      </c>
      <c r="L116" s="1">
        <f t="shared" si="11"/>
        <v>465911.6849552411</v>
      </c>
      <c r="M116" cm="1">
        <f t="array" ref="M116">SUM(COUNTIF(E116:E3692,{"Petrol","Diesel","CNG","LPG","Electric"}))</f>
        <v>3463</v>
      </c>
      <c r="N116">
        <f t="shared" si="12"/>
        <v>3463</v>
      </c>
      <c r="O116" cm="1">
        <f t="array" ref="O116">SUM(COUNTIF(F116:F3692,{"Individual","Dealer","Trustmark Dealer"}))</f>
        <v>3463</v>
      </c>
      <c r="P116">
        <f t="shared" si="13"/>
        <v>2369</v>
      </c>
      <c r="Q116">
        <f t="shared" si="14"/>
        <v>0.61882760612185961</v>
      </c>
      <c r="R116" s="16">
        <f t="shared" si="15"/>
        <v>1204078.3825886995</v>
      </c>
    </row>
    <row r="117" spans="1:18" x14ac:dyDescent="0.3">
      <c r="A117" t="s">
        <v>230</v>
      </c>
      <c r="B117">
        <v>2016</v>
      </c>
      <c r="C117" s="1">
        <v>800000</v>
      </c>
      <c r="D117">
        <v>70000</v>
      </c>
      <c r="E117" t="s">
        <v>14</v>
      </c>
      <c r="F117" t="s">
        <v>25</v>
      </c>
      <c r="G117" t="s">
        <v>12</v>
      </c>
      <c r="H117" t="s">
        <v>126</v>
      </c>
      <c r="I117">
        <f t="shared" si="8"/>
        <v>3462</v>
      </c>
      <c r="J117">
        <f t="shared" si="9"/>
        <v>10</v>
      </c>
      <c r="K117" t="str">
        <f t="shared" si="10"/>
        <v>medium</v>
      </c>
      <c r="L117" s="1">
        <f t="shared" si="11"/>
        <v>465901.83853264007</v>
      </c>
      <c r="M117" cm="1">
        <f t="array" ref="M117">SUM(COUNTIF(E117:E3693,{"Petrol","Diesel","CNG","LPG","Electric"}))</f>
        <v>3462</v>
      </c>
      <c r="N117">
        <f t="shared" si="12"/>
        <v>3462</v>
      </c>
      <c r="O117" cm="1">
        <f t="array" ref="O117">SUM(COUNTIF(F117:F3693,{"Individual","Dealer","Trustmark Dealer"}))</f>
        <v>3462</v>
      </c>
      <c r="P117">
        <f t="shared" si="13"/>
        <v>2368</v>
      </c>
      <c r="Q117">
        <f t="shared" si="14"/>
        <v>0.61871750433275563</v>
      </c>
      <c r="R117" s="16">
        <f t="shared" si="15"/>
        <v>1204137.2383131699</v>
      </c>
    </row>
    <row r="118" spans="1:18" x14ac:dyDescent="0.3">
      <c r="A118" t="s">
        <v>231</v>
      </c>
      <c r="B118">
        <v>2016</v>
      </c>
      <c r="C118" s="1">
        <v>840000</v>
      </c>
      <c r="D118">
        <v>70000</v>
      </c>
      <c r="E118" t="s">
        <v>14</v>
      </c>
      <c r="F118" t="s">
        <v>25</v>
      </c>
      <c r="G118" t="s">
        <v>12</v>
      </c>
      <c r="H118" t="s">
        <v>126</v>
      </c>
      <c r="I118">
        <f t="shared" si="8"/>
        <v>3461</v>
      </c>
      <c r="J118">
        <f t="shared" si="9"/>
        <v>10</v>
      </c>
      <c r="K118" t="str">
        <f t="shared" si="10"/>
        <v>medium</v>
      </c>
      <c r="L118" s="1">
        <f t="shared" si="11"/>
        <v>465805.3062698642</v>
      </c>
      <c r="M118" cm="1">
        <f t="array" ref="M118">SUM(COUNTIF(E118:E3694,{"Petrol","Diesel","CNG","LPG","Electric"}))</f>
        <v>3461</v>
      </c>
      <c r="N118">
        <f t="shared" si="12"/>
        <v>3461</v>
      </c>
      <c r="O118" cm="1">
        <f t="array" ref="O118">SUM(COUNTIF(F118:F3694,{"Individual","Dealer","Trustmark Dealer"}))</f>
        <v>3461</v>
      </c>
      <c r="P118">
        <f t="shared" si="13"/>
        <v>2368</v>
      </c>
      <c r="Q118">
        <f t="shared" si="14"/>
        <v>0.61889627275353942</v>
      </c>
      <c r="R118" s="16">
        <f t="shared" si="15"/>
        <v>1204023.7478947951</v>
      </c>
    </row>
    <row r="119" spans="1:18" x14ac:dyDescent="0.3">
      <c r="A119" t="s">
        <v>232</v>
      </c>
      <c r="B119">
        <v>2016</v>
      </c>
      <c r="C119" s="1">
        <v>490000</v>
      </c>
      <c r="D119">
        <v>50000</v>
      </c>
      <c r="E119" t="s">
        <v>10</v>
      </c>
      <c r="F119" t="s">
        <v>25</v>
      </c>
      <c r="G119" t="s">
        <v>12</v>
      </c>
      <c r="H119" t="s">
        <v>121</v>
      </c>
      <c r="I119">
        <f t="shared" si="8"/>
        <v>3460</v>
      </c>
      <c r="J119">
        <f t="shared" si="9"/>
        <v>10</v>
      </c>
      <c r="K119" t="str">
        <f t="shared" si="10"/>
        <v>budget</v>
      </c>
      <c r="L119" s="1">
        <f t="shared" si="11"/>
        <v>465697.15751445084</v>
      </c>
      <c r="M119" cm="1">
        <f t="array" ref="M119">SUM(COUNTIF(E119:E3695,{"Petrol","Diesel","CNG","LPG","Electric"}))</f>
        <v>3460</v>
      </c>
      <c r="N119">
        <f t="shared" si="12"/>
        <v>3460</v>
      </c>
      <c r="O119" cm="1">
        <f t="array" ref="O119">SUM(COUNTIF(F119:F3695,{"Individual","Dealer","Trustmark Dealer"}))</f>
        <v>3460</v>
      </c>
      <c r="P119">
        <f t="shared" si="13"/>
        <v>2368</v>
      </c>
      <c r="Q119">
        <f t="shared" si="14"/>
        <v>0.61907514450867052</v>
      </c>
      <c r="R119" s="16">
        <f t="shared" si="15"/>
        <v>1203887.1252275202</v>
      </c>
    </row>
    <row r="120" spans="1:18" x14ac:dyDescent="0.3">
      <c r="A120" t="s">
        <v>233</v>
      </c>
      <c r="B120">
        <v>2010</v>
      </c>
      <c r="C120" s="1">
        <v>125000</v>
      </c>
      <c r="D120">
        <v>81000</v>
      </c>
      <c r="E120" t="s">
        <v>14</v>
      </c>
      <c r="F120" t="s">
        <v>25</v>
      </c>
      <c r="G120" t="s">
        <v>12</v>
      </c>
      <c r="H120" t="s">
        <v>126</v>
      </c>
      <c r="I120">
        <f t="shared" si="8"/>
        <v>3459</v>
      </c>
      <c r="J120">
        <f t="shared" si="9"/>
        <v>16</v>
      </c>
      <c r="K120" t="str">
        <f t="shared" si="10"/>
        <v>budget</v>
      </c>
      <c r="L120" s="1">
        <f t="shared" si="11"/>
        <v>465690.13154090778</v>
      </c>
      <c r="M120" cm="1">
        <f t="array" ref="M120">SUM(COUNTIF(E120:E3696,{"Petrol","Diesel","CNG","LPG","Electric"}))</f>
        <v>3459</v>
      </c>
      <c r="N120">
        <f t="shared" si="12"/>
        <v>3459</v>
      </c>
      <c r="O120" cm="1">
        <f t="array" ref="O120">SUM(COUNTIF(F120:F3696,{"Individual","Dealer","Trustmark Dealer"}))</f>
        <v>3459</v>
      </c>
      <c r="P120">
        <f t="shared" si="13"/>
        <v>2368</v>
      </c>
      <c r="Q120">
        <f t="shared" si="14"/>
        <v>0.6189650187915583</v>
      </c>
      <c r="R120" s="16">
        <f t="shared" si="15"/>
        <v>1203791.399483094</v>
      </c>
    </row>
    <row r="121" spans="1:18" x14ac:dyDescent="0.3">
      <c r="A121" t="s">
        <v>234</v>
      </c>
      <c r="B121">
        <v>2012</v>
      </c>
      <c r="C121" s="1">
        <v>400000</v>
      </c>
      <c r="D121">
        <v>120000</v>
      </c>
      <c r="E121" t="s">
        <v>14</v>
      </c>
      <c r="F121" t="s">
        <v>25</v>
      </c>
      <c r="G121" t="s">
        <v>12</v>
      </c>
      <c r="H121" t="s">
        <v>154</v>
      </c>
      <c r="I121">
        <f t="shared" si="8"/>
        <v>3458</v>
      </c>
      <c r="J121">
        <f t="shared" si="9"/>
        <v>14</v>
      </c>
      <c r="K121" t="str">
        <f t="shared" si="10"/>
        <v>budget</v>
      </c>
      <c r="L121" s="1">
        <f t="shared" si="11"/>
        <v>465788.65384615387</v>
      </c>
      <c r="M121" cm="1">
        <f t="array" ref="M121">SUM(COUNTIF(E121:E3697,{"Petrol","Diesel","CNG","LPG","Electric"}))</f>
        <v>3458</v>
      </c>
      <c r="N121">
        <f t="shared" si="12"/>
        <v>3458</v>
      </c>
      <c r="O121" cm="1">
        <f t="array" ref="O121">SUM(COUNTIF(F121:F3697,{"Individual","Dealer","Trustmark Dealer"}))</f>
        <v>3458</v>
      </c>
      <c r="P121">
        <f t="shared" si="13"/>
        <v>2367</v>
      </c>
      <c r="Q121">
        <f t="shared" si="14"/>
        <v>0.61914401388085594</v>
      </c>
      <c r="R121" s="16">
        <f t="shared" si="15"/>
        <v>1204066.0120026232</v>
      </c>
    </row>
    <row r="122" spans="1:18" x14ac:dyDescent="0.3">
      <c r="A122" t="s">
        <v>235</v>
      </c>
      <c r="B122">
        <v>2015</v>
      </c>
      <c r="C122" s="1">
        <v>1000000</v>
      </c>
      <c r="D122">
        <v>3600</v>
      </c>
      <c r="E122" t="s">
        <v>14</v>
      </c>
      <c r="F122" t="s">
        <v>11</v>
      </c>
      <c r="G122" t="s">
        <v>12</v>
      </c>
      <c r="H122" t="s">
        <v>121</v>
      </c>
      <c r="I122">
        <f t="shared" si="8"/>
        <v>3457</v>
      </c>
      <c r="J122">
        <f t="shared" si="9"/>
        <v>11</v>
      </c>
      <c r="K122" t="str">
        <f t="shared" si="10"/>
        <v>medium</v>
      </c>
      <c r="L122" s="1">
        <f t="shared" si="11"/>
        <v>465807.68440844666</v>
      </c>
      <c r="M122" cm="1">
        <f t="array" ref="M122">SUM(COUNTIF(E122:E3698,{"Petrol","Diesel","CNG","LPG","Electric"}))</f>
        <v>3457</v>
      </c>
      <c r="N122">
        <f t="shared" si="12"/>
        <v>3457</v>
      </c>
      <c r="O122" cm="1">
        <f t="array" ref="O122">SUM(COUNTIF(F122:F3698,{"Individual","Dealer","Trustmark Dealer"}))</f>
        <v>3457</v>
      </c>
      <c r="P122">
        <f t="shared" si="13"/>
        <v>2366</v>
      </c>
      <c r="Q122">
        <f t="shared" si="14"/>
        <v>0.61932311252531091</v>
      </c>
      <c r="R122" s="16">
        <f t="shared" si="15"/>
        <v>1204182.6217731824</v>
      </c>
    </row>
    <row r="123" spans="1:18" x14ac:dyDescent="0.3">
      <c r="A123" t="s">
        <v>236</v>
      </c>
      <c r="B123">
        <v>2015</v>
      </c>
      <c r="C123" s="1">
        <v>530000</v>
      </c>
      <c r="D123">
        <v>14272</v>
      </c>
      <c r="E123" t="s">
        <v>10</v>
      </c>
      <c r="F123" t="s">
        <v>11</v>
      </c>
      <c r="G123" t="s">
        <v>12</v>
      </c>
      <c r="H123" t="s">
        <v>121</v>
      </c>
      <c r="I123">
        <f t="shared" si="8"/>
        <v>3456</v>
      </c>
      <c r="J123">
        <f t="shared" si="9"/>
        <v>11</v>
      </c>
      <c r="K123" t="str">
        <f t="shared" si="10"/>
        <v>medium</v>
      </c>
      <c r="L123" s="1">
        <f t="shared" si="11"/>
        <v>465653.11487268517</v>
      </c>
      <c r="M123" cm="1">
        <f t="array" ref="M123">SUM(COUNTIF(E123:E3699,{"Petrol","Diesel","CNG","LPG","Electric"}))</f>
        <v>3456</v>
      </c>
      <c r="N123">
        <f t="shared" si="12"/>
        <v>3456</v>
      </c>
      <c r="O123" cm="1">
        <f t="array" ref="O123">SUM(COUNTIF(F123:F3699,{"Individual","Dealer","Trustmark Dealer"}))</f>
        <v>3456</v>
      </c>
      <c r="P123">
        <f t="shared" si="13"/>
        <v>2365</v>
      </c>
      <c r="Q123">
        <f t="shared" si="14"/>
        <v>0.61921296296296291</v>
      </c>
      <c r="R123" s="16">
        <f t="shared" si="15"/>
        <v>1203953.7437669798</v>
      </c>
    </row>
    <row r="124" spans="1:18" x14ac:dyDescent="0.3">
      <c r="A124" t="s">
        <v>237</v>
      </c>
      <c r="B124">
        <v>2017</v>
      </c>
      <c r="C124" s="1">
        <v>840000</v>
      </c>
      <c r="D124">
        <v>49213</v>
      </c>
      <c r="E124" t="s">
        <v>14</v>
      </c>
      <c r="F124" t="s">
        <v>11</v>
      </c>
      <c r="G124" t="s">
        <v>12</v>
      </c>
      <c r="H124" t="s">
        <v>121</v>
      </c>
      <c r="I124">
        <f t="shared" si="8"/>
        <v>3455</v>
      </c>
      <c r="J124">
        <f t="shared" si="9"/>
        <v>9</v>
      </c>
      <c r="K124" t="str">
        <f t="shared" si="10"/>
        <v>medium</v>
      </c>
      <c r="L124" s="1">
        <f t="shared" si="11"/>
        <v>465634.49059334298</v>
      </c>
      <c r="M124" cm="1">
        <f t="array" ref="M124">SUM(COUNTIF(E124:E3700,{"Petrol","Diesel","CNG","LPG","Electric"}))</f>
        <v>3455</v>
      </c>
      <c r="N124">
        <f t="shared" si="12"/>
        <v>3455</v>
      </c>
      <c r="O124" cm="1">
        <f t="array" ref="O124">SUM(COUNTIF(F124:F3700,{"Individual","Dealer","Trustmark Dealer"}))</f>
        <v>3455</v>
      </c>
      <c r="P124">
        <f t="shared" si="13"/>
        <v>2364</v>
      </c>
      <c r="Q124">
        <f t="shared" si="14"/>
        <v>0.61910274963820555</v>
      </c>
      <c r="R124" s="16">
        <f t="shared" si="15"/>
        <v>1203833.8063047889</v>
      </c>
    </row>
    <row r="125" spans="1:18" x14ac:dyDescent="0.3">
      <c r="A125" t="s">
        <v>238</v>
      </c>
      <c r="B125">
        <v>2015</v>
      </c>
      <c r="C125" s="1">
        <v>229999</v>
      </c>
      <c r="D125">
        <v>40000</v>
      </c>
      <c r="E125" t="s">
        <v>10</v>
      </c>
      <c r="F125" t="s">
        <v>25</v>
      </c>
      <c r="G125" t="s">
        <v>12</v>
      </c>
      <c r="H125" t="s">
        <v>121</v>
      </c>
      <c r="I125">
        <f t="shared" si="8"/>
        <v>3454</v>
      </c>
      <c r="J125">
        <f t="shared" si="9"/>
        <v>11</v>
      </c>
      <c r="K125" t="str">
        <f t="shared" si="10"/>
        <v>budget</v>
      </c>
      <c r="L125" s="1">
        <f t="shared" si="11"/>
        <v>465526.10451650259</v>
      </c>
      <c r="M125" cm="1">
        <f t="array" ref="M125">SUM(COUNTIF(E125:E3701,{"Petrol","Diesel","CNG","LPG","Electric"}))</f>
        <v>3454</v>
      </c>
      <c r="N125">
        <f t="shared" si="12"/>
        <v>3454</v>
      </c>
      <c r="O125" cm="1">
        <f t="array" ref="O125">SUM(COUNTIF(F125:F3701,{"Individual","Dealer","Trustmark Dealer"}))</f>
        <v>3454</v>
      </c>
      <c r="P125">
        <f t="shared" si="13"/>
        <v>2364</v>
      </c>
      <c r="Q125">
        <f t="shared" si="14"/>
        <v>0.61899247249565725</v>
      </c>
      <c r="R125" s="16">
        <f t="shared" si="15"/>
        <v>1203696.8834824408</v>
      </c>
    </row>
    <row r="126" spans="1:18" x14ac:dyDescent="0.3">
      <c r="A126" t="s">
        <v>239</v>
      </c>
      <c r="B126">
        <v>1998</v>
      </c>
      <c r="C126" s="1">
        <v>40000</v>
      </c>
      <c r="D126">
        <v>40000</v>
      </c>
      <c r="E126" t="s">
        <v>10</v>
      </c>
      <c r="F126" t="s">
        <v>25</v>
      </c>
      <c r="G126" t="s">
        <v>12</v>
      </c>
      <c r="H126" t="s">
        <v>151</v>
      </c>
      <c r="I126">
        <f t="shared" si="8"/>
        <v>3453</v>
      </c>
      <c r="J126">
        <f t="shared" si="9"/>
        <v>28</v>
      </c>
      <c r="K126" t="str">
        <f t="shared" si="10"/>
        <v>budget</v>
      </c>
      <c r="L126" s="1">
        <f t="shared" si="11"/>
        <v>465594.31392991601</v>
      </c>
      <c r="M126" cm="1">
        <f t="array" ref="M126">SUM(COUNTIF(E126:E3702,{"Petrol","Diesel","CNG","LPG","Electric"}))</f>
        <v>3453</v>
      </c>
      <c r="N126">
        <f t="shared" si="12"/>
        <v>3453</v>
      </c>
      <c r="O126" cm="1">
        <f t="array" ref="O126">SUM(COUNTIF(F126:F3702,{"Individual","Dealer","Trustmark Dealer"}))</f>
        <v>3453</v>
      </c>
      <c r="P126">
        <f t="shared" si="13"/>
        <v>2363</v>
      </c>
      <c r="Q126">
        <f t="shared" si="14"/>
        <v>0.61888213147987259</v>
      </c>
      <c r="R126" s="16">
        <f t="shared" si="15"/>
        <v>1203757.6338593555</v>
      </c>
    </row>
    <row r="127" spans="1:18" x14ac:dyDescent="0.3">
      <c r="A127" t="s">
        <v>240</v>
      </c>
      <c r="B127">
        <v>2012</v>
      </c>
      <c r="C127" s="1">
        <v>130000</v>
      </c>
      <c r="D127">
        <v>80000</v>
      </c>
      <c r="E127" t="s">
        <v>10</v>
      </c>
      <c r="F127" t="s">
        <v>25</v>
      </c>
      <c r="G127" t="s">
        <v>12</v>
      </c>
      <c r="H127" t="s">
        <v>121</v>
      </c>
      <c r="I127">
        <f t="shared" si="8"/>
        <v>3452</v>
      </c>
      <c r="J127">
        <f t="shared" si="9"/>
        <v>14</v>
      </c>
      <c r="K127" t="str">
        <f t="shared" si="10"/>
        <v>budget</v>
      </c>
      <c r="L127" s="1">
        <f t="shared" si="11"/>
        <v>465717.60312862106</v>
      </c>
      <c r="M127" cm="1">
        <f t="array" ref="M127">SUM(COUNTIF(E127:E3703,{"Petrol","Diesel","CNG","LPG","Electric"}))</f>
        <v>3452</v>
      </c>
      <c r="N127">
        <f t="shared" si="12"/>
        <v>3452</v>
      </c>
      <c r="O127" cm="1">
        <f t="array" ref="O127">SUM(COUNTIF(F127:F3703,{"Individual","Dealer","Trustmark Dealer"}))</f>
        <v>3452</v>
      </c>
      <c r="P127">
        <f t="shared" si="13"/>
        <v>2362</v>
      </c>
      <c r="Q127">
        <f t="shared" si="14"/>
        <v>0.61906141367323286</v>
      </c>
      <c r="R127" s="16">
        <f t="shared" si="15"/>
        <v>1203933.0528133227</v>
      </c>
    </row>
    <row r="128" spans="1:18" x14ac:dyDescent="0.3">
      <c r="A128" t="s">
        <v>241</v>
      </c>
      <c r="B128">
        <v>2015</v>
      </c>
      <c r="C128" s="1">
        <v>200000</v>
      </c>
      <c r="D128">
        <v>70000</v>
      </c>
      <c r="E128" t="s">
        <v>10</v>
      </c>
      <c r="F128" t="s">
        <v>25</v>
      </c>
      <c r="G128" t="s">
        <v>12</v>
      </c>
      <c r="H128" t="s">
        <v>121</v>
      </c>
      <c r="I128">
        <f t="shared" si="8"/>
        <v>3451</v>
      </c>
      <c r="J128">
        <f t="shared" si="9"/>
        <v>11</v>
      </c>
      <c r="K128" t="str">
        <f t="shared" si="10"/>
        <v>budget</v>
      </c>
      <c r="L128" s="1">
        <f t="shared" si="11"/>
        <v>465814.88438133872</v>
      </c>
      <c r="M128" cm="1">
        <f t="array" ref="M128">SUM(COUNTIF(E128:E3704,{"Petrol","Diesel","CNG","LPG","Electric"}))</f>
        <v>3451</v>
      </c>
      <c r="N128">
        <f t="shared" si="12"/>
        <v>3451</v>
      </c>
      <c r="O128" cm="1">
        <f t="array" ref="O128">SUM(COUNTIF(F128:F3704,{"Individual","Dealer","Trustmark Dealer"}))</f>
        <v>3451</v>
      </c>
      <c r="P128">
        <f t="shared" si="13"/>
        <v>2361</v>
      </c>
      <c r="Q128">
        <f t="shared" si="14"/>
        <v>0.61895102868733698</v>
      </c>
      <c r="R128" s="16">
        <f t="shared" si="15"/>
        <v>1204054.3684709161</v>
      </c>
    </row>
    <row r="129" spans="1:18" x14ac:dyDescent="0.3">
      <c r="A129" t="s">
        <v>242</v>
      </c>
      <c r="B129">
        <v>2011</v>
      </c>
      <c r="C129" s="1">
        <v>120000</v>
      </c>
      <c r="D129">
        <v>70000</v>
      </c>
      <c r="E129" t="s">
        <v>14</v>
      </c>
      <c r="F129" t="s">
        <v>25</v>
      </c>
      <c r="G129" t="s">
        <v>12</v>
      </c>
      <c r="H129" t="s">
        <v>121</v>
      </c>
      <c r="I129">
        <f t="shared" si="8"/>
        <v>3450</v>
      </c>
      <c r="J129">
        <f t="shared" si="9"/>
        <v>15</v>
      </c>
      <c r="K129" t="str">
        <f t="shared" si="10"/>
        <v>budget</v>
      </c>
      <c r="L129" s="1">
        <f t="shared" si="11"/>
        <v>465891.93217391305</v>
      </c>
      <c r="M129" cm="1">
        <f t="array" ref="M129">SUM(COUNTIF(E129:E3705,{"Petrol","Diesel","CNG","LPG","Electric"}))</f>
        <v>3450</v>
      </c>
      <c r="N129">
        <f t="shared" si="12"/>
        <v>3450</v>
      </c>
      <c r="O129" cm="1">
        <f t="array" ref="O129">SUM(COUNTIF(F129:F3705,{"Individual","Dealer","Trustmark Dealer"}))</f>
        <v>3450</v>
      </c>
      <c r="P129">
        <f t="shared" si="13"/>
        <v>2360</v>
      </c>
      <c r="Q129">
        <f t="shared" si="14"/>
        <v>0.61884057971014494</v>
      </c>
      <c r="R129" s="16">
        <f t="shared" si="15"/>
        <v>1204133.5601136032</v>
      </c>
    </row>
    <row r="130" spans="1:18" x14ac:dyDescent="0.3">
      <c r="A130" t="s">
        <v>243</v>
      </c>
      <c r="B130">
        <v>2003</v>
      </c>
      <c r="C130" s="1">
        <v>75000</v>
      </c>
      <c r="D130">
        <v>57000</v>
      </c>
      <c r="E130" t="s">
        <v>10</v>
      </c>
      <c r="F130" t="s">
        <v>25</v>
      </c>
      <c r="G130" t="s">
        <v>12</v>
      </c>
      <c r="H130" t="s">
        <v>121</v>
      </c>
      <c r="I130">
        <f t="shared" ref="I130:I193" si="16">COUNTA(A130:A3706)</f>
        <v>3449</v>
      </c>
      <c r="J130">
        <f t="shared" ref="J130:J193" si="17">2026-B130</f>
        <v>23</v>
      </c>
      <c r="K130" t="str">
        <f t="shared" ref="K130:K193" si="18">IF(C130&lt;=500000,"budget",IF(C130&lt;=1000000,"medium","premimum"))</f>
        <v>budget</v>
      </c>
      <c r="L130" s="1">
        <f t="shared" ref="L130:L193" si="19">AVERAGE(C130:C3706)</f>
        <v>465992.21977384749</v>
      </c>
      <c r="M130" cm="1">
        <f t="array" ref="M130">SUM(COUNTIF(E130:E3706,{"Petrol","Diesel","CNG","LPG","Electric"}))</f>
        <v>3449</v>
      </c>
      <c r="N130">
        <f t="shared" ref="N130:N193" si="20">COUNTIF(G130:G3706,"Automatic")
 +COUNTIF(G130:G3706,"Manual")</f>
        <v>3449</v>
      </c>
      <c r="O130" cm="1">
        <f t="array" ref="O130">SUM(COUNTIF(F130:F3706,{"Individual","Dealer","Trustmark Dealer"}))</f>
        <v>3449</v>
      </c>
      <c r="P130">
        <f t="shared" ref="P130:P193" si="21">COUNTIF(J130:J3706,"&gt;10")</f>
        <v>2359</v>
      </c>
      <c r="Q130">
        <f t="shared" ref="Q130:Q193" si="22">COUNTIF(H130:H3706,"First Owner")/COUNTA(H130:H3706)</f>
        <v>0.61873006668599595</v>
      </c>
      <c r="R130" s="16">
        <f t="shared" ref="R130:R193" si="23">AVERAGEIF(E130:E3706,"Petrol",C130:C3706) + AVERAGEIF(E130:E3706,"Diesel",C130:C3706) + AVERAGEIF(E130:E3706,"CNG",C130:C3706)</f>
        <v>1204411.7042776188</v>
      </c>
    </row>
    <row r="131" spans="1:18" x14ac:dyDescent="0.3">
      <c r="A131" t="s">
        <v>244</v>
      </c>
      <c r="B131">
        <v>2016</v>
      </c>
      <c r="C131" s="1">
        <v>250000</v>
      </c>
      <c r="D131">
        <v>120000</v>
      </c>
      <c r="E131" t="s">
        <v>14</v>
      </c>
      <c r="F131" t="s">
        <v>25</v>
      </c>
      <c r="G131" t="s">
        <v>12</v>
      </c>
      <c r="H131" t="s">
        <v>121</v>
      </c>
      <c r="I131">
        <f t="shared" si="16"/>
        <v>3448</v>
      </c>
      <c r="J131">
        <f t="shared" si="17"/>
        <v>10</v>
      </c>
      <c r="K131" t="str">
        <f t="shared" si="18"/>
        <v>budget</v>
      </c>
      <c r="L131" s="1">
        <f t="shared" si="19"/>
        <v>466105.61658932717</v>
      </c>
      <c r="M131" cm="1">
        <f t="array" ref="M131">SUM(COUNTIF(E131:E3707,{"Petrol","Diesel","CNG","LPG","Electric"}))</f>
        <v>3448</v>
      </c>
      <c r="N131">
        <f t="shared" si="20"/>
        <v>3448</v>
      </c>
      <c r="O131" cm="1">
        <f t="array" ref="O131">SUM(COUNTIF(F131:F3707,{"Individual","Dealer","Trustmark Dealer"}))</f>
        <v>3448</v>
      </c>
      <c r="P131">
        <f t="shared" si="21"/>
        <v>2358</v>
      </c>
      <c r="Q131">
        <f t="shared" si="22"/>
        <v>0.61861948955916468</v>
      </c>
      <c r="R131" s="16">
        <f t="shared" si="23"/>
        <v>1204566.5203210826</v>
      </c>
    </row>
    <row r="132" spans="1:18" x14ac:dyDescent="0.3">
      <c r="A132" t="s">
        <v>245</v>
      </c>
      <c r="B132">
        <v>2005</v>
      </c>
      <c r="C132" s="1">
        <v>100000</v>
      </c>
      <c r="D132">
        <v>30000</v>
      </c>
      <c r="E132" t="s">
        <v>10</v>
      </c>
      <c r="F132" t="s">
        <v>25</v>
      </c>
      <c r="G132" t="s">
        <v>12</v>
      </c>
      <c r="H132" t="s">
        <v>121</v>
      </c>
      <c r="I132">
        <f t="shared" si="16"/>
        <v>3447</v>
      </c>
      <c r="J132">
        <f t="shared" si="17"/>
        <v>21</v>
      </c>
      <c r="K132" t="str">
        <f t="shared" si="18"/>
        <v>budget</v>
      </c>
      <c r="L132" s="1">
        <f t="shared" si="19"/>
        <v>466168.31041485351</v>
      </c>
      <c r="M132" cm="1">
        <f t="array" ref="M132">SUM(COUNTIF(E132:E3708,{"Petrol","Diesel","CNG","LPG","Electric"}))</f>
        <v>3447</v>
      </c>
      <c r="N132">
        <f t="shared" si="20"/>
        <v>3447</v>
      </c>
      <c r="O132" cm="1">
        <f t="array" ref="O132">SUM(COUNTIF(F132:F3708,{"Individual","Dealer","Trustmark Dealer"}))</f>
        <v>3447</v>
      </c>
      <c r="P132">
        <f t="shared" si="21"/>
        <v>2358</v>
      </c>
      <c r="Q132">
        <f t="shared" si="22"/>
        <v>0.61850884827386132</v>
      </c>
      <c r="R132" s="16">
        <f t="shared" si="23"/>
        <v>1204769.9710565514</v>
      </c>
    </row>
    <row r="133" spans="1:18" x14ac:dyDescent="0.3">
      <c r="A133" t="s">
        <v>241</v>
      </c>
      <c r="B133">
        <v>2013</v>
      </c>
      <c r="C133" s="1">
        <v>280000</v>
      </c>
      <c r="D133">
        <v>3240</v>
      </c>
      <c r="E133" t="s">
        <v>10</v>
      </c>
      <c r="F133" t="s">
        <v>25</v>
      </c>
      <c r="G133" t="s">
        <v>12</v>
      </c>
      <c r="H133" t="s">
        <v>126</v>
      </c>
      <c r="I133">
        <f t="shared" si="16"/>
        <v>3446</v>
      </c>
      <c r="J133">
        <f t="shared" si="17"/>
        <v>13</v>
      </c>
      <c r="K133" t="str">
        <f t="shared" si="18"/>
        <v>budget</v>
      </c>
      <c r="L133" s="1">
        <f t="shared" si="19"/>
        <v>466274.56935577479</v>
      </c>
      <c r="M133" cm="1">
        <f t="array" ref="M133">SUM(COUNTIF(E133:E3709,{"Petrol","Diesel","CNG","LPG","Electric"}))</f>
        <v>3446</v>
      </c>
      <c r="N133">
        <f t="shared" si="20"/>
        <v>3446</v>
      </c>
      <c r="O133" cm="1">
        <f t="array" ref="O133">SUM(COUNTIF(F133:F3709,{"Individual","Dealer","Trustmark Dealer"}))</f>
        <v>3446</v>
      </c>
      <c r="P133">
        <f t="shared" si="21"/>
        <v>2357</v>
      </c>
      <c r="Q133">
        <f t="shared" si="22"/>
        <v>0.618398142774231</v>
      </c>
      <c r="R133" s="16">
        <f t="shared" si="23"/>
        <v>1204909.8594289673</v>
      </c>
    </row>
    <row r="134" spans="1:18" x14ac:dyDescent="0.3">
      <c r="A134" t="s">
        <v>246</v>
      </c>
      <c r="B134">
        <v>2015</v>
      </c>
      <c r="C134" s="1">
        <v>540000</v>
      </c>
      <c r="D134">
        <v>5000</v>
      </c>
      <c r="E134" t="s">
        <v>10</v>
      </c>
      <c r="F134" t="s">
        <v>25</v>
      </c>
      <c r="G134" t="s">
        <v>12</v>
      </c>
      <c r="H134" t="s">
        <v>121</v>
      </c>
      <c r="I134">
        <f t="shared" si="16"/>
        <v>3445</v>
      </c>
      <c r="J134">
        <f t="shared" si="17"/>
        <v>11</v>
      </c>
      <c r="K134" t="str">
        <f t="shared" si="18"/>
        <v>medium</v>
      </c>
      <c r="L134" s="1">
        <f t="shared" si="19"/>
        <v>466328.6403483309</v>
      </c>
      <c r="M134" cm="1">
        <f t="array" ref="M134">SUM(COUNTIF(E134:E3710,{"Petrol","Diesel","CNG","LPG","Electric"}))</f>
        <v>3445</v>
      </c>
      <c r="N134">
        <f t="shared" si="20"/>
        <v>3445</v>
      </c>
      <c r="O134" cm="1">
        <f t="array" ref="O134">SUM(COUNTIF(F134:F3710,{"Individual","Dealer","Trustmark Dealer"}))</f>
        <v>3445</v>
      </c>
      <c r="P134">
        <f t="shared" si="21"/>
        <v>2356</v>
      </c>
      <c r="Q134">
        <f t="shared" si="22"/>
        <v>0.61857764876632804</v>
      </c>
      <c r="R134" s="16">
        <f t="shared" si="23"/>
        <v>1204941.0241333521</v>
      </c>
    </row>
    <row r="135" spans="1:18" x14ac:dyDescent="0.3">
      <c r="A135" t="s">
        <v>247</v>
      </c>
      <c r="B135">
        <v>2018</v>
      </c>
      <c r="C135" s="1">
        <v>700000</v>
      </c>
      <c r="D135">
        <v>10000</v>
      </c>
      <c r="E135" t="s">
        <v>10</v>
      </c>
      <c r="F135" t="s">
        <v>25</v>
      </c>
      <c r="G135" t="s">
        <v>12</v>
      </c>
      <c r="H135" t="s">
        <v>121</v>
      </c>
      <c r="I135">
        <f t="shared" si="16"/>
        <v>3444</v>
      </c>
      <c r="J135">
        <f t="shared" si="17"/>
        <v>8</v>
      </c>
      <c r="K135" t="str">
        <f t="shared" si="18"/>
        <v>medium</v>
      </c>
      <c r="L135" s="1">
        <f t="shared" si="19"/>
        <v>466307.24912891985</v>
      </c>
      <c r="M135" cm="1">
        <f t="array" ref="M135">SUM(COUNTIF(E135:E3711,{"Petrol","Diesel","CNG","LPG","Electric"}))</f>
        <v>3444</v>
      </c>
      <c r="N135">
        <f t="shared" si="20"/>
        <v>3444</v>
      </c>
      <c r="O135" cm="1">
        <f t="array" ref="O135">SUM(COUNTIF(F135:F3711,{"Individual","Dealer","Trustmark Dealer"}))</f>
        <v>3444</v>
      </c>
      <c r="P135">
        <f t="shared" si="21"/>
        <v>2355</v>
      </c>
      <c r="Q135">
        <f t="shared" si="22"/>
        <v>0.61846689895470386</v>
      </c>
      <c r="R135" s="16">
        <f t="shared" si="23"/>
        <v>1204814.8415795099</v>
      </c>
    </row>
    <row r="136" spans="1:18" x14ac:dyDescent="0.3">
      <c r="A136" t="s">
        <v>248</v>
      </c>
      <c r="B136">
        <v>2015</v>
      </c>
      <c r="C136" s="1">
        <v>525000</v>
      </c>
      <c r="D136">
        <v>100000</v>
      </c>
      <c r="E136" t="s">
        <v>14</v>
      </c>
      <c r="F136" t="s">
        <v>25</v>
      </c>
      <c r="G136" t="s">
        <v>12</v>
      </c>
      <c r="H136" t="s">
        <v>121</v>
      </c>
      <c r="I136">
        <f t="shared" si="16"/>
        <v>3443</v>
      </c>
      <c r="J136">
        <f t="shared" si="17"/>
        <v>11</v>
      </c>
      <c r="K136" t="str">
        <f t="shared" si="18"/>
        <v>medium</v>
      </c>
      <c r="L136" s="1">
        <f t="shared" si="19"/>
        <v>466239.37438280572</v>
      </c>
      <c r="M136" cm="1">
        <f t="array" ref="M136">SUM(COUNTIF(E136:E3712,{"Petrol","Diesel","CNG","LPG","Electric"}))</f>
        <v>3443</v>
      </c>
      <c r="N136">
        <f t="shared" si="20"/>
        <v>3443</v>
      </c>
      <c r="O136" cm="1">
        <f t="array" ref="O136">SUM(COUNTIF(F136:F3712,{"Individual","Dealer","Trustmark Dealer"}))</f>
        <v>3443</v>
      </c>
      <c r="P136">
        <f t="shared" si="21"/>
        <v>2355</v>
      </c>
      <c r="Q136">
        <f t="shared" si="22"/>
        <v>0.6183560848097589</v>
      </c>
      <c r="R136" s="16">
        <f t="shared" si="23"/>
        <v>1204591.5952067049</v>
      </c>
    </row>
    <row r="137" spans="1:18" x14ac:dyDescent="0.3">
      <c r="A137" t="s">
        <v>249</v>
      </c>
      <c r="B137">
        <v>2016</v>
      </c>
      <c r="C137" s="1">
        <v>430000</v>
      </c>
      <c r="D137">
        <v>80000</v>
      </c>
      <c r="E137" t="s">
        <v>14</v>
      </c>
      <c r="F137" t="s">
        <v>25</v>
      </c>
      <c r="G137" t="s">
        <v>12</v>
      </c>
      <c r="H137" t="s">
        <v>121</v>
      </c>
      <c r="I137">
        <f t="shared" si="16"/>
        <v>3442</v>
      </c>
      <c r="J137">
        <f t="shared" si="17"/>
        <v>10</v>
      </c>
      <c r="K137" t="str">
        <f t="shared" si="18"/>
        <v>budget</v>
      </c>
      <c r="L137" s="1">
        <f t="shared" si="19"/>
        <v>466222.30273097038</v>
      </c>
      <c r="M137" cm="1">
        <f t="array" ref="M137">SUM(COUNTIF(E137:E3713,{"Petrol","Diesel","CNG","LPG","Electric"}))</f>
        <v>3442</v>
      </c>
      <c r="N137">
        <f t="shared" si="20"/>
        <v>3442</v>
      </c>
      <c r="O137" cm="1">
        <f t="array" ref="O137">SUM(COUNTIF(F137:F3713,{"Individual","Dealer","Trustmark Dealer"}))</f>
        <v>3442</v>
      </c>
      <c r="P137">
        <f t="shared" si="21"/>
        <v>2354</v>
      </c>
      <c r="Q137">
        <f t="shared" si="22"/>
        <v>0.61824520627542123</v>
      </c>
      <c r="R137" s="16">
        <f t="shared" si="23"/>
        <v>1204636.5048922147</v>
      </c>
    </row>
    <row r="138" spans="1:18" x14ac:dyDescent="0.3">
      <c r="A138" t="s">
        <v>250</v>
      </c>
      <c r="B138">
        <v>2002</v>
      </c>
      <c r="C138" s="1">
        <v>65000</v>
      </c>
      <c r="D138">
        <v>70000</v>
      </c>
      <c r="E138" t="s">
        <v>10</v>
      </c>
      <c r="F138" t="s">
        <v>25</v>
      </c>
      <c r="G138" t="s">
        <v>12</v>
      </c>
      <c r="H138" t="s">
        <v>121</v>
      </c>
      <c r="I138">
        <f t="shared" si="16"/>
        <v>3441</v>
      </c>
      <c r="J138">
        <f t="shared" si="17"/>
        <v>24</v>
      </c>
      <c r="K138" t="str">
        <f t="shared" si="18"/>
        <v>budget</v>
      </c>
      <c r="L138" s="1">
        <f t="shared" si="19"/>
        <v>466232.82941005524</v>
      </c>
      <c r="M138" cm="1">
        <f t="array" ref="M138">SUM(COUNTIF(E138:E3714,{"Petrol","Diesel","CNG","LPG","Electric"}))</f>
        <v>3441</v>
      </c>
      <c r="N138">
        <f t="shared" si="20"/>
        <v>3441</v>
      </c>
      <c r="O138" cm="1">
        <f t="array" ref="O138">SUM(COUNTIF(F138:F3714,{"Individual","Dealer","Trustmark Dealer"}))</f>
        <v>3441</v>
      </c>
      <c r="P138">
        <f t="shared" si="21"/>
        <v>2354</v>
      </c>
      <c r="Q138">
        <f t="shared" si="22"/>
        <v>0.61813426329555365</v>
      </c>
      <c r="R138" s="16">
        <f t="shared" si="23"/>
        <v>1204736.3480377886</v>
      </c>
    </row>
    <row r="139" spans="1:18" x14ac:dyDescent="0.3">
      <c r="A139" t="s">
        <v>251</v>
      </c>
      <c r="B139">
        <v>2018</v>
      </c>
      <c r="C139" s="1">
        <v>800000</v>
      </c>
      <c r="D139">
        <v>35000</v>
      </c>
      <c r="E139" t="s">
        <v>14</v>
      </c>
      <c r="F139" t="s">
        <v>25</v>
      </c>
      <c r="G139" t="s">
        <v>12</v>
      </c>
      <c r="H139" t="s">
        <v>121</v>
      </c>
      <c r="I139">
        <f t="shared" si="16"/>
        <v>3440</v>
      </c>
      <c r="J139">
        <f t="shared" si="17"/>
        <v>8</v>
      </c>
      <c r="K139" t="str">
        <f t="shared" si="18"/>
        <v>medium</v>
      </c>
      <c r="L139" s="1">
        <f t="shared" si="19"/>
        <v>466349.46686046512</v>
      </c>
      <c r="M139" cm="1">
        <f t="array" ref="M139">SUM(COUNTIF(E139:E3715,{"Petrol","Diesel","CNG","LPG","Electric"}))</f>
        <v>3440</v>
      </c>
      <c r="N139">
        <f t="shared" si="20"/>
        <v>3440</v>
      </c>
      <c r="O139" cm="1">
        <f t="array" ref="O139">SUM(COUNTIF(F139:F3715,{"Individual","Dealer","Trustmark Dealer"}))</f>
        <v>3440</v>
      </c>
      <c r="P139">
        <f t="shared" si="21"/>
        <v>2353</v>
      </c>
      <c r="Q139">
        <f t="shared" si="22"/>
        <v>0.61802325581395345</v>
      </c>
      <c r="R139" s="16">
        <f t="shared" si="23"/>
        <v>1204897.6795481681</v>
      </c>
    </row>
    <row r="140" spans="1:18" x14ac:dyDescent="0.3">
      <c r="A140" t="s">
        <v>252</v>
      </c>
      <c r="B140">
        <v>2007</v>
      </c>
      <c r="C140" s="1">
        <v>75000</v>
      </c>
      <c r="D140">
        <v>114000</v>
      </c>
      <c r="E140" t="s">
        <v>10</v>
      </c>
      <c r="F140" t="s">
        <v>25</v>
      </c>
      <c r="G140" t="s">
        <v>12</v>
      </c>
      <c r="H140" t="s">
        <v>126</v>
      </c>
      <c r="I140">
        <f t="shared" si="16"/>
        <v>3439</v>
      </c>
      <c r="J140">
        <f t="shared" si="17"/>
        <v>19</v>
      </c>
      <c r="K140" t="str">
        <f t="shared" si="18"/>
        <v>budget</v>
      </c>
      <c r="L140" s="1">
        <f t="shared" si="19"/>
        <v>466252.44722302997</v>
      </c>
      <c r="M140" cm="1">
        <f t="array" ref="M140">SUM(COUNTIF(E140:E3716,{"Petrol","Diesel","CNG","LPG","Electric"}))</f>
        <v>3439</v>
      </c>
      <c r="N140">
        <f t="shared" si="20"/>
        <v>3439</v>
      </c>
      <c r="O140" cm="1">
        <f t="array" ref="O140">SUM(COUNTIF(F140:F3716,{"Individual","Dealer","Trustmark Dealer"}))</f>
        <v>3439</v>
      </c>
      <c r="P140">
        <f t="shared" si="21"/>
        <v>2353</v>
      </c>
      <c r="Q140">
        <f t="shared" si="22"/>
        <v>0.61791218377435297</v>
      </c>
      <c r="R140" s="16">
        <f t="shared" si="23"/>
        <v>1204783.7652869737</v>
      </c>
    </row>
    <row r="141" spans="1:18" x14ac:dyDescent="0.3">
      <c r="A141" t="s">
        <v>253</v>
      </c>
      <c r="B141">
        <v>2008</v>
      </c>
      <c r="C141" s="1">
        <v>210000</v>
      </c>
      <c r="D141">
        <v>53772</v>
      </c>
      <c r="E141" t="s">
        <v>10</v>
      </c>
      <c r="F141" t="s">
        <v>25</v>
      </c>
      <c r="G141" t="s">
        <v>12</v>
      </c>
      <c r="H141" t="s">
        <v>121</v>
      </c>
      <c r="I141">
        <f t="shared" si="16"/>
        <v>3438</v>
      </c>
      <c r="J141">
        <f t="shared" si="17"/>
        <v>18</v>
      </c>
      <c r="K141" t="str">
        <f t="shared" si="18"/>
        <v>budget</v>
      </c>
      <c r="L141" s="1">
        <f t="shared" si="19"/>
        <v>466366.24956369982</v>
      </c>
      <c r="M141" cm="1">
        <f t="array" ref="M141">SUM(COUNTIF(E141:E3717,{"Petrol","Diesel","CNG","LPG","Electric"}))</f>
        <v>3438</v>
      </c>
      <c r="N141">
        <f t="shared" si="20"/>
        <v>3438</v>
      </c>
      <c r="O141" cm="1">
        <f t="array" ref="O141">SUM(COUNTIF(F141:F3717,{"Individual","Dealer","Trustmark Dealer"}))</f>
        <v>3438</v>
      </c>
      <c r="P141">
        <f t="shared" si="21"/>
        <v>2352</v>
      </c>
      <c r="Q141">
        <f t="shared" si="22"/>
        <v>0.61809191390343221</v>
      </c>
      <c r="R141" s="16">
        <f t="shared" si="23"/>
        <v>1204939.2281879054</v>
      </c>
    </row>
    <row r="142" spans="1:18" x14ac:dyDescent="0.3">
      <c r="A142" t="s">
        <v>254</v>
      </c>
      <c r="B142">
        <v>2012</v>
      </c>
      <c r="C142" s="1">
        <v>195000</v>
      </c>
      <c r="D142">
        <v>140000</v>
      </c>
      <c r="E142" t="s">
        <v>14</v>
      </c>
      <c r="F142" t="s">
        <v>25</v>
      </c>
      <c r="G142" t="s">
        <v>12</v>
      </c>
      <c r="H142" t="s">
        <v>126</v>
      </c>
      <c r="I142">
        <f t="shared" si="16"/>
        <v>3437</v>
      </c>
      <c r="J142">
        <f t="shared" si="17"/>
        <v>14</v>
      </c>
      <c r="K142" t="str">
        <f t="shared" si="18"/>
        <v>budget</v>
      </c>
      <c r="L142" s="1">
        <f t="shared" si="19"/>
        <v>466440.83968577249</v>
      </c>
      <c r="M142" cm="1">
        <f t="array" ref="M142">SUM(COUNTIF(E142:E3718,{"Petrol","Diesel","CNG","LPG","Electric"}))</f>
        <v>3437</v>
      </c>
      <c r="N142">
        <f t="shared" si="20"/>
        <v>3437</v>
      </c>
      <c r="O142" cm="1">
        <f t="array" ref="O142">SUM(COUNTIF(F142:F3718,{"Individual","Dealer","Trustmark Dealer"}))</f>
        <v>3437</v>
      </c>
      <c r="P142">
        <f t="shared" si="21"/>
        <v>2351</v>
      </c>
      <c r="Q142">
        <f t="shared" si="22"/>
        <v>0.61798079720686649</v>
      </c>
      <c r="R142" s="16">
        <f t="shared" si="23"/>
        <v>1205012.9622816781</v>
      </c>
    </row>
    <row r="143" spans="1:18" x14ac:dyDescent="0.3">
      <c r="A143" t="s">
        <v>255</v>
      </c>
      <c r="B143">
        <v>2015</v>
      </c>
      <c r="C143" s="1">
        <v>400000</v>
      </c>
      <c r="D143">
        <v>120000</v>
      </c>
      <c r="E143" t="s">
        <v>14</v>
      </c>
      <c r="F143" t="s">
        <v>25</v>
      </c>
      <c r="G143" t="s">
        <v>12</v>
      </c>
      <c r="H143" t="s">
        <v>121</v>
      </c>
      <c r="I143">
        <f t="shared" si="16"/>
        <v>3436</v>
      </c>
      <c r="J143">
        <f t="shared" si="17"/>
        <v>11</v>
      </c>
      <c r="K143" t="str">
        <f t="shared" si="18"/>
        <v>budget</v>
      </c>
      <c r="L143" s="1">
        <f t="shared" si="19"/>
        <v>466519.83876600699</v>
      </c>
      <c r="M143" cm="1">
        <f t="array" ref="M143">SUM(COUNTIF(E143:E3719,{"Petrol","Diesel","CNG","LPG","Electric"}))</f>
        <v>3436</v>
      </c>
      <c r="N143">
        <f t="shared" si="20"/>
        <v>3436</v>
      </c>
      <c r="O143" cm="1">
        <f t="array" ref="O143">SUM(COUNTIF(F143:F3719,{"Individual","Dealer","Trustmark Dealer"}))</f>
        <v>3436</v>
      </c>
      <c r="P143">
        <f t="shared" si="21"/>
        <v>2350</v>
      </c>
      <c r="Q143">
        <f t="shared" si="22"/>
        <v>0.61816065192083813</v>
      </c>
      <c r="R143" s="16">
        <f t="shared" si="23"/>
        <v>1205248.8294961795</v>
      </c>
    </row>
    <row r="144" spans="1:18" x14ac:dyDescent="0.3">
      <c r="A144" t="s">
        <v>173</v>
      </c>
      <c r="B144">
        <v>2012</v>
      </c>
      <c r="C144" s="1">
        <v>170000</v>
      </c>
      <c r="D144">
        <v>60000</v>
      </c>
      <c r="E144" t="s">
        <v>10</v>
      </c>
      <c r="F144" t="s">
        <v>25</v>
      </c>
      <c r="G144" t="s">
        <v>12</v>
      </c>
      <c r="H144" t="s">
        <v>121</v>
      </c>
      <c r="I144">
        <f t="shared" si="16"/>
        <v>3435</v>
      </c>
      <c r="J144">
        <f t="shared" si="17"/>
        <v>14</v>
      </c>
      <c r="K144" t="str">
        <f t="shared" si="18"/>
        <v>budget</v>
      </c>
      <c r="L144" s="1">
        <f t="shared" si="19"/>
        <v>466539.20407569141</v>
      </c>
      <c r="M144" cm="1">
        <f t="array" ref="M144">SUM(COUNTIF(E144:E3720,{"Petrol","Diesel","CNG","LPG","Electric"}))</f>
        <v>3435</v>
      </c>
      <c r="N144">
        <f t="shared" si="20"/>
        <v>3435</v>
      </c>
      <c r="O144" cm="1">
        <f t="array" ref="O144">SUM(COUNTIF(F144:F3720,{"Individual","Dealer","Trustmark Dealer"}))</f>
        <v>3435</v>
      </c>
      <c r="P144">
        <f t="shared" si="21"/>
        <v>2349</v>
      </c>
      <c r="Q144">
        <f t="shared" si="22"/>
        <v>0.6180494905385735</v>
      </c>
      <c r="R144" s="16">
        <f t="shared" si="23"/>
        <v>1205366.3354458828</v>
      </c>
    </row>
    <row r="145" spans="1:18" x14ac:dyDescent="0.3">
      <c r="A145" t="s">
        <v>215</v>
      </c>
      <c r="B145">
        <v>2016</v>
      </c>
      <c r="C145" s="1">
        <v>225000</v>
      </c>
      <c r="D145">
        <v>25000</v>
      </c>
      <c r="E145" t="s">
        <v>10</v>
      </c>
      <c r="F145" t="s">
        <v>25</v>
      </c>
      <c r="G145" t="s">
        <v>12</v>
      </c>
      <c r="H145" t="s">
        <v>121</v>
      </c>
      <c r="I145">
        <f t="shared" si="16"/>
        <v>3434</v>
      </c>
      <c r="J145">
        <f t="shared" si="17"/>
        <v>10</v>
      </c>
      <c r="K145" t="str">
        <f t="shared" si="18"/>
        <v>budget</v>
      </c>
      <c r="L145" s="1">
        <f t="shared" si="19"/>
        <v>466625.55794991262</v>
      </c>
      <c r="M145" cm="1">
        <f t="array" ref="M145">SUM(COUNTIF(E145:E3721,{"Petrol","Diesel","CNG","LPG","Electric"}))</f>
        <v>3434</v>
      </c>
      <c r="N145">
        <f t="shared" si="20"/>
        <v>3434</v>
      </c>
      <c r="O145" cm="1">
        <f t="array" ref="O145">SUM(COUNTIF(F145:F3721,{"Individual","Dealer","Trustmark Dealer"}))</f>
        <v>3434</v>
      </c>
      <c r="P145">
        <f t="shared" si="21"/>
        <v>2348</v>
      </c>
      <c r="Q145">
        <f t="shared" si="22"/>
        <v>0.61793826441467681</v>
      </c>
      <c r="R145" s="16">
        <f t="shared" si="23"/>
        <v>1205464.4456587736</v>
      </c>
    </row>
    <row r="146" spans="1:18" x14ac:dyDescent="0.3">
      <c r="A146" t="s">
        <v>256</v>
      </c>
      <c r="B146">
        <v>2014</v>
      </c>
      <c r="C146" s="1">
        <v>210000</v>
      </c>
      <c r="D146">
        <v>90000</v>
      </c>
      <c r="E146" t="s">
        <v>257</v>
      </c>
      <c r="F146" t="s">
        <v>25</v>
      </c>
      <c r="G146" t="s">
        <v>12</v>
      </c>
      <c r="H146" t="s">
        <v>121</v>
      </c>
      <c r="I146">
        <f t="shared" si="16"/>
        <v>3433</v>
      </c>
      <c r="J146">
        <f t="shared" si="17"/>
        <v>12</v>
      </c>
      <c r="K146" t="str">
        <f t="shared" si="18"/>
        <v>budget</v>
      </c>
      <c r="L146" s="1">
        <f t="shared" si="19"/>
        <v>466695.94115933584</v>
      </c>
      <c r="M146" cm="1">
        <f t="array" ref="M146">SUM(COUNTIF(E146:E3722,{"Petrol","Diesel","CNG","LPG","Electric"}))</f>
        <v>3433</v>
      </c>
      <c r="N146">
        <f t="shared" si="20"/>
        <v>3433</v>
      </c>
      <c r="O146" cm="1">
        <f t="array" ref="O146">SUM(COUNTIF(F146:F3722,{"Individual","Dealer","Trustmark Dealer"}))</f>
        <v>3433</v>
      </c>
      <c r="P146">
        <f t="shared" si="21"/>
        <v>2348</v>
      </c>
      <c r="Q146">
        <f t="shared" si="22"/>
        <v>0.6178269734925721</v>
      </c>
      <c r="R146" s="16">
        <f t="shared" si="23"/>
        <v>1205529.260744341</v>
      </c>
    </row>
    <row r="147" spans="1:18" x14ac:dyDescent="0.3">
      <c r="A147" t="s">
        <v>258</v>
      </c>
      <c r="B147">
        <v>2020</v>
      </c>
      <c r="C147" s="1">
        <v>240000</v>
      </c>
      <c r="D147">
        <v>120000</v>
      </c>
      <c r="E147" t="s">
        <v>10</v>
      </c>
      <c r="F147" t="s">
        <v>25</v>
      </c>
      <c r="G147" t="s">
        <v>12</v>
      </c>
      <c r="H147" t="s">
        <v>121</v>
      </c>
      <c r="I147">
        <f t="shared" si="16"/>
        <v>3432</v>
      </c>
      <c r="J147">
        <f t="shared" si="17"/>
        <v>6</v>
      </c>
      <c r="K147" t="str">
        <f t="shared" si="18"/>
        <v>budget</v>
      </c>
      <c r="L147" s="1">
        <f t="shared" si="19"/>
        <v>466770.736013986</v>
      </c>
      <c r="M147" cm="1">
        <f t="array" ref="M147">SUM(COUNTIF(E147:E3723,{"Petrol","Diesel","CNG","LPG","Electric"}))</f>
        <v>3432</v>
      </c>
      <c r="N147">
        <f t="shared" si="20"/>
        <v>3432</v>
      </c>
      <c r="O147" cm="1">
        <f t="array" ref="O147">SUM(COUNTIF(F147:F3723,{"Individual","Dealer","Trustmark Dealer"}))</f>
        <v>3432</v>
      </c>
      <c r="P147">
        <f t="shared" si="21"/>
        <v>2347</v>
      </c>
      <c r="Q147">
        <f t="shared" si="22"/>
        <v>0.61771561771561767</v>
      </c>
      <c r="R147" s="16">
        <f t="shared" si="23"/>
        <v>1205529.260744341</v>
      </c>
    </row>
    <row r="148" spans="1:18" x14ac:dyDescent="0.3">
      <c r="A148" t="s">
        <v>259</v>
      </c>
      <c r="B148">
        <v>2015</v>
      </c>
      <c r="C148" s="1">
        <v>300000</v>
      </c>
      <c r="D148">
        <v>175000</v>
      </c>
      <c r="E148" t="s">
        <v>14</v>
      </c>
      <c r="F148" t="s">
        <v>25</v>
      </c>
      <c r="G148" t="s">
        <v>12</v>
      </c>
      <c r="H148" t="s">
        <v>121</v>
      </c>
      <c r="I148">
        <f t="shared" si="16"/>
        <v>3431</v>
      </c>
      <c r="J148">
        <f t="shared" si="17"/>
        <v>11</v>
      </c>
      <c r="K148" t="str">
        <f t="shared" si="18"/>
        <v>budget</v>
      </c>
      <c r="L148" s="1">
        <f t="shared" si="19"/>
        <v>466836.83066161472</v>
      </c>
      <c r="M148" cm="1">
        <f t="array" ref="M148">SUM(COUNTIF(E148:E3724,{"Petrol","Diesel","CNG","LPG","Electric"}))</f>
        <v>3431</v>
      </c>
      <c r="N148">
        <f t="shared" si="20"/>
        <v>3431</v>
      </c>
      <c r="O148" cm="1">
        <f t="array" ref="O148">SUM(COUNTIF(F148:F3724,{"Individual","Dealer","Trustmark Dealer"}))</f>
        <v>3431</v>
      </c>
      <c r="P148">
        <f t="shared" si="21"/>
        <v>2347</v>
      </c>
      <c r="Q148">
        <f t="shared" si="22"/>
        <v>0.61760419702710578</v>
      </c>
      <c r="R148" s="16">
        <f t="shared" si="23"/>
        <v>1205585.0360914106</v>
      </c>
    </row>
    <row r="149" spans="1:18" x14ac:dyDescent="0.3">
      <c r="A149" t="s">
        <v>240</v>
      </c>
      <c r="B149">
        <v>2011</v>
      </c>
      <c r="C149" s="1">
        <v>99000</v>
      </c>
      <c r="D149">
        <v>100000</v>
      </c>
      <c r="E149" t="s">
        <v>10</v>
      </c>
      <c r="F149" t="s">
        <v>25</v>
      </c>
      <c r="G149" t="s">
        <v>12</v>
      </c>
      <c r="H149" t="s">
        <v>154</v>
      </c>
      <c r="I149">
        <f t="shared" si="16"/>
        <v>3430</v>
      </c>
      <c r="J149">
        <f t="shared" si="17"/>
        <v>15</v>
      </c>
      <c r="K149" t="str">
        <f t="shared" si="18"/>
        <v>budget</v>
      </c>
      <c r="L149" s="1">
        <f t="shared" si="19"/>
        <v>466885.47113702627</v>
      </c>
      <c r="M149" cm="1">
        <f t="array" ref="M149">SUM(COUNTIF(E149:E3725,{"Petrol","Diesel","CNG","LPG","Electric"}))</f>
        <v>3430</v>
      </c>
      <c r="N149">
        <f t="shared" si="20"/>
        <v>3430</v>
      </c>
      <c r="O149" cm="1">
        <f t="array" ref="O149">SUM(COUNTIF(F149:F3725,{"Individual","Dealer","Trustmark Dealer"}))</f>
        <v>3430</v>
      </c>
      <c r="P149">
        <f t="shared" si="21"/>
        <v>2346</v>
      </c>
      <c r="Q149">
        <f t="shared" si="22"/>
        <v>0.6174927113702624</v>
      </c>
      <c r="R149" s="16">
        <f t="shared" si="23"/>
        <v>1205760.582001681</v>
      </c>
    </row>
    <row r="150" spans="1:18" x14ac:dyDescent="0.3">
      <c r="A150" t="s">
        <v>260</v>
      </c>
      <c r="B150">
        <v>2014</v>
      </c>
      <c r="C150" s="1">
        <v>620000</v>
      </c>
      <c r="D150">
        <v>36000</v>
      </c>
      <c r="E150" t="s">
        <v>10</v>
      </c>
      <c r="F150" t="s">
        <v>25</v>
      </c>
      <c r="G150" t="s">
        <v>12</v>
      </c>
      <c r="H150" t="s">
        <v>121</v>
      </c>
      <c r="I150">
        <f t="shared" si="16"/>
        <v>3429</v>
      </c>
      <c r="J150">
        <f t="shared" si="17"/>
        <v>12</v>
      </c>
      <c r="K150" t="str">
        <f t="shared" si="18"/>
        <v>medium</v>
      </c>
      <c r="L150" s="1">
        <f t="shared" si="19"/>
        <v>466992.7576552931</v>
      </c>
      <c r="M150" cm="1">
        <f t="array" ref="M150">SUM(COUNTIF(E150:E3726,{"Petrol","Diesel","CNG","LPG","Electric"}))</f>
        <v>3429</v>
      </c>
      <c r="N150">
        <f t="shared" si="20"/>
        <v>3429</v>
      </c>
      <c r="O150" cm="1">
        <f t="array" ref="O150">SUM(COUNTIF(F150:F3726,{"Individual","Dealer","Trustmark Dealer"}))</f>
        <v>3429</v>
      </c>
      <c r="P150">
        <f t="shared" si="21"/>
        <v>2345</v>
      </c>
      <c r="Q150">
        <f t="shared" si="22"/>
        <v>0.61767279090113736</v>
      </c>
      <c r="R150" s="16">
        <f t="shared" si="23"/>
        <v>1205902.1916253285</v>
      </c>
    </row>
    <row r="151" spans="1:18" x14ac:dyDescent="0.3">
      <c r="A151" t="s">
        <v>125</v>
      </c>
      <c r="B151">
        <v>2013</v>
      </c>
      <c r="C151" s="1">
        <v>500000</v>
      </c>
      <c r="D151">
        <v>30000</v>
      </c>
      <c r="E151" t="s">
        <v>14</v>
      </c>
      <c r="F151" t="s">
        <v>25</v>
      </c>
      <c r="G151" t="s">
        <v>12</v>
      </c>
      <c r="H151" t="s">
        <v>121</v>
      </c>
      <c r="I151">
        <f t="shared" si="16"/>
        <v>3428</v>
      </c>
      <c r="J151">
        <f t="shared" si="17"/>
        <v>13</v>
      </c>
      <c r="K151" t="str">
        <f t="shared" si="18"/>
        <v>budget</v>
      </c>
      <c r="L151" s="1">
        <f t="shared" si="19"/>
        <v>466948.12310385064</v>
      </c>
      <c r="M151" cm="1">
        <f t="array" ref="M151">SUM(COUNTIF(E151:E3727,{"Petrol","Diesel","CNG","LPG","Electric"}))</f>
        <v>3428</v>
      </c>
      <c r="N151">
        <f t="shared" si="20"/>
        <v>3428</v>
      </c>
      <c r="O151" cm="1">
        <f t="array" ref="O151">SUM(COUNTIF(F151:F3727,{"Individual","Dealer","Trustmark Dealer"}))</f>
        <v>3428</v>
      </c>
      <c r="P151">
        <f t="shared" si="21"/>
        <v>2344</v>
      </c>
      <c r="Q151">
        <f t="shared" si="22"/>
        <v>0.61756126021003499</v>
      </c>
      <c r="R151" s="16">
        <f t="shared" si="23"/>
        <v>1205726.8707676902</v>
      </c>
    </row>
    <row r="152" spans="1:18" x14ac:dyDescent="0.3">
      <c r="A152" t="s">
        <v>261</v>
      </c>
      <c r="B152">
        <v>2010</v>
      </c>
      <c r="C152" s="1">
        <v>2550000</v>
      </c>
      <c r="D152">
        <v>40000</v>
      </c>
      <c r="E152" t="s">
        <v>10</v>
      </c>
      <c r="F152" t="s">
        <v>25</v>
      </c>
      <c r="G152" t="s">
        <v>19</v>
      </c>
      <c r="H152" t="s">
        <v>126</v>
      </c>
      <c r="I152">
        <f t="shared" si="16"/>
        <v>3427</v>
      </c>
      <c r="J152">
        <f t="shared" si="17"/>
        <v>16</v>
      </c>
      <c r="K152" t="str">
        <f t="shared" si="18"/>
        <v>premimum</v>
      </c>
      <c r="L152" s="1">
        <f t="shared" si="19"/>
        <v>466938.47855266999</v>
      </c>
      <c r="M152" cm="1">
        <f t="array" ref="M152">SUM(COUNTIF(E152:E3728,{"Petrol","Diesel","CNG","LPG","Electric"}))</f>
        <v>3427</v>
      </c>
      <c r="N152">
        <f t="shared" si="20"/>
        <v>3427</v>
      </c>
      <c r="O152" cm="1">
        <f t="array" ref="O152">SUM(COUNTIF(F152:F3728,{"Individual","Dealer","Trustmark Dealer"}))</f>
        <v>3427</v>
      </c>
      <c r="P152">
        <f t="shared" si="21"/>
        <v>2343</v>
      </c>
      <c r="Q152">
        <f t="shared" si="22"/>
        <v>0.6174496644295302</v>
      </c>
      <c r="R152" s="16">
        <f t="shared" si="23"/>
        <v>1205786.7452363735</v>
      </c>
    </row>
    <row r="153" spans="1:18" x14ac:dyDescent="0.3">
      <c r="A153" t="s">
        <v>262</v>
      </c>
      <c r="B153">
        <v>2013</v>
      </c>
      <c r="C153" s="1">
        <v>260000</v>
      </c>
      <c r="D153">
        <v>70000</v>
      </c>
      <c r="E153" t="s">
        <v>10</v>
      </c>
      <c r="F153" t="s">
        <v>25</v>
      </c>
      <c r="G153" t="s">
        <v>12</v>
      </c>
      <c r="H153" t="s">
        <v>126</v>
      </c>
      <c r="I153">
        <f t="shared" si="16"/>
        <v>3426</v>
      </c>
      <c r="J153">
        <f t="shared" si="17"/>
        <v>13</v>
      </c>
      <c r="K153" t="str">
        <f t="shared" si="18"/>
        <v>budget</v>
      </c>
      <c r="L153" s="1">
        <f t="shared" si="19"/>
        <v>466330.46293053124</v>
      </c>
      <c r="M153" cm="1">
        <f t="array" ref="M153">SUM(COUNTIF(E153:E3729,{"Petrol","Diesel","CNG","LPG","Electric"}))</f>
        <v>3426</v>
      </c>
      <c r="N153">
        <f t="shared" si="20"/>
        <v>3426</v>
      </c>
      <c r="O153" cm="1">
        <f t="array" ref="O153">SUM(COUNTIF(F153:F3729,{"Individual","Dealer","Trustmark Dealer"}))</f>
        <v>3426</v>
      </c>
      <c r="P153">
        <f t="shared" si="21"/>
        <v>2342</v>
      </c>
      <c r="Q153">
        <f t="shared" si="22"/>
        <v>0.61762988908347927</v>
      </c>
      <c r="R153" s="16">
        <f t="shared" si="23"/>
        <v>1204435.8149745236</v>
      </c>
    </row>
    <row r="154" spans="1:18" x14ac:dyDescent="0.3">
      <c r="A154" t="s">
        <v>263</v>
      </c>
      <c r="B154">
        <v>2017</v>
      </c>
      <c r="C154" s="1">
        <v>550000</v>
      </c>
      <c r="D154">
        <v>60000</v>
      </c>
      <c r="E154" t="s">
        <v>10</v>
      </c>
      <c r="F154" t="s">
        <v>25</v>
      </c>
      <c r="G154" t="s">
        <v>12</v>
      </c>
      <c r="H154" t="s">
        <v>121</v>
      </c>
      <c r="I154">
        <f t="shared" si="16"/>
        <v>3425</v>
      </c>
      <c r="J154">
        <f t="shared" si="17"/>
        <v>9</v>
      </c>
      <c r="K154" t="str">
        <f t="shared" si="18"/>
        <v>medium</v>
      </c>
      <c r="L154" s="1">
        <f t="shared" si="19"/>
        <v>466390.70540145983</v>
      </c>
      <c r="M154" cm="1">
        <f t="array" ref="M154">SUM(COUNTIF(E154:E3730,{"Petrol","Diesel","CNG","LPG","Electric"}))</f>
        <v>3425</v>
      </c>
      <c r="N154">
        <f t="shared" si="20"/>
        <v>3425</v>
      </c>
      <c r="O154" cm="1">
        <f t="array" ref="O154">SUM(COUNTIF(F154:F3730,{"Individual","Dealer","Trustmark Dealer"}))</f>
        <v>3425</v>
      </c>
      <c r="P154">
        <f t="shared" si="21"/>
        <v>2341</v>
      </c>
      <c r="Q154">
        <f t="shared" si="22"/>
        <v>0.61781021897810218</v>
      </c>
      <c r="R154" s="16">
        <f t="shared" si="23"/>
        <v>1204478.7287952311</v>
      </c>
    </row>
    <row r="155" spans="1:18" x14ac:dyDescent="0.3">
      <c r="A155" t="s">
        <v>264</v>
      </c>
      <c r="B155">
        <v>2011</v>
      </c>
      <c r="C155" s="1">
        <v>150000</v>
      </c>
      <c r="D155">
        <v>155500</v>
      </c>
      <c r="E155" t="s">
        <v>14</v>
      </c>
      <c r="F155" t="s">
        <v>25</v>
      </c>
      <c r="G155" t="s">
        <v>12</v>
      </c>
      <c r="H155" t="s">
        <v>121</v>
      </c>
      <c r="I155">
        <f t="shared" si="16"/>
        <v>3424</v>
      </c>
      <c r="J155">
        <f t="shared" si="17"/>
        <v>15</v>
      </c>
      <c r="K155" t="str">
        <f t="shared" si="18"/>
        <v>budget</v>
      </c>
      <c r="L155" s="1">
        <f t="shared" si="19"/>
        <v>466366.28679906542</v>
      </c>
      <c r="M155" cm="1">
        <f t="array" ref="M155">SUM(COUNTIF(E155:E3731,{"Petrol","Diesel","CNG","LPG","Electric"}))</f>
        <v>3424</v>
      </c>
      <c r="N155">
        <f t="shared" si="20"/>
        <v>3424</v>
      </c>
      <c r="O155" cm="1">
        <f t="array" ref="O155">SUM(COUNTIF(F155:F3731,{"Individual","Dealer","Trustmark Dealer"}))</f>
        <v>3424</v>
      </c>
      <c r="P155">
        <f t="shared" si="21"/>
        <v>2341</v>
      </c>
      <c r="Q155">
        <f t="shared" si="22"/>
        <v>0.61769859813084116</v>
      </c>
      <c r="R155" s="16">
        <f t="shared" si="23"/>
        <v>1204344.8656815733</v>
      </c>
    </row>
    <row r="156" spans="1:18" x14ac:dyDescent="0.3">
      <c r="A156" t="s">
        <v>265</v>
      </c>
      <c r="B156">
        <v>2011</v>
      </c>
      <c r="C156" s="1">
        <v>350000</v>
      </c>
      <c r="D156">
        <v>50000</v>
      </c>
      <c r="E156" t="s">
        <v>10</v>
      </c>
      <c r="F156" t="s">
        <v>25</v>
      </c>
      <c r="G156" t="s">
        <v>19</v>
      </c>
      <c r="H156" t="s">
        <v>126</v>
      </c>
      <c r="I156">
        <f t="shared" si="16"/>
        <v>3423</v>
      </c>
      <c r="J156">
        <f t="shared" si="17"/>
        <v>15</v>
      </c>
      <c r="K156" t="str">
        <f t="shared" si="18"/>
        <v>budget</v>
      </c>
      <c r="L156" s="1">
        <f t="shared" si="19"/>
        <v>466458.71048787615</v>
      </c>
      <c r="M156" cm="1">
        <f t="array" ref="M156">SUM(COUNTIF(E156:E3732,{"Petrol","Diesel","CNG","LPG","Electric"}))</f>
        <v>3423</v>
      </c>
      <c r="N156">
        <f t="shared" si="20"/>
        <v>3423</v>
      </c>
      <c r="O156" cm="1">
        <f t="array" ref="O156">SUM(COUNTIF(F156:F3732,{"Individual","Dealer","Trustmark Dealer"}))</f>
        <v>3423</v>
      </c>
      <c r="P156">
        <f t="shared" si="21"/>
        <v>2340</v>
      </c>
      <c r="Q156">
        <f t="shared" si="22"/>
        <v>0.6175869120654397</v>
      </c>
      <c r="R156" s="16">
        <f t="shared" si="23"/>
        <v>1204607.7081206553</v>
      </c>
    </row>
    <row r="157" spans="1:18" x14ac:dyDescent="0.3">
      <c r="A157" t="s">
        <v>266</v>
      </c>
      <c r="B157">
        <v>2016</v>
      </c>
      <c r="C157" s="1">
        <v>320000</v>
      </c>
      <c r="D157">
        <v>40000</v>
      </c>
      <c r="E157" t="s">
        <v>10</v>
      </c>
      <c r="F157" t="s">
        <v>25</v>
      </c>
      <c r="G157" t="s">
        <v>12</v>
      </c>
      <c r="H157" t="s">
        <v>121</v>
      </c>
      <c r="I157">
        <f t="shared" si="16"/>
        <v>3422</v>
      </c>
      <c r="J157">
        <f t="shared" si="17"/>
        <v>10</v>
      </c>
      <c r="K157" t="str">
        <f t="shared" si="18"/>
        <v>budget</v>
      </c>
      <c r="L157" s="1">
        <f t="shared" si="19"/>
        <v>466492.7428404442</v>
      </c>
      <c r="M157" cm="1">
        <f t="array" ref="M157">SUM(COUNTIF(E157:E3733,{"Petrol","Diesel","CNG","LPG","Electric"}))</f>
        <v>3422</v>
      </c>
      <c r="N157">
        <f t="shared" si="20"/>
        <v>3422</v>
      </c>
      <c r="O157" cm="1">
        <f t="array" ref="O157">SUM(COUNTIF(F157:F3733,{"Individual","Dealer","Trustmark Dealer"}))</f>
        <v>3422</v>
      </c>
      <c r="P157">
        <f t="shared" si="21"/>
        <v>2339</v>
      </c>
      <c r="Q157">
        <f t="shared" si="22"/>
        <v>0.61776738749269433</v>
      </c>
      <c r="R157" s="16">
        <f t="shared" si="23"/>
        <v>1204595.7072850773</v>
      </c>
    </row>
    <row r="158" spans="1:18" x14ac:dyDescent="0.3">
      <c r="A158" t="s">
        <v>267</v>
      </c>
      <c r="B158">
        <v>2015</v>
      </c>
      <c r="C158" s="1">
        <v>400000</v>
      </c>
      <c r="D158">
        <v>100000</v>
      </c>
      <c r="E158" t="s">
        <v>14</v>
      </c>
      <c r="F158" t="s">
        <v>25</v>
      </c>
      <c r="G158" t="s">
        <v>12</v>
      </c>
      <c r="H158" t="s">
        <v>154</v>
      </c>
      <c r="I158">
        <f t="shared" si="16"/>
        <v>3421</v>
      </c>
      <c r="J158">
        <f t="shared" si="17"/>
        <v>11</v>
      </c>
      <c r="K158" t="str">
        <f t="shared" si="18"/>
        <v>budget</v>
      </c>
      <c r="L158" s="1">
        <f t="shared" si="19"/>
        <v>466535.56445483776</v>
      </c>
      <c r="M158" cm="1">
        <f t="array" ref="M158">SUM(COUNTIF(E158:E3734,{"Petrol","Diesel","CNG","LPG","Electric"}))</f>
        <v>3421</v>
      </c>
      <c r="N158">
        <f t="shared" si="20"/>
        <v>3421</v>
      </c>
      <c r="O158" cm="1">
        <f t="array" ref="O158">SUM(COUNTIF(F158:F3734,{"Individual","Dealer","Trustmark Dealer"}))</f>
        <v>3421</v>
      </c>
      <c r="P158">
        <f t="shared" si="21"/>
        <v>2339</v>
      </c>
      <c r="Q158">
        <f t="shared" si="22"/>
        <v>0.61765565624086527</v>
      </c>
      <c r="R158" s="16">
        <f t="shared" si="23"/>
        <v>1204602.0068147795</v>
      </c>
    </row>
    <row r="159" spans="1:18" x14ac:dyDescent="0.3">
      <c r="A159" t="s">
        <v>163</v>
      </c>
      <c r="B159">
        <v>2012</v>
      </c>
      <c r="C159" s="1">
        <v>175000</v>
      </c>
      <c r="D159">
        <v>80000</v>
      </c>
      <c r="E159" t="s">
        <v>10</v>
      </c>
      <c r="F159" t="s">
        <v>25</v>
      </c>
      <c r="G159" t="s">
        <v>12</v>
      </c>
      <c r="H159" t="s">
        <v>154</v>
      </c>
      <c r="I159">
        <f t="shared" si="16"/>
        <v>3420</v>
      </c>
      <c r="J159">
        <f t="shared" si="17"/>
        <v>14</v>
      </c>
      <c r="K159" t="str">
        <f t="shared" si="18"/>
        <v>budget</v>
      </c>
      <c r="L159" s="1">
        <f t="shared" si="19"/>
        <v>466555.01929824561</v>
      </c>
      <c r="M159" cm="1">
        <f t="array" ref="M159">SUM(COUNTIF(E159:E3735,{"Petrol","Diesel","CNG","LPG","Electric"}))</f>
        <v>3420</v>
      </c>
      <c r="N159">
        <f t="shared" si="20"/>
        <v>3420</v>
      </c>
      <c r="O159" cm="1">
        <f t="array" ref="O159">SUM(COUNTIF(F159:F3735,{"Individual","Dealer","Trustmark Dealer"}))</f>
        <v>3420</v>
      </c>
      <c r="P159">
        <f t="shared" si="21"/>
        <v>2338</v>
      </c>
      <c r="Q159">
        <f t="shared" si="22"/>
        <v>0.61783625730994152</v>
      </c>
      <c r="R159" s="16">
        <f t="shared" si="23"/>
        <v>1204720.1425745562</v>
      </c>
    </row>
    <row r="160" spans="1:18" x14ac:dyDescent="0.3">
      <c r="A160" t="s">
        <v>266</v>
      </c>
      <c r="B160">
        <v>2011</v>
      </c>
      <c r="C160" s="1">
        <v>120000</v>
      </c>
      <c r="D160">
        <v>90000</v>
      </c>
      <c r="E160" t="s">
        <v>10</v>
      </c>
      <c r="F160" t="s">
        <v>25</v>
      </c>
      <c r="G160" t="s">
        <v>12</v>
      </c>
      <c r="H160" t="s">
        <v>126</v>
      </c>
      <c r="I160">
        <f t="shared" si="16"/>
        <v>3419</v>
      </c>
      <c r="J160">
        <f t="shared" si="17"/>
        <v>15</v>
      </c>
      <c r="K160" t="str">
        <f t="shared" si="18"/>
        <v>budget</v>
      </c>
      <c r="L160" s="1">
        <f t="shared" si="19"/>
        <v>466640.29423808132</v>
      </c>
      <c r="M160" cm="1">
        <f t="array" ref="M160">SUM(COUNTIF(E160:E3736,{"Petrol","Diesel","CNG","LPG","Electric"}))</f>
        <v>3419</v>
      </c>
      <c r="N160">
        <f t="shared" si="20"/>
        <v>3419</v>
      </c>
      <c r="O160" cm="1">
        <f t="array" ref="O160">SUM(COUNTIF(F160:F3736,{"Individual","Dealer","Trustmark Dealer"}))</f>
        <v>3419</v>
      </c>
      <c r="P160">
        <f t="shared" si="21"/>
        <v>2337</v>
      </c>
      <c r="Q160">
        <f t="shared" si="22"/>
        <v>0.61801696402456863</v>
      </c>
      <c r="R160" s="16">
        <f t="shared" si="23"/>
        <v>1204815.026465321</v>
      </c>
    </row>
    <row r="161" spans="1:18" x14ac:dyDescent="0.3">
      <c r="A161" t="s">
        <v>268</v>
      </c>
      <c r="B161">
        <v>2013</v>
      </c>
      <c r="C161" s="1">
        <v>320000</v>
      </c>
      <c r="D161">
        <v>90000</v>
      </c>
      <c r="E161" t="s">
        <v>14</v>
      </c>
      <c r="F161" t="s">
        <v>25</v>
      </c>
      <c r="G161" t="s">
        <v>12</v>
      </c>
      <c r="H161" t="s">
        <v>126</v>
      </c>
      <c r="I161">
        <f t="shared" si="16"/>
        <v>3418</v>
      </c>
      <c r="J161">
        <f t="shared" si="17"/>
        <v>13</v>
      </c>
      <c r="K161" t="str">
        <f t="shared" si="18"/>
        <v>budget</v>
      </c>
      <c r="L161" s="1">
        <f t="shared" si="19"/>
        <v>466741.71035693388</v>
      </c>
      <c r="M161" cm="1">
        <f t="array" ref="M161">SUM(COUNTIF(E161:E3737,{"Petrol","Diesel","CNG","LPG","Electric"}))</f>
        <v>3418</v>
      </c>
      <c r="N161">
        <f t="shared" si="20"/>
        <v>3418</v>
      </c>
      <c r="O161" cm="1">
        <f t="array" ref="O161">SUM(COUNTIF(F161:F3737,{"Individual","Dealer","Trustmark Dealer"}))</f>
        <v>3418</v>
      </c>
      <c r="P161">
        <f t="shared" si="21"/>
        <v>2336</v>
      </c>
      <c r="Q161">
        <f t="shared" si="22"/>
        <v>0.61819777647747221</v>
      </c>
      <c r="R161" s="16">
        <f t="shared" si="23"/>
        <v>1204943.6449329692</v>
      </c>
    </row>
    <row r="162" spans="1:18" x14ac:dyDescent="0.3">
      <c r="A162" t="s">
        <v>269</v>
      </c>
      <c r="B162">
        <v>2006</v>
      </c>
      <c r="C162" s="1">
        <v>70000</v>
      </c>
      <c r="D162">
        <v>110000</v>
      </c>
      <c r="E162" t="s">
        <v>10</v>
      </c>
      <c r="F162" t="s">
        <v>25</v>
      </c>
      <c r="G162" t="s">
        <v>12</v>
      </c>
      <c r="H162" t="s">
        <v>154</v>
      </c>
      <c r="I162">
        <f t="shared" si="16"/>
        <v>3417</v>
      </c>
      <c r="J162">
        <f t="shared" si="17"/>
        <v>20</v>
      </c>
      <c r="K162" t="str">
        <f t="shared" si="18"/>
        <v>budget</v>
      </c>
      <c r="L162" s="1">
        <f t="shared" si="19"/>
        <v>466784.65496049164</v>
      </c>
      <c r="M162" cm="1">
        <f t="array" ref="M162">SUM(COUNTIF(E162:E3738,{"Petrol","Diesel","CNG","LPG","Electric"}))</f>
        <v>3417</v>
      </c>
      <c r="N162">
        <f t="shared" si="20"/>
        <v>3417</v>
      </c>
      <c r="O162" cm="1">
        <f t="array" ref="O162">SUM(COUNTIF(F162:F3738,{"Individual","Dealer","Trustmark Dealer"}))</f>
        <v>3417</v>
      </c>
      <c r="P162">
        <f t="shared" si="21"/>
        <v>2335</v>
      </c>
      <c r="Q162">
        <f t="shared" si="22"/>
        <v>0.61837869476148666</v>
      </c>
      <c r="R162" s="16">
        <f t="shared" si="23"/>
        <v>1205108.348464957</v>
      </c>
    </row>
    <row r="163" spans="1:18" x14ac:dyDescent="0.3">
      <c r="A163" t="s">
        <v>270</v>
      </c>
      <c r="B163">
        <v>2019</v>
      </c>
      <c r="C163" s="1">
        <v>810000</v>
      </c>
      <c r="D163">
        <v>15000</v>
      </c>
      <c r="E163" t="s">
        <v>10</v>
      </c>
      <c r="F163" t="s">
        <v>25</v>
      </c>
      <c r="G163" t="s">
        <v>12</v>
      </c>
      <c r="H163" t="s">
        <v>121</v>
      </c>
      <c r="I163">
        <f t="shared" si="16"/>
        <v>3416</v>
      </c>
      <c r="J163">
        <f t="shared" si="17"/>
        <v>7</v>
      </c>
      <c r="K163" t="str">
        <f t="shared" si="18"/>
        <v>medium</v>
      </c>
      <c r="L163" s="1">
        <f t="shared" si="19"/>
        <v>466900.80971896957</v>
      </c>
      <c r="M163" cm="1">
        <f t="array" ref="M163">SUM(COUNTIF(E163:E3739,{"Petrol","Diesel","CNG","LPG","Electric"}))</f>
        <v>3416</v>
      </c>
      <c r="N163">
        <f t="shared" si="20"/>
        <v>3416</v>
      </c>
      <c r="O163" cm="1">
        <f t="array" ref="O163">SUM(COUNTIF(F163:F3739,{"Individual","Dealer","Trustmark Dealer"}))</f>
        <v>3416</v>
      </c>
      <c r="P163">
        <f t="shared" si="21"/>
        <v>2334</v>
      </c>
      <c r="Q163">
        <f t="shared" si="22"/>
        <v>0.61855971896955508</v>
      </c>
      <c r="R163" s="16">
        <f t="shared" si="23"/>
        <v>1205267.7053038196</v>
      </c>
    </row>
    <row r="164" spans="1:18" x14ac:dyDescent="0.3">
      <c r="A164" t="s">
        <v>120</v>
      </c>
      <c r="B164">
        <v>2007</v>
      </c>
      <c r="C164" s="1">
        <v>95000</v>
      </c>
      <c r="D164">
        <v>100000</v>
      </c>
      <c r="E164" t="s">
        <v>10</v>
      </c>
      <c r="F164" t="s">
        <v>25</v>
      </c>
      <c r="G164" t="s">
        <v>12</v>
      </c>
      <c r="H164" t="s">
        <v>126</v>
      </c>
      <c r="I164">
        <f t="shared" si="16"/>
        <v>3415</v>
      </c>
      <c r="J164">
        <f t="shared" si="17"/>
        <v>19</v>
      </c>
      <c r="K164" t="str">
        <f t="shared" si="18"/>
        <v>budget</v>
      </c>
      <c r="L164" s="1">
        <f t="shared" si="19"/>
        <v>466800.34143484628</v>
      </c>
      <c r="M164" cm="1">
        <f t="array" ref="M164">SUM(COUNTIF(E164:E3740,{"Petrol","Diesel","CNG","LPG","Electric"}))</f>
        <v>3415</v>
      </c>
      <c r="N164">
        <f t="shared" si="20"/>
        <v>3415</v>
      </c>
      <c r="O164" cm="1">
        <f t="array" ref="O164">SUM(COUNTIF(F164:F3740,{"Individual","Dealer","Trustmark Dealer"}))</f>
        <v>3415</v>
      </c>
      <c r="P164">
        <f t="shared" si="21"/>
        <v>2334</v>
      </c>
      <c r="Q164">
        <f t="shared" si="22"/>
        <v>0.61844802342606153</v>
      </c>
      <c r="R164" s="16">
        <f t="shared" si="23"/>
        <v>1204974.3808169034</v>
      </c>
    </row>
    <row r="165" spans="1:18" x14ac:dyDescent="0.3">
      <c r="A165" t="s">
        <v>271</v>
      </c>
      <c r="B165">
        <v>2020</v>
      </c>
      <c r="C165" s="1">
        <v>282000</v>
      </c>
      <c r="D165">
        <v>40000</v>
      </c>
      <c r="E165" t="s">
        <v>22</v>
      </c>
      <c r="F165" t="s">
        <v>25</v>
      </c>
      <c r="G165" t="s">
        <v>12</v>
      </c>
      <c r="H165" t="s">
        <v>121</v>
      </c>
      <c r="I165">
        <f t="shared" si="16"/>
        <v>3414</v>
      </c>
      <c r="J165">
        <f t="shared" si="17"/>
        <v>6</v>
      </c>
      <c r="K165" t="str">
        <f t="shared" si="18"/>
        <v>budget</v>
      </c>
      <c r="L165" s="1">
        <f t="shared" si="19"/>
        <v>466909.24604569422</v>
      </c>
      <c r="M165" cm="1">
        <f t="array" ref="M165">SUM(COUNTIF(E165:E3741,{"Petrol","Diesel","CNG","LPG","Electric"}))</f>
        <v>3414</v>
      </c>
      <c r="N165">
        <f t="shared" si="20"/>
        <v>3414</v>
      </c>
      <c r="O165" cm="1">
        <f t="array" ref="O165">SUM(COUNTIF(F165:F3741,{"Individual","Dealer","Trustmark Dealer"}))</f>
        <v>3414</v>
      </c>
      <c r="P165">
        <f t="shared" si="21"/>
        <v>2333</v>
      </c>
      <c r="Q165">
        <f t="shared" si="22"/>
        <v>0.61862917398945516</v>
      </c>
      <c r="R165" s="16">
        <f t="shared" si="23"/>
        <v>1205118.5415418835</v>
      </c>
    </row>
    <row r="166" spans="1:18" x14ac:dyDescent="0.3">
      <c r="A166" t="s">
        <v>272</v>
      </c>
      <c r="B166">
        <v>2004</v>
      </c>
      <c r="C166" s="1">
        <v>80000</v>
      </c>
      <c r="D166">
        <v>60000</v>
      </c>
      <c r="E166" t="s">
        <v>10</v>
      </c>
      <c r="F166" t="s">
        <v>25</v>
      </c>
      <c r="G166" t="s">
        <v>12</v>
      </c>
      <c r="H166" t="s">
        <v>126</v>
      </c>
      <c r="I166">
        <f t="shared" si="16"/>
        <v>3413</v>
      </c>
      <c r="J166">
        <f t="shared" si="17"/>
        <v>22</v>
      </c>
      <c r="K166" t="str">
        <f t="shared" si="18"/>
        <v>budget</v>
      </c>
      <c r="L166" s="1">
        <f t="shared" si="19"/>
        <v>466963.42396718432</v>
      </c>
      <c r="M166" cm="1">
        <f t="array" ref="M166">SUM(COUNTIF(E166:E3742,{"Petrol","Diesel","CNG","LPG","Electric"}))</f>
        <v>3413</v>
      </c>
      <c r="N166">
        <f t="shared" si="20"/>
        <v>3413</v>
      </c>
      <c r="O166" cm="1">
        <f t="array" ref="O166">SUM(COUNTIF(F166:F3742,{"Individual","Dealer","Trustmark Dealer"}))</f>
        <v>3413</v>
      </c>
      <c r="P166">
        <f t="shared" si="21"/>
        <v>2333</v>
      </c>
      <c r="Q166">
        <f t="shared" si="22"/>
        <v>0.61851743334309994</v>
      </c>
      <c r="R166" s="16">
        <f t="shared" si="23"/>
        <v>1204793.1423355343</v>
      </c>
    </row>
    <row r="167" spans="1:18" x14ac:dyDescent="0.3">
      <c r="A167" t="s">
        <v>273</v>
      </c>
      <c r="B167">
        <v>2013</v>
      </c>
      <c r="C167" s="1">
        <v>72000</v>
      </c>
      <c r="D167">
        <v>25000</v>
      </c>
      <c r="E167" t="s">
        <v>10</v>
      </c>
      <c r="F167" t="s">
        <v>25</v>
      </c>
      <c r="G167" t="s">
        <v>12</v>
      </c>
      <c r="H167" t="s">
        <v>121</v>
      </c>
      <c r="I167">
        <f t="shared" si="16"/>
        <v>3412</v>
      </c>
      <c r="J167">
        <f t="shared" si="17"/>
        <v>13</v>
      </c>
      <c r="K167" t="str">
        <f t="shared" si="18"/>
        <v>budget</v>
      </c>
      <c r="L167" s="1">
        <f t="shared" si="19"/>
        <v>467076.8364595545</v>
      </c>
      <c r="M167" cm="1">
        <f t="array" ref="M167">SUM(COUNTIF(E167:E3743,{"Petrol","Diesel","CNG","LPG","Electric"}))</f>
        <v>3412</v>
      </c>
      <c r="N167">
        <f t="shared" si="20"/>
        <v>3412</v>
      </c>
      <c r="O167" cm="1">
        <f t="array" ref="O167">SUM(COUNTIF(F167:F3743,{"Individual","Dealer","Trustmark Dealer"}))</f>
        <v>3412</v>
      </c>
      <c r="P167">
        <f t="shared" si="21"/>
        <v>2332</v>
      </c>
      <c r="Q167">
        <f t="shared" si="22"/>
        <v>0.61869871043376323</v>
      </c>
      <c r="R167" s="16">
        <f t="shared" si="23"/>
        <v>1204946.67090454</v>
      </c>
    </row>
    <row r="168" spans="1:18" x14ac:dyDescent="0.3">
      <c r="A168" t="s">
        <v>246</v>
      </c>
      <c r="B168">
        <v>2016</v>
      </c>
      <c r="C168" s="1">
        <v>600000</v>
      </c>
      <c r="D168">
        <v>25000</v>
      </c>
      <c r="E168" t="s">
        <v>10</v>
      </c>
      <c r="F168" t="s">
        <v>25</v>
      </c>
      <c r="G168" t="s">
        <v>12</v>
      </c>
      <c r="H168" t="s">
        <v>121</v>
      </c>
      <c r="I168">
        <f t="shared" si="16"/>
        <v>3411</v>
      </c>
      <c r="J168">
        <f t="shared" si="17"/>
        <v>10</v>
      </c>
      <c r="K168" t="str">
        <f t="shared" si="18"/>
        <v>medium</v>
      </c>
      <c r="L168" s="1">
        <f t="shared" si="19"/>
        <v>467192.66080328351</v>
      </c>
      <c r="M168" cm="1">
        <f t="array" ref="M168">SUM(COUNTIF(E168:E3744,{"Petrol","Diesel","CNG","LPG","Electric"}))</f>
        <v>3411</v>
      </c>
      <c r="N168">
        <f t="shared" si="20"/>
        <v>3411</v>
      </c>
      <c r="O168" cm="1">
        <f t="array" ref="O168">SUM(COUNTIF(F168:F3744,{"Individual","Dealer","Trustmark Dealer"}))</f>
        <v>3411</v>
      </c>
      <c r="P168">
        <f t="shared" si="21"/>
        <v>2331</v>
      </c>
      <c r="Q168">
        <f t="shared" si="22"/>
        <v>0.61858692465552623</v>
      </c>
      <c r="R168" s="16">
        <f t="shared" si="23"/>
        <v>1205105.2927029375</v>
      </c>
    </row>
    <row r="169" spans="1:18" x14ac:dyDescent="0.3">
      <c r="A169" t="s">
        <v>274</v>
      </c>
      <c r="B169">
        <v>2015</v>
      </c>
      <c r="C169" s="1">
        <v>640000</v>
      </c>
      <c r="D169">
        <v>23000</v>
      </c>
      <c r="E169" t="s">
        <v>10</v>
      </c>
      <c r="F169" t="s">
        <v>25</v>
      </c>
      <c r="G169" t="s">
        <v>12</v>
      </c>
      <c r="H169" t="s">
        <v>121</v>
      </c>
      <c r="I169">
        <f t="shared" si="16"/>
        <v>3410</v>
      </c>
      <c r="J169">
        <f t="shared" si="17"/>
        <v>11</v>
      </c>
      <c r="K169" t="str">
        <f t="shared" si="18"/>
        <v>medium</v>
      </c>
      <c r="L169" s="1">
        <f t="shared" si="19"/>
        <v>467153.71436950145</v>
      </c>
      <c r="M169" cm="1">
        <f t="array" ref="M169">SUM(COUNTIF(E169:E3745,{"Petrol","Diesel","CNG","LPG","Electric"}))</f>
        <v>3410</v>
      </c>
      <c r="N169">
        <f t="shared" si="20"/>
        <v>3410</v>
      </c>
      <c r="O169" cm="1">
        <f t="array" ref="O169">SUM(COUNTIF(F169:F3745,{"Individual","Dealer","Trustmark Dealer"}))</f>
        <v>3410</v>
      </c>
      <c r="P169">
        <f t="shared" si="21"/>
        <v>2331</v>
      </c>
      <c r="Q169">
        <f t="shared" si="22"/>
        <v>0.61847507331378304</v>
      </c>
      <c r="R169" s="16">
        <f t="shared" si="23"/>
        <v>1204940.1827489403</v>
      </c>
    </row>
    <row r="170" spans="1:18" x14ac:dyDescent="0.3">
      <c r="A170" t="s">
        <v>275</v>
      </c>
      <c r="B170">
        <v>2018</v>
      </c>
      <c r="C170" s="1">
        <v>380000</v>
      </c>
      <c r="D170">
        <v>22155</v>
      </c>
      <c r="E170" t="s">
        <v>10</v>
      </c>
      <c r="F170" t="s">
        <v>25</v>
      </c>
      <c r="G170" t="s">
        <v>12</v>
      </c>
      <c r="H170" t="s">
        <v>121</v>
      </c>
      <c r="I170">
        <f t="shared" si="16"/>
        <v>3409</v>
      </c>
      <c r="J170">
        <f t="shared" si="17"/>
        <v>8</v>
      </c>
      <c r="K170" t="str">
        <f t="shared" si="18"/>
        <v>budget</v>
      </c>
      <c r="L170" s="1">
        <f t="shared" si="19"/>
        <v>467103.0114403051</v>
      </c>
      <c r="M170" cm="1">
        <f t="array" ref="M170">SUM(COUNTIF(E170:E3746,{"Petrol","Diesel","CNG","LPG","Electric"}))</f>
        <v>3409</v>
      </c>
      <c r="N170">
        <f t="shared" si="20"/>
        <v>3409</v>
      </c>
      <c r="O170" cm="1">
        <f t="array" ref="O170">SUM(COUNTIF(F170:F3746,{"Individual","Dealer","Trustmark Dealer"}))</f>
        <v>3409</v>
      </c>
      <c r="P170">
        <f t="shared" si="21"/>
        <v>2330</v>
      </c>
      <c r="Q170">
        <f t="shared" si="22"/>
        <v>0.61836315635083605</v>
      </c>
      <c r="R170" s="16">
        <f t="shared" si="23"/>
        <v>1204750.3151399966</v>
      </c>
    </row>
    <row r="171" spans="1:18" x14ac:dyDescent="0.3">
      <c r="A171" t="s">
        <v>276</v>
      </c>
      <c r="B171">
        <v>2018</v>
      </c>
      <c r="C171" s="1">
        <v>650000</v>
      </c>
      <c r="D171">
        <v>70000</v>
      </c>
      <c r="E171" t="s">
        <v>10</v>
      </c>
      <c r="F171" t="s">
        <v>25</v>
      </c>
      <c r="G171" t="s">
        <v>12</v>
      </c>
      <c r="H171" t="s">
        <v>121</v>
      </c>
      <c r="I171">
        <f t="shared" si="16"/>
        <v>3408</v>
      </c>
      <c r="J171">
        <f t="shared" si="17"/>
        <v>8</v>
      </c>
      <c r="K171" t="str">
        <f t="shared" si="18"/>
        <v>medium</v>
      </c>
      <c r="L171" s="1">
        <f t="shared" si="19"/>
        <v>467128.56983568077</v>
      </c>
      <c r="M171" cm="1">
        <f t="array" ref="M171">SUM(COUNTIF(E171:E3747,{"Petrol","Diesel","CNG","LPG","Electric"}))</f>
        <v>3408</v>
      </c>
      <c r="N171">
        <f t="shared" si="20"/>
        <v>3408</v>
      </c>
      <c r="O171" cm="1">
        <f t="array" ref="O171">SUM(COUNTIF(F171:F3747,{"Individual","Dealer","Trustmark Dealer"}))</f>
        <v>3408</v>
      </c>
      <c r="P171">
        <f t="shared" si="21"/>
        <v>2330</v>
      </c>
      <c r="Q171">
        <f t="shared" si="22"/>
        <v>0.61825117370892024</v>
      </c>
      <c r="R171" s="16">
        <f t="shared" si="23"/>
        <v>1204719.9194381672</v>
      </c>
    </row>
    <row r="172" spans="1:18" x14ac:dyDescent="0.3">
      <c r="A172" t="s">
        <v>277</v>
      </c>
      <c r="B172">
        <v>2009</v>
      </c>
      <c r="C172" s="1">
        <v>150000</v>
      </c>
      <c r="D172">
        <v>60000</v>
      </c>
      <c r="E172" t="s">
        <v>10</v>
      </c>
      <c r="F172" t="s">
        <v>25</v>
      </c>
      <c r="G172" t="s">
        <v>12</v>
      </c>
      <c r="H172" t="s">
        <v>126</v>
      </c>
      <c r="I172">
        <f t="shared" si="16"/>
        <v>3407</v>
      </c>
      <c r="J172">
        <f t="shared" si="17"/>
        <v>17</v>
      </c>
      <c r="K172" t="str">
        <f t="shared" si="18"/>
        <v>budget</v>
      </c>
      <c r="L172" s="1">
        <f t="shared" si="19"/>
        <v>467074.89462870563</v>
      </c>
      <c r="M172" cm="1">
        <f t="array" ref="M172">SUM(COUNTIF(E172:E3748,{"Petrol","Diesel","CNG","LPG","Electric"}))</f>
        <v>3407</v>
      </c>
      <c r="N172">
        <f t="shared" si="20"/>
        <v>3407</v>
      </c>
      <c r="O172" cm="1">
        <f t="array" ref="O172">SUM(COUNTIF(F172:F3748,{"Individual","Dealer","Trustmark Dealer"}))</f>
        <v>3407</v>
      </c>
      <c r="P172">
        <f t="shared" si="21"/>
        <v>2330</v>
      </c>
      <c r="Q172">
        <f t="shared" si="22"/>
        <v>0.61813912533020254</v>
      </c>
      <c r="R172" s="16">
        <f t="shared" si="23"/>
        <v>1204523.5367717382</v>
      </c>
    </row>
    <row r="173" spans="1:18" x14ac:dyDescent="0.3">
      <c r="A173" t="s">
        <v>278</v>
      </c>
      <c r="B173">
        <v>2009</v>
      </c>
      <c r="C173" s="1">
        <v>280000</v>
      </c>
      <c r="D173">
        <v>110000</v>
      </c>
      <c r="E173" t="s">
        <v>10</v>
      </c>
      <c r="F173" t="s">
        <v>25</v>
      </c>
      <c r="G173" t="s">
        <v>12</v>
      </c>
      <c r="H173" t="s">
        <v>126</v>
      </c>
      <c r="I173">
        <f t="shared" si="16"/>
        <v>3406</v>
      </c>
      <c r="J173">
        <f t="shared" si="17"/>
        <v>17</v>
      </c>
      <c r="K173" t="str">
        <f t="shared" si="18"/>
        <v>budget</v>
      </c>
      <c r="L173" s="1">
        <f t="shared" si="19"/>
        <v>467167.98766881973</v>
      </c>
      <c r="M173" cm="1">
        <f t="array" ref="M173">SUM(COUNTIF(E173:E3749,{"Petrol","Diesel","CNG","LPG","Electric"}))</f>
        <v>3406</v>
      </c>
      <c r="N173">
        <f t="shared" si="20"/>
        <v>3406</v>
      </c>
      <c r="O173" cm="1">
        <f t="array" ref="O173">SUM(COUNTIF(F173:F3749,{"Individual","Dealer","Trustmark Dealer"}))</f>
        <v>3406</v>
      </c>
      <c r="P173">
        <f t="shared" si="21"/>
        <v>2329</v>
      </c>
      <c r="Q173">
        <f t="shared" si="22"/>
        <v>0.61832061068702293</v>
      </c>
      <c r="R173" s="16">
        <f t="shared" si="23"/>
        <v>1204634.4156272446</v>
      </c>
    </row>
    <row r="174" spans="1:18" x14ac:dyDescent="0.3">
      <c r="A174" t="s">
        <v>279</v>
      </c>
      <c r="B174">
        <v>2018</v>
      </c>
      <c r="C174" s="1">
        <v>430000</v>
      </c>
      <c r="D174">
        <v>30000</v>
      </c>
      <c r="E174" t="s">
        <v>10</v>
      </c>
      <c r="F174" t="s">
        <v>25</v>
      </c>
      <c r="G174" t="s">
        <v>12</v>
      </c>
      <c r="H174" t="s">
        <v>121</v>
      </c>
      <c r="I174">
        <f t="shared" si="16"/>
        <v>3405</v>
      </c>
      <c r="J174">
        <f t="shared" si="17"/>
        <v>8</v>
      </c>
      <c r="K174" t="str">
        <f t="shared" si="18"/>
        <v>budget</v>
      </c>
      <c r="L174" s="1">
        <f t="shared" si="19"/>
        <v>467222.95624082233</v>
      </c>
      <c r="M174" cm="1">
        <f t="array" ref="M174">SUM(COUNTIF(E174:E3750,{"Petrol","Diesel","CNG","LPG","Electric"}))</f>
        <v>3405</v>
      </c>
      <c r="N174">
        <f t="shared" si="20"/>
        <v>3405</v>
      </c>
      <c r="O174" cm="1">
        <f t="array" ref="O174">SUM(COUNTIF(F174:F3750,{"Individual","Dealer","Trustmark Dealer"}))</f>
        <v>3405</v>
      </c>
      <c r="P174">
        <f t="shared" si="21"/>
        <v>2328</v>
      </c>
      <c r="Q174">
        <f t="shared" si="22"/>
        <v>0.61850220264317179</v>
      </c>
      <c r="R174" s="16">
        <f t="shared" si="23"/>
        <v>1204665.4309490346</v>
      </c>
    </row>
    <row r="175" spans="1:18" x14ac:dyDescent="0.3">
      <c r="A175" t="s">
        <v>210</v>
      </c>
      <c r="B175">
        <v>2019</v>
      </c>
      <c r="C175" s="1">
        <v>800000</v>
      </c>
      <c r="D175">
        <v>15000</v>
      </c>
      <c r="E175" t="s">
        <v>14</v>
      </c>
      <c r="F175" t="s">
        <v>25</v>
      </c>
      <c r="G175" t="s">
        <v>12</v>
      </c>
      <c r="H175" t="s">
        <v>121</v>
      </c>
      <c r="I175">
        <f t="shared" si="16"/>
        <v>3404</v>
      </c>
      <c r="J175">
        <f t="shared" si="17"/>
        <v>7</v>
      </c>
      <c r="K175" t="str">
        <f t="shared" si="18"/>
        <v>medium</v>
      </c>
      <c r="L175" s="1">
        <f t="shared" si="19"/>
        <v>467233.89130434784</v>
      </c>
      <c r="M175" cm="1">
        <f t="array" ref="M175">SUM(COUNTIF(E175:E3751,{"Petrol","Diesel","CNG","LPG","Electric"}))</f>
        <v>3404</v>
      </c>
      <c r="N175">
        <f t="shared" si="20"/>
        <v>3404</v>
      </c>
      <c r="O175" cm="1">
        <f t="array" ref="O175">SUM(COUNTIF(F175:F3751,{"Individual","Dealer","Trustmark Dealer"}))</f>
        <v>3404</v>
      </c>
      <c r="P175">
        <f t="shared" si="21"/>
        <v>2328</v>
      </c>
      <c r="Q175">
        <f t="shared" si="22"/>
        <v>0.6183901292596945</v>
      </c>
      <c r="R175" s="16">
        <f t="shared" si="23"/>
        <v>1204604.1199350143</v>
      </c>
    </row>
    <row r="176" spans="1:18" x14ac:dyDescent="0.3">
      <c r="A176" t="s">
        <v>280</v>
      </c>
      <c r="B176">
        <v>2003</v>
      </c>
      <c r="C176" s="1">
        <v>75000</v>
      </c>
      <c r="D176">
        <v>100000</v>
      </c>
      <c r="E176" t="s">
        <v>14</v>
      </c>
      <c r="F176" t="s">
        <v>25</v>
      </c>
      <c r="G176" t="s">
        <v>12</v>
      </c>
      <c r="H176" t="s">
        <v>126</v>
      </c>
      <c r="I176">
        <f t="shared" si="16"/>
        <v>3403</v>
      </c>
      <c r="J176">
        <f t="shared" si="17"/>
        <v>23</v>
      </c>
      <c r="K176" t="str">
        <f t="shared" si="18"/>
        <v>budget</v>
      </c>
      <c r="L176" s="1">
        <f t="shared" si="19"/>
        <v>467136.10520129296</v>
      </c>
      <c r="M176" cm="1">
        <f t="array" ref="M176">SUM(COUNTIF(E176:E3752,{"Petrol","Diesel","CNG","LPG","Electric"}))</f>
        <v>3403</v>
      </c>
      <c r="N176">
        <f t="shared" si="20"/>
        <v>3403</v>
      </c>
      <c r="O176" cm="1">
        <f t="array" ref="O176">SUM(COUNTIF(F176:F3752,{"Individual","Dealer","Trustmark Dealer"}))</f>
        <v>3403</v>
      </c>
      <c r="P176">
        <f t="shared" si="21"/>
        <v>2328</v>
      </c>
      <c r="Q176">
        <f t="shared" si="22"/>
        <v>0.61827799000881578</v>
      </c>
      <c r="R176" s="16">
        <f t="shared" si="23"/>
        <v>1204490.2691157036</v>
      </c>
    </row>
    <row r="177" spans="1:18" x14ac:dyDescent="0.3">
      <c r="A177" t="s">
        <v>281</v>
      </c>
      <c r="B177">
        <v>2016</v>
      </c>
      <c r="C177" s="1">
        <v>650000</v>
      </c>
      <c r="D177">
        <v>70000</v>
      </c>
      <c r="E177" t="s">
        <v>14</v>
      </c>
      <c r="F177" t="s">
        <v>25</v>
      </c>
      <c r="G177" t="s">
        <v>19</v>
      </c>
      <c r="H177" t="s">
        <v>121</v>
      </c>
      <c r="I177">
        <f t="shared" si="16"/>
        <v>3402</v>
      </c>
      <c r="J177">
        <f t="shared" si="17"/>
        <v>10</v>
      </c>
      <c r="K177" t="str">
        <f t="shared" si="18"/>
        <v>medium</v>
      </c>
      <c r="L177" s="1">
        <f t="shared" si="19"/>
        <v>467251.37154614931</v>
      </c>
      <c r="M177" cm="1">
        <f t="array" ref="M177">SUM(COUNTIF(E177:E3753,{"Petrol","Diesel","CNG","LPG","Electric"}))</f>
        <v>3402</v>
      </c>
      <c r="N177">
        <f t="shared" si="20"/>
        <v>3402</v>
      </c>
      <c r="O177" cm="1">
        <f t="array" ref="O177">SUM(COUNTIF(F177:F3753,{"Individual","Dealer","Trustmark Dealer"}))</f>
        <v>3402</v>
      </c>
      <c r="P177">
        <f t="shared" si="21"/>
        <v>2327</v>
      </c>
      <c r="Q177">
        <f t="shared" si="22"/>
        <v>0.61845972957084072</v>
      </c>
      <c r="R177" s="16">
        <f t="shared" si="23"/>
        <v>1204797.5526940459</v>
      </c>
    </row>
    <row r="178" spans="1:18" x14ac:dyDescent="0.3">
      <c r="A178" t="s">
        <v>282</v>
      </c>
      <c r="B178">
        <v>2017</v>
      </c>
      <c r="C178" s="1">
        <v>390000</v>
      </c>
      <c r="D178">
        <v>24000</v>
      </c>
      <c r="E178" t="s">
        <v>10</v>
      </c>
      <c r="F178" t="s">
        <v>25</v>
      </c>
      <c r="G178" t="s">
        <v>12</v>
      </c>
      <c r="H178" t="s">
        <v>121</v>
      </c>
      <c r="I178">
        <f t="shared" si="16"/>
        <v>3401</v>
      </c>
      <c r="J178">
        <f t="shared" si="17"/>
        <v>9</v>
      </c>
      <c r="K178" t="str">
        <f t="shared" si="18"/>
        <v>budget</v>
      </c>
      <c r="L178" s="1">
        <f t="shared" si="19"/>
        <v>467197.63775360188</v>
      </c>
      <c r="M178" cm="1">
        <f t="array" ref="M178">SUM(COUNTIF(E178:E3754,{"Petrol","Diesel","CNG","LPG","Electric"}))</f>
        <v>3401</v>
      </c>
      <c r="N178">
        <f t="shared" si="20"/>
        <v>3401</v>
      </c>
      <c r="O178" cm="1">
        <f t="array" ref="O178">SUM(COUNTIF(F178:F3754,{"Individual","Dealer","Trustmark Dealer"}))</f>
        <v>3401</v>
      </c>
      <c r="P178">
        <f t="shared" si="21"/>
        <v>2327</v>
      </c>
      <c r="Q178">
        <f t="shared" si="22"/>
        <v>0.61834754483975296</v>
      </c>
      <c r="R178" s="16">
        <f t="shared" si="23"/>
        <v>1204770.8912532935</v>
      </c>
    </row>
    <row r="179" spans="1:18" x14ac:dyDescent="0.3">
      <c r="A179" t="s">
        <v>283</v>
      </c>
      <c r="B179">
        <v>2005</v>
      </c>
      <c r="C179" s="1">
        <v>100000</v>
      </c>
      <c r="D179">
        <v>120000</v>
      </c>
      <c r="E179" t="s">
        <v>10</v>
      </c>
      <c r="F179" t="s">
        <v>25</v>
      </c>
      <c r="G179" t="s">
        <v>12</v>
      </c>
      <c r="H179" t="s">
        <v>126</v>
      </c>
      <c r="I179">
        <f t="shared" si="16"/>
        <v>3400</v>
      </c>
      <c r="J179">
        <f t="shared" si="17"/>
        <v>21</v>
      </c>
      <c r="K179" t="str">
        <f t="shared" si="18"/>
        <v>budget</v>
      </c>
      <c r="L179" s="1">
        <f t="shared" si="19"/>
        <v>467220.3429411765</v>
      </c>
      <c r="M179" cm="1">
        <f t="array" ref="M179">SUM(COUNTIF(E179:E3755,{"Petrol","Diesel","CNG","LPG","Electric"}))</f>
        <v>3400</v>
      </c>
      <c r="N179">
        <f t="shared" si="20"/>
        <v>3400</v>
      </c>
      <c r="O179" cm="1">
        <f t="array" ref="O179">SUM(COUNTIF(F179:F3755,{"Individual","Dealer","Trustmark Dealer"}))</f>
        <v>3400</v>
      </c>
      <c r="P179">
        <f t="shared" si="21"/>
        <v>2327</v>
      </c>
      <c r="Q179">
        <f t="shared" si="22"/>
        <v>0.61823529411764711</v>
      </c>
      <c r="R179" s="16">
        <f t="shared" si="23"/>
        <v>1204734.1504043823</v>
      </c>
    </row>
    <row r="180" spans="1:18" x14ac:dyDescent="0.3">
      <c r="A180" t="s">
        <v>138</v>
      </c>
      <c r="B180">
        <v>2013</v>
      </c>
      <c r="C180" s="1">
        <v>1500000</v>
      </c>
      <c r="D180">
        <v>35000</v>
      </c>
      <c r="E180" t="s">
        <v>14</v>
      </c>
      <c r="F180" t="s">
        <v>25</v>
      </c>
      <c r="G180" t="s">
        <v>19</v>
      </c>
      <c r="H180" t="s">
        <v>121</v>
      </c>
      <c r="I180">
        <f t="shared" si="16"/>
        <v>3399</v>
      </c>
      <c r="J180">
        <f t="shared" si="17"/>
        <v>13</v>
      </c>
      <c r="K180" t="str">
        <f t="shared" si="18"/>
        <v>premimum</v>
      </c>
      <c r="L180" s="1">
        <f t="shared" si="19"/>
        <v>467328.38070020592</v>
      </c>
      <c r="M180" cm="1">
        <f t="array" ref="M180">SUM(COUNTIF(E180:E3756,{"Petrol","Diesel","CNG","LPG","Electric"}))</f>
        <v>3399</v>
      </c>
      <c r="N180">
        <f t="shared" si="20"/>
        <v>3399</v>
      </c>
      <c r="O180" cm="1">
        <f t="array" ref="O180">SUM(COUNTIF(F180:F3756,{"Individual","Dealer","Trustmark Dealer"}))</f>
        <v>3399</v>
      </c>
      <c r="P180">
        <f t="shared" si="21"/>
        <v>2326</v>
      </c>
      <c r="Q180">
        <f t="shared" si="22"/>
        <v>0.61841718152397762</v>
      </c>
      <c r="R180" s="16">
        <f t="shared" si="23"/>
        <v>1204876.1558676176</v>
      </c>
    </row>
    <row r="181" spans="1:18" x14ac:dyDescent="0.3">
      <c r="A181" t="s">
        <v>284</v>
      </c>
      <c r="B181">
        <v>2007</v>
      </c>
      <c r="C181" s="1">
        <v>175000</v>
      </c>
      <c r="D181">
        <v>78380</v>
      </c>
      <c r="E181" t="s">
        <v>10</v>
      </c>
      <c r="F181" t="s">
        <v>25</v>
      </c>
      <c r="G181" t="s">
        <v>12</v>
      </c>
      <c r="H181" t="s">
        <v>121</v>
      </c>
      <c r="I181">
        <f t="shared" si="16"/>
        <v>3398</v>
      </c>
      <c r="J181">
        <f t="shared" si="17"/>
        <v>19</v>
      </c>
      <c r="K181" t="str">
        <f t="shared" si="18"/>
        <v>budget</v>
      </c>
      <c r="L181" s="1">
        <f t="shared" si="19"/>
        <v>467024.47498528549</v>
      </c>
      <c r="M181" cm="1">
        <f t="array" ref="M181">SUM(COUNTIF(E181:E3757,{"Petrol","Diesel","CNG","LPG","Electric"}))</f>
        <v>3398</v>
      </c>
      <c r="N181">
        <f t="shared" si="20"/>
        <v>3398</v>
      </c>
      <c r="O181" cm="1">
        <f t="array" ref="O181">SUM(COUNTIF(F181:F3757,{"Individual","Dealer","Trustmark Dealer"}))</f>
        <v>3398</v>
      </c>
      <c r="P181">
        <f t="shared" si="21"/>
        <v>2325</v>
      </c>
      <c r="Q181">
        <f t="shared" si="22"/>
        <v>0.61830488522660387</v>
      </c>
      <c r="R181" s="16">
        <f t="shared" si="23"/>
        <v>1204354.9898760323</v>
      </c>
    </row>
    <row r="182" spans="1:18" x14ac:dyDescent="0.3">
      <c r="A182" t="s">
        <v>268</v>
      </c>
      <c r="B182">
        <v>2012</v>
      </c>
      <c r="C182" s="1">
        <v>434999</v>
      </c>
      <c r="D182">
        <v>110000</v>
      </c>
      <c r="E182" t="s">
        <v>14</v>
      </c>
      <c r="F182" t="s">
        <v>25</v>
      </c>
      <c r="G182" t="s">
        <v>12</v>
      </c>
      <c r="H182" t="s">
        <v>126</v>
      </c>
      <c r="I182">
        <f t="shared" si="16"/>
        <v>3397</v>
      </c>
      <c r="J182">
        <f t="shared" si="17"/>
        <v>14</v>
      </c>
      <c r="K182" t="str">
        <f t="shared" si="18"/>
        <v>budget</v>
      </c>
      <c r="L182" s="1">
        <f t="shared" si="19"/>
        <v>467110.44038857816</v>
      </c>
      <c r="M182" cm="1">
        <f t="array" ref="M182">SUM(COUNTIF(E182:E3758,{"Petrol","Diesel","CNG","LPG","Electric"}))</f>
        <v>3397</v>
      </c>
      <c r="N182">
        <f t="shared" si="20"/>
        <v>3397</v>
      </c>
      <c r="O182" cm="1">
        <f t="array" ref="O182">SUM(COUNTIF(F182:F3758,{"Individual","Dealer","Trustmark Dealer"}))</f>
        <v>3397</v>
      </c>
      <c r="P182">
        <f t="shared" si="21"/>
        <v>2324</v>
      </c>
      <c r="Q182">
        <f t="shared" si="22"/>
        <v>0.61819252281424786</v>
      </c>
      <c r="R182" s="16">
        <f t="shared" si="23"/>
        <v>1204450.9028105366</v>
      </c>
    </row>
    <row r="183" spans="1:18" x14ac:dyDescent="0.3">
      <c r="A183" t="s">
        <v>285</v>
      </c>
      <c r="B183">
        <v>2010</v>
      </c>
      <c r="C183" s="1">
        <v>170000</v>
      </c>
      <c r="D183">
        <v>90000</v>
      </c>
      <c r="E183" t="s">
        <v>14</v>
      </c>
      <c r="F183" t="s">
        <v>25</v>
      </c>
      <c r="G183" t="s">
        <v>12</v>
      </c>
      <c r="H183" t="s">
        <v>154</v>
      </c>
      <c r="I183">
        <f t="shared" si="16"/>
        <v>3396</v>
      </c>
      <c r="J183">
        <f t="shared" si="17"/>
        <v>16</v>
      </c>
      <c r="K183" t="str">
        <f t="shared" si="18"/>
        <v>budget</v>
      </c>
      <c r="L183" s="1">
        <f t="shared" si="19"/>
        <v>467119.89605418139</v>
      </c>
      <c r="M183" cm="1">
        <f t="array" ref="M183">SUM(COUNTIF(E183:E3759,{"Petrol","Diesel","CNG","LPG","Electric"}))</f>
        <v>3396</v>
      </c>
      <c r="N183">
        <f t="shared" si="20"/>
        <v>3396</v>
      </c>
      <c r="O183" cm="1">
        <f t="array" ref="O183">SUM(COUNTIF(F183:F3759,{"Individual","Dealer","Trustmark Dealer"}))</f>
        <v>3396</v>
      </c>
      <c r="P183">
        <f t="shared" si="21"/>
        <v>2323</v>
      </c>
      <c r="Q183">
        <f t="shared" si="22"/>
        <v>0.61837455830388688</v>
      </c>
      <c r="R183" s="16">
        <f t="shared" si="23"/>
        <v>1204549.0375570287</v>
      </c>
    </row>
    <row r="184" spans="1:18" x14ac:dyDescent="0.3">
      <c r="A184" t="s">
        <v>285</v>
      </c>
      <c r="B184">
        <v>2011</v>
      </c>
      <c r="C184" s="1">
        <v>190000</v>
      </c>
      <c r="D184">
        <v>90000</v>
      </c>
      <c r="E184" t="s">
        <v>14</v>
      </c>
      <c r="F184" t="s">
        <v>25</v>
      </c>
      <c r="G184" t="s">
        <v>12</v>
      </c>
      <c r="H184" t="s">
        <v>154</v>
      </c>
      <c r="I184">
        <f t="shared" si="16"/>
        <v>3395</v>
      </c>
      <c r="J184">
        <f t="shared" si="17"/>
        <v>15</v>
      </c>
      <c r="K184" t="str">
        <f t="shared" si="18"/>
        <v>budget</v>
      </c>
      <c r="L184" s="1">
        <f t="shared" si="19"/>
        <v>467207.41296023561</v>
      </c>
      <c r="M184" cm="1">
        <f t="array" ref="M184">SUM(COUNTIF(E184:E3760,{"Petrol","Diesel","CNG","LPG","Electric"}))</f>
        <v>3395</v>
      </c>
      <c r="N184">
        <f t="shared" si="20"/>
        <v>3395</v>
      </c>
      <c r="O184" cm="1">
        <f t="array" ref="O184">SUM(COUNTIF(F184:F3760,{"Individual","Dealer","Trustmark Dealer"}))</f>
        <v>3395</v>
      </c>
      <c r="P184">
        <f t="shared" si="21"/>
        <v>2322</v>
      </c>
      <c r="Q184">
        <f t="shared" si="22"/>
        <v>0.61855670103092786</v>
      </c>
      <c r="R184" s="16">
        <f t="shared" si="23"/>
        <v>1204801.6249939653</v>
      </c>
    </row>
    <row r="185" spans="1:18" x14ac:dyDescent="0.3">
      <c r="A185" t="s">
        <v>286</v>
      </c>
      <c r="B185">
        <v>2009</v>
      </c>
      <c r="C185" s="1">
        <v>250000</v>
      </c>
      <c r="D185">
        <v>150000</v>
      </c>
      <c r="E185" t="s">
        <v>14</v>
      </c>
      <c r="F185" t="s">
        <v>25</v>
      </c>
      <c r="G185" t="s">
        <v>12</v>
      </c>
      <c r="H185" t="s">
        <v>154</v>
      </c>
      <c r="I185">
        <f t="shared" si="16"/>
        <v>3394</v>
      </c>
      <c r="J185">
        <f t="shared" si="17"/>
        <v>17</v>
      </c>
      <c r="K185" t="str">
        <f t="shared" si="18"/>
        <v>budget</v>
      </c>
      <c r="L185" s="1">
        <f t="shared" si="19"/>
        <v>467289.08868591633</v>
      </c>
      <c r="M185" cm="1">
        <f t="array" ref="M185">SUM(COUNTIF(E185:E3761,{"Petrol","Diesel","CNG","LPG","Electric"}))</f>
        <v>3394</v>
      </c>
      <c r="N185">
        <f t="shared" si="20"/>
        <v>3394</v>
      </c>
      <c r="O185" cm="1">
        <f t="array" ref="O185">SUM(COUNTIF(F185:F3761,{"Individual","Dealer","Trustmark Dealer"}))</f>
        <v>3394</v>
      </c>
      <c r="P185">
        <f t="shared" si="21"/>
        <v>2321</v>
      </c>
      <c r="Q185">
        <f t="shared" si="22"/>
        <v>0.61873895109015908</v>
      </c>
      <c r="R185" s="16">
        <f t="shared" si="23"/>
        <v>1205042.8518101987</v>
      </c>
    </row>
    <row r="186" spans="1:18" x14ac:dyDescent="0.3">
      <c r="A186" t="s">
        <v>287</v>
      </c>
      <c r="B186">
        <v>2009</v>
      </c>
      <c r="C186" s="1">
        <v>229999</v>
      </c>
      <c r="D186">
        <v>230000</v>
      </c>
      <c r="E186" t="s">
        <v>14</v>
      </c>
      <c r="F186" t="s">
        <v>25</v>
      </c>
      <c r="G186" t="s">
        <v>12</v>
      </c>
      <c r="H186" t="s">
        <v>154</v>
      </c>
      <c r="I186">
        <f t="shared" si="16"/>
        <v>3393</v>
      </c>
      <c r="J186">
        <f t="shared" si="17"/>
        <v>17</v>
      </c>
      <c r="K186" t="str">
        <f t="shared" si="18"/>
        <v>budget</v>
      </c>
      <c r="L186" s="1">
        <f t="shared" si="19"/>
        <v>467353.12908930151</v>
      </c>
      <c r="M186" cm="1">
        <f t="array" ref="M186">SUM(COUNTIF(E186:E3762,{"Petrol","Diesel","CNG","LPG","Electric"}))</f>
        <v>3393</v>
      </c>
      <c r="N186">
        <f t="shared" si="20"/>
        <v>3393</v>
      </c>
      <c r="O186" cm="1">
        <f t="array" ref="O186">SUM(COUNTIF(F186:F3762,{"Individual","Dealer","Trustmark Dealer"}))</f>
        <v>3393</v>
      </c>
      <c r="P186">
        <f t="shared" si="21"/>
        <v>2320</v>
      </c>
      <c r="Q186">
        <f t="shared" si="22"/>
        <v>0.61892130857648098</v>
      </c>
      <c r="R186" s="16">
        <f t="shared" si="23"/>
        <v>1205249.3745177635</v>
      </c>
    </row>
    <row r="187" spans="1:18" x14ac:dyDescent="0.3">
      <c r="A187" t="s">
        <v>288</v>
      </c>
      <c r="B187">
        <v>2006</v>
      </c>
      <c r="C187" s="1">
        <v>140000</v>
      </c>
      <c r="D187">
        <v>70000</v>
      </c>
      <c r="E187" t="s">
        <v>10</v>
      </c>
      <c r="F187" t="s">
        <v>25</v>
      </c>
      <c r="G187" t="s">
        <v>12</v>
      </c>
      <c r="H187" t="s">
        <v>154</v>
      </c>
      <c r="I187">
        <f t="shared" si="16"/>
        <v>3392</v>
      </c>
      <c r="J187">
        <f t="shared" si="17"/>
        <v>20</v>
      </c>
      <c r="K187" t="str">
        <f t="shared" si="18"/>
        <v>budget</v>
      </c>
      <c r="L187" s="1">
        <f t="shared" si="19"/>
        <v>467423.10377358488</v>
      </c>
      <c r="M187" cm="1">
        <f t="array" ref="M187">SUM(COUNTIF(E187:E3763,{"Petrol","Diesel","CNG","LPG","Electric"}))</f>
        <v>3392</v>
      </c>
      <c r="N187">
        <f t="shared" si="20"/>
        <v>3392</v>
      </c>
      <c r="O187" cm="1">
        <f t="array" ref="O187">SUM(COUNTIF(F187:F3763,{"Individual","Dealer","Trustmark Dealer"}))</f>
        <v>3392</v>
      </c>
      <c r="P187">
        <f t="shared" si="21"/>
        <v>2319</v>
      </c>
      <c r="Q187">
        <f t="shared" si="22"/>
        <v>0.61910377358490565</v>
      </c>
      <c r="R187" s="16">
        <f t="shared" si="23"/>
        <v>1205467.8074035165</v>
      </c>
    </row>
    <row r="188" spans="1:18" x14ac:dyDescent="0.3">
      <c r="A188" t="s">
        <v>267</v>
      </c>
      <c r="B188">
        <v>2017</v>
      </c>
      <c r="C188" s="1">
        <v>600000</v>
      </c>
      <c r="D188">
        <v>80362</v>
      </c>
      <c r="E188" t="s">
        <v>14</v>
      </c>
      <c r="F188" t="s">
        <v>25</v>
      </c>
      <c r="G188" t="s">
        <v>12</v>
      </c>
      <c r="H188" t="s">
        <v>121</v>
      </c>
      <c r="I188">
        <f t="shared" si="16"/>
        <v>3391</v>
      </c>
      <c r="J188">
        <f t="shared" si="17"/>
        <v>9</v>
      </c>
      <c r="K188" t="str">
        <f t="shared" si="18"/>
        <v>medium</v>
      </c>
      <c r="L188" s="1">
        <f t="shared" si="19"/>
        <v>467519.66027720436</v>
      </c>
      <c r="M188" cm="1">
        <f t="array" ref="M188">SUM(COUNTIF(E188:E3764,{"Petrol","Diesel","CNG","LPG","Electric"}))</f>
        <v>3391</v>
      </c>
      <c r="N188">
        <f t="shared" si="20"/>
        <v>3391</v>
      </c>
      <c r="O188" cm="1">
        <f t="array" ref="O188">SUM(COUNTIF(F188:F3764,{"Individual","Dealer","Trustmark Dealer"}))</f>
        <v>3391</v>
      </c>
      <c r="P188">
        <f t="shared" si="21"/>
        <v>2318</v>
      </c>
      <c r="Q188">
        <f t="shared" si="22"/>
        <v>0.61928634621055734</v>
      </c>
      <c r="R188" s="16">
        <f t="shared" si="23"/>
        <v>1205585.4436873223</v>
      </c>
    </row>
    <row r="189" spans="1:18" x14ac:dyDescent="0.3">
      <c r="A189" t="s">
        <v>289</v>
      </c>
      <c r="B189">
        <v>2012</v>
      </c>
      <c r="C189" s="1">
        <v>280000</v>
      </c>
      <c r="D189">
        <v>110000</v>
      </c>
      <c r="E189" t="s">
        <v>10</v>
      </c>
      <c r="F189" t="s">
        <v>25</v>
      </c>
      <c r="G189" t="s">
        <v>12</v>
      </c>
      <c r="H189" t="s">
        <v>154</v>
      </c>
      <c r="I189">
        <f t="shared" si="16"/>
        <v>3390</v>
      </c>
      <c r="J189">
        <f t="shared" si="17"/>
        <v>14</v>
      </c>
      <c r="K189" t="str">
        <f t="shared" si="18"/>
        <v>budget</v>
      </c>
      <c r="L189" s="1">
        <f t="shared" si="19"/>
        <v>467480.58053097344</v>
      </c>
      <c r="M189" cm="1">
        <f t="array" ref="M189">SUM(COUNTIF(E189:E3765,{"Petrol","Diesel","CNG","LPG","Electric"}))</f>
        <v>3390</v>
      </c>
      <c r="N189">
        <f t="shared" si="20"/>
        <v>3390</v>
      </c>
      <c r="O189" cm="1">
        <f t="array" ref="O189">SUM(COUNTIF(F189:F3765,{"Individual","Dealer","Trustmark Dealer"}))</f>
        <v>3390</v>
      </c>
      <c r="P189">
        <f t="shared" si="21"/>
        <v>2318</v>
      </c>
      <c r="Q189">
        <f t="shared" si="22"/>
        <v>0.61917404129793507</v>
      </c>
      <c r="R189" s="16">
        <f t="shared" si="23"/>
        <v>1205588.1356891126</v>
      </c>
    </row>
    <row r="190" spans="1:18" x14ac:dyDescent="0.3">
      <c r="A190" t="s">
        <v>290</v>
      </c>
      <c r="B190">
        <v>2012</v>
      </c>
      <c r="C190" s="1">
        <v>150000</v>
      </c>
      <c r="D190">
        <v>60000</v>
      </c>
      <c r="E190" t="s">
        <v>14</v>
      </c>
      <c r="F190" t="s">
        <v>25</v>
      </c>
      <c r="G190" t="s">
        <v>12</v>
      </c>
      <c r="H190" t="s">
        <v>121</v>
      </c>
      <c r="I190">
        <f t="shared" si="16"/>
        <v>3389</v>
      </c>
      <c r="J190">
        <f t="shared" si="17"/>
        <v>14</v>
      </c>
      <c r="K190" t="str">
        <f t="shared" si="18"/>
        <v>budget</v>
      </c>
      <c r="L190" s="1">
        <f t="shared" si="19"/>
        <v>467535.90085570962</v>
      </c>
      <c r="M190" cm="1">
        <f t="array" ref="M190">SUM(COUNTIF(E190:E3766,{"Petrol","Diesel","CNG","LPG","Electric"}))</f>
        <v>3389</v>
      </c>
      <c r="N190">
        <f t="shared" si="20"/>
        <v>3389</v>
      </c>
      <c r="O190" cm="1">
        <f t="array" ref="O190">SUM(COUNTIF(F190:F3766,{"Individual","Dealer","Trustmark Dealer"}))</f>
        <v>3389</v>
      </c>
      <c r="P190">
        <f t="shared" si="21"/>
        <v>2317</v>
      </c>
      <c r="Q190">
        <f t="shared" si="22"/>
        <v>0.61935674240188843</v>
      </c>
      <c r="R190" s="16">
        <f t="shared" si="23"/>
        <v>1205619.4441610393</v>
      </c>
    </row>
    <row r="191" spans="1:18" x14ac:dyDescent="0.3">
      <c r="A191" t="s">
        <v>291</v>
      </c>
      <c r="B191">
        <v>2015</v>
      </c>
      <c r="C191" s="1">
        <v>650000</v>
      </c>
      <c r="D191">
        <v>50000</v>
      </c>
      <c r="E191" t="s">
        <v>14</v>
      </c>
      <c r="F191" t="s">
        <v>25</v>
      </c>
      <c r="G191" t="s">
        <v>19</v>
      </c>
      <c r="H191" t="s">
        <v>121</v>
      </c>
      <c r="I191">
        <f t="shared" si="16"/>
        <v>3388</v>
      </c>
      <c r="J191">
        <f t="shared" si="17"/>
        <v>11</v>
      </c>
      <c r="K191" t="str">
        <f t="shared" si="18"/>
        <v>medium</v>
      </c>
      <c r="L191" s="1">
        <f t="shared" si="19"/>
        <v>467629.62455726095</v>
      </c>
      <c r="M191" cm="1">
        <f t="array" ref="M191">SUM(COUNTIF(E191:E3767,{"Petrol","Diesel","CNG","LPG","Electric"}))</f>
        <v>3388</v>
      </c>
      <c r="N191">
        <f t="shared" si="20"/>
        <v>3388</v>
      </c>
      <c r="O191" cm="1">
        <f t="array" ref="O191">SUM(COUNTIF(F191:F3767,{"Individual","Dealer","Trustmark Dealer"}))</f>
        <v>3388</v>
      </c>
      <c r="P191">
        <f t="shared" si="21"/>
        <v>2316</v>
      </c>
      <c r="Q191">
        <f t="shared" si="22"/>
        <v>0.6192443919716647</v>
      </c>
      <c r="R191" s="16">
        <f t="shared" si="23"/>
        <v>1205884.989774981</v>
      </c>
    </row>
    <row r="192" spans="1:18" x14ac:dyDescent="0.3">
      <c r="A192" t="s">
        <v>292</v>
      </c>
      <c r="B192">
        <v>2014</v>
      </c>
      <c r="C192" s="1">
        <v>210000</v>
      </c>
      <c r="D192">
        <v>40000</v>
      </c>
      <c r="E192" t="s">
        <v>10</v>
      </c>
      <c r="F192" t="s">
        <v>25</v>
      </c>
      <c r="G192" t="s">
        <v>12</v>
      </c>
      <c r="H192" t="s">
        <v>126</v>
      </c>
      <c r="I192">
        <f t="shared" si="16"/>
        <v>3387</v>
      </c>
      <c r="J192">
        <f t="shared" si="17"/>
        <v>12</v>
      </c>
      <c r="K192" t="str">
        <f t="shared" si="18"/>
        <v>budget</v>
      </c>
      <c r="L192" s="1">
        <f t="shared" si="19"/>
        <v>467575.78033658105</v>
      </c>
      <c r="M192" cm="1">
        <f t="array" ref="M192">SUM(COUNTIF(E192:E3768,{"Petrol","Diesel","CNG","LPG","Electric"}))</f>
        <v>3387</v>
      </c>
      <c r="N192">
        <f t="shared" si="20"/>
        <v>3387</v>
      </c>
      <c r="O192" cm="1">
        <f t="array" ref="O192">SUM(COUNTIF(F192:F3768,{"Individual","Dealer","Trustmark Dealer"}))</f>
        <v>3387</v>
      </c>
      <c r="P192">
        <f t="shared" si="21"/>
        <v>2315</v>
      </c>
      <c r="Q192">
        <f t="shared" si="22"/>
        <v>0.61913197519929142</v>
      </c>
      <c r="R192" s="16">
        <f t="shared" si="23"/>
        <v>1205858.619019097</v>
      </c>
    </row>
    <row r="193" spans="1:18" x14ac:dyDescent="0.3">
      <c r="A193" t="s">
        <v>293</v>
      </c>
      <c r="B193">
        <v>2017</v>
      </c>
      <c r="C193" s="1">
        <v>2900000</v>
      </c>
      <c r="D193">
        <v>40000</v>
      </c>
      <c r="E193" t="s">
        <v>14</v>
      </c>
      <c r="F193" t="s">
        <v>25</v>
      </c>
      <c r="G193" t="s">
        <v>19</v>
      </c>
      <c r="H193" t="s">
        <v>121</v>
      </c>
      <c r="I193">
        <f t="shared" si="16"/>
        <v>3386</v>
      </c>
      <c r="J193">
        <f t="shared" si="17"/>
        <v>9</v>
      </c>
      <c r="K193" t="str">
        <f t="shared" si="18"/>
        <v>premimum</v>
      </c>
      <c r="L193" s="1">
        <f t="shared" si="19"/>
        <v>467651.85115180153</v>
      </c>
      <c r="M193" cm="1">
        <f t="array" ref="M193">SUM(COUNTIF(E193:E3769,{"Petrol","Diesel","CNG","LPG","Electric"}))</f>
        <v>3386</v>
      </c>
      <c r="N193">
        <f t="shared" si="20"/>
        <v>3386</v>
      </c>
      <c r="O193" cm="1">
        <f t="array" ref="O193">SUM(COUNTIF(F193:F3769,{"Individual","Dealer","Trustmark Dealer"}))</f>
        <v>3386</v>
      </c>
      <c r="P193">
        <f t="shared" si="21"/>
        <v>2314</v>
      </c>
      <c r="Q193">
        <f t="shared" si="22"/>
        <v>0.61931482575310104</v>
      </c>
      <c r="R193" s="16">
        <f t="shared" si="23"/>
        <v>1205933.2294792461</v>
      </c>
    </row>
    <row r="194" spans="1:18" x14ac:dyDescent="0.3">
      <c r="A194" t="s">
        <v>259</v>
      </c>
      <c r="B194">
        <v>2013</v>
      </c>
      <c r="C194" s="1">
        <v>425000</v>
      </c>
      <c r="D194">
        <v>20000</v>
      </c>
      <c r="E194" t="s">
        <v>14</v>
      </c>
      <c r="F194" t="s">
        <v>11</v>
      </c>
      <c r="G194" t="s">
        <v>12</v>
      </c>
      <c r="H194" t="s">
        <v>121</v>
      </c>
      <c r="I194">
        <f t="shared" ref="I194:I257" si="24">COUNTA(A194:A3770)</f>
        <v>3385</v>
      </c>
      <c r="J194">
        <f t="shared" ref="J194:J257" si="25">2026-B194</f>
        <v>13</v>
      </c>
      <c r="K194" t="str">
        <f t="shared" ref="K194:K257" si="26">IF(C194&lt;=500000,"budget",IF(C194&lt;=1000000,"medium","premimum"))</f>
        <v>budget</v>
      </c>
      <c r="L194" s="1">
        <f t="shared" ref="L194:L257" si="27">AVERAGE(C194:C3770)</f>
        <v>466933.28449039883</v>
      </c>
      <c r="M194" cm="1">
        <f t="array" ref="M194">SUM(COUNTIF(E194:E3770,{"Petrol","Diesel","CNG","LPG","Electric"}))</f>
        <v>3385</v>
      </c>
      <c r="N194">
        <f t="shared" ref="N194:N257" si="28">COUNTIF(G194:G3770,"Automatic")
 +COUNTIF(G194:G3770,"Manual")</f>
        <v>3385</v>
      </c>
      <c r="O194" cm="1">
        <f t="array" ref="O194">SUM(COUNTIF(F194:F3770,{"Individual","Dealer","Trustmark Dealer"}))</f>
        <v>3385</v>
      </c>
      <c r="P194">
        <f t="shared" ref="P194:P257" si="29">COUNTIF(J194:J3770,"&gt;10")</f>
        <v>2314</v>
      </c>
      <c r="Q194">
        <f t="shared" ref="Q194:Q257" si="30">COUNTIF(H194:H3770,"First Owner")/COUNTA(H194:H3770)</f>
        <v>0.6192023633677991</v>
      </c>
      <c r="R194" s="16">
        <f t="shared" ref="R194:R257" si="31">AVERAGEIF(E194:E3770,"Petrol",C194:C3770) + AVERAGEIF(E194:E3770,"Diesel",C194:C3770) + AVERAGEIF(E194:E3770,"CNG",C194:C3770)</f>
        <v>1204591.0384066883</v>
      </c>
    </row>
    <row r="195" spans="1:18" x14ac:dyDescent="0.3">
      <c r="A195" t="s">
        <v>294</v>
      </c>
      <c r="B195">
        <v>2014</v>
      </c>
      <c r="C195" s="1">
        <v>265000</v>
      </c>
      <c r="D195">
        <v>55000</v>
      </c>
      <c r="E195" t="s">
        <v>10</v>
      </c>
      <c r="F195" t="s">
        <v>11</v>
      </c>
      <c r="G195" t="s">
        <v>12</v>
      </c>
      <c r="H195" t="s">
        <v>121</v>
      </c>
      <c r="I195">
        <f t="shared" si="24"/>
        <v>3384</v>
      </c>
      <c r="J195">
        <f t="shared" si="25"/>
        <v>12</v>
      </c>
      <c r="K195" t="str">
        <f t="shared" si="26"/>
        <v>budget</v>
      </c>
      <c r="L195" s="1">
        <f t="shared" si="27"/>
        <v>466945.67612293141</v>
      </c>
      <c r="M195" cm="1">
        <f t="array" ref="M195">SUM(COUNTIF(E195:E3771,{"Petrol","Diesel","CNG","LPG","Electric"}))</f>
        <v>3384</v>
      </c>
      <c r="N195">
        <f t="shared" si="28"/>
        <v>3384</v>
      </c>
      <c r="O195" cm="1">
        <f t="array" ref="O195">SUM(COUNTIF(F195:F3771,{"Individual","Dealer","Trustmark Dealer"}))</f>
        <v>3384</v>
      </c>
      <c r="P195">
        <f t="shared" si="29"/>
        <v>2313</v>
      </c>
      <c r="Q195">
        <f t="shared" si="30"/>
        <v>0.61908983451536648</v>
      </c>
      <c r="R195" s="16">
        <f t="shared" si="31"/>
        <v>1204695.4919320564</v>
      </c>
    </row>
    <row r="196" spans="1:18" x14ac:dyDescent="0.3">
      <c r="A196" t="s">
        <v>295</v>
      </c>
      <c r="B196">
        <v>2018</v>
      </c>
      <c r="C196" s="1">
        <v>890000</v>
      </c>
      <c r="D196">
        <v>1136</v>
      </c>
      <c r="E196" t="s">
        <v>10</v>
      </c>
      <c r="F196" t="s">
        <v>11</v>
      </c>
      <c r="G196" t="s">
        <v>12</v>
      </c>
      <c r="H196" t="s">
        <v>121</v>
      </c>
      <c r="I196">
        <f t="shared" si="24"/>
        <v>3383</v>
      </c>
      <c r="J196">
        <f t="shared" si="25"/>
        <v>8</v>
      </c>
      <c r="K196" t="str">
        <f t="shared" si="26"/>
        <v>medium</v>
      </c>
      <c r="L196" s="1">
        <f t="shared" si="27"/>
        <v>467005.37038131838</v>
      </c>
      <c r="M196" cm="1">
        <f t="array" ref="M196">SUM(COUNTIF(E196:E3772,{"Petrol","Diesel","CNG","LPG","Electric"}))</f>
        <v>3383</v>
      </c>
      <c r="N196">
        <f t="shared" si="28"/>
        <v>3383</v>
      </c>
      <c r="O196" cm="1">
        <f t="array" ref="O196">SUM(COUNTIF(F196:F3772,{"Individual","Dealer","Trustmark Dealer"}))</f>
        <v>3383</v>
      </c>
      <c r="P196">
        <f t="shared" si="29"/>
        <v>2312</v>
      </c>
      <c r="Q196">
        <f t="shared" si="30"/>
        <v>0.61897723913686076</v>
      </c>
      <c r="R196" s="16">
        <f t="shared" si="31"/>
        <v>1204736.1810693361</v>
      </c>
    </row>
    <row r="197" spans="1:18" x14ac:dyDescent="0.3">
      <c r="A197" t="s">
        <v>296</v>
      </c>
      <c r="B197">
        <v>2013</v>
      </c>
      <c r="C197" s="1">
        <v>365000</v>
      </c>
      <c r="D197">
        <v>55000</v>
      </c>
      <c r="E197" t="s">
        <v>10</v>
      </c>
      <c r="F197" t="s">
        <v>11</v>
      </c>
      <c r="G197" t="s">
        <v>12</v>
      </c>
      <c r="H197" t="s">
        <v>121</v>
      </c>
      <c r="I197">
        <f t="shared" si="24"/>
        <v>3382</v>
      </c>
      <c r="J197">
        <f t="shared" si="25"/>
        <v>13</v>
      </c>
      <c r="K197" t="str">
        <f t="shared" si="26"/>
        <v>budget</v>
      </c>
      <c r="L197" s="1">
        <f t="shared" si="27"/>
        <v>466880.298048492</v>
      </c>
      <c r="M197" cm="1">
        <f t="array" ref="M197">SUM(COUNTIF(E197:E3773,{"Petrol","Diesel","CNG","LPG","Electric"}))</f>
        <v>3382</v>
      </c>
      <c r="N197">
        <f t="shared" si="28"/>
        <v>3382</v>
      </c>
      <c r="O197" cm="1">
        <f t="array" ref="O197">SUM(COUNTIF(F197:F3773,{"Individual","Dealer","Trustmark Dealer"}))</f>
        <v>3382</v>
      </c>
      <c r="P197">
        <f t="shared" si="29"/>
        <v>2312</v>
      </c>
      <c r="Q197">
        <f t="shared" si="30"/>
        <v>0.61886457717327026</v>
      </c>
      <c r="R197" s="16">
        <f t="shared" si="31"/>
        <v>1204390.1631387165</v>
      </c>
    </row>
    <row r="198" spans="1:18" x14ac:dyDescent="0.3">
      <c r="A198" t="s">
        <v>297</v>
      </c>
      <c r="B198">
        <v>2014</v>
      </c>
      <c r="C198" s="1">
        <v>350000</v>
      </c>
      <c r="D198">
        <v>43000</v>
      </c>
      <c r="E198" t="s">
        <v>10</v>
      </c>
      <c r="F198" t="s">
        <v>11</v>
      </c>
      <c r="G198" t="s">
        <v>12</v>
      </c>
      <c r="H198" t="s">
        <v>121</v>
      </c>
      <c r="I198">
        <f t="shared" si="24"/>
        <v>3381</v>
      </c>
      <c r="J198">
        <f t="shared" si="25"/>
        <v>12</v>
      </c>
      <c r="K198" t="str">
        <f t="shared" si="26"/>
        <v>budget</v>
      </c>
      <c r="L198" s="1">
        <f t="shared" si="27"/>
        <v>466910.43123336294</v>
      </c>
      <c r="M198" cm="1">
        <f t="array" ref="M198">SUM(COUNTIF(E198:E3774,{"Petrol","Diesel","CNG","LPG","Electric"}))</f>
        <v>3381</v>
      </c>
      <c r="N198">
        <f t="shared" si="28"/>
        <v>3381</v>
      </c>
      <c r="O198" cm="1">
        <f t="array" ref="O198">SUM(COUNTIF(F198:F3774,{"Individual","Dealer","Trustmark Dealer"}))</f>
        <v>3381</v>
      </c>
      <c r="P198">
        <f t="shared" si="29"/>
        <v>2311</v>
      </c>
      <c r="Q198">
        <f t="shared" si="30"/>
        <v>0.61875184856551313</v>
      </c>
      <c r="R198" s="16">
        <f t="shared" si="31"/>
        <v>1204368.7941023004</v>
      </c>
    </row>
    <row r="199" spans="1:18" x14ac:dyDescent="0.3">
      <c r="A199" t="s">
        <v>298</v>
      </c>
      <c r="B199">
        <v>2016</v>
      </c>
      <c r="C199" s="1">
        <v>685000</v>
      </c>
      <c r="D199">
        <v>60000</v>
      </c>
      <c r="E199" t="s">
        <v>14</v>
      </c>
      <c r="F199" t="s">
        <v>25</v>
      </c>
      <c r="G199" t="s">
        <v>12</v>
      </c>
      <c r="H199" t="s">
        <v>121</v>
      </c>
      <c r="I199">
        <f t="shared" si="24"/>
        <v>3380</v>
      </c>
      <c r="J199">
        <f t="shared" si="25"/>
        <v>10</v>
      </c>
      <c r="K199" t="str">
        <f t="shared" si="26"/>
        <v>medium</v>
      </c>
      <c r="L199" s="1">
        <f t="shared" si="27"/>
        <v>466945.02011834318</v>
      </c>
      <c r="M199" cm="1">
        <f t="array" ref="M199">SUM(COUNTIF(E199:E3775,{"Petrol","Diesel","CNG","LPG","Electric"}))</f>
        <v>3380</v>
      </c>
      <c r="N199">
        <f t="shared" si="28"/>
        <v>3380</v>
      </c>
      <c r="O199" cm="1">
        <f t="array" ref="O199">SUM(COUNTIF(F199:F3775,{"Individual","Dealer","Trustmark Dealer"}))</f>
        <v>3380</v>
      </c>
      <c r="P199">
        <f t="shared" si="29"/>
        <v>2310</v>
      </c>
      <c r="Q199">
        <f t="shared" si="30"/>
        <v>0.61863905325443791</v>
      </c>
      <c r="R199" s="16">
        <f t="shared" si="31"/>
        <v>1204356.6922665827</v>
      </c>
    </row>
    <row r="200" spans="1:18" x14ac:dyDescent="0.3">
      <c r="A200" t="s">
        <v>299</v>
      </c>
      <c r="B200">
        <v>2018</v>
      </c>
      <c r="C200" s="1">
        <v>940000</v>
      </c>
      <c r="D200">
        <v>2650</v>
      </c>
      <c r="E200" t="s">
        <v>14</v>
      </c>
      <c r="F200" t="s">
        <v>11</v>
      </c>
      <c r="G200" t="s">
        <v>12</v>
      </c>
      <c r="H200" t="s">
        <v>121</v>
      </c>
      <c r="I200">
        <f t="shared" si="24"/>
        <v>3379</v>
      </c>
      <c r="J200">
        <f t="shared" si="25"/>
        <v>8</v>
      </c>
      <c r="K200" t="str">
        <f t="shared" si="26"/>
        <v>medium</v>
      </c>
      <c r="L200" s="1">
        <f t="shared" si="27"/>
        <v>466880.48771825986</v>
      </c>
      <c r="M200" cm="1">
        <f t="array" ref="M200">SUM(COUNTIF(E200:E3776,{"Petrol","Diesel","CNG","LPG","Electric"}))</f>
        <v>3379</v>
      </c>
      <c r="N200">
        <f t="shared" si="28"/>
        <v>3379</v>
      </c>
      <c r="O200" cm="1">
        <f t="array" ref="O200">SUM(COUNTIF(F200:F3776,{"Individual","Dealer","Trustmark Dealer"}))</f>
        <v>3379</v>
      </c>
      <c r="P200">
        <f t="shared" si="29"/>
        <v>2310</v>
      </c>
      <c r="Q200">
        <f t="shared" si="30"/>
        <v>0.61852619118082275</v>
      </c>
      <c r="R200" s="16">
        <f t="shared" si="31"/>
        <v>1204309.0432785144</v>
      </c>
    </row>
    <row r="201" spans="1:18" x14ac:dyDescent="0.3">
      <c r="A201" t="s">
        <v>300</v>
      </c>
      <c r="B201">
        <v>2017</v>
      </c>
      <c r="C201" s="1">
        <v>1000000</v>
      </c>
      <c r="D201">
        <v>40000</v>
      </c>
      <c r="E201" t="s">
        <v>14</v>
      </c>
      <c r="F201" t="s">
        <v>25</v>
      </c>
      <c r="G201" t="s">
        <v>12</v>
      </c>
      <c r="H201" t="s">
        <v>121</v>
      </c>
      <c r="I201">
        <f t="shared" si="24"/>
        <v>3378</v>
      </c>
      <c r="J201">
        <f t="shared" si="25"/>
        <v>9</v>
      </c>
      <c r="K201" t="str">
        <f t="shared" si="26"/>
        <v>medium</v>
      </c>
      <c r="L201" s="1">
        <f t="shared" si="27"/>
        <v>466740.42865600949</v>
      </c>
      <c r="M201" cm="1">
        <f t="array" ref="M201">SUM(COUNTIF(E201:E3777,{"Petrol","Diesel","CNG","LPG","Electric"}))</f>
        <v>3378</v>
      </c>
      <c r="N201">
        <f t="shared" si="28"/>
        <v>3378</v>
      </c>
      <c r="O201" cm="1">
        <f t="array" ref="O201">SUM(COUNTIF(F201:F3777,{"Individual","Dealer","Trustmark Dealer"}))</f>
        <v>3378</v>
      </c>
      <c r="P201">
        <f t="shared" si="29"/>
        <v>2310</v>
      </c>
      <c r="Q201">
        <f t="shared" si="30"/>
        <v>0.61841326228537596</v>
      </c>
      <c r="R201" s="16">
        <f t="shared" si="31"/>
        <v>1204111.9535769275</v>
      </c>
    </row>
    <row r="202" spans="1:18" x14ac:dyDescent="0.3">
      <c r="A202" t="s">
        <v>301</v>
      </c>
      <c r="B202">
        <v>2019</v>
      </c>
      <c r="C202" s="1">
        <v>1150000</v>
      </c>
      <c r="D202">
        <v>15000</v>
      </c>
      <c r="E202" t="s">
        <v>10</v>
      </c>
      <c r="F202" t="s">
        <v>11</v>
      </c>
      <c r="G202" t="s">
        <v>12</v>
      </c>
      <c r="H202" t="s">
        <v>121</v>
      </c>
      <c r="I202">
        <f t="shared" si="24"/>
        <v>3377</v>
      </c>
      <c r="J202">
        <f t="shared" si="25"/>
        <v>7</v>
      </c>
      <c r="K202" t="str">
        <f t="shared" si="26"/>
        <v>premimum</v>
      </c>
      <c r="L202" s="1">
        <f t="shared" si="27"/>
        <v>466582.51939591352</v>
      </c>
      <c r="M202" cm="1">
        <f t="array" ref="M202">SUM(COUNTIF(E202:E3778,{"Petrol","Diesel","CNG","LPG","Electric"}))</f>
        <v>3377</v>
      </c>
      <c r="N202">
        <f t="shared" si="28"/>
        <v>3377</v>
      </c>
      <c r="O202" cm="1">
        <f t="array" ref="O202">SUM(COUNTIF(F202:F3778,{"Individual","Dealer","Trustmark Dealer"}))</f>
        <v>3377</v>
      </c>
      <c r="P202">
        <f t="shared" si="29"/>
        <v>2310</v>
      </c>
      <c r="Q202">
        <f t="shared" si="30"/>
        <v>0.6183002665087356</v>
      </c>
      <c r="R202" s="16">
        <f t="shared" si="31"/>
        <v>1203879.4628323142</v>
      </c>
    </row>
    <row r="203" spans="1:18" x14ac:dyDescent="0.3">
      <c r="A203" t="s">
        <v>302</v>
      </c>
      <c r="B203">
        <v>2016</v>
      </c>
      <c r="C203" s="1">
        <v>450000</v>
      </c>
      <c r="D203">
        <v>115962</v>
      </c>
      <c r="E203" t="s">
        <v>14</v>
      </c>
      <c r="F203" t="s">
        <v>25</v>
      </c>
      <c r="G203" t="s">
        <v>12</v>
      </c>
      <c r="H203" t="s">
        <v>126</v>
      </c>
      <c r="I203">
        <f t="shared" si="24"/>
        <v>3376</v>
      </c>
      <c r="J203">
        <f t="shared" si="25"/>
        <v>10</v>
      </c>
      <c r="K203" t="str">
        <f t="shared" si="26"/>
        <v>budget</v>
      </c>
      <c r="L203" s="1">
        <f t="shared" si="27"/>
        <v>466380.08530805685</v>
      </c>
      <c r="M203" cm="1">
        <f t="array" ref="M203">SUM(COUNTIF(E203:E3779,{"Petrol","Diesel","CNG","LPG","Electric"}))</f>
        <v>3376</v>
      </c>
      <c r="N203">
        <f t="shared" si="28"/>
        <v>3376</v>
      </c>
      <c r="O203" cm="1">
        <f t="array" ref="O203">SUM(COUNTIF(F203:F3779,{"Individual","Dealer","Trustmark Dealer"}))</f>
        <v>3376</v>
      </c>
      <c r="P203">
        <f t="shared" si="29"/>
        <v>2310</v>
      </c>
      <c r="Q203">
        <f t="shared" si="30"/>
        <v>0.61818720379146919</v>
      </c>
      <c r="R203" s="16">
        <f t="shared" si="31"/>
        <v>1203371.375749435</v>
      </c>
    </row>
    <row r="204" spans="1:18" x14ac:dyDescent="0.3">
      <c r="A204" t="s">
        <v>303</v>
      </c>
      <c r="B204">
        <v>2015</v>
      </c>
      <c r="C204" s="1">
        <v>590000</v>
      </c>
      <c r="D204">
        <v>65000</v>
      </c>
      <c r="E204" t="s">
        <v>14</v>
      </c>
      <c r="F204" t="s">
        <v>11</v>
      </c>
      <c r="G204" t="s">
        <v>12</v>
      </c>
      <c r="H204" t="s">
        <v>121</v>
      </c>
      <c r="I204">
        <f t="shared" si="24"/>
        <v>3375</v>
      </c>
      <c r="J204">
        <f t="shared" si="25"/>
        <v>11</v>
      </c>
      <c r="K204" t="str">
        <f t="shared" si="26"/>
        <v>medium</v>
      </c>
      <c r="L204" s="1">
        <f t="shared" si="27"/>
        <v>466384.93866666668</v>
      </c>
      <c r="M204" cm="1">
        <f t="array" ref="M204">SUM(COUNTIF(E204:E3780,{"Petrol","Diesel","CNG","LPG","Electric"}))</f>
        <v>3375</v>
      </c>
      <c r="N204">
        <f t="shared" si="28"/>
        <v>3375</v>
      </c>
      <c r="O204" cm="1">
        <f t="array" ref="O204">SUM(COUNTIF(F204:F3780,{"Individual","Dealer","Trustmark Dealer"}))</f>
        <v>3375</v>
      </c>
      <c r="P204">
        <f t="shared" si="29"/>
        <v>2310</v>
      </c>
      <c r="Q204">
        <f t="shared" si="30"/>
        <v>0.61837037037037035</v>
      </c>
      <c r="R204" s="16">
        <f t="shared" si="31"/>
        <v>1203461.1929335669</v>
      </c>
    </row>
    <row r="205" spans="1:18" x14ac:dyDescent="0.3">
      <c r="A205" t="s">
        <v>304</v>
      </c>
      <c r="B205">
        <v>2017</v>
      </c>
      <c r="C205" s="1">
        <v>800000</v>
      </c>
      <c r="D205">
        <v>40000</v>
      </c>
      <c r="E205" t="s">
        <v>14</v>
      </c>
      <c r="F205" t="s">
        <v>25</v>
      </c>
      <c r="G205" t="s">
        <v>12</v>
      </c>
      <c r="H205" t="s">
        <v>121</v>
      </c>
      <c r="I205">
        <f t="shared" si="24"/>
        <v>3374</v>
      </c>
      <c r="J205">
        <f t="shared" si="25"/>
        <v>9</v>
      </c>
      <c r="K205" t="str">
        <f t="shared" si="26"/>
        <v>medium</v>
      </c>
      <c r="L205" s="1">
        <f t="shared" si="27"/>
        <v>466348.30112625961</v>
      </c>
      <c r="M205" cm="1">
        <f t="array" ref="M205">SUM(COUNTIF(E205:E3781,{"Petrol","Diesel","CNG","LPG","Electric"}))</f>
        <v>3374</v>
      </c>
      <c r="N205">
        <f t="shared" si="28"/>
        <v>3374</v>
      </c>
      <c r="O205" cm="1">
        <f t="array" ref="O205">SUM(COUNTIF(F205:F3781,{"Individual","Dealer","Trustmark Dealer"}))</f>
        <v>3374</v>
      </c>
      <c r="P205">
        <f t="shared" si="29"/>
        <v>2309</v>
      </c>
      <c r="Q205">
        <f t="shared" si="30"/>
        <v>0.61825726141078841</v>
      </c>
      <c r="R205" s="16">
        <f t="shared" si="31"/>
        <v>1203468.9559125158</v>
      </c>
    </row>
    <row r="206" spans="1:18" x14ac:dyDescent="0.3">
      <c r="A206" t="s">
        <v>305</v>
      </c>
      <c r="B206">
        <v>2012</v>
      </c>
      <c r="C206" s="1">
        <v>385000</v>
      </c>
      <c r="D206">
        <v>58000</v>
      </c>
      <c r="E206" t="s">
        <v>14</v>
      </c>
      <c r="F206" t="s">
        <v>11</v>
      </c>
      <c r="G206" t="s">
        <v>12</v>
      </c>
      <c r="H206" t="s">
        <v>121</v>
      </c>
      <c r="I206">
        <f t="shared" si="24"/>
        <v>3373</v>
      </c>
      <c r="J206">
        <f t="shared" si="25"/>
        <v>14</v>
      </c>
      <c r="K206" t="str">
        <f t="shared" si="26"/>
        <v>budget</v>
      </c>
      <c r="L206" s="1">
        <f t="shared" si="27"/>
        <v>466249.38274533057</v>
      </c>
      <c r="M206" cm="1">
        <f t="array" ref="M206">SUM(COUNTIF(E206:E3782,{"Petrol","Diesel","CNG","LPG","Electric"}))</f>
        <v>3373</v>
      </c>
      <c r="N206">
        <f t="shared" si="28"/>
        <v>3373</v>
      </c>
      <c r="O206" cm="1">
        <f t="array" ref="O206">SUM(COUNTIF(F206:F3782,{"Individual","Dealer","Trustmark Dealer"}))</f>
        <v>3373</v>
      </c>
      <c r="P206">
        <f t="shared" si="29"/>
        <v>2309</v>
      </c>
      <c r="Q206">
        <f t="shared" si="30"/>
        <v>0.61814408538393117</v>
      </c>
      <c r="R206" s="16">
        <f t="shared" si="31"/>
        <v>1203353.4162055915</v>
      </c>
    </row>
    <row r="207" spans="1:18" x14ac:dyDescent="0.3">
      <c r="A207" t="s">
        <v>306</v>
      </c>
      <c r="B207">
        <v>2013</v>
      </c>
      <c r="C207" s="1">
        <v>2000000</v>
      </c>
      <c r="D207">
        <v>15000</v>
      </c>
      <c r="E207" t="s">
        <v>14</v>
      </c>
      <c r="F207" t="s">
        <v>25</v>
      </c>
      <c r="G207" t="s">
        <v>19</v>
      </c>
      <c r="H207" t="s">
        <v>121</v>
      </c>
      <c r="I207">
        <f t="shared" si="24"/>
        <v>3372</v>
      </c>
      <c r="J207">
        <f t="shared" si="25"/>
        <v>13</v>
      </c>
      <c r="K207" t="str">
        <f t="shared" si="26"/>
        <v>premimum</v>
      </c>
      <c r="L207" s="1">
        <f t="shared" si="27"/>
        <v>466273.47805456701</v>
      </c>
      <c r="M207" cm="1">
        <f t="array" ref="M207">SUM(COUNTIF(E207:E3783,{"Petrol","Diesel","CNG","LPG","Electric"}))</f>
        <v>3372</v>
      </c>
      <c r="N207">
        <f t="shared" si="28"/>
        <v>3372</v>
      </c>
      <c r="O207" cm="1">
        <f t="array" ref="O207">SUM(COUNTIF(F207:F3783,{"Individual","Dealer","Trustmark Dealer"}))</f>
        <v>3372</v>
      </c>
      <c r="P207">
        <f t="shared" si="29"/>
        <v>2308</v>
      </c>
      <c r="Q207">
        <f t="shared" si="30"/>
        <v>0.61803084223013049</v>
      </c>
      <c r="R207" s="16">
        <f t="shared" si="31"/>
        <v>1203481.5715166379</v>
      </c>
    </row>
    <row r="208" spans="1:18" x14ac:dyDescent="0.3">
      <c r="A208" t="s">
        <v>241</v>
      </c>
      <c r="B208">
        <v>2012</v>
      </c>
      <c r="C208" s="1">
        <v>235000</v>
      </c>
      <c r="D208">
        <v>54000</v>
      </c>
      <c r="E208" t="s">
        <v>10</v>
      </c>
      <c r="F208" t="s">
        <v>11</v>
      </c>
      <c r="G208" t="s">
        <v>12</v>
      </c>
      <c r="H208" t="s">
        <v>121</v>
      </c>
      <c r="I208">
        <f t="shared" si="24"/>
        <v>3371</v>
      </c>
      <c r="J208">
        <f t="shared" si="25"/>
        <v>14</v>
      </c>
      <c r="K208" t="str">
        <f t="shared" si="26"/>
        <v>budget</v>
      </c>
      <c r="L208" s="1">
        <f t="shared" si="27"/>
        <v>465818.50133491546</v>
      </c>
      <c r="M208" cm="1">
        <f t="array" ref="M208">SUM(COUNTIF(E208:E3784,{"Petrol","Diesel","CNG","LPG","Electric"}))</f>
        <v>3371</v>
      </c>
      <c r="N208">
        <f t="shared" si="28"/>
        <v>3371</v>
      </c>
      <c r="O208" cm="1">
        <f t="array" ref="O208">SUM(COUNTIF(F208:F3784,{"Individual","Dealer","Trustmark Dealer"}))</f>
        <v>3371</v>
      </c>
      <c r="P208">
        <f t="shared" si="29"/>
        <v>2307</v>
      </c>
      <c r="Q208">
        <f t="shared" si="30"/>
        <v>0.61791753188964704</v>
      </c>
      <c r="R208" s="16">
        <f t="shared" si="31"/>
        <v>1202660.4360050049</v>
      </c>
    </row>
    <row r="209" spans="1:18" x14ac:dyDescent="0.3">
      <c r="A209" t="s">
        <v>307</v>
      </c>
      <c r="B209">
        <v>2017</v>
      </c>
      <c r="C209" s="1">
        <v>640000</v>
      </c>
      <c r="D209">
        <v>56000</v>
      </c>
      <c r="E209" t="s">
        <v>14</v>
      </c>
      <c r="F209" t="s">
        <v>11</v>
      </c>
      <c r="G209" t="s">
        <v>12</v>
      </c>
      <c r="H209" t="s">
        <v>121</v>
      </c>
      <c r="I209">
        <f t="shared" si="24"/>
        <v>3370</v>
      </c>
      <c r="J209">
        <f t="shared" si="25"/>
        <v>9</v>
      </c>
      <c r="K209" t="str">
        <f t="shared" si="26"/>
        <v>medium</v>
      </c>
      <c r="L209" s="1">
        <f t="shared" si="27"/>
        <v>465886.99347181007</v>
      </c>
      <c r="M209" cm="1">
        <f t="array" ref="M209">SUM(COUNTIF(E209:E3785,{"Petrol","Diesel","CNG","LPG","Electric"}))</f>
        <v>3370</v>
      </c>
      <c r="N209">
        <f t="shared" si="28"/>
        <v>3370</v>
      </c>
      <c r="O209" cm="1">
        <f t="array" ref="O209">SUM(COUNTIF(F209:F3785,{"Individual","Dealer","Trustmark Dealer"}))</f>
        <v>3370</v>
      </c>
      <c r="P209">
        <f t="shared" si="29"/>
        <v>2306</v>
      </c>
      <c r="Q209">
        <f t="shared" si="30"/>
        <v>0.61780415430267066</v>
      </c>
      <c r="R209" s="16">
        <f t="shared" si="31"/>
        <v>1202719.3364071345</v>
      </c>
    </row>
    <row r="210" spans="1:18" x14ac:dyDescent="0.3">
      <c r="A210" t="s">
        <v>277</v>
      </c>
      <c r="B210">
        <v>2006</v>
      </c>
      <c r="C210" s="1">
        <v>52000</v>
      </c>
      <c r="D210">
        <v>120000</v>
      </c>
      <c r="E210" t="s">
        <v>10</v>
      </c>
      <c r="F210" t="s">
        <v>25</v>
      </c>
      <c r="G210" t="s">
        <v>12</v>
      </c>
      <c r="H210" t="s">
        <v>154</v>
      </c>
      <c r="I210">
        <f t="shared" si="24"/>
        <v>3369</v>
      </c>
      <c r="J210">
        <f t="shared" si="25"/>
        <v>20</v>
      </c>
      <c r="K210" t="str">
        <f t="shared" si="26"/>
        <v>budget</v>
      </c>
      <c r="L210" s="1">
        <f t="shared" si="27"/>
        <v>465835.3125556545</v>
      </c>
      <c r="M210" cm="1">
        <f t="array" ref="M210">SUM(COUNTIF(E210:E3786,{"Petrol","Diesel","CNG","LPG","Electric"}))</f>
        <v>3369</v>
      </c>
      <c r="N210">
        <f t="shared" si="28"/>
        <v>3369</v>
      </c>
      <c r="O210" cm="1">
        <f t="array" ref="O210">SUM(COUNTIF(F210:F3786,{"Individual","Dealer","Trustmark Dealer"}))</f>
        <v>3369</v>
      </c>
      <c r="P210">
        <f t="shared" si="29"/>
        <v>2306</v>
      </c>
      <c r="Q210">
        <f t="shared" si="30"/>
        <v>0.61769070940932025</v>
      </c>
      <c r="R210" s="16">
        <f t="shared" si="31"/>
        <v>1202697.2348537231</v>
      </c>
    </row>
    <row r="211" spans="1:18" x14ac:dyDescent="0.3">
      <c r="A211" t="s">
        <v>308</v>
      </c>
      <c r="B211">
        <v>2009</v>
      </c>
      <c r="C211" s="1">
        <v>80000</v>
      </c>
      <c r="D211">
        <v>90000</v>
      </c>
      <c r="E211" t="s">
        <v>257</v>
      </c>
      <c r="F211" t="s">
        <v>25</v>
      </c>
      <c r="G211" t="s">
        <v>12</v>
      </c>
      <c r="H211" t="s">
        <v>126</v>
      </c>
      <c r="I211">
        <f t="shared" si="24"/>
        <v>3368</v>
      </c>
      <c r="J211">
        <f t="shared" si="25"/>
        <v>17</v>
      </c>
      <c r="K211" t="str">
        <f t="shared" si="26"/>
        <v>budget</v>
      </c>
      <c r="L211" s="1">
        <f t="shared" si="27"/>
        <v>465958.18527315912</v>
      </c>
      <c r="M211" cm="1">
        <f t="array" ref="M211">SUM(COUNTIF(E211:E3787,{"Petrol","Diesel","CNG","LPG","Electric"}))</f>
        <v>3368</v>
      </c>
      <c r="N211">
        <f t="shared" si="28"/>
        <v>3368</v>
      </c>
      <c r="O211" cm="1">
        <f t="array" ref="O211">SUM(COUNTIF(F211:F3787,{"Individual","Dealer","Trustmark Dealer"}))</f>
        <v>3368</v>
      </c>
      <c r="P211">
        <f t="shared" si="29"/>
        <v>2305</v>
      </c>
      <c r="Q211">
        <f t="shared" si="30"/>
        <v>0.61787410926365793</v>
      </c>
      <c r="R211" s="16">
        <f t="shared" si="31"/>
        <v>1202869.8024196047</v>
      </c>
    </row>
    <row r="212" spans="1:18" x14ac:dyDescent="0.3">
      <c r="A212" t="s">
        <v>277</v>
      </c>
      <c r="B212">
        <v>2012</v>
      </c>
      <c r="C212" s="1">
        <v>140000</v>
      </c>
      <c r="D212">
        <v>70000</v>
      </c>
      <c r="E212" t="s">
        <v>10</v>
      </c>
      <c r="F212" t="s">
        <v>25</v>
      </c>
      <c r="G212" t="s">
        <v>12</v>
      </c>
      <c r="H212" t="s">
        <v>126</v>
      </c>
      <c r="I212">
        <f t="shared" si="24"/>
        <v>3367</v>
      </c>
      <c r="J212">
        <f t="shared" si="25"/>
        <v>14</v>
      </c>
      <c r="K212" t="str">
        <f t="shared" si="26"/>
        <v>budget</v>
      </c>
      <c r="L212" s="1">
        <f t="shared" si="27"/>
        <v>466072.81496881496</v>
      </c>
      <c r="M212" cm="1">
        <f t="array" ref="M212">SUM(COUNTIF(E212:E3788,{"Petrol","Diesel","CNG","LPG","Electric"}))</f>
        <v>3367</v>
      </c>
      <c r="N212">
        <f t="shared" si="28"/>
        <v>3367</v>
      </c>
      <c r="O212" cm="1">
        <f t="array" ref="O212">SUM(COUNTIF(F212:F3788,{"Individual","Dealer","Trustmark Dealer"}))</f>
        <v>3367</v>
      </c>
      <c r="P212">
        <f t="shared" si="29"/>
        <v>2304</v>
      </c>
      <c r="Q212">
        <f t="shared" si="30"/>
        <v>0.61805761805761805</v>
      </c>
      <c r="R212" s="16">
        <f t="shared" si="31"/>
        <v>1202869.8024196047</v>
      </c>
    </row>
    <row r="213" spans="1:18" x14ac:dyDescent="0.3">
      <c r="A213" t="s">
        <v>309</v>
      </c>
      <c r="B213">
        <v>2008</v>
      </c>
      <c r="C213" s="1">
        <v>120000</v>
      </c>
      <c r="D213">
        <v>90000</v>
      </c>
      <c r="E213" t="s">
        <v>10</v>
      </c>
      <c r="F213" t="s">
        <v>25</v>
      </c>
      <c r="G213" t="s">
        <v>12</v>
      </c>
      <c r="H213" t="s">
        <v>126</v>
      </c>
      <c r="I213">
        <f t="shared" si="24"/>
        <v>3366</v>
      </c>
      <c r="J213">
        <f t="shared" si="25"/>
        <v>18</v>
      </c>
      <c r="K213" t="str">
        <f t="shared" si="26"/>
        <v>budget</v>
      </c>
      <c r="L213" s="1">
        <f t="shared" si="27"/>
        <v>466169.68746286392</v>
      </c>
      <c r="M213" cm="1">
        <f t="array" ref="M213">SUM(COUNTIF(E213:E3789,{"Petrol","Diesel","CNG","LPG","Electric"}))</f>
        <v>3366</v>
      </c>
      <c r="N213">
        <f t="shared" si="28"/>
        <v>3366</v>
      </c>
      <c r="O213" cm="1">
        <f t="array" ref="O213">SUM(COUNTIF(F213:F3789,{"Individual","Dealer","Trustmark Dealer"}))</f>
        <v>3366</v>
      </c>
      <c r="P213">
        <f t="shared" si="29"/>
        <v>2303</v>
      </c>
      <c r="Q213">
        <f t="shared" si="30"/>
        <v>0.61824123588829472</v>
      </c>
      <c r="R213" s="16">
        <f t="shared" si="31"/>
        <v>1202987.9259700403</v>
      </c>
    </row>
    <row r="214" spans="1:18" x14ac:dyDescent="0.3">
      <c r="A214" t="s">
        <v>310</v>
      </c>
      <c r="B214">
        <v>2008</v>
      </c>
      <c r="C214" s="1">
        <v>89999</v>
      </c>
      <c r="D214">
        <v>213000</v>
      </c>
      <c r="E214" t="s">
        <v>14</v>
      </c>
      <c r="F214" t="s">
        <v>25</v>
      </c>
      <c r="G214" t="s">
        <v>12</v>
      </c>
      <c r="H214" t="s">
        <v>121</v>
      </c>
      <c r="I214">
        <f t="shared" si="24"/>
        <v>3365</v>
      </c>
      <c r="J214">
        <f t="shared" si="25"/>
        <v>18</v>
      </c>
      <c r="K214" t="str">
        <f t="shared" si="26"/>
        <v>budget</v>
      </c>
      <c r="L214" s="1">
        <f t="shared" si="27"/>
        <v>466272.56106983655</v>
      </c>
      <c r="M214" cm="1">
        <f t="array" ref="M214">SUM(COUNTIF(E214:E3790,{"Petrol","Diesel","CNG","LPG","Electric"}))</f>
        <v>3365</v>
      </c>
      <c r="N214">
        <f t="shared" si="28"/>
        <v>3365</v>
      </c>
      <c r="O214" cm="1">
        <f t="array" ref="O214">SUM(COUNTIF(F214:F3790,{"Individual","Dealer","Trustmark Dealer"}))</f>
        <v>3365</v>
      </c>
      <c r="P214">
        <f t="shared" si="29"/>
        <v>2302</v>
      </c>
      <c r="Q214">
        <f t="shared" si="30"/>
        <v>0.6184249628528975</v>
      </c>
      <c r="R214" s="16">
        <f t="shared" si="31"/>
        <v>1203118.6264297988</v>
      </c>
    </row>
    <row r="215" spans="1:18" x14ac:dyDescent="0.3">
      <c r="A215" t="s">
        <v>311</v>
      </c>
      <c r="B215">
        <v>2012</v>
      </c>
      <c r="C215" s="1">
        <v>180000</v>
      </c>
      <c r="D215">
        <v>120000</v>
      </c>
      <c r="E215" t="s">
        <v>14</v>
      </c>
      <c r="F215" t="s">
        <v>25</v>
      </c>
      <c r="G215" t="s">
        <v>12</v>
      </c>
      <c r="H215" t="s">
        <v>121</v>
      </c>
      <c r="I215">
        <f t="shared" si="24"/>
        <v>3364</v>
      </c>
      <c r="J215">
        <f t="shared" si="25"/>
        <v>14</v>
      </c>
      <c r="K215" t="str">
        <f t="shared" si="26"/>
        <v>budget</v>
      </c>
      <c r="L215" s="1">
        <f t="shared" si="27"/>
        <v>466384.41409036861</v>
      </c>
      <c r="M215" cm="1">
        <f t="array" ref="M215">SUM(COUNTIF(E215:E3791,{"Petrol","Diesel","CNG","LPG","Electric"}))</f>
        <v>3364</v>
      </c>
      <c r="N215">
        <f t="shared" si="28"/>
        <v>3364</v>
      </c>
      <c r="O215" cm="1">
        <f t="array" ref="O215">SUM(COUNTIF(F215:F3791,{"Individual","Dealer","Trustmark Dealer"}))</f>
        <v>3364</v>
      </c>
      <c r="P215">
        <f t="shared" si="29"/>
        <v>2301</v>
      </c>
      <c r="Q215">
        <f t="shared" si="30"/>
        <v>0.61831153388822835</v>
      </c>
      <c r="R215" s="16">
        <f t="shared" si="31"/>
        <v>1203420.2192830341</v>
      </c>
    </row>
    <row r="216" spans="1:18" x14ac:dyDescent="0.3">
      <c r="A216" t="s">
        <v>312</v>
      </c>
      <c r="B216">
        <v>2017</v>
      </c>
      <c r="C216" s="1">
        <v>1500000</v>
      </c>
      <c r="D216">
        <v>20000</v>
      </c>
      <c r="E216" t="s">
        <v>14</v>
      </c>
      <c r="F216" t="s">
        <v>25</v>
      </c>
      <c r="G216" t="s">
        <v>12</v>
      </c>
      <c r="H216" t="s">
        <v>121</v>
      </c>
      <c r="I216">
        <f t="shared" si="24"/>
        <v>3363</v>
      </c>
      <c r="J216">
        <f t="shared" si="25"/>
        <v>9</v>
      </c>
      <c r="K216" t="str">
        <f t="shared" si="26"/>
        <v>premimum</v>
      </c>
      <c r="L216" s="1">
        <f t="shared" si="27"/>
        <v>466469.57151352958</v>
      </c>
      <c r="M216" cm="1">
        <f t="array" ref="M216">SUM(COUNTIF(E216:E3792,{"Petrol","Diesel","CNG","LPG","Electric"}))</f>
        <v>3363</v>
      </c>
      <c r="N216">
        <f t="shared" si="28"/>
        <v>3363</v>
      </c>
      <c r="O216" cm="1">
        <f t="array" ref="O216">SUM(COUNTIF(F216:F3792,{"Individual","Dealer","Trustmark Dealer"}))</f>
        <v>3363</v>
      </c>
      <c r="P216">
        <f t="shared" si="29"/>
        <v>2300</v>
      </c>
      <c r="Q216">
        <f t="shared" si="30"/>
        <v>0.61819803746654778</v>
      </c>
      <c r="R216" s="16">
        <f t="shared" si="31"/>
        <v>1203669.1632468153</v>
      </c>
    </row>
    <row r="217" spans="1:18" x14ac:dyDescent="0.3">
      <c r="A217" t="s">
        <v>313</v>
      </c>
      <c r="B217">
        <v>2017</v>
      </c>
      <c r="C217" s="1">
        <v>700000</v>
      </c>
      <c r="D217">
        <v>10000</v>
      </c>
      <c r="E217" t="s">
        <v>10</v>
      </c>
      <c r="F217" t="s">
        <v>25</v>
      </c>
      <c r="G217" t="s">
        <v>12</v>
      </c>
      <c r="H217" t="s">
        <v>121</v>
      </c>
      <c r="I217">
        <f t="shared" si="24"/>
        <v>3362</v>
      </c>
      <c r="J217">
        <f t="shared" si="25"/>
        <v>9</v>
      </c>
      <c r="K217" t="str">
        <f t="shared" si="26"/>
        <v>medium</v>
      </c>
      <c r="L217" s="1">
        <f t="shared" si="27"/>
        <v>466162.15615704935</v>
      </c>
      <c r="M217" cm="1">
        <f t="array" ref="M217">SUM(COUNTIF(E217:E3793,{"Petrol","Diesel","CNG","LPG","Electric"}))</f>
        <v>3362</v>
      </c>
      <c r="N217">
        <f t="shared" si="28"/>
        <v>3362</v>
      </c>
      <c r="O217" cm="1">
        <f t="array" ref="O217">SUM(COUNTIF(F217:F3793,{"Individual","Dealer","Trustmark Dealer"}))</f>
        <v>3362</v>
      </c>
      <c r="P217">
        <f t="shared" si="29"/>
        <v>2300</v>
      </c>
      <c r="Q217">
        <f t="shared" si="30"/>
        <v>0.61808447352766216</v>
      </c>
      <c r="R217" s="16">
        <f t="shared" si="31"/>
        <v>1203140.5573508013</v>
      </c>
    </row>
    <row r="218" spans="1:18" x14ac:dyDescent="0.3">
      <c r="A218" t="s">
        <v>314</v>
      </c>
      <c r="B218">
        <v>2012</v>
      </c>
      <c r="C218" s="1">
        <v>285000</v>
      </c>
      <c r="D218">
        <v>80000</v>
      </c>
      <c r="E218" t="s">
        <v>14</v>
      </c>
      <c r="F218" t="s">
        <v>25</v>
      </c>
      <c r="G218" t="s">
        <v>12</v>
      </c>
      <c r="H218" t="s">
        <v>126</v>
      </c>
      <c r="I218">
        <f t="shared" si="24"/>
        <v>3361</v>
      </c>
      <c r="J218">
        <f t="shared" si="25"/>
        <v>14</v>
      </c>
      <c r="K218" t="str">
        <f t="shared" si="26"/>
        <v>budget</v>
      </c>
      <c r="L218" s="1">
        <f t="shared" si="27"/>
        <v>466092.58226718241</v>
      </c>
      <c r="M218" cm="1">
        <f t="array" ref="M218">SUM(COUNTIF(E218:E3794,{"Petrol","Diesel","CNG","LPG","Electric"}))</f>
        <v>3361</v>
      </c>
      <c r="N218">
        <f t="shared" si="28"/>
        <v>3361</v>
      </c>
      <c r="O218" cm="1">
        <f t="array" ref="O218">SUM(COUNTIF(F218:F3794,{"Individual","Dealer","Trustmark Dealer"}))</f>
        <v>3361</v>
      </c>
      <c r="P218">
        <f t="shared" si="29"/>
        <v>2300</v>
      </c>
      <c r="Q218">
        <f t="shared" si="30"/>
        <v>0.61797084201130614</v>
      </c>
      <c r="R218" s="16">
        <f t="shared" si="31"/>
        <v>1202910.7238559078</v>
      </c>
    </row>
    <row r="219" spans="1:18" x14ac:dyDescent="0.3">
      <c r="A219" t="s">
        <v>315</v>
      </c>
      <c r="B219">
        <v>2015</v>
      </c>
      <c r="C219" s="1">
        <v>390000</v>
      </c>
      <c r="D219">
        <v>90000</v>
      </c>
      <c r="E219" t="s">
        <v>10</v>
      </c>
      <c r="F219" t="s">
        <v>25</v>
      </c>
      <c r="G219" t="s">
        <v>12</v>
      </c>
      <c r="H219" t="s">
        <v>121</v>
      </c>
      <c r="I219">
        <f t="shared" si="24"/>
        <v>3360</v>
      </c>
      <c r="J219">
        <f t="shared" si="25"/>
        <v>11</v>
      </c>
      <c r="K219" t="str">
        <f t="shared" si="26"/>
        <v>budget</v>
      </c>
      <c r="L219" s="1">
        <f t="shared" si="27"/>
        <v>466146.4788690476</v>
      </c>
      <c r="M219" cm="1">
        <f t="array" ref="M219">SUM(COUNTIF(E219:E3795,{"Petrol","Diesel","CNG","LPG","Electric"}))</f>
        <v>3360</v>
      </c>
      <c r="N219">
        <f t="shared" si="28"/>
        <v>3360</v>
      </c>
      <c r="O219" cm="1">
        <f t="array" ref="O219">SUM(COUNTIF(F219:F3795,{"Individual","Dealer","Trustmark Dealer"}))</f>
        <v>3360</v>
      </c>
      <c r="P219">
        <f t="shared" si="29"/>
        <v>2299</v>
      </c>
      <c r="Q219">
        <f t="shared" si="30"/>
        <v>0.61815476190476193</v>
      </c>
      <c r="R219" s="16">
        <f t="shared" si="31"/>
        <v>1203097.8861133181</v>
      </c>
    </row>
    <row r="220" spans="1:18" x14ac:dyDescent="0.3">
      <c r="A220" t="s">
        <v>316</v>
      </c>
      <c r="B220">
        <v>2008</v>
      </c>
      <c r="C220" s="1">
        <v>125000</v>
      </c>
      <c r="D220">
        <v>80000</v>
      </c>
      <c r="E220" t="s">
        <v>10</v>
      </c>
      <c r="F220" t="s">
        <v>25</v>
      </c>
      <c r="G220" t="s">
        <v>12</v>
      </c>
      <c r="H220" t="s">
        <v>121</v>
      </c>
      <c r="I220">
        <f t="shared" si="24"/>
        <v>3359</v>
      </c>
      <c r="J220">
        <f t="shared" si="25"/>
        <v>18</v>
      </c>
      <c r="K220" t="str">
        <f t="shared" si="26"/>
        <v>budget</v>
      </c>
      <c r="L220" s="1">
        <f t="shared" si="27"/>
        <v>466169.14825841022</v>
      </c>
      <c r="M220" cm="1">
        <f t="array" ref="M220">SUM(COUNTIF(E220:E3796,{"Petrol","Diesel","CNG","LPG","Electric"}))</f>
        <v>3359</v>
      </c>
      <c r="N220">
        <f t="shared" si="28"/>
        <v>3359</v>
      </c>
      <c r="O220" cm="1">
        <f t="array" ref="O220">SUM(COUNTIF(F220:F3796,{"Individual","Dealer","Trustmark Dealer"}))</f>
        <v>3359</v>
      </c>
      <c r="P220">
        <f t="shared" si="29"/>
        <v>2298</v>
      </c>
      <c r="Q220">
        <f t="shared" si="30"/>
        <v>0.61804108365584998</v>
      </c>
      <c r="R220" s="16">
        <f t="shared" si="31"/>
        <v>1203060.6726140752</v>
      </c>
    </row>
    <row r="221" spans="1:18" x14ac:dyDescent="0.3">
      <c r="A221" t="s">
        <v>284</v>
      </c>
      <c r="B221">
        <v>2008</v>
      </c>
      <c r="C221" s="1">
        <v>225000</v>
      </c>
      <c r="D221">
        <v>60000</v>
      </c>
      <c r="E221" t="s">
        <v>10</v>
      </c>
      <c r="F221" t="s">
        <v>25</v>
      </c>
      <c r="G221" t="s">
        <v>12</v>
      </c>
      <c r="H221" t="s">
        <v>126</v>
      </c>
      <c r="I221">
        <f t="shared" si="24"/>
        <v>3358</v>
      </c>
      <c r="J221">
        <f t="shared" si="25"/>
        <v>18</v>
      </c>
      <c r="K221" t="str">
        <f t="shared" si="26"/>
        <v>budget</v>
      </c>
      <c r="L221" s="1">
        <f t="shared" si="27"/>
        <v>466270.74717093509</v>
      </c>
      <c r="M221" cm="1">
        <f t="array" ref="M221">SUM(COUNTIF(E221:E3797,{"Petrol","Diesel","CNG","LPG","Electric"}))</f>
        <v>3358</v>
      </c>
      <c r="N221">
        <f t="shared" si="28"/>
        <v>3358</v>
      </c>
      <c r="O221" cm="1">
        <f t="array" ref="O221">SUM(COUNTIF(F221:F3797,{"Individual","Dealer","Trustmark Dealer"}))</f>
        <v>3358</v>
      </c>
      <c r="P221">
        <f t="shared" si="29"/>
        <v>2297</v>
      </c>
      <c r="Q221">
        <f t="shared" si="30"/>
        <v>0.61792733770101249</v>
      </c>
      <c r="R221" s="16">
        <f t="shared" si="31"/>
        <v>1203188.4189983946</v>
      </c>
    </row>
    <row r="222" spans="1:18" x14ac:dyDescent="0.3">
      <c r="A222" t="s">
        <v>317</v>
      </c>
      <c r="B222">
        <v>2011</v>
      </c>
      <c r="C222" s="1">
        <v>175000</v>
      </c>
      <c r="D222">
        <v>139000</v>
      </c>
      <c r="E222" t="s">
        <v>10</v>
      </c>
      <c r="F222" t="s">
        <v>25</v>
      </c>
      <c r="G222" t="s">
        <v>12</v>
      </c>
      <c r="H222" t="s">
        <v>126</v>
      </c>
      <c r="I222">
        <f t="shared" si="24"/>
        <v>3357</v>
      </c>
      <c r="J222">
        <f t="shared" si="25"/>
        <v>15</v>
      </c>
      <c r="K222" t="str">
        <f t="shared" si="26"/>
        <v>budget</v>
      </c>
      <c r="L222" s="1">
        <f t="shared" si="27"/>
        <v>466342.61811140901</v>
      </c>
      <c r="M222" cm="1">
        <f t="array" ref="M222">SUM(COUNTIF(E222:E3798,{"Petrol","Diesel","CNG","LPG","Electric"}))</f>
        <v>3357</v>
      </c>
      <c r="N222">
        <f t="shared" si="28"/>
        <v>3357</v>
      </c>
      <c r="O222" cm="1">
        <f t="array" ref="O222">SUM(COUNTIF(F222:F3798,{"Individual","Dealer","Trustmark Dealer"}))</f>
        <v>3357</v>
      </c>
      <c r="P222">
        <f t="shared" si="29"/>
        <v>2296</v>
      </c>
      <c r="Q222">
        <f t="shared" si="30"/>
        <v>0.61811140899612749</v>
      </c>
      <c r="R222" s="16">
        <f t="shared" si="31"/>
        <v>1203254.0192722897</v>
      </c>
    </row>
    <row r="223" spans="1:18" x14ac:dyDescent="0.3">
      <c r="A223" t="s">
        <v>318</v>
      </c>
      <c r="B223">
        <v>2011</v>
      </c>
      <c r="C223" s="1">
        <v>1075000</v>
      </c>
      <c r="D223">
        <v>160000</v>
      </c>
      <c r="E223" t="s">
        <v>14</v>
      </c>
      <c r="F223" t="s">
        <v>25</v>
      </c>
      <c r="G223" t="s">
        <v>12</v>
      </c>
      <c r="H223" t="s">
        <v>126</v>
      </c>
      <c r="I223">
        <f t="shared" si="24"/>
        <v>3356</v>
      </c>
      <c r="J223">
        <f t="shared" si="25"/>
        <v>15</v>
      </c>
      <c r="K223" t="str">
        <f t="shared" si="26"/>
        <v>premimum</v>
      </c>
      <c r="L223" s="1">
        <f t="shared" si="27"/>
        <v>466429.43057210965</v>
      </c>
      <c r="M223" cm="1">
        <f t="array" ref="M223">SUM(COUNTIF(E223:E3799,{"Petrol","Diesel","CNG","LPG","Electric"}))</f>
        <v>3356</v>
      </c>
      <c r="N223">
        <f t="shared" si="28"/>
        <v>3356</v>
      </c>
      <c r="O223" cm="1">
        <f t="array" ref="O223">SUM(COUNTIF(F223:F3799,{"Individual","Dealer","Trustmark Dealer"}))</f>
        <v>3356</v>
      </c>
      <c r="P223">
        <f t="shared" si="29"/>
        <v>2295</v>
      </c>
      <c r="Q223">
        <f t="shared" si="30"/>
        <v>0.6182955899880811</v>
      </c>
      <c r="R223" s="16">
        <f t="shared" si="31"/>
        <v>1203350.8734118629</v>
      </c>
    </row>
    <row r="224" spans="1:18" x14ac:dyDescent="0.3">
      <c r="A224" t="s">
        <v>319</v>
      </c>
      <c r="B224">
        <v>2014</v>
      </c>
      <c r="C224" s="1">
        <v>300000</v>
      </c>
      <c r="D224">
        <v>150000</v>
      </c>
      <c r="E224" t="s">
        <v>14</v>
      </c>
      <c r="F224" t="s">
        <v>25</v>
      </c>
      <c r="G224" t="s">
        <v>12</v>
      </c>
      <c r="H224" t="s">
        <v>121</v>
      </c>
      <c r="I224">
        <f t="shared" si="24"/>
        <v>3355</v>
      </c>
      <c r="J224">
        <f t="shared" si="25"/>
        <v>12</v>
      </c>
      <c r="K224" t="str">
        <f t="shared" si="26"/>
        <v>budget</v>
      </c>
      <c r="L224" s="1">
        <f t="shared" si="27"/>
        <v>466248.0384500745</v>
      </c>
      <c r="M224" cm="1">
        <f t="array" ref="M224">SUM(COUNTIF(E224:E3800,{"Petrol","Diesel","CNG","LPG","Electric"}))</f>
        <v>3355</v>
      </c>
      <c r="N224">
        <f t="shared" si="28"/>
        <v>3355</v>
      </c>
      <c r="O224" cm="1">
        <f t="array" ref="O224">SUM(COUNTIF(F224:F3800,{"Individual","Dealer","Trustmark Dealer"}))</f>
        <v>3355</v>
      </c>
      <c r="P224">
        <f t="shared" si="29"/>
        <v>2294</v>
      </c>
      <c r="Q224">
        <f t="shared" si="30"/>
        <v>0.61847988077496274</v>
      </c>
      <c r="R224" s="16">
        <f t="shared" si="31"/>
        <v>1203072.1798135298</v>
      </c>
    </row>
    <row r="225" spans="1:18" x14ac:dyDescent="0.3">
      <c r="A225" t="s">
        <v>320</v>
      </c>
      <c r="B225">
        <v>2010</v>
      </c>
      <c r="C225" s="1">
        <v>700000</v>
      </c>
      <c r="D225">
        <v>163000</v>
      </c>
      <c r="E225" t="s">
        <v>14</v>
      </c>
      <c r="F225" t="s">
        <v>25</v>
      </c>
      <c r="G225" t="s">
        <v>12</v>
      </c>
      <c r="H225" t="s">
        <v>151</v>
      </c>
      <c r="I225">
        <f t="shared" si="24"/>
        <v>3354</v>
      </c>
      <c r="J225">
        <f t="shared" si="25"/>
        <v>16</v>
      </c>
      <c r="K225" t="str">
        <f t="shared" si="26"/>
        <v>medium</v>
      </c>
      <c r="L225" s="1">
        <f t="shared" si="27"/>
        <v>466297.60554561717</v>
      </c>
      <c r="M225" cm="1">
        <f t="array" ref="M225">SUM(COUNTIF(E225:E3801,{"Petrol","Diesel","CNG","LPG","Electric"}))</f>
        <v>3354</v>
      </c>
      <c r="N225">
        <f t="shared" si="28"/>
        <v>3354</v>
      </c>
      <c r="O225" cm="1">
        <f t="array" ref="O225">SUM(COUNTIF(F225:F3801,{"Individual","Dealer","Trustmark Dealer"}))</f>
        <v>3354</v>
      </c>
      <c r="P225">
        <f t="shared" si="29"/>
        <v>2293</v>
      </c>
      <c r="Q225">
        <f t="shared" si="30"/>
        <v>0.61836612999403695</v>
      </c>
      <c r="R225" s="16">
        <f t="shared" si="31"/>
        <v>1203250.6542274775</v>
      </c>
    </row>
    <row r="226" spans="1:18" x14ac:dyDescent="0.3">
      <c r="A226" t="s">
        <v>321</v>
      </c>
      <c r="B226">
        <v>2009</v>
      </c>
      <c r="C226" s="1">
        <v>90000</v>
      </c>
      <c r="D226">
        <v>120000</v>
      </c>
      <c r="E226" t="s">
        <v>14</v>
      </c>
      <c r="F226" t="s">
        <v>11</v>
      </c>
      <c r="G226" t="s">
        <v>12</v>
      </c>
      <c r="H226" t="s">
        <v>121</v>
      </c>
      <c r="I226">
        <f t="shared" si="24"/>
        <v>3353</v>
      </c>
      <c r="J226">
        <f t="shared" si="25"/>
        <v>17</v>
      </c>
      <c r="K226" t="str">
        <f t="shared" si="26"/>
        <v>budget</v>
      </c>
      <c r="L226" s="1">
        <f t="shared" si="27"/>
        <v>466227.90605427977</v>
      </c>
      <c r="M226" cm="1">
        <f t="array" ref="M226">SUM(COUNTIF(E226:E3802,{"Petrol","Diesel","CNG","LPG","Electric"}))</f>
        <v>3353</v>
      </c>
      <c r="N226">
        <f t="shared" si="28"/>
        <v>3353</v>
      </c>
      <c r="O226" cm="1">
        <f t="array" ref="O226">SUM(COUNTIF(F226:F3802,{"Individual","Dealer","Trustmark Dealer"}))</f>
        <v>3353</v>
      </c>
      <c r="P226">
        <f t="shared" si="29"/>
        <v>2292</v>
      </c>
      <c r="Q226">
        <f t="shared" si="30"/>
        <v>0.61855055174470619</v>
      </c>
      <c r="R226" s="16">
        <f t="shared" si="31"/>
        <v>1203193.0724977911</v>
      </c>
    </row>
    <row r="227" spans="1:18" x14ac:dyDescent="0.3">
      <c r="A227" t="s">
        <v>322</v>
      </c>
      <c r="B227">
        <v>2011</v>
      </c>
      <c r="C227" s="1">
        <v>120000</v>
      </c>
      <c r="D227">
        <v>120000</v>
      </c>
      <c r="E227" t="s">
        <v>14</v>
      </c>
      <c r="F227" t="s">
        <v>25</v>
      </c>
      <c r="G227" t="s">
        <v>12</v>
      </c>
      <c r="H227" t="s">
        <v>126</v>
      </c>
      <c r="I227">
        <f t="shared" si="24"/>
        <v>3352</v>
      </c>
      <c r="J227">
        <f t="shared" si="25"/>
        <v>15</v>
      </c>
      <c r="K227" t="str">
        <f t="shared" si="26"/>
        <v>budget</v>
      </c>
      <c r="L227" s="1">
        <f t="shared" si="27"/>
        <v>466340.14588305488</v>
      </c>
      <c r="M227" cm="1">
        <f t="array" ref="M227">SUM(COUNTIF(E227:E3803,{"Petrol","Diesel","CNG","LPG","Electric"}))</f>
        <v>3352</v>
      </c>
      <c r="N227">
        <f t="shared" si="28"/>
        <v>3352</v>
      </c>
      <c r="O227" cm="1">
        <f t="array" ref="O227">SUM(COUNTIF(F227:F3803,{"Individual","Dealer","Trustmark Dealer"}))</f>
        <v>3352</v>
      </c>
      <c r="P227">
        <f t="shared" si="29"/>
        <v>2291</v>
      </c>
      <c r="Q227">
        <f t="shared" si="30"/>
        <v>0.61843675417661093</v>
      </c>
      <c r="R227" s="16">
        <f t="shared" si="31"/>
        <v>1203495.942799157</v>
      </c>
    </row>
    <row r="228" spans="1:18" x14ac:dyDescent="0.3">
      <c r="A228" t="s">
        <v>323</v>
      </c>
      <c r="B228">
        <v>2012</v>
      </c>
      <c r="C228" s="1">
        <v>220000</v>
      </c>
      <c r="D228">
        <v>100000</v>
      </c>
      <c r="E228" t="s">
        <v>14</v>
      </c>
      <c r="F228" t="s">
        <v>25</v>
      </c>
      <c r="G228" t="s">
        <v>12</v>
      </c>
      <c r="H228" t="s">
        <v>126</v>
      </c>
      <c r="I228">
        <f t="shared" si="24"/>
        <v>3351</v>
      </c>
      <c r="J228">
        <f t="shared" si="25"/>
        <v>14</v>
      </c>
      <c r="K228" t="str">
        <f t="shared" si="26"/>
        <v>budget</v>
      </c>
      <c r="L228" s="1">
        <f t="shared" si="27"/>
        <v>466443.50014920917</v>
      </c>
      <c r="M228" cm="1">
        <f t="array" ref="M228">SUM(COUNTIF(E228:E3804,{"Petrol","Diesel","CNG","LPG","Electric"}))</f>
        <v>3351</v>
      </c>
      <c r="N228">
        <f t="shared" si="28"/>
        <v>3351</v>
      </c>
      <c r="O228" cm="1">
        <f t="array" ref="O228">SUM(COUNTIF(F228:F3804,{"Individual","Dealer","Trustmark Dealer"}))</f>
        <v>3351</v>
      </c>
      <c r="P228">
        <f t="shared" si="29"/>
        <v>2290</v>
      </c>
      <c r="Q228">
        <f t="shared" si="30"/>
        <v>0.61862130707251561</v>
      </c>
      <c r="R228" s="16">
        <f t="shared" si="31"/>
        <v>1203781.4303332865</v>
      </c>
    </row>
    <row r="229" spans="1:18" x14ac:dyDescent="0.3">
      <c r="A229" t="s">
        <v>324</v>
      </c>
      <c r="B229">
        <v>2015</v>
      </c>
      <c r="C229" s="1">
        <v>300000</v>
      </c>
      <c r="D229">
        <v>140000</v>
      </c>
      <c r="E229" t="s">
        <v>14</v>
      </c>
      <c r="F229" t="s">
        <v>11</v>
      </c>
      <c r="G229" t="s">
        <v>12</v>
      </c>
      <c r="H229" t="s">
        <v>121</v>
      </c>
      <c r="I229">
        <f t="shared" si="24"/>
        <v>3350</v>
      </c>
      <c r="J229">
        <f t="shared" si="25"/>
        <v>11</v>
      </c>
      <c r="K229" t="str">
        <f t="shared" si="26"/>
        <v>budget</v>
      </c>
      <c r="L229" s="1">
        <f t="shared" si="27"/>
        <v>466517.06537313433</v>
      </c>
      <c r="M229" cm="1">
        <f t="array" ref="M229">SUM(COUNTIF(E229:E3805,{"Petrol","Diesel","CNG","LPG","Electric"}))</f>
        <v>3350</v>
      </c>
      <c r="N229">
        <f t="shared" si="28"/>
        <v>3350</v>
      </c>
      <c r="O229" cm="1">
        <f t="array" ref="O229">SUM(COUNTIF(F229:F3805,{"Individual","Dealer","Trustmark Dealer"}))</f>
        <v>3350</v>
      </c>
      <c r="P229">
        <f t="shared" si="29"/>
        <v>2289</v>
      </c>
      <c r="Q229">
        <f t="shared" si="30"/>
        <v>0.61880597014925376</v>
      </c>
      <c r="R229" s="16">
        <f t="shared" si="31"/>
        <v>1204008.0841248529</v>
      </c>
    </row>
    <row r="230" spans="1:18" x14ac:dyDescent="0.3">
      <c r="A230" t="s">
        <v>325</v>
      </c>
      <c r="B230">
        <v>2010</v>
      </c>
      <c r="C230" s="1">
        <v>180000</v>
      </c>
      <c r="D230">
        <v>87000</v>
      </c>
      <c r="E230" t="s">
        <v>14</v>
      </c>
      <c r="F230" t="s">
        <v>11</v>
      </c>
      <c r="G230" t="s">
        <v>12</v>
      </c>
      <c r="H230" t="s">
        <v>126</v>
      </c>
      <c r="I230">
        <f t="shared" si="24"/>
        <v>3349</v>
      </c>
      <c r="J230">
        <f t="shared" si="25"/>
        <v>16</v>
      </c>
      <c r="K230" t="str">
        <f t="shared" si="26"/>
        <v>budget</v>
      </c>
      <c r="L230" s="1">
        <f t="shared" si="27"/>
        <v>466566.78680203046</v>
      </c>
      <c r="M230" cm="1">
        <f t="array" ref="M230">SUM(COUNTIF(E230:E3806,{"Petrol","Diesel","CNG","LPG","Electric"}))</f>
        <v>3349</v>
      </c>
      <c r="N230">
        <f t="shared" si="28"/>
        <v>3349</v>
      </c>
      <c r="O230" cm="1">
        <f t="array" ref="O230">SUM(COUNTIF(F230:F3806,{"Individual","Dealer","Trustmark Dealer"}))</f>
        <v>3349</v>
      </c>
      <c r="P230">
        <f t="shared" si="29"/>
        <v>2288</v>
      </c>
      <c r="Q230">
        <f t="shared" si="30"/>
        <v>0.61869214690952523</v>
      </c>
      <c r="R230" s="16">
        <f t="shared" si="31"/>
        <v>1204187.6409996534</v>
      </c>
    </row>
    <row r="231" spans="1:18" x14ac:dyDescent="0.3">
      <c r="A231" t="s">
        <v>239</v>
      </c>
      <c r="B231">
        <v>2013</v>
      </c>
      <c r="C231" s="1">
        <v>170000</v>
      </c>
      <c r="D231">
        <v>70000</v>
      </c>
      <c r="E231" t="s">
        <v>10</v>
      </c>
      <c r="F231" t="s">
        <v>25</v>
      </c>
      <c r="G231" t="s">
        <v>12</v>
      </c>
      <c r="H231" t="s">
        <v>121</v>
      </c>
      <c r="I231">
        <f t="shared" si="24"/>
        <v>3348</v>
      </c>
      <c r="J231">
        <f t="shared" si="25"/>
        <v>13</v>
      </c>
      <c r="K231" t="str">
        <f t="shared" si="26"/>
        <v>budget</v>
      </c>
      <c r="L231" s="1">
        <f t="shared" si="27"/>
        <v>466652.38022700121</v>
      </c>
      <c r="M231" cm="1">
        <f t="array" ref="M231">SUM(COUNTIF(E231:E3807,{"Petrol","Diesel","CNG","LPG","Electric"}))</f>
        <v>3348</v>
      </c>
      <c r="N231">
        <f t="shared" si="28"/>
        <v>3348</v>
      </c>
      <c r="O231" cm="1">
        <f t="array" ref="O231">SUM(COUNTIF(F231:F3807,{"Individual","Dealer","Trustmark Dealer"}))</f>
        <v>3348</v>
      </c>
      <c r="P231">
        <f t="shared" si="29"/>
        <v>2287</v>
      </c>
      <c r="Q231">
        <f t="shared" si="30"/>
        <v>0.61887694145758665</v>
      </c>
      <c r="R231" s="16">
        <f t="shared" si="31"/>
        <v>1204438.5006669599</v>
      </c>
    </row>
    <row r="232" spans="1:18" x14ac:dyDescent="0.3">
      <c r="A232" t="s">
        <v>297</v>
      </c>
      <c r="B232">
        <v>2015</v>
      </c>
      <c r="C232" s="1">
        <v>300000</v>
      </c>
      <c r="D232">
        <v>50000</v>
      </c>
      <c r="E232" t="s">
        <v>10</v>
      </c>
      <c r="F232" t="s">
        <v>25</v>
      </c>
      <c r="G232" t="s">
        <v>12</v>
      </c>
      <c r="H232" t="s">
        <v>126</v>
      </c>
      <c r="I232">
        <f t="shared" si="24"/>
        <v>3347</v>
      </c>
      <c r="J232">
        <f t="shared" si="25"/>
        <v>11</v>
      </c>
      <c r="K232" t="str">
        <f t="shared" si="26"/>
        <v>budget</v>
      </c>
      <c r="L232" s="1">
        <f t="shared" si="27"/>
        <v>466741.01254855096</v>
      </c>
      <c r="M232" cm="1">
        <f t="array" ref="M232">SUM(COUNTIF(E232:E3808,{"Petrol","Diesel","CNG","LPG","Electric"}))</f>
        <v>3347</v>
      </c>
      <c r="N232">
        <f t="shared" si="28"/>
        <v>3347</v>
      </c>
      <c r="O232" cm="1">
        <f t="array" ref="O232">SUM(COUNTIF(F232:F3808,{"Individual","Dealer","Trustmark Dealer"}))</f>
        <v>3347</v>
      </c>
      <c r="P232">
        <f t="shared" si="29"/>
        <v>2286</v>
      </c>
      <c r="Q232">
        <f t="shared" si="30"/>
        <v>0.6187630714072303</v>
      </c>
      <c r="R232" s="16">
        <f t="shared" si="31"/>
        <v>1204538.5947992213</v>
      </c>
    </row>
    <row r="233" spans="1:18" x14ac:dyDescent="0.3">
      <c r="A233" t="s">
        <v>326</v>
      </c>
      <c r="B233">
        <v>2014</v>
      </c>
      <c r="C233" s="1">
        <v>1050000</v>
      </c>
      <c r="D233">
        <v>70000</v>
      </c>
      <c r="E233" t="s">
        <v>14</v>
      </c>
      <c r="F233" t="s">
        <v>25</v>
      </c>
      <c r="G233" t="s">
        <v>12</v>
      </c>
      <c r="H233" t="s">
        <v>121</v>
      </c>
      <c r="I233">
        <f t="shared" si="24"/>
        <v>3346</v>
      </c>
      <c r="J233">
        <f t="shared" si="25"/>
        <v>12</v>
      </c>
      <c r="K233" t="str">
        <f t="shared" si="26"/>
        <v>premimum</v>
      </c>
      <c r="L233" s="1">
        <f t="shared" si="27"/>
        <v>466790.84548714885</v>
      </c>
      <c r="M233" cm="1">
        <f t="array" ref="M233">SUM(COUNTIF(E233:E3809,{"Petrol","Diesel","CNG","LPG","Electric"}))</f>
        <v>3346</v>
      </c>
      <c r="N233">
        <f t="shared" si="28"/>
        <v>3346</v>
      </c>
      <c r="O233" cm="1">
        <f t="array" ref="O233">SUM(COUNTIF(F233:F3809,{"Individual","Dealer","Trustmark Dealer"}))</f>
        <v>3346</v>
      </c>
      <c r="P233">
        <f t="shared" si="29"/>
        <v>2285</v>
      </c>
      <c r="Q233">
        <f t="shared" si="30"/>
        <v>0.61894799760908548</v>
      </c>
      <c r="R233" s="16">
        <f t="shared" si="31"/>
        <v>1204557.6653286514</v>
      </c>
    </row>
    <row r="234" spans="1:18" x14ac:dyDescent="0.3">
      <c r="A234" t="s">
        <v>327</v>
      </c>
      <c r="B234">
        <v>2018</v>
      </c>
      <c r="C234" s="1">
        <v>465000</v>
      </c>
      <c r="D234">
        <v>25000</v>
      </c>
      <c r="E234" t="s">
        <v>14</v>
      </c>
      <c r="F234" t="s">
        <v>25</v>
      </c>
      <c r="G234" t="s">
        <v>12</v>
      </c>
      <c r="H234" t="s">
        <v>121</v>
      </c>
      <c r="I234">
        <f t="shared" si="24"/>
        <v>3345</v>
      </c>
      <c r="J234">
        <f t="shared" si="25"/>
        <v>8</v>
      </c>
      <c r="K234" t="str">
        <f t="shared" si="26"/>
        <v>budget</v>
      </c>
      <c r="L234" s="1">
        <f t="shared" si="27"/>
        <v>466616.49297458894</v>
      </c>
      <c r="M234" cm="1">
        <f t="array" ref="M234">SUM(COUNTIF(E234:E3810,{"Petrol","Diesel","CNG","LPG","Electric"}))</f>
        <v>3345</v>
      </c>
      <c r="N234">
        <f t="shared" si="28"/>
        <v>3345</v>
      </c>
      <c r="O234" cm="1">
        <f t="array" ref="O234">SUM(COUNTIF(F234:F3810,{"Individual","Dealer","Trustmark Dealer"}))</f>
        <v>3345</v>
      </c>
      <c r="P234">
        <f t="shared" si="29"/>
        <v>2284</v>
      </c>
      <c r="Q234">
        <f t="shared" si="30"/>
        <v>0.6188340807174888</v>
      </c>
      <c r="R234" s="16">
        <f t="shared" si="31"/>
        <v>1204293.1140412067</v>
      </c>
    </row>
    <row r="235" spans="1:18" x14ac:dyDescent="0.3">
      <c r="A235" t="s">
        <v>290</v>
      </c>
      <c r="B235">
        <v>2011</v>
      </c>
      <c r="C235" s="1">
        <v>130000</v>
      </c>
      <c r="D235">
        <v>80000</v>
      </c>
      <c r="E235" t="s">
        <v>14</v>
      </c>
      <c r="F235" t="s">
        <v>25</v>
      </c>
      <c r="G235" t="s">
        <v>12</v>
      </c>
      <c r="H235" t="s">
        <v>126</v>
      </c>
      <c r="I235">
        <f t="shared" si="24"/>
        <v>3344</v>
      </c>
      <c r="J235">
        <f t="shared" si="25"/>
        <v>15</v>
      </c>
      <c r="K235" t="str">
        <f t="shared" si="26"/>
        <v>budget</v>
      </c>
      <c r="L235" s="1">
        <f t="shared" si="27"/>
        <v>466616.97637559811</v>
      </c>
      <c r="M235" cm="1">
        <f t="array" ref="M235">SUM(COUNTIF(E235:E3811,{"Petrol","Diesel","CNG","LPG","Electric"}))</f>
        <v>3344</v>
      </c>
      <c r="N235">
        <f t="shared" si="28"/>
        <v>3344</v>
      </c>
      <c r="O235" cm="1">
        <f t="array" ref="O235">SUM(COUNTIF(F235:F3811,{"Individual","Dealer","Trustmark Dealer"}))</f>
        <v>3344</v>
      </c>
      <c r="P235">
        <f t="shared" si="29"/>
        <v>2284</v>
      </c>
      <c r="Q235">
        <f t="shared" si="30"/>
        <v>0.61872009569377995</v>
      </c>
      <c r="R235" s="16">
        <f t="shared" si="31"/>
        <v>1204375.2240215109</v>
      </c>
    </row>
    <row r="236" spans="1:18" x14ac:dyDescent="0.3">
      <c r="A236" t="s">
        <v>328</v>
      </c>
      <c r="B236">
        <v>2018</v>
      </c>
      <c r="C236" s="1">
        <v>434999</v>
      </c>
      <c r="D236">
        <v>10000</v>
      </c>
      <c r="E236" t="s">
        <v>10</v>
      </c>
      <c r="F236" t="s">
        <v>25</v>
      </c>
      <c r="G236" t="s">
        <v>12</v>
      </c>
      <c r="H236" t="s">
        <v>121</v>
      </c>
      <c r="I236">
        <f t="shared" si="24"/>
        <v>3343</v>
      </c>
      <c r="J236">
        <f t="shared" si="25"/>
        <v>8</v>
      </c>
      <c r="K236" t="str">
        <f t="shared" si="26"/>
        <v>budget</v>
      </c>
      <c r="L236" s="1">
        <f t="shared" si="27"/>
        <v>466717.66945857013</v>
      </c>
      <c r="M236" cm="1">
        <f t="array" ref="M236">SUM(COUNTIF(E236:E3812,{"Petrol","Diesel","CNG","LPG","Electric"}))</f>
        <v>3343</v>
      </c>
      <c r="N236">
        <f t="shared" si="28"/>
        <v>3343</v>
      </c>
      <c r="O236" cm="1">
        <f t="array" ref="O236">SUM(COUNTIF(F236:F3812,{"Individual","Dealer","Trustmark Dealer"}))</f>
        <v>3343</v>
      </c>
      <c r="P236">
        <f t="shared" si="29"/>
        <v>2283</v>
      </c>
      <c r="Q236">
        <f t="shared" si="30"/>
        <v>0.61890517499252173</v>
      </c>
      <c r="R236" s="16">
        <f t="shared" si="31"/>
        <v>1204656.2445181124</v>
      </c>
    </row>
    <row r="237" spans="1:18" x14ac:dyDescent="0.3">
      <c r="A237" t="s">
        <v>162</v>
      </c>
      <c r="B237">
        <v>2018</v>
      </c>
      <c r="C237" s="1">
        <v>500000</v>
      </c>
      <c r="D237">
        <v>32000</v>
      </c>
      <c r="E237" t="s">
        <v>10</v>
      </c>
      <c r="F237" t="s">
        <v>25</v>
      </c>
      <c r="G237" t="s">
        <v>12</v>
      </c>
      <c r="H237" t="s">
        <v>121</v>
      </c>
      <c r="I237">
        <f t="shared" si="24"/>
        <v>3342</v>
      </c>
      <c r="J237">
        <f t="shared" si="25"/>
        <v>8</v>
      </c>
      <c r="K237" t="str">
        <f t="shared" si="26"/>
        <v>budget</v>
      </c>
      <c r="L237" s="1">
        <f t="shared" si="27"/>
        <v>466727.16038300417</v>
      </c>
      <c r="M237" cm="1">
        <f t="array" ref="M237">SUM(COUNTIF(E237:E3813,{"Petrol","Diesel","CNG","LPG","Electric"}))</f>
        <v>3342</v>
      </c>
      <c r="N237">
        <f t="shared" si="28"/>
        <v>3342</v>
      </c>
      <c r="O237" cm="1">
        <f t="array" ref="O237">SUM(COUNTIF(F237:F3813,{"Individual","Dealer","Trustmark Dealer"}))</f>
        <v>3342</v>
      </c>
      <c r="P237">
        <f t="shared" si="29"/>
        <v>2283</v>
      </c>
      <c r="Q237">
        <f t="shared" si="30"/>
        <v>0.61879114302812688</v>
      </c>
      <c r="R237" s="16">
        <f t="shared" si="31"/>
        <v>1204591.0171968611</v>
      </c>
    </row>
    <row r="238" spans="1:18" x14ac:dyDescent="0.3">
      <c r="A238" t="s">
        <v>329</v>
      </c>
      <c r="B238">
        <v>2018</v>
      </c>
      <c r="C238" s="1">
        <v>200000</v>
      </c>
      <c r="D238">
        <v>10000</v>
      </c>
      <c r="E238" t="s">
        <v>10</v>
      </c>
      <c r="F238" t="s">
        <v>25</v>
      </c>
      <c r="G238" t="s">
        <v>12</v>
      </c>
      <c r="H238" t="s">
        <v>121</v>
      </c>
      <c r="I238">
        <f t="shared" si="24"/>
        <v>3341</v>
      </c>
      <c r="J238">
        <f t="shared" si="25"/>
        <v>8</v>
      </c>
      <c r="K238" t="str">
        <f t="shared" si="26"/>
        <v>budget</v>
      </c>
      <c r="L238" s="1">
        <f t="shared" si="27"/>
        <v>466717.20143669558</v>
      </c>
      <c r="M238" cm="1">
        <f t="array" ref="M238">SUM(COUNTIF(E238:E3814,{"Petrol","Diesel","CNG","LPG","Electric"}))</f>
        <v>3341</v>
      </c>
      <c r="N238">
        <f t="shared" si="28"/>
        <v>3341</v>
      </c>
      <c r="O238" cm="1">
        <f t="array" ref="O238">SUM(COUNTIF(F238:F3814,{"Individual","Dealer","Trustmark Dealer"}))</f>
        <v>3341</v>
      </c>
      <c r="P238">
        <f t="shared" si="29"/>
        <v>2283</v>
      </c>
      <c r="Q238">
        <f t="shared" si="30"/>
        <v>0.61867704280155644</v>
      </c>
      <c r="R238" s="16">
        <f t="shared" si="31"/>
        <v>1204485.0827164582</v>
      </c>
    </row>
    <row r="239" spans="1:18" x14ac:dyDescent="0.3">
      <c r="A239" t="s">
        <v>330</v>
      </c>
      <c r="B239">
        <v>2017</v>
      </c>
      <c r="C239" s="1">
        <v>625000</v>
      </c>
      <c r="D239">
        <v>52000</v>
      </c>
      <c r="E239" t="s">
        <v>10</v>
      </c>
      <c r="F239" t="s">
        <v>11</v>
      </c>
      <c r="G239" t="s">
        <v>12</v>
      </c>
      <c r="H239" t="s">
        <v>121</v>
      </c>
      <c r="I239">
        <f t="shared" si="24"/>
        <v>3340</v>
      </c>
      <c r="J239">
        <f t="shared" si="25"/>
        <v>9</v>
      </c>
      <c r="K239" t="str">
        <f t="shared" si="26"/>
        <v>medium</v>
      </c>
      <c r="L239" s="1">
        <f t="shared" si="27"/>
        <v>466797.05688622757</v>
      </c>
      <c r="M239" cm="1">
        <f t="array" ref="M239">SUM(COUNTIF(E239:E3815,{"Petrol","Diesel","CNG","LPG","Electric"}))</f>
        <v>3340</v>
      </c>
      <c r="N239">
        <f t="shared" si="28"/>
        <v>3340</v>
      </c>
      <c r="O239" cm="1">
        <f t="array" ref="O239">SUM(COUNTIF(F239:F3815,{"Individual","Dealer","Trustmark Dealer"}))</f>
        <v>3340</v>
      </c>
      <c r="P239">
        <f t="shared" si="29"/>
        <v>2283</v>
      </c>
      <c r="Q239">
        <f t="shared" si="30"/>
        <v>0.61856287425149703</v>
      </c>
      <c r="R239" s="16">
        <f t="shared" si="31"/>
        <v>1204566.6329959298</v>
      </c>
    </row>
    <row r="240" spans="1:18" x14ac:dyDescent="0.3">
      <c r="A240" t="s">
        <v>331</v>
      </c>
      <c r="B240">
        <v>2006</v>
      </c>
      <c r="C240" s="1">
        <v>110000</v>
      </c>
      <c r="D240">
        <v>120000</v>
      </c>
      <c r="E240" t="s">
        <v>14</v>
      </c>
      <c r="F240" t="s">
        <v>25</v>
      </c>
      <c r="G240" t="s">
        <v>12</v>
      </c>
      <c r="H240" t="s">
        <v>154</v>
      </c>
      <c r="I240">
        <f t="shared" si="24"/>
        <v>3339</v>
      </c>
      <c r="J240">
        <f t="shared" si="25"/>
        <v>20</v>
      </c>
      <c r="K240" t="str">
        <f t="shared" si="26"/>
        <v>budget</v>
      </c>
      <c r="L240" s="1">
        <f t="shared" si="27"/>
        <v>466749.67654986522</v>
      </c>
      <c r="M240" cm="1">
        <f t="array" ref="M240">SUM(COUNTIF(E240:E3816,{"Petrol","Diesel","CNG","LPG","Electric"}))</f>
        <v>3339</v>
      </c>
      <c r="N240">
        <f t="shared" si="28"/>
        <v>3339</v>
      </c>
      <c r="O240" cm="1">
        <f t="array" ref="O240">SUM(COUNTIF(F240:F3816,{"Individual","Dealer","Trustmark Dealer"}))</f>
        <v>3339</v>
      </c>
      <c r="P240">
        <f t="shared" si="29"/>
        <v>2283</v>
      </c>
      <c r="Q240">
        <f t="shared" si="30"/>
        <v>0.61844863731656186</v>
      </c>
      <c r="R240" s="16">
        <f t="shared" si="31"/>
        <v>1204382.3278940241</v>
      </c>
    </row>
    <row r="241" spans="1:18" x14ac:dyDescent="0.3">
      <c r="A241" t="s">
        <v>332</v>
      </c>
      <c r="B241">
        <v>2019</v>
      </c>
      <c r="C241" s="1">
        <v>800000</v>
      </c>
      <c r="D241">
        <v>11240</v>
      </c>
      <c r="E241" t="s">
        <v>10</v>
      </c>
      <c r="F241" t="s">
        <v>25</v>
      </c>
      <c r="G241" t="s">
        <v>12</v>
      </c>
      <c r="H241" t="s">
        <v>121</v>
      </c>
      <c r="I241">
        <f t="shared" si="24"/>
        <v>3338</v>
      </c>
      <c r="J241">
        <f t="shared" si="25"/>
        <v>7</v>
      </c>
      <c r="K241" t="str">
        <f t="shared" si="26"/>
        <v>medium</v>
      </c>
      <c r="L241" s="1">
        <f t="shared" si="27"/>
        <v>466856.55182744161</v>
      </c>
      <c r="M241" cm="1">
        <f t="array" ref="M241">SUM(COUNTIF(E241:E3817,{"Petrol","Diesel","CNG","LPG","Electric"}))</f>
        <v>3338</v>
      </c>
      <c r="N241">
        <f t="shared" si="28"/>
        <v>3338</v>
      </c>
      <c r="O241" cm="1">
        <f t="array" ref="O241">SUM(COUNTIF(F241:F3817,{"Individual","Dealer","Trustmark Dealer"}))</f>
        <v>3338</v>
      </c>
      <c r="P241">
        <f t="shared" si="29"/>
        <v>2282</v>
      </c>
      <c r="Q241">
        <f t="shared" si="30"/>
        <v>0.61863391252246858</v>
      </c>
      <c r="R241" s="16">
        <f t="shared" si="31"/>
        <v>1204675.5586287449</v>
      </c>
    </row>
    <row r="242" spans="1:18" x14ac:dyDescent="0.3">
      <c r="A242" t="s">
        <v>333</v>
      </c>
      <c r="B242">
        <v>2017</v>
      </c>
      <c r="C242" s="1">
        <v>490000</v>
      </c>
      <c r="D242">
        <v>66000</v>
      </c>
      <c r="E242" t="s">
        <v>14</v>
      </c>
      <c r="F242" t="s">
        <v>11</v>
      </c>
      <c r="G242" t="s">
        <v>12</v>
      </c>
      <c r="H242" t="s">
        <v>121</v>
      </c>
      <c r="I242">
        <f t="shared" si="24"/>
        <v>3337</v>
      </c>
      <c r="J242">
        <f t="shared" si="25"/>
        <v>9</v>
      </c>
      <c r="K242" t="str">
        <f t="shared" si="26"/>
        <v>budget</v>
      </c>
      <c r="L242" s="1">
        <f t="shared" si="27"/>
        <v>466756.71860952949</v>
      </c>
      <c r="M242" cm="1">
        <f t="array" ref="M242">SUM(COUNTIF(E242:E3818,{"Petrol","Diesel","CNG","LPG","Electric"}))</f>
        <v>3337</v>
      </c>
      <c r="N242">
        <f t="shared" si="28"/>
        <v>3337</v>
      </c>
      <c r="O242" cm="1">
        <f t="array" ref="O242">SUM(COUNTIF(F242:F3818,{"Individual","Dealer","Trustmark Dealer"}))</f>
        <v>3337</v>
      </c>
      <c r="P242">
        <f t="shared" si="29"/>
        <v>2282</v>
      </c>
      <c r="Q242">
        <f t="shared" si="30"/>
        <v>0.61851962840875041</v>
      </c>
      <c r="R242" s="16">
        <f t="shared" si="31"/>
        <v>1204381.4422493163</v>
      </c>
    </row>
    <row r="243" spans="1:18" x14ac:dyDescent="0.3">
      <c r="A243" t="s">
        <v>302</v>
      </c>
      <c r="B243">
        <v>2017</v>
      </c>
      <c r="C243" s="1">
        <v>880000</v>
      </c>
      <c r="D243">
        <v>64000</v>
      </c>
      <c r="E243" t="s">
        <v>14</v>
      </c>
      <c r="F243" t="s">
        <v>11</v>
      </c>
      <c r="G243" t="s">
        <v>12</v>
      </c>
      <c r="H243" t="s">
        <v>121</v>
      </c>
      <c r="I243">
        <f t="shared" si="24"/>
        <v>3336</v>
      </c>
      <c r="J243">
        <f t="shared" si="25"/>
        <v>9</v>
      </c>
      <c r="K243" t="str">
        <f t="shared" si="26"/>
        <v>medium</v>
      </c>
      <c r="L243" s="1">
        <f t="shared" si="27"/>
        <v>466749.75119904079</v>
      </c>
      <c r="M243" cm="1">
        <f t="array" ref="M243">SUM(COUNTIF(E243:E3819,{"Petrol","Diesel","CNG","LPG","Electric"}))</f>
        <v>3336</v>
      </c>
      <c r="N243">
        <f t="shared" si="28"/>
        <v>3336</v>
      </c>
      <c r="O243" cm="1">
        <f t="array" ref="O243">SUM(COUNTIF(F243:F3819,{"Individual","Dealer","Trustmark Dealer"}))</f>
        <v>3336</v>
      </c>
      <c r="P243">
        <f t="shared" si="29"/>
        <v>2282</v>
      </c>
      <c r="Q243">
        <f t="shared" si="30"/>
        <v>0.61840527577937654</v>
      </c>
      <c r="R243" s="16">
        <f t="shared" si="31"/>
        <v>1204449.2341613809</v>
      </c>
    </row>
    <row r="244" spans="1:18" x14ac:dyDescent="0.3">
      <c r="A244" t="s">
        <v>334</v>
      </c>
      <c r="B244">
        <v>2013</v>
      </c>
      <c r="C244" s="1">
        <v>290000</v>
      </c>
      <c r="D244">
        <v>49000</v>
      </c>
      <c r="E244" t="s">
        <v>10</v>
      </c>
      <c r="F244" t="s">
        <v>25</v>
      </c>
      <c r="G244" t="s">
        <v>12</v>
      </c>
      <c r="H244" t="s">
        <v>121</v>
      </c>
      <c r="I244">
        <f t="shared" si="24"/>
        <v>3335</v>
      </c>
      <c r="J244">
        <f t="shared" si="25"/>
        <v>13</v>
      </c>
      <c r="K244" t="str">
        <f t="shared" si="26"/>
        <v>budget</v>
      </c>
      <c r="L244" s="1">
        <f t="shared" si="27"/>
        <v>466625.83808095951</v>
      </c>
      <c r="M244" cm="1">
        <f t="array" ref="M244">SUM(COUNTIF(E244:E3820,{"Petrol","Diesel","CNG","LPG","Electric"}))</f>
        <v>3335</v>
      </c>
      <c r="N244">
        <f t="shared" si="28"/>
        <v>3335</v>
      </c>
      <c r="O244" cm="1">
        <f t="array" ref="O244">SUM(COUNTIF(F244:F3820,{"Individual","Dealer","Trustmark Dealer"}))</f>
        <v>3335</v>
      </c>
      <c r="P244">
        <f t="shared" si="29"/>
        <v>2282</v>
      </c>
      <c r="Q244">
        <f t="shared" si="30"/>
        <v>0.6182908545727136</v>
      </c>
      <c r="R244" s="16">
        <f t="shared" si="31"/>
        <v>1204285.2398569318</v>
      </c>
    </row>
    <row r="245" spans="1:18" x14ac:dyDescent="0.3">
      <c r="A245" t="s">
        <v>335</v>
      </c>
      <c r="B245">
        <v>2006</v>
      </c>
      <c r="C245" s="1">
        <v>115999</v>
      </c>
      <c r="D245">
        <v>100000</v>
      </c>
      <c r="E245" t="s">
        <v>14</v>
      </c>
      <c r="F245" t="s">
        <v>25</v>
      </c>
      <c r="G245" t="s">
        <v>12</v>
      </c>
      <c r="H245" t="s">
        <v>126</v>
      </c>
      <c r="I245">
        <f t="shared" si="24"/>
        <v>3334</v>
      </c>
      <c r="J245">
        <f t="shared" si="25"/>
        <v>20</v>
      </c>
      <c r="K245" t="str">
        <f t="shared" si="26"/>
        <v>budget</v>
      </c>
      <c r="L245" s="1">
        <f t="shared" si="27"/>
        <v>466678.81523695262</v>
      </c>
      <c r="M245" cm="1">
        <f t="array" ref="M245">SUM(COUNTIF(E245:E3821,{"Petrol","Diesel","CNG","LPG","Electric"}))</f>
        <v>3334</v>
      </c>
      <c r="N245">
        <f t="shared" si="28"/>
        <v>3334</v>
      </c>
      <c r="O245" cm="1">
        <f t="array" ref="O245">SUM(COUNTIF(F245:F3821,{"Individual","Dealer","Trustmark Dealer"}))</f>
        <v>3334</v>
      </c>
      <c r="P245">
        <f t="shared" si="29"/>
        <v>2281</v>
      </c>
      <c r="Q245">
        <f t="shared" si="30"/>
        <v>0.61817636472705462</v>
      </c>
      <c r="R245" s="16">
        <f t="shared" si="31"/>
        <v>1204310.3037827923</v>
      </c>
    </row>
    <row r="246" spans="1:18" x14ac:dyDescent="0.3">
      <c r="A246" t="s">
        <v>215</v>
      </c>
      <c r="B246">
        <v>2018</v>
      </c>
      <c r="C246" s="1">
        <v>360000</v>
      </c>
      <c r="D246">
        <v>26500</v>
      </c>
      <c r="E246" t="s">
        <v>10</v>
      </c>
      <c r="F246" t="s">
        <v>25</v>
      </c>
      <c r="G246" t="s">
        <v>12</v>
      </c>
      <c r="H246" t="s">
        <v>121</v>
      </c>
      <c r="I246">
        <f t="shared" si="24"/>
        <v>3333</v>
      </c>
      <c r="J246">
        <f t="shared" si="25"/>
        <v>8</v>
      </c>
      <c r="K246" t="str">
        <f t="shared" si="26"/>
        <v>budget</v>
      </c>
      <c r="L246" s="1">
        <f t="shared" si="27"/>
        <v>466784.02970297029</v>
      </c>
      <c r="M246" cm="1">
        <f t="array" ref="M246">SUM(COUNTIF(E246:E3822,{"Petrol","Diesel","CNG","LPG","Electric"}))</f>
        <v>3333</v>
      </c>
      <c r="N246">
        <f t="shared" si="28"/>
        <v>3333</v>
      </c>
      <c r="O246" cm="1">
        <f t="array" ref="O246">SUM(COUNTIF(F246:F3822,{"Individual","Dealer","Trustmark Dealer"}))</f>
        <v>3333</v>
      </c>
      <c r="P246">
        <f t="shared" si="29"/>
        <v>2280</v>
      </c>
      <c r="Q246">
        <f t="shared" si="30"/>
        <v>0.6183618361836184</v>
      </c>
      <c r="R246" s="16">
        <f t="shared" si="31"/>
        <v>1204600.6063322346</v>
      </c>
    </row>
    <row r="247" spans="1:18" x14ac:dyDescent="0.3">
      <c r="A247" t="s">
        <v>120</v>
      </c>
      <c r="B247">
        <v>2002</v>
      </c>
      <c r="C247" s="1">
        <v>65000</v>
      </c>
      <c r="D247">
        <v>100000</v>
      </c>
      <c r="E247" t="s">
        <v>10</v>
      </c>
      <c r="F247" t="s">
        <v>25</v>
      </c>
      <c r="G247" t="s">
        <v>12</v>
      </c>
      <c r="H247" t="s">
        <v>126</v>
      </c>
      <c r="I247">
        <f t="shared" si="24"/>
        <v>3332</v>
      </c>
      <c r="J247">
        <f t="shared" si="25"/>
        <v>24</v>
      </c>
      <c r="K247" t="str">
        <f t="shared" si="26"/>
        <v>budget</v>
      </c>
      <c r="L247" s="1">
        <f t="shared" si="27"/>
        <v>466816.07773109246</v>
      </c>
      <c r="M247" cm="1">
        <f t="array" ref="M247">SUM(COUNTIF(E247:E3823,{"Petrol","Diesel","CNG","LPG","Electric"}))</f>
        <v>3332</v>
      </c>
      <c r="N247">
        <f t="shared" si="28"/>
        <v>3332</v>
      </c>
      <c r="O247" cm="1">
        <f t="array" ref="O247">SUM(COUNTIF(F247:F3823,{"Individual","Dealer","Trustmark Dealer"}))</f>
        <v>3332</v>
      </c>
      <c r="P247">
        <f t="shared" si="29"/>
        <v>2280</v>
      </c>
      <c r="Q247">
        <f t="shared" si="30"/>
        <v>0.61824729891956787</v>
      </c>
      <c r="R247" s="16">
        <f t="shared" si="31"/>
        <v>1204581.8145388798</v>
      </c>
    </row>
    <row r="248" spans="1:18" x14ac:dyDescent="0.3">
      <c r="A248" t="s">
        <v>336</v>
      </c>
      <c r="B248">
        <v>2017</v>
      </c>
      <c r="C248" s="1">
        <v>685000</v>
      </c>
      <c r="D248">
        <v>72000</v>
      </c>
      <c r="E248" t="s">
        <v>14</v>
      </c>
      <c r="F248" t="s">
        <v>11</v>
      </c>
      <c r="G248" t="s">
        <v>12</v>
      </c>
      <c r="H248" t="s">
        <v>121</v>
      </c>
      <c r="I248">
        <f t="shared" si="24"/>
        <v>3331</v>
      </c>
      <c r="J248">
        <f t="shared" si="25"/>
        <v>9</v>
      </c>
      <c r="K248" t="str">
        <f t="shared" si="26"/>
        <v>medium</v>
      </c>
      <c r="L248" s="1">
        <f t="shared" si="27"/>
        <v>466936.70699489641</v>
      </c>
      <c r="M248" cm="1">
        <f t="array" ref="M248">SUM(COUNTIF(E248:E3824,{"Petrol","Diesel","CNG","LPG","Electric"}))</f>
        <v>3331</v>
      </c>
      <c r="N248">
        <f t="shared" si="28"/>
        <v>3331</v>
      </c>
      <c r="O248" cm="1">
        <f t="array" ref="O248">SUM(COUNTIF(F248:F3824,{"Individual","Dealer","Trustmark Dealer"}))</f>
        <v>3331</v>
      </c>
      <c r="P248">
        <f t="shared" si="29"/>
        <v>2279</v>
      </c>
      <c r="Q248">
        <f t="shared" si="30"/>
        <v>0.61843290303212251</v>
      </c>
      <c r="R248" s="16">
        <f t="shared" si="31"/>
        <v>1204748.068176148</v>
      </c>
    </row>
    <row r="249" spans="1:18" x14ac:dyDescent="0.3">
      <c r="A249" t="s">
        <v>337</v>
      </c>
      <c r="B249">
        <v>2009</v>
      </c>
      <c r="C249" s="1">
        <v>300000</v>
      </c>
      <c r="D249">
        <v>50000</v>
      </c>
      <c r="E249" t="s">
        <v>10</v>
      </c>
      <c r="F249" t="s">
        <v>25</v>
      </c>
      <c r="G249" t="s">
        <v>12</v>
      </c>
      <c r="H249" t="s">
        <v>121</v>
      </c>
      <c r="I249">
        <f t="shared" si="24"/>
        <v>3330</v>
      </c>
      <c r="J249">
        <f t="shared" si="25"/>
        <v>17</v>
      </c>
      <c r="K249" t="str">
        <f t="shared" si="26"/>
        <v>budget</v>
      </c>
      <c r="L249" s="1">
        <f t="shared" si="27"/>
        <v>466871.2225225225</v>
      </c>
      <c r="M249" cm="1">
        <f t="array" ref="M249">SUM(COUNTIF(E249:E3825,{"Petrol","Diesel","CNG","LPG","Electric"}))</f>
        <v>3330</v>
      </c>
      <c r="N249">
        <f t="shared" si="28"/>
        <v>3330</v>
      </c>
      <c r="O249" cm="1">
        <f t="array" ref="O249">SUM(COUNTIF(F249:F3825,{"Individual","Dealer","Trustmark Dealer"}))</f>
        <v>3330</v>
      </c>
      <c r="P249">
        <f t="shared" si="29"/>
        <v>2279</v>
      </c>
      <c r="Q249">
        <f t="shared" si="30"/>
        <v>0.61831831831831829</v>
      </c>
      <c r="R249" s="16">
        <f t="shared" si="31"/>
        <v>1204700.0252524349</v>
      </c>
    </row>
    <row r="250" spans="1:18" x14ac:dyDescent="0.3">
      <c r="A250" t="s">
        <v>338</v>
      </c>
      <c r="B250">
        <v>2017</v>
      </c>
      <c r="C250" s="1">
        <v>680000</v>
      </c>
      <c r="D250">
        <v>44000</v>
      </c>
      <c r="E250" t="s">
        <v>14</v>
      </c>
      <c r="F250" t="s">
        <v>11</v>
      </c>
      <c r="G250" t="s">
        <v>12</v>
      </c>
      <c r="H250" t="s">
        <v>121</v>
      </c>
      <c r="I250">
        <f t="shared" si="24"/>
        <v>3329</v>
      </c>
      <c r="J250">
        <f t="shared" si="25"/>
        <v>9</v>
      </c>
      <c r="K250" t="str">
        <f t="shared" si="26"/>
        <v>medium</v>
      </c>
      <c r="L250" s="1">
        <f t="shared" si="27"/>
        <v>466921.3490537699</v>
      </c>
      <c r="M250" cm="1">
        <f t="array" ref="M250">SUM(COUNTIF(E250:E3826,{"Petrol","Diesel","CNG","LPG","Electric"}))</f>
        <v>3329</v>
      </c>
      <c r="N250">
        <f t="shared" si="28"/>
        <v>3329</v>
      </c>
      <c r="O250" cm="1">
        <f t="array" ref="O250">SUM(COUNTIF(F250:F3826,{"Individual","Dealer","Trustmark Dealer"}))</f>
        <v>3329</v>
      </c>
      <c r="P250">
        <f t="shared" si="29"/>
        <v>2278</v>
      </c>
      <c r="Q250">
        <f t="shared" si="30"/>
        <v>0.61820366476419342</v>
      </c>
      <c r="R250" s="16">
        <f t="shared" si="31"/>
        <v>1204718.9672181867</v>
      </c>
    </row>
    <row r="251" spans="1:18" x14ac:dyDescent="0.3">
      <c r="A251" t="s">
        <v>339</v>
      </c>
      <c r="B251">
        <v>2017</v>
      </c>
      <c r="C251" s="1">
        <v>1000000</v>
      </c>
      <c r="D251">
        <v>60000</v>
      </c>
      <c r="E251" t="s">
        <v>14</v>
      </c>
      <c r="F251" t="s">
        <v>25</v>
      </c>
      <c r="G251" t="s">
        <v>12</v>
      </c>
      <c r="H251" t="s">
        <v>126</v>
      </c>
      <c r="I251">
        <f t="shared" si="24"/>
        <v>3328</v>
      </c>
      <c r="J251">
        <f t="shared" si="25"/>
        <v>9</v>
      </c>
      <c r="K251" t="str">
        <f t="shared" si="26"/>
        <v>medium</v>
      </c>
      <c r="L251" s="1">
        <f t="shared" si="27"/>
        <v>466857.32301682694</v>
      </c>
      <c r="M251" cm="1">
        <f t="array" ref="M251">SUM(COUNTIF(E251:E3827,{"Petrol","Diesel","CNG","LPG","Electric"}))</f>
        <v>3328</v>
      </c>
      <c r="N251">
        <f t="shared" si="28"/>
        <v>3328</v>
      </c>
      <c r="O251" cm="1">
        <f t="array" ref="O251">SUM(COUNTIF(F251:F3827,{"Individual","Dealer","Trustmark Dealer"}))</f>
        <v>3328</v>
      </c>
      <c r="P251">
        <f t="shared" si="29"/>
        <v>2278</v>
      </c>
      <c r="Q251">
        <f t="shared" si="30"/>
        <v>0.61808894230769229</v>
      </c>
      <c r="R251" s="16">
        <f t="shared" si="31"/>
        <v>1204673.8450295257</v>
      </c>
    </row>
    <row r="252" spans="1:18" x14ac:dyDescent="0.3">
      <c r="A252" t="s">
        <v>340</v>
      </c>
      <c r="B252">
        <v>2002</v>
      </c>
      <c r="C252" s="1">
        <v>100000</v>
      </c>
      <c r="D252">
        <v>120000</v>
      </c>
      <c r="E252" t="s">
        <v>14</v>
      </c>
      <c r="F252" t="s">
        <v>25</v>
      </c>
      <c r="G252" t="s">
        <v>12</v>
      </c>
      <c r="H252" t="s">
        <v>121</v>
      </c>
      <c r="I252">
        <f t="shared" si="24"/>
        <v>3327</v>
      </c>
      <c r="J252">
        <f t="shared" si="25"/>
        <v>24</v>
      </c>
      <c r="K252" t="str">
        <f t="shared" si="26"/>
        <v>budget</v>
      </c>
      <c r="L252" s="1">
        <f t="shared" si="27"/>
        <v>466697.07574391342</v>
      </c>
      <c r="M252" cm="1">
        <f t="array" ref="M252">SUM(COUNTIF(E252:E3828,{"Petrol","Diesel","CNG","LPG","Electric"}))</f>
        <v>3327</v>
      </c>
      <c r="N252">
        <f t="shared" si="28"/>
        <v>3327</v>
      </c>
      <c r="O252" cm="1">
        <f t="array" ref="O252">SUM(COUNTIF(F252:F3828,{"Individual","Dealer","Trustmark Dealer"}))</f>
        <v>3327</v>
      </c>
      <c r="P252">
        <f t="shared" si="29"/>
        <v>2278</v>
      </c>
      <c r="Q252">
        <f t="shared" si="30"/>
        <v>0.61827472197174627</v>
      </c>
      <c r="R252" s="16">
        <f t="shared" si="31"/>
        <v>1204437.9658418316</v>
      </c>
    </row>
    <row r="253" spans="1:18" x14ac:dyDescent="0.3">
      <c r="A253" t="s">
        <v>287</v>
      </c>
      <c r="B253">
        <v>2010</v>
      </c>
      <c r="C253" s="1">
        <v>160000</v>
      </c>
      <c r="D253">
        <v>130000</v>
      </c>
      <c r="E253" t="s">
        <v>14</v>
      </c>
      <c r="F253" t="s">
        <v>25</v>
      </c>
      <c r="G253" t="s">
        <v>12</v>
      </c>
      <c r="H253" t="s">
        <v>121</v>
      </c>
      <c r="I253">
        <f t="shared" si="24"/>
        <v>3326</v>
      </c>
      <c r="J253">
        <f t="shared" si="25"/>
        <v>16</v>
      </c>
      <c r="K253" t="str">
        <f t="shared" si="26"/>
        <v>budget</v>
      </c>
      <c r="L253" s="1">
        <f t="shared" si="27"/>
        <v>466807.32742032473</v>
      </c>
      <c r="M253" cm="1">
        <f t="array" ref="M253">SUM(COUNTIF(E253:E3829,{"Petrol","Diesel","CNG","LPG","Electric"}))</f>
        <v>3326</v>
      </c>
      <c r="N253">
        <f t="shared" si="28"/>
        <v>3326</v>
      </c>
      <c r="O253" cm="1">
        <f t="array" ref="O253">SUM(COUNTIF(F253:F3829,{"Individual","Dealer","Trustmark Dealer"}))</f>
        <v>3326</v>
      </c>
      <c r="P253">
        <f t="shared" si="29"/>
        <v>2277</v>
      </c>
      <c r="Q253">
        <f t="shared" si="30"/>
        <v>0.61815995189416717</v>
      </c>
      <c r="R253" s="16">
        <f t="shared" si="31"/>
        <v>1204738.4779729359</v>
      </c>
    </row>
    <row r="254" spans="1:18" x14ac:dyDescent="0.3">
      <c r="A254" t="s">
        <v>168</v>
      </c>
      <c r="B254">
        <v>2017</v>
      </c>
      <c r="C254" s="1">
        <v>450000</v>
      </c>
      <c r="D254">
        <v>70000</v>
      </c>
      <c r="E254" t="s">
        <v>14</v>
      </c>
      <c r="F254" t="s">
        <v>25</v>
      </c>
      <c r="G254" t="s">
        <v>12</v>
      </c>
      <c r="H254" t="s">
        <v>121</v>
      </c>
      <c r="I254">
        <f t="shared" si="24"/>
        <v>3325</v>
      </c>
      <c r="J254">
        <f t="shared" si="25"/>
        <v>9</v>
      </c>
      <c r="K254" t="str">
        <f t="shared" si="26"/>
        <v>budget</v>
      </c>
      <c r="L254" s="1">
        <f t="shared" si="27"/>
        <v>466899.60030075186</v>
      </c>
      <c r="M254" cm="1">
        <f t="array" ref="M254">SUM(COUNTIF(E254:E3830,{"Petrol","Diesel","CNG","LPG","Electric"}))</f>
        <v>3325</v>
      </c>
      <c r="N254">
        <f t="shared" si="28"/>
        <v>3325</v>
      </c>
      <c r="O254" cm="1">
        <f t="array" ref="O254">SUM(COUNTIF(F254:F3830,{"Individual","Dealer","Trustmark Dealer"}))</f>
        <v>3325</v>
      </c>
      <c r="P254">
        <f t="shared" si="29"/>
        <v>2276</v>
      </c>
      <c r="Q254">
        <f t="shared" si="30"/>
        <v>0.61804511278195484</v>
      </c>
      <c r="R254" s="16">
        <f t="shared" si="31"/>
        <v>1205003.5491877287</v>
      </c>
    </row>
    <row r="255" spans="1:18" x14ac:dyDescent="0.3">
      <c r="A255" t="s">
        <v>341</v>
      </c>
      <c r="B255">
        <v>2014</v>
      </c>
      <c r="C255" s="1">
        <v>600000</v>
      </c>
      <c r="D255">
        <v>20000</v>
      </c>
      <c r="E255" t="s">
        <v>10</v>
      </c>
      <c r="F255" t="s">
        <v>25</v>
      </c>
      <c r="G255" t="s">
        <v>12</v>
      </c>
      <c r="H255" t="s">
        <v>121</v>
      </c>
      <c r="I255">
        <f t="shared" si="24"/>
        <v>3324</v>
      </c>
      <c r="J255">
        <f t="shared" si="25"/>
        <v>12</v>
      </c>
      <c r="K255" t="str">
        <f t="shared" si="26"/>
        <v>medium</v>
      </c>
      <c r="L255" s="1">
        <f t="shared" si="27"/>
        <v>466904.68441636581</v>
      </c>
      <c r="M255" cm="1">
        <f t="array" ref="M255">SUM(COUNTIF(E255:E3831,{"Petrol","Diesel","CNG","LPG","Electric"}))</f>
        <v>3324</v>
      </c>
      <c r="N255">
        <f t="shared" si="28"/>
        <v>3324</v>
      </c>
      <c r="O255" cm="1">
        <f t="array" ref="O255">SUM(COUNTIF(F255:F3831,{"Individual","Dealer","Trustmark Dealer"}))</f>
        <v>3324</v>
      </c>
      <c r="P255">
        <f t="shared" si="29"/>
        <v>2276</v>
      </c>
      <c r="Q255">
        <f t="shared" si="30"/>
        <v>0.6179302045728039</v>
      </c>
      <c r="R255" s="16">
        <f t="shared" si="31"/>
        <v>1205095.8025771065</v>
      </c>
    </row>
    <row r="256" spans="1:18" x14ac:dyDescent="0.3">
      <c r="A256" t="s">
        <v>342</v>
      </c>
      <c r="B256">
        <v>2009</v>
      </c>
      <c r="C256" s="1">
        <v>180000</v>
      </c>
      <c r="D256">
        <v>60000</v>
      </c>
      <c r="E256" t="s">
        <v>14</v>
      </c>
      <c r="F256" t="s">
        <v>25</v>
      </c>
      <c r="G256" t="s">
        <v>12</v>
      </c>
      <c r="H256" t="s">
        <v>126</v>
      </c>
      <c r="I256">
        <f t="shared" si="24"/>
        <v>3323</v>
      </c>
      <c r="J256">
        <f t="shared" si="25"/>
        <v>17</v>
      </c>
      <c r="K256" t="str">
        <f t="shared" si="26"/>
        <v>budget</v>
      </c>
      <c r="L256" s="1">
        <f t="shared" si="27"/>
        <v>466864.63165814022</v>
      </c>
      <c r="M256" cm="1">
        <f t="array" ref="M256">SUM(COUNTIF(E256:E3832,{"Petrol","Diesel","CNG","LPG","Electric"}))</f>
        <v>3323</v>
      </c>
      <c r="N256">
        <f t="shared" si="28"/>
        <v>3323</v>
      </c>
      <c r="O256" cm="1">
        <f t="array" ref="O256">SUM(COUNTIF(F256:F3832,{"Individual","Dealer","Trustmark Dealer"}))</f>
        <v>3323</v>
      </c>
      <c r="P256">
        <f t="shared" si="29"/>
        <v>2275</v>
      </c>
      <c r="Q256">
        <f t="shared" si="30"/>
        <v>0.61781522720433346</v>
      </c>
      <c r="R256" s="16">
        <f t="shared" si="31"/>
        <v>1204926.3261282425</v>
      </c>
    </row>
    <row r="257" spans="1:18" x14ac:dyDescent="0.3">
      <c r="A257" t="s">
        <v>163</v>
      </c>
      <c r="B257">
        <v>2007</v>
      </c>
      <c r="C257" s="1">
        <v>100000</v>
      </c>
      <c r="D257">
        <v>195000</v>
      </c>
      <c r="E257" t="s">
        <v>10</v>
      </c>
      <c r="F257" t="s">
        <v>25</v>
      </c>
      <c r="G257" t="s">
        <v>12</v>
      </c>
      <c r="H257" t="s">
        <v>121</v>
      </c>
      <c r="I257">
        <f t="shared" si="24"/>
        <v>3322</v>
      </c>
      <c r="J257">
        <f t="shared" si="25"/>
        <v>19</v>
      </c>
      <c r="K257" t="str">
        <f t="shared" si="26"/>
        <v>budget</v>
      </c>
      <c r="L257" s="1">
        <f t="shared" si="27"/>
        <v>466950.98464780254</v>
      </c>
      <c r="M257" cm="1">
        <f t="array" ref="M257">SUM(COUNTIF(E257:E3833,{"Petrol","Diesel","CNG","LPG","Electric"}))</f>
        <v>3322</v>
      </c>
      <c r="N257">
        <f t="shared" si="28"/>
        <v>3322</v>
      </c>
      <c r="O257" cm="1">
        <f t="array" ref="O257">SUM(COUNTIF(F257:F3833,{"Individual","Dealer","Trustmark Dealer"}))</f>
        <v>3322</v>
      </c>
      <c r="P257">
        <f t="shared" si="29"/>
        <v>2274</v>
      </c>
      <c r="Q257">
        <f t="shared" si="30"/>
        <v>0.61800120409391934</v>
      </c>
      <c r="R257" s="16">
        <f t="shared" si="31"/>
        <v>1205179.980059304</v>
      </c>
    </row>
    <row r="258" spans="1:18" x14ac:dyDescent="0.3">
      <c r="A258" t="s">
        <v>163</v>
      </c>
      <c r="B258">
        <v>2010</v>
      </c>
      <c r="C258" s="1">
        <v>120000</v>
      </c>
      <c r="D258">
        <v>90000</v>
      </c>
      <c r="E258" t="s">
        <v>10</v>
      </c>
      <c r="F258" t="s">
        <v>25</v>
      </c>
      <c r="G258" t="s">
        <v>12</v>
      </c>
      <c r="H258" t="s">
        <v>126</v>
      </c>
      <c r="I258">
        <f t="shared" ref="I258:I321" si="32">COUNTA(A258:A3834)</f>
        <v>3321</v>
      </c>
      <c r="J258">
        <f t="shared" ref="J258:J321" si="33">2026-B258</f>
        <v>16</v>
      </c>
      <c r="K258" t="str">
        <f t="shared" ref="K258:K321" si="34">IF(C258&lt;=500000,"budget",IF(C258&lt;=1000000,"medium","premimum"))</f>
        <v>budget</v>
      </c>
      <c r="L258" s="1">
        <f t="shared" ref="L258:L321" si="35">AVERAGE(C258:C3834)</f>
        <v>467061.47877145436</v>
      </c>
      <c r="M258" cm="1">
        <f t="array" ref="M258">SUM(COUNTIF(E258:E3834,{"Petrol","Diesel","CNG","LPG","Electric"}))</f>
        <v>3321</v>
      </c>
      <c r="N258">
        <f t="shared" ref="N258:N321" si="36">COUNTIF(G258:G3834,"Automatic")
 +COUNTIF(G258:G3834,"Manual")</f>
        <v>3321</v>
      </c>
      <c r="O258" cm="1">
        <f t="array" ref="O258">SUM(COUNTIF(F258:F3834,{"Individual","Dealer","Trustmark Dealer"}))</f>
        <v>3321</v>
      </c>
      <c r="P258">
        <f t="shared" ref="P258:P321" si="37">COUNTIF(J258:J3834,"&gt;10")</f>
        <v>2273</v>
      </c>
      <c r="Q258">
        <f t="shared" ref="Q258:Q321" si="38">COUNTIF(H258:H3834,"First Owner")/COUNTA(H258:H3834)</f>
        <v>0.61788617886178865</v>
      </c>
      <c r="R258" s="16">
        <f t="shared" ref="R258:R321" si="39">AVERAGEIF(E258:E3834,"Petrol",C258:C3834) + AVERAGEIF(E258:E3834,"Diesel",C258:C3834) + AVERAGEIF(E258:E3834,"CNG",C258:C3834)</f>
        <v>1205324.5583226352</v>
      </c>
    </row>
    <row r="259" spans="1:18" x14ac:dyDescent="0.3">
      <c r="A259" t="s">
        <v>343</v>
      </c>
      <c r="B259">
        <v>2006</v>
      </c>
      <c r="C259" s="1">
        <v>130000</v>
      </c>
      <c r="D259">
        <v>80000</v>
      </c>
      <c r="E259" t="s">
        <v>10</v>
      </c>
      <c r="F259" t="s">
        <v>25</v>
      </c>
      <c r="G259" t="s">
        <v>12</v>
      </c>
      <c r="H259" t="s">
        <v>154</v>
      </c>
      <c r="I259">
        <f t="shared" si="32"/>
        <v>3320</v>
      </c>
      <c r="J259">
        <f t="shared" si="33"/>
        <v>20</v>
      </c>
      <c r="K259" t="str">
        <f t="shared" si="34"/>
        <v>budget</v>
      </c>
      <c r="L259" s="1">
        <f t="shared" si="35"/>
        <v>467166.01536144578</v>
      </c>
      <c r="M259" cm="1">
        <f t="array" ref="M259">SUM(COUNTIF(E259:E3835,{"Petrol","Diesel","CNG","LPG","Electric"}))</f>
        <v>3320</v>
      </c>
      <c r="N259">
        <f t="shared" si="36"/>
        <v>3320</v>
      </c>
      <c r="O259" cm="1">
        <f t="array" ref="O259">SUM(COUNTIF(F259:F3835,{"Individual","Dealer","Trustmark Dealer"}))</f>
        <v>3320</v>
      </c>
      <c r="P259">
        <f t="shared" si="37"/>
        <v>2272</v>
      </c>
      <c r="Q259">
        <f t="shared" si="38"/>
        <v>0.61807228915662649</v>
      </c>
      <c r="R259" s="16">
        <f t="shared" si="39"/>
        <v>1205456.7398290648</v>
      </c>
    </row>
    <row r="260" spans="1:18" x14ac:dyDescent="0.3">
      <c r="A260" t="s">
        <v>344</v>
      </c>
      <c r="B260">
        <v>2011</v>
      </c>
      <c r="C260" s="1">
        <v>160000</v>
      </c>
      <c r="D260">
        <v>155000</v>
      </c>
      <c r="E260" t="s">
        <v>10</v>
      </c>
      <c r="F260" t="s">
        <v>25</v>
      </c>
      <c r="G260" t="s">
        <v>12</v>
      </c>
      <c r="H260" t="s">
        <v>121</v>
      </c>
      <c r="I260">
        <f t="shared" si="32"/>
        <v>3319</v>
      </c>
      <c r="J260">
        <f t="shared" si="33"/>
        <v>15</v>
      </c>
      <c r="K260" t="str">
        <f t="shared" si="34"/>
        <v>budget</v>
      </c>
      <c r="L260" s="1">
        <f t="shared" si="35"/>
        <v>467267.60198855074</v>
      </c>
      <c r="M260" cm="1">
        <f t="array" ref="M260">SUM(COUNTIF(E260:E3836,{"Petrol","Diesel","CNG","LPG","Electric"}))</f>
        <v>3319</v>
      </c>
      <c r="N260">
        <f t="shared" si="36"/>
        <v>3319</v>
      </c>
      <c r="O260" cm="1">
        <f t="array" ref="O260">SUM(COUNTIF(F260:F3836,{"Individual","Dealer","Trustmark Dealer"}))</f>
        <v>3319</v>
      </c>
      <c r="P260">
        <f t="shared" si="37"/>
        <v>2271</v>
      </c>
      <c r="Q260">
        <f t="shared" si="38"/>
        <v>0.61825851159987943</v>
      </c>
      <c r="R260" s="16">
        <f t="shared" si="39"/>
        <v>1205582.7944399707</v>
      </c>
    </row>
    <row r="261" spans="1:18" x14ac:dyDescent="0.3">
      <c r="A261" t="s">
        <v>210</v>
      </c>
      <c r="B261">
        <v>2019</v>
      </c>
      <c r="C261" s="1">
        <v>860000</v>
      </c>
      <c r="D261">
        <v>35000</v>
      </c>
      <c r="E261" t="s">
        <v>14</v>
      </c>
      <c r="F261" t="s">
        <v>25</v>
      </c>
      <c r="G261" t="s">
        <v>12</v>
      </c>
      <c r="H261" t="s">
        <v>121</v>
      </c>
      <c r="I261">
        <f t="shared" si="32"/>
        <v>3318</v>
      </c>
      <c r="J261">
        <f t="shared" si="33"/>
        <v>7</v>
      </c>
      <c r="K261" t="str">
        <f t="shared" si="34"/>
        <v>medium</v>
      </c>
      <c r="L261" s="1">
        <f t="shared" si="35"/>
        <v>467360.20825798676</v>
      </c>
      <c r="M261" cm="1">
        <f t="array" ref="M261">SUM(COUNTIF(E261:E3837,{"Petrol","Diesel","CNG","LPG","Electric"}))</f>
        <v>3318</v>
      </c>
      <c r="N261">
        <f t="shared" si="36"/>
        <v>3318</v>
      </c>
      <c r="O261" cm="1">
        <f t="array" ref="O261">SUM(COUNTIF(F261:F3837,{"Individual","Dealer","Trustmark Dealer"}))</f>
        <v>3318</v>
      </c>
      <c r="P261">
        <f t="shared" si="37"/>
        <v>2270</v>
      </c>
      <c r="Q261">
        <f t="shared" si="38"/>
        <v>0.61814345991561181</v>
      </c>
      <c r="R261" s="16">
        <f t="shared" si="39"/>
        <v>1205690.116122175</v>
      </c>
    </row>
    <row r="262" spans="1:18" x14ac:dyDescent="0.3">
      <c r="A262" t="s">
        <v>345</v>
      </c>
      <c r="B262">
        <v>2018</v>
      </c>
      <c r="C262" s="1">
        <v>650000</v>
      </c>
      <c r="D262">
        <v>20000</v>
      </c>
      <c r="E262" t="s">
        <v>10</v>
      </c>
      <c r="F262" t="s">
        <v>25</v>
      </c>
      <c r="G262" t="s">
        <v>12</v>
      </c>
      <c r="H262" t="s">
        <v>126</v>
      </c>
      <c r="I262">
        <f t="shared" si="32"/>
        <v>3317</v>
      </c>
      <c r="J262">
        <f t="shared" si="33"/>
        <v>8</v>
      </c>
      <c r="K262" t="str">
        <f t="shared" si="34"/>
        <v>medium</v>
      </c>
      <c r="L262" s="1">
        <f t="shared" si="35"/>
        <v>467241.8362978595</v>
      </c>
      <c r="M262" cm="1">
        <f t="array" ref="M262">SUM(COUNTIF(E262:E3838,{"Petrol","Diesel","CNG","LPG","Electric"}))</f>
        <v>3317</v>
      </c>
      <c r="N262">
        <f t="shared" si="36"/>
        <v>3317</v>
      </c>
      <c r="O262" cm="1">
        <f t="array" ref="O262">SUM(COUNTIF(F262:F3838,{"Individual","Dealer","Trustmark Dealer"}))</f>
        <v>3317</v>
      </c>
      <c r="P262">
        <f t="shared" si="37"/>
        <v>2270</v>
      </c>
      <c r="Q262">
        <f t="shared" si="38"/>
        <v>0.61802833886041608</v>
      </c>
      <c r="R262" s="16">
        <f t="shared" si="39"/>
        <v>1205537.6178164536</v>
      </c>
    </row>
    <row r="263" spans="1:18" x14ac:dyDescent="0.3">
      <c r="A263" t="s">
        <v>122</v>
      </c>
      <c r="B263">
        <v>2010</v>
      </c>
      <c r="C263" s="1">
        <v>100000</v>
      </c>
      <c r="D263">
        <v>80000</v>
      </c>
      <c r="E263" t="s">
        <v>10</v>
      </c>
      <c r="F263" t="s">
        <v>25</v>
      </c>
      <c r="G263" t="s">
        <v>12</v>
      </c>
      <c r="H263" t="s">
        <v>126</v>
      </c>
      <c r="I263">
        <f t="shared" si="32"/>
        <v>3316</v>
      </c>
      <c r="J263">
        <f t="shared" si="33"/>
        <v>16</v>
      </c>
      <c r="K263" t="str">
        <f t="shared" si="34"/>
        <v>budget</v>
      </c>
      <c r="L263" s="1">
        <f t="shared" si="35"/>
        <v>467186.72225572978</v>
      </c>
      <c r="M263" cm="1">
        <f t="array" ref="M263">SUM(COUNTIF(E263:E3839,{"Petrol","Diesel","CNG","LPG","Electric"}))</f>
        <v>3316</v>
      </c>
      <c r="N263">
        <f t="shared" si="36"/>
        <v>3316</v>
      </c>
      <c r="O263" cm="1">
        <f t="array" ref="O263">SUM(COUNTIF(F263:F3839,{"Individual","Dealer","Trustmark Dealer"}))</f>
        <v>3316</v>
      </c>
      <c r="P263">
        <f t="shared" si="37"/>
        <v>2270</v>
      </c>
      <c r="Q263">
        <f t="shared" si="38"/>
        <v>0.61821471652593485</v>
      </c>
      <c r="R263" s="16">
        <f t="shared" si="39"/>
        <v>1205336.316085529</v>
      </c>
    </row>
    <row r="264" spans="1:18" x14ac:dyDescent="0.3">
      <c r="A264" t="s">
        <v>346</v>
      </c>
      <c r="B264">
        <v>2017</v>
      </c>
      <c r="C264" s="1">
        <v>282000</v>
      </c>
      <c r="D264">
        <v>20000</v>
      </c>
      <c r="E264" t="s">
        <v>10</v>
      </c>
      <c r="F264" t="s">
        <v>25</v>
      </c>
      <c r="G264" t="s">
        <v>12</v>
      </c>
      <c r="H264" t="s">
        <v>121</v>
      </c>
      <c r="I264">
        <f t="shared" si="32"/>
        <v>3315</v>
      </c>
      <c r="J264">
        <f t="shared" si="33"/>
        <v>9</v>
      </c>
      <c r="K264" t="str">
        <f t="shared" si="34"/>
        <v>budget</v>
      </c>
      <c r="L264" s="1">
        <f t="shared" si="35"/>
        <v>467297.48748114629</v>
      </c>
      <c r="M264" cm="1">
        <f t="array" ref="M264">SUM(COUNTIF(E264:E3840,{"Petrol","Diesel","CNG","LPG","Electric"}))</f>
        <v>3315</v>
      </c>
      <c r="N264">
        <f t="shared" si="36"/>
        <v>3315</v>
      </c>
      <c r="O264" cm="1">
        <f t="array" ref="O264">SUM(COUNTIF(F264:F3840,{"Individual","Dealer","Trustmark Dealer"}))</f>
        <v>3315</v>
      </c>
      <c r="P264">
        <f t="shared" si="37"/>
        <v>2269</v>
      </c>
      <c r="Q264">
        <f t="shared" si="38"/>
        <v>0.61840120663650078</v>
      </c>
      <c r="R264" s="16">
        <f t="shared" si="39"/>
        <v>1205481.5448694457</v>
      </c>
    </row>
    <row r="265" spans="1:18" x14ac:dyDescent="0.3">
      <c r="A265" t="s">
        <v>347</v>
      </c>
      <c r="B265">
        <v>2009</v>
      </c>
      <c r="C265" s="1">
        <v>300000</v>
      </c>
      <c r="D265">
        <v>50000</v>
      </c>
      <c r="E265" t="s">
        <v>10</v>
      </c>
      <c r="F265" t="s">
        <v>25</v>
      </c>
      <c r="G265" t="s">
        <v>12</v>
      </c>
      <c r="H265" t="s">
        <v>121</v>
      </c>
      <c r="I265">
        <f t="shared" si="32"/>
        <v>3314</v>
      </c>
      <c r="J265">
        <f t="shared" si="33"/>
        <v>17</v>
      </c>
      <c r="K265" t="str">
        <f t="shared" si="34"/>
        <v>budget</v>
      </c>
      <c r="L265" s="1">
        <f t="shared" si="35"/>
        <v>467353.4010259505</v>
      </c>
      <c r="M265" cm="1">
        <f t="array" ref="M265">SUM(COUNTIF(E265:E3841,{"Petrol","Diesel","CNG","LPG","Electric"}))</f>
        <v>3314</v>
      </c>
      <c r="N265">
        <f t="shared" si="36"/>
        <v>3314</v>
      </c>
      <c r="O265" cm="1">
        <f t="array" ref="O265">SUM(COUNTIF(F265:F3841,{"Individual","Dealer","Trustmark Dealer"}))</f>
        <v>3314</v>
      </c>
      <c r="P265">
        <f t="shared" si="37"/>
        <v>2269</v>
      </c>
      <c r="Q265">
        <f t="shared" si="38"/>
        <v>0.61828605914302959</v>
      </c>
      <c r="R265" s="16">
        <f t="shared" si="39"/>
        <v>1205512.1304089255</v>
      </c>
    </row>
    <row r="266" spans="1:18" x14ac:dyDescent="0.3">
      <c r="A266" t="s">
        <v>278</v>
      </c>
      <c r="B266">
        <v>2010</v>
      </c>
      <c r="C266" s="1">
        <v>270000</v>
      </c>
      <c r="D266">
        <v>110000</v>
      </c>
      <c r="E266" t="s">
        <v>10</v>
      </c>
      <c r="F266" t="s">
        <v>25</v>
      </c>
      <c r="G266" t="s">
        <v>12</v>
      </c>
      <c r="H266" t="s">
        <v>126</v>
      </c>
      <c r="I266">
        <f t="shared" si="32"/>
        <v>3313</v>
      </c>
      <c r="J266">
        <f t="shared" si="33"/>
        <v>16</v>
      </c>
      <c r="K266" t="str">
        <f t="shared" si="34"/>
        <v>budget</v>
      </c>
      <c r="L266" s="1">
        <f t="shared" si="35"/>
        <v>467403.91518261394</v>
      </c>
      <c r="M266" cm="1">
        <f t="array" ref="M266">SUM(COUNTIF(E266:E3842,{"Petrol","Diesel","CNG","LPG","Electric"}))</f>
        <v>3313</v>
      </c>
      <c r="N266">
        <f t="shared" si="36"/>
        <v>3313</v>
      </c>
      <c r="O266" cm="1">
        <f t="array" ref="O266">SUM(COUNTIF(F266:F3842,{"Individual","Dealer","Trustmark Dealer"}))</f>
        <v>3313</v>
      </c>
      <c r="P266">
        <f t="shared" si="37"/>
        <v>2268</v>
      </c>
      <c r="Q266">
        <f t="shared" si="38"/>
        <v>0.61817084213703588</v>
      </c>
      <c r="R266" s="16">
        <f t="shared" si="39"/>
        <v>1205531.3909301474</v>
      </c>
    </row>
    <row r="267" spans="1:18" x14ac:dyDescent="0.3">
      <c r="A267" t="s">
        <v>348</v>
      </c>
      <c r="B267">
        <v>2013</v>
      </c>
      <c r="C267" s="1">
        <v>550000</v>
      </c>
      <c r="D267">
        <v>29000</v>
      </c>
      <c r="E267" t="s">
        <v>14</v>
      </c>
      <c r="F267" t="s">
        <v>25</v>
      </c>
      <c r="G267" t="s">
        <v>12</v>
      </c>
      <c r="H267" t="s">
        <v>121</v>
      </c>
      <c r="I267">
        <f t="shared" si="32"/>
        <v>3312</v>
      </c>
      <c r="J267">
        <f t="shared" si="33"/>
        <v>13</v>
      </c>
      <c r="K267" t="str">
        <f t="shared" si="34"/>
        <v>medium</v>
      </c>
      <c r="L267" s="1">
        <f t="shared" si="35"/>
        <v>467463.51781400968</v>
      </c>
      <c r="M267" cm="1">
        <f t="array" ref="M267">SUM(COUNTIF(E267:E3843,{"Petrol","Diesel","CNG","LPG","Electric"}))</f>
        <v>3312</v>
      </c>
      <c r="N267">
        <f t="shared" si="36"/>
        <v>3312</v>
      </c>
      <c r="O267" cm="1">
        <f t="array" ref="O267">SUM(COUNTIF(F267:F3843,{"Individual","Dealer","Trustmark Dealer"}))</f>
        <v>3312</v>
      </c>
      <c r="P267">
        <f t="shared" si="37"/>
        <v>2267</v>
      </c>
      <c r="Q267">
        <f t="shared" si="38"/>
        <v>0.61835748792270528</v>
      </c>
      <c r="R267" s="16">
        <f t="shared" si="39"/>
        <v>1205569.6271437521</v>
      </c>
    </row>
    <row r="268" spans="1:18" x14ac:dyDescent="0.3">
      <c r="A268" t="s">
        <v>349</v>
      </c>
      <c r="B268">
        <v>2013</v>
      </c>
      <c r="C268" s="1">
        <v>450000</v>
      </c>
      <c r="D268">
        <v>120000</v>
      </c>
      <c r="E268" t="s">
        <v>14</v>
      </c>
      <c r="F268" t="s">
        <v>25</v>
      </c>
      <c r="G268" t="s">
        <v>12</v>
      </c>
      <c r="H268" t="s">
        <v>121</v>
      </c>
      <c r="I268">
        <f t="shared" si="32"/>
        <v>3311</v>
      </c>
      <c r="J268">
        <f t="shared" si="33"/>
        <v>13</v>
      </c>
      <c r="K268" t="str">
        <f t="shared" si="34"/>
        <v>budget</v>
      </c>
      <c r="L268" s="1">
        <f t="shared" si="35"/>
        <v>467438.58985200844</v>
      </c>
      <c r="M268" cm="1">
        <f t="array" ref="M268">SUM(COUNTIF(E268:E3844,{"Petrol","Diesel","CNG","LPG","Electric"}))</f>
        <v>3311</v>
      </c>
      <c r="N268">
        <f t="shared" si="36"/>
        <v>3311</v>
      </c>
      <c r="O268" cm="1">
        <f t="array" ref="O268">SUM(COUNTIF(F268:F3844,{"Individual","Dealer","Trustmark Dealer"}))</f>
        <v>3311</v>
      </c>
      <c r="P268">
        <f t="shared" si="37"/>
        <v>2266</v>
      </c>
      <c r="Q268">
        <f t="shared" si="38"/>
        <v>0.61824222289338571</v>
      </c>
      <c r="R268" s="16">
        <f t="shared" si="39"/>
        <v>1205602.353122354</v>
      </c>
    </row>
    <row r="269" spans="1:18" x14ac:dyDescent="0.3">
      <c r="A269" t="s">
        <v>350</v>
      </c>
      <c r="B269">
        <v>2011</v>
      </c>
      <c r="C269" s="1">
        <v>430000</v>
      </c>
      <c r="D269">
        <v>70000</v>
      </c>
      <c r="E269" t="s">
        <v>14</v>
      </c>
      <c r="F269" t="s">
        <v>25</v>
      </c>
      <c r="G269" t="s">
        <v>12</v>
      </c>
      <c r="H269" t="s">
        <v>126</v>
      </c>
      <c r="I269">
        <f t="shared" si="32"/>
        <v>3310</v>
      </c>
      <c r="J269">
        <f t="shared" si="33"/>
        <v>15</v>
      </c>
      <c r="K269" t="str">
        <f t="shared" si="34"/>
        <v>budget</v>
      </c>
      <c r="L269" s="1">
        <f t="shared" si="35"/>
        <v>467443.85830815713</v>
      </c>
      <c r="M269" cm="1">
        <f t="array" ref="M269">SUM(COUNTIF(E269:E3845,{"Petrol","Diesel","CNG","LPG","Electric"}))</f>
        <v>3310</v>
      </c>
      <c r="N269">
        <f t="shared" si="36"/>
        <v>3310</v>
      </c>
      <c r="O269" cm="1">
        <f t="array" ref="O269">SUM(COUNTIF(F269:F3845,{"Individual","Dealer","Trustmark Dealer"}))</f>
        <v>3310</v>
      </c>
      <c r="P269">
        <f t="shared" si="37"/>
        <v>2265</v>
      </c>
      <c r="Q269">
        <f t="shared" si="38"/>
        <v>0.61812688821752271</v>
      </c>
      <c r="R269" s="16">
        <f t="shared" si="39"/>
        <v>1205694.962674838</v>
      </c>
    </row>
    <row r="270" spans="1:18" x14ac:dyDescent="0.3">
      <c r="A270" t="s">
        <v>351</v>
      </c>
      <c r="B270">
        <v>2013</v>
      </c>
      <c r="C270" s="1">
        <v>350000</v>
      </c>
      <c r="D270">
        <v>40000</v>
      </c>
      <c r="E270" t="s">
        <v>10</v>
      </c>
      <c r="F270" t="s">
        <v>25</v>
      </c>
      <c r="G270" t="s">
        <v>12</v>
      </c>
      <c r="H270" t="s">
        <v>121</v>
      </c>
      <c r="I270">
        <f t="shared" si="32"/>
        <v>3309</v>
      </c>
      <c r="J270">
        <f t="shared" si="33"/>
        <v>13</v>
      </c>
      <c r="K270" t="str">
        <f t="shared" si="34"/>
        <v>budget</v>
      </c>
      <c r="L270" s="1">
        <f t="shared" si="35"/>
        <v>467455.17407071625</v>
      </c>
      <c r="M270" cm="1">
        <f t="array" ref="M270">SUM(COUNTIF(E270:E3846,{"Petrol","Diesel","CNG","LPG","Electric"}))</f>
        <v>3309</v>
      </c>
      <c r="N270">
        <f t="shared" si="36"/>
        <v>3309</v>
      </c>
      <c r="O270" cm="1">
        <f t="array" ref="O270">SUM(COUNTIF(F270:F3846,{"Individual","Dealer","Trustmark Dealer"}))</f>
        <v>3309</v>
      </c>
      <c r="P270">
        <f t="shared" si="37"/>
        <v>2264</v>
      </c>
      <c r="Q270">
        <f t="shared" si="38"/>
        <v>0.61831368993653668</v>
      </c>
      <c r="R270" s="16">
        <f t="shared" si="39"/>
        <v>1205799.6591848701</v>
      </c>
    </row>
    <row r="271" spans="1:18" x14ac:dyDescent="0.3">
      <c r="A271" t="s">
        <v>352</v>
      </c>
      <c r="B271">
        <v>2017</v>
      </c>
      <c r="C271" s="1">
        <v>350000</v>
      </c>
      <c r="D271">
        <v>20000</v>
      </c>
      <c r="E271" t="s">
        <v>10</v>
      </c>
      <c r="F271" t="s">
        <v>25</v>
      </c>
      <c r="G271" t="s">
        <v>12</v>
      </c>
      <c r="H271" t="s">
        <v>121</v>
      </c>
      <c r="I271">
        <f t="shared" si="32"/>
        <v>3308</v>
      </c>
      <c r="J271">
        <f t="shared" si="33"/>
        <v>9</v>
      </c>
      <c r="K271" t="str">
        <f t="shared" si="34"/>
        <v>budget</v>
      </c>
      <c r="L271" s="1">
        <f t="shared" si="35"/>
        <v>467490.68047158403</v>
      </c>
      <c r="M271" cm="1">
        <f t="array" ref="M271">SUM(COUNTIF(E271:E3847,{"Petrol","Diesel","CNG","LPG","Electric"}))</f>
        <v>3308</v>
      </c>
      <c r="N271">
        <f t="shared" si="36"/>
        <v>3308</v>
      </c>
      <c r="O271" cm="1">
        <f t="array" ref="O271">SUM(COUNTIF(F271:F3847,{"Individual","Dealer","Trustmark Dealer"}))</f>
        <v>3308</v>
      </c>
      <c r="P271">
        <f t="shared" si="37"/>
        <v>2263</v>
      </c>
      <c r="Q271">
        <f t="shared" si="38"/>
        <v>0.61819830713422008</v>
      </c>
      <c r="R271" s="16">
        <f t="shared" si="39"/>
        <v>1205787.3748374302</v>
      </c>
    </row>
    <row r="272" spans="1:18" x14ac:dyDescent="0.3">
      <c r="A272" t="s">
        <v>353</v>
      </c>
      <c r="B272">
        <v>2013</v>
      </c>
      <c r="C272" s="1">
        <v>229999</v>
      </c>
      <c r="D272">
        <v>50000</v>
      </c>
      <c r="E272" t="s">
        <v>10</v>
      </c>
      <c r="F272" t="s">
        <v>25</v>
      </c>
      <c r="G272" t="s">
        <v>12</v>
      </c>
      <c r="H272" t="s">
        <v>126</v>
      </c>
      <c r="I272">
        <f t="shared" si="32"/>
        <v>3307</v>
      </c>
      <c r="J272">
        <f t="shared" si="33"/>
        <v>13</v>
      </c>
      <c r="K272" t="str">
        <f t="shared" si="34"/>
        <v>budget</v>
      </c>
      <c r="L272" s="1">
        <f t="shared" si="35"/>
        <v>467526.20834593289</v>
      </c>
      <c r="M272" cm="1">
        <f t="array" ref="M272">SUM(COUNTIF(E272:E3848,{"Petrol","Diesel","CNG","LPG","Electric"}))</f>
        <v>3307</v>
      </c>
      <c r="N272">
        <f t="shared" si="36"/>
        <v>3307</v>
      </c>
      <c r="O272" cm="1">
        <f t="array" ref="O272">SUM(COUNTIF(F272:F3848,{"Individual","Dealer","Trustmark Dealer"}))</f>
        <v>3307</v>
      </c>
      <c r="P272">
        <f t="shared" si="37"/>
        <v>2263</v>
      </c>
      <c r="Q272">
        <f t="shared" si="38"/>
        <v>0.61808285455095258</v>
      </c>
      <c r="R272" s="16">
        <f t="shared" si="39"/>
        <v>1205775.0749500187</v>
      </c>
    </row>
    <row r="273" spans="1:18" x14ac:dyDescent="0.3">
      <c r="A273" t="s">
        <v>354</v>
      </c>
      <c r="B273">
        <v>2013</v>
      </c>
      <c r="C273" s="1">
        <v>110000</v>
      </c>
      <c r="D273">
        <v>50000</v>
      </c>
      <c r="E273" t="s">
        <v>10</v>
      </c>
      <c r="F273" t="s">
        <v>25</v>
      </c>
      <c r="G273" t="s">
        <v>12</v>
      </c>
      <c r="H273" t="s">
        <v>121</v>
      </c>
      <c r="I273">
        <f t="shared" si="32"/>
        <v>3306</v>
      </c>
      <c r="J273">
        <f t="shared" si="33"/>
        <v>13</v>
      </c>
      <c r="K273" t="str">
        <f t="shared" si="34"/>
        <v>budget</v>
      </c>
      <c r="L273" s="1">
        <f t="shared" si="35"/>
        <v>467598.05565638235</v>
      </c>
      <c r="M273" cm="1">
        <f t="array" ref="M273">SUM(COUNTIF(E273:E3849,{"Petrol","Diesel","CNG","LPG","Electric"}))</f>
        <v>3306</v>
      </c>
      <c r="N273">
        <f t="shared" si="36"/>
        <v>3306</v>
      </c>
      <c r="O273" cm="1">
        <f t="array" ref="O273">SUM(COUNTIF(F273:F3849,{"Individual","Dealer","Trustmark Dealer"}))</f>
        <v>3306</v>
      </c>
      <c r="P273">
        <f t="shared" si="37"/>
        <v>2262</v>
      </c>
      <c r="Q273">
        <f t="shared" si="38"/>
        <v>0.61826981246218993</v>
      </c>
      <c r="R273" s="16">
        <f t="shared" si="39"/>
        <v>1205838.7094931295</v>
      </c>
    </row>
    <row r="274" spans="1:18" x14ac:dyDescent="0.3">
      <c r="A274" t="s">
        <v>355</v>
      </c>
      <c r="B274">
        <v>2012</v>
      </c>
      <c r="C274" s="1">
        <v>395000</v>
      </c>
      <c r="D274">
        <v>49000</v>
      </c>
      <c r="E274" t="s">
        <v>10</v>
      </c>
      <c r="F274" t="s">
        <v>25</v>
      </c>
      <c r="G274" t="s">
        <v>12</v>
      </c>
      <c r="H274" t="s">
        <v>126</v>
      </c>
      <c r="I274">
        <f t="shared" si="32"/>
        <v>3305</v>
      </c>
      <c r="J274">
        <f t="shared" si="33"/>
        <v>14</v>
      </c>
      <c r="K274" t="str">
        <f t="shared" si="34"/>
        <v>budget</v>
      </c>
      <c r="L274" s="1">
        <f t="shared" si="35"/>
        <v>467706.25476550683</v>
      </c>
      <c r="M274" cm="1">
        <f t="array" ref="M274">SUM(COUNTIF(E274:E3850,{"Petrol","Diesel","CNG","LPG","Electric"}))</f>
        <v>3305</v>
      </c>
      <c r="N274">
        <f t="shared" si="36"/>
        <v>3305</v>
      </c>
      <c r="O274" cm="1">
        <f t="array" ref="O274">SUM(COUNTIF(F274:F3850,{"Individual","Dealer","Trustmark Dealer"}))</f>
        <v>3305</v>
      </c>
      <c r="P274">
        <f t="shared" si="37"/>
        <v>2261</v>
      </c>
      <c r="Q274">
        <f t="shared" si="38"/>
        <v>0.61815431164901669</v>
      </c>
      <c r="R274" s="16">
        <f t="shared" si="39"/>
        <v>1205978.4214707471</v>
      </c>
    </row>
    <row r="275" spans="1:18" x14ac:dyDescent="0.3">
      <c r="A275" t="s">
        <v>356</v>
      </c>
      <c r="B275">
        <v>2011</v>
      </c>
      <c r="C275" s="1">
        <v>650000</v>
      </c>
      <c r="D275">
        <v>70000</v>
      </c>
      <c r="E275" t="s">
        <v>14</v>
      </c>
      <c r="F275" t="s">
        <v>25</v>
      </c>
      <c r="G275" t="s">
        <v>19</v>
      </c>
      <c r="H275" t="s">
        <v>126</v>
      </c>
      <c r="I275">
        <f t="shared" si="32"/>
        <v>3304</v>
      </c>
      <c r="J275">
        <f t="shared" si="33"/>
        <v>15</v>
      </c>
      <c r="K275" t="str">
        <f t="shared" si="34"/>
        <v>medium</v>
      </c>
      <c r="L275" s="1">
        <f t="shared" si="35"/>
        <v>467728.26029055688</v>
      </c>
      <c r="M275" cm="1">
        <f t="array" ref="M275">SUM(COUNTIF(E275:E3851,{"Petrol","Diesel","CNG","LPG","Electric"}))</f>
        <v>3304</v>
      </c>
      <c r="N275">
        <f t="shared" si="36"/>
        <v>3304</v>
      </c>
      <c r="O275" cm="1">
        <f t="array" ref="O275">SUM(COUNTIF(F275:F3851,{"Individual","Dealer","Trustmark Dealer"}))</f>
        <v>3304</v>
      </c>
      <c r="P275">
        <f t="shared" si="37"/>
        <v>2260</v>
      </c>
      <c r="Q275">
        <f t="shared" si="38"/>
        <v>0.6183414043583535</v>
      </c>
      <c r="R275" s="16">
        <f t="shared" si="39"/>
        <v>1205937.7021580955</v>
      </c>
    </row>
    <row r="276" spans="1:18" x14ac:dyDescent="0.3">
      <c r="A276" t="s">
        <v>357</v>
      </c>
      <c r="B276">
        <v>2011</v>
      </c>
      <c r="C276" s="1">
        <v>350000</v>
      </c>
      <c r="D276">
        <v>90000</v>
      </c>
      <c r="E276" t="s">
        <v>14</v>
      </c>
      <c r="F276" t="s">
        <v>25</v>
      </c>
      <c r="G276" t="s">
        <v>12</v>
      </c>
      <c r="H276" t="s">
        <v>126</v>
      </c>
      <c r="I276">
        <f t="shared" si="32"/>
        <v>3303</v>
      </c>
      <c r="J276">
        <f t="shared" si="33"/>
        <v>15</v>
      </c>
      <c r="K276" t="str">
        <f t="shared" si="34"/>
        <v>budget</v>
      </c>
      <c r="L276" s="1">
        <f t="shared" si="35"/>
        <v>467673.07659703301</v>
      </c>
      <c r="M276" cm="1">
        <f t="array" ref="M276">SUM(COUNTIF(E276:E3852,{"Petrol","Diesel","CNG","LPG","Electric"}))</f>
        <v>3303</v>
      </c>
      <c r="N276">
        <f t="shared" si="36"/>
        <v>3303</v>
      </c>
      <c r="O276" cm="1">
        <f t="array" ref="O276">SUM(COUNTIF(F276:F3852,{"Individual","Dealer","Trustmark Dealer"}))</f>
        <v>3303</v>
      </c>
      <c r="P276">
        <f t="shared" si="37"/>
        <v>2259</v>
      </c>
      <c r="Q276">
        <f t="shared" si="38"/>
        <v>0.61852861035422346</v>
      </c>
      <c r="R276" s="16">
        <f t="shared" si="39"/>
        <v>1205910.7086699372</v>
      </c>
    </row>
    <row r="277" spans="1:18" x14ac:dyDescent="0.3">
      <c r="A277" t="s">
        <v>358</v>
      </c>
      <c r="B277">
        <v>2020</v>
      </c>
      <c r="C277" s="1">
        <v>1400000</v>
      </c>
      <c r="D277">
        <v>25000</v>
      </c>
      <c r="E277" t="s">
        <v>14</v>
      </c>
      <c r="F277" t="s">
        <v>11</v>
      </c>
      <c r="G277" t="s">
        <v>12</v>
      </c>
      <c r="H277" t="s">
        <v>121</v>
      </c>
      <c r="I277">
        <f t="shared" si="32"/>
        <v>3302</v>
      </c>
      <c r="J277">
        <f t="shared" si="33"/>
        <v>6</v>
      </c>
      <c r="K277" t="str">
        <f t="shared" si="34"/>
        <v>premimum</v>
      </c>
      <c r="L277" s="1">
        <f t="shared" si="35"/>
        <v>467708.71350696549</v>
      </c>
      <c r="M277" cm="1">
        <f t="array" ref="M277">SUM(COUNTIF(E277:E3853,{"Petrol","Diesel","CNG","LPG","Electric"}))</f>
        <v>3302</v>
      </c>
      <c r="N277">
        <f t="shared" si="36"/>
        <v>3302</v>
      </c>
      <c r="O277" cm="1">
        <f t="array" ref="O277">SUM(COUNTIF(F277:F3853,{"Individual","Dealer","Trustmark Dealer"}))</f>
        <v>3302</v>
      </c>
      <c r="P277">
        <f t="shared" si="37"/>
        <v>2258</v>
      </c>
      <c r="Q277">
        <f t="shared" si="38"/>
        <v>0.61871592973955181</v>
      </c>
      <c r="R277" s="16">
        <f t="shared" si="39"/>
        <v>1206063.5389305938</v>
      </c>
    </row>
    <row r="278" spans="1:18" x14ac:dyDescent="0.3">
      <c r="A278" t="s">
        <v>359</v>
      </c>
      <c r="B278">
        <v>2018</v>
      </c>
      <c r="C278" s="1">
        <v>360000</v>
      </c>
      <c r="D278">
        <v>4000</v>
      </c>
      <c r="E278" t="s">
        <v>10</v>
      </c>
      <c r="F278" t="s">
        <v>25</v>
      </c>
      <c r="G278" t="s">
        <v>12</v>
      </c>
      <c r="H278" t="s">
        <v>121</v>
      </c>
      <c r="I278">
        <f t="shared" si="32"/>
        <v>3301</v>
      </c>
      <c r="J278">
        <f t="shared" si="33"/>
        <v>8</v>
      </c>
      <c r="K278" t="str">
        <f t="shared" si="34"/>
        <v>budget</v>
      </c>
      <c r="L278" s="1">
        <f t="shared" si="35"/>
        <v>467426.28657982429</v>
      </c>
      <c r="M278" cm="1">
        <f t="array" ref="M278">SUM(COUNTIF(E278:E3854,{"Petrol","Diesel","CNG","LPG","Electric"}))</f>
        <v>3301</v>
      </c>
      <c r="N278">
        <f t="shared" si="36"/>
        <v>3301</v>
      </c>
      <c r="O278" cm="1">
        <f t="array" ref="O278">SUM(COUNTIF(F278:F3854,{"Individual","Dealer","Trustmark Dealer"}))</f>
        <v>3301</v>
      </c>
      <c r="P278">
        <f t="shared" si="37"/>
        <v>2258</v>
      </c>
      <c r="Q278">
        <f t="shared" si="38"/>
        <v>0.61860042411390492</v>
      </c>
      <c r="R278" s="16">
        <f t="shared" si="39"/>
        <v>1205586.6785256963</v>
      </c>
    </row>
    <row r="279" spans="1:18" x14ac:dyDescent="0.3">
      <c r="A279" t="s">
        <v>360</v>
      </c>
      <c r="B279">
        <v>2018</v>
      </c>
      <c r="C279" s="1">
        <v>1300000</v>
      </c>
      <c r="D279">
        <v>10000</v>
      </c>
      <c r="E279" t="s">
        <v>14</v>
      </c>
      <c r="F279" t="s">
        <v>25</v>
      </c>
      <c r="G279" t="s">
        <v>12</v>
      </c>
      <c r="H279" t="s">
        <v>121</v>
      </c>
      <c r="I279">
        <f t="shared" si="32"/>
        <v>3300</v>
      </c>
      <c r="J279">
        <f t="shared" si="33"/>
        <v>8</v>
      </c>
      <c r="K279" t="str">
        <f t="shared" si="34"/>
        <v>premimum</v>
      </c>
      <c r="L279" s="1">
        <f t="shared" si="35"/>
        <v>467458.84</v>
      </c>
      <c r="M279" cm="1">
        <f t="array" ref="M279">SUM(COUNTIF(E279:E3855,{"Petrol","Diesel","CNG","LPG","Electric"}))</f>
        <v>3300</v>
      </c>
      <c r="N279">
        <f t="shared" si="36"/>
        <v>3300</v>
      </c>
      <c r="O279" cm="1">
        <f t="array" ref="O279">SUM(COUNTIF(F279:F3855,{"Individual","Dealer","Trustmark Dealer"}))</f>
        <v>3300</v>
      </c>
      <c r="P279">
        <f t="shared" si="37"/>
        <v>2258</v>
      </c>
      <c r="Q279">
        <f t="shared" si="38"/>
        <v>0.61848484848484853</v>
      </c>
      <c r="R279" s="16">
        <f t="shared" si="39"/>
        <v>1205568.1016108727</v>
      </c>
    </row>
    <row r="280" spans="1:18" x14ac:dyDescent="0.3">
      <c r="A280" t="s">
        <v>361</v>
      </c>
      <c r="B280">
        <v>2015</v>
      </c>
      <c r="C280" s="1">
        <v>800000</v>
      </c>
      <c r="D280">
        <v>15000</v>
      </c>
      <c r="E280" t="s">
        <v>14</v>
      </c>
      <c r="F280" t="s">
        <v>25</v>
      </c>
      <c r="G280" t="s">
        <v>12</v>
      </c>
      <c r="H280" t="s">
        <v>121</v>
      </c>
      <c r="I280">
        <f t="shared" si="32"/>
        <v>3299</v>
      </c>
      <c r="J280">
        <f t="shared" si="33"/>
        <v>11</v>
      </c>
      <c r="K280" t="str">
        <f t="shared" si="34"/>
        <v>medium</v>
      </c>
      <c r="L280" s="1">
        <f t="shared" si="35"/>
        <v>467206.4783267657</v>
      </c>
      <c r="M280" cm="1">
        <f t="array" ref="M280">SUM(COUNTIF(E280:E3856,{"Petrol","Diesel","CNG","LPG","Electric"}))</f>
        <v>3299</v>
      </c>
      <c r="N280">
        <f t="shared" si="36"/>
        <v>3299</v>
      </c>
      <c r="O280" cm="1">
        <f t="array" ref="O280">SUM(COUNTIF(F280:F3856,{"Individual","Dealer","Trustmark Dealer"}))</f>
        <v>3299</v>
      </c>
      <c r="P280">
        <f t="shared" si="37"/>
        <v>2258</v>
      </c>
      <c r="Q280">
        <f t="shared" si="38"/>
        <v>0.61836920278872387</v>
      </c>
      <c r="R280" s="16">
        <f t="shared" si="39"/>
        <v>1205150.6927541085</v>
      </c>
    </row>
    <row r="281" spans="1:18" x14ac:dyDescent="0.3">
      <c r="A281" t="s">
        <v>173</v>
      </c>
      <c r="B281">
        <v>2018</v>
      </c>
      <c r="C281" s="1">
        <v>229999</v>
      </c>
      <c r="D281">
        <v>30000</v>
      </c>
      <c r="E281" t="s">
        <v>10</v>
      </c>
      <c r="F281" t="s">
        <v>25</v>
      </c>
      <c r="G281" t="s">
        <v>12</v>
      </c>
      <c r="H281" t="s">
        <v>121</v>
      </c>
      <c r="I281">
        <f t="shared" si="32"/>
        <v>3298</v>
      </c>
      <c r="J281">
        <f t="shared" si="33"/>
        <v>8</v>
      </c>
      <c r="K281" t="str">
        <f t="shared" si="34"/>
        <v>budget</v>
      </c>
      <c r="L281" s="1">
        <f t="shared" si="35"/>
        <v>467105.57064887811</v>
      </c>
      <c r="M281" cm="1">
        <f t="array" ref="M281">SUM(COUNTIF(E281:E3857,{"Petrol","Diesel","CNG","LPG","Electric"}))</f>
        <v>3298</v>
      </c>
      <c r="N281">
        <f t="shared" si="36"/>
        <v>3298</v>
      </c>
      <c r="O281" cm="1">
        <f t="array" ref="O281">SUM(COUNTIF(F281:F3857,{"Individual","Dealer","Trustmark Dealer"}))</f>
        <v>3298</v>
      </c>
      <c r="P281">
        <f t="shared" si="37"/>
        <v>2257</v>
      </c>
      <c r="Q281">
        <f t="shared" si="38"/>
        <v>0.61825348696179505</v>
      </c>
      <c r="R281" s="16">
        <f t="shared" si="39"/>
        <v>1205033.0828056247</v>
      </c>
    </row>
    <row r="282" spans="1:18" x14ac:dyDescent="0.3">
      <c r="A282" t="s">
        <v>362</v>
      </c>
      <c r="B282">
        <v>2014</v>
      </c>
      <c r="C282" s="1">
        <v>315000</v>
      </c>
      <c r="D282">
        <v>41000</v>
      </c>
      <c r="E282" t="s">
        <v>10</v>
      </c>
      <c r="F282" t="s">
        <v>11</v>
      </c>
      <c r="G282" t="s">
        <v>12</v>
      </c>
      <c r="H282" t="s">
        <v>121</v>
      </c>
      <c r="I282">
        <f t="shared" si="32"/>
        <v>3297</v>
      </c>
      <c r="J282">
        <f t="shared" si="33"/>
        <v>12</v>
      </c>
      <c r="K282" t="str">
        <f t="shared" si="34"/>
        <v>budget</v>
      </c>
      <c r="L282" s="1">
        <f t="shared" si="35"/>
        <v>467177.48650288139</v>
      </c>
      <c r="M282" cm="1">
        <f t="array" ref="M282">SUM(COUNTIF(E282:E3858,{"Petrol","Diesel","CNG","LPG","Electric"}))</f>
        <v>3297</v>
      </c>
      <c r="N282">
        <f t="shared" si="36"/>
        <v>3297</v>
      </c>
      <c r="O282" cm="1">
        <f t="array" ref="O282">SUM(COUNTIF(F282:F3858,{"Individual","Dealer","Trustmark Dealer"}))</f>
        <v>3297</v>
      </c>
      <c r="P282">
        <f t="shared" si="37"/>
        <v>2257</v>
      </c>
      <c r="Q282">
        <f t="shared" si="38"/>
        <v>0.61813770094024867</v>
      </c>
      <c r="R282" s="16">
        <f t="shared" si="39"/>
        <v>1205096.9702601987</v>
      </c>
    </row>
    <row r="283" spans="1:18" x14ac:dyDescent="0.3">
      <c r="A283" t="s">
        <v>363</v>
      </c>
      <c r="B283">
        <v>2012</v>
      </c>
      <c r="C283" s="1">
        <v>125000</v>
      </c>
      <c r="D283">
        <v>28000</v>
      </c>
      <c r="E283" t="s">
        <v>10</v>
      </c>
      <c r="F283" t="s">
        <v>25</v>
      </c>
      <c r="G283" t="s">
        <v>12</v>
      </c>
      <c r="H283" t="s">
        <v>121</v>
      </c>
      <c r="I283">
        <f t="shared" si="32"/>
        <v>3296</v>
      </c>
      <c r="J283">
        <f t="shared" si="33"/>
        <v>14</v>
      </c>
      <c r="K283" t="str">
        <f t="shared" si="34"/>
        <v>budget</v>
      </c>
      <c r="L283" s="1">
        <f t="shared" si="35"/>
        <v>467223.65685679612</v>
      </c>
      <c r="M283" cm="1">
        <f t="array" ref="M283">SUM(COUNTIF(E283:E3859,{"Petrol","Diesel","CNG","LPG","Electric"}))</f>
        <v>3296</v>
      </c>
      <c r="N283">
        <f t="shared" si="36"/>
        <v>3296</v>
      </c>
      <c r="O283" cm="1">
        <f t="array" ref="O283">SUM(COUNTIF(F283:F3859,{"Individual","Dealer","Trustmark Dealer"}))</f>
        <v>3296</v>
      </c>
      <c r="P283">
        <f t="shared" si="37"/>
        <v>2256</v>
      </c>
      <c r="Q283">
        <f t="shared" si="38"/>
        <v>0.61802184466019416</v>
      </c>
      <c r="R283" s="16">
        <f t="shared" si="39"/>
        <v>1205106.9699528101</v>
      </c>
    </row>
    <row r="284" spans="1:18" x14ac:dyDescent="0.3">
      <c r="A284" t="s">
        <v>364</v>
      </c>
      <c r="B284">
        <v>2019</v>
      </c>
      <c r="C284" s="1">
        <v>700000</v>
      </c>
      <c r="D284">
        <v>16000</v>
      </c>
      <c r="E284" t="s">
        <v>10</v>
      </c>
      <c r="F284" t="s">
        <v>25</v>
      </c>
      <c r="G284" t="s">
        <v>12</v>
      </c>
      <c r="H284" t="s">
        <v>121</v>
      </c>
      <c r="I284">
        <f t="shared" si="32"/>
        <v>3295</v>
      </c>
      <c r="J284">
        <f t="shared" si="33"/>
        <v>7</v>
      </c>
      <c r="K284" t="str">
        <f t="shared" si="34"/>
        <v>medium</v>
      </c>
      <c r="L284" s="1">
        <f t="shared" si="35"/>
        <v>467327.51836115326</v>
      </c>
      <c r="M284" cm="1">
        <f t="array" ref="M284">SUM(COUNTIF(E284:E3860,{"Petrol","Diesel","CNG","LPG","Electric"}))</f>
        <v>3295</v>
      </c>
      <c r="N284">
        <f t="shared" si="36"/>
        <v>3295</v>
      </c>
      <c r="O284" cm="1">
        <f t="array" ref="O284">SUM(COUNTIF(F284:F3860,{"Individual","Dealer","Trustmark Dealer"}))</f>
        <v>3295</v>
      </c>
      <c r="P284">
        <f t="shared" si="37"/>
        <v>2255</v>
      </c>
      <c r="Q284">
        <f t="shared" si="38"/>
        <v>0.61790591805766315</v>
      </c>
      <c r="R284" s="16">
        <f t="shared" si="39"/>
        <v>1205237.6939144081</v>
      </c>
    </row>
    <row r="285" spans="1:18" x14ac:dyDescent="0.3">
      <c r="A285" t="s">
        <v>365</v>
      </c>
      <c r="B285">
        <v>2015</v>
      </c>
      <c r="C285" s="1">
        <v>160000</v>
      </c>
      <c r="D285">
        <v>70000</v>
      </c>
      <c r="E285" t="s">
        <v>10</v>
      </c>
      <c r="F285" t="s">
        <v>25</v>
      </c>
      <c r="G285" t="s">
        <v>12</v>
      </c>
      <c r="H285" t="s">
        <v>121</v>
      </c>
      <c r="I285">
        <f t="shared" si="32"/>
        <v>3294</v>
      </c>
      <c r="J285">
        <f t="shared" si="33"/>
        <v>11</v>
      </c>
      <c r="K285" t="str">
        <f t="shared" si="34"/>
        <v>budget</v>
      </c>
      <c r="L285" s="1">
        <f t="shared" si="35"/>
        <v>467256.88312082575</v>
      </c>
      <c r="M285" cm="1">
        <f t="array" ref="M285">SUM(COUNTIF(E285:E3861,{"Petrol","Diesel","CNG","LPG","Electric"}))</f>
        <v>3294</v>
      </c>
      <c r="N285">
        <f t="shared" si="36"/>
        <v>3294</v>
      </c>
      <c r="O285" cm="1">
        <f t="array" ref="O285">SUM(COUNTIF(F285:F3861,{"Individual","Dealer","Trustmark Dealer"}))</f>
        <v>3294</v>
      </c>
      <c r="P285">
        <f t="shared" si="37"/>
        <v>2255</v>
      </c>
      <c r="Q285">
        <f t="shared" si="38"/>
        <v>0.61778992106860964</v>
      </c>
      <c r="R285" s="16">
        <f t="shared" si="39"/>
        <v>1205003.040538386</v>
      </c>
    </row>
    <row r="286" spans="1:18" x14ac:dyDescent="0.3">
      <c r="A286" t="s">
        <v>366</v>
      </c>
      <c r="B286">
        <v>2017</v>
      </c>
      <c r="C286" s="1">
        <v>530000</v>
      </c>
      <c r="D286">
        <v>10832</v>
      </c>
      <c r="E286" t="s">
        <v>10</v>
      </c>
      <c r="F286" t="s">
        <v>11</v>
      </c>
      <c r="G286" t="s">
        <v>12</v>
      </c>
      <c r="H286" t="s">
        <v>121</v>
      </c>
      <c r="I286">
        <f t="shared" si="32"/>
        <v>3293</v>
      </c>
      <c r="J286">
        <f t="shared" si="33"/>
        <v>9</v>
      </c>
      <c r="K286" t="str">
        <f t="shared" si="34"/>
        <v>medium</v>
      </c>
      <c r="L286" s="1">
        <f t="shared" si="35"/>
        <v>467350.18918918917</v>
      </c>
      <c r="M286" cm="1">
        <f t="array" ref="M286">SUM(COUNTIF(E286:E3862,{"Petrol","Diesel","CNG","LPG","Electric"}))</f>
        <v>3293</v>
      </c>
      <c r="N286">
        <f t="shared" si="36"/>
        <v>3293</v>
      </c>
      <c r="O286" cm="1">
        <f t="array" ref="O286">SUM(COUNTIF(F286:F3862,{"Individual","Dealer","Trustmark Dealer"}))</f>
        <v>3293</v>
      </c>
      <c r="P286">
        <f t="shared" si="37"/>
        <v>2254</v>
      </c>
      <c r="Q286">
        <f t="shared" si="38"/>
        <v>0.61767385362890981</v>
      </c>
      <c r="R286" s="16">
        <f t="shared" si="39"/>
        <v>1205111.6000715545</v>
      </c>
    </row>
    <row r="287" spans="1:18" x14ac:dyDescent="0.3">
      <c r="A287" t="s">
        <v>367</v>
      </c>
      <c r="B287">
        <v>2018</v>
      </c>
      <c r="C287" s="1">
        <v>624000</v>
      </c>
      <c r="D287">
        <v>14681</v>
      </c>
      <c r="E287" t="s">
        <v>14</v>
      </c>
      <c r="F287" t="s">
        <v>11</v>
      </c>
      <c r="G287" t="s">
        <v>12</v>
      </c>
      <c r="H287" t="s">
        <v>121</v>
      </c>
      <c r="I287">
        <f t="shared" si="32"/>
        <v>3292</v>
      </c>
      <c r="J287">
        <f t="shared" si="33"/>
        <v>8</v>
      </c>
      <c r="K287" t="str">
        <f t="shared" si="34"/>
        <v>medium</v>
      </c>
      <c r="L287" s="1">
        <f t="shared" si="35"/>
        <v>467331.15826245444</v>
      </c>
      <c r="M287" cm="1">
        <f t="array" ref="M287">SUM(COUNTIF(E287:E3863,{"Petrol","Diesel","CNG","LPG","Electric"}))</f>
        <v>3292</v>
      </c>
      <c r="N287">
        <f t="shared" si="36"/>
        <v>3292</v>
      </c>
      <c r="O287" cm="1">
        <f t="array" ref="O287">SUM(COUNTIF(F287:F3863,{"Individual","Dealer","Trustmark Dealer"}))</f>
        <v>3292</v>
      </c>
      <c r="P287">
        <f t="shared" si="37"/>
        <v>2254</v>
      </c>
      <c r="Q287">
        <f t="shared" si="38"/>
        <v>0.61755771567436213</v>
      </c>
      <c r="R287" s="16">
        <f t="shared" si="39"/>
        <v>1204984.7790312455</v>
      </c>
    </row>
    <row r="288" spans="1:18" x14ac:dyDescent="0.3">
      <c r="A288" t="s">
        <v>317</v>
      </c>
      <c r="B288">
        <v>2009</v>
      </c>
      <c r="C288" s="1">
        <v>250000</v>
      </c>
      <c r="D288">
        <v>50000</v>
      </c>
      <c r="E288" t="s">
        <v>10</v>
      </c>
      <c r="F288" t="s">
        <v>25</v>
      </c>
      <c r="G288" t="s">
        <v>12</v>
      </c>
      <c r="H288" t="s">
        <v>121</v>
      </c>
      <c r="I288">
        <f t="shared" si="32"/>
        <v>3291</v>
      </c>
      <c r="J288">
        <f t="shared" si="33"/>
        <v>17</v>
      </c>
      <c r="K288" t="str">
        <f t="shared" si="34"/>
        <v>budget</v>
      </c>
      <c r="L288" s="1">
        <f t="shared" si="35"/>
        <v>467283.55302339717</v>
      </c>
      <c r="M288" cm="1">
        <f t="array" ref="M288">SUM(COUNTIF(E288:E3864,{"Petrol","Diesel","CNG","LPG","Electric"}))</f>
        <v>3291</v>
      </c>
      <c r="N288">
        <f t="shared" si="36"/>
        <v>3291</v>
      </c>
      <c r="O288" cm="1">
        <f t="array" ref="O288">SUM(COUNTIF(F288:F3864,{"Individual","Dealer","Trustmark Dealer"}))</f>
        <v>3291</v>
      </c>
      <c r="P288">
        <f t="shared" si="37"/>
        <v>2254</v>
      </c>
      <c r="Q288">
        <f t="shared" si="38"/>
        <v>0.61744150714068669</v>
      </c>
      <c r="R288" s="16">
        <f t="shared" si="39"/>
        <v>1204972.7969554197</v>
      </c>
    </row>
    <row r="289" spans="1:18" x14ac:dyDescent="0.3">
      <c r="A289" t="s">
        <v>357</v>
      </c>
      <c r="B289">
        <v>2016</v>
      </c>
      <c r="C289" s="1">
        <v>585000</v>
      </c>
      <c r="D289">
        <v>51000</v>
      </c>
      <c r="E289" t="s">
        <v>14</v>
      </c>
      <c r="F289" t="s">
        <v>11</v>
      </c>
      <c r="G289" t="s">
        <v>12</v>
      </c>
      <c r="H289" t="s">
        <v>121</v>
      </c>
      <c r="I289">
        <f t="shared" si="32"/>
        <v>3290</v>
      </c>
      <c r="J289">
        <f t="shared" si="33"/>
        <v>10</v>
      </c>
      <c r="K289" t="str">
        <f t="shared" si="34"/>
        <v>medium</v>
      </c>
      <c r="L289" s="1">
        <f t="shared" si="35"/>
        <v>467349.59665653494</v>
      </c>
      <c r="M289" cm="1">
        <f t="array" ref="M289">SUM(COUNTIF(E289:E3865,{"Petrol","Diesel","CNG","LPG","Electric"}))</f>
        <v>3290</v>
      </c>
      <c r="N289">
        <f t="shared" si="36"/>
        <v>3290</v>
      </c>
      <c r="O289" cm="1">
        <f t="array" ref="O289">SUM(COUNTIF(F289:F3865,{"Individual","Dealer","Trustmark Dealer"}))</f>
        <v>3290</v>
      </c>
      <c r="P289">
        <f t="shared" si="37"/>
        <v>2253</v>
      </c>
      <c r="Q289">
        <f t="shared" si="38"/>
        <v>0.61732522796352585</v>
      </c>
      <c r="R289" s="16">
        <f t="shared" si="39"/>
        <v>1205024.1583086897</v>
      </c>
    </row>
    <row r="290" spans="1:18" x14ac:dyDescent="0.3">
      <c r="A290" t="s">
        <v>368</v>
      </c>
      <c r="B290">
        <v>2015</v>
      </c>
      <c r="C290" s="1">
        <v>500000</v>
      </c>
      <c r="D290">
        <v>25000</v>
      </c>
      <c r="E290" t="s">
        <v>10</v>
      </c>
      <c r="F290" t="s">
        <v>25</v>
      </c>
      <c r="G290" t="s">
        <v>12</v>
      </c>
      <c r="H290" t="s">
        <v>121</v>
      </c>
      <c r="I290">
        <f t="shared" si="32"/>
        <v>3289</v>
      </c>
      <c r="J290">
        <f t="shared" si="33"/>
        <v>11</v>
      </c>
      <c r="K290" t="str">
        <f t="shared" si="34"/>
        <v>budget</v>
      </c>
      <c r="L290" s="1">
        <f t="shared" si="35"/>
        <v>467313.82578291273</v>
      </c>
      <c r="M290" cm="1">
        <f t="array" ref="M290">SUM(COUNTIF(E290:E3866,{"Petrol","Diesel","CNG","LPG","Electric"}))</f>
        <v>3289</v>
      </c>
      <c r="N290">
        <f t="shared" si="36"/>
        <v>3289</v>
      </c>
      <c r="O290" cm="1">
        <f t="array" ref="O290">SUM(COUNTIF(F290:F3866,{"Individual","Dealer","Trustmark Dealer"}))</f>
        <v>3289</v>
      </c>
      <c r="P290">
        <f t="shared" si="37"/>
        <v>2253</v>
      </c>
      <c r="Q290">
        <f t="shared" si="38"/>
        <v>0.61720887807844327</v>
      </c>
      <c r="R290" s="16">
        <f t="shared" si="39"/>
        <v>1205035.6134161763</v>
      </c>
    </row>
    <row r="291" spans="1:18" x14ac:dyDescent="0.3">
      <c r="A291" t="s">
        <v>369</v>
      </c>
      <c r="B291">
        <v>2014</v>
      </c>
      <c r="C291" s="1">
        <v>350000</v>
      </c>
      <c r="D291">
        <v>30000</v>
      </c>
      <c r="E291" t="s">
        <v>10</v>
      </c>
      <c r="F291" t="s">
        <v>25</v>
      </c>
      <c r="G291" t="s">
        <v>12</v>
      </c>
      <c r="H291" t="s">
        <v>121</v>
      </c>
      <c r="I291">
        <f t="shared" si="32"/>
        <v>3288</v>
      </c>
      <c r="J291">
        <f t="shared" si="33"/>
        <v>12</v>
      </c>
      <c r="K291" t="str">
        <f t="shared" si="34"/>
        <v>budget</v>
      </c>
      <c r="L291" s="1">
        <f t="shared" si="35"/>
        <v>467303.88473236008</v>
      </c>
      <c r="M291" cm="1">
        <f t="array" ref="M291">SUM(COUNTIF(E291:E3867,{"Petrol","Diesel","CNG","LPG","Electric"}))</f>
        <v>3288</v>
      </c>
      <c r="N291">
        <f t="shared" si="36"/>
        <v>3288</v>
      </c>
      <c r="O291" cm="1">
        <f t="array" ref="O291">SUM(COUNTIF(F291:F3867,{"Individual","Dealer","Trustmark Dealer"}))</f>
        <v>3288</v>
      </c>
      <c r="P291">
        <f t="shared" si="37"/>
        <v>2252</v>
      </c>
      <c r="Q291">
        <f t="shared" si="38"/>
        <v>0.61709245742092456</v>
      </c>
      <c r="R291" s="16">
        <f t="shared" si="39"/>
        <v>1204927.7030821973</v>
      </c>
    </row>
    <row r="292" spans="1:18" x14ac:dyDescent="0.3">
      <c r="A292" t="s">
        <v>370</v>
      </c>
      <c r="B292">
        <v>2014</v>
      </c>
      <c r="C292" s="1">
        <v>495000</v>
      </c>
      <c r="D292">
        <v>80000</v>
      </c>
      <c r="E292" t="s">
        <v>14</v>
      </c>
      <c r="F292" t="s">
        <v>11</v>
      </c>
      <c r="G292" t="s">
        <v>12</v>
      </c>
      <c r="H292" t="s">
        <v>121</v>
      </c>
      <c r="I292">
        <f t="shared" si="32"/>
        <v>3287</v>
      </c>
      <c r="J292">
        <f t="shared" si="33"/>
        <v>12</v>
      </c>
      <c r="K292" t="str">
        <f t="shared" si="34"/>
        <v>budget</v>
      </c>
      <c r="L292" s="1">
        <f t="shared" si="35"/>
        <v>467339.57195010647</v>
      </c>
      <c r="M292" cm="1">
        <f t="array" ref="M292">SUM(COUNTIF(E292:E3868,{"Petrol","Diesel","CNG","LPG","Electric"}))</f>
        <v>3287</v>
      </c>
      <c r="N292">
        <f t="shared" si="36"/>
        <v>3287</v>
      </c>
      <c r="O292" cm="1">
        <f t="array" ref="O292">SUM(COUNTIF(F292:F3868,{"Individual","Dealer","Trustmark Dealer"}))</f>
        <v>3287</v>
      </c>
      <c r="P292">
        <f t="shared" si="37"/>
        <v>2251</v>
      </c>
      <c r="Q292">
        <f t="shared" si="38"/>
        <v>0.6169759659263766</v>
      </c>
      <c r="R292" s="16">
        <f t="shared" si="39"/>
        <v>1204915.3183727926</v>
      </c>
    </row>
    <row r="293" spans="1:18" x14ac:dyDescent="0.3">
      <c r="A293" t="s">
        <v>162</v>
      </c>
      <c r="B293">
        <v>2017</v>
      </c>
      <c r="C293" s="1">
        <v>500000</v>
      </c>
      <c r="D293">
        <v>50000</v>
      </c>
      <c r="E293" t="s">
        <v>10</v>
      </c>
      <c r="F293" t="s">
        <v>25</v>
      </c>
      <c r="G293" t="s">
        <v>12</v>
      </c>
      <c r="H293" t="s">
        <v>121</v>
      </c>
      <c r="I293">
        <f t="shared" si="32"/>
        <v>3286</v>
      </c>
      <c r="J293">
        <f t="shared" si="33"/>
        <v>9</v>
      </c>
      <c r="K293" t="str">
        <f t="shared" si="34"/>
        <v>budget</v>
      </c>
      <c r="L293" s="1">
        <f t="shared" si="35"/>
        <v>467331.15429093124</v>
      </c>
      <c r="M293" cm="1">
        <f t="array" ref="M293">SUM(COUNTIF(E293:E3869,{"Petrol","Diesel","CNG","LPG","Electric"}))</f>
        <v>3286</v>
      </c>
      <c r="N293">
        <f t="shared" si="36"/>
        <v>3286</v>
      </c>
      <c r="O293" cm="1">
        <f t="array" ref="O293">SUM(COUNTIF(F293:F3869,{"Individual","Dealer","Trustmark Dealer"}))</f>
        <v>3286</v>
      </c>
      <c r="P293">
        <f t="shared" si="37"/>
        <v>2250</v>
      </c>
      <c r="Q293">
        <f t="shared" si="38"/>
        <v>0.6168594035301278</v>
      </c>
      <c r="R293" s="16">
        <f t="shared" si="39"/>
        <v>1204980.938889554</v>
      </c>
    </row>
    <row r="294" spans="1:18" x14ac:dyDescent="0.3">
      <c r="A294" t="s">
        <v>371</v>
      </c>
      <c r="B294">
        <v>2015</v>
      </c>
      <c r="C294" s="1">
        <v>430000</v>
      </c>
      <c r="D294">
        <v>200000</v>
      </c>
      <c r="E294" t="s">
        <v>14</v>
      </c>
      <c r="F294" t="s">
        <v>25</v>
      </c>
      <c r="G294" t="s">
        <v>12</v>
      </c>
      <c r="H294" t="s">
        <v>121</v>
      </c>
      <c r="I294">
        <f t="shared" si="32"/>
        <v>3285</v>
      </c>
      <c r="J294">
        <f t="shared" si="33"/>
        <v>11</v>
      </c>
      <c r="K294" t="str">
        <f t="shared" si="34"/>
        <v>budget</v>
      </c>
      <c r="L294" s="1">
        <f t="shared" si="35"/>
        <v>467321.20943683409</v>
      </c>
      <c r="M294" cm="1">
        <f t="array" ref="M294">SUM(COUNTIF(E294:E3870,{"Petrol","Diesel","CNG","LPG","Electric"}))</f>
        <v>3285</v>
      </c>
      <c r="N294">
        <f t="shared" si="36"/>
        <v>3285</v>
      </c>
      <c r="O294" cm="1">
        <f t="array" ref="O294">SUM(COUNTIF(F294:F3870,{"Individual","Dealer","Trustmark Dealer"}))</f>
        <v>3285</v>
      </c>
      <c r="P294">
        <f t="shared" si="37"/>
        <v>2250</v>
      </c>
      <c r="Q294">
        <f t="shared" si="38"/>
        <v>0.61674277016742773</v>
      </c>
      <c r="R294" s="16">
        <f t="shared" si="39"/>
        <v>1204872.8140592694</v>
      </c>
    </row>
    <row r="295" spans="1:18" x14ac:dyDescent="0.3">
      <c r="A295" t="s">
        <v>372</v>
      </c>
      <c r="B295">
        <v>2013</v>
      </c>
      <c r="C295" s="1">
        <v>345000</v>
      </c>
      <c r="D295">
        <v>44000</v>
      </c>
      <c r="E295" t="s">
        <v>10</v>
      </c>
      <c r="F295" t="s">
        <v>11</v>
      </c>
      <c r="G295" t="s">
        <v>12</v>
      </c>
      <c r="H295" t="s">
        <v>121</v>
      </c>
      <c r="I295">
        <f t="shared" si="32"/>
        <v>3284</v>
      </c>
      <c r="J295">
        <f t="shared" si="33"/>
        <v>13</v>
      </c>
      <c r="K295" t="str">
        <f t="shared" si="34"/>
        <v>budget</v>
      </c>
      <c r="L295" s="1">
        <f t="shared" si="35"/>
        <v>467332.57399512787</v>
      </c>
      <c r="M295" cm="1">
        <f t="array" ref="M295">SUM(COUNTIF(E295:E3871,{"Petrol","Diesel","CNG","LPG","Electric"}))</f>
        <v>3284</v>
      </c>
      <c r="N295">
        <f t="shared" si="36"/>
        <v>3284</v>
      </c>
      <c r="O295" cm="1">
        <f t="array" ref="O295">SUM(COUNTIF(F295:F3871,{"Individual","Dealer","Trustmark Dealer"}))</f>
        <v>3284</v>
      </c>
      <c r="P295">
        <f t="shared" si="37"/>
        <v>2249</v>
      </c>
      <c r="Q295">
        <f t="shared" si="38"/>
        <v>0.61662606577344703</v>
      </c>
      <c r="R295" s="16">
        <f t="shared" si="39"/>
        <v>1204977.646641674</v>
      </c>
    </row>
    <row r="296" spans="1:18" x14ac:dyDescent="0.3">
      <c r="A296" t="s">
        <v>373</v>
      </c>
      <c r="B296">
        <v>2015</v>
      </c>
      <c r="C296" s="1">
        <v>500000</v>
      </c>
      <c r="D296">
        <v>10000</v>
      </c>
      <c r="E296" t="s">
        <v>10</v>
      </c>
      <c r="F296" t="s">
        <v>25</v>
      </c>
      <c r="G296" t="s">
        <v>12</v>
      </c>
      <c r="H296" t="s">
        <v>121</v>
      </c>
      <c r="I296">
        <f t="shared" si="32"/>
        <v>3283</v>
      </c>
      <c r="J296">
        <f t="shared" si="33"/>
        <v>11</v>
      </c>
      <c r="K296" t="str">
        <f t="shared" si="34"/>
        <v>budget</v>
      </c>
      <c r="L296" s="1">
        <f t="shared" si="35"/>
        <v>467369.83643009444</v>
      </c>
      <c r="M296" cm="1">
        <f t="array" ref="M296">SUM(COUNTIF(E296:E3872,{"Petrol","Diesel","CNG","LPG","Electric"}))</f>
        <v>3283</v>
      </c>
      <c r="N296">
        <f t="shared" si="36"/>
        <v>3283</v>
      </c>
      <c r="O296" cm="1">
        <f t="array" ref="O296">SUM(COUNTIF(F296:F3872,{"Individual","Dealer","Trustmark Dealer"}))</f>
        <v>3283</v>
      </c>
      <c r="P296">
        <f t="shared" si="37"/>
        <v>2248</v>
      </c>
      <c r="Q296">
        <f t="shared" si="38"/>
        <v>0.6165092902832775</v>
      </c>
      <c r="R296" s="16">
        <f t="shared" si="39"/>
        <v>1204968.3620095626</v>
      </c>
    </row>
    <row r="297" spans="1:18" x14ac:dyDescent="0.3">
      <c r="A297" t="s">
        <v>359</v>
      </c>
      <c r="B297">
        <v>2019</v>
      </c>
      <c r="C297" s="1">
        <v>425000</v>
      </c>
      <c r="D297">
        <v>19600</v>
      </c>
      <c r="E297" t="s">
        <v>10</v>
      </c>
      <c r="F297" t="s">
        <v>25</v>
      </c>
      <c r="G297" t="s">
        <v>12</v>
      </c>
      <c r="H297" t="s">
        <v>121</v>
      </c>
      <c r="I297">
        <f t="shared" si="32"/>
        <v>3282</v>
      </c>
      <c r="J297">
        <f t="shared" si="33"/>
        <v>7</v>
      </c>
      <c r="K297" t="str">
        <f t="shared" si="34"/>
        <v>budget</v>
      </c>
      <c r="L297" s="1">
        <f t="shared" si="35"/>
        <v>467359.89427178551</v>
      </c>
      <c r="M297" cm="1">
        <f t="array" ref="M297">SUM(COUNTIF(E297:E3873,{"Petrol","Diesel","CNG","LPG","Electric"}))</f>
        <v>3282</v>
      </c>
      <c r="N297">
        <f t="shared" si="36"/>
        <v>3282</v>
      </c>
      <c r="O297" cm="1">
        <f t="array" ref="O297">SUM(COUNTIF(F297:F3873,{"Individual","Dealer","Trustmark Dealer"}))</f>
        <v>3282</v>
      </c>
      <c r="P297">
        <f t="shared" si="37"/>
        <v>2247</v>
      </c>
      <c r="Q297">
        <f t="shared" si="38"/>
        <v>0.6163924436319318</v>
      </c>
      <c r="R297" s="16">
        <f t="shared" si="39"/>
        <v>1204860.0239785605</v>
      </c>
    </row>
    <row r="298" spans="1:18" x14ac:dyDescent="0.3">
      <c r="A298" t="s">
        <v>258</v>
      </c>
      <c r="B298">
        <v>2005</v>
      </c>
      <c r="C298" s="1">
        <v>80000</v>
      </c>
      <c r="D298">
        <v>40000</v>
      </c>
      <c r="E298" t="s">
        <v>10</v>
      </c>
      <c r="F298" t="s">
        <v>25</v>
      </c>
      <c r="G298" t="s">
        <v>12</v>
      </c>
      <c r="H298" t="s">
        <v>126</v>
      </c>
      <c r="I298">
        <f t="shared" si="32"/>
        <v>3281</v>
      </c>
      <c r="J298">
        <f t="shared" si="33"/>
        <v>21</v>
      </c>
      <c r="K298" t="str">
        <f t="shared" si="34"/>
        <v>budget</v>
      </c>
      <c r="L298" s="1">
        <f t="shared" si="35"/>
        <v>467372.80493751907</v>
      </c>
      <c r="M298" cm="1">
        <f t="array" ref="M298">SUM(COUNTIF(E298:E3874,{"Petrol","Diesel","CNG","LPG","Electric"}))</f>
        <v>3281</v>
      </c>
      <c r="N298">
        <f t="shared" si="36"/>
        <v>3281</v>
      </c>
      <c r="O298" cm="1">
        <f t="array" ref="O298">SUM(COUNTIF(F298:F3874,{"Individual","Dealer","Trustmark Dealer"}))</f>
        <v>3281</v>
      </c>
      <c r="P298">
        <f t="shared" si="37"/>
        <v>2247</v>
      </c>
      <c r="Q298">
        <f t="shared" si="38"/>
        <v>0.61627552575434319</v>
      </c>
      <c r="R298" s="16">
        <f t="shared" si="39"/>
        <v>1204799.501372071</v>
      </c>
    </row>
    <row r="299" spans="1:18" x14ac:dyDescent="0.3">
      <c r="A299" t="s">
        <v>323</v>
      </c>
      <c r="B299">
        <v>2011</v>
      </c>
      <c r="C299" s="1">
        <v>106000</v>
      </c>
      <c r="D299">
        <v>50000</v>
      </c>
      <c r="E299" t="s">
        <v>14</v>
      </c>
      <c r="F299" t="s">
        <v>25</v>
      </c>
      <c r="G299" t="s">
        <v>12</v>
      </c>
      <c r="H299" t="s">
        <v>121</v>
      </c>
      <c r="I299">
        <f t="shared" si="32"/>
        <v>3280</v>
      </c>
      <c r="J299">
        <f t="shared" si="33"/>
        <v>15</v>
      </c>
      <c r="K299" t="str">
        <f t="shared" si="34"/>
        <v>budget</v>
      </c>
      <c r="L299" s="1">
        <f t="shared" si="35"/>
        <v>467490.906402439</v>
      </c>
      <c r="M299" cm="1">
        <f t="array" ref="M299">SUM(COUNTIF(E299:E3875,{"Petrol","Diesel","CNG","LPG","Electric"}))</f>
        <v>3280</v>
      </c>
      <c r="N299">
        <f t="shared" si="36"/>
        <v>3280</v>
      </c>
      <c r="O299" cm="1">
        <f t="array" ref="O299">SUM(COUNTIF(F299:F3875,{"Individual","Dealer","Trustmark Dealer"}))</f>
        <v>3280</v>
      </c>
      <c r="P299">
        <f t="shared" si="37"/>
        <v>2246</v>
      </c>
      <c r="Q299">
        <f t="shared" si="38"/>
        <v>0.61646341463414633</v>
      </c>
      <c r="R299" s="16">
        <f t="shared" si="39"/>
        <v>1204959.63068803</v>
      </c>
    </row>
    <row r="300" spans="1:18" x14ac:dyDescent="0.3">
      <c r="A300" t="s">
        <v>374</v>
      </c>
      <c r="B300">
        <v>2009</v>
      </c>
      <c r="C300" s="1">
        <v>180000</v>
      </c>
      <c r="D300">
        <v>46730</v>
      </c>
      <c r="E300" t="s">
        <v>10</v>
      </c>
      <c r="F300" t="s">
        <v>25</v>
      </c>
      <c r="G300" t="s">
        <v>12</v>
      </c>
      <c r="H300" t="s">
        <v>121</v>
      </c>
      <c r="I300">
        <f t="shared" si="32"/>
        <v>3279</v>
      </c>
      <c r="J300">
        <f t="shared" si="33"/>
        <v>17</v>
      </c>
      <c r="K300" t="str">
        <f t="shared" si="34"/>
        <v>budget</v>
      </c>
      <c r="L300" s="1">
        <f t="shared" si="35"/>
        <v>467601.15065568773</v>
      </c>
      <c r="M300" cm="1">
        <f t="array" ref="M300">SUM(COUNTIF(E300:E3876,{"Petrol","Diesel","CNG","LPG","Electric"}))</f>
        <v>3279</v>
      </c>
      <c r="N300">
        <f t="shared" si="36"/>
        <v>3279</v>
      </c>
      <c r="O300" cm="1">
        <f t="array" ref="O300">SUM(COUNTIF(F300:F3876,{"Individual","Dealer","Trustmark Dealer"}))</f>
        <v>3279</v>
      </c>
      <c r="P300">
        <f t="shared" si="37"/>
        <v>2245</v>
      </c>
      <c r="Q300">
        <f t="shared" si="38"/>
        <v>0.61634644708752673</v>
      </c>
      <c r="R300" s="16">
        <f t="shared" si="39"/>
        <v>1205259.7702976423</v>
      </c>
    </row>
    <row r="301" spans="1:18" x14ac:dyDescent="0.3">
      <c r="A301" t="s">
        <v>375</v>
      </c>
      <c r="B301">
        <v>2015</v>
      </c>
      <c r="C301" s="1">
        <v>250000</v>
      </c>
      <c r="D301">
        <v>40000</v>
      </c>
      <c r="E301" t="s">
        <v>10</v>
      </c>
      <c r="F301" t="s">
        <v>25</v>
      </c>
      <c r="G301" t="s">
        <v>12</v>
      </c>
      <c r="H301" t="s">
        <v>126</v>
      </c>
      <c r="I301">
        <f t="shared" si="32"/>
        <v>3278</v>
      </c>
      <c r="J301">
        <f t="shared" si="33"/>
        <v>11</v>
      </c>
      <c r="K301" t="str">
        <f t="shared" si="34"/>
        <v>budget</v>
      </c>
      <c r="L301" s="1">
        <f t="shared" si="35"/>
        <v>467688.88743136061</v>
      </c>
      <c r="M301" cm="1">
        <f t="array" ref="M301">SUM(COUNTIF(E301:E3877,{"Petrol","Diesel","CNG","LPG","Electric"}))</f>
        <v>3278</v>
      </c>
      <c r="N301">
        <f t="shared" si="36"/>
        <v>3278</v>
      </c>
      <c r="O301" cm="1">
        <f t="array" ref="O301">SUM(COUNTIF(F301:F3877,{"Individual","Dealer","Trustmark Dealer"}))</f>
        <v>3278</v>
      </c>
      <c r="P301">
        <f t="shared" si="37"/>
        <v>2244</v>
      </c>
      <c r="Q301">
        <f t="shared" si="38"/>
        <v>0.61622940817571692</v>
      </c>
      <c r="R301" s="16">
        <f t="shared" si="39"/>
        <v>1205356.0841581803</v>
      </c>
    </row>
    <row r="302" spans="1:18" x14ac:dyDescent="0.3">
      <c r="A302" t="s">
        <v>376</v>
      </c>
      <c r="B302">
        <v>2011</v>
      </c>
      <c r="C302" s="1">
        <v>350000</v>
      </c>
      <c r="D302">
        <v>80000</v>
      </c>
      <c r="E302" t="s">
        <v>14</v>
      </c>
      <c r="F302" t="s">
        <v>25</v>
      </c>
      <c r="G302" t="s">
        <v>12</v>
      </c>
      <c r="H302" t="s">
        <v>121</v>
      </c>
      <c r="I302">
        <f t="shared" si="32"/>
        <v>3277</v>
      </c>
      <c r="J302">
        <f t="shared" si="33"/>
        <v>15</v>
      </c>
      <c r="K302" t="str">
        <f t="shared" si="34"/>
        <v>budget</v>
      </c>
      <c r="L302" s="1">
        <f t="shared" si="35"/>
        <v>467755.31675312785</v>
      </c>
      <c r="M302" cm="1">
        <f t="array" ref="M302">SUM(COUNTIF(E302:E3878,{"Petrol","Diesel","CNG","LPG","Electric"}))</f>
        <v>3277</v>
      </c>
      <c r="N302">
        <f t="shared" si="36"/>
        <v>3277</v>
      </c>
      <c r="O302" cm="1">
        <f t="array" ref="O302">SUM(COUNTIF(F302:F3878,{"Individual","Dealer","Trustmark Dealer"}))</f>
        <v>3277</v>
      </c>
      <c r="P302">
        <f t="shared" si="37"/>
        <v>2243</v>
      </c>
      <c r="Q302">
        <f t="shared" si="38"/>
        <v>0.61641745498931955</v>
      </c>
      <c r="R302" s="16">
        <f t="shared" si="39"/>
        <v>1205407.6783695961</v>
      </c>
    </row>
    <row r="303" spans="1:18" x14ac:dyDescent="0.3">
      <c r="A303" t="s">
        <v>377</v>
      </c>
      <c r="B303">
        <v>2002</v>
      </c>
      <c r="C303" s="1">
        <v>60000</v>
      </c>
      <c r="D303">
        <v>80000</v>
      </c>
      <c r="E303" t="s">
        <v>10</v>
      </c>
      <c r="F303" t="s">
        <v>25</v>
      </c>
      <c r="G303" t="s">
        <v>12</v>
      </c>
      <c r="H303" t="s">
        <v>126</v>
      </c>
      <c r="I303">
        <f t="shared" si="32"/>
        <v>3276</v>
      </c>
      <c r="J303">
        <f t="shared" si="33"/>
        <v>24</v>
      </c>
      <c r="K303" t="str">
        <f t="shared" si="34"/>
        <v>budget</v>
      </c>
      <c r="L303" s="1">
        <f t="shared" si="35"/>
        <v>467791.26159951161</v>
      </c>
      <c r="M303" cm="1">
        <f t="array" ref="M303">SUM(COUNTIF(E303:E3879,{"Petrol","Diesel","CNG","LPG","Electric"}))</f>
        <v>3276</v>
      </c>
      <c r="N303">
        <f t="shared" si="36"/>
        <v>3276</v>
      </c>
      <c r="O303" cm="1">
        <f t="array" ref="O303">SUM(COUNTIF(F303:F3879,{"Individual","Dealer","Trustmark Dealer"}))</f>
        <v>3276</v>
      </c>
      <c r="P303">
        <f t="shared" si="37"/>
        <v>2242</v>
      </c>
      <c r="Q303">
        <f t="shared" si="38"/>
        <v>0.61630036630036633</v>
      </c>
      <c r="R303" s="16">
        <f t="shared" si="39"/>
        <v>1205561.1032590275</v>
      </c>
    </row>
    <row r="304" spans="1:18" x14ac:dyDescent="0.3">
      <c r="A304" t="s">
        <v>378</v>
      </c>
      <c r="B304">
        <v>2018</v>
      </c>
      <c r="C304" s="1">
        <v>900000</v>
      </c>
      <c r="D304">
        <v>24000</v>
      </c>
      <c r="E304" t="s">
        <v>14</v>
      </c>
      <c r="F304" t="s">
        <v>25</v>
      </c>
      <c r="G304" t="s">
        <v>12</v>
      </c>
      <c r="H304" t="s">
        <v>121</v>
      </c>
      <c r="I304">
        <f t="shared" si="32"/>
        <v>3275</v>
      </c>
      <c r="J304">
        <f t="shared" si="33"/>
        <v>8</v>
      </c>
      <c r="K304" t="str">
        <f t="shared" si="34"/>
        <v>medium</v>
      </c>
      <c r="L304" s="1">
        <f t="shared" si="35"/>
        <v>467915.77801526716</v>
      </c>
      <c r="M304" cm="1">
        <f t="array" ref="M304">SUM(COUNTIF(E304:E3880,{"Petrol","Diesel","CNG","LPG","Electric"}))</f>
        <v>3275</v>
      </c>
      <c r="N304">
        <f t="shared" si="36"/>
        <v>3275</v>
      </c>
      <c r="O304" cm="1">
        <f t="array" ref="O304">SUM(COUNTIF(F304:F3880,{"Individual","Dealer","Trustmark Dealer"}))</f>
        <v>3275</v>
      </c>
      <c r="P304">
        <f t="shared" si="37"/>
        <v>2241</v>
      </c>
      <c r="Q304">
        <f t="shared" si="38"/>
        <v>0.61648854961832056</v>
      </c>
      <c r="R304" s="16">
        <f t="shared" si="39"/>
        <v>1205734.5584886633</v>
      </c>
    </row>
    <row r="305" spans="1:18" x14ac:dyDescent="0.3">
      <c r="A305" t="s">
        <v>379</v>
      </c>
      <c r="B305">
        <v>2017</v>
      </c>
      <c r="C305" s="1">
        <v>700000</v>
      </c>
      <c r="D305">
        <v>21170</v>
      </c>
      <c r="E305" t="s">
        <v>14</v>
      </c>
      <c r="F305" t="s">
        <v>11</v>
      </c>
      <c r="G305" t="s">
        <v>12</v>
      </c>
      <c r="H305" t="s">
        <v>121</v>
      </c>
      <c r="I305">
        <f t="shared" si="32"/>
        <v>3274</v>
      </c>
      <c r="J305">
        <f t="shared" si="33"/>
        <v>9</v>
      </c>
      <c r="K305" t="str">
        <f t="shared" si="34"/>
        <v>medium</v>
      </c>
      <c r="L305" s="1">
        <f t="shared" si="35"/>
        <v>467783.80360415392</v>
      </c>
      <c r="M305" cm="1">
        <f t="array" ref="M305">SUM(COUNTIF(E305:E3881,{"Petrol","Diesel","CNG","LPG","Electric"}))</f>
        <v>3274</v>
      </c>
      <c r="N305">
        <f t="shared" si="36"/>
        <v>3274</v>
      </c>
      <c r="O305" cm="1">
        <f t="array" ref="O305">SUM(COUNTIF(F305:F3881,{"Individual","Dealer","Trustmark Dealer"}))</f>
        <v>3274</v>
      </c>
      <c r="P305">
        <f t="shared" si="37"/>
        <v>2241</v>
      </c>
      <c r="Q305">
        <f t="shared" si="38"/>
        <v>0.61637141111789862</v>
      </c>
      <c r="R305" s="16">
        <f t="shared" si="39"/>
        <v>1205556.4434804942</v>
      </c>
    </row>
    <row r="306" spans="1:18" x14ac:dyDescent="0.3">
      <c r="A306" t="s">
        <v>380</v>
      </c>
      <c r="B306">
        <v>2013</v>
      </c>
      <c r="C306" s="1">
        <v>2000000</v>
      </c>
      <c r="D306">
        <v>167223</v>
      </c>
      <c r="E306" t="s">
        <v>14</v>
      </c>
      <c r="F306" t="s">
        <v>11</v>
      </c>
      <c r="G306" t="s">
        <v>19</v>
      </c>
      <c r="H306" t="s">
        <v>121</v>
      </c>
      <c r="I306">
        <f t="shared" si="32"/>
        <v>3273</v>
      </c>
      <c r="J306">
        <f t="shared" si="33"/>
        <v>13</v>
      </c>
      <c r="K306" t="str">
        <f t="shared" si="34"/>
        <v>premimum</v>
      </c>
      <c r="L306" s="1">
        <f t="shared" si="35"/>
        <v>467712.85456767492</v>
      </c>
      <c r="M306" cm="1">
        <f t="array" ref="M306">SUM(COUNTIF(E306:E3882,{"Petrol","Diesel","CNG","LPG","Electric"}))</f>
        <v>3273</v>
      </c>
      <c r="N306">
        <f t="shared" si="36"/>
        <v>3273</v>
      </c>
      <c r="O306" cm="1">
        <f t="array" ref="O306">SUM(COUNTIF(F306:F3882,{"Individual","Dealer","Trustmark Dealer"}))</f>
        <v>3273</v>
      </c>
      <c r="P306">
        <f t="shared" si="37"/>
        <v>2241</v>
      </c>
      <c r="Q306">
        <f t="shared" si="38"/>
        <v>0.61625420103880235</v>
      </c>
      <c r="R306" s="16">
        <f t="shared" si="39"/>
        <v>1205498.8135477528</v>
      </c>
    </row>
    <row r="307" spans="1:18" x14ac:dyDescent="0.3">
      <c r="A307" t="s">
        <v>339</v>
      </c>
      <c r="B307">
        <v>2017</v>
      </c>
      <c r="C307" s="1">
        <v>1000000</v>
      </c>
      <c r="D307">
        <v>40000</v>
      </c>
      <c r="E307" t="s">
        <v>14</v>
      </c>
      <c r="F307" t="s">
        <v>25</v>
      </c>
      <c r="G307" t="s">
        <v>12</v>
      </c>
      <c r="H307" t="s">
        <v>121</v>
      </c>
      <c r="I307">
        <f t="shared" si="32"/>
        <v>3272</v>
      </c>
      <c r="J307">
        <f t="shared" si="33"/>
        <v>9</v>
      </c>
      <c r="K307" t="str">
        <f t="shared" si="34"/>
        <v>medium</v>
      </c>
      <c r="L307" s="1">
        <f t="shared" si="35"/>
        <v>467244.55165036675</v>
      </c>
      <c r="M307" cm="1">
        <f t="array" ref="M307">SUM(COUNTIF(E307:E3883,{"Petrol","Diesel","CNG","LPG","Electric"}))</f>
        <v>3272</v>
      </c>
      <c r="N307">
        <f t="shared" si="36"/>
        <v>3272</v>
      </c>
      <c r="O307" cm="1">
        <f t="array" ref="O307">SUM(COUNTIF(F307:F3883,{"Individual","Dealer","Trustmark Dealer"}))</f>
        <v>3272</v>
      </c>
      <c r="P307">
        <f t="shared" si="37"/>
        <v>2240</v>
      </c>
      <c r="Q307">
        <f t="shared" si="38"/>
        <v>0.61613691931540338</v>
      </c>
      <c r="R307" s="16">
        <f t="shared" si="39"/>
        <v>1204656.089859054</v>
      </c>
    </row>
    <row r="308" spans="1:18" x14ac:dyDescent="0.3">
      <c r="A308" t="s">
        <v>381</v>
      </c>
      <c r="B308">
        <v>2011</v>
      </c>
      <c r="C308" s="1">
        <v>1375000</v>
      </c>
      <c r="D308">
        <v>60000</v>
      </c>
      <c r="E308" t="s">
        <v>14</v>
      </c>
      <c r="F308" t="s">
        <v>25</v>
      </c>
      <c r="G308" t="s">
        <v>19</v>
      </c>
      <c r="H308" t="s">
        <v>121</v>
      </c>
      <c r="I308">
        <f t="shared" si="32"/>
        <v>3271</v>
      </c>
      <c r="J308">
        <f t="shared" si="33"/>
        <v>15</v>
      </c>
      <c r="K308" t="str">
        <f t="shared" si="34"/>
        <v>premimum</v>
      </c>
      <c r="L308" s="1">
        <f t="shared" si="35"/>
        <v>467081.67930296547</v>
      </c>
      <c r="M308" cm="1">
        <f t="array" ref="M308">SUM(COUNTIF(E308:E3884,{"Petrol","Diesel","CNG","LPG","Electric"}))</f>
        <v>3271</v>
      </c>
      <c r="N308">
        <f t="shared" si="36"/>
        <v>3271</v>
      </c>
      <c r="O308" cm="1">
        <f t="array" ref="O308">SUM(COUNTIF(F308:F3884,{"Individual","Dealer","Trustmark Dealer"}))</f>
        <v>3271</v>
      </c>
      <c r="P308">
        <f t="shared" si="37"/>
        <v>2240</v>
      </c>
      <c r="Q308">
        <f t="shared" si="38"/>
        <v>0.61601956588199325</v>
      </c>
      <c r="R308" s="16">
        <f t="shared" si="39"/>
        <v>1204416.5773803992</v>
      </c>
    </row>
    <row r="309" spans="1:18" x14ac:dyDescent="0.3">
      <c r="A309" t="s">
        <v>382</v>
      </c>
      <c r="B309">
        <v>2016</v>
      </c>
      <c r="C309" s="1">
        <v>1800000</v>
      </c>
      <c r="D309">
        <v>141440</v>
      </c>
      <c r="E309" t="s">
        <v>14</v>
      </c>
      <c r="F309" t="s">
        <v>11</v>
      </c>
      <c r="G309" t="s">
        <v>12</v>
      </c>
      <c r="H309" t="s">
        <v>121</v>
      </c>
      <c r="I309">
        <f t="shared" si="32"/>
        <v>3270</v>
      </c>
      <c r="J309">
        <f t="shared" si="33"/>
        <v>10</v>
      </c>
      <c r="K309" t="str">
        <f t="shared" si="34"/>
        <v>premimum</v>
      </c>
      <c r="L309" s="1">
        <f t="shared" si="35"/>
        <v>466804.02844036696</v>
      </c>
      <c r="M309" cm="1">
        <f t="array" ref="M309">SUM(COUNTIF(E309:E3885,{"Petrol","Diesel","CNG","LPG","Electric"}))</f>
        <v>3270</v>
      </c>
      <c r="N309">
        <f t="shared" si="36"/>
        <v>3270</v>
      </c>
      <c r="O309" cm="1">
        <f t="array" ref="O309">SUM(COUNTIF(F309:F3885,{"Individual","Dealer","Trustmark Dealer"}))</f>
        <v>3270</v>
      </c>
      <c r="P309">
        <f t="shared" si="37"/>
        <v>2239</v>
      </c>
      <c r="Q309">
        <f t="shared" si="38"/>
        <v>0.61590214067278293</v>
      </c>
      <c r="R309" s="16">
        <f t="shared" si="39"/>
        <v>1203950.0521901618</v>
      </c>
    </row>
    <row r="310" spans="1:18" x14ac:dyDescent="0.3">
      <c r="A310" t="s">
        <v>383</v>
      </c>
      <c r="B310">
        <v>2007</v>
      </c>
      <c r="C310" s="1">
        <v>160000</v>
      </c>
      <c r="D310">
        <v>120000</v>
      </c>
      <c r="E310" t="s">
        <v>14</v>
      </c>
      <c r="F310" t="s">
        <v>25</v>
      </c>
      <c r="G310" t="s">
        <v>12</v>
      </c>
      <c r="H310" t="s">
        <v>154</v>
      </c>
      <c r="I310">
        <f t="shared" si="32"/>
        <v>3269</v>
      </c>
      <c r="J310">
        <f t="shared" si="33"/>
        <v>19</v>
      </c>
      <c r="K310" t="str">
        <f t="shared" si="34"/>
        <v>budget</v>
      </c>
      <c r="L310" s="1">
        <f t="shared" si="35"/>
        <v>466396.19853166107</v>
      </c>
      <c r="M310" cm="1">
        <f t="array" ref="M310">SUM(COUNTIF(E310:E3886,{"Petrol","Diesel","CNG","LPG","Electric"}))</f>
        <v>3269</v>
      </c>
      <c r="N310">
        <f t="shared" si="36"/>
        <v>3269</v>
      </c>
      <c r="O310" cm="1">
        <f t="array" ref="O310">SUM(COUNTIF(F310:F3886,{"Individual","Dealer","Trustmark Dealer"}))</f>
        <v>3269</v>
      </c>
      <c r="P310">
        <f t="shared" si="37"/>
        <v>2239</v>
      </c>
      <c r="Q310">
        <f t="shared" si="38"/>
        <v>0.61578464362190277</v>
      </c>
      <c r="R310" s="16">
        <f t="shared" si="39"/>
        <v>1203225.8542531729</v>
      </c>
    </row>
    <row r="311" spans="1:18" x14ac:dyDescent="0.3">
      <c r="A311" t="s">
        <v>384</v>
      </c>
      <c r="B311">
        <v>2012</v>
      </c>
      <c r="C311" s="1">
        <v>525000</v>
      </c>
      <c r="D311">
        <v>140000</v>
      </c>
      <c r="E311" t="s">
        <v>10</v>
      </c>
      <c r="F311" t="s">
        <v>25</v>
      </c>
      <c r="G311" t="s">
        <v>19</v>
      </c>
      <c r="H311" t="s">
        <v>121</v>
      </c>
      <c r="I311">
        <f t="shared" si="32"/>
        <v>3268</v>
      </c>
      <c r="J311">
        <f t="shared" si="33"/>
        <v>14</v>
      </c>
      <c r="K311" t="str">
        <f t="shared" si="34"/>
        <v>medium</v>
      </c>
      <c r="L311" s="1">
        <f t="shared" si="35"/>
        <v>466489.95501835988</v>
      </c>
      <c r="M311" cm="1">
        <f t="array" ref="M311">SUM(COUNTIF(E311:E3887,{"Petrol","Diesel","CNG","LPG","Electric"}))</f>
        <v>3268</v>
      </c>
      <c r="N311">
        <f t="shared" si="36"/>
        <v>3268</v>
      </c>
      <c r="O311" cm="1">
        <f t="array" ref="O311">SUM(COUNTIF(F311:F3887,{"Individual","Dealer","Trustmark Dealer"}))</f>
        <v>3268</v>
      </c>
      <c r="P311">
        <f t="shared" si="37"/>
        <v>2238</v>
      </c>
      <c r="Q311">
        <f t="shared" si="38"/>
        <v>0.6159730722154223</v>
      </c>
      <c r="R311" s="16">
        <f t="shared" si="39"/>
        <v>1203493.5156407151</v>
      </c>
    </row>
    <row r="312" spans="1:18" x14ac:dyDescent="0.3">
      <c r="A312" t="s">
        <v>195</v>
      </c>
      <c r="B312">
        <v>2012</v>
      </c>
      <c r="C312" s="1">
        <v>850000</v>
      </c>
      <c r="D312">
        <v>212814</v>
      </c>
      <c r="E312" t="s">
        <v>14</v>
      </c>
      <c r="F312" t="s">
        <v>11</v>
      </c>
      <c r="G312" t="s">
        <v>12</v>
      </c>
      <c r="H312" t="s">
        <v>121</v>
      </c>
      <c r="I312">
        <f t="shared" si="32"/>
        <v>3267</v>
      </c>
      <c r="J312">
        <f t="shared" si="33"/>
        <v>14</v>
      </c>
      <c r="K312" t="str">
        <f t="shared" si="34"/>
        <v>medium</v>
      </c>
      <c r="L312" s="1">
        <f t="shared" si="35"/>
        <v>466472.04560759105</v>
      </c>
      <c r="M312" cm="1">
        <f t="array" ref="M312">SUM(COUNTIF(E312:E3888,{"Petrol","Diesel","CNG","LPG","Electric"}))</f>
        <v>3267</v>
      </c>
      <c r="N312">
        <f t="shared" si="36"/>
        <v>3267</v>
      </c>
      <c r="O312" cm="1">
        <f t="array" ref="O312">SUM(COUNTIF(F312:F3888,{"Individual","Dealer","Trustmark Dealer"}))</f>
        <v>3267</v>
      </c>
      <c r="P312">
        <f t="shared" si="37"/>
        <v>2237</v>
      </c>
      <c r="Q312">
        <f t="shared" si="38"/>
        <v>0.61585552494643403</v>
      </c>
      <c r="R312" s="16">
        <f t="shared" si="39"/>
        <v>1203368.9252709022</v>
      </c>
    </row>
    <row r="313" spans="1:18" x14ac:dyDescent="0.3">
      <c r="A313" t="s">
        <v>385</v>
      </c>
      <c r="B313">
        <v>2019</v>
      </c>
      <c r="C313" s="1">
        <v>800000</v>
      </c>
      <c r="D313">
        <v>30000</v>
      </c>
      <c r="E313" t="s">
        <v>14</v>
      </c>
      <c r="F313" t="s">
        <v>25</v>
      </c>
      <c r="G313" t="s">
        <v>12</v>
      </c>
      <c r="H313" t="s">
        <v>121</v>
      </c>
      <c r="I313">
        <f t="shared" si="32"/>
        <v>3266</v>
      </c>
      <c r="J313">
        <f t="shared" si="33"/>
        <v>7</v>
      </c>
      <c r="K313" t="str">
        <f t="shared" si="34"/>
        <v>medium</v>
      </c>
      <c r="L313" s="1">
        <f t="shared" si="35"/>
        <v>466354.61512553581</v>
      </c>
      <c r="M313" cm="1">
        <f t="array" ref="M313">SUM(COUNTIF(E313:E3889,{"Petrol","Diesel","CNG","LPG","Electric"}))</f>
        <v>3266</v>
      </c>
      <c r="N313">
        <f t="shared" si="36"/>
        <v>3266</v>
      </c>
      <c r="O313" cm="1">
        <f t="array" ref="O313">SUM(COUNTIF(F313:F3889,{"Individual","Dealer","Trustmark Dealer"}))</f>
        <v>3266</v>
      </c>
      <c r="P313">
        <f t="shared" si="37"/>
        <v>2236</v>
      </c>
      <c r="Q313">
        <f t="shared" si="38"/>
        <v>0.61573790569503983</v>
      </c>
      <c r="R313" s="16">
        <f t="shared" si="39"/>
        <v>1203218.9823718155</v>
      </c>
    </row>
    <row r="314" spans="1:18" x14ac:dyDescent="0.3">
      <c r="A314" t="s">
        <v>386</v>
      </c>
      <c r="B314">
        <v>2017</v>
      </c>
      <c r="C314" s="1">
        <v>700000</v>
      </c>
      <c r="D314">
        <v>88635</v>
      </c>
      <c r="E314" t="s">
        <v>14</v>
      </c>
      <c r="F314" t="s">
        <v>11</v>
      </c>
      <c r="G314" t="s">
        <v>12</v>
      </c>
      <c r="H314" t="s">
        <v>121</v>
      </c>
      <c r="I314">
        <f t="shared" si="32"/>
        <v>3265</v>
      </c>
      <c r="J314">
        <f t="shared" si="33"/>
        <v>9</v>
      </c>
      <c r="K314" t="str">
        <f t="shared" si="34"/>
        <v>medium</v>
      </c>
      <c r="L314" s="1">
        <f t="shared" si="35"/>
        <v>466252.42664624809</v>
      </c>
      <c r="M314" cm="1">
        <f t="array" ref="M314">SUM(COUNTIF(E314:E3890,{"Petrol","Diesel","CNG","LPG","Electric"}))</f>
        <v>3265</v>
      </c>
      <c r="N314">
        <f t="shared" si="36"/>
        <v>3265</v>
      </c>
      <c r="O314" cm="1">
        <f t="array" ref="O314">SUM(COUNTIF(F314:F3890,{"Individual","Dealer","Trustmark Dealer"}))</f>
        <v>3265</v>
      </c>
      <c r="P314">
        <f t="shared" si="37"/>
        <v>2236</v>
      </c>
      <c r="Q314">
        <f t="shared" si="38"/>
        <v>0.61562021439509951</v>
      </c>
      <c r="R314" s="16">
        <f t="shared" si="39"/>
        <v>1203099.1607540632</v>
      </c>
    </row>
    <row r="315" spans="1:18" x14ac:dyDescent="0.3">
      <c r="A315" t="s">
        <v>219</v>
      </c>
      <c r="B315">
        <v>2018</v>
      </c>
      <c r="C315" s="1">
        <v>800000</v>
      </c>
      <c r="D315">
        <v>25000</v>
      </c>
      <c r="E315" t="s">
        <v>14</v>
      </c>
      <c r="F315" t="s">
        <v>25</v>
      </c>
      <c r="G315" t="s">
        <v>12</v>
      </c>
      <c r="H315" t="s">
        <v>121</v>
      </c>
      <c r="I315">
        <f t="shared" si="32"/>
        <v>3264</v>
      </c>
      <c r="J315">
        <f t="shared" si="33"/>
        <v>8</v>
      </c>
      <c r="K315" t="str">
        <f t="shared" si="34"/>
        <v>medium</v>
      </c>
      <c r="L315" s="1">
        <f t="shared" si="35"/>
        <v>466180.81280637253</v>
      </c>
      <c r="M315" cm="1">
        <f t="array" ref="M315">SUM(COUNTIF(E315:E3891,{"Petrol","Diesel","CNG","LPG","Electric"}))</f>
        <v>3264</v>
      </c>
      <c r="N315">
        <f t="shared" si="36"/>
        <v>3264</v>
      </c>
      <c r="O315" cm="1">
        <f t="array" ref="O315">SUM(COUNTIF(F315:F3891,{"Individual","Dealer","Trustmark Dealer"}))</f>
        <v>3264</v>
      </c>
      <c r="P315">
        <f t="shared" si="37"/>
        <v>2236</v>
      </c>
      <c r="Q315">
        <f t="shared" si="38"/>
        <v>0.61550245098039214</v>
      </c>
      <c r="R315" s="16">
        <f t="shared" si="39"/>
        <v>1203039.8366237362</v>
      </c>
    </row>
    <row r="316" spans="1:18" x14ac:dyDescent="0.3">
      <c r="A316" t="s">
        <v>345</v>
      </c>
      <c r="B316">
        <v>2017</v>
      </c>
      <c r="C316" s="1">
        <v>575000</v>
      </c>
      <c r="D316">
        <v>20000</v>
      </c>
      <c r="E316" t="s">
        <v>10</v>
      </c>
      <c r="F316" t="s">
        <v>25</v>
      </c>
      <c r="G316" t="s">
        <v>12</v>
      </c>
      <c r="H316" t="s">
        <v>126</v>
      </c>
      <c r="I316">
        <f t="shared" si="32"/>
        <v>3263</v>
      </c>
      <c r="J316">
        <f t="shared" si="33"/>
        <v>9</v>
      </c>
      <c r="K316" t="str">
        <f t="shared" si="34"/>
        <v>medium</v>
      </c>
      <c r="L316" s="1">
        <f t="shared" si="35"/>
        <v>466078.50842782715</v>
      </c>
      <c r="M316" cm="1">
        <f t="array" ref="M316">SUM(COUNTIF(E316:E3892,{"Petrol","Diesel","CNG","LPG","Electric"}))</f>
        <v>3263</v>
      </c>
      <c r="N316">
        <f t="shared" si="36"/>
        <v>3263</v>
      </c>
      <c r="O316" cm="1">
        <f t="array" ref="O316">SUM(COUNTIF(F316:F3892,{"Individual","Dealer","Trustmark Dealer"}))</f>
        <v>3263</v>
      </c>
      <c r="P316">
        <f t="shared" si="37"/>
        <v>2236</v>
      </c>
      <c r="Q316">
        <f t="shared" si="38"/>
        <v>0.61538461538461542</v>
      </c>
      <c r="R316" s="16">
        <f t="shared" si="39"/>
        <v>1202919.760886455</v>
      </c>
    </row>
    <row r="317" spans="1:18" x14ac:dyDescent="0.3">
      <c r="A317" t="s">
        <v>268</v>
      </c>
      <c r="B317">
        <v>2012</v>
      </c>
      <c r="C317" s="1">
        <v>350000</v>
      </c>
      <c r="D317">
        <v>110000</v>
      </c>
      <c r="E317" t="s">
        <v>14</v>
      </c>
      <c r="F317" t="s">
        <v>25</v>
      </c>
      <c r="G317" t="s">
        <v>12</v>
      </c>
      <c r="H317" t="s">
        <v>126</v>
      </c>
      <c r="I317">
        <f t="shared" si="32"/>
        <v>3262</v>
      </c>
      <c r="J317">
        <f t="shared" si="33"/>
        <v>14</v>
      </c>
      <c r="K317" t="str">
        <f t="shared" si="34"/>
        <v>budget</v>
      </c>
      <c r="L317" s="1">
        <f t="shared" si="35"/>
        <v>466045.11741263029</v>
      </c>
      <c r="M317" cm="1">
        <f t="array" ref="M317">SUM(COUNTIF(E317:E3893,{"Petrol","Diesel","CNG","LPG","Electric"}))</f>
        <v>3262</v>
      </c>
      <c r="N317">
        <f t="shared" si="36"/>
        <v>3262</v>
      </c>
      <c r="O317" cm="1">
        <f t="array" ref="O317">SUM(COUNTIF(F317:F3893,{"Individual","Dealer","Trustmark Dealer"}))</f>
        <v>3262</v>
      </c>
      <c r="P317">
        <f t="shared" si="37"/>
        <v>2236</v>
      </c>
      <c r="Q317">
        <f t="shared" si="38"/>
        <v>0.61557326793378297</v>
      </c>
      <c r="R317" s="16">
        <f t="shared" si="39"/>
        <v>1202762.9181541647</v>
      </c>
    </row>
    <row r="318" spans="1:18" x14ac:dyDescent="0.3">
      <c r="A318" t="s">
        <v>227</v>
      </c>
      <c r="B318">
        <v>2008</v>
      </c>
      <c r="C318" s="1">
        <v>250000</v>
      </c>
      <c r="D318">
        <v>120000</v>
      </c>
      <c r="E318" t="s">
        <v>14</v>
      </c>
      <c r="F318" t="s">
        <v>25</v>
      </c>
      <c r="G318" t="s">
        <v>12</v>
      </c>
      <c r="H318" t="s">
        <v>154</v>
      </c>
      <c r="I318">
        <f t="shared" si="32"/>
        <v>3261</v>
      </c>
      <c r="J318">
        <f t="shared" si="33"/>
        <v>18</v>
      </c>
      <c r="K318" t="str">
        <f t="shared" si="34"/>
        <v>budget</v>
      </c>
      <c r="L318" s="1">
        <f t="shared" si="35"/>
        <v>466080.7031585403</v>
      </c>
      <c r="M318" cm="1">
        <f t="array" ref="M318">SUM(COUNTIF(E318:E3894,{"Petrol","Diesel","CNG","LPG","Electric"}))</f>
        <v>3261</v>
      </c>
      <c r="N318">
        <f t="shared" si="36"/>
        <v>3261</v>
      </c>
      <c r="O318" cm="1">
        <f t="array" ref="O318">SUM(COUNTIF(F318:F3894,{"Individual","Dealer","Trustmark Dealer"}))</f>
        <v>3261</v>
      </c>
      <c r="P318">
        <f t="shared" si="37"/>
        <v>2235</v>
      </c>
      <c r="Q318">
        <f t="shared" si="38"/>
        <v>0.6157620361852193</v>
      </c>
      <c r="R318" s="16">
        <f t="shared" si="39"/>
        <v>1202915.9206491394</v>
      </c>
    </row>
    <row r="319" spans="1:18" x14ac:dyDescent="0.3">
      <c r="A319" t="s">
        <v>387</v>
      </c>
      <c r="B319">
        <v>2011</v>
      </c>
      <c r="C319" s="1">
        <v>600000</v>
      </c>
      <c r="D319">
        <v>149674</v>
      </c>
      <c r="E319" t="s">
        <v>14</v>
      </c>
      <c r="F319" t="s">
        <v>11</v>
      </c>
      <c r="G319" t="s">
        <v>12</v>
      </c>
      <c r="H319" t="s">
        <v>126</v>
      </c>
      <c r="I319">
        <f t="shared" si="32"/>
        <v>3260</v>
      </c>
      <c r="J319">
        <f t="shared" si="33"/>
        <v>15</v>
      </c>
      <c r="K319" t="str">
        <f t="shared" si="34"/>
        <v>medium</v>
      </c>
      <c r="L319" s="1">
        <f t="shared" si="35"/>
        <v>466146.98558282206</v>
      </c>
      <c r="M319" cm="1">
        <f t="array" ref="M319">SUM(COUNTIF(E319:E3895,{"Petrol","Diesel","CNG","LPG","Electric"}))</f>
        <v>3260</v>
      </c>
      <c r="N319">
        <f t="shared" si="36"/>
        <v>3260</v>
      </c>
      <c r="O319" cm="1">
        <f t="array" ref="O319">SUM(COUNTIF(F319:F3895,{"Individual","Dealer","Trustmark Dealer"}))</f>
        <v>3260</v>
      </c>
      <c r="P319">
        <f t="shared" si="37"/>
        <v>2234</v>
      </c>
      <c r="Q319">
        <f t="shared" si="38"/>
        <v>0.61595092024539877</v>
      </c>
      <c r="R319" s="16">
        <f t="shared" si="39"/>
        <v>1203129.8623938044</v>
      </c>
    </row>
    <row r="320" spans="1:18" x14ac:dyDescent="0.3">
      <c r="A320" t="s">
        <v>388</v>
      </c>
      <c r="B320">
        <v>2007</v>
      </c>
      <c r="C320" s="1">
        <v>370000</v>
      </c>
      <c r="D320">
        <v>100000</v>
      </c>
      <c r="E320" t="s">
        <v>14</v>
      </c>
      <c r="F320" t="s">
        <v>25</v>
      </c>
      <c r="G320" t="s">
        <v>12</v>
      </c>
      <c r="H320" t="s">
        <v>154</v>
      </c>
      <c r="I320">
        <f t="shared" si="32"/>
        <v>3259</v>
      </c>
      <c r="J320">
        <f t="shared" si="33"/>
        <v>19</v>
      </c>
      <c r="K320" t="str">
        <f t="shared" si="34"/>
        <v>budget</v>
      </c>
      <c r="L320" s="1">
        <f t="shared" si="35"/>
        <v>466105.91377723229</v>
      </c>
      <c r="M320" cm="1">
        <f t="array" ref="M320">SUM(COUNTIF(E320:E3896,{"Petrol","Diesel","CNG","LPG","Electric"}))</f>
        <v>3259</v>
      </c>
      <c r="N320">
        <f t="shared" si="36"/>
        <v>3259</v>
      </c>
      <c r="O320" cm="1">
        <f t="array" ref="O320">SUM(COUNTIF(F320:F3896,{"Individual","Dealer","Trustmark Dealer"}))</f>
        <v>3259</v>
      </c>
      <c r="P320">
        <f t="shared" si="37"/>
        <v>2233</v>
      </c>
      <c r="Q320">
        <f t="shared" si="38"/>
        <v>0.61613992022092667</v>
      </c>
      <c r="R320" s="16">
        <f t="shared" si="39"/>
        <v>1203131.2982925659</v>
      </c>
    </row>
    <row r="321" spans="1:18" x14ac:dyDescent="0.3">
      <c r="A321" t="s">
        <v>389</v>
      </c>
      <c r="B321">
        <v>2006</v>
      </c>
      <c r="C321" s="1">
        <v>80000</v>
      </c>
      <c r="D321">
        <v>120000</v>
      </c>
      <c r="E321" t="s">
        <v>10</v>
      </c>
      <c r="F321" t="s">
        <v>25</v>
      </c>
      <c r="G321" t="s">
        <v>12</v>
      </c>
      <c r="H321" t="s">
        <v>154</v>
      </c>
      <c r="I321">
        <f t="shared" si="32"/>
        <v>3258</v>
      </c>
      <c r="J321">
        <f t="shared" si="33"/>
        <v>20</v>
      </c>
      <c r="K321" t="str">
        <f t="shared" si="34"/>
        <v>budget</v>
      </c>
      <c r="L321" s="1">
        <f t="shared" si="35"/>
        <v>466135.4122160835</v>
      </c>
      <c r="M321" cm="1">
        <f t="array" ref="M321">SUM(COUNTIF(E321:E3897,{"Petrol","Diesel","CNG","LPG","Electric"}))</f>
        <v>3258</v>
      </c>
      <c r="N321">
        <f t="shared" si="36"/>
        <v>3258</v>
      </c>
      <c r="O321" cm="1">
        <f t="array" ref="O321">SUM(COUNTIF(F321:F3897,{"Individual","Dealer","Trustmark Dealer"}))</f>
        <v>3258</v>
      </c>
      <c r="P321">
        <f t="shared" si="37"/>
        <v>2232</v>
      </c>
      <c r="Q321">
        <f t="shared" si="38"/>
        <v>0.61632903621853896</v>
      </c>
      <c r="R321" s="16">
        <f t="shared" si="39"/>
        <v>1203272.6386145619</v>
      </c>
    </row>
    <row r="322" spans="1:18" x14ac:dyDescent="0.3">
      <c r="A322" t="s">
        <v>390</v>
      </c>
      <c r="B322">
        <v>2003</v>
      </c>
      <c r="C322" s="1">
        <v>50000</v>
      </c>
      <c r="D322">
        <v>120000</v>
      </c>
      <c r="E322" t="s">
        <v>14</v>
      </c>
      <c r="F322" t="s">
        <v>25</v>
      </c>
      <c r="G322" t="s">
        <v>12</v>
      </c>
      <c r="H322" t="s">
        <v>126</v>
      </c>
      <c r="I322">
        <f t="shared" ref="I322:I385" si="40">COUNTA(A322:A3898)</f>
        <v>3257</v>
      </c>
      <c r="J322">
        <f t="shared" ref="J322:J385" si="41">2026-B322</f>
        <v>23</v>
      </c>
      <c r="K322" t="str">
        <f t="shared" ref="K322:K385" si="42">IF(C322&lt;=500000,"budget",IF(C322&lt;=1000000,"medium","premimum"))</f>
        <v>budget</v>
      </c>
      <c r="L322" s="1">
        <f t="shared" ref="L322:L385" si="43">AVERAGE(C322:C3898)</f>
        <v>466253.96776174393</v>
      </c>
      <c r="M322" cm="1">
        <f t="array" ref="M322">SUM(COUNTIF(E322:E3898,{"Petrol","Diesel","CNG","LPG","Electric"}))</f>
        <v>3257</v>
      </c>
      <c r="N322">
        <f t="shared" ref="N322:N385" si="44">COUNTIF(G322:G3898,"Automatic")
 +COUNTIF(G322:G3898,"Manual")</f>
        <v>3257</v>
      </c>
      <c r="O322" cm="1">
        <f t="array" ref="O322">SUM(COUNTIF(F322:F3898,{"Individual","Dealer","Trustmark Dealer"}))</f>
        <v>3257</v>
      </c>
      <c r="P322">
        <f t="shared" ref="P322:P385" si="45">COUNTIF(J322:J3898,"&gt;10")</f>
        <v>2231</v>
      </c>
      <c r="Q322">
        <f t="shared" ref="Q322:Q385" si="46">COUNTIF(H322:H3898,"First Owner")/COUNTA(H322:H3898)</f>
        <v>0.61651826834510282</v>
      </c>
      <c r="R322" s="16">
        <f t="shared" ref="R322:R385" si="47">AVERAGEIF(E322:E3898,"Petrol",C322:C3898) + AVERAGEIF(E322:E3898,"Diesel",C322:C3898) + AVERAGEIF(E322:E3898,"CNG",C322:C3898)</f>
        <v>1203433.5134895521</v>
      </c>
    </row>
    <row r="323" spans="1:18" x14ac:dyDescent="0.3">
      <c r="A323" t="s">
        <v>378</v>
      </c>
      <c r="B323">
        <v>2018</v>
      </c>
      <c r="C323" s="1">
        <v>900000</v>
      </c>
      <c r="D323">
        <v>25000</v>
      </c>
      <c r="E323" t="s">
        <v>14</v>
      </c>
      <c r="F323" t="s">
        <v>25</v>
      </c>
      <c r="G323" t="s">
        <v>12</v>
      </c>
      <c r="H323" t="s">
        <v>121</v>
      </c>
      <c r="I323">
        <f t="shared" si="40"/>
        <v>3256</v>
      </c>
      <c r="J323">
        <f t="shared" si="41"/>
        <v>8</v>
      </c>
      <c r="K323" t="str">
        <f t="shared" si="42"/>
        <v>medium</v>
      </c>
      <c r="L323" s="1">
        <f t="shared" si="43"/>
        <v>466381.8098894349</v>
      </c>
      <c r="M323" cm="1">
        <f t="array" ref="M323">SUM(COUNTIF(E323:E3899,{"Petrol","Diesel","CNG","LPG","Electric"}))</f>
        <v>3256</v>
      </c>
      <c r="N323">
        <f t="shared" si="44"/>
        <v>3256</v>
      </c>
      <c r="O323" cm="1">
        <f t="array" ref="O323">SUM(COUNTIF(F323:F3899,{"Individual","Dealer","Trustmark Dealer"}))</f>
        <v>3256</v>
      </c>
      <c r="P323">
        <f t="shared" si="45"/>
        <v>2230</v>
      </c>
      <c r="Q323">
        <f t="shared" si="46"/>
        <v>0.61670761670761676</v>
      </c>
      <c r="R323" s="16">
        <f t="shared" si="47"/>
        <v>1203769.7915356164</v>
      </c>
    </row>
    <row r="324" spans="1:18" x14ac:dyDescent="0.3">
      <c r="A324" t="s">
        <v>159</v>
      </c>
      <c r="B324">
        <v>2014</v>
      </c>
      <c r="C324" s="1">
        <v>300000</v>
      </c>
      <c r="D324">
        <v>35000</v>
      </c>
      <c r="E324" t="s">
        <v>10</v>
      </c>
      <c r="F324" t="s">
        <v>25</v>
      </c>
      <c r="G324" t="s">
        <v>12</v>
      </c>
      <c r="H324" t="s">
        <v>126</v>
      </c>
      <c r="I324">
        <f t="shared" si="40"/>
        <v>3255</v>
      </c>
      <c r="J324">
        <f t="shared" si="41"/>
        <v>12</v>
      </c>
      <c r="K324" t="str">
        <f t="shared" si="42"/>
        <v>budget</v>
      </c>
      <c r="L324" s="1">
        <f t="shared" si="43"/>
        <v>466248.59385560674</v>
      </c>
      <c r="M324" cm="1">
        <f t="array" ref="M324">SUM(COUNTIF(E324:E3900,{"Petrol","Diesel","CNG","LPG","Electric"}))</f>
        <v>3255</v>
      </c>
      <c r="N324">
        <f t="shared" si="44"/>
        <v>3255</v>
      </c>
      <c r="O324" cm="1">
        <f t="array" ref="O324">SUM(COUNTIF(F324:F3900,{"Individual","Dealer","Trustmark Dealer"}))</f>
        <v>3255</v>
      </c>
      <c r="P324">
        <f t="shared" si="45"/>
        <v>2230</v>
      </c>
      <c r="Q324">
        <f t="shared" si="46"/>
        <v>0.61658986175115205</v>
      </c>
      <c r="R324" s="16">
        <f t="shared" si="47"/>
        <v>1203588.8177888014</v>
      </c>
    </row>
    <row r="325" spans="1:18" x14ac:dyDescent="0.3">
      <c r="A325" t="s">
        <v>391</v>
      </c>
      <c r="B325">
        <v>2002</v>
      </c>
      <c r="C325" s="1">
        <v>125000</v>
      </c>
      <c r="D325">
        <v>40000</v>
      </c>
      <c r="E325" t="s">
        <v>10</v>
      </c>
      <c r="F325" t="s">
        <v>25</v>
      </c>
      <c r="G325" t="s">
        <v>12</v>
      </c>
      <c r="H325" t="s">
        <v>121</v>
      </c>
      <c r="I325">
        <f t="shared" si="40"/>
        <v>3254</v>
      </c>
      <c r="J325">
        <f t="shared" si="41"/>
        <v>24</v>
      </c>
      <c r="K325" t="str">
        <f t="shared" si="42"/>
        <v>budget</v>
      </c>
      <c r="L325" s="1">
        <f t="shared" si="43"/>
        <v>466299.68438844499</v>
      </c>
      <c r="M325" cm="1">
        <f t="array" ref="M325">SUM(COUNTIF(E325:E3901,{"Petrol","Diesel","CNG","LPG","Electric"}))</f>
        <v>3254</v>
      </c>
      <c r="N325">
        <f t="shared" si="44"/>
        <v>3254</v>
      </c>
      <c r="O325" cm="1">
        <f t="array" ref="O325">SUM(COUNTIF(F325:F3901,{"Individual","Dealer","Trustmark Dealer"}))</f>
        <v>3254</v>
      </c>
      <c r="P325">
        <f t="shared" si="45"/>
        <v>2229</v>
      </c>
      <c r="Q325">
        <f t="shared" si="46"/>
        <v>0.61677934849416105</v>
      </c>
      <c r="R325" s="16">
        <f t="shared" si="47"/>
        <v>1203608.5112690292</v>
      </c>
    </row>
    <row r="326" spans="1:18" x14ac:dyDescent="0.3">
      <c r="A326" t="s">
        <v>219</v>
      </c>
      <c r="B326">
        <v>2015</v>
      </c>
      <c r="C326" s="1">
        <v>490000</v>
      </c>
      <c r="D326">
        <v>60000</v>
      </c>
      <c r="E326" t="s">
        <v>14</v>
      </c>
      <c r="F326" t="s">
        <v>25</v>
      </c>
      <c r="G326" t="s">
        <v>12</v>
      </c>
      <c r="H326" t="s">
        <v>126</v>
      </c>
      <c r="I326">
        <f t="shared" si="40"/>
        <v>3253</v>
      </c>
      <c r="J326">
        <f t="shared" si="41"/>
        <v>11</v>
      </c>
      <c r="K326" t="str">
        <f t="shared" si="42"/>
        <v>budget</v>
      </c>
      <c r="L326" s="1">
        <f t="shared" si="43"/>
        <v>466404.60282815865</v>
      </c>
      <c r="M326" cm="1">
        <f t="array" ref="M326">SUM(COUNTIF(E326:E3902,{"Petrol","Diesel","CNG","LPG","Electric"}))</f>
        <v>3253</v>
      </c>
      <c r="N326">
        <f t="shared" si="44"/>
        <v>3253</v>
      </c>
      <c r="O326" cm="1">
        <f t="array" ref="O326">SUM(COUNTIF(F326:F3902,{"Individual","Dealer","Trustmark Dealer"}))</f>
        <v>3253</v>
      </c>
      <c r="P326">
        <f t="shared" si="45"/>
        <v>2228</v>
      </c>
      <c r="Q326">
        <f t="shared" si="46"/>
        <v>0.61666154319090072</v>
      </c>
      <c r="R326" s="16">
        <f t="shared" si="47"/>
        <v>1203740.7702714182</v>
      </c>
    </row>
    <row r="327" spans="1:18" x14ac:dyDescent="0.3">
      <c r="A327" t="s">
        <v>392</v>
      </c>
      <c r="B327">
        <v>2012</v>
      </c>
      <c r="C327" s="1">
        <v>300000</v>
      </c>
      <c r="D327">
        <v>50000</v>
      </c>
      <c r="E327" t="s">
        <v>14</v>
      </c>
      <c r="F327" t="s">
        <v>25</v>
      </c>
      <c r="G327" t="s">
        <v>12</v>
      </c>
      <c r="H327" t="s">
        <v>126</v>
      </c>
      <c r="I327">
        <f t="shared" si="40"/>
        <v>3252</v>
      </c>
      <c r="J327">
        <f t="shared" si="41"/>
        <v>14</v>
      </c>
      <c r="K327" t="str">
        <f t="shared" si="42"/>
        <v>budget</v>
      </c>
      <c r="L327" s="1">
        <f t="shared" si="43"/>
        <v>466397.34717097168</v>
      </c>
      <c r="M327" cm="1">
        <f t="array" ref="M327">SUM(COUNTIF(E327:E3903,{"Petrol","Diesel","CNG","LPG","Electric"}))</f>
        <v>3252</v>
      </c>
      <c r="N327">
        <f t="shared" si="44"/>
        <v>3252</v>
      </c>
      <c r="O327" cm="1">
        <f t="array" ref="O327">SUM(COUNTIF(F327:F3903,{"Individual","Dealer","Trustmark Dealer"}))</f>
        <v>3252</v>
      </c>
      <c r="P327">
        <f t="shared" si="45"/>
        <v>2227</v>
      </c>
      <c r="Q327">
        <f t="shared" si="46"/>
        <v>0.61685116851168509</v>
      </c>
      <c r="R327" s="16">
        <f t="shared" si="47"/>
        <v>1203809.4236132724</v>
      </c>
    </row>
    <row r="328" spans="1:18" x14ac:dyDescent="0.3">
      <c r="A328" t="s">
        <v>393</v>
      </c>
      <c r="B328">
        <v>2013</v>
      </c>
      <c r="C328" s="1">
        <v>55000</v>
      </c>
      <c r="D328">
        <v>25000</v>
      </c>
      <c r="E328" t="s">
        <v>10</v>
      </c>
      <c r="F328" t="s">
        <v>25</v>
      </c>
      <c r="G328" t="s">
        <v>12</v>
      </c>
      <c r="H328" t="s">
        <v>151</v>
      </c>
      <c r="I328">
        <f t="shared" si="40"/>
        <v>3251</v>
      </c>
      <c r="J328">
        <f t="shared" si="41"/>
        <v>13</v>
      </c>
      <c r="K328" t="str">
        <f t="shared" si="42"/>
        <v>budget</v>
      </c>
      <c r="L328" s="1">
        <f t="shared" si="43"/>
        <v>466448.53060596739</v>
      </c>
      <c r="M328" cm="1">
        <f t="array" ref="M328">SUM(COUNTIF(E328:E3904,{"Petrol","Diesel","CNG","LPG","Electric"}))</f>
        <v>3251</v>
      </c>
      <c r="N328">
        <f t="shared" si="44"/>
        <v>3251</v>
      </c>
      <c r="O328" cm="1">
        <f t="array" ref="O328">SUM(COUNTIF(F328:F3904,{"Individual","Dealer","Trustmark Dealer"}))</f>
        <v>3251</v>
      </c>
      <c r="P328">
        <f t="shared" si="45"/>
        <v>2226</v>
      </c>
      <c r="Q328">
        <f t="shared" si="46"/>
        <v>0.61704091048908027</v>
      </c>
      <c r="R328" s="16">
        <f t="shared" si="47"/>
        <v>1203994.014337251</v>
      </c>
    </row>
    <row r="329" spans="1:18" x14ac:dyDescent="0.3">
      <c r="A329" t="s">
        <v>394</v>
      </c>
      <c r="B329">
        <v>2016</v>
      </c>
      <c r="C329" s="1">
        <v>350000</v>
      </c>
      <c r="D329">
        <v>25000</v>
      </c>
      <c r="E329" t="s">
        <v>10</v>
      </c>
      <c r="F329" t="s">
        <v>25</v>
      </c>
      <c r="G329" t="s">
        <v>12</v>
      </c>
      <c r="H329" t="s">
        <v>121</v>
      </c>
      <c r="I329">
        <f t="shared" si="40"/>
        <v>3250</v>
      </c>
      <c r="J329">
        <f t="shared" si="41"/>
        <v>10</v>
      </c>
      <c r="K329" t="str">
        <f t="shared" si="42"/>
        <v>budget</v>
      </c>
      <c r="L329" s="1">
        <f t="shared" si="43"/>
        <v>466575.13015384617</v>
      </c>
      <c r="M329" cm="1">
        <f t="array" ref="M329">SUM(COUNTIF(E329:E3905,{"Petrol","Diesel","CNG","LPG","Electric"}))</f>
        <v>3250</v>
      </c>
      <c r="N329">
        <f t="shared" si="44"/>
        <v>3250</v>
      </c>
      <c r="O329" cm="1">
        <f t="array" ref="O329">SUM(COUNTIF(F329:F3905,{"Individual","Dealer","Trustmark Dealer"}))</f>
        <v>3250</v>
      </c>
      <c r="P329">
        <f t="shared" si="45"/>
        <v>2225</v>
      </c>
      <c r="Q329">
        <f t="shared" si="46"/>
        <v>0.61723076923076925</v>
      </c>
      <c r="R329" s="16">
        <f t="shared" si="47"/>
        <v>1204171.488602191</v>
      </c>
    </row>
    <row r="330" spans="1:18" x14ac:dyDescent="0.3">
      <c r="A330" t="s">
        <v>327</v>
      </c>
      <c r="B330">
        <v>2019</v>
      </c>
      <c r="C330" s="1">
        <v>755000</v>
      </c>
      <c r="D330">
        <v>8000</v>
      </c>
      <c r="E330" t="s">
        <v>14</v>
      </c>
      <c r="F330" t="s">
        <v>25</v>
      </c>
      <c r="G330" t="s">
        <v>12</v>
      </c>
      <c r="H330" t="s">
        <v>121</v>
      </c>
      <c r="I330">
        <f t="shared" si="40"/>
        <v>3249</v>
      </c>
      <c r="J330">
        <f t="shared" si="41"/>
        <v>7</v>
      </c>
      <c r="K330" t="str">
        <f t="shared" si="42"/>
        <v>medium</v>
      </c>
      <c r="L330" s="1">
        <f t="shared" si="43"/>
        <v>466611.01046475838</v>
      </c>
      <c r="M330" cm="1">
        <f t="array" ref="M330">SUM(COUNTIF(E330:E3906,{"Petrol","Diesel","CNG","LPG","Electric"}))</f>
        <v>3249</v>
      </c>
      <c r="N330">
        <f t="shared" si="44"/>
        <v>3249</v>
      </c>
      <c r="O330" cm="1">
        <f t="array" ref="O330">SUM(COUNTIF(F330:F3906,{"Individual","Dealer","Trustmark Dealer"}))</f>
        <v>3249</v>
      </c>
      <c r="P330">
        <f t="shared" si="45"/>
        <v>2225</v>
      </c>
      <c r="Q330">
        <f t="shared" si="46"/>
        <v>0.61711295783317943</v>
      </c>
      <c r="R330" s="16">
        <f t="shared" si="47"/>
        <v>1204159.2364978653</v>
      </c>
    </row>
    <row r="331" spans="1:18" x14ac:dyDescent="0.3">
      <c r="A331" t="s">
        <v>230</v>
      </c>
      <c r="B331">
        <v>2017</v>
      </c>
      <c r="C331" s="1">
        <v>720000</v>
      </c>
      <c r="D331">
        <v>60000</v>
      </c>
      <c r="E331" t="s">
        <v>14</v>
      </c>
      <c r="F331" t="s">
        <v>25</v>
      </c>
      <c r="G331" t="s">
        <v>12</v>
      </c>
      <c r="H331" t="s">
        <v>121</v>
      </c>
      <c r="I331">
        <f t="shared" si="40"/>
        <v>3248</v>
      </c>
      <c r="J331">
        <f t="shared" si="41"/>
        <v>9</v>
      </c>
      <c r="K331" t="str">
        <f t="shared" si="42"/>
        <v>medium</v>
      </c>
      <c r="L331" s="1">
        <f t="shared" si="43"/>
        <v>466522.22075123154</v>
      </c>
      <c r="M331" cm="1">
        <f t="array" ref="M331">SUM(COUNTIF(E331:E3907,{"Petrol","Diesel","CNG","LPG","Electric"}))</f>
        <v>3248</v>
      </c>
      <c r="N331">
        <f t="shared" si="44"/>
        <v>3248</v>
      </c>
      <c r="O331" cm="1">
        <f t="array" ref="O331">SUM(COUNTIF(F331:F3907,{"Individual","Dealer","Trustmark Dealer"}))</f>
        <v>3248</v>
      </c>
      <c r="P331">
        <f t="shared" si="45"/>
        <v>2225</v>
      </c>
      <c r="Q331">
        <f t="shared" si="46"/>
        <v>0.61699507389162567</v>
      </c>
      <c r="R331" s="16">
        <f t="shared" si="47"/>
        <v>1204066.4441720867</v>
      </c>
    </row>
    <row r="332" spans="1:18" x14ac:dyDescent="0.3">
      <c r="A332" t="s">
        <v>357</v>
      </c>
      <c r="B332">
        <v>2006</v>
      </c>
      <c r="C332" s="1">
        <v>229999</v>
      </c>
      <c r="D332">
        <v>200000</v>
      </c>
      <c r="E332" t="s">
        <v>14</v>
      </c>
      <c r="F332" t="s">
        <v>25</v>
      </c>
      <c r="G332" t="s">
        <v>12</v>
      </c>
      <c r="H332" t="s">
        <v>154</v>
      </c>
      <c r="I332">
        <f t="shared" si="40"/>
        <v>3247</v>
      </c>
      <c r="J332">
        <f t="shared" si="41"/>
        <v>20</v>
      </c>
      <c r="K332" t="str">
        <f t="shared" si="42"/>
        <v>budget</v>
      </c>
      <c r="L332" s="1">
        <f t="shared" si="43"/>
        <v>466444.15552817984</v>
      </c>
      <c r="M332" cm="1">
        <f t="array" ref="M332">SUM(COUNTIF(E332:E3908,{"Petrol","Diesel","CNG","LPG","Electric"}))</f>
        <v>3247</v>
      </c>
      <c r="N332">
        <f t="shared" si="44"/>
        <v>3247</v>
      </c>
      <c r="O332" cm="1">
        <f t="array" ref="O332">SUM(COUNTIF(F332:F3908,{"Individual","Dealer","Trustmark Dealer"}))</f>
        <v>3247</v>
      </c>
      <c r="P332">
        <f t="shared" si="45"/>
        <v>2225</v>
      </c>
      <c r="Q332">
        <f t="shared" si="46"/>
        <v>0.61687711733908224</v>
      </c>
      <c r="R332" s="16">
        <f t="shared" si="47"/>
        <v>1203994.9060681323</v>
      </c>
    </row>
    <row r="333" spans="1:18" x14ac:dyDescent="0.3">
      <c r="A333" t="s">
        <v>395</v>
      </c>
      <c r="B333">
        <v>2018</v>
      </c>
      <c r="C333" s="1">
        <v>1100000</v>
      </c>
      <c r="D333">
        <v>20000</v>
      </c>
      <c r="E333" t="s">
        <v>14</v>
      </c>
      <c r="F333" t="s">
        <v>25</v>
      </c>
      <c r="G333" t="s">
        <v>12</v>
      </c>
      <c r="H333" t="s">
        <v>121</v>
      </c>
      <c r="I333">
        <f t="shared" si="40"/>
        <v>3246</v>
      </c>
      <c r="J333">
        <f t="shared" si="41"/>
        <v>8</v>
      </c>
      <c r="K333" t="str">
        <f t="shared" si="42"/>
        <v>premimum</v>
      </c>
      <c r="L333" s="1">
        <f t="shared" si="43"/>
        <v>466516.99753542821</v>
      </c>
      <c r="M333" cm="1">
        <f t="array" ref="M333">SUM(COUNTIF(E333:E3909,{"Petrol","Diesel","CNG","LPG","Electric"}))</f>
        <v>3246</v>
      </c>
      <c r="N333">
        <f t="shared" si="44"/>
        <v>3246</v>
      </c>
      <c r="O333" cm="1">
        <f t="array" ref="O333">SUM(COUNTIF(F333:F3909,{"Individual","Dealer","Trustmark Dealer"}))</f>
        <v>3246</v>
      </c>
      <c r="P333">
        <f t="shared" si="45"/>
        <v>2224</v>
      </c>
      <c r="Q333">
        <f t="shared" si="46"/>
        <v>0.61706715958102276</v>
      </c>
      <c r="R333" s="16">
        <f t="shared" si="47"/>
        <v>1204222.6092126768</v>
      </c>
    </row>
    <row r="334" spans="1:18" x14ac:dyDescent="0.3">
      <c r="A334" t="s">
        <v>396</v>
      </c>
      <c r="B334">
        <v>2013</v>
      </c>
      <c r="C334" s="1">
        <v>400000</v>
      </c>
      <c r="D334">
        <v>100000</v>
      </c>
      <c r="E334" t="s">
        <v>10</v>
      </c>
      <c r="F334" t="s">
        <v>25</v>
      </c>
      <c r="G334" t="s">
        <v>12</v>
      </c>
      <c r="H334" t="s">
        <v>121</v>
      </c>
      <c r="I334">
        <f t="shared" si="40"/>
        <v>3245</v>
      </c>
      <c r="J334">
        <f t="shared" si="41"/>
        <v>13</v>
      </c>
      <c r="K334" t="str">
        <f t="shared" si="42"/>
        <v>budget</v>
      </c>
      <c r="L334" s="1">
        <f t="shared" si="43"/>
        <v>466321.77935285051</v>
      </c>
      <c r="M334" cm="1">
        <f t="array" ref="M334">SUM(COUNTIF(E334:E3910,{"Petrol","Diesel","CNG","LPG","Electric"}))</f>
        <v>3245</v>
      </c>
      <c r="N334">
        <f t="shared" si="44"/>
        <v>3245</v>
      </c>
      <c r="O334" cm="1">
        <f t="array" ref="O334">SUM(COUNTIF(F334:F3910,{"Individual","Dealer","Trustmark Dealer"}))</f>
        <v>3245</v>
      </c>
      <c r="P334">
        <f t="shared" si="45"/>
        <v>2224</v>
      </c>
      <c r="Q334">
        <f t="shared" si="46"/>
        <v>0.61694915254237293</v>
      </c>
      <c r="R334" s="16">
        <f t="shared" si="47"/>
        <v>1203918.8052706006</v>
      </c>
    </row>
    <row r="335" spans="1:18" x14ac:dyDescent="0.3">
      <c r="A335" t="s">
        <v>397</v>
      </c>
      <c r="B335">
        <v>2015</v>
      </c>
      <c r="C335" s="1">
        <v>350000</v>
      </c>
      <c r="D335">
        <v>70000</v>
      </c>
      <c r="E335" t="s">
        <v>14</v>
      </c>
      <c r="F335" t="s">
        <v>25</v>
      </c>
      <c r="G335" t="s">
        <v>12</v>
      </c>
      <c r="H335" t="s">
        <v>126</v>
      </c>
      <c r="I335">
        <f t="shared" si="40"/>
        <v>3244</v>
      </c>
      <c r="J335">
        <f t="shared" si="41"/>
        <v>11</v>
      </c>
      <c r="K335" t="str">
        <f t="shared" si="42"/>
        <v>budget</v>
      </c>
      <c r="L335" s="1">
        <f t="shared" si="43"/>
        <v>466342.22379778052</v>
      </c>
      <c r="M335" cm="1">
        <f t="array" ref="M335">SUM(COUNTIF(E335:E3911,{"Petrol","Diesel","CNG","LPG","Electric"}))</f>
        <v>3244</v>
      </c>
      <c r="N335">
        <f t="shared" si="44"/>
        <v>3244</v>
      </c>
      <c r="O335" cm="1">
        <f t="array" ref="O335">SUM(COUNTIF(F335:F3911,{"Individual","Dealer","Trustmark Dealer"}))</f>
        <v>3244</v>
      </c>
      <c r="P335">
        <f t="shared" si="45"/>
        <v>2223</v>
      </c>
      <c r="Q335">
        <f t="shared" si="46"/>
        <v>0.61683107274969173</v>
      </c>
      <c r="R335" s="16">
        <f t="shared" si="47"/>
        <v>1203874.3208826352</v>
      </c>
    </row>
    <row r="336" spans="1:18" x14ac:dyDescent="0.3">
      <c r="A336" t="s">
        <v>398</v>
      </c>
      <c r="B336">
        <v>2012</v>
      </c>
      <c r="C336" s="1">
        <v>159000</v>
      </c>
      <c r="D336">
        <v>68000</v>
      </c>
      <c r="E336" t="s">
        <v>14</v>
      </c>
      <c r="F336" t="s">
        <v>11</v>
      </c>
      <c r="G336" t="s">
        <v>12</v>
      </c>
      <c r="H336" t="s">
        <v>121</v>
      </c>
      <c r="I336">
        <f t="shared" si="40"/>
        <v>3243</v>
      </c>
      <c r="J336">
        <f t="shared" si="41"/>
        <v>14</v>
      </c>
      <c r="K336" t="str">
        <f t="shared" si="42"/>
        <v>budget</v>
      </c>
      <c r="L336" s="1">
        <f t="shared" si="43"/>
        <v>466378.09867406724</v>
      </c>
      <c r="M336" cm="1">
        <f t="array" ref="M336">SUM(COUNTIF(E336:E3912,{"Petrol","Diesel","CNG","LPG","Electric"}))</f>
        <v>3243</v>
      </c>
      <c r="N336">
        <f t="shared" si="44"/>
        <v>3243</v>
      </c>
      <c r="O336" cm="1">
        <f t="array" ref="O336">SUM(COUNTIF(F336:F3912,{"Individual","Dealer","Trustmark Dealer"}))</f>
        <v>3243</v>
      </c>
      <c r="P336">
        <f t="shared" si="45"/>
        <v>2222</v>
      </c>
      <c r="Q336">
        <f t="shared" si="46"/>
        <v>0.61702127659574468</v>
      </c>
      <c r="R336" s="16">
        <f t="shared" si="47"/>
        <v>1204028.8609112722</v>
      </c>
    </row>
    <row r="337" spans="1:18" x14ac:dyDescent="0.3">
      <c r="A337" t="s">
        <v>399</v>
      </c>
      <c r="B337">
        <v>2017</v>
      </c>
      <c r="C337" s="1">
        <v>550000</v>
      </c>
      <c r="D337">
        <v>38000</v>
      </c>
      <c r="E337" t="s">
        <v>10</v>
      </c>
      <c r="F337" t="s">
        <v>11</v>
      </c>
      <c r="G337" t="s">
        <v>12</v>
      </c>
      <c r="H337" t="s">
        <v>121</v>
      </c>
      <c r="I337">
        <f t="shared" si="40"/>
        <v>3242</v>
      </c>
      <c r="J337">
        <f t="shared" si="41"/>
        <v>9</v>
      </c>
      <c r="K337" t="str">
        <f t="shared" si="42"/>
        <v>medium</v>
      </c>
      <c r="L337" s="1">
        <f t="shared" si="43"/>
        <v>466472.90993214067</v>
      </c>
      <c r="M337" cm="1">
        <f t="array" ref="M337">SUM(COUNTIF(E337:E3913,{"Petrol","Diesel","CNG","LPG","Electric"}))</f>
        <v>3242</v>
      </c>
      <c r="N337">
        <f t="shared" si="44"/>
        <v>3242</v>
      </c>
      <c r="O337" cm="1">
        <f t="array" ref="O337">SUM(COUNTIF(F337:F3913,{"Individual","Dealer","Trustmark Dealer"}))</f>
        <v>3242</v>
      </c>
      <c r="P337">
        <f t="shared" si="45"/>
        <v>2221</v>
      </c>
      <c r="Q337">
        <f t="shared" si="46"/>
        <v>0.61690314620604569</v>
      </c>
      <c r="R337" s="16">
        <f t="shared" si="47"/>
        <v>1204300.4811602626</v>
      </c>
    </row>
    <row r="338" spans="1:18" x14ac:dyDescent="0.3">
      <c r="A338" t="s">
        <v>400</v>
      </c>
      <c r="B338">
        <v>2013</v>
      </c>
      <c r="C338" s="1">
        <v>335000</v>
      </c>
      <c r="D338">
        <v>80000</v>
      </c>
      <c r="E338" t="s">
        <v>14</v>
      </c>
      <c r="F338" t="s">
        <v>11</v>
      </c>
      <c r="G338" t="s">
        <v>12</v>
      </c>
      <c r="H338" t="s">
        <v>121</v>
      </c>
      <c r="I338">
        <f t="shared" si="40"/>
        <v>3241</v>
      </c>
      <c r="J338">
        <f t="shared" si="41"/>
        <v>13</v>
      </c>
      <c r="K338" t="str">
        <f t="shared" si="42"/>
        <v>budget</v>
      </c>
      <c r="L338" s="1">
        <f t="shared" si="43"/>
        <v>466447.13792039495</v>
      </c>
      <c r="M338" cm="1">
        <f t="array" ref="M338">SUM(COUNTIF(E338:E3914,{"Petrol","Diesel","CNG","LPG","Electric"}))</f>
        <v>3241</v>
      </c>
      <c r="N338">
        <f t="shared" si="44"/>
        <v>3241</v>
      </c>
      <c r="O338" cm="1">
        <f t="array" ref="O338">SUM(COUNTIF(F338:F3914,{"Individual","Dealer","Trustmark Dealer"}))</f>
        <v>3241</v>
      </c>
      <c r="P338">
        <f t="shared" si="45"/>
        <v>2221</v>
      </c>
      <c r="Q338">
        <f t="shared" si="46"/>
        <v>0.61678494291885222</v>
      </c>
      <c r="R338" s="16">
        <f t="shared" si="47"/>
        <v>1204159.2276112554</v>
      </c>
    </row>
    <row r="339" spans="1:18" x14ac:dyDescent="0.3">
      <c r="A339" t="s">
        <v>401</v>
      </c>
      <c r="B339">
        <v>2014</v>
      </c>
      <c r="C339" s="1">
        <v>185000</v>
      </c>
      <c r="D339">
        <v>72000</v>
      </c>
      <c r="E339" t="s">
        <v>22</v>
      </c>
      <c r="F339" t="s">
        <v>11</v>
      </c>
      <c r="G339" t="s">
        <v>12</v>
      </c>
      <c r="H339" t="s">
        <v>121</v>
      </c>
      <c r="I339">
        <f t="shared" si="40"/>
        <v>3240</v>
      </c>
      <c r="J339">
        <f t="shared" si="41"/>
        <v>12</v>
      </c>
      <c r="K339" t="str">
        <f t="shared" si="42"/>
        <v>budget</v>
      </c>
      <c r="L339" s="1">
        <f t="shared" si="43"/>
        <v>466487.70802469138</v>
      </c>
      <c r="M339" cm="1">
        <f t="array" ref="M339">SUM(COUNTIF(E339:E3915,{"Petrol","Diesel","CNG","LPG","Electric"}))</f>
        <v>3240</v>
      </c>
      <c r="N339">
        <f t="shared" si="44"/>
        <v>3240</v>
      </c>
      <c r="O339" cm="1">
        <f t="array" ref="O339">SUM(COUNTIF(F339:F3915,{"Individual","Dealer","Trustmark Dealer"}))</f>
        <v>3240</v>
      </c>
      <c r="P339">
        <f t="shared" si="45"/>
        <v>2220</v>
      </c>
      <c r="Q339">
        <f t="shared" si="46"/>
        <v>0.6166666666666667</v>
      </c>
      <c r="R339" s="16">
        <f t="shared" si="47"/>
        <v>1204323.4034269927</v>
      </c>
    </row>
    <row r="340" spans="1:18" x14ac:dyDescent="0.3">
      <c r="A340" t="s">
        <v>402</v>
      </c>
      <c r="B340">
        <v>2012</v>
      </c>
      <c r="C340" s="1">
        <v>229999</v>
      </c>
      <c r="D340">
        <v>75000</v>
      </c>
      <c r="E340" t="s">
        <v>22</v>
      </c>
      <c r="F340" t="s">
        <v>11</v>
      </c>
      <c r="G340" t="s">
        <v>12</v>
      </c>
      <c r="H340" t="s">
        <v>121</v>
      </c>
      <c r="I340">
        <f t="shared" si="40"/>
        <v>3239</v>
      </c>
      <c r="J340">
        <f t="shared" si="41"/>
        <v>14</v>
      </c>
      <c r="K340" t="str">
        <f t="shared" si="42"/>
        <v>budget</v>
      </c>
      <c r="L340" s="1">
        <f t="shared" si="43"/>
        <v>466574.61376968201</v>
      </c>
      <c r="M340" cm="1">
        <f t="array" ref="M340">SUM(COUNTIF(E340:E3916,{"Petrol","Diesel","CNG","LPG","Electric"}))</f>
        <v>3239</v>
      </c>
      <c r="N340">
        <f t="shared" si="44"/>
        <v>3239</v>
      </c>
      <c r="O340" cm="1">
        <f t="array" ref="O340">SUM(COUNTIF(F340:F3916,{"Individual","Dealer","Trustmark Dealer"}))</f>
        <v>3239</v>
      </c>
      <c r="P340">
        <f t="shared" si="45"/>
        <v>2219</v>
      </c>
      <c r="Q340">
        <f t="shared" si="46"/>
        <v>0.61654831738190796</v>
      </c>
      <c r="R340" s="16">
        <f t="shared" si="47"/>
        <v>1206831.8042673287</v>
      </c>
    </row>
    <row r="341" spans="1:18" x14ac:dyDescent="0.3">
      <c r="A341" t="s">
        <v>403</v>
      </c>
      <c r="B341">
        <v>2014</v>
      </c>
      <c r="C341" s="1">
        <v>225000</v>
      </c>
      <c r="D341">
        <v>43000</v>
      </c>
      <c r="E341" t="s">
        <v>10</v>
      </c>
      <c r="F341" t="s">
        <v>11</v>
      </c>
      <c r="G341" t="s">
        <v>12</v>
      </c>
      <c r="H341" t="s">
        <v>121</v>
      </c>
      <c r="I341">
        <f t="shared" si="40"/>
        <v>3238</v>
      </c>
      <c r="J341">
        <f t="shared" si="41"/>
        <v>12</v>
      </c>
      <c r="K341" t="str">
        <f t="shared" si="42"/>
        <v>budget</v>
      </c>
      <c r="L341" s="1">
        <f t="shared" si="43"/>
        <v>466647.67603458924</v>
      </c>
      <c r="M341" cm="1">
        <f t="array" ref="M341">SUM(COUNTIF(E341:E3917,{"Petrol","Diesel","CNG","LPG","Electric"}))</f>
        <v>3238</v>
      </c>
      <c r="N341">
        <f t="shared" si="44"/>
        <v>3238</v>
      </c>
      <c r="O341" cm="1">
        <f t="array" ref="O341">SUM(COUNTIF(F341:F3917,{"Individual","Dealer","Trustmark Dealer"}))</f>
        <v>3238</v>
      </c>
      <c r="P341">
        <f t="shared" si="45"/>
        <v>2218</v>
      </c>
      <c r="Q341">
        <f t="shared" si="46"/>
        <v>0.6164298949969117</v>
      </c>
      <c r="R341" s="16">
        <f t="shared" si="47"/>
        <v>1208128.6233404125</v>
      </c>
    </row>
    <row r="342" spans="1:18" x14ac:dyDescent="0.3">
      <c r="A342" t="s">
        <v>404</v>
      </c>
      <c r="B342">
        <v>2007</v>
      </c>
      <c r="C342" s="1">
        <v>250000</v>
      </c>
      <c r="D342">
        <v>120000</v>
      </c>
      <c r="E342" t="s">
        <v>10</v>
      </c>
      <c r="F342" t="s">
        <v>25</v>
      </c>
      <c r="G342" t="s">
        <v>12</v>
      </c>
      <c r="H342" t="s">
        <v>126</v>
      </c>
      <c r="I342">
        <f t="shared" si="40"/>
        <v>3237</v>
      </c>
      <c r="J342">
        <f t="shared" si="41"/>
        <v>19</v>
      </c>
      <c r="K342" t="str">
        <f t="shared" si="42"/>
        <v>budget</v>
      </c>
      <c r="L342" s="1">
        <f t="shared" si="43"/>
        <v>466722.32777262898</v>
      </c>
      <c r="M342" cm="1">
        <f t="array" ref="M342">SUM(COUNTIF(E342:E3918,{"Petrol","Diesel","CNG","LPG","Electric"}))</f>
        <v>3237</v>
      </c>
      <c r="N342">
        <f t="shared" si="44"/>
        <v>3237</v>
      </c>
      <c r="O342" cm="1">
        <f t="array" ref="O342">SUM(COUNTIF(F342:F3918,{"Individual","Dealer","Trustmark Dealer"}))</f>
        <v>3237</v>
      </c>
      <c r="P342">
        <f t="shared" si="45"/>
        <v>2217</v>
      </c>
      <c r="Q342">
        <f t="shared" si="46"/>
        <v>0.61631139944392954</v>
      </c>
      <c r="R342" s="16">
        <f t="shared" si="47"/>
        <v>1208196.8649481162</v>
      </c>
    </row>
    <row r="343" spans="1:18" x14ac:dyDescent="0.3">
      <c r="A343" t="s">
        <v>405</v>
      </c>
      <c r="B343">
        <v>2015</v>
      </c>
      <c r="C343" s="1">
        <v>400000</v>
      </c>
      <c r="D343">
        <v>100000</v>
      </c>
      <c r="E343" t="s">
        <v>14</v>
      </c>
      <c r="F343" t="s">
        <v>25</v>
      </c>
      <c r="G343" t="s">
        <v>12</v>
      </c>
      <c r="H343" t="s">
        <v>121</v>
      </c>
      <c r="I343">
        <f t="shared" si="40"/>
        <v>3236</v>
      </c>
      <c r="J343">
        <f t="shared" si="41"/>
        <v>11</v>
      </c>
      <c r="K343" t="str">
        <f t="shared" si="42"/>
        <v>budget</v>
      </c>
      <c r="L343" s="1">
        <f t="shared" si="43"/>
        <v>466789.30006180471</v>
      </c>
      <c r="M343" cm="1">
        <f t="array" ref="M343">SUM(COUNTIF(E343:E3919,{"Petrol","Diesel","CNG","LPG","Electric"}))</f>
        <v>3236</v>
      </c>
      <c r="N343">
        <f t="shared" si="44"/>
        <v>3236</v>
      </c>
      <c r="O343" cm="1">
        <f t="array" ref="O343">SUM(COUNTIF(F343:F3919,{"Individual","Dealer","Trustmark Dealer"}))</f>
        <v>3236</v>
      </c>
      <c r="P343">
        <f t="shared" si="45"/>
        <v>2216</v>
      </c>
      <c r="Q343">
        <f t="shared" si="46"/>
        <v>0.61650185414091474</v>
      </c>
      <c r="R343" s="16">
        <f t="shared" si="47"/>
        <v>1208249.0552215497</v>
      </c>
    </row>
    <row r="344" spans="1:18" x14ac:dyDescent="0.3">
      <c r="A344" t="s">
        <v>267</v>
      </c>
      <c r="B344">
        <v>2014</v>
      </c>
      <c r="C344" s="1">
        <v>470000</v>
      </c>
      <c r="D344">
        <v>163000</v>
      </c>
      <c r="E344" t="s">
        <v>14</v>
      </c>
      <c r="F344" t="s">
        <v>25</v>
      </c>
      <c r="G344" t="s">
        <v>12</v>
      </c>
      <c r="H344" t="s">
        <v>121</v>
      </c>
      <c r="I344">
        <f t="shared" si="40"/>
        <v>3235</v>
      </c>
      <c r="J344">
        <f t="shared" si="41"/>
        <v>12</v>
      </c>
      <c r="K344" t="str">
        <f t="shared" si="42"/>
        <v>budget</v>
      </c>
      <c r="L344" s="1">
        <f t="shared" si="43"/>
        <v>466809.94590417313</v>
      </c>
      <c r="M344" cm="1">
        <f t="array" ref="M344">SUM(COUNTIF(E344:E3920,{"Petrol","Diesel","CNG","LPG","Electric"}))</f>
        <v>3235</v>
      </c>
      <c r="N344">
        <f t="shared" si="44"/>
        <v>3235</v>
      </c>
      <c r="O344" cm="1">
        <f t="array" ref="O344">SUM(COUNTIF(F344:F3920,{"Individual","Dealer","Trustmark Dealer"}))</f>
        <v>3235</v>
      </c>
      <c r="P344">
        <f t="shared" si="45"/>
        <v>2215</v>
      </c>
      <c r="Q344">
        <f t="shared" si="46"/>
        <v>0.61638330757341575</v>
      </c>
      <c r="R344" s="16">
        <f t="shared" si="47"/>
        <v>1208373.6038017671</v>
      </c>
    </row>
    <row r="345" spans="1:18" x14ac:dyDescent="0.3">
      <c r="A345" t="s">
        <v>406</v>
      </c>
      <c r="B345">
        <v>2018</v>
      </c>
      <c r="C345" s="1">
        <v>300000</v>
      </c>
      <c r="D345">
        <v>25000</v>
      </c>
      <c r="E345" t="s">
        <v>10</v>
      </c>
      <c r="F345" t="s">
        <v>25</v>
      </c>
      <c r="G345" t="s">
        <v>19</v>
      </c>
      <c r="H345" t="s">
        <v>121</v>
      </c>
      <c r="I345">
        <f t="shared" si="40"/>
        <v>3234</v>
      </c>
      <c r="J345">
        <f t="shared" si="41"/>
        <v>8</v>
      </c>
      <c r="K345" t="str">
        <f t="shared" si="42"/>
        <v>budget</v>
      </c>
      <c r="L345" s="1">
        <f t="shared" si="43"/>
        <v>466808.95949288807</v>
      </c>
      <c r="M345" cm="1">
        <f t="array" ref="M345">SUM(COUNTIF(E345:E3921,{"Petrol","Diesel","CNG","LPG","Electric"}))</f>
        <v>3234</v>
      </c>
      <c r="N345">
        <f t="shared" si="44"/>
        <v>3234</v>
      </c>
      <c r="O345" cm="1">
        <f t="array" ref="O345">SUM(COUNTIF(F345:F3921,{"Individual","Dealer","Trustmark Dealer"}))</f>
        <v>3234</v>
      </c>
      <c r="P345">
        <f t="shared" si="45"/>
        <v>2214</v>
      </c>
      <c r="Q345">
        <f t="shared" si="46"/>
        <v>0.61626468769325915</v>
      </c>
      <c r="R345" s="16">
        <f t="shared" si="47"/>
        <v>1208455.3866536953</v>
      </c>
    </row>
    <row r="346" spans="1:18" x14ac:dyDescent="0.3">
      <c r="A346" t="s">
        <v>277</v>
      </c>
      <c r="B346">
        <v>2011</v>
      </c>
      <c r="C346" s="1">
        <v>145000</v>
      </c>
      <c r="D346">
        <v>25000</v>
      </c>
      <c r="E346" t="s">
        <v>10</v>
      </c>
      <c r="F346" t="s">
        <v>25</v>
      </c>
      <c r="G346" t="s">
        <v>12</v>
      </c>
      <c r="H346" t="s">
        <v>121</v>
      </c>
      <c r="I346">
        <f t="shared" si="40"/>
        <v>3233</v>
      </c>
      <c r="J346">
        <f t="shared" si="41"/>
        <v>15</v>
      </c>
      <c r="K346" t="str">
        <f t="shared" si="42"/>
        <v>budget</v>
      </c>
      <c r="L346" s="1">
        <f t="shared" si="43"/>
        <v>466860.55521187751</v>
      </c>
      <c r="M346" cm="1">
        <f t="array" ref="M346">SUM(COUNTIF(E346:E3922,{"Petrol","Diesel","CNG","LPG","Electric"}))</f>
        <v>3233</v>
      </c>
      <c r="N346">
        <f t="shared" si="44"/>
        <v>3233</v>
      </c>
      <c r="O346" cm="1">
        <f t="array" ref="O346">SUM(COUNTIF(F346:F3922,{"Individual","Dealer","Trustmark Dealer"}))</f>
        <v>3233</v>
      </c>
      <c r="P346">
        <f t="shared" si="45"/>
        <v>2214</v>
      </c>
      <c r="Q346">
        <f t="shared" si="46"/>
        <v>0.61614599443241569</v>
      </c>
      <c r="R346" s="16">
        <f t="shared" si="47"/>
        <v>1208475.3446148206</v>
      </c>
    </row>
    <row r="347" spans="1:18" x14ac:dyDescent="0.3">
      <c r="A347" t="s">
        <v>222</v>
      </c>
      <c r="B347">
        <v>2007</v>
      </c>
      <c r="C347" s="1">
        <v>100000</v>
      </c>
      <c r="D347">
        <v>90000</v>
      </c>
      <c r="E347" t="s">
        <v>10</v>
      </c>
      <c r="F347" t="s">
        <v>25</v>
      </c>
      <c r="G347" t="s">
        <v>12</v>
      </c>
      <c r="H347" t="s">
        <v>126</v>
      </c>
      <c r="I347">
        <f t="shared" si="40"/>
        <v>3232</v>
      </c>
      <c r="J347">
        <f t="shared" si="41"/>
        <v>19</v>
      </c>
      <c r="K347" t="str">
        <f t="shared" si="42"/>
        <v>budget</v>
      </c>
      <c r="L347" s="1">
        <f t="shared" si="43"/>
        <v>466960.14077970298</v>
      </c>
      <c r="M347" cm="1">
        <f t="array" ref="M347">SUM(COUNTIF(E347:E3923,{"Petrol","Diesel","CNG","LPG","Electric"}))</f>
        <v>3232</v>
      </c>
      <c r="N347">
        <f t="shared" si="44"/>
        <v>3232</v>
      </c>
      <c r="O347" cm="1">
        <f t="array" ref="O347">SUM(COUNTIF(F347:F3923,{"Individual","Dealer","Trustmark Dealer"}))</f>
        <v>3232</v>
      </c>
      <c r="P347">
        <f t="shared" si="45"/>
        <v>2213</v>
      </c>
      <c r="Q347">
        <f t="shared" si="46"/>
        <v>0.6160272277227723</v>
      </c>
      <c r="R347" s="16">
        <f t="shared" si="47"/>
        <v>1208595.5223018168</v>
      </c>
    </row>
    <row r="348" spans="1:18" x14ac:dyDescent="0.3">
      <c r="A348" t="s">
        <v>407</v>
      </c>
      <c r="B348">
        <v>2014</v>
      </c>
      <c r="C348" s="1">
        <v>500000</v>
      </c>
      <c r="D348">
        <v>70000</v>
      </c>
      <c r="E348" t="s">
        <v>14</v>
      </c>
      <c r="F348" t="s">
        <v>25</v>
      </c>
      <c r="G348" t="s">
        <v>12</v>
      </c>
      <c r="H348" t="s">
        <v>126</v>
      </c>
      <c r="I348">
        <f t="shared" si="40"/>
        <v>3231</v>
      </c>
      <c r="J348">
        <f t="shared" si="41"/>
        <v>12</v>
      </c>
      <c r="K348" t="str">
        <f t="shared" si="42"/>
        <v>budget</v>
      </c>
      <c r="L348" s="1">
        <f t="shared" si="43"/>
        <v>467073.71556793561</v>
      </c>
      <c r="M348" cm="1">
        <f t="array" ref="M348">SUM(COUNTIF(E348:E3924,{"Petrol","Diesel","CNG","LPG","Electric"}))</f>
        <v>3231</v>
      </c>
      <c r="N348">
        <f t="shared" si="44"/>
        <v>3231</v>
      </c>
      <c r="O348" cm="1">
        <f t="array" ref="O348">SUM(COUNTIF(F348:F3924,{"Individual","Dealer","Trustmark Dealer"}))</f>
        <v>3231</v>
      </c>
      <c r="P348">
        <f t="shared" si="45"/>
        <v>2212</v>
      </c>
      <c r="Q348">
        <f t="shared" si="46"/>
        <v>0.6162178891983906</v>
      </c>
      <c r="R348" s="16">
        <f t="shared" si="47"/>
        <v>1208744.9628318748</v>
      </c>
    </row>
    <row r="349" spans="1:18" x14ac:dyDescent="0.3">
      <c r="A349" t="s">
        <v>408</v>
      </c>
      <c r="B349">
        <v>2010</v>
      </c>
      <c r="C349" s="1">
        <v>130000</v>
      </c>
      <c r="D349">
        <v>98000</v>
      </c>
      <c r="E349" t="s">
        <v>22</v>
      </c>
      <c r="F349" t="s">
        <v>25</v>
      </c>
      <c r="G349" t="s">
        <v>12</v>
      </c>
      <c r="H349" t="s">
        <v>126</v>
      </c>
      <c r="I349">
        <f t="shared" si="40"/>
        <v>3230</v>
      </c>
      <c r="J349">
        <f t="shared" si="41"/>
        <v>16</v>
      </c>
      <c r="K349" t="str">
        <f t="shared" si="42"/>
        <v>budget</v>
      </c>
      <c r="L349" s="1">
        <f t="shared" si="43"/>
        <v>467063.5216718266</v>
      </c>
      <c r="M349" cm="1">
        <f t="array" ref="M349">SUM(COUNTIF(E349:E3925,{"Petrol","Diesel","CNG","LPG","Electric"}))</f>
        <v>3230</v>
      </c>
      <c r="N349">
        <f t="shared" si="44"/>
        <v>3230</v>
      </c>
      <c r="O349" cm="1">
        <f t="array" ref="O349">SUM(COUNTIF(F349:F3925,{"Individual","Dealer","Trustmark Dealer"}))</f>
        <v>3230</v>
      </c>
      <c r="P349">
        <f t="shared" si="45"/>
        <v>2211</v>
      </c>
      <c r="Q349">
        <f t="shared" si="46"/>
        <v>0.61640866873065014</v>
      </c>
      <c r="R349" s="16">
        <f t="shared" si="47"/>
        <v>1208808.4411228853</v>
      </c>
    </row>
    <row r="350" spans="1:18" x14ac:dyDescent="0.3">
      <c r="A350" t="s">
        <v>235</v>
      </c>
      <c r="B350">
        <v>2010</v>
      </c>
      <c r="C350" s="1">
        <v>240000</v>
      </c>
      <c r="D350">
        <v>81925</v>
      </c>
      <c r="E350" t="s">
        <v>14</v>
      </c>
      <c r="F350" t="s">
        <v>25</v>
      </c>
      <c r="G350" t="s">
        <v>12</v>
      </c>
      <c r="H350" t="s">
        <v>121</v>
      </c>
      <c r="I350">
        <f t="shared" si="40"/>
        <v>3229</v>
      </c>
      <c r="J350">
        <f t="shared" si="41"/>
        <v>16</v>
      </c>
      <c r="K350" t="str">
        <f t="shared" si="42"/>
        <v>budget</v>
      </c>
      <c r="L350" s="1">
        <f t="shared" si="43"/>
        <v>467167.90802105918</v>
      </c>
      <c r="M350" cm="1">
        <f t="array" ref="M350">SUM(COUNTIF(E350:E3926,{"Petrol","Diesel","CNG","LPG","Electric"}))</f>
        <v>3229</v>
      </c>
      <c r="N350">
        <f t="shared" si="44"/>
        <v>3229</v>
      </c>
      <c r="O350" cm="1">
        <f t="array" ref="O350">SUM(COUNTIF(F350:F3926,{"Individual","Dealer","Trustmark Dealer"}))</f>
        <v>3229</v>
      </c>
      <c r="P350">
        <f t="shared" si="45"/>
        <v>2210</v>
      </c>
      <c r="Q350">
        <f t="shared" si="46"/>
        <v>0.61659956642923508</v>
      </c>
      <c r="R350" s="16">
        <f t="shared" si="47"/>
        <v>1213311.2801380367</v>
      </c>
    </row>
    <row r="351" spans="1:18" x14ac:dyDescent="0.3">
      <c r="A351" t="s">
        <v>409</v>
      </c>
      <c r="B351">
        <v>2013</v>
      </c>
      <c r="C351" s="1">
        <v>150000</v>
      </c>
      <c r="D351">
        <v>80000</v>
      </c>
      <c r="E351" t="s">
        <v>14</v>
      </c>
      <c r="F351" t="s">
        <v>25</v>
      </c>
      <c r="G351" t="s">
        <v>12</v>
      </c>
      <c r="H351" t="s">
        <v>126</v>
      </c>
      <c r="I351">
        <f t="shared" si="40"/>
        <v>3228</v>
      </c>
      <c r="J351">
        <f t="shared" si="41"/>
        <v>13</v>
      </c>
      <c r="K351" t="str">
        <f t="shared" si="42"/>
        <v>budget</v>
      </c>
      <c r="L351" s="1">
        <f t="shared" si="43"/>
        <v>467238.28221809171</v>
      </c>
      <c r="M351" cm="1">
        <f t="array" ref="M351">SUM(COUNTIF(E351:E3927,{"Petrol","Diesel","CNG","LPG","Electric"}))</f>
        <v>3228</v>
      </c>
      <c r="N351">
        <f t="shared" si="44"/>
        <v>3228</v>
      </c>
      <c r="O351" cm="1">
        <f t="array" ref="O351">SUM(COUNTIF(F351:F3927,{"Individual","Dealer","Trustmark Dealer"}))</f>
        <v>3228</v>
      </c>
      <c r="P351">
        <f t="shared" si="45"/>
        <v>2209</v>
      </c>
      <c r="Q351">
        <f t="shared" si="46"/>
        <v>0.61648079306071868</v>
      </c>
      <c r="R351" s="16">
        <f t="shared" si="47"/>
        <v>1213534.443485267</v>
      </c>
    </row>
    <row r="352" spans="1:18" x14ac:dyDescent="0.3">
      <c r="A352" t="s">
        <v>410</v>
      </c>
      <c r="B352">
        <v>2017</v>
      </c>
      <c r="C352" s="1">
        <v>270000</v>
      </c>
      <c r="D352">
        <v>40000</v>
      </c>
      <c r="E352" t="s">
        <v>10</v>
      </c>
      <c r="F352" t="s">
        <v>25</v>
      </c>
      <c r="G352" t="s">
        <v>12</v>
      </c>
      <c r="H352" t="s">
        <v>121</v>
      </c>
      <c r="I352">
        <f t="shared" si="40"/>
        <v>3227</v>
      </c>
      <c r="J352">
        <f t="shared" si="41"/>
        <v>9</v>
      </c>
      <c r="K352" t="str">
        <f t="shared" si="42"/>
        <v>budget</v>
      </c>
      <c r="L352" s="1">
        <f t="shared" si="43"/>
        <v>467336.58971180662</v>
      </c>
      <c r="M352" cm="1">
        <f t="array" ref="M352">SUM(COUNTIF(E352:E3928,{"Petrol","Diesel","CNG","LPG","Electric"}))</f>
        <v>3227</v>
      </c>
      <c r="N352">
        <f t="shared" si="44"/>
        <v>3227</v>
      </c>
      <c r="O352" cm="1">
        <f t="array" ref="O352">SUM(COUNTIF(F352:F3928,{"Individual","Dealer","Trustmark Dealer"}))</f>
        <v>3227</v>
      </c>
      <c r="P352">
        <f t="shared" si="45"/>
        <v>2208</v>
      </c>
      <c r="Q352">
        <f t="shared" si="46"/>
        <v>0.6166718314223737</v>
      </c>
      <c r="R352" s="16">
        <f t="shared" si="47"/>
        <v>1213813.163544226</v>
      </c>
    </row>
    <row r="353" spans="1:18" x14ac:dyDescent="0.3">
      <c r="A353" t="s">
        <v>219</v>
      </c>
      <c r="B353">
        <v>2014</v>
      </c>
      <c r="C353" s="1">
        <v>400000</v>
      </c>
      <c r="D353">
        <v>90000</v>
      </c>
      <c r="E353" t="s">
        <v>14</v>
      </c>
      <c r="F353" t="s">
        <v>25</v>
      </c>
      <c r="G353" t="s">
        <v>12</v>
      </c>
      <c r="H353" t="s">
        <v>121</v>
      </c>
      <c r="I353">
        <f t="shared" si="40"/>
        <v>3226</v>
      </c>
      <c r="J353">
        <f t="shared" si="41"/>
        <v>12</v>
      </c>
      <c r="K353" t="str">
        <f t="shared" si="42"/>
        <v>budget</v>
      </c>
      <c r="L353" s="1">
        <f t="shared" si="43"/>
        <v>467397.76038437692</v>
      </c>
      <c r="M353" cm="1">
        <f t="array" ref="M353">SUM(COUNTIF(E353:E3929,{"Petrol","Diesel","CNG","LPG","Electric"}))</f>
        <v>3226</v>
      </c>
      <c r="N353">
        <f t="shared" si="44"/>
        <v>3226</v>
      </c>
      <c r="O353" cm="1">
        <f t="array" ref="O353">SUM(COUNTIF(F353:F3929,{"Individual","Dealer","Trustmark Dealer"}))</f>
        <v>3226</v>
      </c>
      <c r="P353">
        <f t="shared" si="45"/>
        <v>2208</v>
      </c>
      <c r="Q353">
        <f t="shared" si="46"/>
        <v>0.6165530068195908</v>
      </c>
      <c r="R353" s="16">
        <f t="shared" si="47"/>
        <v>1213852.765162349</v>
      </c>
    </row>
    <row r="354" spans="1:18" x14ac:dyDescent="0.3">
      <c r="A354" t="s">
        <v>241</v>
      </c>
      <c r="B354">
        <v>2012</v>
      </c>
      <c r="C354" s="1">
        <v>200000</v>
      </c>
      <c r="D354">
        <v>46000</v>
      </c>
      <c r="E354" t="s">
        <v>10</v>
      </c>
      <c r="F354" t="s">
        <v>25</v>
      </c>
      <c r="G354" t="s">
        <v>12</v>
      </c>
      <c r="H354" t="s">
        <v>121</v>
      </c>
      <c r="I354">
        <f t="shared" si="40"/>
        <v>3225</v>
      </c>
      <c r="J354">
        <f t="shared" si="41"/>
        <v>14</v>
      </c>
      <c r="K354" t="str">
        <f t="shared" si="42"/>
        <v>budget</v>
      </c>
      <c r="L354" s="1">
        <f t="shared" si="43"/>
        <v>467418.65891472867</v>
      </c>
      <c r="M354" cm="1">
        <f t="array" ref="M354">SUM(COUNTIF(E354:E3930,{"Petrol","Diesel","CNG","LPG","Electric"}))</f>
        <v>3225</v>
      </c>
      <c r="N354">
        <f t="shared" si="44"/>
        <v>3225</v>
      </c>
      <c r="O354" cm="1">
        <f t="array" ref="O354">SUM(COUNTIF(F354:F3930,{"Individual","Dealer","Trustmark Dealer"}))</f>
        <v>3225</v>
      </c>
      <c r="P354">
        <f t="shared" si="45"/>
        <v>2207</v>
      </c>
      <c r="Q354">
        <f t="shared" si="46"/>
        <v>0.61643410852713176</v>
      </c>
      <c r="R354" s="16">
        <f t="shared" si="47"/>
        <v>1213978.1708022042</v>
      </c>
    </row>
    <row r="355" spans="1:18" x14ac:dyDescent="0.3">
      <c r="A355" t="s">
        <v>300</v>
      </c>
      <c r="B355">
        <v>2012</v>
      </c>
      <c r="C355" s="1">
        <v>550000</v>
      </c>
      <c r="D355">
        <v>80000</v>
      </c>
      <c r="E355" t="s">
        <v>14</v>
      </c>
      <c r="F355" t="s">
        <v>25</v>
      </c>
      <c r="G355" t="s">
        <v>12</v>
      </c>
      <c r="H355" t="s">
        <v>121</v>
      </c>
      <c r="I355">
        <f t="shared" si="40"/>
        <v>3224</v>
      </c>
      <c r="J355">
        <f t="shared" si="41"/>
        <v>14</v>
      </c>
      <c r="K355" t="str">
        <f t="shared" si="42"/>
        <v>medium</v>
      </c>
      <c r="L355" s="1">
        <f t="shared" si="43"/>
        <v>467501.60514888336</v>
      </c>
      <c r="M355" cm="1">
        <f t="array" ref="M355">SUM(COUNTIF(E355:E3931,{"Petrol","Diesel","CNG","LPG","Electric"}))</f>
        <v>3224</v>
      </c>
      <c r="N355">
        <f t="shared" si="44"/>
        <v>3224</v>
      </c>
      <c r="O355" cm="1">
        <f t="array" ref="O355">SUM(COUNTIF(F355:F3931,{"Individual","Dealer","Trustmark Dealer"}))</f>
        <v>3224</v>
      </c>
      <c r="P355">
        <f t="shared" si="45"/>
        <v>2206</v>
      </c>
      <c r="Q355">
        <f t="shared" si="46"/>
        <v>0.61631513647642677</v>
      </c>
      <c r="R355" s="16">
        <f t="shared" si="47"/>
        <v>1214063.1605053246</v>
      </c>
    </row>
    <row r="356" spans="1:18" x14ac:dyDescent="0.3">
      <c r="A356" t="s">
        <v>411</v>
      </c>
      <c r="B356">
        <v>2018</v>
      </c>
      <c r="C356" s="1">
        <v>325000</v>
      </c>
      <c r="D356">
        <v>35000</v>
      </c>
      <c r="E356" t="s">
        <v>10</v>
      </c>
      <c r="F356" t="s">
        <v>25</v>
      </c>
      <c r="G356" t="s">
        <v>12</v>
      </c>
      <c r="H356" t="s">
        <v>121</v>
      </c>
      <c r="I356">
        <f t="shared" si="40"/>
        <v>3223</v>
      </c>
      <c r="J356">
        <f t="shared" si="41"/>
        <v>8</v>
      </c>
      <c r="K356" t="str">
        <f t="shared" si="42"/>
        <v>budget</v>
      </c>
      <c r="L356" s="1">
        <f t="shared" si="43"/>
        <v>467476.00837728824</v>
      </c>
      <c r="M356" cm="1">
        <f t="array" ref="M356">SUM(COUNTIF(E356:E3932,{"Petrol","Diesel","CNG","LPG","Electric"}))</f>
        <v>3223</v>
      </c>
      <c r="N356">
        <f t="shared" si="44"/>
        <v>3223</v>
      </c>
      <c r="O356" cm="1">
        <f t="array" ref="O356">SUM(COUNTIF(F356:F3932,{"Individual","Dealer","Trustmark Dealer"}))</f>
        <v>3223</v>
      </c>
      <c r="P356">
        <f t="shared" si="45"/>
        <v>2205</v>
      </c>
      <c r="Q356">
        <f t="shared" si="46"/>
        <v>0.61619609059882097</v>
      </c>
      <c r="R356" s="16">
        <f t="shared" si="47"/>
        <v>1214096.4694731501</v>
      </c>
    </row>
    <row r="357" spans="1:18" x14ac:dyDescent="0.3">
      <c r="A357" t="s">
        <v>412</v>
      </c>
      <c r="B357">
        <v>2017</v>
      </c>
      <c r="C357" s="1">
        <v>860000</v>
      </c>
      <c r="D357">
        <v>82080</v>
      </c>
      <c r="E357" t="s">
        <v>14</v>
      </c>
      <c r="F357" t="s">
        <v>25</v>
      </c>
      <c r="G357" t="s">
        <v>19</v>
      </c>
      <c r="H357" t="s">
        <v>121</v>
      </c>
      <c r="I357">
        <f t="shared" si="40"/>
        <v>3222</v>
      </c>
      <c r="J357">
        <f t="shared" si="41"/>
        <v>9</v>
      </c>
      <c r="K357" t="str">
        <f t="shared" si="42"/>
        <v>medium</v>
      </c>
      <c r="L357" s="1">
        <f t="shared" si="43"/>
        <v>467520.22811918065</v>
      </c>
      <c r="M357" cm="1">
        <f t="array" ref="M357">SUM(COUNTIF(E357:E3933,{"Petrol","Diesel","CNG","LPG","Electric"}))</f>
        <v>3222</v>
      </c>
      <c r="N357">
        <f t="shared" si="44"/>
        <v>3222</v>
      </c>
      <c r="O357" cm="1">
        <f t="array" ref="O357">SUM(COUNTIF(F357:F3933,{"Individual","Dealer","Trustmark Dealer"}))</f>
        <v>3222</v>
      </c>
      <c r="P357">
        <f t="shared" si="45"/>
        <v>2205</v>
      </c>
      <c r="Q357">
        <f t="shared" si="46"/>
        <v>0.61607697082557422</v>
      </c>
      <c r="R357" s="16">
        <f t="shared" si="47"/>
        <v>1214100.5583204094</v>
      </c>
    </row>
    <row r="358" spans="1:18" x14ac:dyDescent="0.3">
      <c r="A358" t="s">
        <v>195</v>
      </c>
      <c r="B358">
        <v>2012</v>
      </c>
      <c r="C358" s="1">
        <v>600000</v>
      </c>
      <c r="D358">
        <v>200000</v>
      </c>
      <c r="E358" t="s">
        <v>14</v>
      </c>
      <c r="F358" t="s">
        <v>25</v>
      </c>
      <c r="G358" t="s">
        <v>12</v>
      </c>
      <c r="H358" t="s">
        <v>121</v>
      </c>
      <c r="I358">
        <f t="shared" si="40"/>
        <v>3221</v>
      </c>
      <c r="J358">
        <f t="shared" si="41"/>
        <v>14</v>
      </c>
      <c r="K358" t="str">
        <f t="shared" si="42"/>
        <v>medium</v>
      </c>
      <c r="L358" s="1">
        <f t="shared" si="43"/>
        <v>467398.37783297111</v>
      </c>
      <c r="M358" cm="1">
        <f t="array" ref="M358">SUM(COUNTIF(E358:E3934,{"Petrol","Diesel","CNG","LPG","Electric"}))</f>
        <v>3221</v>
      </c>
      <c r="N358">
        <f t="shared" si="44"/>
        <v>3221</v>
      </c>
      <c r="O358" cm="1">
        <f t="array" ref="O358">SUM(COUNTIF(F358:F3934,{"Individual","Dealer","Trustmark Dealer"}))</f>
        <v>3221</v>
      </c>
      <c r="P358">
        <f t="shared" si="45"/>
        <v>2205</v>
      </c>
      <c r="Q358">
        <f t="shared" si="46"/>
        <v>0.61595777708786092</v>
      </c>
      <c r="R358" s="16">
        <f t="shared" si="47"/>
        <v>1213943.1390531182</v>
      </c>
    </row>
    <row r="359" spans="1:18" x14ac:dyDescent="0.3">
      <c r="A359" t="s">
        <v>413</v>
      </c>
      <c r="B359">
        <v>2009</v>
      </c>
      <c r="C359" s="1">
        <v>125000</v>
      </c>
      <c r="D359">
        <v>70000</v>
      </c>
      <c r="E359" t="s">
        <v>10</v>
      </c>
      <c r="F359" t="s">
        <v>25</v>
      </c>
      <c r="G359" t="s">
        <v>12</v>
      </c>
      <c r="H359" t="s">
        <v>121</v>
      </c>
      <c r="I359">
        <f t="shared" si="40"/>
        <v>3220</v>
      </c>
      <c r="J359">
        <f t="shared" si="41"/>
        <v>17</v>
      </c>
      <c r="K359" t="str">
        <f t="shared" si="42"/>
        <v>budget</v>
      </c>
      <c r="L359" s="1">
        <f t="shared" si="43"/>
        <v>467357.19720496895</v>
      </c>
      <c r="M359" cm="1">
        <f t="array" ref="M359">SUM(COUNTIF(E359:E3935,{"Petrol","Diesel","CNG","LPG","Electric"}))</f>
        <v>3220</v>
      </c>
      <c r="N359">
        <f t="shared" si="44"/>
        <v>3220</v>
      </c>
      <c r="O359" cm="1">
        <f t="array" ref="O359">SUM(COUNTIF(F359:F3935,{"Individual","Dealer","Trustmark Dealer"}))</f>
        <v>3220</v>
      </c>
      <c r="P359">
        <f t="shared" si="45"/>
        <v>2204</v>
      </c>
      <c r="Q359">
        <f t="shared" si="46"/>
        <v>0.6158385093167702</v>
      </c>
      <c r="R359" s="16">
        <f t="shared" si="47"/>
        <v>1213945.6244419019</v>
      </c>
    </row>
    <row r="360" spans="1:18" x14ac:dyDescent="0.3">
      <c r="A360" t="s">
        <v>120</v>
      </c>
      <c r="B360">
        <v>2000</v>
      </c>
      <c r="C360" s="1">
        <v>60000</v>
      </c>
      <c r="D360">
        <v>40000</v>
      </c>
      <c r="E360" t="s">
        <v>10</v>
      </c>
      <c r="F360" t="s">
        <v>25</v>
      </c>
      <c r="G360" t="s">
        <v>12</v>
      </c>
      <c r="H360" t="s">
        <v>154</v>
      </c>
      <c r="I360">
        <f t="shared" si="40"/>
        <v>3219</v>
      </c>
      <c r="J360">
        <f t="shared" si="41"/>
        <v>26</v>
      </c>
      <c r="K360" t="str">
        <f t="shared" si="42"/>
        <v>budget</v>
      </c>
      <c r="L360" s="1">
        <f t="shared" si="43"/>
        <v>467463.55234544887</v>
      </c>
      <c r="M360" cm="1">
        <f t="array" ref="M360">SUM(COUNTIF(E360:E3936,{"Petrol","Diesel","CNG","LPG","Electric"}))</f>
        <v>3219</v>
      </c>
      <c r="N360">
        <f t="shared" si="44"/>
        <v>3219</v>
      </c>
      <c r="O360" cm="1">
        <f t="array" ref="O360">SUM(COUNTIF(F360:F3936,{"Individual","Dealer","Trustmark Dealer"}))</f>
        <v>3219</v>
      </c>
      <c r="P360">
        <f t="shared" si="45"/>
        <v>2203</v>
      </c>
      <c r="Q360">
        <f t="shared" si="46"/>
        <v>0.61571916744330535</v>
      </c>
      <c r="R360" s="16">
        <f t="shared" si="47"/>
        <v>1214079.4202785871</v>
      </c>
    </row>
    <row r="361" spans="1:18" x14ac:dyDescent="0.3">
      <c r="A361" t="s">
        <v>383</v>
      </c>
      <c r="B361">
        <v>2010</v>
      </c>
      <c r="C361" s="1">
        <v>300000</v>
      </c>
      <c r="D361">
        <v>120000</v>
      </c>
      <c r="E361" t="s">
        <v>14</v>
      </c>
      <c r="F361" t="s">
        <v>25</v>
      </c>
      <c r="G361" t="s">
        <v>12</v>
      </c>
      <c r="H361" t="s">
        <v>154</v>
      </c>
      <c r="I361">
        <f t="shared" si="40"/>
        <v>3218</v>
      </c>
      <c r="J361">
        <f t="shared" si="41"/>
        <v>16</v>
      </c>
      <c r="K361" t="str">
        <f t="shared" si="42"/>
        <v>budget</v>
      </c>
      <c r="L361" s="1">
        <f t="shared" si="43"/>
        <v>467590.17246737104</v>
      </c>
      <c r="M361" cm="1">
        <f t="array" ref="M361">SUM(COUNTIF(E361:E3937,{"Petrol","Diesel","CNG","LPG","Electric"}))</f>
        <v>3218</v>
      </c>
      <c r="N361">
        <f t="shared" si="44"/>
        <v>3218</v>
      </c>
      <c r="O361" cm="1">
        <f t="array" ref="O361">SUM(COUNTIF(F361:F3937,{"Individual","Dealer","Trustmark Dealer"}))</f>
        <v>3218</v>
      </c>
      <c r="P361">
        <f t="shared" si="45"/>
        <v>2202</v>
      </c>
      <c r="Q361">
        <f t="shared" si="46"/>
        <v>0.61591050341827225</v>
      </c>
      <c r="R361" s="16">
        <f t="shared" si="47"/>
        <v>1214255.5701656768</v>
      </c>
    </row>
    <row r="362" spans="1:18" x14ac:dyDescent="0.3">
      <c r="A362" t="s">
        <v>414</v>
      </c>
      <c r="B362">
        <v>2007</v>
      </c>
      <c r="C362" s="1">
        <v>190000</v>
      </c>
      <c r="D362">
        <v>60000</v>
      </c>
      <c r="E362" t="s">
        <v>10</v>
      </c>
      <c r="F362" t="s">
        <v>25</v>
      </c>
      <c r="G362" t="s">
        <v>12</v>
      </c>
      <c r="H362" t="s">
        <v>154</v>
      </c>
      <c r="I362">
        <f t="shared" si="40"/>
        <v>3217</v>
      </c>
      <c r="J362">
        <f t="shared" si="41"/>
        <v>19</v>
      </c>
      <c r="K362" t="str">
        <f t="shared" si="42"/>
        <v>budget</v>
      </c>
      <c r="L362" s="1">
        <f t="shared" si="43"/>
        <v>467642.267640659</v>
      </c>
      <c r="M362" cm="1">
        <f t="array" ref="M362">SUM(COUNTIF(E362:E3938,{"Petrol","Diesel","CNG","LPG","Electric"}))</f>
        <v>3217</v>
      </c>
      <c r="N362">
        <f t="shared" si="44"/>
        <v>3217</v>
      </c>
      <c r="O362" cm="1">
        <f t="array" ref="O362">SUM(COUNTIF(F362:F3938,{"Individual","Dealer","Trustmark Dealer"}))</f>
        <v>3217</v>
      </c>
      <c r="P362">
        <f t="shared" si="45"/>
        <v>2201</v>
      </c>
      <c r="Q362">
        <f t="shared" si="46"/>
        <v>0.61610195834628534</v>
      </c>
      <c r="R362" s="16">
        <f t="shared" si="47"/>
        <v>1214442.9015007189</v>
      </c>
    </row>
    <row r="363" spans="1:18" x14ac:dyDescent="0.3">
      <c r="A363" t="s">
        <v>223</v>
      </c>
      <c r="B363">
        <v>2013</v>
      </c>
      <c r="C363" s="1">
        <v>400000</v>
      </c>
      <c r="D363">
        <v>110000</v>
      </c>
      <c r="E363" t="s">
        <v>14</v>
      </c>
      <c r="F363" t="s">
        <v>25</v>
      </c>
      <c r="G363" t="s">
        <v>12</v>
      </c>
      <c r="H363" t="s">
        <v>121</v>
      </c>
      <c r="I363">
        <f t="shared" si="40"/>
        <v>3216</v>
      </c>
      <c r="J363">
        <f t="shared" si="41"/>
        <v>13</v>
      </c>
      <c r="K363" t="str">
        <f t="shared" si="42"/>
        <v>budget</v>
      </c>
      <c r="L363" s="1">
        <f t="shared" si="43"/>
        <v>467728.59919154231</v>
      </c>
      <c r="M363" cm="1">
        <f t="array" ref="M363">SUM(COUNTIF(E363:E3939,{"Petrol","Diesel","CNG","LPG","Electric"}))</f>
        <v>3216</v>
      </c>
      <c r="N363">
        <f t="shared" si="44"/>
        <v>3216</v>
      </c>
      <c r="O363" cm="1">
        <f t="array" ref="O363">SUM(COUNTIF(F363:F3939,{"Individual","Dealer","Trustmark Dealer"}))</f>
        <v>3216</v>
      </c>
      <c r="P363">
        <f t="shared" si="45"/>
        <v>2200</v>
      </c>
      <c r="Q363">
        <f t="shared" si="46"/>
        <v>0.61629353233830841</v>
      </c>
      <c r="R363" s="16">
        <f t="shared" si="47"/>
        <v>1214534.8645694801</v>
      </c>
    </row>
    <row r="364" spans="1:18" x14ac:dyDescent="0.3">
      <c r="A364" t="s">
        <v>415</v>
      </c>
      <c r="B364">
        <v>2011</v>
      </c>
      <c r="C364" s="1">
        <v>260000</v>
      </c>
      <c r="D364">
        <v>97000</v>
      </c>
      <c r="E364" t="s">
        <v>14</v>
      </c>
      <c r="F364" t="s">
        <v>25</v>
      </c>
      <c r="G364" t="s">
        <v>12</v>
      </c>
      <c r="H364" t="s">
        <v>126</v>
      </c>
      <c r="I364">
        <f t="shared" si="40"/>
        <v>3215</v>
      </c>
      <c r="J364">
        <f t="shared" si="41"/>
        <v>15</v>
      </c>
      <c r="K364" t="str">
        <f t="shared" si="42"/>
        <v>budget</v>
      </c>
      <c r="L364" s="1">
        <f t="shared" si="43"/>
        <v>467749.66562986001</v>
      </c>
      <c r="M364" cm="1">
        <f t="array" ref="M364">SUM(COUNTIF(E364:E3940,{"Petrol","Diesel","CNG","LPG","Electric"}))</f>
        <v>3215</v>
      </c>
      <c r="N364">
        <f t="shared" si="44"/>
        <v>3215</v>
      </c>
      <c r="O364" cm="1">
        <f t="array" ref="O364">SUM(COUNTIF(F364:F3940,{"Individual","Dealer","Trustmark Dealer"}))</f>
        <v>3215</v>
      </c>
      <c r="P364">
        <f t="shared" si="45"/>
        <v>2199</v>
      </c>
      <c r="Q364">
        <f t="shared" si="46"/>
        <v>0.61617418351477449</v>
      </c>
      <c r="R364" s="16">
        <f t="shared" si="47"/>
        <v>1214660.7746114705</v>
      </c>
    </row>
    <row r="365" spans="1:18" x14ac:dyDescent="0.3">
      <c r="A365" t="s">
        <v>416</v>
      </c>
      <c r="B365">
        <v>2017</v>
      </c>
      <c r="C365" s="1">
        <v>400000</v>
      </c>
      <c r="D365">
        <v>30000</v>
      </c>
      <c r="E365" t="s">
        <v>10</v>
      </c>
      <c r="F365" t="s">
        <v>25</v>
      </c>
      <c r="G365" t="s">
        <v>12</v>
      </c>
      <c r="H365" t="s">
        <v>121</v>
      </c>
      <c r="I365">
        <f t="shared" si="40"/>
        <v>3214</v>
      </c>
      <c r="J365">
        <f t="shared" si="41"/>
        <v>9</v>
      </c>
      <c r="K365" t="str">
        <f t="shared" si="42"/>
        <v>budget</v>
      </c>
      <c r="L365" s="1">
        <f t="shared" si="43"/>
        <v>467814.30460485374</v>
      </c>
      <c r="M365" cm="1">
        <f t="array" ref="M365">SUM(COUNTIF(E365:E3941,{"Petrol","Diesel","CNG","LPG","Electric"}))</f>
        <v>3214</v>
      </c>
      <c r="N365">
        <f t="shared" si="44"/>
        <v>3214</v>
      </c>
      <c r="O365" cm="1">
        <f t="array" ref="O365">SUM(COUNTIF(F365:F3941,{"Individual","Dealer","Trustmark Dealer"}))</f>
        <v>3214</v>
      </c>
      <c r="P365">
        <f t="shared" si="45"/>
        <v>2198</v>
      </c>
      <c r="Q365">
        <f t="shared" si="46"/>
        <v>0.61636589919103923</v>
      </c>
      <c r="R365" s="16">
        <f t="shared" si="47"/>
        <v>1214873.2064425319</v>
      </c>
    </row>
    <row r="366" spans="1:18" x14ac:dyDescent="0.3">
      <c r="A366" t="s">
        <v>417</v>
      </c>
      <c r="B366">
        <v>2010</v>
      </c>
      <c r="C366" s="1">
        <v>250000</v>
      </c>
      <c r="D366">
        <v>40000</v>
      </c>
      <c r="E366" t="s">
        <v>10</v>
      </c>
      <c r="F366" t="s">
        <v>25</v>
      </c>
      <c r="G366" t="s">
        <v>12</v>
      </c>
      <c r="H366" t="s">
        <v>121</v>
      </c>
      <c r="I366">
        <f t="shared" si="40"/>
        <v>3213</v>
      </c>
      <c r="J366">
        <f t="shared" si="41"/>
        <v>16</v>
      </c>
      <c r="K366" t="str">
        <f t="shared" si="42"/>
        <v>budget</v>
      </c>
      <c r="L366" s="1">
        <f t="shared" si="43"/>
        <v>467835.41083099908</v>
      </c>
      <c r="M366" cm="1">
        <f t="array" ref="M366">SUM(COUNTIF(E366:E3942,{"Petrol","Diesel","CNG","LPG","Electric"}))</f>
        <v>3213</v>
      </c>
      <c r="N366">
        <f t="shared" si="44"/>
        <v>3213</v>
      </c>
      <c r="O366" cm="1">
        <f t="array" ref="O366">SUM(COUNTIF(F366:F3942,{"Individual","Dealer","Trustmark Dealer"}))</f>
        <v>3213</v>
      </c>
      <c r="P366">
        <f t="shared" si="45"/>
        <v>2198</v>
      </c>
      <c r="Q366">
        <f t="shared" si="46"/>
        <v>0.61624649859943981</v>
      </c>
      <c r="R366" s="16">
        <f t="shared" si="47"/>
        <v>1214828.8367797385</v>
      </c>
    </row>
    <row r="367" spans="1:18" x14ac:dyDescent="0.3">
      <c r="A367" t="s">
        <v>162</v>
      </c>
      <c r="B367">
        <v>2019</v>
      </c>
      <c r="C367" s="1">
        <v>600000</v>
      </c>
      <c r="D367">
        <v>10000</v>
      </c>
      <c r="E367" t="s">
        <v>10</v>
      </c>
      <c r="F367" t="s">
        <v>25</v>
      </c>
      <c r="G367" t="s">
        <v>12</v>
      </c>
      <c r="H367" t="s">
        <v>121</v>
      </c>
      <c r="I367">
        <f t="shared" si="40"/>
        <v>3212</v>
      </c>
      <c r="J367">
        <f t="shared" si="41"/>
        <v>7</v>
      </c>
      <c r="K367" t="str">
        <f t="shared" si="42"/>
        <v>medium</v>
      </c>
      <c r="L367" s="1">
        <f t="shared" si="43"/>
        <v>467903.23007471982</v>
      </c>
      <c r="M367" cm="1">
        <f t="array" ref="M367">SUM(COUNTIF(E367:E3943,{"Petrol","Diesel","CNG","LPG","Electric"}))</f>
        <v>3212</v>
      </c>
      <c r="N367">
        <f t="shared" si="44"/>
        <v>3212</v>
      </c>
      <c r="O367" cm="1">
        <f t="array" ref="O367">SUM(COUNTIF(F367:F3943,{"Individual","Dealer","Trustmark Dealer"}))</f>
        <v>3212</v>
      </c>
      <c r="P367">
        <f t="shared" si="45"/>
        <v>2197</v>
      </c>
      <c r="Q367">
        <f t="shared" si="46"/>
        <v>0.61612702366127026</v>
      </c>
      <c r="R367" s="16">
        <f t="shared" si="47"/>
        <v>1214881.9386778518</v>
      </c>
    </row>
    <row r="368" spans="1:18" x14ac:dyDescent="0.3">
      <c r="A368" t="s">
        <v>418</v>
      </c>
      <c r="B368">
        <v>2010</v>
      </c>
      <c r="C368" s="1">
        <v>175000</v>
      </c>
      <c r="D368">
        <v>52047</v>
      </c>
      <c r="E368" t="s">
        <v>10</v>
      </c>
      <c r="F368" t="s">
        <v>25</v>
      </c>
      <c r="G368" t="s">
        <v>12</v>
      </c>
      <c r="H368" t="s">
        <v>121</v>
      </c>
      <c r="I368">
        <f t="shared" si="40"/>
        <v>3211</v>
      </c>
      <c r="J368">
        <f t="shared" si="41"/>
        <v>16</v>
      </c>
      <c r="K368" t="str">
        <f t="shared" si="42"/>
        <v>budget</v>
      </c>
      <c r="L368" s="1">
        <f t="shared" si="43"/>
        <v>467862.09124883212</v>
      </c>
      <c r="M368" cm="1">
        <f t="array" ref="M368">SUM(COUNTIF(E368:E3944,{"Petrol","Diesel","CNG","LPG","Electric"}))</f>
        <v>3211</v>
      </c>
      <c r="N368">
        <f t="shared" si="44"/>
        <v>3211</v>
      </c>
      <c r="O368" cm="1">
        <f t="array" ref="O368">SUM(COUNTIF(F368:F3944,{"Individual","Dealer","Trustmark Dealer"}))</f>
        <v>3211</v>
      </c>
      <c r="P368">
        <f t="shared" si="45"/>
        <v>2197</v>
      </c>
      <c r="Q368">
        <f t="shared" si="46"/>
        <v>0.61600747430706948</v>
      </c>
      <c r="R368" s="16">
        <f t="shared" si="47"/>
        <v>1214707.3933435618</v>
      </c>
    </row>
    <row r="369" spans="1:18" x14ac:dyDescent="0.3">
      <c r="A369" t="s">
        <v>419</v>
      </c>
      <c r="B369">
        <v>2011</v>
      </c>
      <c r="C369" s="1">
        <v>450000</v>
      </c>
      <c r="D369">
        <v>200000</v>
      </c>
      <c r="E369" t="s">
        <v>14</v>
      </c>
      <c r="F369" t="s">
        <v>25</v>
      </c>
      <c r="G369" t="s">
        <v>12</v>
      </c>
      <c r="H369" t="s">
        <v>154</v>
      </c>
      <c r="I369">
        <f t="shared" si="40"/>
        <v>3210</v>
      </c>
      <c r="J369">
        <f t="shared" si="41"/>
        <v>15</v>
      </c>
      <c r="K369" t="str">
        <f t="shared" si="42"/>
        <v>budget</v>
      </c>
      <c r="L369" s="1">
        <f t="shared" si="43"/>
        <v>467953.32554517133</v>
      </c>
      <c r="M369" cm="1">
        <f t="array" ref="M369">SUM(COUNTIF(E369:E3945,{"Petrol","Diesel","CNG","LPG","Electric"}))</f>
        <v>3210</v>
      </c>
      <c r="N369">
        <f t="shared" si="44"/>
        <v>3210</v>
      </c>
      <c r="O369" cm="1">
        <f t="array" ref="O369">SUM(COUNTIF(F369:F3945,{"Individual","Dealer","Trustmark Dealer"}))</f>
        <v>3210</v>
      </c>
      <c r="P369">
        <f t="shared" si="45"/>
        <v>2196</v>
      </c>
      <c r="Q369">
        <f t="shared" si="46"/>
        <v>0.61588785046728967</v>
      </c>
      <c r="R369" s="16">
        <f t="shared" si="47"/>
        <v>1214809.3134450347</v>
      </c>
    </row>
    <row r="370" spans="1:18" x14ac:dyDescent="0.3">
      <c r="A370" t="s">
        <v>420</v>
      </c>
      <c r="B370">
        <v>2019</v>
      </c>
      <c r="C370" s="1">
        <v>350000</v>
      </c>
      <c r="D370">
        <v>15000</v>
      </c>
      <c r="E370" t="s">
        <v>10</v>
      </c>
      <c r="F370" t="s">
        <v>25</v>
      </c>
      <c r="G370" t="s">
        <v>19</v>
      </c>
      <c r="H370" t="s">
        <v>126</v>
      </c>
      <c r="I370">
        <f t="shared" si="40"/>
        <v>3209</v>
      </c>
      <c r="J370">
        <f t="shared" si="41"/>
        <v>7</v>
      </c>
      <c r="K370" t="str">
        <f t="shared" si="42"/>
        <v>budget</v>
      </c>
      <c r="L370" s="1">
        <f t="shared" si="43"/>
        <v>467958.92022436898</v>
      </c>
      <c r="M370" cm="1">
        <f t="array" ref="M370">SUM(COUNTIF(E370:E3946,{"Petrol","Diesel","CNG","LPG","Electric"}))</f>
        <v>3209</v>
      </c>
      <c r="N370">
        <f t="shared" si="44"/>
        <v>3209</v>
      </c>
      <c r="O370" cm="1">
        <f t="array" ref="O370">SUM(COUNTIF(F370:F3946,{"Individual","Dealer","Trustmark Dealer"}))</f>
        <v>3209</v>
      </c>
      <c r="P370">
        <f t="shared" si="45"/>
        <v>2195</v>
      </c>
      <c r="Q370">
        <f t="shared" si="46"/>
        <v>0.61607977563103766</v>
      </c>
      <c r="R370" s="16">
        <f t="shared" si="47"/>
        <v>1214904.7235869984</v>
      </c>
    </row>
    <row r="371" spans="1:18" x14ac:dyDescent="0.3">
      <c r="A371" t="s">
        <v>421</v>
      </c>
      <c r="B371">
        <v>2018</v>
      </c>
      <c r="C371" s="1">
        <v>800000</v>
      </c>
      <c r="D371">
        <v>50000</v>
      </c>
      <c r="E371" t="s">
        <v>14</v>
      </c>
      <c r="F371" t="s">
        <v>25</v>
      </c>
      <c r="G371" t="s">
        <v>12</v>
      </c>
      <c r="H371" t="s">
        <v>121</v>
      </c>
      <c r="I371">
        <f t="shared" si="40"/>
        <v>3208</v>
      </c>
      <c r="J371">
        <f t="shared" si="41"/>
        <v>8</v>
      </c>
      <c r="K371" t="str">
        <f t="shared" si="42"/>
        <v>medium</v>
      </c>
      <c r="L371" s="1">
        <f t="shared" si="43"/>
        <v>467995.69046134665</v>
      </c>
      <c r="M371" cm="1">
        <f t="array" ref="M371">SUM(COUNTIF(E371:E3947,{"Petrol","Diesel","CNG","LPG","Electric"}))</f>
        <v>3208</v>
      </c>
      <c r="N371">
        <f t="shared" si="44"/>
        <v>3208</v>
      </c>
      <c r="O371" cm="1">
        <f t="array" ref="O371">SUM(COUNTIF(F371:F3947,{"Individual","Dealer","Trustmark Dealer"}))</f>
        <v>3208</v>
      </c>
      <c r="P371">
        <f t="shared" si="45"/>
        <v>2195</v>
      </c>
      <c r="Q371">
        <f t="shared" si="46"/>
        <v>0.61627182044887785</v>
      </c>
      <c r="R371" s="16">
        <f t="shared" si="47"/>
        <v>1214892.7699687337</v>
      </c>
    </row>
    <row r="372" spans="1:18" x14ac:dyDescent="0.3">
      <c r="A372" t="s">
        <v>422</v>
      </c>
      <c r="B372">
        <v>2011</v>
      </c>
      <c r="C372" s="1">
        <v>250000</v>
      </c>
      <c r="D372">
        <v>70000</v>
      </c>
      <c r="E372" t="s">
        <v>10</v>
      </c>
      <c r="F372" t="s">
        <v>25</v>
      </c>
      <c r="G372" t="s">
        <v>12</v>
      </c>
      <c r="H372" t="s">
        <v>126</v>
      </c>
      <c r="I372">
        <f t="shared" si="40"/>
        <v>3207</v>
      </c>
      <c r="J372">
        <f t="shared" si="41"/>
        <v>15</v>
      </c>
      <c r="K372" t="str">
        <f t="shared" si="42"/>
        <v>budget</v>
      </c>
      <c r="L372" s="1">
        <f t="shared" si="43"/>
        <v>467892.16557530401</v>
      </c>
      <c r="M372" cm="1">
        <f t="array" ref="M372">SUM(COUNTIF(E372:E3948,{"Petrol","Diesel","CNG","LPG","Electric"}))</f>
        <v>3207</v>
      </c>
      <c r="N372">
        <f t="shared" si="44"/>
        <v>3207</v>
      </c>
      <c r="O372" cm="1">
        <f t="array" ref="O372">SUM(COUNTIF(F372:F3948,{"Individual","Dealer","Trustmark Dealer"}))</f>
        <v>3207</v>
      </c>
      <c r="P372">
        <f t="shared" si="45"/>
        <v>2195</v>
      </c>
      <c r="Q372">
        <f t="shared" si="46"/>
        <v>0.61615216713439347</v>
      </c>
      <c r="R372" s="16">
        <f t="shared" si="47"/>
        <v>1214772.1151448446</v>
      </c>
    </row>
    <row r="373" spans="1:18" x14ac:dyDescent="0.3">
      <c r="A373" t="s">
        <v>423</v>
      </c>
      <c r="B373">
        <v>2019</v>
      </c>
      <c r="C373" s="1">
        <v>600000</v>
      </c>
      <c r="D373">
        <v>10000</v>
      </c>
      <c r="E373" t="s">
        <v>10</v>
      </c>
      <c r="F373" t="s">
        <v>25</v>
      </c>
      <c r="G373" t="s">
        <v>12</v>
      </c>
      <c r="H373" t="s">
        <v>121</v>
      </c>
      <c r="I373">
        <f t="shared" si="40"/>
        <v>3206</v>
      </c>
      <c r="J373">
        <f t="shared" si="41"/>
        <v>7</v>
      </c>
      <c r="K373" t="str">
        <f t="shared" si="42"/>
        <v>medium</v>
      </c>
      <c r="L373" s="1">
        <f t="shared" si="43"/>
        <v>467960.129444791</v>
      </c>
      <c r="M373" cm="1">
        <f t="array" ref="M373">SUM(COUNTIF(E373:E3949,{"Petrol","Diesel","CNG","LPG","Electric"}))</f>
        <v>3206</v>
      </c>
      <c r="N373">
        <f t="shared" si="44"/>
        <v>3206</v>
      </c>
      <c r="O373" cm="1">
        <f t="array" ref="O373">SUM(COUNTIF(F373:F3949,{"Individual","Dealer","Trustmark Dealer"}))</f>
        <v>3206</v>
      </c>
      <c r="P373">
        <f t="shared" si="45"/>
        <v>2194</v>
      </c>
      <c r="Q373">
        <f t="shared" si="46"/>
        <v>0.61634435433562074</v>
      </c>
      <c r="R373" s="16">
        <f t="shared" si="47"/>
        <v>1214825.3349899198</v>
      </c>
    </row>
    <row r="374" spans="1:18" x14ac:dyDescent="0.3">
      <c r="A374" t="s">
        <v>267</v>
      </c>
      <c r="B374">
        <v>2017</v>
      </c>
      <c r="C374" s="1">
        <v>600000</v>
      </c>
      <c r="D374">
        <v>90000</v>
      </c>
      <c r="E374" t="s">
        <v>14</v>
      </c>
      <c r="F374" t="s">
        <v>25</v>
      </c>
      <c r="G374" t="s">
        <v>12</v>
      </c>
      <c r="H374" t="s">
        <v>121</v>
      </c>
      <c r="I374">
        <f t="shared" si="40"/>
        <v>3205</v>
      </c>
      <c r="J374">
        <f t="shared" si="41"/>
        <v>9</v>
      </c>
      <c r="K374" t="str">
        <f t="shared" si="42"/>
        <v>medium</v>
      </c>
      <c r="L374" s="1">
        <f t="shared" si="43"/>
        <v>467918.93135725427</v>
      </c>
      <c r="M374" cm="1">
        <f t="array" ref="M374">SUM(COUNTIF(E374:E3950,{"Petrol","Diesel","CNG","LPG","Electric"}))</f>
        <v>3205</v>
      </c>
      <c r="N374">
        <f t="shared" si="44"/>
        <v>3205</v>
      </c>
      <c r="O374" cm="1">
        <f t="array" ref="O374">SUM(COUNTIF(F374:F3950,{"Individual","Dealer","Trustmark Dealer"}))</f>
        <v>3205</v>
      </c>
      <c r="P374">
        <f t="shared" si="45"/>
        <v>2194</v>
      </c>
      <c r="Q374">
        <f t="shared" si="46"/>
        <v>0.61622464898595941</v>
      </c>
      <c r="R374" s="16">
        <f t="shared" si="47"/>
        <v>1214650.313764995</v>
      </c>
    </row>
    <row r="375" spans="1:18" x14ac:dyDescent="0.3">
      <c r="A375" t="s">
        <v>354</v>
      </c>
      <c r="B375">
        <v>2016</v>
      </c>
      <c r="C375" s="1">
        <v>130000</v>
      </c>
      <c r="D375">
        <v>40000</v>
      </c>
      <c r="E375" t="s">
        <v>10</v>
      </c>
      <c r="F375" t="s">
        <v>25</v>
      </c>
      <c r="G375" t="s">
        <v>12</v>
      </c>
      <c r="H375" t="s">
        <v>121</v>
      </c>
      <c r="I375">
        <f t="shared" si="40"/>
        <v>3204</v>
      </c>
      <c r="J375">
        <f t="shared" si="41"/>
        <v>10</v>
      </c>
      <c r="K375" t="str">
        <f t="shared" si="42"/>
        <v>budget</v>
      </c>
      <c r="L375" s="1">
        <f t="shared" si="43"/>
        <v>467877.70755305869</v>
      </c>
      <c r="M375" cm="1">
        <f t="array" ref="M375">SUM(COUNTIF(E375:E3951,{"Petrol","Diesel","CNG","LPG","Electric"}))</f>
        <v>3204</v>
      </c>
      <c r="N375">
        <f t="shared" si="44"/>
        <v>3204</v>
      </c>
      <c r="O375" cm="1">
        <f t="array" ref="O375">SUM(COUNTIF(F375:F3951,{"Individual","Dealer","Trustmark Dealer"}))</f>
        <v>3204</v>
      </c>
      <c r="P375">
        <f t="shared" si="45"/>
        <v>2194</v>
      </c>
      <c r="Q375">
        <f t="shared" si="46"/>
        <v>0.61610486891385763</v>
      </c>
      <c r="R375" s="16">
        <f t="shared" si="47"/>
        <v>1214653.1191947227</v>
      </c>
    </row>
    <row r="376" spans="1:18" x14ac:dyDescent="0.3">
      <c r="A376" t="s">
        <v>258</v>
      </c>
      <c r="B376">
        <v>2006</v>
      </c>
      <c r="C376" s="1">
        <v>90000</v>
      </c>
      <c r="D376">
        <v>62009</v>
      </c>
      <c r="E376" t="s">
        <v>10</v>
      </c>
      <c r="F376" t="s">
        <v>25</v>
      </c>
      <c r="G376" t="s">
        <v>12</v>
      </c>
      <c r="H376" t="s">
        <v>126</v>
      </c>
      <c r="I376">
        <f t="shared" si="40"/>
        <v>3203</v>
      </c>
      <c r="J376">
        <f t="shared" si="41"/>
        <v>20</v>
      </c>
      <c r="K376" t="str">
        <f t="shared" si="42"/>
        <v>budget</v>
      </c>
      <c r="L376" s="1">
        <f t="shared" si="43"/>
        <v>467983.19544177334</v>
      </c>
      <c r="M376" cm="1">
        <f t="array" ref="M376">SUM(COUNTIF(E376:E3952,{"Petrol","Diesel","CNG","LPG","Electric"}))</f>
        <v>3203</v>
      </c>
      <c r="N376">
        <f t="shared" si="44"/>
        <v>3203</v>
      </c>
      <c r="O376" cm="1">
        <f t="array" ref="O376">SUM(COUNTIF(F376:F3952,{"Individual","Dealer","Trustmark Dealer"}))</f>
        <v>3203</v>
      </c>
      <c r="P376">
        <f t="shared" si="45"/>
        <v>2194</v>
      </c>
      <c r="Q376">
        <f t="shared" si="46"/>
        <v>0.61598501404932871</v>
      </c>
      <c r="R376" s="16">
        <f t="shared" si="47"/>
        <v>1214784.6579943085</v>
      </c>
    </row>
    <row r="377" spans="1:18" x14ac:dyDescent="0.3">
      <c r="A377" t="s">
        <v>424</v>
      </c>
      <c r="B377">
        <v>2017</v>
      </c>
      <c r="C377" s="1">
        <v>595000</v>
      </c>
      <c r="D377">
        <v>33100</v>
      </c>
      <c r="E377" t="s">
        <v>10</v>
      </c>
      <c r="F377" t="s">
        <v>25</v>
      </c>
      <c r="G377" t="s">
        <v>12</v>
      </c>
      <c r="H377" t="s">
        <v>126</v>
      </c>
      <c r="I377">
        <f t="shared" si="40"/>
        <v>3202</v>
      </c>
      <c r="J377">
        <f t="shared" si="41"/>
        <v>9</v>
      </c>
      <c r="K377" t="str">
        <f t="shared" si="42"/>
        <v>medium</v>
      </c>
      <c r="L377" s="1">
        <f t="shared" si="43"/>
        <v>468101.24141161772</v>
      </c>
      <c r="M377" cm="1">
        <f t="array" ref="M377">SUM(COUNTIF(E377:E3953,{"Petrol","Diesel","CNG","LPG","Electric"}))</f>
        <v>3202</v>
      </c>
      <c r="N377">
        <f t="shared" si="44"/>
        <v>3202</v>
      </c>
      <c r="O377" cm="1">
        <f t="array" ref="O377">SUM(COUNTIF(F377:F3953,{"Individual","Dealer","Trustmark Dealer"}))</f>
        <v>3202</v>
      </c>
      <c r="P377">
        <f t="shared" si="45"/>
        <v>2193</v>
      </c>
      <c r="Q377">
        <f t="shared" si="46"/>
        <v>0.61617738913179265</v>
      </c>
      <c r="R377" s="16">
        <f t="shared" si="47"/>
        <v>1214942.4953422935</v>
      </c>
    </row>
    <row r="378" spans="1:18" x14ac:dyDescent="0.3">
      <c r="A378" t="s">
        <v>241</v>
      </c>
      <c r="B378">
        <v>2014</v>
      </c>
      <c r="C378" s="1">
        <v>190000</v>
      </c>
      <c r="D378">
        <v>40000</v>
      </c>
      <c r="E378" t="s">
        <v>10</v>
      </c>
      <c r="F378" t="s">
        <v>25</v>
      </c>
      <c r="G378" t="s">
        <v>12</v>
      </c>
      <c r="H378" t="s">
        <v>126</v>
      </c>
      <c r="I378">
        <f t="shared" si="40"/>
        <v>3201</v>
      </c>
      <c r="J378">
        <f t="shared" si="41"/>
        <v>12</v>
      </c>
      <c r="K378" t="str">
        <f t="shared" si="42"/>
        <v>budget</v>
      </c>
      <c r="L378" s="1">
        <f t="shared" si="43"/>
        <v>468061.59793814435</v>
      </c>
      <c r="M378" cm="1">
        <f t="array" ref="M378">SUM(COUNTIF(E378:E3954,{"Petrol","Diesel","CNG","LPG","Electric"}))</f>
        <v>3201</v>
      </c>
      <c r="N378">
        <f t="shared" si="44"/>
        <v>3201</v>
      </c>
      <c r="O378" cm="1">
        <f t="array" ref="O378">SUM(COUNTIF(F378:F3954,{"Individual","Dealer","Trustmark Dealer"}))</f>
        <v>3201</v>
      </c>
      <c r="P378">
        <f t="shared" si="45"/>
        <v>2193</v>
      </c>
      <c r="Q378">
        <f t="shared" si="46"/>
        <v>0.6163698844111215</v>
      </c>
      <c r="R378" s="16">
        <f t="shared" si="47"/>
        <v>1214770.4736541321</v>
      </c>
    </row>
    <row r="379" spans="1:18" x14ac:dyDescent="0.3">
      <c r="A379" t="s">
        <v>425</v>
      </c>
      <c r="B379">
        <v>1999</v>
      </c>
      <c r="C379" s="1">
        <v>50000</v>
      </c>
      <c r="D379">
        <v>120000</v>
      </c>
      <c r="E379" t="s">
        <v>10</v>
      </c>
      <c r="F379" t="s">
        <v>25</v>
      </c>
      <c r="G379" t="s">
        <v>12</v>
      </c>
      <c r="H379" t="s">
        <v>126</v>
      </c>
      <c r="I379">
        <f t="shared" si="40"/>
        <v>3200</v>
      </c>
      <c r="J379">
        <f t="shared" si="41"/>
        <v>27</v>
      </c>
      <c r="K379" t="str">
        <f t="shared" si="42"/>
        <v>budget</v>
      </c>
      <c r="L379" s="1">
        <f t="shared" si="43"/>
        <v>468148.4921875</v>
      </c>
      <c r="M379" cm="1">
        <f t="array" ref="M379">SUM(COUNTIF(E379:E3955,{"Petrol","Diesel","CNG","LPG","Electric"}))</f>
        <v>3200</v>
      </c>
      <c r="N379">
        <f t="shared" si="44"/>
        <v>3200</v>
      </c>
      <c r="O379" cm="1">
        <f t="array" ref="O379">SUM(COUNTIF(F379:F3955,{"Individual","Dealer","Trustmark Dealer"}))</f>
        <v>3200</v>
      </c>
      <c r="P379">
        <f t="shared" si="45"/>
        <v>2192</v>
      </c>
      <c r="Q379">
        <f t="shared" si="46"/>
        <v>0.61656250000000001</v>
      </c>
      <c r="R379" s="16">
        <f t="shared" si="47"/>
        <v>1214863.1059598383</v>
      </c>
    </row>
    <row r="380" spans="1:18" x14ac:dyDescent="0.3">
      <c r="A380" t="s">
        <v>122</v>
      </c>
      <c r="B380">
        <v>2007</v>
      </c>
      <c r="C380" s="1">
        <v>95000</v>
      </c>
      <c r="D380">
        <v>80000</v>
      </c>
      <c r="E380" t="s">
        <v>10</v>
      </c>
      <c r="F380" t="s">
        <v>25</v>
      </c>
      <c r="G380" t="s">
        <v>12</v>
      </c>
      <c r="H380" t="s">
        <v>121</v>
      </c>
      <c r="I380">
        <f t="shared" si="40"/>
        <v>3199</v>
      </c>
      <c r="J380">
        <f t="shared" si="41"/>
        <v>19</v>
      </c>
      <c r="K380" t="str">
        <f t="shared" si="42"/>
        <v>budget</v>
      </c>
      <c r="L380" s="1">
        <f t="shared" si="43"/>
        <v>468279.20443888713</v>
      </c>
      <c r="M380" cm="1">
        <f t="array" ref="M380">SUM(COUNTIF(E380:E3956,{"Petrol","Diesel","CNG","LPG","Electric"}))</f>
        <v>3199</v>
      </c>
      <c r="N380">
        <f t="shared" si="44"/>
        <v>3199</v>
      </c>
      <c r="O380" cm="1">
        <f t="array" ref="O380">SUM(COUNTIF(F380:F3956,{"Individual","Dealer","Trustmark Dealer"}))</f>
        <v>3199</v>
      </c>
      <c r="P380">
        <f t="shared" si="45"/>
        <v>2191</v>
      </c>
      <c r="Q380">
        <f t="shared" si="46"/>
        <v>0.61675523601125348</v>
      </c>
      <c r="R380" s="16">
        <f t="shared" si="47"/>
        <v>1215047.4825486671</v>
      </c>
    </row>
    <row r="381" spans="1:18" x14ac:dyDescent="0.3">
      <c r="A381" t="s">
        <v>426</v>
      </c>
      <c r="B381">
        <v>2016</v>
      </c>
      <c r="C381" s="1">
        <v>1000000</v>
      </c>
      <c r="D381">
        <v>70000</v>
      </c>
      <c r="E381" t="s">
        <v>14</v>
      </c>
      <c r="F381" t="s">
        <v>25</v>
      </c>
      <c r="G381" t="s">
        <v>12</v>
      </c>
      <c r="H381" t="s">
        <v>121</v>
      </c>
      <c r="I381">
        <f t="shared" si="40"/>
        <v>3198</v>
      </c>
      <c r="J381">
        <f t="shared" si="41"/>
        <v>10</v>
      </c>
      <c r="K381" t="str">
        <f t="shared" si="42"/>
        <v>medium</v>
      </c>
      <c r="L381" s="1">
        <f t="shared" si="43"/>
        <v>468395.92714196374</v>
      </c>
      <c r="M381" cm="1">
        <f t="array" ref="M381">SUM(COUNTIF(E381:E3957,{"Petrol","Diesel","CNG","LPG","Electric"}))</f>
        <v>3198</v>
      </c>
      <c r="N381">
        <f t="shared" si="44"/>
        <v>3198</v>
      </c>
      <c r="O381" cm="1">
        <f t="array" ref="O381">SUM(COUNTIF(F381:F3957,{"Individual","Dealer","Trustmark Dealer"}))</f>
        <v>3198</v>
      </c>
      <c r="P381">
        <f t="shared" si="45"/>
        <v>2190</v>
      </c>
      <c r="Q381">
        <f t="shared" si="46"/>
        <v>0.61663539712320203</v>
      </c>
      <c r="R381" s="16">
        <f t="shared" si="47"/>
        <v>1215202.6310780183</v>
      </c>
    </row>
    <row r="382" spans="1:18" x14ac:dyDescent="0.3">
      <c r="A382" t="s">
        <v>427</v>
      </c>
      <c r="B382">
        <v>2006</v>
      </c>
      <c r="C382" s="1">
        <v>220000</v>
      </c>
      <c r="D382">
        <v>220000</v>
      </c>
      <c r="E382" t="s">
        <v>10</v>
      </c>
      <c r="F382" t="s">
        <v>25</v>
      </c>
      <c r="G382" t="s">
        <v>12</v>
      </c>
      <c r="H382" t="s">
        <v>126</v>
      </c>
      <c r="I382">
        <f t="shared" si="40"/>
        <v>3197</v>
      </c>
      <c r="J382">
        <f t="shared" si="41"/>
        <v>20</v>
      </c>
      <c r="K382" t="str">
        <f t="shared" si="42"/>
        <v>budget</v>
      </c>
      <c r="L382" s="1">
        <f t="shared" si="43"/>
        <v>468229.64497966843</v>
      </c>
      <c r="M382" cm="1">
        <f t="array" ref="M382">SUM(COUNTIF(E382:E3958,{"Petrol","Diesel","CNG","LPG","Electric"}))</f>
        <v>3197</v>
      </c>
      <c r="N382">
        <f t="shared" si="44"/>
        <v>3197</v>
      </c>
      <c r="O382" cm="1">
        <f t="array" ref="O382">SUM(COUNTIF(F382:F3958,{"Individual","Dealer","Trustmark Dealer"}))</f>
        <v>3197</v>
      </c>
      <c r="P382">
        <f t="shared" si="45"/>
        <v>2190</v>
      </c>
      <c r="Q382">
        <f t="shared" si="46"/>
        <v>0.61651548326556149</v>
      </c>
      <c r="R382" s="16">
        <f t="shared" si="47"/>
        <v>1214958.0683017224</v>
      </c>
    </row>
    <row r="383" spans="1:18" x14ac:dyDescent="0.3">
      <c r="A383" t="s">
        <v>357</v>
      </c>
      <c r="B383">
        <v>2010</v>
      </c>
      <c r="C383" s="1">
        <v>400000</v>
      </c>
      <c r="D383">
        <v>50000</v>
      </c>
      <c r="E383" t="s">
        <v>14</v>
      </c>
      <c r="F383" t="s">
        <v>25</v>
      </c>
      <c r="G383" t="s">
        <v>12</v>
      </c>
      <c r="H383" t="s">
        <v>121</v>
      </c>
      <c r="I383">
        <f t="shared" si="40"/>
        <v>3196</v>
      </c>
      <c r="J383">
        <f t="shared" si="41"/>
        <v>16</v>
      </c>
      <c r="K383" t="str">
        <f t="shared" si="42"/>
        <v>budget</v>
      </c>
      <c r="L383" s="1">
        <f t="shared" si="43"/>
        <v>468307.31382978725</v>
      </c>
      <c r="M383" cm="1">
        <f t="array" ref="M383">SUM(COUNTIF(E383:E3959,{"Petrol","Diesel","CNG","LPG","Electric"}))</f>
        <v>3196</v>
      </c>
      <c r="N383">
        <f t="shared" si="44"/>
        <v>3196</v>
      </c>
      <c r="O383" cm="1">
        <f t="array" ref="O383">SUM(COUNTIF(F383:F3959,{"Individual","Dealer","Trustmark Dealer"}))</f>
        <v>3196</v>
      </c>
      <c r="P383">
        <f t="shared" si="45"/>
        <v>2189</v>
      </c>
      <c r="Q383">
        <f t="shared" si="46"/>
        <v>0.61670838548185236</v>
      </c>
      <c r="R383" s="16">
        <f t="shared" si="47"/>
        <v>1215031.5066718722</v>
      </c>
    </row>
    <row r="384" spans="1:18" x14ac:dyDescent="0.3">
      <c r="A384" t="s">
        <v>428</v>
      </c>
      <c r="B384">
        <v>2015</v>
      </c>
      <c r="C384" s="1">
        <v>315000</v>
      </c>
      <c r="D384">
        <v>45000</v>
      </c>
      <c r="E384" t="s">
        <v>10</v>
      </c>
      <c r="F384" t="s">
        <v>25</v>
      </c>
      <c r="G384" t="s">
        <v>12</v>
      </c>
      <c r="H384" t="s">
        <v>126</v>
      </c>
      <c r="I384">
        <f t="shared" si="40"/>
        <v>3195</v>
      </c>
      <c r="J384">
        <f t="shared" si="41"/>
        <v>11</v>
      </c>
      <c r="K384" t="str">
        <f t="shared" si="42"/>
        <v>budget</v>
      </c>
      <c r="L384" s="1">
        <f t="shared" si="43"/>
        <v>468328.6932707355</v>
      </c>
      <c r="M384" cm="1">
        <f t="array" ref="M384">SUM(COUNTIF(E384:E3960,{"Petrol","Diesel","CNG","LPG","Electric"}))</f>
        <v>3195</v>
      </c>
      <c r="N384">
        <f t="shared" si="44"/>
        <v>3195</v>
      </c>
      <c r="O384" cm="1">
        <f t="array" ref="O384">SUM(COUNTIF(F384:F3960,{"Individual","Dealer","Trustmark Dealer"}))</f>
        <v>3195</v>
      </c>
      <c r="P384">
        <f t="shared" si="45"/>
        <v>2188</v>
      </c>
      <c r="Q384">
        <f t="shared" si="46"/>
        <v>0.61658841940532083</v>
      </c>
      <c r="R384" s="16">
        <f t="shared" si="47"/>
        <v>1215157.9283475857</v>
      </c>
    </row>
    <row r="385" spans="1:18" x14ac:dyDescent="0.3">
      <c r="A385" t="s">
        <v>429</v>
      </c>
      <c r="B385">
        <v>2014</v>
      </c>
      <c r="C385" s="1">
        <v>1000000</v>
      </c>
      <c r="D385">
        <v>110000</v>
      </c>
      <c r="E385" t="s">
        <v>14</v>
      </c>
      <c r="F385" t="s">
        <v>25</v>
      </c>
      <c r="G385" t="s">
        <v>12</v>
      </c>
      <c r="H385" t="s">
        <v>121</v>
      </c>
      <c r="I385">
        <f t="shared" si="40"/>
        <v>3194</v>
      </c>
      <c r="J385">
        <f t="shared" si="41"/>
        <v>12</v>
      </c>
      <c r="K385" t="str">
        <f t="shared" si="42"/>
        <v>medium</v>
      </c>
      <c r="L385" s="1">
        <f t="shared" si="43"/>
        <v>468376.69849718222</v>
      </c>
      <c r="M385" cm="1">
        <f t="array" ref="M385">SUM(COUNTIF(E385:E3961,{"Petrol","Diesel","CNG","LPG","Electric"}))</f>
        <v>3194</v>
      </c>
      <c r="N385">
        <f t="shared" si="44"/>
        <v>3194</v>
      </c>
      <c r="O385" cm="1">
        <f t="array" ref="O385">SUM(COUNTIF(F385:F3961,{"Individual","Dealer","Trustmark Dealer"}))</f>
        <v>3194</v>
      </c>
      <c r="P385">
        <f t="shared" si="45"/>
        <v>2187</v>
      </c>
      <c r="Q385">
        <f t="shared" si="46"/>
        <v>0.61678146524733879</v>
      </c>
      <c r="R385" s="16">
        <f t="shared" si="47"/>
        <v>1215169.167948385</v>
      </c>
    </row>
    <row r="386" spans="1:18" x14ac:dyDescent="0.3">
      <c r="A386" t="s">
        <v>430</v>
      </c>
      <c r="B386">
        <v>2014</v>
      </c>
      <c r="C386" s="1">
        <v>500000</v>
      </c>
      <c r="D386">
        <v>49000</v>
      </c>
      <c r="E386" t="s">
        <v>14</v>
      </c>
      <c r="F386" t="s">
        <v>25</v>
      </c>
      <c r="G386" t="s">
        <v>12</v>
      </c>
      <c r="H386" t="s">
        <v>121</v>
      </c>
      <c r="I386">
        <f t="shared" ref="I386:I449" si="48">COUNTA(A386:A3962)</f>
        <v>3193</v>
      </c>
      <c r="J386">
        <f t="shared" ref="J386:J449" si="49">2026-B386</f>
        <v>12</v>
      </c>
      <c r="K386" t="str">
        <f t="shared" ref="K386:K449" si="50">IF(C386&lt;=500000,"budget",IF(C386&lt;=1000000,"medium","premimum"))</f>
        <v>budget</v>
      </c>
      <c r="L386" s="1">
        <f t="shared" ref="L386:L449" si="51">AVERAGE(C386:C3962)</f>
        <v>468210.2020043846</v>
      </c>
      <c r="M386" cm="1">
        <f t="array" ref="M386">SUM(COUNTIF(E386:E3962,{"Petrol","Diesel","CNG","LPG","Electric"}))</f>
        <v>3193</v>
      </c>
      <c r="N386">
        <f t="shared" ref="N386:N449" si="52">COUNTIF(G386:G3962,"Automatic")
 +COUNTIF(G386:G3962,"Manual")</f>
        <v>3193</v>
      </c>
      <c r="O386" cm="1">
        <f t="array" ref="O386">SUM(COUNTIF(F386:F3962,{"Individual","Dealer","Trustmark Dealer"}))</f>
        <v>3193</v>
      </c>
      <c r="P386">
        <f t="shared" ref="P386:P449" si="53">COUNTIF(J386:J3962,"&gt;10")</f>
        <v>2186</v>
      </c>
      <c r="Q386">
        <f t="shared" ref="Q386:Q449" si="54">COUNTIF(H386:H3962,"First Owner")/COUNTA(H386:H3962)</f>
        <v>0.61666144691512681</v>
      </c>
      <c r="R386" s="16">
        <f t="shared" ref="R386:R449" si="55">AVERAGEIF(E386:E3962,"Petrol",C386:C3962) + AVERAGEIF(E386:E3962,"Diesel",C386:C3962) + AVERAGEIF(E386:E3962,"CNG",C386:C3962)</f>
        <v>1214924.2291555854</v>
      </c>
    </row>
    <row r="387" spans="1:18" x14ac:dyDescent="0.3">
      <c r="A387" t="s">
        <v>431</v>
      </c>
      <c r="B387">
        <v>2018</v>
      </c>
      <c r="C387" s="1">
        <v>1600000</v>
      </c>
      <c r="D387">
        <v>35000</v>
      </c>
      <c r="E387" t="s">
        <v>14</v>
      </c>
      <c r="F387" t="s">
        <v>25</v>
      </c>
      <c r="G387" t="s">
        <v>19</v>
      </c>
      <c r="H387" t="s">
        <v>121</v>
      </c>
      <c r="I387">
        <f t="shared" si="48"/>
        <v>3192</v>
      </c>
      <c r="J387">
        <f t="shared" si="49"/>
        <v>8</v>
      </c>
      <c r="K387" t="str">
        <f t="shared" si="50"/>
        <v>premimum</v>
      </c>
      <c r="L387" s="1">
        <f t="shared" si="51"/>
        <v>468200.24279448623</v>
      </c>
      <c r="M387" cm="1">
        <f t="array" ref="M387">SUM(COUNTIF(E387:E3963,{"Petrol","Diesel","CNG","LPG","Electric"}))</f>
        <v>3192</v>
      </c>
      <c r="N387">
        <f t="shared" si="52"/>
        <v>3192</v>
      </c>
      <c r="O387" cm="1">
        <f t="array" ref="O387">SUM(COUNTIF(F387:F3963,{"Individual","Dealer","Trustmark Dealer"}))</f>
        <v>3192</v>
      </c>
      <c r="P387">
        <f t="shared" si="53"/>
        <v>2185</v>
      </c>
      <c r="Q387">
        <f t="shared" si="54"/>
        <v>0.61654135338345861</v>
      </c>
      <c r="R387" s="16">
        <f t="shared" si="55"/>
        <v>1214988.7761883214</v>
      </c>
    </row>
    <row r="388" spans="1:18" x14ac:dyDescent="0.3">
      <c r="A388" t="s">
        <v>432</v>
      </c>
      <c r="B388">
        <v>2017</v>
      </c>
      <c r="C388" s="1">
        <v>500000</v>
      </c>
      <c r="D388">
        <v>160000</v>
      </c>
      <c r="E388" t="s">
        <v>14</v>
      </c>
      <c r="F388" t="s">
        <v>25</v>
      </c>
      <c r="G388" t="s">
        <v>12</v>
      </c>
      <c r="H388" t="s">
        <v>121</v>
      </c>
      <c r="I388">
        <f t="shared" si="48"/>
        <v>3191</v>
      </c>
      <c r="J388">
        <f t="shared" si="49"/>
        <v>9</v>
      </c>
      <c r="K388" t="str">
        <f t="shared" si="50"/>
        <v>budget</v>
      </c>
      <c r="L388" s="1">
        <f t="shared" si="51"/>
        <v>467845.55781886558</v>
      </c>
      <c r="M388" cm="1">
        <f t="array" ref="M388">SUM(COUNTIF(E388:E3964,{"Petrol","Diesel","CNG","LPG","Electric"}))</f>
        <v>3191</v>
      </c>
      <c r="N388">
        <f t="shared" si="52"/>
        <v>3191</v>
      </c>
      <c r="O388" cm="1">
        <f t="array" ref="O388">SUM(COUNTIF(F388:F3964,{"Individual","Dealer","Trustmark Dealer"}))</f>
        <v>3191</v>
      </c>
      <c r="P388">
        <f t="shared" si="53"/>
        <v>2185</v>
      </c>
      <c r="Q388">
        <f t="shared" si="54"/>
        <v>0.61642118458163586</v>
      </c>
      <c r="R388" s="16">
        <f t="shared" si="55"/>
        <v>1214371.4441721211</v>
      </c>
    </row>
    <row r="389" spans="1:18" x14ac:dyDescent="0.3">
      <c r="A389" t="s">
        <v>277</v>
      </c>
      <c r="B389">
        <v>2007</v>
      </c>
      <c r="C389" s="1">
        <v>70000</v>
      </c>
      <c r="D389">
        <v>180000</v>
      </c>
      <c r="E389" t="s">
        <v>10</v>
      </c>
      <c r="F389" t="s">
        <v>25</v>
      </c>
      <c r="G389" t="s">
        <v>12</v>
      </c>
      <c r="H389" t="s">
        <v>154</v>
      </c>
      <c r="I389">
        <f t="shared" si="48"/>
        <v>3190</v>
      </c>
      <c r="J389">
        <f t="shared" si="49"/>
        <v>19</v>
      </c>
      <c r="K389" t="str">
        <f t="shared" si="50"/>
        <v>budget</v>
      </c>
      <c r="L389" s="1">
        <f t="shared" si="51"/>
        <v>467835.47805642633</v>
      </c>
      <c r="M389" cm="1">
        <f t="array" ref="M389">SUM(COUNTIF(E389:E3965,{"Petrol","Diesel","CNG","LPG","Electric"}))</f>
        <v>3190</v>
      </c>
      <c r="N389">
        <f t="shared" si="52"/>
        <v>3190</v>
      </c>
      <c r="O389" cm="1">
        <f t="array" ref="O389">SUM(COUNTIF(F389:F3965,{"Individual","Dealer","Trustmark Dealer"}))</f>
        <v>3190</v>
      </c>
      <c r="P389">
        <f t="shared" si="53"/>
        <v>2185</v>
      </c>
      <c r="Q389">
        <f t="shared" si="54"/>
        <v>0.61630094043887151</v>
      </c>
      <c r="R389" s="16">
        <f t="shared" si="55"/>
        <v>1214435.7283692998</v>
      </c>
    </row>
    <row r="390" spans="1:18" x14ac:dyDescent="0.3">
      <c r="A390" t="s">
        <v>120</v>
      </c>
      <c r="B390">
        <v>2007</v>
      </c>
      <c r="C390" s="1">
        <v>105000</v>
      </c>
      <c r="D390">
        <v>60000</v>
      </c>
      <c r="E390" t="s">
        <v>10</v>
      </c>
      <c r="F390" t="s">
        <v>25</v>
      </c>
      <c r="G390" t="s">
        <v>12</v>
      </c>
      <c r="H390" t="s">
        <v>126</v>
      </c>
      <c r="I390">
        <f t="shared" si="48"/>
        <v>3189</v>
      </c>
      <c r="J390">
        <f t="shared" si="49"/>
        <v>19</v>
      </c>
      <c r="K390" t="str">
        <f t="shared" si="50"/>
        <v>budget</v>
      </c>
      <c r="L390" s="1">
        <f t="shared" si="51"/>
        <v>467960.23047977424</v>
      </c>
      <c r="M390" cm="1">
        <f t="array" ref="M390">SUM(COUNTIF(E390:E3966,{"Petrol","Diesel","CNG","LPG","Electric"}))</f>
        <v>3189</v>
      </c>
      <c r="N390">
        <f t="shared" si="52"/>
        <v>3189</v>
      </c>
      <c r="O390" cm="1">
        <f t="array" ref="O390">SUM(COUNTIF(F390:F3966,{"Individual","Dealer","Trustmark Dealer"}))</f>
        <v>3189</v>
      </c>
      <c r="P390">
        <f t="shared" si="53"/>
        <v>2184</v>
      </c>
      <c r="Q390">
        <f t="shared" si="54"/>
        <v>0.61649419880840384</v>
      </c>
      <c r="R390" s="16">
        <f t="shared" si="55"/>
        <v>1214607.743875087</v>
      </c>
    </row>
    <row r="391" spans="1:18" x14ac:dyDescent="0.3">
      <c r="A391" t="s">
        <v>433</v>
      </c>
      <c r="B391">
        <v>2008</v>
      </c>
      <c r="C391" s="1">
        <v>400000</v>
      </c>
      <c r="D391">
        <v>110000</v>
      </c>
      <c r="E391" t="s">
        <v>14</v>
      </c>
      <c r="F391" t="s">
        <v>25</v>
      </c>
      <c r="G391" t="s">
        <v>12</v>
      </c>
      <c r="H391" t="s">
        <v>154</v>
      </c>
      <c r="I391">
        <f t="shared" si="48"/>
        <v>3188</v>
      </c>
      <c r="J391">
        <f t="shared" si="49"/>
        <v>18</v>
      </c>
      <c r="K391" t="str">
        <f t="shared" si="50"/>
        <v>budget</v>
      </c>
      <c r="L391" s="1">
        <f t="shared" si="51"/>
        <v>468074.08249686327</v>
      </c>
      <c r="M391" cm="1">
        <f t="array" ref="M391">SUM(COUNTIF(E391:E3967,{"Petrol","Diesel","CNG","LPG","Electric"}))</f>
        <v>3188</v>
      </c>
      <c r="N391">
        <f t="shared" si="52"/>
        <v>3188</v>
      </c>
      <c r="O391" cm="1">
        <f t="array" ref="O391">SUM(COUNTIF(F391:F3967,{"Individual","Dealer","Trustmark Dealer"}))</f>
        <v>3188</v>
      </c>
      <c r="P391">
        <f t="shared" si="53"/>
        <v>2183</v>
      </c>
      <c r="Q391">
        <f t="shared" si="54"/>
        <v>0.61668757841907151</v>
      </c>
      <c r="R391" s="16">
        <f t="shared" si="55"/>
        <v>1214757.0043125956</v>
      </c>
    </row>
    <row r="392" spans="1:18" x14ac:dyDescent="0.3">
      <c r="A392" t="s">
        <v>258</v>
      </c>
      <c r="B392">
        <v>2004</v>
      </c>
      <c r="C392" s="1">
        <v>80000</v>
      </c>
      <c r="D392">
        <v>60000</v>
      </c>
      <c r="E392" t="s">
        <v>10</v>
      </c>
      <c r="F392" t="s">
        <v>25</v>
      </c>
      <c r="G392" t="s">
        <v>12</v>
      </c>
      <c r="H392" t="s">
        <v>154</v>
      </c>
      <c r="I392">
        <f t="shared" si="48"/>
        <v>3187</v>
      </c>
      <c r="J392">
        <f t="shared" si="49"/>
        <v>22</v>
      </c>
      <c r="K392" t="str">
        <f t="shared" si="50"/>
        <v>budget</v>
      </c>
      <c r="L392" s="1">
        <f t="shared" si="51"/>
        <v>468095.44242234074</v>
      </c>
      <c r="M392" cm="1">
        <f t="array" ref="M392">SUM(COUNTIF(E392:E3968,{"Petrol","Diesel","CNG","LPG","Electric"}))</f>
        <v>3187</v>
      </c>
      <c r="N392">
        <f t="shared" si="52"/>
        <v>3187</v>
      </c>
      <c r="O392" cm="1">
        <f t="array" ref="O392">SUM(COUNTIF(F392:F3968,{"Individual","Dealer","Trustmark Dealer"}))</f>
        <v>3187</v>
      </c>
      <c r="P392">
        <f t="shared" si="53"/>
        <v>2182</v>
      </c>
      <c r="Q392">
        <f t="shared" si="54"/>
        <v>0.61688107938500159</v>
      </c>
      <c r="R392" s="16">
        <f t="shared" si="55"/>
        <v>1214883.4415627816</v>
      </c>
    </row>
    <row r="393" spans="1:18" x14ac:dyDescent="0.3">
      <c r="A393" t="s">
        <v>346</v>
      </c>
      <c r="B393">
        <v>2016</v>
      </c>
      <c r="C393" s="1">
        <v>300000</v>
      </c>
      <c r="D393">
        <v>30000</v>
      </c>
      <c r="E393" t="s">
        <v>10</v>
      </c>
      <c r="F393" t="s">
        <v>25</v>
      </c>
      <c r="G393" t="s">
        <v>12</v>
      </c>
      <c r="H393" t="s">
        <v>121</v>
      </c>
      <c r="I393">
        <f t="shared" si="48"/>
        <v>3186</v>
      </c>
      <c r="J393">
        <f t="shared" si="49"/>
        <v>10</v>
      </c>
      <c r="K393" t="str">
        <f t="shared" si="50"/>
        <v>budget</v>
      </c>
      <c r="L393" s="1">
        <f t="shared" si="51"/>
        <v>468217.25517890771</v>
      </c>
      <c r="M393" cm="1">
        <f t="array" ref="M393">SUM(COUNTIF(E393:E3969,{"Petrol","Diesel","CNG","LPG","Electric"}))</f>
        <v>3186</v>
      </c>
      <c r="N393">
        <f t="shared" si="52"/>
        <v>3186</v>
      </c>
      <c r="O393" cm="1">
        <f t="array" ref="O393">SUM(COUNTIF(F393:F3969,{"Individual","Dealer","Trustmark Dealer"}))</f>
        <v>3186</v>
      </c>
      <c r="P393">
        <f t="shared" si="53"/>
        <v>2181</v>
      </c>
      <c r="Q393">
        <f t="shared" si="54"/>
        <v>0.61707470182046453</v>
      </c>
      <c r="R393" s="16">
        <f t="shared" si="55"/>
        <v>1215049.3238931121</v>
      </c>
    </row>
    <row r="394" spans="1:18" x14ac:dyDescent="0.3">
      <c r="A394" t="s">
        <v>434</v>
      </c>
      <c r="B394">
        <v>2017</v>
      </c>
      <c r="C394" s="1">
        <v>409999</v>
      </c>
      <c r="D394">
        <v>40000</v>
      </c>
      <c r="E394" t="s">
        <v>14</v>
      </c>
      <c r="F394" t="s">
        <v>25</v>
      </c>
      <c r="G394" t="s">
        <v>12</v>
      </c>
      <c r="H394" t="s">
        <v>121</v>
      </c>
      <c r="I394">
        <f t="shared" si="48"/>
        <v>3185</v>
      </c>
      <c r="J394">
        <f t="shared" si="49"/>
        <v>9</v>
      </c>
      <c r="K394" t="str">
        <f t="shared" si="50"/>
        <v>budget</v>
      </c>
      <c r="L394" s="1">
        <f t="shared" si="51"/>
        <v>468270.07064364204</v>
      </c>
      <c r="M394" cm="1">
        <f t="array" ref="M394">SUM(COUNTIF(E394:E3970,{"Petrol","Diesel","CNG","LPG","Electric"}))</f>
        <v>3185</v>
      </c>
      <c r="N394">
        <f t="shared" si="52"/>
        <v>3185</v>
      </c>
      <c r="O394" cm="1">
        <f t="array" ref="O394">SUM(COUNTIF(F394:F3970,{"Individual","Dealer","Trustmark Dealer"}))</f>
        <v>3185</v>
      </c>
      <c r="P394">
        <f t="shared" si="53"/>
        <v>2181</v>
      </c>
      <c r="Q394">
        <f t="shared" si="54"/>
        <v>0.61695447409733128</v>
      </c>
      <c r="R394" s="16">
        <f t="shared" si="55"/>
        <v>1215070.7826630617</v>
      </c>
    </row>
    <row r="395" spans="1:18" x14ac:dyDescent="0.3">
      <c r="A395" t="s">
        <v>435</v>
      </c>
      <c r="B395">
        <v>2009</v>
      </c>
      <c r="C395" s="1">
        <v>250000</v>
      </c>
      <c r="D395">
        <v>70000</v>
      </c>
      <c r="E395" t="s">
        <v>10</v>
      </c>
      <c r="F395" t="s">
        <v>25</v>
      </c>
      <c r="G395" t="s">
        <v>12</v>
      </c>
      <c r="H395" t="s">
        <v>121</v>
      </c>
      <c r="I395">
        <f t="shared" si="48"/>
        <v>3184</v>
      </c>
      <c r="J395">
        <f t="shared" si="49"/>
        <v>17</v>
      </c>
      <c r="K395" t="str">
        <f t="shared" si="50"/>
        <v>budget</v>
      </c>
      <c r="L395" s="1">
        <f t="shared" si="51"/>
        <v>468288.37185929646</v>
      </c>
      <c r="M395" cm="1">
        <f t="array" ref="M395">SUM(COUNTIF(E395:E3971,{"Petrol","Diesel","CNG","LPG","Electric"}))</f>
        <v>3184</v>
      </c>
      <c r="N395">
        <f t="shared" si="52"/>
        <v>3184</v>
      </c>
      <c r="O395" cm="1">
        <f t="array" ref="O395">SUM(COUNTIF(F395:F3971,{"Individual","Dealer","Trustmark Dealer"}))</f>
        <v>3184</v>
      </c>
      <c r="P395">
        <f t="shared" si="53"/>
        <v>2181</v>
      </c>
      <c r="Q395">
        <f t="shared" si="54"/>
        <v>0.61683417085427139</v>
      </c>
      <c r="R395" s="16">
        <f t="shared" si="55"/>
        <v>1215191.1664191484</v>
      </c>
    </row>
    <row r="396" spans="1:18" x14ac:dyDescent="0.3">
      <c r="A396" t="s">
        <v>436</v>
      </c>
      <c r="B396">
        <v>2010</v>
      </c>
      <c r="C396" s="1">
        <v>250000</v>
      </c>
      <c r="D396">
        <v>120000</v>
      </c>
      <c r="E396" t="s">
        <v>14</v>
      </c>
      <c r="F396" t="s">
        <v>25</v>
      </c>
      <c r="G396" t="s">
        <v>12</v>
      </c>
      <c r="H396" t="s">
        <v>126</v>
      </c>
      <c r="I396">
        <f t="shared" si="48"/>
        <v>3183</v>
      </c>
      <c r="J396">
        <f t="shared" si="49"/>
        <v>16</v>
      </c>
      <c r="K396" t="str">
        <f t="shared" si="50"/>
        <v>budget</v>
      </c>
      <c r="L396" s="1">
        <f t="shared" si="51"/>
        <v>468356.95130380144</v>
      </c>
      <c r="M396" cm="1">
        <f t="array" ref="M396">SUM(COUNTIF(E396:E3972,{"Petrol","Diesel","CNG","LPG","Electric"}))</f>
        <v>3183</v>
      </c>
      <c r="N396">
        <f t="shared" si="52"/>
        <v>3183</v>
      </c>
      <c r="O396" cm="1">
        <f t="array" ref="O396">SUM(COUNTIF(F396:F3972,{"Individual","Dealer","Trustmark Dealer"}))</f>
        <v>3183</v>
      </c>
      <c r="P396">
        <f t="shared" si="53"/>
        <v>2180</v>
      </c>
      <c r="Q396">
        <f t="shared" si="54"/>
        <v>0.61671379202010679</v>
      </c>
      <c r="R396" s="16">
        <f t="shared" si="55"/>
        <v>1215245.5481611637</v>
      </c>
    </row>
    <row r="397" spans="1:18" x14ac:dyDescent="0.3">
      <c r="A397" t="s">
        <v>219</v>
      </c>
      <c r="B397">
        <v>2012</v>
      </c>
      <c r="C397" s="1">
        <v>215000</v>
      </c>
      <c r="D397">
        <v>80000</v>
      </c>
      <c r="E397" t="s">
        <v>14</v>
      </c>
      <c r="F397" t="s">
        <v>25</v>
      </c>
      <c r="G397" t="s">
        <v>12</v>
      </c>
      <c r="H397" t="s">
        <v>154</v>
      </c>
      <c r="I397">
        <f t="shared" si="48"/>
        <v>3182</v>
      </c>
      <c r="J397">
        <f t="shared" si="49"/>
        <v>14</v>
      </c>
      <c r="K397" t="str">
        <f t="shared" si="50"/>
        <v>budget</v>
      </c>
      <c r="L397" s="1">
        <f t="shared" si="51"/>
        <v>468425.57385292271</v>
      </c>
      <c r="M397" cm="1">
        <f t="array" ref="M397">SUM(COUNTIF(E397:E3973,{"Petrol","Diesel","CNG","LPG","Electric"}))</f>
        <v>3182</v>
      </c>
      <c r="N397">
        <f t="shared" si="52"/>
        <v>3182</v>
      </c>
      <c r="O397" cm="1">
        <f t="array" ref="O397">SUM(COUNTIF(F397:F3973,{"Individual","Dealer","Trustmark Dealer"}))</f>
        <v>3182</v>
      </c>
      <c r="P397">
        <f t="shared" si="53"/>
        <v>2179</v>
      </c>
      <c r="Q397">
        <f t="shared" si="54"/>
        <v>0.61690760527969835</v>
      </c>
      <c r="R397" s="16">
        <f t="shared" si="55"/>
        <v>1215465.5215800924</v>
      </c>
    </row>
    <row r="398" spans="1:18" x14ac:dyDescent="0.3">
      <c r="A398" t="s">
        <v>429</v>
      </c>
      <c r="B398">
        <v>2015</v>
      </c>
      <c r="C398" s="1">
        <v>1400000</v>
      </c>
      <c r="D398">
        <v>120000</v>
      </c>
      <c r="E398" t="s">
        <v>14</v>
      </c>
      <c r="F398" t="s">
        <v>25</v>
      </c>
      <c r="G398" t="s">
        <v>12</v>
      </c>
      <c r="H398" t="s">
        <v>121</v>
      </c>
      <c r="I398">
        <f t="shared" si="48"/>
        <v>3181</v>
      </c>
      <c r="J398">
        <f t="shared" si="49"/>
        <v>11</v>
      </c>
      <c r="K398" t="str">
        <f t="shared" si="50"/>
        <v>premimum</v>
      </c>
      <c r="L398" s="1">
        <f t="shared" si="51"/>
        <v>468505.2423766111</v>
      </c>
      <c r="M398" cm="1">
        <f t="array" ref="M398">SUM(COUNTIF(E398:E3974,{"Petrol","Diesel","CNG","LPG","Electric"}))</f>
        <v>3181</v>
      </c>
      <c r="N398">
        <f t="shared" si="52"/>
        <v>3181</v>
      </c>
      <c r="O398" cm="1">
        <f t="array" ref="O398">SUM(COUNTIF(F398:F3974,{"Individual","Dealer","Trustmark Dealer"}))</f>
        <v>3181</v>
      </c>
      <c r="P398">
        <f t="shared" si="53"/>
        <v>2178</v>
      </c>
      <c r="Q398">
        <f t="shared" si="54"/>
        <v>0.61710154039610188</v>
      </c>
      <c r="R398" s="16">
        <f t="shared" si="55"/>
        <v>1215707.5347669548</v>
      </c>
    </row>
    <row r="399" spans="1:18" x14ac:dyDescent="0.3">
      <c r="A399" t="s">
        <v>437</v>
      </c>
      <c r="B399">
        <v>2018</v>
      </c>
      <c r="C399" s="1">
        <v>475000</v>
      </c>
      <c r="D399">
        <v>20000</v>
      </c>
      <c r="E399" t="s">
        <v>10</v>
      </c>
      <c r="F399" t="s">
        <v>25</v>
      </c>
      <c r="G399" t="s">
        <v>12</v>
      </c>
      <c r="H399" t="s">
        <v>121</v>
      </c>
      <c r="I399">
        <f t="shared" si="48"/>
        <v>3180</v>
      </c>
      <c r="J399">
        <f t="shared" si="49"/>
        <v>8</v>
      </c>
      <c r="K399" t="str">
        <f t="shared" si="50"/>
        <v>budget</v>
      </c>
      <c r="L399" s="1">
        <f t="shared" si="51"/>
        <v>468212.31949685537</v>
      </c>
      <c r="M399" cm="1">
        <f t="array" ref="M399">SUM(COUNTIF(E399:E3975,{"Petrol","Diesel","CNG","LPG","Electric"}))</f>
        <v>3180</v>
      </c>
      <c r="N399">
        <f t="shared" si="52"/>
        <v>3180</v>
      </c>
      <c r="O399" cm="1">
        <f t="array" ref="O399">SUM(COUNTIF(F399:F3975,{"Individual","Dealer","Trustmark Dealer"}))</f>
        <v>3180</v>
      </c>
      <c r="P399">
        <f t="shared" si="53"/>
        <v>2177</v>
      </c>
      <c r="Q399">
        <f t="shared" si="54"/>
        <v>0.61698113207547167</v>
      </c>
      <c r="R399" s="16">
        <f t="shared" si="55"/>
        <v>1215212.4502726558</v>
      </c>
    </row>
    <row r="400" spans="1:18" x14ac:dyDescent="0.3">
      <c r="A400" t="s">
        <v>437</v>
      </c>
      <c r="B400">
        <v>2018</v>
      </c>
      <c r="C400" s="1">
        <v>475000</v>
      </c>
      <c r="D400">
        <v>22000</v>
      </c>
      <c r="E400" t="s">
        <v>10</v>
      </c>
      <c r="F400" t="s">
        <v>25</v>
      </c>
      <c r="G400" t="s">
        <v>12</v>
      </c>
      <c r="H400" t="s">
        <v>121</v>
      </c>
      <c r="I400">
        <f t="shared" si="48"/>
        <v>3179</v>
      </c>
      <c r="J400">
        <f t="shared" si="49"/>
        <v>8</v>
      </c>
      <c r="K400" t="str">
        <f t="shared" si="50"/>
        <v>budget</v>
      </c>
      <c r="L400" s="1">
        <f t="shared" si="51"/>
        <v>468210.18433469645</v>
      </c>
      <c r="M400" cm="1">
        <f t="array" ref="M400">SUM(COUNTIF(E400:E3976,{"Petrol","Diesel","CNG","LPG","Electric"}))</f>
        <v>3179</v>
      </c>
      <c r="N400">
        <f t="shared" si="52"/>
        <v>3179</v>
      </c>
      <c r="O400" cm="1">
        <f t="array" ref="O400">SUM(COUNTIF(F400:F3976,{"Individual","Dealer","Trustmark Dealer"}))</f>
        <v>3179</v>
      </c>
      <c r="P400">
        <f t="shared" si="53"/>
        <v>2177</v>
      </c>
      <c r="Q400">
        <f t="shared" si="54"/>
        <v>0.6168606480025165</v>
      </c>
      <c r="R400" s="16">
        <f t="shared" si="55"/>
        <v>1215118.7798510662</v>
      </c>
    </row>
    <row r="401" spans="1:18" x14ac:dyDescent="0.3">
      <c r="A401" t="s">
        <v>240</v>
      </c>
      <c r="B401">
        <v>2008</v>
      </c>
      <c r="C401" s="1">
        <v>75000</v>
      </c>
      <c r="D401">
        <v>35000</v>
      </c>
      <c r="E401" t="s">
        <v>10</v>
      </c>
      <c r="F401" t="s">
        <v>25</v>
      </c>
      <c r="G401" t="s">
        <v>12</v>
      </c>
      <c r="H401" t="s">
        <v>126</v>
      </c>
      <c r="I401">
        <f t="shared" si="48"/>
        <v>3178</v>
      </c>
      <c r="J401">
        <f t="shared" si="49"/>
        <v>18</v>
      </c>
      <c r="K401" t="str">
        <f t="shared" si="50"/>
        <v>budget</v>
      </c>
      <c r="L401" s="1">
        <f t="shared" si="51"/>
        <v>468208.04782882315</v>
      </c>
      <c r="M401" cm="1">
        <f t="array" ref="M401">SUM(COUNTIF(E401:E3977,{"Petrol","Diesel","CNG","LPG","Electric"}))</f>
        <v>3178</v>
      </c>
      <c r="N401">
        <f t="shared" si="52"/>
        <v>3178</v>
      </c>
      <c r="O401" cm="1">
        <f t="array" ref="O401">SUM(COUNTIF(F401:F3977,{"Individual","Dealer","Trustmark Dealer"}))</f>
        <v>3178</v>
      </c>
      <c r="P401">
        <f t="shared" si="53"/>
        <v>2177</v>
      </c>
      <c r="Q401">
        <f t="shared" si="54"/>
        <v>0.61674008810572689</v>
      </c>
      <c r="R401" s="16">
        <f t="shared" si="55"/>
        <v>1215024.9860165364</v>
      </c>
    </row>
    <row r="402" spans="1:18" x14ac:dyDescent="0.3">
      <c r="A402" t="s">
        <v>438</v>
      </c>
      <c r="B402">
        <v>2013</v>
      </c>
      <c r="C402" s="1">
        <v>200000</v>
      </c>
      <c r="D402">
        <v>120000</v>
      </c>
      <c r="E402" t="s">
        <v>14</v>
      </c>
      <c r="F402" t="s">
        <v>25</v>
      </c>
      <c r="G402" t="s">
        <v>12</v>
      </c>
      <c r="H402" t="s">
        <v>126</v>
      </c>
      <c r="I402">
        <f t="shared" si="48"/>
        <v>3177</v>
      </c>
      <c r="J402">
        <f t="shared" si="49"/>
        <v>13</v>
      </c>
      <c r="K402" t="str">
        <f t="shared" si="50"/>
        <v>budget</v>
      </c>
      <c r="L402" s="1">
        <f t="shared" si="51"/>
        <v>468331.8149197356</v>
      </c>
      <c r="M402" cm="1">
        <f t="array" ref="M402">SUM(COUNTIF(E402:E3978,{"Petrol","Diesel","CNG","LPG","Electric"}))</f>
        <v>3177</v>
      </c>
      <c r="N402">
        <f t="shared" si="52"/>
        <v>3177</v>
      </c>
      <c r="O402" cm="1">
        <f t="array" ref="O402">SUM(COUNTIF(F402:F3978,{"Individual","Dealer","Trustmark Dealer"}))</f>
        <v>3177</v>
      </c>
      <c r="P402">
        <f t="shared" si="53"/>
        <v>2176</v>
      </c>
      <c r="Q402">
        <f t="shared" si="54"/>
        <v>0.61693421466792575</v>
      </c>
      <c r="R402" s="16">
        <f t="shared" si="55"/>
        <v>1215194.7468374651</v>
      </c>
    </row>
    <row r="403" spans="1:18" x14ac:dyDescent="0.3">
      <c r="A403" t="s">
        <v>439</v>
      </c>
      <c r="B403">
        <v>2019</v>
      </c>
      <c r="C403" s="1">
        <v>575000</v>
      </c>
      <c r="D403">
        <v>8000</v>
      </c>
      <c r="E403" t="s">
        <v>10</v>
      </c>
      <c r="F403" t="s">
        <v>25</v>
      </c>
      <c r="G403" t="s">
        <v>12</v>
      </c>
      <c r="H403" t="s">
        <v>121</v>
      </c>
      <c r="I403">
        <f t="shared" si="48"/>
        <v>3176</v>
      </c>
      <c r="J403">
        <f t="shared" si="49"/>
        <v>7</v>
      </c>
      <c r="K403" t="str">
        <f t="shared" si="50"/>
        <v>medium</v>
      </c>
      <c r="L403" s="1">
        <f t="shared" si="51"/>
        <v>468416.30226700252</v>
      </c>
      <c r="M403" cm="1">
        <f t="array" ref="M403">SUM(COUNTIF(E403:E3979,{"Petrol","Diesel","CNG","LPG","Electric"}))</f>
        <v>3176</v>
      </c>
      <c r="N403">
        <f t="shared" si="52"/>
        <v>3176</v>
      </c>
      <c r="O403" cm="1">
        <f t="array" ref="O403">SUM(COUNTIF(F403:F3979,{"Individual","Dealer","Trustmark Dealer"}))</f>
        <v>3176</v>
      </c>
      <c r="P403">
        <f t="shared" si="53"/>
        <v>2175</v>
      </c>
      <c r="Q403">
        <f t="shared" si="54"/>
        <v>0.61712846347607053</v>
      </c>
      <c r="R403" s="16">
        <f t="shared" si="55"/>
        <v>1215446.2438070588</v>
      </c>
    </row>
    <row r="404" spans="1:18" x14ac:dyDescent="0.3">
      <c r="A404" t="s">
        <v>400</v>
      </c>
      <c r="B404">
        <v>2011</v>
      </c>
      <c r="C404" s="1">
        <v>150000</v>
      </c>
      <c r="D404">
        <v>40000</v>
      </c>
      <c r="E404" t="s">
        <v>14</v>
      </c>
      <c r="F404" t="s">
        <v>25</v>
      </c>
      <c r="G404" t="s">
        <v>12</v>
      </c>
      <c r="H404" t="s">
        <v>126</v>
      </c>
      <c r="I404">
        <f t="shared" si="48"/>
        <v>3175</v>
      </c>
      <c r="J404">
        <f t="shared" si="49"/>
        <v>15</v>
      </c>
      <c r="K404" t="str">
        <f t="shared" si="50"/>
        <v>budget</v>
      </c>
      <c r="L404" s="1">
        <f t="shared" si="51"/>
        <v>468382.73259842518</v>
      </c>
      <c r="M404" cm="1">
        <f t="array" ref="M404">SUM(COUNTIF(E404:E3980,{"Petrol","Diesel","CNG","LPG","Electric"}))</f>
        <v>3175</v>
      </c>
      <c r="N404">
        <f t="shared" si="52"/>
        <v>3175</v>
      </c>
      <c r="O404" cm="1">
        <f t="array" ref="O404">SUM(COUNTIF(F404:F3980,{"Individual","Dealer","Trustmark Dealer"}))</f>
        <v>3175</v>
      </c>
      <c r="P404">
        <f t="shared" si="53"/>
        <v>2175</v>
      </c>
      <c r="Q404">
        <f t="shared" si="54"/>
        <v>0.61700787401574808</v>
      </c>
      <c r="R404" s="16">
        <f t="shared" si="55"/>
        <v>1215286.4132834242</v>
      </c>
    </row>
    <row r="405" spans="1:18" x14ac:dyDescent="0.3">
      <c r="A405" t="s">
        <v>440</v>
      </c>
      <c r="B405">
        <v>2018</v>
      </c>
      <c r="C405" s="1">
        <v>850000</v>
      </c>
      <c r="D405">
        <v>10000</v>
      </c>
      <c r="E405" t="s">
        <v>14</v>
      </c>
      <c r="F405" t="s">
        <v>25</v>
      </c>
      <c r="G405" t="s">
        <v>12</v>
      </c>
      <c r="H405" t="s">
        <v>121</v>
      </c>
      <c r="I405">
        <f t="shared" si="48"/>
        <v>3174</v>
      </c>
      <c r="J405">
        <f t="shared" si="49"/>
        <v>8</v>
      </c>
      <c r="K405" t="str">
        <f t="shared" si="50"/>
        <v>medium</v>
      </c>
      <c r="L405" s="1">
        <f t="shared" si="51"/>
        <v>468483.04221802141</v>
      </c>
      <c r="M405" cm="1">
        <f t="array" ref="M405">SUM(COUNTIF(E405:E3981,{"Petrol","Diesel","CNG","LPG","Electric"}))</f>
        <v>3174</v>
      </c>
      <c r="N405">
        <f t="shared" si="52"/>
        <v>3174</v>
      </c>
      <c r="O405" cm="1">
        <f t="array" ref="O405">SUM(COUNTIF(F405:F3981,{"Individual","Dealer","Trustmark Dealer"}))</f>
        <v>3174</v>
      </c>
      <c r="P405">
        <f t="shared" si="53"/>
        <v>2174</v>
      </c>
      <c r="Q405">
        <f t="shared" si="54"/>
        <v>0.6172022684310019</v>
      </c>
      <c r="R405" s="16">
        <f t="shared" si="55"/>
        <v>1215569.3762928555</v>
      </c>
    </row>
    <row r="406" spans="1:18" x14ac:dyDescent="0.3">
      <c r="A406" t="s">
        <v>441</v>
      </c>
      <c r="B406">
        <v>2019</v>
      </c>
      <c r="C406" s="1">
        <v>350000</v>
      </c>
      <c r="D406">
        <v>30000</v>
      </c>
      <c r="E406" t="s">
        <v>10</v>
      </c>
      <c r="F406" t="s">
        <v>25</v>
      </c>
      <c r="G406" t="s">
        <v>12</v>
      </c>
      <c r="H406" t="s">
        <v>121</v>
      </c>
      <c r="I406">
        <f t="shared" si="48"/>
        <v>3173</v>
      </c>
      <c r="J406">
        <f t="shared" si="49"/>
        <v>7</v>
      </c>
      <c r="K406" t="str">
        <f t="shared" si="50"/>
        <v>budget</v>
      </c>
      <c r="L406" s="1">
        <f t="shared" si="51"/>
        <v>468362.80365584622</v>
      </c>
      <c r="M406" cm="1">
        <f t="array" ref="M406">SUM(COUNTIF(E406:E3982,{"Petrol","Diesel","CNG","LPG","Electric"}))</f>
        <v>3173</v>
      </c>
      <c r="N406">
        <f t="shared" si="52"/>
        <v>3173</v>
      </c>
      <c r="O406" cm="1">
        <f t="array" ref="O406">SUM(COUNTIF(F406:F3982,{"Individual","Dealer","Trustmark Dealer"}))</f>
        <v>3173</v>
      </c>
      <c r="P406">
        <f t="shared" si="53"/>
        <v>2174</v>
      </c>
      <c r="Q406">
        <f t="shared" si="54"/>
        <v>0.61708162622124174</v>
      </c>
      <c r="R406" s="16">
        <f t="shared" si="55"/>
        <v>1215416.283146438</v>
      </c>
    </row>
    <row r="407" spans="1:18" x14ac:dyDescent="0.3">
      <c r="A407" t="s">
        <v>433</v>
      </c>
      <c r="B407">
        <v>2011</v>
      </c>
      <c r="C407" s="1">
        <v>550000</v>
      </c>
      <c r="D407">
        <v>54000</v>
      </c>
      <c r="E407" t="s">
        <v>14</v>
      </c>
      <c r="F407" t="s">
        <v>25</v>
      </c>
      <c r="G407" t="s">
        <v>12</v>
      </c>
      <c r="H407" t="s">
        <v>126</v>
      </c>
      <c r="I407">
        <f t="shared" si="48"/>
        <v>3172</v>
      </c>
      <c r="J407">
        <f t="shared" si="49"/>
        <v>15</v>
      </c>
      <c r="K407" t="str">
        <f t="shared" si="50"/>
        <v>medium</v>
      </c>
      <c r="L407" s="1">
        <f t="shared" si="51"/>
        <v>468400.1185372005</v>
      </c>
      <c r="M407" cm="1">
        <f t="array" ref="M407">SUM(COUNTIF(E407:E3983,{"Petrol","Diesel","CNG","LPG","Electric"}))</f>
        <v>3172</v>
      </c>
      <c r="N407">
        <f t="shared" si="52"/>
        <v>3172</v>
      </c>
      <c r="O407" cm="1">
        <f t="array" ref="O407">SUM(COUNTIF(F407:F3983,{"Individual","Dealer","Trustmark Dealer"}))</f>
        <v>3172</v>
      </c>
      <c r="P407">
        <f t="shared" si="53"/>
        <v>2174</v>
      </c>
      <c r="Q407">
        <f t="shared" si="54"/>
        <v>0.61696090794451452</v>
      </c>
      <c r="R407" s="16">
        <f t="shared" si="55"/>
        <v>1215404.7564768977</v>
      </c>
    </row>
    <row r="408" spans="1:18" x14ac:dyDescent="0.3">
      <c r="A408" t="s">
        <v>368</v>
      </c>
      <c r="B408">
        <v>2017</v>
      </c>
      <c r="C408" s="1">
        <v>330000</v>
      </c>
      <c r="D408">
        <v>80577</v>
      </c>
      <c r="E408" t="s">
        <v>10</v>
      </c>
      <c r="F408" t="s">
        <v>25</v>
      </c>
      <c r="G408" t="s">
        <v>12</v>
      </c>
      <c r="H408" t="s">
        <v>121</v>
      </c>
      <c r="I408">
        <f t="shared" si="48"/>
        <v>3171</v>
      </c>
      <c r="J408">
        <f t="shared" si="49"/>
        <v>9</v>
      </c>
      <c r="K408" t="str">
        <f t="shared" si="50"/>
        <v>budget</v>
      </c>
      <c r="L408" s="1">
        <f t="shared" si="51"/>
        <v>468374.38536739198</v>
      </c>
      <c r="M408" cm="1">
        <f t="array" ref="M408">SUM(COUNTIF(E408:E3984,{"Petrol","Diesel","CNG","LPG","Electric"}))</f>
        <v>3171</v>
      </c>
      <c r="N408">
        <f t="shared" si="52"/>
        <v>3171</v>
      </c>
      <c r="O408" cm="1">
        <f t="array" ref="O408">SUM(COUNTIF(F408:F3984,{"Individual","Dealer","Trustmark Dealer"}))</f>
        <v>3171</v>
      </c>
      <c r="P408">
        <f t="shared" si="53"/>
        <v>2173</v>
      </c>
      <c r="Q408">
        <f t="shared" si="54"/>
        <v>0.61715547146010719</v>
      </c>
      <c r="R408" s="16">
        <f t="shared" si="55"/>
        <v>1215438.6214176337</v>
      </c>
    </row>
    <row r="409" spans="1:18" x14ac:dyDescent="0.3">
      <c r="A409" t="s">
        <v>442</v>
      </c>
      <c r="B409">
        <v>2017</v>
      </c>
      <c r="C409" s="1">
        <v>1044999</v>
      </c>
      <c r="D409">
        <v>25000</v>
      </c>
      <c r="E409" t="s">
        <v>14</v>
      </c>
      <c r="F409" t="s">
        <v>25</v>
      </c>
      <c r="G409" t="s">
        <v>12</v>
      </c>
      <c r="H409" t="s">
        <v>121</v>
      </c>
      <c r="I409">
        <f t="shared" si="48"/>
        <v>3170</v>
      </c>
      <c r="J409">
        <f t="shared" si="49"/>
        <v>9</v>
      </c>
      <c r="K409" t="str">
        <f t="shared" si="50"/>
        <v>premimum</v>
      </c>
      <c r="L409" s="1">
        <f t="shared" si="51"/>
        <v>468418.03659305995</v>
      </c>
      <c r="M409" cm="1">
        <f t="array" ref="M409">SUM(COUNTIF(E409:E3985,{"Petrol","Diesel","CNG","LPG","Electric"}))</f>
        <v>3170</v>
      </c>
      <c r="N409">
        <f t="shared" si="52"/>
        <v>3170</v>
      </c>
      <c r="O409" cm="1">
        <f t="array" ref="O409">SUM(COUNTIF(F409:F3985,{"Individual","Dealer","Trustmark Dealer"}))</f>
        <v>3170</v>
      </c>
      <c r="P409">
        <f t="shared" si="53"/>
        <v>2173</v>
      </c>
      <c r="Q409">
        <f t="shared" si="54"/>
        <v>0.61703470031545737</v>
      </c>
      <c r="R409" s="16">
        <f t="shared" si="55"/>
        <v>1215440.2895609476</v>
      </c>
    </row>
    <row r="410" spans="1:18" x14ac:dyDescent="0.3">
      <c r="A410" t="s">
        <v>443</v>
      </c>
      <c r="B410">
        <v>2011</v>
      </c>
      <c r="C410" s="1">
        <v>300000</v>
      </c>
      <c r="D410">
        <v>127500</v>
      </c>
      <c r="E410" t="s">
        <v>14</v>
      </c>
      <c r="F410" t="s">
        <v>25</v>
      </c>
      <c r="G410" t="s">
        <v>12</v>
      </c>
      <c r="H410" t="s">
        <v>126</v>
      </c>
      <c r="I410">
        <f t="shared" si="48"/>
        <v>3169</v>
      </c>
      <c r="J410">
        <f t="shared" si="49"/>
        <v>15</v>
      </c>
      <c r="K410" t="str">
        <f t="shared" si="50"/>
        <v>budget</v>
      </c>
      <c r="L410" s="1">
        <f t="shared" si="51"/>
        <v>468236.09245818871</v>
      </c>
      <c r="M410" cm="1">
        <f t="array" ref="M410">SUM(COUNTIF(E410:E3986,{"Petrol","Diesel","CNG","LPG","Electric"}))</f>
        <v>3169</v>
      </c>
      <c r="N410">
        <f t="shared" si="52"/>
        <v>3169</v>
      </c>
      <c r="O410" cm="1">
        <f t="array" ref="O410">SUM(COUNTIF(F410:F3986,{"Individual","Dealer","Trustmark Dealer"}))</f>
        <v>3169</v>
      </c>
      <c r="P410">
        <f t="shared" si="53"/>
        <v>2173</v>
      </c>
      <c r="Q410">
        <f t="shared" si="54"/>
        <v>0.61691385295045753</v>
      </c>
      <c r="R410" s="16">
        <f t="shared" si="55"/>
        <v>1215165.2086401863</v>
      </c>
    </row>
    <row r="411" spans="1:18" x14ac:dyDescent="0.3">
      <c r="A411" t="s">
        <v>444</v>
      </c>
      <c r="B411">
        <v>2015</v>
      </c>
      <c r="C411" s="1">
        <v>235000</v>
      </c>
      <c r="D411">
        <v>40903</v>
      </c>
      <c r="E411" t="s">
        <v>10</v>
      </c>
      <c r="F411" t="s">
        <v>11</v>
      </c>
      <c r="G411" t="s">
        <v>12</v>
      </c>
      <c r="H411" t="s">
        <v>121</v>
      </c>
      <c r="I411">
        <f t="shared" si="48"/>
        <v>3168</v>
      </c>
      <c r="J411">
        <f t="shared" si="49"/>
        <v>11</v>
      </c>
      <c r="K411" t="str">
        <f t="shared" si="50"/>
        <v>budget</v>
      </c>
      <c r="L411" s="1">
        <f t="shared" si="51"/>
        <v>468289.19728535356</v>
      </c>
      <c r="M411" cm="1">
        <f t="array" ref="M411">SUM(COUNTIF(E411:E3987,{"Petrol","Diesel","CNG","LPG","Electric"}))</f>
        <v>3168</v>
      </c>
      <c r="N411">
        <f t="shared" si="52"/>
        <v>3168</v>
      </c>
      <c r="O411" cm="1">
        <f t="array" ref="O411">SUM(COUNTIF(F411:F3987,{"Individual","Dealer","Trustmark Dealer"}))</f>
        <v>3168</v>
      </c>
      <c r="P411">
        <f t="shared" si="53"/>
        <v>2172</v>
      </c>
      <c r="Q411">
        <f t="shared" si="54"/>
        <v>0.61710858585858586</v>
      </c>
      <c r="R411" s="16">
        <f t="shared" si="55"/>
        <v>1215355.1176245837</v>
      </c>
    </row>
    <row r="412" spans="1:18" x14ac:dyDescent="0.3">
      <c r="A412" t="s">
        <v>297</v>
      </c>
      <c r="B412">
        <v>2011</v>
      </c>
      <c r="C412" s="1">
        <v>120000</v>
      </c>
      <c r="D412">
        <v>60000</v>
      </c>
      <c r="E412" t="s">
        <v>10</v>
      </c>
      <c r="F412" t="s">
        <v>25</v>
      </c>
      <c r="G412" t="s">
        <v>12</v>
      </c>
      <c r="H412" t="s">
        <v>154</v>
      </c>
      <c r="I412">
        <f t="shared" si="48"/>
        <v>3167</v>
      </c>
      <c r="J412">
        <f t="shared" si="49"/>
        <v>15</v>
      </c>
      <c r="K412" t="str">
        <f t="shared" si="50"/>
        <v>budget</v>
      </c>
      <c r="L412" s="1">
        <f t="shared" si="51"/>
        <v>468362.85980423115</v>
      </c>
      <c r="M412" cm="1">
        <f t="array" ref="M412">SUM(COUNTIF(E412:E3988,{"Petrol","Diesel","CNG","LPG","Electric"}))</f>
        <v>3167</v>
      </c>
      <c r="N412">
        <f t="shared" si="52"/>
        <v>3167</v>
      </c>
      <c r="O412" cm="1">
        <f t="array" ref="O412">SUM(COUNTIF(F412:F3988,{"Individual","Dealer","Trustmark Dealer"}))</f>
        <v>3167</v>
      </c>
      <c r="P412">
        <f t="shared" si="53"/>
        <v>2171</v>
      </c>
      <c r="Q412">
        <f t="shared" si="54"/>
        <v>0.61698768550678873</v>
      </c>
      <c r="R412" s="16">
        <f t="shared" si="55"/>
        <v>1215419.5771335857</v>
      </c>
    </row>
    <row r="413" spans="1:18" x14ac:dyDescent="0.3">
      <c r="A413" t="s">
        <v>362</v>
      </c>
      <c r="B413">
        <v>2004</v>
      </c>
      <c r="C413" s="1">
        <v>130000</v>
      </c>
      <c r="D413">
        <v>46000</v>
      </c>
      <c r="E413" t="s">
        <v>10</v>
      </c>
      <c r="F413" t="s">
        <v>25</v>
      </c>
      <c r="G413" t="s">
        <v>12</v>
      </c>
      <c r="H413" t="s">
        <v>121</v>
      </c>
      <c r="I413">
        <f t="shared" si="48"/>
        <v>3166</v>
      </c>
      <c r="J413">
        <f t="shared" si="49"/>
        <v>22</v>
      </c>
      <c r="K413" t="str">
        <f t="shared" si="50"/>
        <v>budget</v>
      </c>
      <c r="L413" s="1">
        <f t="shared" si="51"/>
        <v>468472.89229311433</v>
      </c>
      <c r="M413" cm="1">
        <f t="array" ref="M413">SUM(COUNTIF(E413:E3989,{"Petrol","Diesel","CNG","LPG","Electric"}))</f>
        <v>3166</v>
      </c>
      <c r="N413">
        <f t="shared" si="52"/>
        <v>3166</v>
      </c>
      <c r="O413" cm="1">
        <f t="array" ref="O413">SUM(COUNTIF(F413:F3989,{"Individual","Dealer","Trustmark Dealer"}))</f>
        <v>3166</v>
      </c>
      <c r="P413">
        <f t="shared" si="53"/>
        <v>2170</v>
      </c>
      <c r="Q413">
        <f t="shared" si="54"/>
        <v>0.61718256475047384</v>
      </c>
      <c r="R413" s="16">
        <f t="shared" si="55"/>
        <v>1215560.180107547</v>
      </c>
    </row>
    <row r="414" spans="1:18" x14ac:dyDescent="0.3">
      <c r="A414" t="s">
        <v>445</v>
      </c>
      <c r="B414">
        <v>2004</v>
      </c>
      <c r="C414" s="1">
        <v>275000</v>
      </c>
      <c r="D414">
        <v>22288</v>
      </c>
      <c r="E414" t="s">
        <v>14</v>
      </c>
      <c r="F414" t="s">
        <v>11</v>
      </c>
      <c r="G414" t="s">
        <v>12</v>
      </c>
      <c r="H414" t="s">
        <v>126</v>
      </c>
      <c r="I414">
        <f t="shared" si="48"/>
        <v>3165</v>
      </c>
      <c r="J414">
        <f t="shared" si="49"/>
        <v>22</v>
      </c>
      <c r="K414" t="str">
        <f t="shared" si="50"/>
        <v>budget</v>
      </c>
      <c r="L414" s="1">
        <f t="shared" si="51"/>
        <v>468579.8347551343</v>
      </c>
      <c r="M414" cm="1">
        <f t="array" ref="M414">SUM(COUNTIF(E414:E3990,{"Petrol","Diesel","CNG","LPG","Electric"}))</f>
        <v>3165</v>
      </c>
      <c r="N414">
        <f t="shared" si="52"/>
        <v>3165</v>
      </c>
      <c r="O414" cm="1">
        <f t="array" ref="O414">SUM(COUNTIF(F414:F3990,{"Individual","Dealer","Trustmark Dealer"}))</f>
        <v>3165</v>
      </c>
      <c r="P414">
        <f t="shared" si="53"/>
        <v>2169</v>
      </c>
      <c r="Q414">
        <f t="shared" si="54"/>
        <v>0.61706161137440763</v>
      </c>
      <c r="R414" s="16">
        <f t="shared" si="55"/>
        <v>1215694.3510536775</v>
      </c>
    </row>
    <row r="415" spans="1:18" x14ac:dyDescent="0.3">
      <c r="A415" t="s">
        <v>446</v>
      </c>
      <c r="B415">
        <v>2011</v>
      </c>
      <c r="C415" s="1">
        <v>270000</v>
      </c>
      <c r="D415">
        <v>180000</v>
      </c>
      <c r="E415" t="s">
        <v>14</v>
      </c>
      <c r="F415" t="s">
        <v>25</v>
      </c>
      <c r="G415" t="s">
        <v>12</v>
      </c>
      <c r="H415" t="s">
        <v>126</v>
      </c>
      <c r="I415">
        <f t="shared" si="48"/>
        <v>3164</v>
      </c>
      <c r="J415">
        <f t="shared" si="49"/>
        <v>15</v>
      </c>
      <c r="K415" t="str">
        <f t="shared" si="50"/>
        <v>budget</v>
      </c>
      <c r="L415" s="1">
        <f t="shared" si="51"/>
        <v>468641.01675094815</v>
      </c>
      <c r="M415" cm="1">
        <f t="array" ref="M415">SUM(COUNTIF(E415:E3991,{"Petrol","Diesel","CNG","LPG","Electric"}))</f>
        <v>3164</v>
      </c>
      <c r="N415">
        <f t="shared" si="52"/>
        <v>3164</v>
      </c>
      <c r="O415" cm="1">
        <f t="array" ref="O415">SUM(COUNTIF(F415:F3991,{"Individual","Dealer","Trustmark Dealer"}))</f>
        <v>3164</v>
      </c>
      <c r="P415">
        <f t="shared" si="53"/>
        <v>2168</v>
      </c>
      <c r="Q415">
        <f t="shared" si="54"/>
        <v>0.61725663716814161</v>
      </c>
      <c r="R415" s="16">
        <f t="shared" si="55"/>
        <v>1215900.122424305</v>
      </c>
    </row>
    <row r="416" spans="1:18" x14ac:dyDescent="0.3">
      <c r="A416" t="s">
        <v>447</v>
      </c>
      <c r="B416">
        <v>2015</v>
      </c>
      <c r="C416" s="1">
        <v>500000</v>
      </c>
      <c r="D416">
        <v>30000</v>
      </c>
      <c r="E416" t="s">
        <v>14</v>
      </c>
      <c r="F416" t="s">
        <v>25</v>
      </c>
      <c r="G416" t="s">
        <v>12</v>
      </c>
      <c r="H416" t="s">
        <v>126</v>
      </c>
      <c r="I416">
        <f t="shared" si="48"/>
        <v>3163</v>
      </c>
      <c r="J416">
        <f t="shared" si="49"/>
        <v>11</v>
      </c>
      <c r="K416" t="str">
        <f t="shared" si="50"/>
        <v>budget</v>
      </c>
      <c r="L416" s="1">
        <f t="shared" si="51"/>
        <v>468703.81821055961</v>
      </c>
      <c r="M416" cm="1">
        <f t="array" ref="M416">SUM(COUNTIF(E416:E3992,{"Petrol","Diesel","CNG","LPG","Electric"}))</f>
        <v>3163</v>
      </c>
      <c r="N416">
        <f t="shared" si="52"/>
        <v>3163</v>
      </c>
      <c r="O416" cm="1">
        <f t="array" ref="O416">SUM(COUNTIF(F416:F3992,{"Individual","Dealer","Trustmark Dealer"}))</f>
        <v>3163</v>
      </c>
      <c r="P416">
        <f t="shared" si="53"/>
        <v>2167</v>
      </c>
      <c r="Q416">
        <f t="shared" si="54"/>
        <v>0.61745178627884922</v>
      </c>
      <c r="R416" s="16">
        <f t="shared" si="55"/>
        <v>1216109.278124352</v>
      </c>
    </row>
    <row r="417" spans="1:18" x14ac:dyDescent="0.3">
      <c r="A417" t="s">
        <v>394</v>
      </c>
      <c r="B417">
        <v>2015</v>
      </c>
      <c r="C417" s="1">
        <v>400000</v>
      </c>
      <c r="D417">
        <v>61690</v>
      </c>
      <c r="E417" t="s">
        <v>10</v>
      </c>
      <c r="F417" t="s">
        <v>11</v>
      </c>
      <c r="G417" t="s">
        <v>12</v>
      </c>
      <c r="H417" t="s">
        <v>121</v>
      </c>
      <c r="I417">
        <f t="shared" si="48"/>
        <v>3162</v>
      </c>
      <c r="J417">
        <f t="shared" si="49"/>
        <v>11</v>
      </c>
      <c r="K417" t="str">
        <f t="shared" si="50"/>
        <v>budget</v>
      </c>
      <c r="L417" s="1">
        <f t="shared" si="51"/>
        <v>468693.92061986087</v>
      </c>
      <c r="M417" cm="1">
        <f t="array" ref="M417">SUM(COUNTIF(E417:E3993,{"Petrol","Diesel","CNG","LPG","Electric"}))</f>
        <v>3162</v>
      </c>
      <c r="N417">
        <f t="shared" si="52"/>
        <v>3162</v>
      </c>
      <c r="O417" cm="1">
        <f t="array" ref="O417">SUM(COUNTIF(F417:F3993,{"Individual","Dealer","Trustmark Dealer"}))</f>
        <v>3162</v>
      </c>
      <c r="P417">
        <f t="shared" si="53"/>
        <v>2166</v>
      </c>
      <c r="Q417">
        <f t="shared" si="54"/>
        <v>0.61764705882352944</v>
      </c>
      <c r="R417" s="16">
        <f t="shared" si="55"/>
        <v>1216174.7656838484</v>
      </c>
    </row>
    <row r="418" spans="1:18" x14ac:dyDescent="0.3">
      <c r="A418" t="s">
        <v>448</v>
      </c>
      <c r="B418">
        <v>2015</v>
      </c>
      <c r="C418" s="1">
        <v>600000</v>
      </c>
      <c r="D418">
        <v>64484</v>
      </c>
      <c r="E418" t="s">
        <v>10</v>
      </c>
      <c r="F418" t="s">
        <v>11</v>
      </c>
      <c r="G418" t="s">
        <v>12</v>
      </c>
      <c r="H418" t="s">
        <v>121</v>
      </c>
      <c r="I418">
        <f t="shared" si="48"/>
        <v>3161</v>
      </c>
      <c r="J418">
        <f t="shared" si="49"/>
        <v>11</v>
      </c>
      <c r="K418" t="str">
        <f t="shared" si="50"/>
        <v>medium</v>
      </c>
      <c r="L418" s="1">
        <f t="shared" si="51"/>
        <v>468715.65232521354</v>
      </c>
      <c r="M418" cm="1">
        <f t="array" ref="M418">SUM(COUNTIF(E418:E3994,{"Petrol","Diesel","CNG","LPG","Electric"}))</f>
        <v>3161</v>
      </c>
      <c r="N418">
        <f t="shared" si="52"/>
        <v>3161</v>
      </c>
      <c r="O418" cm="1">
        <f t="array" ref="O418">SUM(COUNTIF(F418:F3994,{"Individual","Dealer","Trustmark Dealer"}))</f>
        <v>3161</v>
      </c>
      <c r="P418">
        <f t="shared" si="53"/>
        <v>2165</v>
      </c>
      <c r="Q418">
        <f t="shared" si="54"/>
        <v>0.61752609933565328</v>
      </c>
      <c r="R418" s="16">
        <f t="shared" si="55"/>
        <v>1216130.3063928215</v>
      </c>
    </row>
    <row r="419" spans="1:18" x14ac:dyDescent="0.3">
      <c r="A419" t="s">
        <v>140</v>
      </c>
      <c r="B419">
        <v>2012</v>
      </c>
      <c r="C419" s="1">
        <v>1350000</v>
      </c>
      <c r="D419">
        <v>90000</v>
      </c>
      <c r="E419" t="s">
        <v>14</v>
      </c>
      <c r="F419" t="s">
        <v>25</v>
      </c>
      <c r="G419" t="s">
        <v>19</v>
      </c>
      <c r="H419" t="s">
        <v>126</v>
      </c>
      <c r="I419">
        <f t="shared" si="48"/>
        <v>3160</v>
      </c>
      <c r="J419">
        <f t="shared" si="49"/>
        <v>14</v>
      </c>
      <c r="K419" t="str">
        <f t="shared" si="50"/>
        <v>premimum</v>
      </c>
      <c r="L419" s="1">
        <f t="shared" si="51"/>
        <v>468674.10664556961</v>
      </c>
      <c r="M419" cm="1">
        <f t="array" ref="M419">SUM(COUNTIF(E419:E3995,{"Petrol","Diesel","CNG","LPG","Electric"}))</f>
        <v>3160</v>
      </c>
      <c r="N419">
        <f t="shared" si="52"/>
        <v>3160</v>
      </c>
      <c r="O419" cm="1">
        <f t="array" ref="O419">SUM(COUNTIF(F419:F3995,{"Individual","Dealer","Trustmark Dealer"}))</f>
        <v>3160</v>
      </c>
      <c r="P419">
        <f t="shared" si="53"/>
        <v>2164</v>
      </c>
      <c r="Q419">
        <f t="shared" si="54"/>
        <v>0.6174050632911392</v>
      </c>
      <c r="R419" s="16">
        <f t="shared" si="55"/>
        <v>1215953.2500715875</v>
      </c>
    </row>
    <row r="420" spans="1:18" x14ac:dyDescent="0.3">
      <c r="A420" t="s">
        <v>449</v>
      </c>
      <c r="B420">
        <v>2013</v>
      </c>
      <c r="C420" s="1">
        <v>400000</v>
      </c>
      <c r="D420">
        <v>75976</v>
      </c>
      <c r="E420" t="s">
        <v>14</v>
      </c>
      <c r="F420" t="s">
        <v>11</v>
      </c>
      <c r="G420" t="s">
        <v>12</v>
      </c>
      <c r="H420" t="s">
        <v>126</v>
      </c>
      <c r="I420">
        <f t="shared" si="48"/>
        <v>3159</v>
      </c>
      <c r="J420">
        <f t="shared" si="49"/>
        <v>13</v>
      </c>
      <c r="K420" t="str">
        <f t="shared" si="50"/>
        <v>budget</v>
      </c>
      <c r="L420" s="1">
        <f t="shared" si="51"/>
        <v>468395.11775878444</v>
      </c>
      <c r="M420" cm="1">
        <f t="array" ref="M420">SUM(COUNTIF(E420:E3996,{"Petrol","Diesel","CNG","LPG","Electric"}))</f>
        <v>3159</v>
      </c>
      <c r="N420">
        <f t="shared" si="52"/>
        <v>3159</v>
      </c>
      <c r="O420" cm="1">
        <f t="array" ref="O420">SUM(COUNTIF(F420:F3996,{"Individual","Dealer","Trustmark Dealer"}))</f>
        <v>3159</v>
      </c>
      <c r="P420">
        <f t="shared" si="53"/>
        <v>2163</v>
      </c>
      <c r="Q420">
        <f t="shared" si="54"/>
        <v>0.61760050648939535</v>
      </c>
      <c r="R420" s="16">
        <f t="shared" si="55"/>
        <v>1215486.5716793737</v>
      </c>
    </row>
    <row r="421" spans="1:18" x14ac:dyDescent="0.3">
      <c r="A421" t="s">
        <v>285</v>
      </c>
      <c r="B421">
        <v>2011</v>
      </c>
      <c r="C421" s="1">
        <v>220000</v>
      </c>
      <c r="D421">
        <v>70000</v>
      </c>
      <c r="E421" t="s">
        <v>14</v>
      </c>
      <c r="F421" t="s">
        <v>25</v>
      </c>
      <c r="G421" t="s">
        <v>12</v>
      </c>
      <c r="H421" t="s">
        <v>126</v>
      </c>
      <c r="I421">
        <f t="shared" si="48"/>
        <v>3158</v>
      </c>
      <c r="J421">
        <f t="shared" si="49"/>
        <v>15</v>
      </c>
      <c r="K421" t="str">
        <f t="shared" si="50"/>
        <v>budget</v>
      </c>
      <c r="L421" s="1">
        <f t="shared" si="51"/>
        <v>468416.77549081697</v>
      </c>
      <c r="M421" cm="1">
        <f t="array" ref="M421">SUM(COUNTIF(E421:E3997,{"Petrol","Diesel","CNG","LPG","Electric"}))</f>
        <v>3158</v>
      </c>
      <c r="N421">
        <f t="shared" si="52"/>
        <v>3158</v>
      </c>
      <c r="O421" cm="1">
        <f t="array" ref="O421">SUM(COUNTIF(F421:F3997,{"Individual","Dealer","Trustmark Dealer"}))</f>
        <v>3158</v>
      </c>
      <c r="P421">
        <f t="shared" si="53"/>
        <v>2162</v>
      </c>
      <c r="Q421">
        <f t="shared" si="54"/>
        <v>0.61779607346421783</v>
      </c>
      <c r="R421" s="16">
        <f t="shared" si="55"/>
        <v>1215614.5465723828</v>
      </c>
    </row>
    <row r="422" spans="1:18" x14ac:dyDescent="0.3">
      <c r="A422" t="s">
        <v>262</v>
      </c>
      <c r="B422">
        <v>2012</v>
      </c>
      <c r="C422" s="1">
        <v>300000</v>
      </c>
      <c r="D422">
        <v>85962</v>
      </c>
      <c r="E422" t="s">
        <v>10</v>
      </c>
      <c r="F422" t="s">
        <v>11</v>
      </c>
      <c r="G422" t="s">
        <v>12</v>
      </c>
      <c r="H422" t="s">
        <v>126</v>
      </c>
      <c r="I422">
        <f t="shared" si="48"/>
        <v>3157</v>
      </c>
      <c r="J422">
        <f t="shared" si="49"/>
        <v>14</v>
      </c>
      <c r="K422" t="str">
        <f t="shared" si="50"/>
        <v>budget</v>
      </c>
      <c r="L422" s="1">
        <f t="shared" si="51"/>
        <v>468495.46309787774</v>
      </c>
      <c r="M422" cm="1">
        <f t="array" ref="M422">SUM(COUNTIF(E422:E3998,{"Petrol","Diesel","CNG","LPG","Electric"}))</f>
        <v>3157</v>
      </c>
      <c r="N422">
        <f t="shared" si="52"/>
        <v>3157</v>
      </c>
      <c r="O422" cm="1">
        <f t="array" ref="O422">SUM(COUNTIF(F422:F3998,{"Individual","Dealer","Trustmark Dealer"}))</f>
        <v>3157</v>
      </c>
      <c r="P422">
        <f t="shared" si="53"/>
        <v>2161</v>
      </c>
      <c r="Q422">
        <f t="shared" si="54"/>
        <v>0.61799176433322778</v>
      </c>
      <c r="R422" s="16">
        <f t="shared" si="55"/>
        <v>1215855.5346000539</v>
      </c>
    </row>
    <row r="423" spans="1:18" x14ac:dyDescent="0.3">
      <c r="A423" t="s">
        <v>450</v>
      </c>
      <c r="B423">
        <v>2018</v>
      </c>
      <c r="C423" s="1">
        <v>250000</v>
      </c>
      <c r="D423">
        <v>120000</v>
      </c>
      <c r="E423" t="s">
        <v>10</v>
      </c>
      <c r="F423" t="s">
        <v>25</v>
      </c>
      <c r="G423" t="s">
        <v>12</v>
      </c>
      <c r="H423" t="s">
        <v>121</v>
      </c>
      <c r="I423">
        <f t="shared" si="48"/>
        <v>3156</v>
      </c>
      <c r="J423">
        <f t="shared" si="49"/>
        <v>8</v>
      </c>
      <c r="K423" t="str">
        <f t="shared" si="50"/>
        <v>budget</v>
      </c>
      <c r="L423" s="1">
        <f t="shared" si="51"/>
        <v>468548.8520278834</v>
      </c>
      <c r="M423" cm="1">
        <f t="array" ref="M423">SUM(COUNTIF(E423:E3999,{"Petrol","Diesel","CNG","LPG","Electric"}))</f>
        <v>3156</v>
      </c>
      <c r="N423">
        <f t="shared" si="52"/>
        <v>3156</v>
      </c>
      <c r="O423" cm="1">
        <f t="array" ref="O423">SUM(COUNTIF(F423:F3999,{"Individual","Dealer","Trustmark Dealer"}))</f>
        <v>3156</v>
      </c>
      <c r="P423">
        <f t="shared" si="53"/>
        <v>2160</v>
      </c>
      <c r="Q423">
        <f t="shared" si="54"/>
        <v>0.6181875792141952</v>
      </c>
      <c r="R423" s="16">
        <f t="shared" si="55"/>
        <v>1215877.1824481552</v>
      </c>
    </row>
    <row r="424" spans="1:18" x14ac:dyDescent="0.3">
      <c r="A424" t="s">
        <v>319</v>
      </c>
      <c r="B424">
        <v>2015</v>
      </c>
      <c r="C424" s="1">
        <v>600000</v>
      </c>
      <c r="D424">
        <v>120000</v>
      </c>
      <c r="E424" t="s">
        <v>14</v>
      </c>
      <c r="F424" t="s">
        <v>25</v>
      </c>
      <c r="G424" t="s">
        <v>12</v>
      </c>
      <c r="H424" t="s">
        <v>121</v>
      </c>
      <c r="I424">
        <f t="shared" si="48"/>
        <v>3155</v>
      </c>
      <c r="J424">
        <f t="shared" si="49"/>
        <v>11</v>
      </c>
      <c r="K424" t="str">
        <f t="shared" si="50"/>
        <v>medium</v>
      </c>
      <c r="L424" s="1">
        <f t="shared" si="51"/>
        <v>468618.12266244058</v>
      </c>
      <c r="M424" cm="1">
        <f t="array" ref="M424">SUM(COUNTIF(E424:E4000,{"Petrol","Diesel","CNG","LPG","Electric"}))</f>
        <v>3155</v>
      </c>
      <c r="N424">
        <f t="shared" si="52"/>
        <v>3155</v>
      </c>
      <c r="O424" cm="1">
        <f t="array" ref="O424">SUM(COUNTIF(F424:F4000,{"Individual","Dealer","Trustmark Dealer"}))</f>
        <v>3155</v>
      </c>
      <c r="P424">
        <f t="shared" si="53"/>
        <v>2160</v>
      </c>
      <c r="Q424">
        <f t="shared" si="54"/>
        <v>0.61806656101426305</v>
      </c>
      <c r="R424" s="16">
        <f t="shared" si="55"/>
        <v>1215932.0375263139</v>
      </c>
    </row>
    <row r="425" spans="1:18" x14ac:dyDescent="0.3">
      <c r="A425" t="s">
        <v>451</v>
      </c>
      <c r="B425">
        <v>2012</v>
      </c>
      <c r="C425" s="1">
        <v>285000</v>
      </c>
      <c r="D425">
        <v>75000</v>
      </c>
      <c r="E425" t="s">
        <v>10</v>
      </c>
      <c r="F425" t="s">
        <v>25</v>
      </c>
      <c r="G425" t="s">
        <v>19</v>
      </c>
      <c r="H425" t="s">
        <v>126</v>
      </c>
      <c r="I425">
        <f t="shared" si="48"/>
        <v>3154</v>
      </c>
      <c r="J425">
        <f t="shared" si="49"/>
        <v>14</v>
      </c>
      <c r="K425" t="str">
        <f t="shared" si="50"/>
        <v>budget</v>
      </c>
      <c r="L425" s="1">
        <f t="shared" si="51"/>
        <v>468576.46702599875</v>
      </c>
      <c r="M425" cm="1">
        <f t="array" ref="M425">SUM(COUNTIF(E425:E4001,{"Petrol","Diesel","CNG","LPG","Electric"}))</f>
        <v>3154</v>
      </c>
      <c r="N425">
        <f t="shared" si="52"/>
        <v>3154</v>
      </c>
      <c r="O425" cm="1">
        <f t="array" ref="O425">SUM(COUNTIF(F425:F4001,{"Individual","Dealer","Trustmark Dealer"}))</f>
        <v>3154</v>
      </c>
      <c r="P425">
        <f t="shared" si="53"/>
        <v>2159</v>
      </c>
      <c r="Q425">
        <f t="shared" si="54"/>
        <v>0.61794546607482559</v>
      </c>
      <c r="R425" s="16">
        <f t="shared" si="55"/>
        <v>1215934.9339454877</v>
      </c>
    </row>
    <row r="426" spans="1:18" x14ac:dyDescent="0.3">
      <c r="A426" t="s">
        <v>452</v>
      </c>
      <c r="B426">
        <v>2009</v>
      </c>
      <c r="C426" s="1">
        <v>350000</v>
      </c>
      <c r="D426">
        <v>57035</v>
      </c>
      <c r="E426" t="s">
        <v>10</v>
      </c>
      <c r="F426" t="s">
        <v>11</v>
      </c>
      <c r="G426" t="s">
        <v>12</v>
      </c>
      <c r="H426" t="s">
        <v>121</v>
      </c>
      <c r="I426">
        <f t="shared" si="48"/>
        <v>3153</v>
      </c>
      <c r="J426">
        <f t="shared" si="49"/>
        <v>17</v>
      </c>
      <c r="K426" t="str">
        <f t="shared" si="50"/>
        <v>budget</v>
      </c>
      <c r="L426" s="1">
        <f t="shared" si="51"/>
        <v>468634.68981921981</v>
      </c>
      <c r="M426" cm="1">
        <f t="array" ref="M426">SUM(COUNTIF(E426:E4002,{"Petrol","Diesel","CNG","LPG","Electric"}))</f>
        <v>3153</v>
      </c>
      <c r="N426">
        <f t="shared" si="52"/>
        <v>3153</v>
      </c>
      <c r="O426" cm="1">
        <f t="array" ref="O426">SUM(COUNTIF(F426:F4002,{"Individual","Dealer","Trustmark Dealer"}))</f>
        <v>3153</v>
      </c>
      <c r="P426">
        <f t="shared" si="53"/>
        <v>2158</v>
      </c>
      <c r="Q426">
        <f t="shared" si="54"/>
        <v>0.61814145258483988</v>
      </c>
      <c r="R426" s="16">
        <f t="shared" si="55"/>
        <v>1215966.6215005098</v>
      </c>
    </row>
    <row r="427" spans="1:18" x14ac:dyDescent="0.3">
      <c r="A427" t="s">
        <v>357</v>
      </c>
      <c r="B427">
        <v>2011</v>
      </c>
      <c r="C427" s="1">
        <v>170000</v>
      </c>
      <c r="D427">
        <v>70000</v>
      </c>
      <c r="E427" t="s">
        <v>14</v>
      </c>
      <c r="F427" t="s">
        <v>25</v>
      </c>
      <c r="G427" t="s">
        <v>12</v>
      </c>
      <c r="H427" t="s">
        <v>154</v>
      </c>
      <c r="I427">
        <f t="shared" si="48"/>
        <v>3152</v>
      </c>
      <c r="J427">
        <f t="shared" si="49"/>
        <v>15</v>
      </c>
      <c r="K427" t="str">
        <f t="shared" si="50"/>
        <v>budget</v>
      </c>
      <c r="L427" s="1">
        <f t="shared" si="51"/>
        <v>468672.32772842637</v>
      </c>
      <c r="M427" cm="1">
        <f t="array" ref="M427">SUM(COUNTIF(E427:E4003,{"Petrol","Diesel","CNG","LPG","Electric"}))</f>
        <v>3152</v>
      </c>
      <c r="N427">
        <f t="shared" si="52"/>
        <v>3152</v>
      </c>
      <c r="O427" cm="1">
        <f t="array" ref="O427">SUM(COUNTIF(F427:F4003,{"Individual","Dealer","Trustmark Dealer"}))</f>
        <v>3152</v>
      </c>
      <c r="P427">
        <f t="shared" si="53"/>
        <v>2157</v>
      </c>
      <c r="Q427">
        <f t="shared" si="54"/>
        <v>0.61802030456852797</v>
      </c>
      <c r="R427" s="16">
        <f t="shared" si="55"/>
        <v>1215955.1617964688</v>
      </c>
    </row>
    <row r="428" spans="1:18" x14ac:dyDescent="0.3">
      <c r="A428" t="s">
        <v>453</v>
      </c>
      <c r="B428">
        <v>2015</v>
      </c>
      <c r="C428" s="1">
        <v>229999</v>
      </c>
      <c r="D428">
        <v>45000</v>
      </c>
      <c r="E428" t="s">
        <v>10</v>
      </c>
      <c r="F428" t="s">
        <v>25</v>
      </c>
      <c r="G428" t="s">
        <v>12</v>
      </c>
      <c r="H428" t="s">
        <v>121</v>
      </c>
      <c r="I428">
        <f t="shared" si="48"/>
        <v>3151</v>
      </c>
      <c r="J428">
        <f t="shared" si="49"/>
        <v>11</v>
      </c>
      <c r="K428" t="str">
        <f t="shared" si="50"/>
        <v>budget</v>
      </c>
      <c r="L428" s="1">
        <f t="shared" si="51"/>
        <v>468767.11424944462</v>
      </c>
      <c r="M428" cm="1">
        <f t="array" ref="M428">SUM(COUNTIF(E428:E4004,{"Petrol","Diesel","CNG","LPG","Electric"}))</f>
        <v>3151</v>
      </c>
      <c r="N428">
        <f t="shared" si="52"/>
        <v>3151</v>
      </c>
      <c r="O428" cm="1">
        <f t="array" ref="O428">SUM(COUNTIF(F428:F4004,{"Individual","Dealer","Trustmark Dealer"}))</f>
        <v>3151</v>
      </c>
      <c r="P428">
        <f t="shared" si="53"/>
        <v>2156</v>
      </c>
      <c r="Q428">
        <f t="shared" si="54"/>
        <v>0.61821643922564262</v>
      </c>
      <c r="R428" s="16">
        <f t="shared" si="55"/>
        <v>1216227.9927999731</v>
      </c>
    </row>
    <row r="429" spans="1:18" x14ac:dyDescent="0.3">
      <c r="A429" t="s">
        <v>300</v>
      </c>
      <c r="B429">
        <v>2013</v>
      </c>
      <c r="C429" s="1">
        <v>500000</v>
      </c>
      <c r="D429">
        <v>72104</v>
      </c>
      <c r="E429" t="s">
        <v>14</v>
      </c>
      <c r="F429" t="s">
        <v>11</v>
      </c>
      <c r="G429" t="s">
        <v>12</v>
      </c>
      <c r="H429" t="s">
        <v>126</v>
      </c>
      <c r="I429">
        <f t="shared" si="48"/>
        <v>3150</v>
      </c>
      <c r="J429">
        <f t="shared" si="49"/>
        <v>13</v>
      </c>
      <c r="K429" t="str">
        <f t="shared" si="50"/>
        <v>budget</v>
      </c>
      <c r="L429" s="1">
        <f t="shared" si="51"/>
        <v>468842.91365079366</v>
      </c>
      <c r="M429" cm="1">
        <f t="array" ref="M429">SUM(COUNTIF(E429:E4005,{"Petrol","Diesel","CNG","LPG","Electric"}))</f>
        <v>3150</v>
      </c>
      <c r="N429">
        <f t="shared" si="52"/>
        <v>3150</v>
      </c>
      <c r="O429" cm="1">
        <f t="array" ref="O429">SUM(COUNTIF(F429:F4005,{"Individual","Dealer","Trustmark Dealer"}))</f>
        <v>3150</v>
      </c>
      <c r="P429">
        <f t="shared" si="53"/>
        <v>2155</v>
      </c>
      <c r="Q429">
        <f t="shared" si="54"/>
        <v>0.61809523809523814</v>
      </c>
      <c r="R429" s="16">
        <f t="shared" si="55"/>
        <v>1216296.3057559002</v>
      </c>
    </row>
    <row r="430" spans="1:18" x14ac:dyDescent="0.3">
      <c r="A430" t="s">
        <v>454</v>
      </c>
      <c r="B430">
        <v>2011</v>
      </c>
      <c r="C430" s="1">
        <v>75000</v>
      </c>
      <c r="D430">
        <v>15000</v>
      </c>
      <c r="E430" t="s">
        <v>10</v>
      </c>
      <c r="F430" t="s">
        <v>25</v>
      </c>
      <c r="G430" t="s">
        <v>12</v>
      </c>
      <c r="H430" t="s">
        <v>121</v>
      </c>
      <c r="I430">
        <f t="shared" si="48"/>
        <v>3149</v>
      </c>
      <c r="J430">
        <f t="shared" si="49"/>
        <v>15</v>
      </c>
      <c r="K430" t="str">
        <f t="shared" si="50"/>
        <v>budget</v>
      </c>
      <c r="L430" s="1">
        <f t="shared" si="51"/>
        <v>468833.01937122893</v>
      </c>
      <c r="M430" cm="1">
        <f t="array" ref="M430">SUM(COUNTIF(E430:E4006,{"Petrol","Diesel","CNG","LPG","Electric"}))</f>
        <v>3149</v>
      </c>
      <c r="N430">
        <f t="shared" si="52"/>
        <v>3149</v>
      </c>
      <c r="O430" cm="1">
        <f t="array" ref="O430">SUM(COUNTIF(F430:F4006,{"Individual","Dealer","Trustmark Dealer"}))</f>
        <v>3149</v>
      </c>
      <c r="P430">
        <f t="shared" si="53"/>
        <v>2154</v>
      </c>
      <c r="Q430">
        <f t="shared" si="54"/>
        <v>0.61829152111781516</v>
      </c>
      <c r="R430" s="16">
        <f t="shared" si="55"/>
        <v>1216362.1930797605</v>
      </c>
    </row>
    <row r="431" spans="1:18" x14ac:dyDescent="0.3">
      <c r="A431" t="s">
        <v>313</v>
      </c>
      <c r="B431">
        <v>2016</v>
      </c>
      <c r="C431" s="1">
        <v>600000</v>
      </c>
      <c r="D431">
        <v>30000</v>
      </c>
      <c r="E431" t="s">
        <v>10</v>
      </c>
      <c r="F431" t="s">
        <v>25</v>
      </c>
      <c r="G431" t="s">
        <v>12</v>
      </c>
      <c r="H431" t="s">
        <v>121</v>
      </c>
      <c r="I431">
        <f t="shared" si="48"/>
        <v>3148</v>
      </c>
      <c r="J431">
        <f t="shared" si="49"/>
        <v>10</v>
      </c>
      <c r="K431" t="str">
        <f t="shared" si="50"/>
        <v>medium</v>
      </c>
      <c r="L431" s="1">
        <f t="shared" si="51"/>
        <v>468958.12515883101</v>
      </c>
      <c r="M431" cm="1">
        <f t="array" ref="M431">SUM(COUNTIF(E431:E4007,{"Petrol","Diesel","CNG","LPG","Electric"}))</f>
        <v>3148</v>
      </c>
      <c r="N431">
        <f t="shared" si="52"/>
        <v>3148</v>
      </c>
      <c r="O431" cm="1">
        <f t="array" ref="O431">SUM(COUNTIF(F431:F4007,{"Individual","Dealer","Trustmark Dealer"}))</f>
        <v>3148</v>
      </c>
      <c r="P431">
        <f t="shared" si="53"/>
        <v>2153</v>
      </c>
      <c r="Q431">
        <f t="shared" si="54"/>
        <v>0.61817026683608645</v>
      </c>
      <c r="R431" s="16">
        <f t="shared" si="55"/>
        <v>1216533.7233516634</v>
      </c>
    </row>
    <row r="432" spans="1:18" x14ac:dyDescent="0.3">
      <c r="A432" t="s">
        <v>455</v>
      </c>
      <c r="B432">
        <v>2011</v>
      </c>
      <c r="C432" s="1">
        <v>220000</v>
      </c>
      <c r="D432">
        <v>80000</v>
      </c>
      <c r="E432" t="s">
        <v>14</v>
      </c>
      <c r="F432" t="s">
        <v>25</v>
      </c>
      <c r="G432" t="s">
        <v>12</v>
      </c>
      <c r="H432" t="s">
        <v>121</v>
      </c>
      <c r="I432">
        <f t="shared" si="48"/>
        <v>3147</v>
      </c>
      <c r="J432">
        <f t="shared" si="49"/>
        <v>15</v>
      </c>
      <c r="K432" t="str">
        <f t="shared" si="50"/>
        <v>budget</v>
      </c>
      <c r="L432" s="1">
        <f t="shared" si="51"/>
        <v>468916.48490625992</v>
      </c>
      <c r="M432" cm="1">
        <f t="array" ref="M432">SUM(COUNTIF(E432:E4008,{"Petrol","Diesel","CNG","LPG","Electric"}))</f>
        <v>3147</v>
      </c>
      <c r="N432">
        <f t="shared" si="52"/>
        <v>3147</v>
      </c>
      <c r="O432" cm="1">
        <f t="array" ref="O432">SUM(COUNTIF(F432:F4008,{"Individual","Dealer","Trustmark Dealer"}))</f>
        <v>3147</v>
      </c>
      <c r="P432">
        <f t="shared" si="53"/>
        <v>2153</v>
      </c>
      <c r="Q432">
        <f t="shared" si="54"/>
        <v>0.61804893549412143</v>
      </c>
      <c r="R432" s="16">
        <f t="shared" si="55"/>
        <v>1216355.9480713319</v>
      </c>
    </row>
    <row r="433" spans="1:18" x14ac:dyDescent="0.3">
      <c r="A433" t="s">
        <v>456</v>
      </c>
      <c r="B433">
        <v>2009</v>
      </c>
      <c r="C433" s="1">
        <v>150000</v>
      </c>
      <c r="D433">
        <v>164000</v>
      </c>
      <c r="E433" t="s">
        <v>14</v>
      </c>
      <c r="F433" t="s">
        <v>25</v>
      </c>
      <c r="G433" t="s">
        <v>12</v>
      </c>
      <c r="H433" t="s">
        <v>126</v>
      </c>
      <c r="I433">
        <f t="shared" si="48"/>
        <v>3146</v>
      </c>
      <c r="J433">
        <f t="shared" si="49"/>
        <v>17</v>
      </c>
      <c r="K433" t="str">
        <f t="shared" si="50"/>
        <v>budget</v>
      </c>
      <c r="L433" s="1">
        <f t="shared" si="51"/>
        <v>468995.60648442467</v>
      </c>
      <c r="M433" cm="1">
        <f t="array" ref="M433">SUM(COUNTIF(E433:E4009,{"Petrol","Diesel","CNG","LPG","Electric"}))</f>
        <v>3146</v>
      </c>
      <c r="N433">
        <f t="shared" si="52"/>
        <v>3146</v>
      </c>
      <c r="O433" cm="1">
        <f t="array" ref="O433">SUM(COUNTIF(F433:F4009,{"Individual","Dealer","Trustmark Dealer"}))</f>
        <v>3146</v>
      </c>
      <c r="P433">
        <f t="shared" si="53"/>
        <v>2152</v>
      </c>
      <c r="Q433">
        <f t="shared" si="54"/>
        <v>0.61792752701843612</v>
      </c>
      <c r="R433" s="16">
        <f t="shared" si="55"/>
        <v>1216597.90816367</v>
      </c>
    </row>
    <row r="434" spans="1:18" x14ac:dyDescent="0.3">
      <c r="A434" t="s">
        <v>277</v>
      </c>
      <c r="B434">
        <v>2006</v>
      </c>
      <c r="C434" s="1">
        <v>65000</v>
      </c>
      <c r="D434">
        <v>124439</v>
      </c>
      <c r="E434" t="s">
        <v>10</v>
      </c>
      <c r="F434" t="s">
        <v>25</v>
      </c>
      <c r="G434" t="s">
        <v>12</v>
      </c>
      <c r="H434" t="s">
        <v>126</v>
      </c>
      <c r="I434">
        <f t="shared" si="48"/>
        <v>3145</v>
      </c>
      <c r="J434">
        <f t="shared" si="49"/>
        <v>20</v>
      </c>
      <c r="K434" t="str">
        <f t="shared" si="50"/>
        <v>budget</v>
      </c>
      <c r="L434" s="1">
        <f t="shared" si="51"/>
        <v>469097.03593004768</v>
      </c>
      <c r="M434" cm="1">
        <f t="array" ref="M434">SUM(COUNTIF(E434:E4010,{"Petrol","Diesel","CNG","LPG","Electric"}))</f>
        <v>3145</v>
      </c>
      <c r="N434">
        <f t="shared" si="52"/>
        <v>3145</v>
      </c>
      <c r="O434" cm="1">
        <f t="array" ref="O434">SUM(COUNTIF(F434:F4010,{"Individual","Dealer","Trustmark Dealer"}))</f>
        <v>3145</v>
      </c>
      <c r="P434">
        <f t="shared" si="53"/>
        <v>2151</v>
      </c>
      <c r="Q434">
        <f t="shared" si="54"/>
        <v>0.61812400635930043</v>
      </c>
      <c r="R434" s="16">
        <f t="shared" si="55"/>
        <v>1216884.1977655578</v>
      </c>
    </row>
    <row r="435" spans="1:18" x14ac:dyDescent="0.3">
      <c r="A435" t="s">
        <v>457</v>
      </c>
      <c r="B435">
        <v>2006</v>
      </c>
      <c r="C435" s="1">
        <v>120000</v>
      </c>
      <c r="D435">
        <v>77000</v>
      </c>
      <c r="E435" t="s">
        <v>10</v>
      </c>
      <c r="F435" t="s">
        <v>25</v>
      </c>
      <c r="G435" t="s">
        <v>12</v>
      </c>
      <c r="H435" t="s">
        <v>126</v>
      </c>
      <c r="I435">
        <f t="shared" si="48"/>
        <v>3144</v>
      </c>
      <c r="J435">
        <f t="shared" si="49"/>
        <v>20</v>
      </c>
      <c r="K435" t="str">
        <f t="shared" si="50"/>
        <v>budget</v>
      </c>
      <c r="L435" s="1">
        <f t="shared" si="51"/>
        <v>469225.56552162848</v>
      </c>
      <c r="M435" cm="1">
        <f t="array" ref="M435">SUM(COUNTIF(E435:E4011,{"Petrol","Diesel","CNG","LPG","Electric"}))</f>
        <v>3144</v>
      </c>
      <c r="N435">
        <f t="shared" si="52"/>
        <v>3144</v>
      </c>
      <c r="O435" cm="1">
        <f t="array" ref="O435">SUM(COUNTIF(F435:F4011,{"Individual","Dealer","Trustmark Dealer"}))</f>
        <v>3144</v>
      </c>
      <c r="P435">
        <f t="shared" si="53"/>
        <v>2150</v>
      </c>
      <c r="Q435">
        <f t="shared" si="54"/>
        <v>0.61832061068702293</v>
      </c>
      <c r="R435" s="16">
        <f t="shared" si="55"/>
        <v>1217062.6146567382</v>
      </c>
    </row>
    <row r="436" spans="1:18" x14ac:dyDescent="0.3">
      <c r="A436" t="s">
        <v>219</v>
      </c>
      <c r="B436">
        <v>2014</v>
      </c>
      <c r="C436" s="1">
        <v>240000</v>
      </c>
      <c r="D436">
        <v>90000</v>
      </c>
      <c r="E436" t="s">
        <v>14</v>
      </c>
      <c r="F436" t="s">
        <v>25</v>
      </c>
      <c r="G436" t="s">
        <v>12</v>
      </c>
      <c r="H436" t="s">
        <v>121</v>
      </c>
      <c r="I436">
        <f t="shared" si="48"/>
        <v>3143</v>
      </c>
      <c r="J436">
        <f t="shared" si="49"/>
        <v>12</v>
      </c>
      <c r="K436" t="str">
        <f t="shared" si="50"/>
        <v>budget</v>
      </c>
      <c r="L436" s="1">
        <f t="shared" si="51"/>
        <v>469336.67769646837</v>
      </c>
      <c r="M436" cm="1">
        <f t="array" ref="M436">SUM(COUNTIF(E436:E4012,{"Petrol","Diesel","CNG","LPG","Electric"}))</f>
        <v>3143</v>
      </c>
      <c r="N436">
        <f t="shared" si="52"/>
        <v>3143</v>
      </c>
      <c r="O436" cm="1">
        <f t="array" ref="O436">SUM(COUNTIF(F436:F4012,{"Individual","Dealer","Trustmark Dealer"}))</f>
        <v>3143</v>
      </c>
      <c r="P436">
        <f t="shared" si="53"/>
        <v>2149</v>
      </c>
      <c r="Q436">
        <f t="shared" si="54"/>
        <v>0.61851734012090365</v>
      </c>
      <c r="R436" s="16">
        <f t="shared" si="55"/>
        <v>1217204.6027704403</v>
      </c>
    </row>
    <row r="437" spans="1:18" x14ac:dyDescent="0.3">
      <c r="A437" t="s">
        <v>411</v>
      </c>
      <c r="B437">
        <v>2017</v>
      </c>
      <c r="C437" s="1">
        <v>390000</v>
      </c>
      <c r="D437">
        <v>30000</v>
      </c>
      <c r="E437" t="s">
        <v>10</v>
      </c>
      <c r="F437" t="s">
        <v>25</v>
      </c>
      <c r="G437" t="s">
        <v>12</v>
      </c>
      <c r="H437" t="s">
        <v>121</v>
      </c>
      <c r="I437">
        <f t="shared" si="48"/>
        <v>3142</v>
      </c>
      <c r="J437">
        <f t="shared" si="49"/>
        <v>9</v>
      </c>
      <c r="K437" t="str">
        <f t="shared" si="50"/>
        <v>budget</v>
      </c>
      <c r="L437" s="1">
        <f t="shared" si="51"/>
        <v>469409.66836409929</v>
      </c>
      <c r="M437" cm="1">
        <f t="array" ref="M437">SUM(COUNTIF(E437:E4013,{"Petrol","Diesel","CNG","LPG","Electric"}))</f>
        <v>3142</v>
      </c>
      <c r="N437">
        <f t="shared" si="52"/>
        <v>3142</v>
      </c>
      <c r="O437" cm="1">
        <f t="array" ref="O437">SUM(COUNTIF(F437:F4013,{"Individual","Dealer","Trustmark Dealer"}))</f>
        <v>3142</v>
      </c>
      <c r="P437">
        <f t="shared" si="53"/>
        <v>2148</v>
      </c>
      <c r="Q437">
        <f t="shared" si="54"/>
        <v>0.61839592616168049</v>
      </c>
      <c r="R437" s="16">
        <f t="shared" si="55"/>
        <v>1217434.613315817</v>
      </c>
    </row>
    <row r="438" spans="1:18" x14ac:dyDescent="0.3">
      <c r="A438" t="s">
        <v>458</v>
      </c>
      <c r="B438">
        <v>2012</v>
      </c>
      <c r="C438" s="1">
        <v>180000</v>
      </c>
      <c r="D438">
        <v>50000</v>
      </c>
      <c r="E438" t="s">
        <v>10</v>
      </c>
      <c r="F438" t="s">
        <v>25</v>
      </c>
      <c r="G438" t="s">
        <v>12</v>
      </c>
      <c r="H438" t="s">
        <v>121</v>
      </c>
      <c r="I438">
        <f t="shared" si="48"/>
        <v>3141</v>
      </c>
      <c r="J438">
        <f t="shared" si="49"/>
        <v>14</v>
      </c>
      <c r="K438" t="str">
        <f t="shared" si="50"/>
        <v>budget</v>
      </c>
      <c r="L438" s="1">
        <f t="shared" si="51"/>
        <v>469434.95001591853</v>
      </c>
      <c r="M438" cm="1">
        <f t="array" ref="M438">SUM(COUNTIF(E438:E4014,{"Petrol","Diesel","CNG","LPG","Electric"}))</f>
        <v>3141</v>
      </c>
      <c r="N438">
        <f t="shared" si="52"/>
        <v>3141</v>
      </c>
      <c r="O438" cm="1">
        <f t="array" ref="O438">SUM(COUNTIF(F438:F4014,{"Individual","Dealer","Trustmark Dealer"}))</f>
        <v>3141</v>
      </c>
      <c r="P438">
        <f t="shared" si="53"/>
        <v>2148</v>
      </c>
      <c r="Q438">
        <f t="shared" si="54"/>
        <v>0.6182744348933461</v>
      </c>
      <c r="R438" s="16">
        <f t="shared" si="55"/>
        <v>1217396.6707932465</v>
      </c>
    </row>
    <row r="439" spans="1:18" x14ac:dyDescent="0.3">
      <c r="A439" t="s">
        <v>459</v>
      </c>
      <c r="B439">
        <v>2012</v>
      </c>
      <c r="C439" s="1">
        <v>320000</v>
      </c>
      <c r="D439">
        <v>80000</v>
      </c>
      <c r="E439" t="s">
        <v>14</v>
      </c>
      <c r="F439" t="s">
        <v>25</v>
      </c>
      <c r="G439" t="s">
        <v>12</v>
      </c>
      <c r="H439" t="s">
        <v>126</v>
      </c>
      <c r="I439">
        <f t="shared" si="48"/>
        <v>3140</v>
      </c>
      <c r="J439">
        <f t="shared" si="49"/>
        <v>14</v>
      </c>
      <c r="K439" t="str">
        <f t="shared" si="50"/>
        <v>budget</v>
      </c>
      <c r="L439" s="1">
        <f t="shared" si="51"/>
        <v>469527.12675159238</v>
      </c>
      <c r="M439" cm="1">
        <f t="array" ref="M439">SUM(COUNTIF(E439:E4015,{"Petrol","Diesel","CNG","LPG","Electric"}))</f>
        <v>3140</v>
      </c>
      <c r="N439">
        <f t="shared" si="52"/>
        <v>3140</v>
      </c>
      <c r="O439" cm="1">
        <f t="array" ref="O439">SUM(COUNTIF(F439:F4015,{"Individual","Dealer","Trustmark Dealer"}))</f>
        <v>3140</v>
      </c>
      <c r="P439">
        <f t="shared" si="53"/>
        <v>2147</v>
      </c>
      <c r="Q439">
        <f t="shared" si="54"/>
        <v>0.61815286624203825</v>
      </c>
      <c r="R439" s="16">
        <f t="shared" si="55"/>
        <v>1217498.8645289901</v>
      </c>
    </row>
    <row r="440" spans="1:18" x14ac:dyDescent="0.3">
      <c r="A440" t="s">
        <v>354</v>
      </c>
      <c r="B440">
        <v>2018</v>
      </c>
      <c r="C440" s="1">
        <v>310000</v>
      </c>
      <c r="D440">
        <v>5000</v>
      </c>
      <c r="E440" t="s">
        <v>10</v>
      </c>
      <c r="F440" t="s">
        <v>25</v>
      </c>
      <c r="G440" t="s">
        <v>12</v>
      </c>
      <c r="H440" t="s">
        <v>121</v>
      </c>
      <c r="I440">
        <f t="shared" si="48"/>
        <v>3139</v>
      </c>
      <c r="J440">
        <f t="shared" si="49"/>
        <v>8</v>
      </c>
      <c r="K440" t="str">
        <f t="shared" si="50"/>
        <v>budget</v>
      </c>
      <c r="L440" s="1">
        <f t="shared" si="51"/>
        <v>469574.76202612295</v>
      </c>
      <c r="M440" cm="1">
        <f t="array" ref="M440">SUM(COUNTIF(E440:E4016,{"Petrol","Diesel","CNG","LPG","Electric"}))</f>
        <v>3139</v>
      </c>
      <c r="N440">
        <f t="shared" si="52"/>
        <v>3139</v>
      </c>
      <c r="O440" cm="1">
        <f t="array" ref="O440">SUM(COUNTIF(F440:F4016,{"Individual","Dealer","Trustmark Dealer"}))</f>
        <v>3139</v>
      </c>
      <c r="P440">
        <f t="shared" si="53"/>
        <v>2146</v>
      </c>
      <c r="Q440">
        <f t="shared" si="54"/>
        <v>0.61834979292768399</v>
      </c>
      <c r="R440" s="16">
        <f t="shared" si="55"/>
        <v>1217678.7869264393</v>
      </c>
    </row>
    <row r="441" spans="1:18" x14ac:dyDescent="0.3">
      <c r="A441" t="s">
        <v>460</v>
      </c>
      <c r="B441">
        <v>2018</v>
      </c>
      <c r="C441" s="1">
        <v>420000</v>
      </c>
      <c r="D441">
        <v>24000</v>
      </c>
      <c r="E441" t="s">
        <v>10</v>
      </c>
      <c r="F441" t="s">
        <v>25</v>
      </c>
      <c r="G441" t="s">
        <v>19</v>
      </c>
      <c r="H441" t="s">
        <v>121</v>
      </c>
      <c r="I441">
        <f t="shared" si="48"/>
        <v>3138</v>
      </c>
      <c r="J441">
        <f t="shared" si="49"/>
        <v>8</v>
      </c>
      <c r="K441" t="str">
        <f t="shared" si="50"/>
        <v>budget</v>
      </c>
      <c r="L441" s="1">
        <f t="shared" si="51"/>
        <v>469625.61440407904</v>
      </c>
      <c r="M441" cm="1">
        <f t="array" ref="M441">SUM(COUNTIF(E441:E4017,{"Petrol","Diesel","CNG","LPG","Electric"}))</f>
        <v>3138</v>
      </c>
      <c r="N441">
        <f t="shared" si="52"/>
        <v>3138</v>
      </c>
      <c r="O441" cm="1">
        <f t="array" ref="O441">SUM(COUNTIF(F441:F4017,{"Individual","Dealer","Trustmark Dealer"}))</f>
        <v>3138</v>
      </c>
      <c r="P441">
        <f t="shared" si="53"/>
        <v>2146</v>
      </c>
      <c r="Q441">
        <f t="shared" si="54"/>
        <v>0.61822817080943271</v>
      </c>
      <c r="R441" s="16">
        <f t="shared" si="55"/>
        <v>1217694.2768461988</v>
      </c>
    </row>
    <row r="442" spans="1:18" x14ac:dyDescent="0.3">
      <c r="A442" t="s">
        <v>439</v>
      </c>
      <c r="B442">
        <v>2019</v>
      </c>
      <c r="C442" s="1">
        <v>550000</v>
      </c>
      <c r="D442">
        <v>10000</v>
      </c>
      <c r="E442" t="s">
        <v>10</v>
      </c>
      <c r="F442" t="s">
        <v>25</v>
      </c>
      <c r="G442" t="s">
        <v>12</v>
      </c>
      <c r="H442" t="s">
        <v>121</v>
      </c>
      <c r="I442">
        <f t="shared" si="48"/>
        <v>3137</v>
      </c>
      <c r="J442">
        <f t="shared" si="49"/>
        <v>7</v>
      </c>
      <c r="K442" t="str">
        <f t="shared" si="50"/>
        <v>medium</v>
      </c>
      <c r="L442" s="1">
        <f t="shared" si="51"/>
        <v>469641.43385400064</v>
      </c>
      <c r="M442" cm="1">
        <f t="array" ref="M442">SUM(COUNTIF(E442:E4018,{"Petrol","Diesel","CNG","LPG","Electric"}))</f>
        <v>3137</v>
      </c>
      <c r="N442">
        <f t="shared" si="52"/>
        <v>3137</v>
      </c>
      <c r="O442" cm="1">
        <f t="array" ref="O442">SUM(COUNTIF(F442:F4018,{"Individual","Dealer","Trustmark Dealer"}))</f>
        <v>3137</v>
      </c>
      <c r="P442">
        <f t="shared" si="53"/>
        <v>2146</v>
      </c>
      <c r="Q442">
        <f t="shared" si="54"/>
        <v>0.61810647115078099</v>
      </c>
      <c r="R442" s="16">
        <f t="shared" si="55"/>
        <v>1217636.2580626423</v>
      </c>
    </row>
    <row r="443" spans="1:18" x14ac:dyDescent="0.3">
      <c r="A443" t="s">
        <v>230</v>
      </c>
      <c r="B443">
        <v>2016</v>
      </c>
      <c r="C443" s="1">
        <v>550000</v>
      </c>
      <c r="D443">
        <v>78000</v>
      </c>
      <c r="E443" t="s">
        <v>14</v>
      </c>
      <c r="F443" t="s">
        <v>25</v>
      </c>
      <c r="G443" t="s">
        <v>12</v>
      </c>
      <c r="H443" t="s">
        <v>154</v>
      </c>
      <c r="I443">
        <f t="shared" si="48"/>
        <v>3136</v>
      </c>
      <c r="J443">
        <f t="shared" si="49"/>
        <v>10</v>
      </c>
      <c r="K443" t="str">
        <f t="shared" si="50"/>
        <v>medium</v>
      </c>
      <c r="L443" s="1">
        <f t="shared" si="51"/>
        <v>469615.8093112245</v>
      </c>
      <c r="M443" cm="1">
        <f t="array" ref="M443">SUM(COUNTIF(E443:E4019,{"Petrol","Diesel","CNG","LPG","Electric"}))</f>
        <v>3136</v>
      </c>
      <c r="N443">
        <f t="shared" si="52"/>
        <v>3136</v>
      </c>
      <c r="O443" cm="1">
        <f t="array" ref="O443">SUM(COUNTIF(F443:F4019,{"Individual","Dealer","Trustmark Dealer"}))</f>
        <v>3136</v>
      </c>
      <c r="P443">
        <f t="shared" si="53"/>
        <v>2146</v>
      </c>
      <c r="Q443">
        <f t="shared" si="54"/>
        <v>0.61798469387755106</v>
      </c>
      <c r="R443" s="16">
        <f t="shared" si="55"/>
        <v>1217491.2051402451</v>
      </c>
    </row>
    <row r="444" spans="1:18" x14ac:dyDescent="0.3">
      <c r="A444" t="s">
        <v>461</v>
      </c>
      <c r="B444">
        <v>2018</v>
      </c>
      <c r="C444" s="1">
        <v>760000</v>
      </c>
      <c r="D444">
        <v>50000</v>
      </c>
      <c r="E444" t="s">
        <v>14</v>
      </c>
      <c r="F444" t="s">
        <v>25</v>
      </c>
      <c r="G444" t="s">
        <v>12</v>
      </c>
      <c r="H444" t="s">
        <v>121</v>
      </c>
      <c r="I444">
        <f t="shared" si="48"/>
        <v>3135</v>
      </c>
      <c r="J444">
        <f t="shared" si="49"/>
        <v>8</v>
      </c>
      <c r="K444" t="str">
        <f t="shared" si="50"/>
        <v>medium</v>
      </c>
      <c r="L444" s="1">
        <f t="shared" si="51"/>
        <v>469590.16842105263</v>
      </c>
      <c r="M444" cm="1">
        <f t="array" ref="M444">SUM(COUNTIF(E444:E4020,{"Petrol","Diesel","CNG","LPG","Electric"}))</f>
        <v>3135</v>
      </c>
      <c r="N444">
        <f t="shared" si="52"/>
        <v>3135</v>
      </c>
      <c r="O444" cm="1">
        <f t="array" ref="O444">SUM(COUNTIF(F444:F4020,{"Individual","Dealer","Trustmark Dealer"}))</f>
        <v>3135</v>
      </c>
      <c r="P444">
        <f t="shared" si="53"/>
        <v>2146</v>
      </c>
      <c r="Q444">
        <f t="shared" si="54"/>
        <v>0.61818181818181817</v>
      </c>
      <c r="R444" s="16">
        <f t="shared" si="55"/>
        <v>1217526.4267467647</v>
      </c>
    </row>
    <row r="445" spans="1:18" x14ac:dyDescent="0.3">
      <c r="A445" t="s">
        <v>462</v>
      </c>
      <c r="B445">
        <v>2001</v>
      </c>
      <c r="C445" s="1">
        <v>43000</v>
      </c>
      <c r="D445">
        <v>100000</v>
      </c>
      <c r="E445" t="s">
        <v>10</v>
      </c>
      <c r="F445" t="s">
        <v>25</v>
      </c>
      <c r="G445" t="s">
        <v>12</v>
      </c>
      <c r="H445" t="s">
        <v>126</v>
      </c>
      <c r="I445">
        <f t="shared" si="48"/>
        <v>3134</v>
      </c>
      <c r="J445">
        <f t="shared" si="49"/>
        <v>25</v>
      </c>
      <c r="K445" t="str">
        <f t="shared" si="50"/>
        <v>budget</v>
      </c>
      <c r="L445" s="1">
        <f t="shared" si="51"/>
        <v>469497.50414805359</v>
      </c>
      <c r="M445" cm="1">
        <f t="array" ref="M445">SUM(COUNTIF(E445:E4021,{"Petrol","Diesel","CNG","LPG","Electric"}))</f>
        <v>3134</v>
      </c>
      <c r="N445">
        <f t="shared" si="52"/>
        <v>3134</v>
      </c>
      <c r="O445" cm="1">
        <f t="array" ref="O445">SUM(COUNTIF(F445:F4021,{"Individual","Dealer","Trustmark Dealer"}))</f>
        <v>3134</v>
      </c>
      <c r="P445">
        <f t="shared" si="53"/>
        <v>2146</v>
      </c>
      <c r="Q445">
        <f t="shared" si="54"/>
        <v>0.61805998723675815</v>
      </c>
      <c r="R445" s="16">
        <f t="shared" si="55"/>
        <v>1217429.2841938976</v>
      </c>
    </row>
    <row r="446" spans="1:18" x14ac:dyDescent="0.3">
      <c r="A446" t="s">
        <v>329</v>
      </c>
      <c r="B446">
        <v>2018</v>
      </c>
      <c r="C446" s="1">
        <v>250000</v>
      </c>
      <c r="D446">
        <v>20000</v>
      </c>
      <c r="E446" t="s">
        <v>10</v>
      </c>
      <c r="F446" t="s">
        <v>25</v>
      </c>
      <c r="G446" t="s">
        <v>12</v>
      </c>
      <c r="H446" t="s">
        <v>121</v>
      </c>
      <c r="I446">
        <f t="shared" si="48"/>
        <v>3133</v>
      </c>
      <c r="J446">
        <f t="shared" si="49"/>
        <v>8</v>
      </c>
      <c r="K446" t="str">
        <f t="shared" si="50"/>
        <v>budget</v>
      </c>
      <c r="L446" s="1">
        <f t="shared" si="51"/>
        <v>469633.63485477178</v>
      </c>
      <c r="M446" cm="1">
        <f t="array" ref="M446">SUM(COUNTIF(E446:E4022,{"Petrol","Diesel","CNG","LPG","Electric"}))</f>
        <v>3133</v>
      </c>
      <c r="N446">
        <f t="shared" si="52"/>
        <v>3133</v>
      </c>
      <c r="O446" cm="1">
        <f t="array" ref="O446">SUM(COUNTIF(F446:F4022,{"Individual","Dealer","Trustmark Dealer"}))</f>
        <v>3133</v>
      </c>
      <c r="P446">
        <f t="shared" si="53"/>
        <v>2145</v>
      </c>
      <c r="Q446">
        <f t="shared" si="54"/>
        <v>0.61825726141078841</v>
      </c>
      <c r="R446" s="16">
        <f t="shared" si="55"/>
        <v>1217623.3945206003</v>
      </c>
    </row>
    <row r="447" spans="1:18" x14ac:dyDescent="0.3">
      <c r="A447" t="s">
        <v>463</v>
      </c>
      <c r="B447">
        <v>2019</v>
      </c>
      <c r="C447" s="1">
        <v>500000</v>
      </c>
      <c r="D447">
        <v>1250</v>
      </c>
      <c r="E447" t="s">
        <v>10</v>
      </c>
      <c r="F447" t="s">
        <v>25</v>
      </c>
      <c r="G447" t="s">
        <v>12</v>
      </c>
      <c r="H447" t="s">
        <v>121</v>
      </c>
      <c r="I447">
        <f t="shared" si="48"/>
        <v>3132</v>
      </c>
      <c r="J447">
        <f t="shared" si="49"/>
        <v>7</v>
      </c>
      <c r="K447" t="str">
        <f t="shared" si="50"/>
        <v>budget</v>
      </c>
      <c r="L447" s="1">
        <f t="shared" si="51"/>
        <v>469703.76053639845</v>
      </c>
      <c r="M447" cm="1">
        <f t="array" ref="M447">SUM(COUNTIF(E447:E4023,{"Petrol","Diesel","CNG","LPG","Electric"}))</f>
        <v>3132</v>
      </c>
      <c r="N447">
        <f t="shared" si="52"/>
        <v>3132</v>
      </c>
      <c r="O447" cm="1">
        <f t="array" ref="O447">SUM(COUNTIF(F447:F4023,{"Individual","Dealer","Trustmark Dealer"}))</f>
        <v>3132</v>
      </c>
      <c r="P447">
        <f t="shared" si="53"/>
        <v>2145</v>
      </c>
      <c r="Q447">
        <f t="shared" si="54"/>
        <v>0.61813537675606645</v>
      </c>
      <c r="R447" s="16">
        <f t="shared" si="55"/>
        <v>1217679.1178551083</v>
      </c>
    </row>
    <row r="448" spans="1:18" x14ac:dyDescent="0.3">
      <c r="A448" t="s">
        <v>464</v>
      </c>
      <c r="B448">
        <v>2015</v>
      </c>
      <c r="C448" s="1">
        <v>380000</v>
      </c>
      <c r="D448">
        <v>17152</v>
      </c>
      <c r="E448" t="s">
        <v>10</v>
      </c>
      <c r="F448" t="s">
        <v>25</v>
      </c>
      <c r="G448" t="s">
        <v>12</v>
      </c>
      <c r="H448" t="s">
        <v>121</v>
      </c>
      <c r="I448">
        <f t="shared" si="48"/>
        <v>3131</v>
      </c>
      <c r="J448">
        <f t="shared" si="49"/>
        <v>11</v>
      </c>
      <c r="K448" t="str">
        <f t="shared" si="50"/>
        <v>budget</v>
      </c>
      <c r="L448" s="1">
        <f t="shared" si="51"/>
        <v>469694.08431810921</v>
      </c>
      <c r="M448" cm="1">
        <f t="array" ref="M448">SUM(COUNTIF(E448:E4024,{"Petrol","Diesel","CNG","LPG","Electric"}))</f>
        <v>3131</v>
      </c>
      <c r="N448">
        <f t="shared" si="52"/>
        <v>3131</v>
      </c>
      <c r="O448" cm="1">
        <f t="array" ref="O448">SUM(COUNTIF(F448:F4024,{"Individual","Dealer","Trustmark Dealer"}))</f>
        <v>3131</v>
      </c>
      <c r="P448">
        <f t="shared" si="53"/>
        <v>2145</v>
      </c>
      <c r="Q448">
        <f t="shared" si="54"/>
        <v>0.61801341424465028</v>
      </c>
      <c r="R448" s="16">
        <f t="shared" si="55"/>
        <v>1217567.3555640592</v>
      </c>
    </row>
    <row r="449" spans="1:18" x14ac:dyDescent="0.3">
      <c r="A449" t="s">
        <v>465</v>
      </c>
      <c r="B449">
        <v>2019</v>
      </c>
      <c r="C449" s="1">
        <v>1850000</v>
      </c>
      <c r="D449">
        <v>5000</v>
      </c>
      <c r="E449" t="s">
        <v>14</v>
      </c>
      <c r="F449" t="s">
        <v>25</v>
      </c>
      <c r="G449" t="s">
        <v>19</v>
      </c>
      <c r="H449" t="s">
        <v>121</v>
      </c>
      <c r="I449">
        <f t="shared" si="48"/>
        <v>3130</v>
      </c>
      <c r="J449">
        <f t="shared" si="49"/>
        <v>7</v>
      </c>
      <c r="K449" t="str">
        <f t="shared" si="50"/>
        <v>premimum</v>
      </c>
      <c r="L449" s="1">
        <f t="shared" si="51"/>
        <v>469722.74057507986</v>
      </c>
      <c r="M449" cm="1">
        <f t="array" ref="M449">SUM(COUNTIF(E449:E4025,{"Petrol","Diesel","CNG","LPG","Electric"}))</f>
        <v>3130</v>
      </c>
      <c r="N449">
        <f t="shared" si="52"/>
        <v>3130</v>
      </c>
      <c r="O449" cm="1">
        <f t="array" ref="O449">SUM(COUNTIF(F449:F4025,{"Individual","Dealer","Trustmark Dealer"}))</f>
        <v>3130</v>
      </c>
      <c r="P449">
        <f t="shared" si="53"/>
        <v>2144</v>
      </c>
      <c r="Q449">
        <f t="shared" si="54"/>
        <v>0.61789137380191694</v>
      </c>
      <c r="R449" s="16">
        <f t="shared" si="55"/>
        <v>1217535.9262545111</v>
      </c>
    </row>
    <row r="450" spans="1:18" x14ac:dyDescent="0.3">
      <c r="A450" t="s">
        <v>466</v>
      </c>
      <c r="B450">
        <v>2012</v>
      </c>
      <c r="C450" s="1">
        <v>350000</v>
      </c>
      <c r="D450">
        <v>77000</v>
      </c>
      <c r="E450" t="s">
        <v>14</v>
      </c>
      <c r="F450" t="s">
        <v>25</v>
      </c>
      <c r="G450" t="s">
        <v>12</v>
      </c>
      <c r="H450" t="s">
        <v>121</v>
      </c>
      <c r="I450">
        <f t="shared" ref="I450:I513" si="56">COUNTA(A450:A4026)</f>
        <v>3129</v>
      </c>
      <c r="J450">
        <f t="shared" ref="J450:J513" si="57">2026-B450</f>
        <v>14</v>
      </c>
      <c r="K450" t="str">
        <f t="shared" ref="K450:K513" si="58">IF(C450&lt;=500000,"budget",IF(C450&lt;=1000000,"medium","premimum"))</f>
        <v>budget</v>
      </c>
      <c r="L450" s="1">
        <f t="shared" ref="L450:L513" si="59">AVERAGE(C450:C4026)</f>
        <v>469281.61649089167</v>
      </c>
      <c r="M450" cm="1">
        <f t="array" ref="M450">SUM(COUNTIF(E450:E4026,{"Petrol","Diesel","CNG","LPG","Electric"}))</f>
        <v>3129</v>
      </c>
      <c r="N450">
        <f t="shared" ref="N450:N513" si="60">COUNTIF(G450:G4026,"Automatic")
 +COUNTIF(G450:G4026,"Manual")</f>
        <v>3129</v>
      </c>
      <c r="O450" cm="1">
        <f t="array" ref="O450">SUM(COUNTIF(F450:F4026,{"Individual","Dealer","Trustmark Dealer"}))</f>
        <v>3129</v>
      </c>
      <c r="P450">
        <f t="shared" ref="P450:P513" si="61">COUNTIF(J450:J4026,"&gt;10")</f>
        <v>2144</v>
      </c>
      <c r="Q450">
        <f t="shared" ref="Q450:Q513" si="62">COUNTIF(H450:H4026,"First Owner")/COUNTA(H450:H4026)</f>
        <v>0.61776925535314797</v>
      </c>
      <c r="R450" s="16">
        <f t="shared" ref="R450:R513" si="63">AVERAGEIF(E450:E4026,"Petrol",C450:C4026) + AVERAGEIF(E450:E4026,"Diesel",C450:C4026) + AVERAGEIF(E450:E4026,"CNG",C450:C4026)</f>
        <v>1216750.9639634071</v>
      </c>
    </row>
    <row r="451" spans="1:18" x14ac:dyDescent="0.3">
      <c r="A451" t="s">
        <v>467</v>
      </c>
      <c r="B451">
        <v>2008</v>
      </c>
      <c r="C451" s="1">
        <v>195000</v>
      </c>
      <c r="D451">
        <v>90000</v>
      </c>
      <c r="E451" t="s">
        <v>14</v>
      </c>
      <c r="F451" t="s">
        <v>25</v>
      </c>
      <c r="G451" t="s">
        <v>12</v>
      </c>
      <c r="H451" t="s">
        <v>126</v>
      </c>
      <c r="I451">
        <f t="shared" si="56"/>
        <v>3128</v>
      </c>
      <c r="J451">
        <f t="shared" si="57"/>
        <v>18</v>
      </c>
      <c r="K451" t="str">
        <f t="shared" si="58"/>
        <v>budget</v>
      </c>
      <c r="L451" s="1">
        <f t="shared" si="59"/>
        <v>469319.75</v>
      </c>
      <c r="M451" cm="1">
        <f t="array" ref="M451">SUM(COUNTIF(E451:E4027,{"Petrol","Diesel","CNG","LPG","Electric"}))</f>
        <v>3128</v>
      </c>
      <c r="N451">
        <f t="shared" si="60"/>
        <v>3128</v>
      </c>
      <c r="O451" cm="1">
        <f t="array" ref="O451">SUM(COUNTIF(F451:F4027,{"Individual","Dealer","Trustmark Dealer"}))</f>
        <v>3128</v>
      </c>
      <c r="P451">
        <f t="shared" si="61"/>
        <v>2143</v>
      </c>
      <c r="Q451">
        <f t="shared" si="62"/>
        <v>0.61764705882352944</v>
      </c>
      <c r="R451" s="16">
        <f t="shared" si="63"/>
        <v>1216911.980255269</v>
      </c>
    </row>
    <row r="452" spans="1:18" x14ac:dyDescent="0.3">
      <c r="A452" t="s">
        <v>458</v>
      </c>
      <c r="B452">
        <v>2011</v>
      </c>
      <c r="C452" s="1">
        <v>225000</v>
      </c>
      <c r="D452">
        <v>80000</v>
      </c>
      <c r="E452" t="s">
        <v>10</v>
      </c>
      <c r="F452" t="s">
        <v>25</v>
      </c>
      <c r="G452" t="s">
        <v>12</v>
      </c>
      <c r="H452" t="s">
        <v>126</v>
      </c>
      <c r="I452">
        <f t="shared" si="56"/>
        <v>3127</v>
      </c>
      <c r="J452">
        <f t="shared" si="57"/>
        <v>15</v>
      </c>
      <c r="K452" t="str">
        <f t="shared" si="58"/>
        <v>budget</v>
      </c>
      <c r="L452" s="1">
        <f t="shared" si="59"/>
        <v>469407.47617524787</v>
      </c>
      <c r="M452" cm="1">
        <f t="array" ref="M452">SUM(COUNTIF(E452:E4028,{"Petrol","Diesel","CNG","LPG","Electric"}))</f>
        <v>3127</v>
      </c>
      <c r="N452">
        <f t="shared" si="60"/>
        <v>3127</v>
      </c>
      <c r="O452" cm="1">
        <f t="array" ref="O452">SUM(COUNTIF(F452:F4028,{"Individual","Dealer","Trustmark Dealer"}))</f>
        <v>3127</v>
      </c>
      <c r="P452">
        <f t="shared" si="61"/>
        <v>2142</v>
      </c>
      <c r="Q452">
        <f t="shared" si="62"/>
        <v>0.61784457946913973</v>
      </c>
      <c r="R452" s="16">
        <f t="shared" si="63"/>
        <v>1217171.115329559</v>
      </c>
    </row>
    <row r="453" spans="1:18" x14ac:dyDescent="0.3">
      <c r="A453" t="s">
        <v>147</v>
      </c>
      <c r="B453">
        <v>2015</v>
      </c>
      <c r="C453" s="1">
        <v>1125000</v>
      </c>
      <c r="D453">
        <v>65000</v>
      </c>
      <c r="E453" t="s">
        <v>14</v>
      </c>
      <c r="F453" t="s">
        <v>25</v>
      </c>
      <c r="G453" t="s">
        <v>12</v>
      </c>
      <c r="H453" t="s">
        <v>121</v>
      </c>
      <c r="I453">
        <f t="shared" si="56"/>
        <v>3126</v>
      </c>
      <c r="J453">
        <f t="shared" si="57"/>
        <v>11</v>
      </c>
      <c r="K453" t="str">
        <f t="shared" si="58"/>
        <v>premimum</v>
      </c>
      <c r="L453" s="1">
        <f t="shared" si="59"/>
        <v>469485.66154830455</v>
      </c>
      <c r="M453" cm="1">
        <f t="array" ref="M453">SUM(COUNTIF(E453:E4029,{"Petrol","Diesel","CNG","LPG","Electric"}))</f>
        <v>3126</v>
      </c>
      <c r="N453">
        <f t="shared" si="60"/>
        <v>3126</v>
      </c>
      <c r="O453" cm="1">
        <f t="array" ref="O453">SUM(COUNTIF(F453:F4029,{"Individual","Dealer","Trustmark Dealer"}))</f>
        <v>3126</v>
      </c>
      <c r="P453">
        <f t="shared" si="61"/>
        <v>2141</v>
      </c>
      <c r="Q453">
        <f t="shared" si="62"/>
        <v>0.61804222648752394</v>
      </c>
      <c r="R453" s="16">
        <f t="shared" si="63"/>
        <v>1217243.6706786558</v>
      </c>
    </row>
    <row r="454" spans="1:18" x14ac:dyDescent="0.3">
      <c r="A454" t="s">
        <v>468</v>
      </c>
      <c r="B454">
        <v>2011</v>
      </c>
      <c r="C454" s="1">
        <v>133000</v>
      </c>
      <c r="D454">
        <v>80000</v>
      </c>
      <c r="E454" t="s">
        <v>14</v>
      </c>
      <c r="F454" t="s">
        <v>25</v>
      </c>
      <c r="G454" t="s">
        <v>12</v>
      </c>
      <c r="H454" t="s">
        <v>121</v>
      </c>
      <c r="I454">
        <f t="shared" si="56"/>
        <v>3125</v>
      </c>
      <c r="J454">
        <f t="shared" si="57"/>
        <v>15</v>
      </c>
      <c r="K454" t="str">
        <f t="shared" si="58"/>
        <v>budget</v>
      </c>
      <c r="L454" s="1">
        <f t="shared" si="59"/>
        <v>469275.89695999998</v>
      </c>
      <c r="M454" cm="1">
        <f t="array" ref="M454">SUM(COUNTIF(E454:E4030,{"Petrol","Diesel","CNG","LPG","Electric"}))</f>
        <v>3125</v>
      </c>
      <c r="N454">
        <f t="shared" si="60"/>
        <v>3125</v>
      </c>
      <c r="O454" cm="1">
        <f t="array" ref="O454">SUM(COUNTIF(F454:F4030,{"Individual","Dealer","Trustmark Dealer"}))</f>
        <v>3125</v>
      </c>
      <c r="P454">
        <f t="shared" si="61"/>
        <v>2140</v>
      </c>
      <c r="Q454">
        <f t="shared" si="62"/>
        <v>0.61792000000000002</v>
      </c>
      <c r="R454" s="16">
        <f t="shared" si="63"/>
        <v>1216915.2698933685</v>
      </c>
    </row>
    <row r="455" spans="1:18" x14ac:dyDescent="0.3">
      <c r="A455" t="s">
        <v>241</v>
      </c>
      <c r="B455">
        <v>2013</v>
      </c>
      <c r="C455" s="1">
        <v>200000</v>
      </c>
      <c r="D455">
        <v>24005</v>
      </c>
      <c r="E455" t="s">
        <v>10</v>
      </c>
      <c r="F455" t="s">
        <v>25</v>
      </c>
      <c r="G455" t="s">
        <v>12</v>
      </c>
      <c r="H455" t="s">
        <v>121</v>
      </c>
      <c r="I455">
        <f t="shared" si="56"/>
        <v>3124</v>
      </c>
      <c r="J455">
        <f t="shared" si="57"/>
        <v>13</v>
      </c>
      <c r="K455" t="str">
        <f t="shared" si="58"/>
        <v>budget</v>
      </c>
      <c r="L455" s="1">
        <f t="shared" si="59"/>
        <v>469383.53969270166</v>
      </c>
      <c r="M455" cm="1">
        <f t="array" ref="M455">SUM(COUNTIF(E455:E4031,{"Petrol","Diesel","CNG","LPG","Electric"}))</f>
        <v>3124</v>
      </c>
      <c r="N455">
        <f t="shared" si="60"/>
        <v>3124</v>
      </c>
      <c r="O455" cm="1">
        <f t="array" ref="O455">SUM(COUNTIF(F455:F4031,{"Individual","Dealer","Trustmark Dealer"}))</f>
        <v>3124</v>
      </c>
      <c r="P455">
        <f t="shared" si="61"/>
        <v>2139</v>
      </c>
      <c r="Q455">
        <f t="shared" si="62"/>
        <v>0.61779769526248396</v>
      </c>
      <c r="R455" s="16">
        <f t="shared" si="63"/>
        <v>1217213.9046542095</v>
      </c>
    </row>
    <row r="456" spans="1:18" x14ac:dyDescent="0.3">
      <c r="A456" t="s">
        <v>440</v>
      </c>
      <c r="B456">
        <v>2018</v>
      </c>
      <c r="C456" s="1">
        <v>940000</v>
      </c>
      <c r="D456">
        <v>20000</v>
      </c>
      <c r="E456" t="s">
        <v>14</v>
      </c>
      <c r="F456" t="s">
        <v>25</v>
      </c>
      <c r="G456" t="s">
        <v>12</v>
      </c>
      <c r="H456" t="s">
        <v>121</v>
      </c>
      <c r="I456">
        <f t="shared" si="56"/>
        <v>3123</v>
      </c>
      <c r="J456">
        <f t="shared" si="57"/>
        <v>8</v>
      </c>
      <c r="K456" t="str">
        <f t="shared" si="58"/>
        <v>medium</v>
      </c>
      <c r="L456" s="1">
        <f t="shared" si="59"/>
        <v>469469.79763048352</v>
      </c>
      <c r="M456" cm="1">
        <f t="array" ref="M456">SUM(COUNTIF(E456:E4032,{"Petrol","Diesel","CNG","LPG","Electric"}))</f>
        <v>3123</v>
      </c>
      <c r="N456">
        <f t="shared" si="60"/>
        <v>3123</v>
      </c>
      <c r="O456" cm="1">
        <f t="array" ref="O456">SUM(COUNTIF(F456:F4032,{"Individual","Dealer","Trustmark Dealer"}))</f>
        <v>3123</v>
      </c>
      <c r="P456">
        <f t="shared" si="61"/>
        <v>2138</v>
      </c>
      <c r="Q456">
        <f t="shared" si="62"/>
        <v>0.61767531219980787</v>
      </c>
      <c r="R456" s="16">
        <f t="shared" si="63"/>
        <v>1217303.3472502495</v>
      </c>
    </row>
    <row r="457" spans="1:18" x14ac:dyDescent="0.3">
      <c r="A457" t="s">
        <v>469</v>
      </c>
      <c r="B457">
        <v>2014</v>
      </c>
      <c r="C457" s="1">
        <v>400000</v>
      </c>
      <c r="D457">
        <v>120000</v>
      </c>
      <c r="E457" t="s">
        <v>14</v>
      </c>
      <c r="F457" t="s">
        <v>25</v>
      </c>
      <c r="G457" t="s">
        <v>12</v>
      </c>
      <c r="H457" t="s">
        <v>121</v>
      </c>
      <c r="I457">
        <f t="shared" si="56"/>
        <v>3122</v>
      </c>
      <c r="J457">
        <f t="shared" si="57"/>
        <v>12</v>
      </c>
      <c r="K457" t="str">
        <f t="shared" si="58"/>
        <v>budget</v>
      </c>
      <c r="L457" s="1">
        <f t="shared" si="59"/>
        <v>469319.08327994874</v>
      </c>
      <c r="M457" cm="1">
        <f t="array" ref="M457">SUM(COUNTIF(E457:E4033,{"Petrol","Diesel","CNG","LPG","Electric"}))</f>
        <v>3122</v>
      </c>
      <c r="N457">
        <f t="shared" si="60"/>
        <v>3122</v>
      </c>
      <c r="O457" cm="1">
        <f t="array" ref="O457">SUM(COUNTIF(F457:F4033,{"Individual","Dealer","Trustmark Dealer"}))</f>
        <v>3122</v>
      </c>
      <c r="P457">
        <f t="shared" si="61"/>
        <v>2138</v>
      </c>
      <c r="Q457">
        <f t="shared" si="62"/>
        <v>0.61755285073670729</v>
      </c>
      <c r="R457" s="16">
        <f t="shared" si="63"/>
        <v>1217091.6005361045</v>
      </c>
    </row>
    <row r="458" spans="1:18" x14ac:dyDescent="0.3">
      <c r="A458" t="s">
        <v>470</v>
      </c>
      <c r="B458">
        <v>2009</v>
      </c>
      <c r="C458" s="1">
        <v>120000</v>
      </c>
      <c r="D458">
        <v>120000</v>
      </c>
      <c r="E458" t="s">
        <v>10</v>
      </c>
      <c r="F458" t="s">
        <v>25</v>
      </c>
      <c r="G458" t="s">
        <v>12</v>
      </c>
      <c r="H458" t="s">
        <v>126</v>
      </c>
      <c r="I458">
        <f t="shared" si="56"/>
        <v>3121</v>
      </c>
      <c r="J458">
        <f t="shared" si="57"/>
        <v>17</v>
      </c>
      <c r="K458" t="str">
        <f t="shared" si="58"/>
        <v>budget</v>
      </c>
      <c r="L458" s="1">
        <f t="shared" si="59"/>
        <v>469341.29381608457</v>
      </c>
      <c r="M458" cm="1">
        <f t="array" ref="M458">SUM(COUNTIF(E458:E4034,{"Petrol","Diesel","CNG","LPG","Electric"}))</f>
        <v>3121</v>
      </c>
      <c r="N458">
        <f t="shared" si="60"/>
        <v>3121</v>
      </c>
      <c r="O458" cm="1">
        <f t="array" ref="O458">SUM(COUNTIF(F458:F4034,{"Individual","Dealer","Trustmark Dealer"}))</f>
        <v>3121</v>
      </c>
      <c r="P458">
        <f t="shared" si="61"/>
        <v>2137</v>
      </c>
      <c r="Q458">
        <f t="shared" si="62"/>
        <v>0.61743031079782118</v>
      </c>
      <c r="R458" s="16">
        <f t="shared" si="63"/>
        <v>1217221.5742187749</v>
      </c>
    </row>
    <row r="459" spans="1:18" x14ac:dyDescent="0.3">
      <c r="A459" t="s">
        <v>471</v>
      </c>
      <c r="B459">
        <v>2015</v>
      </c>
      <c r="C459" s="1">
        <v>625000</v>
      </c>
      <c r="D459">
        <v>80000</v>
      </c>
      <c r="E459" t="s">
        <v>14</v>
      </c>
      <c r="F459" t="s">
        <v>25</v>
      </c>
      <c r="G459" t="s">
        <v>12</v>
      </c>
      <c r="H459" t="s">
        <v>121</v>
      </c>
      <c r="I459">
        <f t="shared" si="56"/>
        <v>3120</v>
      </c>
      <c r="J459">
        <f t="shared" si="57"/>
        <v>11</v>
      </c>
      <c r="K459" t="str">
        <f t="shared" si="58"/>
        <v>medium</v>
      </c>
      <c r="L459" s="1">
        <f t="shared" si="59"/>
        <v>469453.26217948715</v>
      </c>
      <c r="M459" cm="1">
        <f t="array" ref="M459">SUM(COUNTIF(E459:E4035,{"Petrol","Diesel","CNG","LPG","Electric"}))</f>
        <v>3120</v>
      </c>
      <c r="N459">
        <f t="shared" si="60"/>
        <v>3120</v>
      </c>
      <c r="O459" cm="1">
        <f t="array" ref="O459">SUM(COUNTIF(F459:F4035,{"Individual","Dealer","Trustmark Dealer"}))</f>
        <v>3120</v>
      </c>
      <c r="P459">
        <f t="shared" si="61"/>
        <v>2136</v>
      </c>
      <c r="Q459">
        <f t="shared" si="62"/>
        <v>0.61762820512820515</v>
      </c>
      <c r="R459" s="16">
        <f t="shared" si="63"/>
        <v>1217364.9004742182</v>
      </c>
    </row>
    <row r="460" spans="1:18" x14ac:dyDescent="0.3">
      <c r="A460" t="s">
        <v>181</v>
      </c>
      <c r="B460">
        <v>2005</v>
      </c>
      <c r="C460" s="1">
        <v>110000</v>
      </c>
      <c r="D460">
        <v>80000</v>
      </c>
      <c r="E460" t="s">
        <v>10</v>
      </c>
      <c r="F460" t="s">
        <v>25</v>
      </c>
      <c r="G460" t="s">
        <v>12</v>
      </c>
      <c r="H460" t="s">
        <v>121</v>
      </c>
      <c r="I460">
        <f t="shared" si="56"/>
        <v>3119</v>
      </c>
      <c r="J460">
        <f t="shared" si="57"/>
        <v>21</v>
      </c>
      <c r="K460" t="str">
        <f t="shared" si="58"/>
        <v>budget</v>
      </c>
      <c r="L460" s="1">
        <f t="shared" si="59"/>
        <v>469403.39147162554</v>
      </c>
      <c r="M460" cm="1">
        <f t="array" ref="M460">SUM(COUNTIF(E460:E4036,{"Petrol","Diesel","CNG","LPG","Electric"}))</f>
        <v>3119</v>
      </c>
      <c r="N460">
        <f t="shared" si="60"/>
        <v>3119</v>
      </c>
      <c r="O460" cm="1">
        <f t="array" ref="O460">SUM(COUNTIF(F460:F4036,{"Individual","Dealer","Trustmark Dealer"}))</f>
        <v>3119</v>
      </c>
      <c r="P460">
        <f t="shared" si="61"/>
        <v>2135</v>
      </c>
      <c r="Q460">
        <f t="shared" si="62"/>
        <v>0.61750561077268351</v>
      </c>
      <c r="R460" s="16">
        <f t="shared" si="63"/>
        <v>1217352.4533377285</v>
      </c>
    </row>
    <row r="461" spans="1:18" x14ac:dyDescent="0.3">
      <c r="A461" t="s">
        <v>268</v>
      </c>
      <c r="B461">
        <v>2012</v>
      </c>
      <c r="C461" s="1">
        <v>490000</v>
      </c>
      <c r="D461">
        <v>100000</v>
      </c>
      <c r="E461" t="s">
        <v>14</v>
      </c>
      <c r="F461" t="s">
        <v>25</v>
      </c>
      <c r="G461" t="s">
        <v>12</v>
      </c>
      <c r="H461" t="s">
        <v>121</v>
      </c>
      <c r="I461">
        <f t="shared" si="56"/>
        <v>3118</v>
      </c>
      <c r="J461">
        <f t="shared" si="57"/>
        <v>14</v>
      </c>
      <c r="K461" t="str">
        <f t="shared" si="58"/>
        <v>budget</v>
      </c>
      <c r="L461" s="1">
        <f t="shared" si="59"/>
        <v>469518.65875561256</v>
      </c>
      <c r="M461" cm="1">
        <f t="array" ref="M461">SUM(COUNTIF(E461:E4037,{"Petrol","Diesel","CNG","LPG","Electric"}))</f>
        <v>3118</v>
      </c>
      <c r="N461">
        <f t="shared" si="60"/>
        <v>3118</v>
      </c>
      <c r="O461" cm="1">
        <f t="array" ref="O461">SUM(COUNTIF(F461:F4037,{"Individual","Dealer","Trustmark Dealer"}))</f>
        <v>3118</v>
      </c>
      <c r="P461">
        <f t="shared" si="61"/>
        <v>2134</v>
      </c>
      <c r="Q461">
        <f t="shared" si="62"/>
        <v>0.61738293778062858</v>
      </c>
      <c r="R461" s="16">
        <f t="shared" si="63"/>
        <v>1217502.6973151022</v>
      </c>
    </row>
    <row r="462" spans="1:18" x14ac:dyDescent="0.3">
      <c r="A462" t="s">
        <v>277</v>
      </c>
      <c r="B462">
        <v>2009</v>
      </c>
      <c r="C462" s="1">
        <v>140000</v>
      </c>
      <c r="D462">
        <v>120000</v>
      </c>
      <c r="E462" t="s">
        <v>10</v>
      </c>
      <c r="F462" t="s">
        <v>25</v>
      </c>
      <c r="G462" t="s">
        <v>12</v>
      </c>
      <c r="H462" t="s">
        <v>126</v>
      </c>
      <c r="I462">
        <f t="shared" si="56"/>
        <v>3117</v>
      </c>
      <c r="J462">
        <f t="shared" si="57"/>
        <v>17</v>
      </c>
      <c r="K462" t="str">
        <f t="shared" si="58"/>
        <v>budget</v>
      </c>
      <c r="L462" s="1">
        <f t="shared" si="59"/>
        <v>469512.08790503687</v>
      </c>
      <c r="M462" cm="1">
        <f t="array" ref="M462">SUM(COUNTIF(E462:E4038,{"Petrol","Diesel","CNG","LPG","Electric"}))</f>
        <v>3117</v>
      </c>
      <c r="N462">
        <f t="shared" si="60"/>
        <v>3117</v>
      </c>
      <c r="O462" cm="1">
        <f t="array" ref="O462">SUM(COUNTIF(F462:F4038,{"Individual","Dealer","Trustmark Dealer"}))</f>
        <v>3117</v>
      </c>
      <c r="P462">
        <f t="shared" si="61"/>
        <v>2133</v>
      </c>
      <c r="Q462">
        <f t="shared" si="62"/>
        <v>0.61726018607635547</v>
      </c>
      <c r="R462" s="16">
        <f t="shared" si="63"/>
        <v>1217575.8399729861</v>
      </c>
    </row>
    <row r="463" spans="1:18" x14ac:dyDescent="0.3">
      <c r="A463" t="s">
        <v>472</v>
      </c>
      <c r="B463">
        <v>2011</v>
      </c>
      <c r="C463" s="1">
        <v>175000</v>
      </c>
      <c r="D463">
        <v>149000</v>
      </c>
      <c r="E463" t="s">
        <v>14</v>
      </c>
      <c r="F463" t="s">
        <v>25</v>
      </c>
      <c r="G463" t="s">
        <v>12</v>
      </c>
      <c r="H463" t="s">
        <v>126</v>
      </c>
      <c r="I463">
        <f t="shared" si="56"/>
        <v>3116</v>
      </c>
      <c r="J463">
        <f t="shared" si="57"/>
        <v>15</v>
      </c>
      <c r="K463" t="str">
        <f t="shared" si="58"/>
        <v>budget</v>
      </c>
      <c r="L463" s="1">
        <f t="shared" si="59"/>
        <v>469617.83632862644</v>
      </c>
      <c r="M463" cm="1">
        <f t="array" ref="M463">SUM(COUNTIF(E463:E4039,{"Petrol","Diesel","CNG","LPG","Electric"}))</f>
        <v>3116</v>
      </c>
      <c r="N463">
        <f t="shared" si="60"/>
        <v>3116</v>
      </c>
      <c r="O463" cm="1">
        <f t="array" ref="O463">SUM(COUNTIF(F463:F4039,{"Individual","Dealer","Trustmark Dealer"}))</f>
        <v>3116</v>
      </c>
      <c r="P463">
        <f t="shared" si="61"/>
        <v>2132</v>
      </c>
      <c r="Q463">
        <f t="shared" si="62"/>
        <v>0.61745827984595636</v>
      </c>
      <c r="R463" s="16">
        <f t="shared" si="63"/>
        <v>1217706.0977376781</v>
      </c>
    </row>
    <row r="464" spans="1:18" x14ac:dyDescent="0.3">
      <c r="A464" t="s">
        <v>473</v>
      </c>
      <c r="B464">
        <v>2005</v>
      </c>
      <c r="C464" s="1">
        <v>90000</v>
      </c>
      <c r="D464">
        <v>65000</v>
      </c>
      <c r="E464" t="s">
        <v>10</v>
      </c>
      <c r="F464" t="s">
        <v>25</v>
      </c>
      <c r="G464" t="s">
        <v>12</v>
      </c>
      <c r="H464" t="s">
        <v>126</v>
      </c>
      <c r="I464">
        <f t="shared" si="56"/>
        <v>3115</v>
      </c>
      <c r="J464">
        <f t="shared" si="57"/>
        <v>21</v>
      </c>
      <c r="K464" t="str">
        <f t="shared" si="58"/>
        <v>budget</v>
      </c>
      <c r="L464" s="1">
        <f t="shared" si="59"/>
        <v>469712.41669341893</v>
      </c>
      <c r="M464" cm="1">
        <f t="array" ref="M464">SUM(COUNTIF(E464:E4040,{"Petrol","Diesel","CNG","LPG","Electric"}))</f>
        <v>3115</v>
      </c>
      <c r="N464">
        <f t="shared" si="60"/>
        <v>3115</v>
      </c>
      <c r="O464" cm="1">
        <f t="array" ref="O464">SUM(COUNTIF(F464:F4040,{"Individual","Dealer","Trustmark Dealer"}))</f>
        <v>3115</v>
      </c>
      <c r="P464">
        <f t="shared" si="61"/>
        <v>2131</v>
      </c>
      <c r="Q464">
        <f t="shared" si="62"/>
        <v>0.61765650080256818</v>
      </c>
      <c r="R464" s="16">
        <f t="shared" si="63"/>
        <v>1217979.2063126406</v>
      </c>
    </row>
    <row r="465" spans="1:18" x14ac:dyDescent="0.3">
      <c r="A465" t="s">
        <v>474</v>
      </c>
      <c r="B465">
        <v>2009</v>
      </c>
      <c r="C465" s="1">
        <v>275000</v>
      </c>
      <c r="D465">
        <v>100000</v>
      </c>
      <c r="E465" t="s">
        <v>14</v>
      </c>
      <c r="F465" t="s">
        <v>25</v>
      </c>
      <c r="G465" t="s">
        <v>12</v>
      </c>
      <c r="H465" t="s">
        <v>126</v>
      </c>
      <c r="I465">
        <f t="shared" si="56"/>
        <v>3114</v>
      </c>
      <c r="J465">
        <f t="shared" si="57"/>
        <v>17</v>
      </c>
      <c r="K465" t="str">
        <f t="shared" si="58"/>
        <v>budget</v>
      </c>
      <c r="L465" s="1">
        <f t="shared" si="59"/>
        <v>469834.35388567758</v>
      </c>
      <c r="M465" cm="1">
        <f t="array" ref="M465">SUM(COUNTIF(E465:E4041,{"Petrol","Diesel","CNG","LPG","Electric"}))</f>
        <v>3114</v>
      </c>
      <c r="N465">
        <f t="shared" si="60"/>
        <v>3114</v>
      </c>
      <c r="O465" cm="1">
        <f t="array" ref="O465">SUM(COUNTIF(F465:F4041,{"Individual","Dealer","Trustmark Dealer"}))</f>
        <v>3114</v>
      </c>
      <c r="P465">
        <f t="shared" si="61"/>
        <v>2130</v>
      </c>
      <c r="Q465">
        <f t="shared" si="62"/>
        <v>0.6178548490687219</v>
      </c>
      <c r="R465" s="16">
        <f t="shared" si="63"/>
        <v>1218143.3095423353</v>
      </c>
    </row>
    <row r="466" spans="1:18" x14ac:dyDescent="0.3">
      <c r="A466" t="s">
        <v>475</v>
      </c>
      <c r="B466">
        <v>2011</v>
      </c>
      <c r="C466" s="1">
        <v>300000</v>
      </c>
      <c r="D466">
        <v>65000</v>
      </c>
      <c r="E466" t="s">
        <v>14</v>
      </c>
      <c r="F466" t="s">
        <v>25</v>
      </c>
      <c r="G466" t="s">
        <v>12</v>
      </c>
      <c r="H466" t="s">
        <v>126</v>
      </c>
      <c r="I466">
        <f t="shared" si="56"/>
        <v>3113</v>
      </c>
      <c r="J466">
        <f t="shared" si="57"/>
        <v>15</v>
      </c>
      <c r="K466" t="str">
        <f t="shared" si="58"/>
        <v>budget</v>
      </c>
      <c r="L466" s="1">
        <f t="shared" si="59"/>
        <v>469896.94121426274</v>
      </c>
      <c r="M466" cm="1">
        <f t="array" ref="M466">SUM(COUNTIF(E466:E4042,{"Petrol","Diesel","CNG","LPG","Electric"}))</f>
        <v>3113</v>
      </c>
      <c r="N466">
        <f t="shared" si="60"/>
        <v>3113</v>
      </c>
      <c r="O466" cm="1">
        <f t="array" ref="O466">SUM(COUNTIF(F466:F4042,{"Individual","Dealer","Trustmark Dealer"}))</f>
        <v>3113</v>
      </c>
      <c r="P466">
        <f t="shared" si="61"/>
        <v>2129</v>
      </c>
      <c r="Q466">
        <f t="shared" si="62"/>
        <v>0.61805332476710573</v>
      </c>
      <c r="R466" s="16">
        <f t="shared" si="63"/>
        <v>1218353.2728583454</v>
      </c>
    </row>
    <row r="467" spans="1:18" x14ac:dyDescent="0.3">
      <c r="A467" t="s">
        <v>476</v>
      </c>
      <c r="B467">
        <v>2018</v>
      </c>
      <c r="C467" s="1">
        <v>270000</v>
      </c>
      <c r="D467">
        <v>19000</v>
      </c>
      <c r="E467" t="s">
        <v>10</v>
      </c>
      <c r="F467" t="s">
        <v>25</v>
      </c>
      <c r="G467" t="s">
        <v>12</v>
      </c>
      <c r="H467" t="s">
        <v>126</v>
      </c>
      <c r="I467">
        <f t="shared" si="56"/>
        <v>3112</v>
      </c>
      <c r="J467">
        <f t="shared" si="57"/>
        <v>8</v>
      </c>
      <c r="K467" t="str">
        <f t="shared" si="58"/>
        <v>budget</v>
      </c>
      <c r="L467" s="1">
        <f t="shared" si="59"/>
        <v>469951.53534704371</v>
      </c>
      <c r="M467" cm="1">
        <f t="array" ref="M467">SUM(COUNTIF(E467:E4043,{"Petrol","Diesel","CNG","LPG","Electric"}))</f>
        <v>3112</v>
      </c>
      <c r="N467">
        <f t="shared" si="60"/>
        <v>3112</v>
      </c>
      <c r="O467" cm="1">
        <f t="array" ref="O467">SUM(COUNTIF(F467:F4043,{"Individual","Dealer","Trustmark Dealer"}))</f>
        <v>3112</v>
      </c>
      <c r="P467">
        <f t="shared" si="61"/>
        <v>2128</v>
      </c>
      <c r="Q467">
        <f t="shared" si="62"/>
        <v>0.6182519280205655</v>
      </c>
      <c r="R467" s="16">
        <f t="shared" si="63"/>
        <v>1218547.6198634482</v>
      </c>
    </row>
    <row r="468" spans="1:18" x14ac:dyDescent="0.3">
      <c r="A468" t="s">
        <v>266</v>
      </c>
      <c r="B468">
        <v>2010</v>
      </c>
      <c r="C468" s="1">
        <v>130000</v>
      </c>
      <c r="D468">
        <v>80000</v>
      </c>
      <c r="E468" t="s">
        <v>10</v>
      </c>
      <c r="F468" t="s">
        <v>25</v>
      </c>
      <c r="G468" t="s">
        <v>12</v>
      </c>
      <c r="H468" t="s">
        <v>126</v>
      </c>
      <c r="I468">
        <f t="shared" si="56"/>
        <v>3111</v>
      </c>
      <c r="J468">
        <f t="shared" si="57"/>
        <v>16</v>
      </c>
      <c r="K468" t="str">
        <f t="shared" si="58"/>
        <v>budget</v>
      </c>
      <c r="L468" s="1">
        <f t="shared" si="59"/>
        <v>470015.80777884927</v>
      </c>
      <c r="M468" cm="1">
        <f t="array" ref="M468">SUM(COUNTIF(E468:E4044,{"Petrol","Diesel","CNG","LPG","Electric"}))</f>
        <v>3111</v>
      </c>
      <c r="N468">
        <f t="shared" si="60"/>
        <v>3111</v>
      </c>
      <c r="O468" cm="1">
        <f t="array" ref="O468">SUM(COUNTIF(F468:F4044,{"Individual","Dealer","Trustmark Dealer"}))</f>
        <v>3111</v>
      </c>
      <c r="P468">
        <f t="shared" si="61"/>
        <v>2128</v>
      </c>
      <c r="Q468">
        <f t="shared" si="62"/>
        <v>0.61845065895210538</v>
      </c>
      <c r="R468" s="16">
        <f t="shared" si="63"/>
        <v>1218590.6504559861</v>
      </c>
    </row>
    <row r="469" spans="1:18" x14ac:dyDescent="0.3">
      <c r="A469" t="s">
        <v>477</v>
      </c>
      <c r="B469">
        <v>2015</v>
      </c>
      <c r="C469" s="1">
        <v>275000</v>
      </c>
      <c r="D469">
        <v>30000</v>
      </c>
      <c r="E469" t="s">
        <v>10</v>
      </c>
      <c r="F469" t="s">
        <v>25</v>
      </c>
      <c r="G469" t="s">
        <v>12</v>
      </c>
      <c r="H469" t="s">
        <v>121</v>
      </c>
      <c r="I469">
        <f t="shared" si="56"/>
        <v>3110</v>
      </c>
      <c r="J469">
        <f t="shared" si="57"/>
        <v>11</v>
      </c>
      <c r="K469" t="str">
        <f t="shared" si="58"/>
        <v>budget</v>
      </c>
      <c r="L469" s="1">
        <f t="shared" si="59"/>
        <v>470125.13762057875</v>
      </c>
      <c r="M469" cm="1">
        <f t="array" ref="M469">SUM(COUNTIF(E469:E4045,{"Petrol","Diesel","CNG","LPG","Electric"}))</f>
        <v>3110</v>
      </c>
      <c r="N469">
        <f t="shared" si="60"/>
        <v>3110</v>
      </c>
      <c r="O469" cm="1">
        <f t="array" ref="O469">SUM(COUNTIF(F469:F4045,{"Individual","Dealer","Trustmark Dealer"}))</f>
        <v>3110</v>
      </c>
      <c r="P469">
        <f t="shared" si="61"/>
        <v>2127</v>
      </c>
      <c r="Q469">
        <f t="shared" si="62"/>
        <v>0.61864951768488741</v>
      </c>
      <c r="R469" s="16">
        <f t="shared" si="63"/>
        <v>1218728.1423170241</v>
      </c>
    </row>
    <row r="470" spans="1:18" x14ac:dyDescent="0.3">
      <c r="A470" t="s">
        <v>459</v>
      </c>
      <c r="B470">
        <v>2012</v>
      </c>
      <c r="C470" s="1">
        <v>352000</v>
      </c>
      <c r="D470">
        <v>109000</v>
      </c>
      <c r="E470" t="s">
        <v>14</v>
      </c>
      <c r="F470" t="s">
        <v>25</v>
      </c>
      <c r="G470" t="s">
        <v>12</v>
      </c>
      <c r="H470" t="s">
        <v>121</v>
      </c>
      <c r="I470">
        <f t="shared" si="56"/>
        <v>3109</v>
      </c>
      <c r="J470">
        <f t="shared" si="57"/>
        <v>14</v>
      </c>
      <c r="K470" t="str">
        <f t="shared" si="58"/>
        <v>budget</v>
      </c>
      <c r="L470" s="1">
        <f t="shared" si="59"/>
        <v>470187.89900289482</v>
      </c>
      <c r="M470" cm="1">
        <f t="array" ref="M470">SUM(COUNTIF(E470:E4046,{"Petrol","Diesel","CNG","LPG","Electric"}))</f>
        <v>3109</v>
      </c>
      <c r="N470">
        <f t="shared" si="60"/>
        <v>3109</v>
      </c>
      <c r="O470" cm="1">
        <f t="array" ref="O470">SUM(COUNTIF(F470:F4046,{"Individual","Dealer","Trustmark Dealer"}))</f>
        <v>3109</v>
      </c>
      <c r="P470">
        <f t="shared" si="61"/>
        <v>2126</v>
      </c>
      <c r="Q470">
        <f t="shared" si="62"/>
        <v>0.61852685751045355</v>
      </c>
      <c r="R470" s="16">
        <f t="shared" si="63"/>
        <v>1218767.9789713966</v>
      </c>
    </row>
    <row r="471" spans="1:18" x14ac:dyDescent="0.3">
      <c r="A471" t="s">
        <v>478</v>
      </c>
      <c r="B471">
        <v>2012</v>
      </c>
      <c r="C471" s="1">
        <v>180000</v>
      </c>
      <c r="D471">
        <v>90000</v>
      </c>
      <c r="E471" t="s">
        <v>257</v>
      </c>
      <c r="F471" t="s">
        <v>25</v>
      </c>
      <c r="G471" t="s">
        <v>12</v>
      </c>
      <c r="H471" t="s">
        <v>121</v>
      </c>
      <c r="I471">
        <f t="shared" si="56"/>
        <v>3108</v>
      </c>
      <c r="J471">
        <f t="shared" si="57"/>
        <v>14</v>
      </c>
      <c r="K471" t="str">
        <f t="shared" si="58"/>
        <v>budget</v>
      </c>
      <c r="L471" s="1">
        <f t="shared" si="59"/>
        <v>470225.92599742598</v>
      </c>
      <c r="M471" cm="1">
        <f t="array" ref="M471">SUM(COUNTIF(E471:E4047,{"Petrol","Diesel","CNG","LPG","Electric"}))</f>
        <v>3108</v>
      </c>
      <c r="N471">
        <f t="shared" si="60"/>
        <v>3108</v>
      </c>
      <c r="O471" cm="1">
        <f t="array" ref="O471">SUM(COUNTIF(F471:F4047,{"Individual","Dealer","Trustmark Dealer"}))</f>
        <v>3108</v>
      </c>
      <c r="P471">
        <f t="shared" si="61"/>
        <v>2125</v>
      </c>
      <c r="Q471">
        <f t="shared" si="62"/>
        <v>0.61840411840411835</v>
      </c>
      <c r="R471" s="16">
        <f t="shared" si="63"/>
        <v>1218929.5152288899</v>
      </c>
    </row>
    <row r="472" spans="1:18" x14ac:dyDescent="0.3">
      <c r="A472" t="s">
        <v>277</v>
      </c>
      <c r="B472">
        <v>2012</v>
      </c>
      <c r="C472" s="1">
        <v>150000</v>
      </c>
      <c r="D472">
        <v>90000</v>
      </c>
      <c r="E472" t="s">
        <v>10</v>
      </c>
      <c r="F472" t="s">
        <v>25</v>
      </c>
      <c r="G472" t="s">
        <v>12</v>
      </c>
      <c r="H472" t="s">
        <v>121</v>
      </c>
      <c r="I472">
        <f t="shared" si="56"/>
        <v>3107</v>
      </c>
      <c r="J472">
        <f t="shared" si="57"/>
        <v>14</v>
      </c>
      <c r="K472" t="str">
        <f t="shared" si="58"/>
        <v>budget</v>
      </c>
      <c r="L472" s="1">
        <f t="shared" si="59"/>
        <v>470319.33633730287</v>
      </c>
      <c r="M472" cm="1">
        <f t="array" ref="M472">SUM(COUNTIF(E472:E4048,{"Petrol","Diesel","CNG","LPG","Electric"}))</f>
        <v>3107</v>
      </c>
      <c r="N472">
        <f t="shared" si="60"/>
        <v>3107</v>
      </c>
      <c r="O472" cm="1">
        <f t="array" ref="O472">SUM(COUNTIF(F472:F4048,{"Individual","Dealer","Trustmark Dealer"}))</f>
        <v>3107</v>
      </c>
      <c r="P472">
        <f t="shared" si="61"/>
        <v>2124</v>
      </c>
      <c r="Q472">
        <f t="shared" si="62"/>
        <v>0.61828130028966855</v>
      </c>
      <c r="R472" s="16">
        <f t="shared" si="63"/>
        <v>1218929.5152288899</v>
      </c>
    </row>
    <row r="473" spans="1:18" x14ac:dyDescent="0.3">
      <c r="A473" t="s">
        <v>227</v>
      </c>
      <c r="B473">
        <v>2010</v>
      </c>
      <c r="C473" s="1">
        <v>300000</v>
      </c>
      <c r="D473">
        <v>110000</v>
      </c>
      <c r="E473" t="s">
        <v>14</v>
      </c>
      <c r="F473" t="s">
        <v>25</v>
      </c>
      <c r="G473" t="s">
        <v>12</v>
      </c>
      <c r="H473" t="s">
        <v>126</v>
      </c>
      <c r="I473">
        <f t="shared" si="56"/>
        <v>3106</v>
      </c>
      <c r="J473">
        <f t="shared" si="57"/>
        <v>16</v>
      </c>
      <c r="K473" t="str">
        <f t="shared" si="58"/>
        <v>budget</v>
      </c>
      <c r="L473" s="1">
        <f t="shared" si="59"/>
        <v>470422.46555054735</v>
      </c>
      <c r="M473" cm="1">
        <f t="array" ref="M473">SUM(COUNTIF(E473:E4049,{"Petrol","Diesel","CNG","LPG","Electric"}))</f>
        <v>3106</v>
      </c>
      <c r="N473">
        <f t="shared" si="60"/>
        <v>3106</v>
      </c>
      <c r="O473" cm="1">
        <f t="array" ref="O473">SUM(COUNTIF(F473:F4049,{"Individual","Dealer","Trustmark Dealer"}))</f>
        <v>3106</v>
      </c>
      <c r="P473">
        <f t="shared" si="61"/>
        <v>2123</v>
      </c>
      <c r="Q473">
        <f t="shared" si="62"/>
        <v>0.61815840309079206</v>
      </c>
      <c r="R473" s="16">
        <f t="shared" si="63"/>
        <v>1219053.8081110199</v>
      </c>
    </row>
    <row r="474" spans="1:18" x14ac:dyDescent="0.3">
      <c r="A474" t="s">
        <v>479</v>
      </c>
      <c r="B474">
        <v>2007</v>
      </c>
      <c r="C474" s="1">
        <v>225000</v>
      </c>
      <c r="D474">
        <v>120000</v>
      </c>
      <c r="E474" t="s">
        <v>14</v>
      </c>
      <c r="F474" t="s">
        <v>25</v>
      </c>
      <c r="G474" t="s">
        <v>12</v>
      </c>
      <c r="H474" t="s">
        <v>121</v>
      </c>
      <c r="I474">
        <f t="shared" si="56"/>
        <v>3105</v>
      </c>
      <c r="J474">
        <f t="shared" si="57"/>
        <v>19</v>
      </c>
      <c r="K474" t="str">
        <f t="shared" si="58"/>
        <v>budget</v>
      </c>
      <c r="L474" s="1">
        <f t="shared" si="59"/>
        <v>470477.35201288247</v>
      </c>
      <c r="M474" cm="1">
        <f t="array" ref="M474">SUM(COUNTIF(E474:E4050,{"Petrol","Diesel","CNG","LPG","Electric"}))</f>
        <v>3105</v>
      </c>
      <c r="N474">
        <f t="shared" si="60"/>
        <v>3105</v>
      </c>
      <c r="O474" cm="1">
        <f t="array" ref="O474">SUM(COUNTIF(F474:F4050,{"Individual","Dealer","Trustmark Dealer"}))</f>
        <v>3105</v>
      </c>
      <c r="P474">
        <f t="shared" si="61"/>
        <v>2122</v>
      </c>
      <c r="Q474">
        <f t="shared" si="62"/>
        <v>0.61835748792270528</v>
      </c>
      <c r="R474" s="16">
        <f t="shared" si="63"/>
        <v>1219248.6287657875</v>
      </c>
    </row>
    <row r="475" spans="1:18" x14ac:dyDescent="0.3">
      <c r="A475" t="s">
        <v>319</v>
      </c>
      <c r="B475">
        <v>2014</v>
      </c>
      <c r="C475" s="1">
        <v>600000</v>
      </c>
      <c r="D475">
        <v>44000</v>
      </c>
      <c r="E475" t="s">
        <v>14</v>
      </c>
      <c r="F475" t="s">
        <v>25</v>
      </c>
      <c r="G475" t="s">
        <v>12</v>
      </c>
      <c r="H475" t="s">
        <v>121</v>
      </c>
      <c r="I475">
        <f t="shared" si="56"/>
        <v>3104</v>
      </c>
      <c r="J475">
        <f t="shared" si="57"/>
        <v>12</v>
      </c>
      <c r="K475" t="str">
        <f t="shared" si="58"/>
        <v>medium</v>
      </c>
      <c r="L475" s="1">
        <f t="shared" si="59"/>
        <v>470556.43621134019</v>
      </c>
      <c r="M475" cm="1">
        <f t="array" ref="M475">SUM(COUNTIF(E475:E4051,{"Petrol","Diesel","CNG","LPG","Electric"}))</f>
        <v>3104</v>
      </c>
      <c r="N475">
        <f t="shared" si="60"/>
        <v>3104</v>
      </c>
      <c r="O475" cm="1">
        <f t="array" ref="O475">SUM(COUNTIF(F475:F4051,{"Individual","Dealer","Trustmark Dealer"}))</f>
        <v>3104</v>
      </c>
      <c r="P475">
        <f t="shared" si="61"/>
        <v>2121</v>
      </c>
      <c r="Q475">
        <f t="shared" si="62"/>
        <v>0.61823453608247425</v>
      </c>
      <c r="R475" s="16">
        <f t="shared" si="63"/>
        <v>1219491.4377345648</v>
      </c>
    </row>
    <row r="476" spans="1:18" x14ac:dyDescent="0.3">
      <c r="A476" t="s">
        <v>480</v>
      </c>
      <c r="B476">
        <v>2015</v>
      </c>
      <c r="C476" s="1">
        <v>500000</v>
      </c>
      <c r="D476">
        <v>80000</v>
      </c>
      <c r="E476" t="s">
        <v>10</v>
      </c>
      <c r="F476" t="s">
        <v>25</v>
      </c>
      <c r="G476" t="s">
        <v>12</v>
      </c>
      <c r="H476" t="s">
        <v>121</v>
      </c>
      <c r="I476">
        <f t="shared" si="56"/>
        <v>3103</v>
      </c>
      <c r="J476">
        <f t="shared" si="57"/>
        <v>11</v>
      </c>
      <c r="K476" t="str">
        <f t="shared" si="58"/>
        <v>budget</v>
      </c>
      <c r="L476" s="1">
        <f t="shared" si="59"/>
        <v>470514.72059297457</v>
      </c>
      <c r="M476" cm="1">
        <f t="array" ref="M476">SUM(COUNTIF(E476:E4052,{"Petrol","Diesel","CNG","LPG","Electric"}))</f>
        <v>3103</v>
      </c>
      <c r="N476">
        <f t="shared" si="60"/>
        <v>3103</v>
      </c>
      <c r="O476" cm="1">
        <f t="array" ref="O476">SUM(COUNTIF(F476:F4052,{"Individual","Dealer","Trustmark Dealer"}))</f>
        <v>3103</v>
      </c>
      <c r="P476">
        <f t="shared" si="61"/>
        <v>2120</v>
      </c>
      <c r="Q476">
        <f t="shared" si="62"/>
        <v>0.61811150499516598</v>
      </c>
      <c r="R476" s="16">
        <f t="shared" si="63"/>
        <v>1219495.7025109455</v>
      </c>
    </row>
    <row r="477" spans="1:18" x14ac:dyDescent="0.3">
      <c r="A477" t="s">
        <v>481</v>
      </c>
      <c r="B477">
        <v>2018</v>
      </c>
      <c r="C477" s="1">
        <v>900000</v>
      </c>
      <c r="D477">
        <v>5000</v>
      </c>
      <c r="E477" t="s">
        <v>10</v>
      </c>
      <c r="F477" t="s">
        <v>25</v>
      </c>
      <c r="G477" t="s">
        <v>12</v>
      </c>
      <c r="H477" t="s">
        <v>121</v>
      </c>
      <c r="I477">
        <f t="shared" si="56"/>
        <v>3102</v>
      </c>
      <c r="J477">
        <f t="shared" si="57"/>
        <v>8</v>
      </c>
      <c r="K477" t="str">
        <f t="shared" si="58"/>
        <v>medium</v>
      </c>
      <c r="L477" s="1">
        <f t="shared" si="59"/>
        <v>470505.21534493874</v>
      </c>
      <c r="M477" cm="1">
        <f t="array" ref="M477">SUM(COUNTIF(E477:E4053,{"Petrol","Diesel","CNG","LPG","Electric"}))</f>
        <v>3102</v>
      </c>
      <c r="N477">
        <f t="shared" si="60"/>
        <v>3102</v>
      </c>
      <c r="O477" cm="1">
        <f t="array" ref="O477">SUM(COUNTIF(F477:F4053,{"Individual","Dealer","Trustmark Dealer"}))</f>
        <v>3102</v>
      </c>
      <c r="P477">
        <f t="shared" si="61"/>
        <v>2119</v>
      </c>
      <c r="Q477">
        <f t="shared" si="62"/>
        <v>0.61798839458413923</v>
      </c>
      <c r="R477" s="16">
        <f t="shared" si="63"/>
        <v>1219383.6768699433</v>
      </c>
    </row>
    <row r="478" spans="1:18" x14ac:dyDescent="0.3">
      <c r="A478" t="s">
        <v>246</v>
      </c>
      <c r="B478">
        <v>2016</v>
      </c>
      <c r="C478" s="1">
        <v>600000</v>
      </c>
      <c r="D478">
        <v>61000</v>
      </c>
      <c r="E478" t="s">
        <v>10</v>
      </c>
      <c r="F478" t="s">
        <v>25</v>
      </c>
      <c r="G478" t="s">
        <v>12</v>
      </c>
      <c r="H478" t="s">
        <v>121</v>
      </c>
      <c r="I478">
        <f t="shared" si="56"/>
        <v>3101</v>
      </c>
      <c r="J478">
        <f t="shared" si="57"/>
        <v>10</v>
      </c>
      <c r="K478" t="str">
        <f t="shared" si="58"/>
        <v>medium</v>
      </c>
      <c r="L478" s="1">
        <f t="shared" si="59"/>
        <v>470366.71331828443</v>
      </c>
      <c r="M478" cm="1">
        <f t="array" ref="M478">SUM(COUNTIF(E478:E4054,{"Petrol","Diesel","CNG","LPG","Electric"}))</f>
        <v>3101</v>
      </c>
      <c r="N478">
        <f t="shared" si="60"/>
        <v>3101</v>
      </c>
      <c r="O478" cm="1">
        <f t="array" ref="O478">SUM(COUNTIF(F478:F4054,{"Individual","Dealer","Trustmark Dealer"}))</f>
        <v>3101</v>
      </c>
      <c r="P478">
        <f t="shared" si="61"/>
        <v>2119</v>
      </c>
      <c r="Q478">
        <f t="shared" si="62"/>
        <v>0.61786520477265394</v>
      </c>
      <c r="R478" s="16">
        <f t="shared" si="63"/>
        <v>1219001.0467317929</v>
      </c>
    </row>
    <row r="479" spans="1:18" x14ac:dyDescent="0.3">
      <c r="A479" t="s">
        <v>482</v>
      </c>
      <c r="B479">
        <v>2011</v>
      </c>
      <c r="C479" s="1">
        <v>450000</v>
      </c>
      <c r="D479">
        <v>100000</v>
      </c>
      <c r="E479" t="s">
        <v>14</v>
      </c>
      <c r="F479" t="s">
        <v>25</v>
      </c>
      <c r="G479" t="s">
        <v>12</v>
      </c>
      <c r="H479" t="s">
        <v>126</v>
      </c>
      <c r="I479">
        <f t="shared" si="56"/>
        <v>3100</v>
      </c>
      <c r="J479">
        <f t="shared" si="57"/>
        <v>15</v>
      </c>
      <c r="K479" t="str">
        <f t="shared" si="58"/>
        <v>budget</v>
      </c>
      <c r="L479" s="1">
        <f t="shared" si="59"/>
        <v>470324.89612903225</v>
      </c>
      <c r="M479" cm="1">
        <f t="array" ref="M479">SUM(COUNTIF(E479:E4055,{"Petrol","Diesel","CNG","LPG","Electric"}))</f>
        <v>3100</v>
      </c>
      <c r="N479">
        <f t="shared" si="60"/>
        <v>3100</v>
      </c>
      <c r="O479" cm="1">
        <f t="array" ref="O479">SUM(COUNTIF(F479:F4055,{"Individual","Dealer","Trustmark Dealer"}))</f>
        <v>3100</v>
      </c>
      <c r="P479">
        <f t="shared" si="61"/>
        <v>2119</v>
      </c>
      <c r="Q479">
        <f t="shared" si="62"/>
        <v>0.61774193548387102</v>
      </c>
      <c r="R479" s="16">
        <f t="shared" si="63"/>
        <v>1218820.8758221432</v>
      </c>
    </row>
    <row r="480" spans="1:18" x14ac:dyDescent="0.3">
      <c r="A480" t="s">
        <v>470</v>
      </c>
      <c r="B480">
        <v>2009</v>
      </c>
      <c r="C480" s="1">
        <v>270000</v>
      </c>
      <c r="D480">
        <v>27633</v>
      </c>
      <c r="E480" t="s">
        <v>10</v>
      </c>
      <c r="F480" t="s">
        <v>25</v>
      </c>
      <c r="G480" t="s">
        <v>12</v>
      </c>
      <c r="H480" t="s">
        <v>121</v>
      </c>
      <c r="I480">
        <f t="shared" si="56"/>
        <v>3099</v>
      </c>
      <c r="J480">
        <f t="shared" si="57"/>
        <v>17</v>
      </c>
      <c r="K480" t="str">
        <f t="shared" si="58"/>
        <v>budget</v>
      </c>
      <c r="L480" s="1">
        <f t="shared" si="59"/>
        <v>470331.45466279442</v>
      </c>
      <c r="M480" cm="1">
        <f t="array" ref="M480">SUM(COUNTIF(E480:E4056,{"Petrol","Diesel","CNG","LPG","Electric"}))</f>
        <v>3099</v>
      </c>
      <c r="N480">
        <f t="shared" si="60"/>
        <v>3099</v>
      </c>
      <c r="O480" cm="1">
        <f t="array" ref="O480">SUM(COUNTIF(F480:F4056,{"Individual","Dealer","Trustmark Dealer"}))</f>
        <v>3099</v>
      </c>
      <c r="P480">
        <f t="shared" si="61"/>
        <v>2118</v>
      </c>
      <c r="Q480">
        <f t="shared" si="62"/>
        <v>0.61794127137786381</v>
      </c>
      <c r="R480" s="16">
        <f t="shared" si="63"/>
        <v>1218920.7483292776</v>
      </c>
    </row>
    <row r="481" spans="1:18" x14ac:dyDescent="0.3">
      <c r="A481" t="s">
        <v>227</v>
      </c>
      <c r="B481">
        <v>2010</v>
      </c>
      <c r="C481" s="1">
        <v>310000</v>
      </c>
      <c r="D481">
        <v>100000</v>
      </c>
      <c r="E481" t="s">
        <v>14</v>
      </c>
      <c r="F481" t="s">
        <v>25</v>
      </c>
      <c r="G481" t="s">
        <v>12</v>
      </c>
      <c r="H481" t="s">
        <v>154</v>
      </c>
      <c r="I481">
        <f t="shared" si="56"/>
        <v>3098</v>
      </c>
      <c r="J481">
        <f t="shared" si="57"/>
        <v>16</v>
      </c>
      <c r="K481" t="str">
        <f t="shared" si="58"/>
        <v>budget</v>
      </c>
      <c r="L481" s="1">
        <f t="shared" si="59"/>
        <v>470396.11943189154</v>
      </c>
      <c r="M481" cm="1">
        <f t="array" ref="M481">SUM(COUNTIF(E481:E4057,{"Petrol","Diesel","CNG","LPG","Electric"}))</f>
        <v>3098</v>
      </c>
      <c r="N481">
        <f t="shared" si="60"/>
        <v>3098</v>
      </c>
      <c r="O481" cm="1">
        <f t="array" ref="O481">SUM(COUNTIF(F481:F4057,{"Individual","Dealer","Trustmark Dealer"}))</f>
        <v>3098</v>
      </c>
      <c r="P481">
        <f t="shared" si="61"/>
        <v>2117</v>
      </c>
      <c r="Q481">
        <f t="shared" si="62"/>
        <v>0.61781794706262105</v>
      </c>
      <c r="R481" s="16">
        <f t="shared" si="63"/>
        <v>1218963.7593141305</v>
      </c>
    </row>
    <row r="482" spans="1:18" x14ac:dyDescent="0.3">
      <c r="A482" t="s">
        <v>483</v>
      </c>
      <c r="B482">
        <v>2012</v>
      </c>
      <c r="C482" s="1">
        <v>250000</v>
      </c>
      <c r="D482">
        <v>100000</v>
      </c>
      <c r="E482" t="s">
        <v>257</v>
      </c>
      <c r="F482" t="s">
        <v>25</v>
      </c>
      <c r="G482" t="s">
        <v>12</v>
      </c>
      <c r="H482" t="s">
        <v>121</v>
      </c>
      <c r="I482">
        <f t="shared" si="56"/>
        <v>3097</v>
      </c>
      <c r="J482">
        <f t="shared" si="57"/>
        <v>14</v>
      </c>
      <c r="K482" t="str">
        <f t="shared" si="58"/>
        <v>budget</v>
      </c>
      <c r="L482" s="1">
        <f t="shared" si="59"/>
        <v>470447.91023571196</v>
      </c>
      <c r="M482" cm="1">
        <f t="array" ref="M482">SUM(COUNTIF(E482:E4058,{"Petrol","Diesel","CNG","LPG","Electric"}))</f>
        <v>3097</v>
      </c>
      <c r="N482">
        <f t="shared" si="60"/>
        <v>3097</v>
      </c>
      <c r="O482" cm="1">
        <f t="array" ref="O482">SUM(COUNTIF(F482:F4058,{"Individual","Dealer","Trustmark Dealer"}))</f>
        <v>3097</v>
      </c>
      <c r="P482">
        <f t="shared" si="61"/>
        <v>2116</v>
      </c>
      <c r="Q482">
        <f t="shared" si="62"/>
        <v>0.61801743622860839</v>
      </c>
      <c r="R482" s="16">
        <f t="shared" si="63"/>
        <v>1219153.044923953</v>
      </c>
    </row>
    <row r="483" spans="1:18" x14ac:dyDescent="0.3">
      <c r="A483" t="s">
        <v>484</v>
      </c>
      <c r="B483">
        <v>2019</v>
      </c>
      <c r="C483" s="1">
        <v>700000</v>
      </c>
      <c r="D483">
        <v>12586</v>
      </c>
      <c r="E483" t="s">
        <v>10</v>
      </c>
      <c r="F483" t="s">
        <v>11</v>
      </c>
      <c r="G483" t="s">
        <v>12</v>
      </c>
      <c r="H483" t="s">
        <v>121</v>
      </c>
      <c r="I483">
        <f t="shared" si="56"/>
        <v>3096</v>
      </c>
      <c r="J483">
        <f t="shared" si="57"/>
        <v>7</v>
      </c>
      <c r="K483" t="str">
        <f t="shared" si="58"/>
        <v>medium</v>
      </c>
      <c r="L483" s="1">
        <f t="shared" si="59"/>
        <v>470519.11434108525</v>
      </c>
      <c r="M483" cm="1">
        <f t="array" ref="M483">SUM(COUNTIF(E483:E4059,{"Petrol","Diesel","CNG","LPG","Electric"}))</f>
        <v>3096</v>
      </c>
      <c r="N483">
        <f t="shared" si="60"/>
        <v>3096</v>
      </c>
      <c r="O483" cm="1">
        <f t="array" ref="O483">SUM(COUNTIF(F483:F4059,{"Individual","Dealer","Trustmark Dealer"}))</f>
        <v>3096</v>
      </c>
      <c r="P483">
        <f t="shared" si="61"/>
        <v>2115</v>
      </c>
      <c r="Q483">
        <f t="shared" si="62"/>
        <v>0.61789405684754517</v>
      </c>
      <c r="R483" s="16">
        <f t="shared" si="63"/>
        <v>1219153.044923953</v>
      </c>
    </row>
    <row r="484" spans="1:18" x14ac:dyDescent="0.3">
      <c r="A484" t="s">
        <v>485</v>
      </c>
      <c r="B484">
        <v>2018</v>
      </c>
      <c r="C484" s="1">
        <v>650000</v>
      </c>
      <c r="D484">
        <v>38083</v>
      </c>
      <c r="E484" t="s">
        <v>14</v>
      </c>
      <c r="F484" t="s">
        <v>11</v>
      </c>
      <c r="G484" t="s">
        <v>12</v>
      </c>
      <c r="H484" t="s">
        <v>121</v>
      </c>
      <c r="I484">
        <f t="shared" si="56"/>
        <v>3095</v>
      </c>
      <c r="J484">
        <f t="shared" si="57"/>
        <v>8</v>
      </c>
      <c r="K484" t="str">
        <f t="shared" si="58"/>
        <v>medium</v>
      </c>
      <c r="L484" s="1">
        <f t="shared" si="59"/>
        <v>470444.9686591276</v>
      </c>
      <c r="M484" cm="1">
        <f t="array" ref="M484">SUM(COUNTIF(E484:E4060,{"Petrol","Diesel","CNG","LPG","Electric"}))</f>
        <v>3095</v>
      </c>
      <c r="N484">
        <f t="shared" si="60"/>
        <v>3095</v>
      </c>
      <c r="O484" cm="1">
        <f t="array" ref="O484">SUM(COUNTIF(F484:F4060,{"Individual","Dealer","Trustmark Dealer"}))</f>
        <v>3095</v>
      </c>
      <c r="P484">
        <f t="shared" si="61"/>
        <v>2115</v>
      </c>
      <c r="Q484">
        <f t="shared" si="62"/>
        <v>0.61777059773828757</v>
      </c>
      <c r="R484" s="16">
        <f t="shared" si="63"/>
        <v>1218904.786275994</v>
      </c>
    </row>
    <row r="485" spans="1:18" x14ac:dyDescent="0.3">
      <c r="A485" t="s">
        <v>472</v>
      </c>
      <c r="B485">
        <v>2012</v>
      </c>
      <c r="C485" s="1">
        <v>400000</v>
      </c>
      <c r="D485">
        <v>55328</v>
      </c>
      <c r="E485" t="s">
        <v>14</v>
      </c>
      <c r="F485" t="s">
        <v>11</v>
      </c>
      <c r="G485" t="s">
        <v>12</v>
      </c>
      <c r="H485" t="s">
        <v>121</v>
      </c>
      <c r="I485">
        <f t="shared" si="56"/>
        <v>3094</v>
      </c>
      <c r="J485">
        <f t="shared" si="57"/>
        <v>14</v>
      </c>
      <c r="K485" t="str">
        <f t="shared" si="58"/>
        <v>budget</v>
      </c>
      <c r="L485" s="1">
        <f t="shared" si="59"/>
        <v>470386.9353587589</v>
      </c>
      <c r="M485" cm="1">
        <f t="array" ref="M485">SUM(COUNTIF(E485:E4061,{"Petrol","Diesel","CNG","LPG","Electric"}))</f>
        <v>3094</v>
      </c>
      <c r="N485">
        <f t="shared" si="60"/>
        <v>3094</v>
      </c>
      <c r="O485" cm="1">
        <f t="array" ref="O485">SUM(COUNTIF(F485:F4061,{"Individual","Dealer","Trustmark Dealer"}))</f>
        <v>3094</v>
      </c>
      <c r="P485">
        <f t="shared" si="61"/>
        <v>2115</v>
      </c>
      <c r="Q485">
        <f t="shared" si="62"/>
        <v>0.61764705882352944</v>
      </c>
      <c r="R485" s="16">
        <f t="shared" si="63"/>
        <v>1218877.3383639399</v>
      </c>
    </row>
    <row r="486" spans="1:18" x14ac:dyDescent="0.3">
      <c r="A486" t="s">
        <v>285</v>
      </c>
      <c r="B486">
        <v>2012</v>
      </c>
      <c r="C486" s="1">
        <v>425000</v>
      </c>
      <c r="D486">
        <v>81632</v>
      </c>
      <c r="E486" t="s">
        <v>14</v>
      </c>
      <c r="F486" t="s">
        <v>11</v>
      </c>
      <c r="G486" t="s">
        <v>12</v>
      </c>
      <c r="H486" t="s">
        <v>121</v>
      </c>
      <c r="I486">
        <f t="shared" si="56"/>
        <v>3093</v>
      </c>
      <c r="J486">
        <f t="shared" si="57"/>
        <v>14</v>
      </c>
      <c r="K486" t="str">
        <f t="shared" si="58"/>
        <v>budget</v>
      </c>
      <c r="L486" s="1">
        <f t="shared" si="59"/>
        <v>470409.6922082121</v>
      </c>
      <c r="M486" cm="1">
        <f t="array" ref="M486">SUM(COUNTIF(E486:E4062,{"Petrol","Diesel","CNG","LPG","Electric"}))</f>
        <v>3093</v>
      </c>
      <c r="N486">
        <f t="shared" si="60"/>
        <v>3093</v>
      </c>
      <c r="O486" cm="1">
        <f t="array" ref="O486">SUM(COUNTIF(F486:F4062,{"Individual","Dealer","Trustmark Dealer"}))</f>
        <v>3093</v>
      </c>
      <c r="P486">
        <f t="shared" si="61"/>
        <v>2114</v>
      </c>
      <c r="Q486">
        <f t="shared" si="62"/>
        <v>0.6175234400258649</v>
      </c>
      <c r="R486" s="16">
        <f t="shared" si="63"/>
        <v>1219009.4977981029</v>
      </c>
    </row>
    <row r="487" spans="1:18" x14ac:dyDescent="0.3">
      <c r="A487" t="s">
        <v>379</v>
      </c>
      <c r="B487">
        <v>2016</v>
      </c>
      <c r="C487" s="1">
        <v>600000</v>
      </c>
      <c r="D487">
        <v>155201</v>
      </c>
      <c r="E487" t="s">
        <v>14</v>
      </c>
      <c r="F487" t="s">
        <v>11</v>
      </c>
      <c r="G487" t="s">
        <v>12</v>
      </c>
      <c r="H487" t="s">
        <v>121</v>
      </c>
      <c r="I487">
        <f t="shared" si="56"/>
        <v>3092</v>
      </c>
      <c r="J487">
        <f t="shared" si="57"/>
        <v>10</v>
      </c>
      <c r="K487" t="str">
        <f t="shared" si="58"/>
        <v>medium</v>
      </c>
      <c r="L487" s="1">
        <f t="shared" si="59"/>
        <v>470424.37839586026</v>
      </c>
      <c r="M487" cm="1">
        <f t="array" ref="M487">SUM(COUNTIF(E487:E4063,{"Petrol","Diesel","CNG","LPG","Electric"}))</f>
        <v>3092</v>
      </c>
      <c r="N487">
        <f t="shared" si="60"/>
        <v>3092</v>
      </c>
      <c r="O487" cm="1">
        <f t="array" ref="O487">SUM(COUNTIF(F487:F4063,{"Individual","Dealer","Trustmark Dealer"}))</f>
        <v>3092</v>
      </c>
      <c r="P487">
        <f t="shared" si="61"/>
        <v>2113</v>
      </c>
      <c r="Q487">
        <f t="shared" si="62"/>
        <v>0.61739974126778785</v>
      </c>
      <c r="R487" s="16">
        <f t="shared" si="63"/>
        <v>1219125.8516852169</v>
      </c>
    </row>
    <row r="488" spans="1:18" x14ac:dyDescent="0.3">
      <c r="A488" t="s">
        <v>486</v>
      </c>
      <c r="B488">
        <v>2013</v>
      </c>
      <c r="C488" s="1">
        <v>600000</v>
      </c>
      <c r="D488">
        <v>93283</v>
      </c>
      <c r="E488" t="s">
        <v>14</v>
      </c>
      <c r="F488" t="s">
        <v>11</v>
      </c>
      <c r="G488" t="s">
        <v>12</v>
      </c>
      <c r="H488" t="s">
        <v>121</v>
      </c>
      <c r="I488">
        <f t="shared" si="56"/>
        <v>3091</v>
      </c>
      <c r="J488">
        <f t="shared" si="57"/>
        <v>13</v>
      </c>
      <c r="K488" t="str">
        <f t="shared" si="58"/>
        <v>medium</v>
      </c>
      <c r="L488" s="1">
        <f t="shared" si="59"/>
        <v>470382.45810417342</v>
      </c>
      <c r="M488" cm="1">
        <f t="array" ref="M488">SUM(COUNTIF(E488:E4064,{"Petrol","Diesel","CNG","LPG","Electric"}))</f>
        <v>3091</v>
      </c>
      <c r="N488">
        <f t="shared" si="60"/>
        <v>3091</v>
      </c>
      <c r="O488" cm="1">
        <f t="array" ref="O488">SUM(COUNTIF(F488:F4064,{"Individual","Dealer","Trustmark Dealer"}))</f>
        <v>3091</v>
      </c>
      <c r="P488">
        <f t="shared" si="61"/>
        <v>2113</v>
      </c>
      <c r="Q488">
        <f t="shared" si="62"/>
        <v>0.61727596247169203</v>
      </c>
      <c r="R488" s="16">
        <f t="shared" si="63"/>
        <v>1219130.4617793476</v>
      </c>
    </row>
    <row r="489" spans="1:18" x14ac:dyDescent="0.3">
      <c r="A489" t="s">
        <v>487</v>
      </c>
      <c r="B489">
        <v>2009</v>
      </c>
      <c r="C489" s="1">
        <v>300000</v>
      </c>
      <c r="D489">
        <v>217871</v>
      </c>
      <c r="E489" t="s">
        <v>14</v>
      </c>
      <c r="F489" t="s">
        <v>11</v>
      </c>
      <c r="G489" t="s">
        <v>12</v>
      </c>
      <c r="H489" t="s">
        <v>121</v>
      </c>
      <c r="I489">
        <f t="shared" si="56"/>
        <v>3090</v>
      </c>
      <c r="J489">
        <f t="shared" si="57"/>
        <v>17</v>
      </c>
      <c r="K489" t="str">
        <f t="shared" si="58"/>
        <v>budget</v>
      </c>
      <c r="L489" s="1">
        <f t="shared" si="59"/>
        <v>470340.51067961165</v>
      </c>
      <c r="M489" cm="1">
        <f t="array" ref="M489">SUM(COUNTIF(E489:E4065,{"Petrol","Diesel","CNG","LPG","Electric"}))</f>
        <v>3090</v>
      </c>
      <c r="N489">
        <f t="shared" si="60"/>
        <v>3090</v>
      </c>
      <c r="O489" cm="1">
        <f t="array" ref="O489">SUM(COUNTIF(F489:F4065,{"Individual","Dealer","Trustmark Dealer"}))</f>
        <v>3090</v>
      </c>
      <c r="P489">
        <f t="shared" si="61"/>
        <v>2112</v>
      </c>
      <c r="Q489">
        <f t="shared" si="62"/>
        <v>0.6171521035598706</v>
      </c>
      <c r="R489" s="16">
        <f t="shared" si="63"/>
        <v>1219135.0777725112</v>
      </c>
    </row>
    <row r="490" spans="1:18" x14ac:dyDescent="0.3">
      <c r="A490" t="s">
        <v>488</v>
      </c>
      <c r="B490">
        <v>2012</v>
      </c>
      <c r="C490" s="1">
        <v>450000</v>
      </c>
      <c r="D490">
        <v>90165</v>
      </c>
      <c r="E490" t="s">
        <v>14</v>
      </c>
      <c r="F490" t="s">
        <v>11</v>
      </c>
      <c r="G490" t="s">
        <v>12</v>
      </c>
      <c r="H490" t="s">
        <v>121</v>
      </c>
      <c r="I490">
        <f t="shared" si="56"/>
        <v>3089</v>
      </c>
      <c r="J490">
        <f t="shared" si="57"/>
        <v>14</v>
      </c>
      <c r="K490" t="str">
        <f t="shared" si="58"/>
        <v>budget</v>
      </c>
      <c r="L490" s="1">
        <f t="shared" si="59"/>
        <v>470395.65490449982</v>
      </c>
      <c r="M490" cm="1">
        <f t="array" ref="M490">SUM(COUNTIF(E490:E4066,{"Petrol","Diesel","CNG","LPG","Electric"}))</f>
        <v>3089</v>
      </c>
      <c r="N490">
        <f t="shared" si="60"/>
        <v>3089</v>
      </c>
      <c r="O490" cm="1">
        <f t="array" ref="O490">SUM(COUNTIF(F490:F4066,{"Individual","Dealer","Trustmark Dealer"}))</f>
        <v>3089</v>
      </c>
      <c r="P490">
        <f t="shared" si="61"/>
        <v>2111</v>
      </c>
      <c r="Q490">
        <f t="shared" si="62"/>
        <v>0.61702816445451603</v>
      </c>
      <c r="R490" s="16">
        <f t="shared" si="63"/>
        <v>1219331.7611357043</v>
      </c>
    </row>
    <row r="491" spans="1:18" x14ac:dyDescent="0.3">
      <c r="A491" t="s">
        <v>430</v>
      </c>
      <c r="B491">
        <v>2014</v>
      </c>
      <c r="C491" s="1">
        <v>750000</v>
      </c>
      <c r="D491">
        <v>101504</v>
      </c>
      <c r="E491" t="s">
        <v>14</v>
      </c>
      <c r="F491" t="s">
        <v>11</v>
      </c>
      <c r="G491" t="s">
        <v>12</v>
      </c>
      <c r="H491" t="s">
        <v>121</v>
      </c>
      <c r="I491">
        <f t="shared" si="56"/>
        <v>3088</v>
      </c>
      <c r="J491">
        <f t="shared" si="57"/>
        <v>12</v>
      </c>
      <c r="K491" t="str">
        <f t="shared" si="58"/>
        <v>medium</v>
      </c>
      <c r="L491" s="1">
        <f t="shared" si="59"/>
        <v>470402.2597150259</v>
      </c>
      <c r="M491" cm="1">
        <f t="array" ref="M491">SUM(COUNTIF(E491:E4067,{"Petrol","Diesel","CNG","LPG","Electric"}))</f>
        <v>3088</v>
      </c>
      <c r="N491">
        <f t="shared" si="60"/>
        <v>3088</v>
      </c>
      <c r="O491" cm="1">
        <f t="array" ref="O491">SUM(COUNTIF(F491:F4067,{"Individual","Dealer","Trustmark Dealer"}))</f>
        <v>3088</v>
      </c>
      <c r="P491">
        <f t="shared" si="61"/>
        <v>2110</v>
      </c>
      <c r="Q491">
        <f t="shared" si="62"/>
        <v>0.61690414507772018</v>
      </c>
      <c r="R491" s="16">
        <f t="shared" si="63"/>
        <v>1219432.6042469605</v>
      </c>
    </row>
    <row r="492" spans="1:18" x14ac:dyDescent="0.3">
      <c r="A492" t="s">
        <v>489</v>
      </c>
      <c r="B492">
        <v>2010</v>
      </c>
      <c r="C492" s="1">
        <v>325000</v>
      </c>
      <c r="D492">
        <v>86017</v>
      </c>
      <c r="E492" t="s">
        <v>14</v>
      </c>
      <c r="F492" t="s">
        <v>11</v>
      </c>
      <c r="G492" t="s">
        <v>12</v>
      </c>
      <c r="H492" t="s">
        <v>126</v>
      </c>
      <c r="I492">
        <f t="shared" si="56"/>
        <v>3087</v>
      </c>
      <c r="J492">
        <f t="shared" si="57"/>
        <v>16</v>
      </c>
      <c r="K492" t="str">
        <f t="shared" si="58"/>
        <v>budget</v>
      </c>
      <c r="L492" s="1">
        <f t="shared" si="59"/>
        <v>470311.68707482994</v>
      </c>
      <c r="M492" cm="1">
        <f t="array" ref="M492">SUM(COUNTIF(E492:E4068,{"Petrol","Diesel","CNG","LPG","Electric"}))</f>
        <v>3087</v>
      </c>
      <c r="N492">
        <f t="shared" si="60"/>
        <v>3087</v>
      </c>
      <c r="O492" cm="1">
        <f t="array" ref="O492">SUM(COUNTIF(F492:F4068,{"Individual","Dealer","Trustmark Dealer"}))</f>
        <v>3087</v>
      </c>
      <c r="P492">
        <f t="shared" si="61"/>
        <v>2109</v>
      </c>
      <c r="Q492">
        <f t="shared" si="62"/>
        <v>0.6167800453514739</v>
      </c>
      <c r="R492" s="16">
        <f t="shared" si="63"/>
        <v>1219341.2689519492</v>
      </c>
    </row>
    <row r="493" spans="1:18" x14ac:dyDescent="0.3">
      <c r="A493" t="s">
        <v>195</v>
      </c>
      <c r="B493">
        <v>2013</v>
      </c>
      <c r="C493" s="1">
        <v>900000</v>
      </c>
      <c r="D493">
        <v>85036</v>
      </c>
      <c r="E493" t="s">
        <v>14</v>
      </c>
      <c r="F493" t="s">
        <v>11</v>
      </c>
      <c r="G493" t="s">
        <v>12</v>
      </c>
      <c r="H493" t="s">
        <v>126</v>
      </c>
      <c r="I493">
        <f t="shared" si="56"/>
        <v>3086</v>
      </c>
      <c r="J493">
        <f t="shared" si="57"/>
        <v>13</v>
      </c>
      <c r="K493" t="str">
        <f t="shared" si="58"/>
        <v>medium</v>
      </c>
      <c r="L493" s="1">
        <f t="shared" si="59"/>
        <v>470358.77446532727</v>
      </c>
      <c r="M493" cm="1">
        <f t="array" ref="M493">SUM(COUNTIF(E493:E4069,{"Petrol","Diesel","CNG","LPG","Electric"}))</f>
        <v>3086</v>
      </c>
      <c r="N493">
        <f t="shared" si="60"/>
        <v>3086</v>
      </c>
      <c r="O493" cm="1">
        <f t="array" ref="O493">SUM(COUNTIF(F493:F4069,{"Individual","Dealer","Trustmark Dealer"}))</f>
        <v>3086</v>
      </c>
      <c r="P493">
        <f t="shared" si="61"/>
        <v>2108</v>
      </c>
      <c r="Q493">
        <f t="shared" si="62"/>
        <v>0.61697990926766044</v>
      </c>
      <c r="R493" s="16">
        <f t="shared" si="63"/>
        <v>1219522.4271331467</v>
      </c>
    </row>
    <row r="494" spans="1:18" x14ac:dyDescent="0.3">
      <c r="A494" t="s">
        <v>490</v>
      </c>
      <c r="B494">
        <v>2006</v>
      </c>
      <c r="C494" s="1">
        <v>180000</v>
      </c>
      <c r="D494">
        <v>91086</v>
      </c>
      <c r="E494" t="s">
        <v>10</v>
      </c>
      <c r="F494" t="s">
        <v>11</v>
      </c>
      <c r="G494" t="s">
        <v>12</v>
      </c>
      <c r="H494" t="s">
        <v>126</v>
      </c>
      <c r="I494">
        <f t="shared" si="56"/>
        <v>3085</v>
      </c>
      <c r="J494">
        <f t="shared" si="57"/>
        <v>20</v>
      </c>
      <c r="K494" t="str">
        <f t="shared" si="58"/>
        <v>budget</v>
      </c>
      <c r="L494" s="1">
        <f t="shared" si="59"/>
        <v>470219.50664505671</v>
      </c>
      <c r="M494" cm="1">
        <f t="array" ref="M494">SUM(COUNTIF(E494:E4070,{"Petrol","Diesel","CNG","LPG","Electric"}))</f>
        <v>3085</v>
      </c>
      <c r="N494">
        <f t="shared" si="60"/>
        <v>3085</v>
      </c>
      <c r="O494" cm="1">
        <f t="array" ref="O494">SUM(COUNTIF(F494:F4070,{"Individual","Dealer","Trustmark Dealer"}))</f>
        <v>3085</v>
      </c>
      <c r="P494">
        <f t="shared" si="61"/>
        <v>2107</v>
      </c>
      <c r="Q494">
        <f t="shared" si="62"/>
        <v>0.61717990275526746</v>
      </c>
      <c r="R494" s="16">
        <f t="shared" si="63"/>
        <v>1219334.7549654115</v>
      </c>
    </row>
    <row r="495" spans="1:18" x14ac:dyDescent="0.3">
      <c r="A495" t="s">
        <v>491</v>
      </c>
      <c r="B495">
        <v>2013</v>
      </c>
      <c r="C495" s="1">
        <v>350000</v>
      </c>
      <c r="D495">
        <v>160254</v>
      </c>
      <c r="E495" t="s">
        <v>14</v>
      </c>
      <c r="F495" t="s">
        <v>11</v>
      </c>
      <c r="G495" t="s">
        <v>12</v>
      </c>
      <c r="H495" t="s">
        <v>126</v>
      </c>
      <c r="I495">
        <f t="shared" si="56"/>
        <v>3084</v>
      </c>
      <c r="J495">
        <f t="shared" si="57"/>
        <v>13</v>
      </c>
      <c r="K495" t="str">
        <f t="shared" si="58"/>
        <v>budget</v>
      </c>
      <c r="L495" s="1">
        <f t="shared" si="59"/>
        <v>470313.61154345004</v>
      </c>
      <c r="M495" cm="1">
        <f t="array" ref="M495">SUM(COUNTIF(E495:E4071,{"Petrol","Diesel","CNG","LPG","Electric"}))</f>
        <v>3084</v>
      </c>
      <c r="N495">
        <f t="shared" si="60"/>
        <v>3084</v>
      </c>
      <c r="O495" cm="1">
        <f t="array" ref="O495">SUM(COUNTIF(F495:F4071,{"Individual","Dealer","Trustmark Dealer"}))</f>
        <v>3084</v>
      </c>
      <c r="P495">
        <f t="shared" si="61"/>
        <v>2106</v>
      </c>
      <c r="Q495">
        <f t="shared" si="62"/>
        <v>0.61738002594033725</v>
      </c>
      <c r="R495" s="16">
        <f t="shared" si="63"/>
        <v>1219438.7020684385</v>
      </c>
    </row>
    <row r="496" spans="1:18" x14ac:dyDescent="0.3">
      <c r="A496" t="s">
        <v>486</v>
      </c>
      <c r="B496">
        <v>2013</v>
      </c>
      <c r="C496" s="1">
        <v>600000</v>
      </c>
      <c r="D496">
        <v>125531</v>
      </c>
      <c r="E496" t="s">
        <v>14</v>
      </c>
      <c r="F496" t="s">
        <v>11</v>
      </c>
      <c r="G496" t="s">
        <v>12</v>
      </c>
      <c r="H496" t="s">
        <v>126</v>
      </c>
      <c r="I496">
        <f t="shared" si="56"/>
        <v>3083</v>
      </c>
      <c r="J496">
        <f t="shared" si="57"/>
        <v>13</v>
      </c>
      <c r="K496" t="str">
        <f t="shared" si="58"/>
        <v>medium</v>
      </c>
      <c r="L496" s="1">
        <f t="shared" si="59"/>
        <v>470352.6363931236</v>
      </c>
      <c r="M496" cm="1">
        <f t="array" ref="M496">SUM(COUNTIF(E496:E4072,{"Petrol","Diesel","CNG","LPG","Electric"}))</f>
        <v>3083</v>
      </c>
      <c r="N496">
        <f t="shared" si="60"/>
        <v>3083</v>
      </c>
      <c r="O496" cm="1">
        <f t="array" ref="O496">SUM(COUNTIF(F496:F4072,{"Individual","Dealer","Trustmark Dealer"}))</f>
        <v>3083</v>
      </c>
      <c r="P496">
        <f t="shared" si="61"/>
        <v>2105</v>
      </c>
      <c r="Q496">
        <f t="shared" si="62"/>
        <v>0.61758027894907552</v>
      </c>
      <c r="R496" s="16">
        <f t="shared" si="63"/>
        <v>1219604.0322485929</v>
      </c>
    </row>
    <row r="497" spans="1:18" x14ac:dyDescent="0.3">
      <c r="A497" t="s">
        <v>492</v>
      </c>
      <c r="B497">
        <v>2019</v>
      </c>
      <c r="C497" s="1">
        <v>900000</v>
      </c>
      <c r="D497">
        <v>60000</v>
      </c>
      <c r="E497" t="s">
        <v>14</v>
      </c>
      <c r="F497" t="s">
        <v>25</v>
      </c>
      <c r="G497" t="s">
        <v>12</v>
      </c>
      <c r="H497" t="s">
        <v>121</v>
      </c>
      <c r="I497">
        <f t="shared" si="56"/>
        <v>3082</v>
      </c>
      <c r="J497">
        <f t="shared" si="57"/>
        <v>7</v>
      </c>
      <c r="K497" t="str">
        <f t="shared" si="58"/>
        <v>medium</v>
      </c>
      <c r="L497" s="1">
        <f t="shared" si="59"/>
        <v>470310.57040882541</v>
      </c>
      <c r="M497" cm="1">
        <f t="array" ref="M497">SUM(COUNTIF(E497:E4073,{"Petrol","Diesel","CNG","LPG","Electric"}))</f>
        <v>3082</v>
      </c>
      <c r="N497">
        <f t="shared" si="60"/>
        <v>3082</v>
      </c>
      <c r="O497" cm="1">
        <f t="array" ref="O497">SUM(COUNTIF(F497:F4073,{"Individual","Dealer","Trustmark Dealer"}))</f>
        <v>3082</v>
      </c>
      <c r="P497">
        <f t="shared" si="61"/>
        <v>2104</v>
      </c>
      <c r="Q497">
        <f t="shared" si="62"/>
        <v>0.61778066190785208</v>
      </c>
      <c r="R497" s="16">
        <f t="shared" si="63"/>
        <v>1219608.9065549432</v>
      </c>
    </row>
    <row r="498" spans="1:18" x14ac:dyDescent="0.3">
      <c r="A498" t="s">
        <v>493</v>
      </c>
      <c r="B498">
        <v>2006</v>
      </c>
      <c r="C498" s="1">
        <v>350000</v>
      </c>
      <c r="D498">
        <v>100000</v>
      </c>
      <c r="E498" t="s">
        <v>14</v>
      </c>
      <c r="F498" t="s">
        <v>25</v>
      </c>
      <c r="G498" t="s">
        <v>12</v>
      </c>
      <c r="H498" t="s">
        <v>121</v>
      </c>
      <c r="I498">
        <f t="shared" si="56"/>
        <v>3081</v>
      </c>
      <c r="J498">
        <f t="shared" si="57"/>
        <v>20</v>
      </c>
      <c r="K498" t="str">
        <f t="shared" si="58"/>
        <v>budget</v>
      </c>
      <c r="L498" s="1">
        <f t="shared" si="59"/>
        <v>470171.10613437195</v>
      </c>
      <c r="M498" cm="1">
        <f t="array" ref="M498">SUM(COUNTIF(E498:E4074,{"Petrol","Diesel","CNG","LPG","Electric"}))</f>
        <v>3081</v>
      </c>
      <c r="N498">
        <f t="shared" si="60"/>
        <v>3081</v>
      </c>
      <c r="O498" cm="1">
        <f t="array" ref="O498">SUM(COUNTIF(F498:F4074,{"Individual","Dealer","Trustmark Dealer"}))</f>
        <v>3081</v>
      </c>
      <c r="P498">
        <f t="shared" si="61"/>
        <v>2104</v>
      </c>
      <c r="Q498">
        <f t="shared" si="62"/>
        <v>0.61765660499837716</v>
      </c>
      <c r="R498" s="16">
        <f t="shared" si="63"/>
        <v>1219420.8610854815</v>
      </c>
    </row>
    <row r="499" spans="1:18" x14ac:dyDescent="0.3">
      <c r="A499" t="s">
        <v>494</v>
      </c>
      <c r="B499">
        <v>2013</v>
      </c>
      <c r="C499" s="1">
        <v>280000</v>
      </c>
      <c r="D499">
        <v>90000</v>
      </c>
      <c r="E499" t="s">
        <v>14</v>
      </c>
      <c r="F499" t="s">
        <v>25</v>
      </c>
      <c r="G499" t="s">
        <v>12</v>
      </c>
      <c r="H499" t="s">
        <v>154</v>
      </c>
      <c r="I499">
        <f t="shared" si="56"/>
        <v>3080</v>
      </c>
      <c r="J499">
        <f t="shared" si="57"/>
        <v>13</v>
      </c>
      <c r="K499" t="str">
        <f t="shared" si="58"/>
        <v>budget</v>
      </c>
      <c r="L499" s="1">
        <f t="shared" si="59"/>
        <v>470210.12272727274</v>
      </c>
      <c r="M499" cm="1">
        <f t="array" ref="M499">SUM(COUNTIF(E499:E4075,{"Petrol","Diesel","CNG","LPG","Electric"}))</f>
        <v>3080</v>
      </c>
      <c r="N499">
        <f t="shared" si="60"/>
        <v>3080</v>
      </c>
      <c r="O499" cm="1">
        <f t="array" ref="O499">SUM(COUNTIF(F499:F4075,{"Individual","Dealer","Trustmark Dealer"}))</f>
        <v>3080</v>
      </c>
      <c r="P499">
        <f t="shared" si="61"/>
        <v>2103</v>
      </c>
      <c r="Q499">
        <f t="shared" si="62"/>
        <v>0.61753246753246749</v>
      </c>
      <c r="R499" s="16">
        <f t="shared" si="63"/>
        <v>1219586.4989551839</v>
      </c>
    </row>
    <row r="500" spans="1:18" x14ac:dyDescent="0.3">
      <c r="A500" t="s">
        <v>495</v>
      </c>
      <c r="B500">
        <v>2009</v>
      </c>
      <c r="C500" s="1">
        <v>225000</v>
      </c>
      <c r="D500">
        <v>120000</v>
      </c>
      <c r="E500" t="s">
        <v>14</v>
      </c>
      <c r="F500" t="s">
        <v>25</v>
      </c>
      <c r="G500" t="s">
        <v>12</v>
      </c>
      <c r="H500" t="s">
        <v>126</v>
      </c>
      <c r="I500">
        <f t="shared" si="56"/>
        <v>3079</v>
      </c>
      <c r="J500">
        <f t="shared" si="57"/>
        <v>17</v>
      </c>
      <c r="K500" t="str">
        <f t="shared" si="58"/>
        <v>budget</v>
      </c>
      <c r="L500" s="1">
        <f t="shared" si="59"/>
        <v>470271.89931796037</v>
      </c>
      <c r="M500" cm="1">
        <f t="array" ref="M500">SUM(COUNTIF(E500:E4076,{"Petrol","Diesel","CNG","LPG","Electric"}))</f>
        <v>3079</v>
      </c>
      <c r="N500">
        <f t="shared" si="60"/>
        <v>3079</v>
      </c>
      <c r="O500" cm="1">
        <f t="array" ref="O500">SUM(COUNTIF(F500:F4076,{"Individual","Dealer","Trustmark Dealer"}))</f>
        <v>3079</v>
      </c>
      <c r="P500">
        <f t="shared" si="61"/>
        <v>2102</v>
      </c>
      <c r="Q500">
        <f t="shared" si="62"/>
        <v>0.6177330302046119</v>
      </c>
      <c r="R500" s="16">
        <f t="shared" si="63"/>
        <v>1219797.4241885308</v>
      </c>
    </row>
    <row r="501" spans="1:18" x14ac:dyDescent="0.3">
      <c r="A501" t="s">
        <v>496</v>
      </c>
      <c r="B501">
        <v>2014</v>
      </c>
      <c r="C501" s="1">
        <v>520000</v>
      </c>
      <c r="D501">
        <v>82000</v>
      </c>
      <c r="E501" t="s">
        <v>14</v>
      </c>
      <c r="F501" t="s">
        <v>25</v>
      </c>
      <c r="G501" t="s">
        <v>12</v>
      </c>
      <c r="H501" t="s">
        <v>121</v>
      </c>
      <c r="I501">
        <f t="shared" si="56"/>
        <v>3078</v>
      </c>
      <c r="J501">
        <f t="shared" si="57"/>
        <v>12</v>
      </c>
      <c r="K501" t="str">
        <f t="shared" si="58"/>
        <v>medium</v>
      </c>
      <c r="L501" s="1">
        <f t="shared" si="59"/>
        <v>470351.58479532163</v>
      </c>
      <c r="M501" cm="1">
        <f t="array" ref="M501">SUM(COUNTIF(E501:E4077,{"Petrol","Diesel","CNG","LPG","Electric"}))</f>
        <v>3078</v>
      </c>
      <c r="N501">
        <f t="shared" si="60"/>
        <v>3078</v>
      </c>
      <c r="O501" cm="1">
        <f t="array" ref="O501">SUM(COUNTIF(F501:F4077,{"Individual","Dealer","Trustmark Dealer"}))</f>
        <v>3078</v>
      </c>
      <c r="P501">
        <f t="shared" si="61"/>
        <v>2101</v>
      </c>
      <c r="Q501">
        <f t="shared" si="62"/>
        <v>0.61793372319688111</v>
      </c>
      <c r="R501" s="16">
        <f t="shared" si="63"/>
        <v>1220044.0593770749</v>
      </c>
    </row>
    <row r="502" spans="1:18" x14ac:dyDescent="0.3">
      <c r="A502" t="s">
        <v>497</v>
      </c>
      <c r="B502">
        <v>2016</v>
      </c>
      <c r="C502" s="1">
        <v>509999</v>
      </c>
      <c r="D502">
        <v>60000</v>
      </c>
      <c r="E502" t="s">
        <v>14</v>
      </c>
      <c r="F502" t="s">
        <v>25</v>
      </c>
      <c r="G502" t="s">
        <v>12</v>
      </c>
      <c r="H502" t="s">
        <v>121</v>
      </c>
      <c r="I502">
        <f t="shared" si="56"/>
        <v>3077</v>
      </c>
      <c r="J502">
        <f t="shared" si="57"/>
        <v>10</v>
      </c>
      <c r="K502" t="str">
        <f t="shared" si="58"/>
        <v>medium</v>
      </c>
      <c r="L502" s="1">
        <f t="shared" si="59"/>
        <v>470335.44946376339</v>
      </c>
      <c r="M502" cm="1">
        <f t="array" ref="M502">SUM(COUNTIF(E502:E4078,{"Petrol","Diesel","CNG","LPG","Electric"}))</f>
        <v>3077</v>
      </c>
      <c r="N502">
        <f t="shared" si="60"/>
        <v>3077</v>
      </c>
      <c r="O502" cm="1">
        <f t="array" ref="O502">SUM(COUNTIF(F502:F4078,{"Individual","Dealer","Trustmark Dealer"}))</f>
        <v>3077</v>
      </c>
      <c r="P502">
        <f t="shared" si="61"/>
        <v>2100</v>
      </c>
      <c r="Q502">
        <f t="shared" si="62"/>
        <v>0.61780955476113097</v>
      </c>
      <c r="R502" s="16">
        <f t="shared" si="63"/>
        <v>1220100.8127283382</v>
      </c>
    </row>
    <row r="503" spans="1:18" x14ac:dyDescent="0.3">
      <c r="A503" t="s">
        <v>330</v>
      </c>
      <c r="B503">
        <v>2019</v>
      </c>
      <c r="C503" s="1">
        <v>556000</v>
      </c>
      <c r="D503">
        <v>24000</v>
      </c>
      <c r="E503" t="s">
        <v>10</v>
      </c>
      <c r="F503" t="s">
        <v>25</v>
      </c>
      <c r="G503" t="s">
        <v>12</v>
      </c>
      <c r="H503" t="s">
        <v>121</v>
      </c>
      <c r="I503">
        <f t="shared" si="56"/>
        <v>3076</v>
      </c>
      <c r="J503">
        <f t="shared" si="57"/>
        <v>7</v>
      </c>
      <c r="K503" t="str">
        <f t="shared" si="58"/>
        <v>medium</v>
      </c>
      <c r="L503" s="1">
        <f t="shared" si="59"/>
        <v>470322.55494148243</v>
      </c>
      <c r="M503" cm="1">
        <f t="array" ref="M503">SUM(COUNTIF(E503:E4079,{"Petrol","Diesel","CNG","LPG","Electric"}))</f>
        <v>3076</v>
      </c>
      <c r="N503">
        <f t="shared" si="60"/>
        <v>3076</v>
      </c>
      <c r="O503" cm="1">
        <f t="array" ref="O503">SUM(COUNTIF(F503:F4079,{"Individual","Dealer","Trustmark Dealer"}))</f>
        <v>3076</v>
      </c>
      <c r="P503">
        <f t="shared" si="61"/>
        <v>2100</v>
      </c>
      <c r="Q503">
        <f t="shared" si="62"/>
        <v>0.61768530559167756</v>
      </c>
      <c r="R503" s="16">
        <f t="shared" si="63"/>
        <v>1220164.0915677967</v>
      </c>
    </row>
    <row r="504" spans="1:18" x14ac:dyDescent="0.3">
      <c r="A504" t="s">
        <v>498</v>
      </c>
      <c r="B504">
        <v>2014</v>
      </c>
      <c r="C504" s="1">
        <v>225000</v>
      </c>
      <c r="D504">
        <v>120000</v>
      </c>
      <c r="E504" t="s">
        <v>14</v>
      </c>
      <c r="F504" t="s">
        <v>25</v>
      </c>
      <c r="G504" t="s">
        <v>12</v>
      </c>
      <c r="H504" t="s">
        <v>121</v>
      </c>
      <c r="I504">
        <f t="shared" si="56"/>
        <v>3075</v>
      </c>
      <c r="J504">
        <f t="shared" si="57"/>
        <v>12</v>
      </c>
      <c r="K504" t="str">
        <f t="shared" si="58"/>
        <v>budget</v>
      </c>
      <c r="L504" s="1">
        <f t="shared" si="59"/>
        <v>470294.6923577236</v>
      </c>
      <c r="M504" cm="1">
        <f t="array" ref="M504">SUM(COUNTIF(E504:E4080,{"Petrol","Diesel","CNG","LPG","Electric"}))</f>
        <v>3075</v>
      </c>
      <c r="N504">
        <f t="shared" si="60"/>
        <v>3075</v>
      </c>
      <c r="O504" cm="1">
        <f t="array" ref="O504">SUM(COUNTIF(F504:F4080,{"Individual","Dealer","Trustmark Dealer"}))</f>
        <v>3075</v>
      </c>
      <c r="P504">
        <f t="shared" si="61"/>
        <v>2100</v>
      </c>
      <c r="Q504">
        <f t="shared" si="62"/>
        <v>0.61756097560975609</v>
      </c>
      <c r="R504" s="16">
        <f t="shared" si="63"/>
        <v>1220013.0915162822</v>
      </c>
    </row>
    <row r="505" spans="1:18" x14ac:dyDescent="0.3">
      <c r="A505" t="s">
        <v>499</v>
      </c>
      <c r="B505">
        <v>2013</v>
      </c>
      <c r="C505" s="1">
        <v>325000</v>
      </c>
      <c r="D505">
        <v>65000</v>
      </c>
      <c r="E505" t="s">
        <v>14</v>
      </c>
      <c r="F505" t="s">
        <v>11</v>
      </c>
      <c r="G505" t="s">
        <v>12</v>
      </c>
      <c r="H505" t="s">
        <v>121</v>
      </c>
      <c r="I505">
        <f t="shared" si="56"/>
        <v>3074</v>
      </c>
      <c r="J505">
        <f t="shared" si="57"/>
        <v>13</v>
      </c>
      <c r="K505" t="str">
        <f t="shared" si="58"/>
        <v>budget</v>
      </c>
      <c r="L505" s="1">
        <f t="shared" si="59"/>
        <v>470374.4889394925</v>
      </c>
      <c r="M505" cm="1">
        <f t="array" ref="M505">SUM(COUNTIF(E505:E4081,{"Petrol","Diesel","CNG","LPG","Electric"}))</f>
        <v>3074</v>
      </c>
      <c r="N505">
        <f t="shared" si="60"/>
        <v>3074</v>
      </c>
      <c r="O505" cm="1">
        <f t="array" ref="O505">SUM(COUNTIF(F505:F4081,{"Individual","Dealer","Trustmark Dealer"}))</f>
        <v>3074</v>
      </c>
      <c r="P505">
        <f t="shared" si="61"/>
        <v>2099</v>
      </c>
      <c r="Q505">
        <f t="shared" si="62"/>
        <v>0.61743656473649966</v>
      </c>
      <c r="R505" s="16">
        <f t="shared" si="63"/>
        <v>1220260.4410837451</v>
      </c>
    </row>
    <row r="506" spans="1:18" x14ac:dyDescent="0.3">
      <c r="A506" t="s">
        <v>459</v>
      </c>
      <c r="B506">
        <v>2013</v>
      </c>
      <c r="C506" s="1">
        <v>365000</v>
      </c>
      <c r="D506">
        <v>65000</v>
      </c>
      <c r="E506" t="s">
        <v>14</v>
      </c>
      <c r="F506" t="s">
        <v>11</v>
      </c>
      <c r="G506" t="s">
        <v>12</v>
      </c>
      <c r="H506" t="s">
        <v>121</v>
      </c>
      <c r="I506">
        <f t="shared" si="56"/>
        <v>3073</v>
      </c>
      <c r="J506">
        <f t="shared" si="57"/>
        <v>13</v>
      </c>
      <c r="K506" t="str">
        <f t="shared" si="58"/>
        <v>budget</v>
      </c>
      <c r="L506" s="1">
        <f t="shared" si="59"/>
        <v>470421.79596485518</v>
      </c>
      <c r="M506" cm="1">
        <f t="array" ref="M506">SUM(COUNTIF(E506:E4082,{"Petrol","Diesel","CNG","LPG","Electric"}))</f>
        <v>3073</v>
      </c>
      <c r="N506">
        <f t="shared" si="60"/>
        <v>3073</v>
      </c>
      <c r="O506" cm="1">
        <f t="array" ref="O506">SUM(COUNTIF(F506:F4082,{"Individual","Dealer","Trustmark Dealer"}))</f>
        <v>3073</v>
      </c>
      <c r="P506">
        <f t="shared" si="61"/>
        <v>2098</v>
      </c>
      <c r="Q506">
        <f t="shared" si="62"/>
        <v>0.61731207289293855</v>
      </c>
      <c r="R506" s="16">
        <f t="shared" si="63"/>
        <v>1220443.5107410885</v>
      </c>
    </row>
    <row r="507" spans="1:18" x14ac:dyDescent="0.3">
      <c r="A507" t="s">
        <v>500</v>
      </c>
      <c r="B507">
        <v>2015</v>
      </c>
      <c r="C507" s="1">
        <v>850000</v>
      </c>
      <c r="D507">
        <v>84000</v>
      </c>
      <c r="E507" t="s">
        <v>14</v>
      </c>
      <c r="F507" t="s">
        <v>11</v>
      </c>
      <c r="G507" t="s">
        <v>12</v>
      </c>
      <c r="H507" t="s">
        <v>121</v>
      </c>
      <c r="I507">
        <f t="shared" si="56"/>
        <v>3072</v>
      </c>
      <c r="J507">
        <f t="shared" si="57"/>
        <v>11</v>
      </c>
      <c r="K507" t="str">
        <f t="shared" si="58"/>
        <v>medium</v>
      </c>
      <c r="L507" s="1">
        <f t="shared" si="59"/>
        <v>470456.11295572919</v>
      </c>
      <c r="M507" cm="1">
        <f t="array" ref="M507">SUM(COUNTIF(E507:E4083,{"Petrol","Diesel","CNG","LPG","Electric"}))</f>
        <v>3072</v>
      </c>
      <c r="N507">
        <f t="shared" si="60"/>
        <v>3072</v>
      </c>
      <c r="O507" cm="1">
        <f t="array" ref="O507">SUM(COUNTIF(F507:F4083,{"Individual","Dealer","Trustmark Dealer"}))</f>
        <v>3072</v>
      </c>
      <c r="P507">
        <f t="shared" si="61"/>
        <v>2097</v>
      </c>
      <c r="Q507">
        <f t="shared" si="62"/>
        <v>0.6171875</v>
      </c>
      <c r="R507" s="16">
        <f t="shared" si="63"/>
        <v>1220600.9605789843</v>
      </c>
    </row>
    <row r="508" spans="1:18" x14ac:dyDescent="0.3">
      <c r="A508" t="s">
        <v>501</v>
      </c>
      <c r="B508">
        <v>2013</v>
      </c>
      <c r="C508" s="1">
        <v>350000</v>
      </c>
      <c r="D508">
        <v>75000</v>
      </c>
      <c r="E508" t="s">
        <v>14</v>
      </c>
      <c r="F508" t="s">
        <v>11</v>
      </c>
      <c r="G508" t="s">
        <v>12</v>
      </c>
      <c r="H508" t="s">
        <v>121</v>
      </c>
      <c r="I508">
        <f t="shared" si="56"/>
        <v>3071</v>
      </c>
      <c r="J508">
        <f t="shared" si="57"/>
        <v>13</v>
      </c>
      <c r="K508" t="str">
        <f t="shared" si="58"/>
        <v>budget</v>
      </c>
      <c r="L508" s="1">
        <f t="shared" si="59"/>
        <v>470332.52328231843</v>
      </c>
      <c r="M508" cm="1">
        <f t="array" ref="M508">SUM(COUNTIF(E508:E4084,{"Petrol","Diesel","CNG","LPG","Electric"}))</f>
        <v>3071</v>
      </c>
      <c r="N508">
        <f t="shared" si="60"/>
        <v>3071</v>
      </c>
      <c r="O508" cm="1">
        <f t="array" ref="O508">SUM(COUNTIF(F508:F4084,{"Individual","Dealer","Trustmark Dealer"}))</f>
        <v>3071</v>
      </c>
      <c r="P508">
        <f t="shared" si="61"/>
        <v>2096</v>
      </c>
      <c r="Q508">
        <f t="shared" si="62"/>
        <v>0.61706284597850858</v>
      </c>
      <c r="R508" s="16">
        <f t="shared" si="63"/>
        <v>1220444.90129636</v>
      </c>
    </row>
    <row r="509" spans="1:18" x14ac:dyDescent="0.3">
      <c r="A509" t="s">
        <v>459</v>
      </c>
      <c r="B509">
        <v>2007</v>
      </c>
      <c r="C509" s="1">
        <v>225000</v>
      </c>
      <c r="D509">
        <v>50000</v>
      </c>
      <c r="E509" t="s">
        <v>14</v>
      </c>
      <c r="F509" t="s">
        <v>11</v>
      </c>
      <c r="G509" t="s">
        <v>12</v>
      </c>
      <c r="H509" t="s">
        <v>121</v>
      </c>
      <c r="I509">
        <f t="shared" si="56"/>
        <v>3070</v>
      </c>
      <c r="J509">
        <f t="shared" si="57"/>
        <v>19</v>
      </c>
      <c r="K509" t="str">
        <f t="shared" si="58"/>
        <v>budget</v>
      </c>
      <c r="L509" s="1">
        <f t="shared" si="59"/>
        <v>470371.71954397392</v>
      </c>
      <c r="M509" cm="1">
        <f t="array" ref="M509">SUM(COUNTIF(E509:E4085,{"Petrol","Diesel","CNG","LPG","Electric"}))</f>
        <v>3070</v>
      </c>
      <c r="N509">
        <f t="shared" si="60"/>
        <v>3070</v>
      </c>
      <c r="O509" cm="1">
        <f t="array" ref="O509">SUM(COUNTIF(F509:F4085,{"Individual","Dealer","Trustmark Dealer"}))</f>
        <v>3070</v>
      </c>
      <c r="P509">
        <f t="shared" si="61"/>
        <v>2095</v>
      </c>
      <c r="Q509">
        <f t="shared" si="62"/>
        <v>0.6169381107491857</v>
      </c>
      <c r="R509" s="16">
        <f t="shared" si="63"/>
        <v>1220612.264590716</v>
      </c>
    </row>
    <row r="510" spans="1:18" x14ac:dyDescent="0.3">
      <c r="A510" t="s">
        <v>277</v>
      </c>
      <c r="B510">
        <v>2011</v>
      </c>
      <c r="C510" s="1">
        <v>135000</v>
      </c>
      <c r="D510">
        <v>50000</v>
      </c>
      <c r="E510" t="s">
        <v>10</v>
      </c>
      <c r="F510" t="s">
        <v>25</v>
      </c>
      <c r="G510" t="s">
        <v>12</v>
      </c>
      <c r="H510" t="s">
        <v>121</v>
      </c>
      <c r="I510">
        <f t="shared" si="56"/>
        <v>3069</v>
      </c>
      <c r="J510">
        <f t="shared" si="57"/>
        <v>15</v>
      </c>
      <c r="K510" t="str">
        <f t="shared" si="58"/>
        <v>budget</v>
      </c>
      <c r="L510" s="1">
        <f t="shared" si="59"/>
        <v>470451.67122841318</v>
      </c>
      <c r="M510" cm="1">
        <f t="array" ref="M510">SUM(COUNTIF(E510:E4086,{"Petrol","Diesel","CNG","LPG","Electric"}))</f>
        <v>3069</v>
      </c>
      <c r="N510">
        <f t="shared" si="60"/>
        <v>3069</v>
      </c>
      <c r="O510" cm="1">
        <f t="array" ref="O510">SUM(COUNTIF(F510:F4086,{"Individual","Dealer","Trustmark Dealer"}))</f>
        <v>3069</v>
      </c>
      <c r="P510">
        <f t="shared" si="61"/>
        <v>2094</v>
      </c>
      <c r="Q510">
        <f t="shared" si="62"/>
        <v>0.61681329423264908</v>
      </c>
      <c r="R510" s="16">
        <f t="shared" si="63"/>
        <v>1220860.8032261268</v>
      </c>
    </row>
    <row r="511" spans="1:18" x14ac:dyDescent="0.3">
      <c r="A511" t="s">
        <v>122</v>
      </c>
      <c r="B511">
        <v>2007</v>
      </c>
      <c r="C511" s="1">
        <v>140000</v>
      </c>
      <c r="D511">
        <v>49000</v>
      </c>
      <c r="E511" t="s">
        <v>10</v>
      </c>
      <c r="F511" t="s">
        <v>11</v>
      </c>
      <c r="G511" t="s">
        <v>12</v>
      </c>
      <c r="H511" t="s">
        <v>121</v>
      </c>
      <c r="I511">
        <f t="shared" si="56"/>
        <v>3068</v>
      </c>
      <c r="J511">
        <f t="shared" si="57"/>
        <v>19</v>
      </c>
      <c r="K511" t="str">
        <f t="shared" si="58"/>
        <v>budget</v>
      </c>
      <c r="L511" s="1">
        <f t="shared" si="59"/>
        <v>470561.01010430249</v>
      </c>
      <c r="M511" cm="1">
        <f t="array" ref="M511">SUM(COUNTIF(E511:E4087,{"Petrol","Diesel","CNG","LPG","Electric"}))</f>
        <v>3068</v>
      </c>
      <c r="N511">
        <f t="shared" si="60"/>
        <v>3068</v>
      </c>
      <c r="O511" cm="1">
        <f t="array" ref="O511">SUM(COUNTIF(F511:F4087,{"Individual","Dealer","Trustmark Dealer"}))</f>
        <v>3068</v>
      </c>
      <c r="P511">
        <f t="shared" si="61"/>
        <v>2093</v>
      </c>
      <c r="Q511">
        <f t="shared" si="62"/>
        <v>0.6166883963494133</v>
      </c>
      <c r="R511" s="16">
        <f t="shared" si="63"/>
        <v>1220995.4094202993</v>
      </c>
    </row>
    <row r="512" spans="1:18" x14ac:dyDescent="0.3">
      <c r="A512" t="s">
        <v>502</v>
      </c>
      <c r="B512">
        <v>2016</v>
      </c>
      <c r="C512" s="1">
        <v>665000</v>
      </c>
      <c r="D512">
        <v>560000</v>
      </c>
      <c r="E512" t="s">
        <v>14</v>
      </c>
      <c r="F512" t="s">
        <v>11</v>
      </c>
      <c r="G512" t="s">
        <v>12</v>
      </c>
      <c r="H512" t="s">
        <v>121</v>
      </c>
      <c r="I512">
        <f t="shared" si="56"/>
        <v>3067</v>
      </c>
      <c r="J512">
        <f t="shared" si="57"/>
        <v>10</v>
      </c>
      <c r="K512" t="str">
        <f t="shared" si="58"/>
        <v>medium</v>
      </c>
      <c r="L512" s="1">
        <f t="shared" si="59"/>
        <v>470668.79002282361</v>
      </c>
      <c r="M512" cm="1">
        <f t="array" ref="M512">SUM(COUNTIF(E512:E4088,{"Petrol","Diesel","CNG","LPG","Electric"}))</f>
        <v>3067</v>
      </c>
      <c r="N512">
        <f t="shared" si="60"/>
        <v>3067</v>
      </c>
      <c r="O512" cm="1">
        <f t="array" ref="O512">SUM(COUNTIF(F512:F4088,{"Individual","Dealer","Trustmark Dealer"}))</f>
        <v>3067</v>
      </c>
      <c r="P512">
        <f t="shared" si="61"/>
        <v>2092</v>
      </c>
      <c r="Q512">
        <f t="shared" si="62"/>
        <v>0.61656341701988915</v>
      </c>
      <c r="R512" s="16">
        <f t="shared" si="63"/>
        <v>1221126.8017641923</v>
      </c>
    </row>
    <row r="513" spans="1:18" x14ac:dyDescent="0.3">
      <c r="A513" t="s">
        <v>215</v>
      </c>
      <c r="B513">
        <v>2015</v>
      </c>
      <c r="C513" s="1">
        <v>275000</v>
      </c>
      <c r="D513">
        <v>14365</v>
      </c>
      <c r="E513" t="s">
        <v>10</v>
      </c>
      <c r="F513" t="s">
        <v>11</v>
      </c>
      <c r="G513" t="s">
        <v>12</v>
      </c>
      <c r="H513" t="s">
        <v>121</v>
      </c>
      <c r="I513">
        <f t="shared" si="56"/>
        <v>3066</v>
      </c>
      <c r="J513">
        <f t="shared" si="57"/>
        <v>11</v>
      </c>
      <c r="K513" t="str">
        <f t="shared" si="58"/>
        <v>budget</v>
      </c>
      <c r="L513" s="1">
        <f t="shared" si="59"/>
        <v>470605.40737116762</v>
      </c>
      <c r="M513" cm="1">
        <f t="array" ref="M513">SUM(COUNTIF(E513:E4089,{"Petrol","Diesel","CNG","LPG","Electric"}))</f>
        <v>3066</v>
      </c>
      <c r="N513">
        <f t="shared" si="60"/>
        <v>3066</v>
      </c>
      <c r="O513" cm="1">
        <f t="array" ref="O513">SUM(COUNTIF(F513:F4089,{"Individual","Dealer","Trustmark Dealer"}))</f>
        <v>3066</v>
      </c>
      <c r="P513">
        <f t="shared" si="61"/>
        <v>2092</v>
      </c>
      <c r="Q513">
        <f t="shared" si="62"/>
        <v>0.61643835616438358</v>
      </c>
      <c r="R513" s="16">
        <f t="shared" si="63"/>
        <v>1221090.503767893</v>
      </c>
    </row>
    <row r="514" spans="1:18" x14ac:dyDescent="0.3">
      <c r="A514" t="s">
        <v>503</v>
      </c>
      <c r="B514">
        <v>2017</v>
      </c>
      <c r="C514" s="1">
        <v>2750000</v>
      </c>
      <c r="D514">
        <v>41000</v>
      </c>
      <c r="E514" t="s">
        <v>14</v>
      </c>
      <c r="F514" t="s">
        <v>25</v>
      </c>
      <c r="G514" t="s">
        <v>19</v>
      </c>
      <c r="H514" t="s">
        <v>121</v>
      </c>
      <c r="I514">
        <f t="shared" ref="I514:I577" si="64">COUNTA(A514:A4090)</f>
        <v>3065</v>
      </c>
      <c r="J514">
        <f t="shared" ref="J514:J577" si="65">2026-B514</f>
        <v>9</v>
      </c>
      <c r="K514" t="str">
        <f t="shared" ref="K514:K577" si="66">IF(C514&lt;=500000,"budget",IF(C514&lt;=1000000,"medium","premimum"))</f>
        <v>premimum</v>
      </c>
      <c r="L514" s="1">
        <f t="shared" ref="L514:L577" si="67">AVERAGE(C514:C4090)</f>
        <v>470669.22642740619</v>
      </c>
      <c r="M514" cm="1">
        <f t="array" ref="M514">SUM(COUNTIF(E514:E4090,{"Petrol","Diesel","CNG","LPG","Electric"}))</f>
        <v>3065</v>
      </c>
      <c r="N514">
        <f t="shared" ref="N514:N577" si="68">COUNTIF(G514:G4090,"Automatic")
 +COUNTIF(G514:G4090,"Manual")</f>
        <v>3065</v>
      </c>
      <c r="O514" cm="1">
        <f t="array" ref="O514">SUM(COUNTIF(F514:F4090,{"Individual","Dealer","Trustmark Dealer"}))</f>
        <v>3065</v>
      </c>
      <c r="P514">
        <f t="shared" ref="P514:P577" si="69">COUNTIF(J514:J4090,"&gt;10")</f>
        <v>2091</v>
      </c>
      <c r="Q514">
        <f t="shared" ref="Q514:Q577" si="70">COUNTIF(H514:H4090,"First Owner")/COUNTA(H514:H4090)</f>
        <v>0.61631321370309955</v>
      </c>
      <c r="R514" s="16">
        <f t="shared" ref="R514:R577" si="71">AVERAGEIF(E514:E4090,"Petrol",C514:C4090) + AVERAGEIF(E514:E4090,"Diesel",C514:C4090) + AVERAGEIF(E514:E4090,"CNG",C514:C4090)</f>
        <v>1221130.3004521583</v>
      </c>
    </row>
    <row r="515" spans="1:18" x14ac:dyDescent="0.3">
      <c r="A515" t="s">
        <v>123</v>
      </c>
      <c r="B515">
        <v>2013</v>
      </c>
      <c r="C515" s="1">
        <v>484999</v>
      </c>
      <c r="D515">
        <v>65000</v>
      </c>
      <c r="E515" t="s">
        <v>14</v>
      </c>
      <c r="F515" t="s">
        <v>11</v>
      </c>
      <c r="G515" t="s">
        <v>12</v>
      </c>
      <c r="H515" t="s">
        <v>121</v>
      </c>
      <c r="I515">
        <f t="shared" si="64"/>
        <v>3064</v>
      </c>
      <c r="J515">
        <f t="shared" si="65"/>
        <v>13</v>
      </c>
      <c r="K515" t="str">
        <f t="shared" si="66"/>
        <v>budget</v>
      </c>
      <c r="L515" s="1">
        <f t="shared" si="67"/>
        <v>469925.3195169713</v>
      </c>
      <c r="M515" cm="1">
        <f t="array" ref="M515">SUM(COUNTIF(E515:E4091,{"Petrol","Diesel","CNG","LPG","Electric"}))</f>
        <v>3064</v>
      </c>
      <c r="N515">
        <f t="shared" si="68"/>
        <v>3064</v>
      </c>
      <c r="O515" cm="1">
        <f t="array" ref="O515">SUM(COUNTIF(F515:F4091,{"Individual","Dealer","Trustmark Dealer"}))</f>
        <v>3064</v>
      </c>
      <c r="P515">
        <f t="shared" si="69"/>
        <v>2091</v>
      </c>
      <c r="Q515">
        <f t="shared" si="70"/>
        <v>0.61618798955613574</v>
      </c>
      <c r="R515" s="16">
        <f t="shared" si="71"/>
        <v>1219741.8152989245</v>
      </c>
    </row>
    <row r="516" spans="1:18" x14ac:dyDescent="0.3">
      <c r="A516" t="s">
        <v>504</v>
      </c>
      <c r="B516">
        <v>2015</v>
      </c>
      <c r="C516" s="1">
        <v>565000</v>
      </c>
      <c r="D516">
        <v>65000</v>
      </c>
      <c r="E516" t="s">
        <v>14</v>
      </c>
      <c r="F516" t="s">
        <v>11</v>
      </c>
      <c r="G516" t="s">
        <v>12</v>
      </c>
      <c r="H516" t="s">
        <v>121</v>
      </c>
      <c r="I516">
        <f t="shared" si="64"/>
        <v>3063</v>
      </c>
      <c r="J516">
        <f t="shared" si="65"/>
        <v>11</v>
      </c>
      <c r="K516" t="str">
        <f t="shared" si="66"/>
        <v>medium</v>
      </c>
      <c r="L516" s="1">
        <f t="shared" si="67"/>
        <v>469920.398302318</v>
      </c>
      <c r="M516" cm="1">
        <f t="array" ref="M516">SUM(COUNTIF(E516:E4092,{"Petrol","Diesel","CNG","LPG","Electric"}))</f>
        <v>3063</v>
      </c>
      <c r="N516">
        <f t="shared" si="68"/>
        <v>3063</v>
      </c>
      <c r="O516" cm="1">
        <f t="array" ref="O516">SUM(COUNTIF(F516:F4092,{"Individual","Dealer","Trustmark Dealer"}))</f>
        <v>3063</v>
      </c>
      <c r="P516">
        <f t="shared" si="69"/>
        <v>2090</v>
      </c>
      <c r="Q516">
        <f t="shared" si="70"/>
        <v>0.61606268364348682</v>
      </c>
      <c r="R516" s="16">
        <f t="shared" si="71"/>
        <v>1219821.3535264134</v>
      </c>
    </row>
    <row r="517" spans="1:18" x14ac:dyDescent="0.3">
      <c r="A517" t="s">
        <v>219</v>
      </c>
      <c r="B517">
        <v>2013</v>
      </c>
      <c r="C517" s="1">
        <v>425000</v>
      </c>
      <c r="D517">
        <v>61083</v>
      </c>
      <c r="E517" t="s">
        <v>14</v>
      </c>
      <c r="F517" t="s">
        <v>11</v>
      </c>
      <c r="G517" t="s">
        <v>12</v>
      </c>
      <c r="H517" t="s">
        <v>121</v>
      </c>
      <c r="I517">
        <f t="shared" si="64"/>
        <v>3062</v>
      </c>
      <c r="J517">
        <f t="shared" si="65"/>
        <v>13</v>
      </c>
      <c r="K517" t="str">
        <f t="shared" si="66"/>
        <v>budget</v>
      </c>
      <c r="L517" s="1">
        <f t="shared" si="67"/>
        <v>469889.34683213587</v>
      </c>
      <c r="M517" cm="1">
        <f t="array" ref="M517">SUM(COUNTIF(E517:E4093,{"Petrol","Diesel","CNG","LPG","Electric"}))</f>
        <v>3062</v>
      </c>
      <c r="N517">
        <f t="shared" si="68"/>
        <v>3062</v>
      </c>
      <c r="O517" cm="1">
        <f t="array" ref="O517">SUM(COUNTIF(F517:F4093,{"Individual","Dealer","Trustmark Dealer"}))</f>
        <v>3062</v>
      </c>
      <c r="P517">
        <f t="shared" si="69"/>
        <v>2089</v>
      </c>
      <c r="Q517">
        <f t="shared" si="70"/>
        <v>0.61593729588504242</v>
      </c>
      <c r="R517" s="16">
        <f t="shared" si="71"/>
        <v>1219849.0463490027</v>
      </c>
    </row>
    <row r="518" spans="1:18" x14ac:dyDescent="0.3">
      <c r="A518" t="s">
        <v>326</v>
      </c>
      <c r="B518">
        <v>2013</v>
      </c>
      <c r="C518" s="1">
        <v>925000</v>
      </c>
      <c r="D518">
        <v>75000</v>
      </c>
      <c r="E518" t="s">
        <v>14</v>
      </c>
      <c r="F518" t="s">
        <v>25</v>
      </c>
      <c r="G518" t="s">
        <v>12</v>
      </c>
      <c r="H518" t="s">
        <v>121</v>
      </c>
      <c r="I518">
        <f t="shared" si="64"/>
        <v>3061</v>
      </c>
      <c r="J518">
        <f t="shared" si="65"/>
        <v>13</v>
      </c>
      <c r="K518" t="str">
        <f t="shared" si="66"/>
        <v>medium</v>
      </c>
      <c r="L518" s="1">
        <f t="shared" si="67"/>
        <v>469904.01176086249</v>
      </c>
      <c r="M518" cm="1">
        <f t="array" ref="M518">SUM(COUNTIF(E518:E4094,{"Petrol","Diesel","CNG","LPG","Electric"}))</f>
        <v>3061</v>
      </c>
      <c r="N518">
        <f t="shared" si="68"/>
        <v>3061</v>
      </c>
      <c r="O518" cm="1">
        <f t="array" ref="O518">SUM(COUNTIF(F518:F4094,{"Individual","Dealer","Trustmark Dealer"}))</f>
        <v>3061</v>
      </c>
      <c r="P518">
        <f t="shared" si="69"/>
        <v>2088</v>
      </c>
      <c r="Q518">
        <f t="shared" si="70"/>
        <v>0.61581182620058805</v>
      </c>
      <c r="R518" s="16">
        <f t="shared" si="71"/>
        <v>1219967.7433208094</v>
      </c>
    </row>
    <row r="519" spans="1:18" x14ac:dyDescent="0.3">
      <c r="A519" t="s">
        <v>505</v>
      </c>
      <c r="B519">
        <v>2012</v>
      </c>
      <c r="C519" s="1">
        <v>565000</v>
      </c>
      <c r="D519">
        <v>72000</v>
      </c>
      <c r="E519" t="s">
        <v>14</v>
      </c>
      <c r="F519" t="s">
        <v>11</v>
      </c>
      <c r="G519" t="s">
        <v>12</v>
      </c>
      <c r="H519" t="s">
        <v>121</v>
      </c>
      <c r="I519">
        <f t="shared" si="64"/>
        <v>3060</v>
      </c>
      <c r="J519">
        <f t="shared" si="65"/>
        <v>14</v>
      </c>
      <c r="K519" t="str">
        <f t="shared" si="66"/>
        <v>medium</v>
      </c>
      <c r="L519" s="1">
        <f t="shared" si="67"/>
        <v>469755.28758169932</v>
      </c>
      <c r="M519" cm="1">
        <f t="array" ref="M519">SUM(COUNTIF(E519:E4095,{"Petrol","Diesel","CNG","LPG","Electric"}))</f>
        <v>3060</v>
      </c>
      <c r="N519">
        <f t="shared" si="68"/>
        <v>3060</v>
      </c>
      <c r="O519" cm="1">
        <f t="array" ref="O519">SUM(COUNTIF(F519:F4095,{"Individual","Dealer","Trustmark Dealer"}))</f>
        <v>3060</v>
      </c>
      <c r="P519">
        <f t="shared" si="69"/>
        <v>2087</v>
      </c>
      <c r="Q519">
        <f t="shared" si="70"/>
        <v>0.61568627450980395</v>
      </c>
      <c r="R519" s="16">
        <f t="shared" si="71"/>
        <v>1219761.4971157263</v>
      </c>
    </row>
    <row r="520" spans="1:18" x14ac:dyDescent="0.3">
      <c r="A520" t="s">
        <v>361</v>
      </c>
      <c r="B520">
        <v>2014</v>
      </c>
      <c r="C520" s="1">
        <v>525000</v>
      </c>
      <c r="D520">
        <v>65000</v>
      </c>
      <c r="E520" t="s">
        <v>14</v>
      </c>
      <c r="F520" t="s">
        <v>11</v>
      </c>
      <c r="G520" t="s">
        <v>12</v>
      </c>
      <c r="H520" t="s">
        <v>121</v>
      </c>
      <c r="I520">
        <f t="shared" si="64"/>
        <v>3059</v>
      </c>
      <c r="J520">
        <f t="shared" si="65"/>
        <v>12</v>
      </c>
      <c r="K520" t="str">
        <f t="shared" si="66"/>
        <v>medium</v>
      </c>
      <c r="L520" s="1">
        <f t="shared" si="67"/>
        <v>469724.15168355673</v>
      </c>
      <c r="M520" cm="1">
        <f t="array" ref="M520">SUM(COUNTIF(E520:E4096,{"Petrol","Diesel","CNG","LPG","Electric"}))</f>
        <v>3059</v>
      </c>
      <c r="N520">
        <f t="shared" si="68"/>
        <v>3059</v>
      </c>
      <c r="O520" cm="1">
        <f t="array" ref="O520">SUM(COUNTIF(F520:F4096,{"Individual","Dealer","Trustmark Dealer"}))</f>
        <v>3059</v>
      </c>
      <c r="P520">
        <f t="shared" si="69"/>
        <v>2086</v>
      </c>
      <c r="Q520">
        <f t="shared" si="70"/>
        <v>0.61556064073226546</v>
      </c>
      <c r="R520" s="16">
        <f t="shared" si="71"/>
        <v>1219789.2050470063</v>
      </c>
    </row>
    <row r="521" spans="1:18" x14ac:dyDescent="0.3">
      <c r="A521" t="s">
        <v>506</v>
      </c>
      <c r="B521">
        <v>2017</v>
      </c>
      <c r="C521" s="1">
        <v>1650000</v>
      </c>
      <c r="D521">
        <v>55000</v>
      </c>
      <c r="E521" t="s">
        <v>14</v>
      </c>
      <c r="F521" t="s">
        <v>11</v>
      </c>
      <c r="G521" t="s">
        <v>12</v>
      </c>
      <c r="H521" t="s">
        <v>121</v>
      </c>
      <c r="I521">
        <f t="shared" si="64"/>
        <v>3058</v>
      </c>
      <c r="J521">
        <f t="shared" si="65"/>
        <v>9</v>
      </c>
      <c r="K521" t="str">
        <f t="shared" si="66"/>
        <v>premimum</v>
      </c>
      <c r="L521" s="1">
        <f t="shared" si="67"/>
        <v>469706.07586657949</v>
      </c>
      <c r="M521" cm="1">
        <f t="array" ref="M521">SUM(COUNTIF(E521:E4097,{"Petrol","Diesel","CNG","LPG","Electric"}))</f>
        <v>3058</v>
      </c>
      <c r="N521">
        <f t="shared" si="68"/>
        <v>3058</v>
      </c>
      <c r="O521" cm="1">
        <f t="array" ref="O521">SUM(COUNTIF(F521:F4097,{"Individual","Dealer","Trustmark Dealer"}))</f>
        <v>3058</v>
      </c>
      <c r="P521">
        <f t="shared" si="69"/>
        <v>2085</v>
      </c>
      <c r="Q521">
        <f t="shared" si="70"/>
        <v>0.61543492478744277</v>
      </c>
      <c r="R521" s="16">
        <f t="shared" si="71"/>
        <v>1219842.9907229883</v>
      </c>
    </row>
    <row r="522" spans="1:18" x14ac:dyDescent="0.3">
      <c r="A522" t="s">
        <v>241</v>
      </c>
      <c r="B522">
        <v>2015</v>
      </c>
      <c r="C522" s="1">
        <v>295000</v>
      </c>
      <c r="D522">
        <v>21000</v>
      </c>
      <c r="E522" t="s">
        <v>10</v>
      </c>
      <c r="F522" t="s">
        <v>11</v>
      </c>
      <c r="G522" t="s">
        <v>12</v>
      </c>
      <c r="H522" t="s">
        <v>126</v>
      </c>
      <c r="I522">
        <f t="shared" si="64"/>
        <v>3057</v>
      </c>
      <c r="J522">
        <f t="shared" si="65"/>
        <v>11</v>
      </c>
      <c r="K522" t="str">
        <f t="shared" si="66"/>
        <v>budget</v>
      </c>
      <c r="L522" s="1">
        <f t="shared" si="67"/>
        <v>469319.98037291464</v>
      </c>
      <c r="M522" cm="1">
        <f t="array" ref="M522">SUM(COUNTIF(E522:E4098,{"Petrol","Diesel","CNG","LPG","Electric"}))</f>
        <v>3057</v>
      </c>
      <c r="N522">
        <f t="shared" si="68"/>
        <v>3057</v>
      </c>
      <c r="O522" cm="1">
        <f t="array" ref="O522">SUM(COUNTIF(F522:F4098,{"Individual","Dealer","Trustmark Dealer"}))</f>
        <v>3057</v>
      </c>
      <c r="P522">
        <f t="shared" si="69"/>
        <v>2085</v>
      </c>
      <c r="Q522">
        <f t="shared" si="70"/>
        <v>0.61530912659470072</v>
      </c>
      <c r="R522" s="16">
        <f t="shared" si="71"/>
        <v>1219163.9474552255</v>
      </c>
    </row>
    <row r="523" spans="1:18" x14ac:dyDescent="0.3">
      <c r="A523" t="s">
        <v>507</v>
      </c>
      <c r="B523">
        <v>2012</v>
      </c>
      <c r="C523" s="1">
        <v>2050000</v>
      </c>
      <c r="D523">
        <v>66363</v>
      </c>
      <c r="E523" t="s">
        <v>10</v>
      </c>
      <c r="F523" t="s">
        <v>11</v>
      </c>
      <c r="G523" t="s">
        <v>19</v>
      </c>
      <c r="H523" t="s">
        <v>126</v>
      </c>
      <c r="I523">
        <f t="shared" si="64"/>
        <v>3056</v>
      </c>
      <c r="J523">
        <f t="shared" si="65"/>
        <v>14</v>
      </c>
      <c r="K523" t="str">
        <f t="shared" si="66"/>
        <v>premimum</v>
      </c>
      <c r="L523" s="1">
        <f t="shared" si="67"/>
        <v>469377.0222513089</v>
      </c>
      <c r="M523" cm="1">
        <f t="array" ref="M523">SUM(COUNTIF(E523:E4099,{"Petrol","Diesel","CNG","LPG","Electric"}))</f>
        <v>3056</v>
      </c>
      <c r="N523">
        <f t="shared" si="68"/>
        <v>3056</v>
      </c>
      <c r="O523" cm="1">
        <f t="array" ref="O523">SUM(COUNTIF(F523:F4099,{"Individual","Dealer","Trustmark Dealer"}))</f>
        <v>3056</v>
      </c>
      <c r="P523">
        <f t="shared" si="69"/>
        <v>2084</v>
      </c>
      <c r="Q523">
        <f t="shared" si="70"/>
        <v>0.61551047120418845</v>
      </c>
      <c r="R523" s="16">
        <f t="shared" si="71"/>
        <v>1219190.1928424626</v>
      </c>
    </row>
    <row r="524" spans="1:18" x14ac:dyDescent="0.3">
      <c r="A524" t="s">
        <v>508</v>
      </c>
      <c r="B524">
        <v>2018</v>
      </c>
      <c r="C524" s="1">
        <v>1475000</v>
      </c>
      <c r="D524">
        <v>11700</v>
      </c>
      <c r="E524" t="s">
        <v>10</v>
      </c>
      <c r="F524" t="s">
        <v>11</v>
      </c>
      <c r="G524" t="s">
        <v>19</v>
      </c>
      <c r="H524" t="s">
        <v>121</v>
      </c>
      <c r="I524">
        <f t="shared" si="64"/>
        <v>3055</v>
      </c>
      <c r="J524">
        <f t="shared" si="65"/>
        <v>8</v>
      </c>
      <c r="K524" t="str">
        <f t="shared" si="66"/>
        <v>premimum</v>
      </c>
      <c r="L524" s="1">
        <f t="shared" si="67"/>
        <v>468859.63338788872</v>
      </c>
      <c r="M524" cm="1">
        <f t="array" ref="M524">SUM(COUNTIF(E524:E4100,{"Petrol","Diesel","CNG","LPG","Electric"}))</f>
        <v>3055</v>
      </c>
      <c r="N524">
        <f t="shared" si="68"/>
        <v>3055</v>
      </c>
      <c r="O524" cm="1">
        <f t="array" ref="O524">SUM(COUNTIF(F524:F4100,{"Individual","Dealer","Trustmark Dealer"}))</f>
        <v>3055</v>
      </c>
      <c r="P524">
        <f t="shared" si="69"/>
        <v>2083</v>
      </c>
      <c r="Q524">
        <f t="shared" si="70"/>
        <v>0.61571194762684123</v>
      </c>
      <c r="R524" s="16">
        <f t="shared" si="71"/>
        <v>1218021.7836965306</v>
      </c>
    </row>
    <row r="525" spans="1:18" x14ac:dyDescent="0.3">
      <c r="A525" t="s">
        <v>509</v>
      </c>
      <c r="B525">
        <v>2017</v>
      </c>
      <c r="C525" s="1">
        <v>1100000</v>
      </c>
      <c r="D525">
        <v>10000</v>
      </c>
      <c r="E525" t="s">
        <v>10</v>
      </c>
      <c r="F525" t="s">
        <v>25</v>
      </c>
      <c r="G525" t="s">
        <v>19</v>
      </c>
      <c r="H525" t="s">
        <v>121</v>
      </c>
      <c r="I525">
        <f t="shared" si="64"/>
        <v>3054</v>
      </c>
      <c r="J525">
        <f t="shared" si="65"/>
        <v>9</v>
      </c>
      <c r="K525" t="str">
        <f t="shared" si="66"/>
        <v>premimum</v>
      </c>
      <c r="L525" s="1">
        <f t="shared" si="67"/>
        <v>468530.18336607725</v>
      </c>
      <c r="M525" cm="1">
        <f t="array" ref="M525">SUM(COUNTIF(E525:E4101,{"Petrol","Diesel","CNG","LPG","Electric"}))</f>
        <v>3054</v>
      </c>
      <c r="N525">
        <f t="shared" si="68"/>
        <v>3054</v>
      </c>
      <c r="O525" cm="1">
        <f t="array" ref="O525">SUM(COUNTIF(F525:F4101,{"Individual","Dealer","Trustmark Dealer"}))</f>
        <v>3054</v>
      </c>
      <c r="P525">
        <f t="shared" si="69"/>
        <v>2083</v>
      </c>
      <c r="Q525">
        <f t="shared" si="70"/>
        <v>0.61558611656843487</v>
      </c>
      <c r="R525" s="16">
        <f t="shared" si="71"/>
        <v>1217243.4720858221</v>
      </c>
    </row>
    <row r="526" spans="1:18" x14ac:dyDescent="0.3">
      <c r="A526" t="s">
        <v>510</v>
      </c>
      <c r="B526">
        <v>2014</v>
      </c>
      <c r="C526" s="1">
        <v>4400000</v>
      </c>
      <c r="D526">
        <v>100000</v>
      </c>
      <c r="E526" t="s">
        <v>14</v>
      </c>
      <c r="F526" t="s">
        <v>25</v>
      </c>
      <c r="G526" t="s">
        <v>19</v>
      </c>
      <c r="H526" t="s">
        <v>126</v>
      </c>
      <c r="I526">
        <f t="shared" si="64"/>
        <v>3053</v>
      </c>
      <c r="J526">
        <f t="shared" si="65"/>
        <v>12</v>
      </c>
      <c r="K526" t="str">
        <f t="shared" si="66"/>
        <v>premimum</v>
      </c>
      <c r="L526" s="1">
        <f t="shared" si="67"/>
        <v>468323.34752702259</v>
      </c>
      <c r="M526" cm="1">
        <f t="array" ref="M526">SUM(COUNTIF(E526:E4102,{"Petrol","Diesel","CNG","LPG","Electric"}))</f>
        <v>3053</v>
      </c>
      <c r="N526">
        <f t="shared" si="68"/>
        <v>3053</v>
      </c>
      <c r="O526" cm="1">
        <f t="array" ref="O526">SUM(COUNTIF(F526:F4102,{"Individual","Dealer","Trustmark Dealer"}))</f>
        <v>3053</v>
      </c>
      <c r="P526">
        <f t="shared" si="69"/>
        <v>2083</v>
      </c>
      <c r="Q526">
        <f t="shared" si="70"/>
        <v>0.61546020307893878</v>
      </c>
      <c r="R526" s="16">
        <f t="shared" si="71"/>
        <v>1216719.7231041379</v>
      </c>
    </row>
    <row r="527" spans="1:18" x14ac:dyDescent="0.3">
      <c r="A527" t="s">
        <v>511</v>
      </c>
      <c r="B527">
        <v>2016</v>
      </c>
      <c r="C527" s="1">
        <v>670000</v>
      </c>
      <c r="D527">
        <v>7104</v>
      </c>
      <c r="E527" t="s">
        <v>10</v>
      </c>
      <c r="F527" t="s">
        <v>512</v>
      </c>
      <c r="G527" t="s">
        <v>12</v>
      </c>
      <c r="H527" t="s">
        <v>121</v>
      </c>
      <c r="I527">
        <f t="shared" si="64"/>
        <v>3052</v>
      </c>
      <c r="J527">
        <f t="shared" si="65"/>
        <v>10</v>
      </c>
      <c r="K527" t="str">
        <f t="shared" si="66"/>
        <v>medium</v>
      </c>
      <c r="L527" s="1">
        <f t="shared" si="67"/>
        <v>467035.11795543908</v>
      </c>
      <c r="M527" cm="1">
        <f t="array" ref="M527">SUM(COUNTIF(E527:E4103,{"Petrol","Diesel","CNG","LPG","Electric"}))</f>
        <v>3052</v>
      </c>
      <c r="N527">
        <f t="shared" si="68"/>
        <v>3052</v>
      </c>
      <c r="O527" cm="1">
        <f t="array" ref="O527">SUM(COUNTIF(F527:F4103,{"Individual","Dealer","Trustmark Dealer"}))</f>
        <v>3052</v>
      </c>
      <c r="P527">
        <f t="shared" si="69"/>
        <v>2082</v>
      </c>
      <c r="Q527">
        <f t="shared" si="70"/>
        <v>0.61566186107470511</v>
      </c>
      <c r="R527" s="16">
        <f t="shared" si="71"/>
        <v>1214247.0956860916</v>
      </c>
    </row>
    <row r="528" spans="1:18" x14ac:dyDescent="0.3">
      <c r="A528" t="s">
        <v>513</v>
      </c>
      <c r="B528">
        <v>2015</v>
      </c>
      <c r="C528" s="1">
        <v>750000</v>
      </c>
      <c r="D528">
        <v>45974</v>
      </c>
      <c r="E528" t="s">
        <v>14</v>
      </c>
      <c r="F528" t="s">
        <v>512</v>
      </c>
      <c r="G528" t="s">
        <v>12</v>
      </c>
      <c r="H528" t="s">
        <v>121</v>
      </c>
      <c r="I528">
        <f t="shared" si="64"/>
        <v>3051</v>
      </c>
      <c r="J528">
        <f t="shared" si="65"/>
        <v>11</v>
      </c>
      <c r="K528" t="str">
        <f t="shared" si="66"/>
        <v>medium</v>
      </c>
      <c r="L528" s="1">
        <f t="shared" si="67"/>
        <v>466968.59390363813</v>
      </c>
      <c r="M528" cm="1">
        <f t="array" ref="M528">SUM(COUNTIF(E528:E4104,{"Petrol","Diesel","CNG","LPG","Electric"}))</f>
        <v>3051</v>
      </c>
      <c r="N528">
        <f t="shared" si="68"/>
        <v>3051</v>
      </c>
      <c r="O528" cm="1">
        <f t="array" ref="O528">SUM(COUNTIF(F528:F4104,{"Individual","Dealer","Trustmark Dealer"}))</f>
        <v>3051</v>
      </c>
      <c r="P528">
        <f t="shared" si="69"/>
        <v>2082</v>
      </c>
      <c r="Q528">
        <f t="shared" si="70"/>
        <v>0.615535889872173</v>
      </c>
      <c r="R528" s="16">
        <f t="shared" si="71"/>
        <v>1214015.9473197118</v>
      </c>
    </row>
    <row r="529" spans="1:18" x14ac:dyDescent="0.3">
      <c r="A529" t="s">
        <v>514</v>
      </c>
      <c r="B529">
        <v>2015</v>
      </c>
      <c r="C529" s="1">
        <v>760000</v>
      </c>
      <c r="D529">
        <v>55340</v>
      </c>
      <c r="E529" t="s">
        <v>10</v>
      </c>
      <c r="F529" t="s">
        <v>512</v>
      </c>
      <c r="G529" t="s">
        <v>12</v>
      </c>
      <c r="H529" t="s">
        <v>121</v>
      </c>
      <c r="I529">
        <f t="shared" si="64"/>
        <v>3050</v>
      </c>
      <c r="J529">
        <f t="shared" si="65"/>
        <v>11</v>
      </c>
      <c r="K529" t="str">
        <f t="shared" si="66"/>
        <v>medium</v>
      </c>
      <c r="L529" s="1">
        <f t="shared" si="67"/>
        <v>466875.79672131146</v>
      </c>
      <c r="M529" cm="1">
        <f t="array" ref="M529">SUM(COUNTIF(E529:E4105,{"Petrol","Diesel","CNG","LPG","Electric"}))</f>
        <v>3050</v>
      </c>
      <c r="N529">
        <f t="shared" si="68"/>
        <v>3050</v>
      </c>
      <c r="O529" cm="1">
        <f t="array" ref="O529">SUM(COUNTIF(F529:F4105,{"Individual","Dealer","Trustmark Dealer"}))</f>
        <v>3050</v>
      </c>
      <c r="P529">
        <f t="shared" si="69"/>
        <v>2081</v>
      </c>
      <c r="Q529">
        <f t="shared" si="70"/>
        <v>0.61540983606557376</v>
      </c>
      <c r="R529" s="16">
        <f t="shared" si="71"/>
        <v>1213921.0464151446</v>
      </c>
    </row>
    <row r="530" spans="1:18" x14ac:dyDescent="0.3">
      <c r="A530" t="s">
        <v>515</v>
      </c>
      <c r="B530">
        <v>2017</v>
      </c>
      <c r="C530" s="1">
        <v>850000</v>
      </c>
      <c r="D530">
        <v>20000</v>
      </c>
      <c r="E530" t="s">
        <v>10</v>
      </c>
      <c r="F530" t="s">
        <v>11</v>
      </c>
      <c r="G530" t="s">
        <v>19</v>
      </c>
      <c r="H530" t="s">
        <v>126</v>
      </c>
      <c r="I530">
        <f t="shared" si="64"/>
        <v>3049</v>
      </c>
      <c r="J530">
        <f t="shared" si="65"/>
        <v>9</v>
      </c>
      <c r="K530" t="str">
        <f t="shared" si="66"/>
        <v>medium</v>
      </c>
      <c r="L530" s="1">
        <f t="shared" si="67"/>
        <v>466779.65890455886</v>
      </c>
      <c r="M530" cm="1">
        <f t="array" ref="M530">SUM(COUNTIF(E530:E4106,{"Petrol","Diesel","CNG","LPG","Electric"}))</f>
        <v>3049</v>
      </c>
      <c r="N530">
        <f t="shared" si="68"/>
        <v>3049</v>
      </c>
      <c r="O530" cm="1">
        <f t="array" ref="O530">SUM(COUNTIF(F530:F4106,{"Individual","Dealer","Trustmark Dealer"}))</f>
        <v>3049</v>
      </c>
      <c r="P530">
        <f t="shared" si="69"/>
        <v>2080</v>
      </c>
      <c r="Q530">
        <f t="shared" si="70"/>
        <v>0.61528369957363072</v>
      </c>
      <c r="R530" s="16">
        <f t="shared" si="71"/>
        <v>1213628.1490407563</v>
      </c>
    </row>
    <row r="531" spans="1:18" x14ac:dyDescent="0.3">
      <c r="A531" t="s">
        <v>516</v>
      </c>
      <c r="B531">
        <v>2015</v>
      </c>
      <c r="C531" s="1">
        <v>390000</v>
      </c>
      <c r="D531">
        <v>61585</v>
      </c>
      <c r="E531" t="s">
        <v>14</v>
      </c>
      <c r="F531" t="s">
        <v>512</v>
      </c>
      <c r="G531" t="s">
        <v>12</v>
      </c>
      <c r="H531" t="s">
        <v>121</v>
      </c>
      <c r="I531">
        <f t="shared" si="64"/>
        <v>3048</v>
      </c>
      <c r="J531">
        <f t="shared" si="65"/>
        <v>11</v>
      </c>
      <c r="K531" t="str">
        <f t="shared" si="66"/>
        <v>budget</v>
      </c>
      <c r="L531" s="1">
        <f t="shared" si="67"/>
        <v>466653.93044619425</v>
      </c>
      <c r="M531" cm="1">
        <f t="array" ref="M531">SUM(COUNTIF(E531:E4107,{"Petrol","Diesel","CNG","LPG","Electric"}))</f>
        <v>3048</v>
      </c>
      <c r="N531">
        <f t="shared" si="68"/>
        <v>3048</v>
      </c>
      <c r="O531" cm="1">
        <f t="array" ref="O531">SUM(COUNTIF(F531:F4107,{"Individual","Dealer","Trustmark Dealer"}))</f>
        <v>3048</v>
      </c>
      <c r="P531">
        <f t="shared" si="69"/>
        <v>2080</v>
      </c>
      <c r="Q531">
        <f t="shared" si="70"/>
        <v>0.615485564304462</v>
      </c>
      <c r="R531" s="16">
        <f t="shared" si="71"/>
        <v>1213273.3761235068</v>
      </c>
    </row>
    <row r="532" spans="1:18" x14ac:dyDescent="0.3">
      <c r="A532" t="s">
        <v>517</v>
      </c>
      <c r="B532">
        <v>2016</v>
      </c>
      <c r="C532" s="1">
        <v>450000</v>
      </c>
      <c r="D532">
        <v>39415</v>
      </c>
      <c r="E532" t="s">
        <v>10</v>
      </c>
      <c r="F532" t="s">
        <v>512</v>
      </c>
      <c r="G532" t="s">
        <v>19</v>
      </c>
      <c r="H532" t="s">
        <v>126</v>
      </c>
      <c r="I532">
        <f t="shared" si="64"/>
        <v>3047</v>
      </c>
      <c r="J532">
        <f t="shared" si="65"/>
        <v>10</v>
      </c>
      <c r="K532" t="str">
        <f t="shared" si="66"/>
        <v>budget</v>
      </c>
      <c r="L532" s="1">
        <f t="shared" si="67"/>
        <v>466679.08762717427</v>
      </c>
      <c r="M532" cm="1">
        <f t="array" ref="M532">SUM(COUNTIF(E532:E4108,{"Petrol","Diesel","CNG","LPG","Electric"}))</f>
        <v>3047</v>
      </c>
      <c r="N532">
        <f t="shared" si="68"/>
        <v>3047</v>
      </c>
      <c r="O532" cm="1">
        <f t="array" ref="O532">SUM(COUNTIF(F532:F4108,{"Individual","Dealer","Trustmark Dealer"}))</f>
        <v>3047</v>
      </c>
      <c r="P532">
        <f t="shared" si="69"/>
        <v>2079</v>
      </c>
      <c r="Q532">
        <f t="shared" si="70"/>
        <v>0.61535936987200524</v>
      </c>
      <c r="R532" s="16">
        <f t="shared" si="71"/>
        <v>1213413.338272589</v>
      </c>
    </row>
    <row r="533" spans="1:18" x14ac:dyDescent="0.3">
      <c r="A533" t="s">
        <v>518</v>
      </c>
      <c r="B533">
        <v>2014</v>
      </c>
      <c r="C533" s="1">
        <v>425000</v>
      </c>
      <c r="D533">
        <v>29654</v>
      </c>
      <c r="E533" t="s">
        <v>10</v>
      </c>
      <c r="F533" t="s">
        <v>512</v>
      </c>
      <c r="G533" t="s">
        <v>12</v>
      </c>
      <c r="H533" t="s">
        <v>121</v>
      </c>
      <c r="I533">
        <f t="shared" si="64"/>
        <v>3046</v>
      </c>
      <c r="J533">
        <f t="shared" si="65"/>
        <v>12</v>
      </c>
      <c r="K533" t="str">
        <f t="shared" si="66"/>
        <v>budget</v>
      </c>
      <c r="L533" s="1">
        <f t="shared" si="67"/>
        <v>466684.56336178596</v>
      </c>
      <c r="M533" cm="1">
        <f t="array" ref="M533">SUM(COUNTIF(E533:E4109,{"Petrol","Diesel","CNG","LPG","Electric"}))</f>
        <v>3046</v>
      </c>
      <c r="N533">
        <f t="shared" si="68"/>
        <v>3046</v>
      </c>
      <c r="O533" cm="1">
        <f t="array" ref="O533">SUM(COUNTIF(F533:F4109,{"Individual","Dealer","Trustmark Dealer"}))</f>
        <v>3046</v>
      </c>
      <c r="P533">
        <f t="shared" si="69"/>
        <v>2079</v>
      </c>
      <c r="Q533">
        <f t="shared" si="70"/>
        <v>0.61556139198949444</v>
      </c>
      <c r="R533" s="16">
        <f t="shared" si="71"/>
        <v>1213331.4911613311</v>
      </c>
    </row>
    <row r="534" spans="1:18" x14ac:dyDescent="0.3">
      <c r="A534" t="s">
        <v>385</v>
      </c>
      <c r="B534">
        <v>2016</v>
      </c>
      <c r="C534" s="1">
        <v>770000</v>
      </c>
      <c r="D534">
        <v>64672</v>
      </c>
      <c r="E534" t="s">
        <v>14</v>
      </c>
      <c r="F534" t="s">
        <v>512</v>
      </c>
      <c r="G534" t="s">
        <v>12</v>
      </c>
      <c r="H534" t="s">
        <v>121</v>
      </c>
      <c r="I534">
        <f t="shared" si="64"/>
        <v>3045</v>
      </c>
      <c r="J534">
        <f t="shared" si="65"/>
        <v>10</v>
      </c>
      <c r="K534" t="str">
        <f t="shared" si="66"/>
        <v>medium</v>
      </c>
      <c r="L534" s="1">
        <f t="shared" si="67"/>
        <v>466698.25287356321</v>
      </c>
      <c r="M534" cm="1">
        <f t="array" ref="M534">SUM(COUNTIF(E534:E4110,{"Petrol","Diesel","CNG","LPG","Electric"}))</f>
        <v>3045</v>
      </c>
      <c r="N534">
        <f t="shared" si="68"/>
        <v>3045</v>
      </c>
      <c r="O534" cm="1">
        <f t="array" ref="O534">SUM(COUNTIF(F534:F4110,{"Individual","Dealer","Trustmark Dealer"}))</f>
        <v>3045</v>
      </c>
      <c r="P534">
        <f t="shared" si="69"/>
        <v>2078</v>
      </c>
      <c r="Q534">
        <f t="shared" si="70"/>
        <v>0.61543513957307061</v>
      </c>
      <c r="R534" s="16">
        <f t="shared" si="71"/>
        <v>1213266.6319473216</v>
      </c>
    </row>
    <row r="535" spans="1:18" x14ac:dyDescent="0.3">
      <c r="A535" t="s">
        <v>519</v>
      </c>
      <c r="B535">
        <v>2015</v>
      </c>
      <c r="C535" s="1">
        <v>1150000</v>
      </c>
      <c r="D535">
        <v>54634</v>
      </c>
      <c r="E535" t="s">
        <v>14</v>
      </c>
      <c r="F535" t="s">
        <v>512</v>
      </c>
      <c r="G535" t="s">
        <v>19</v>
      </c>
      <c r="H535" t="s">
        <v>126</v>
      </c>
      <c r="I535">
        <f t="shared" si="64"/>
        <v>3044</v>
      </c>
      <c r="J535">
        <f t="shared" si="65"/>
        <v>11</v>
      </c>
      <c r="K535" t="str">
        <f t="shared" si="66"/>
        <v>premimum</v>
      </c>
      <c r="L535" s="1">
        <f t="shared" si="67"/>
        <v>466598.61366622866</v>
      </c>
      <c r="M535" cm="1">
        <f t="array" ref="M535">SUM(COUNTIF(E535:E4111,{"Petrol","Diesel","CNG","LPG","Electric"}))</f>
        <v>3044</v>
      </c>
      <c r="N535">
        <f t="shared" si="68"/>
        <v>3044</v>
      </c>
      <c r="O535" cm="1">
        <f t="array" ref="O535">SUM(COUNTIF(F535:F4111,{"Individual","Dealer","Trustmark Dealer"}))</f>
        <v>3044</v>
      </c>
      <c r="P535">
        <f t="shared" si="69"/>
        <v>2078</v>
      </c>
      <c r="Q535">
        <f t="shared" si="70"/>
        <v>0.61530880420499345</v>
      </c>
      <c r="R535" s="16">
        <f t="shared" si="71"/>
        <v>1213158.5731455863</v>
      </c>
    </row>
    <row r="536" spans="1:18" x14ac:dyDescent="0.3">
      <c r="A536" t="s">
        <v>520</v>
      </c>
      <c r="B536">
        <v>2015</v>
      </c>
      <c r="C536" s="1">
        <v>775000</v>
      </c>
      <c r="D536">
        <v>66521</v>
      </c>
      <c r="E536" t="s">
        <v>10</v>
      </c>
      <c r="F536" t="s">
        <v>512</v>
      </c>
      <c r="G536" t="s">
        <v>12</v>
      </c>
      <c r="H536" t="s">
        <v>121</v>
      </c>
      <c r="I536">
        <f t="shared" si="64"/>
        <v>3043</v>
      </c>
      <c r="J536">
        <f t="shared" si="65"/>
        <v>11</v>
      </c>
      <c r="K536" t="str">
        <f t="shared" si="66"/>
        <v>medium</v>
      </c>
      <c r="L536" s="1">
        <f t="shared" si="67"/>
        <v>466374.03220506082</v>
      </c>
      <c r="M536" cm="1">
        <f t="array" ref="M536">SUM(COUNTIF(E536:E4112,{"Petrol","Diesel","CNG","LPG","Electric"}))</f>
        <v>3043</v>
      </c>
      <c r="N536">
        <f t="shared" si="68"/>
        <v>3043</v>
      </c>
      <c r="O536" cm="1">
        <f t="array" ref="O536">SUM(COUNTIF(F536:F4112,{"Individual","Dealer","Trustmark Dealer"}))</f>
        <v>3043</v>
      </c>
      <c r="P536">
        <f t="shared" si="69"/>
        <v>2077</v>
      </c>
      <c r="Q536">
        <f t="shared" si="70"/>
        <v>0.61551100887282284</v>
      </c>
      <c r="R536" s="16">
        <f t="shared" si="71"/>
        <v>1212802.0070774434</v>
      </c>
    </row>
    <row r="537" spans="1:18" x14ac:dyDescent="0.3">
      <c r="A537" t="s">
        <v>521</v>
      </c>
      <c r="B537">
        <v>2018</v>
      </c>
      <c r="C537" s="1">
        <v>1725000</v>
      </c>
      <c r="D537">
        <v>23974</v>
      </c>
      <c r="E537" t="s">
        <v>14</v>
      </c>
      <c r="F537" t="s">
        <v>11</v>
      </c>
      <c r="G537" t="s">
        <v>19</v>
      </c>
      <c r="H537" t="s">
        <v>126</v>
      </c>
      <c r="I537">
        <f t="shared" si="64"/>
        <v>3042</v>
      </c>
      <c r="J537">
        <f t="shared" si="65"/>
        <v>8</v>
      </c>
      <c r="K537" t="str">
        <f t="shared" si="66"/>
        <v>premimum</v>
      </c>
      <c r="L537" s="1">
        <f t="shared" si="67"/>
        <v>466272.57725180802</v>
      </c>
      <c r="M537" cm="1">
        <f t="array" ref="M537">SUM(COUNTIF(E537:E4113,{"Petrol","Diesel","CNG","LPG","Electric"}))</f>
        <v>3042</v>
      </c>
      <c r="N537">
        <f t="shared" si="68"/>
        <v>3042</v>
      </c>
      <c r="O537" cm="1">
        <f t="array" ref="O537">SUM(COUNTIF(F537:F4113,{"Individual","Dealer","Trustmark Dealer"}))</f>
        <v>3042</v>
      </c>
      <c r="P537">
        <f t="shared" si="69"/>
        <v>2076</v>
      </c>
      <c r="Q537">
        <f t="shared" si="70"/>
        <v>0.61538461538461542</v>
      </c>
      <c r="R537" s="16">
        <f t="shared" si="71"/>
        <v>1212497.4971321349</v>
      </c>
    </row>
    <row r="538" spans="1:18" x14ac:dyDescent="0.3">
      <c r="A538" t="s">
        <v>522</v>
      </c>
      <c r="B538">
        <v>2016</v>
      </c>
      <c r="C538" s="1">
        <v>2150000</v>
      </c>
      <c r="D538">
        <v>43000</v>
      </c>
      <c r="E538" t="s">
        <v>14</v>
      </c>
      <c r="F538" t="s">
        <v>11</v>
      </c>
      <c r="G538" t="s">
        <v>19</v>
      </c>
      <c r="H538" t="s">
        <v>121</v>
      </c>
      <c r="I538">
        <f t="shared" si="64"/>
        <v>3041</v>
      </c>
      <c r="J538">
        <f t="shared" si="65"/>
        <v>10</v>
      </c>
      <c r="K538" t="str">
        <f t="shared" si="66"/>
        <v>premimum</v>
      </c>
      <c r="L538" s="1">
        <f t="shared" si="67"/>
        <v>465858.65833607368</v>
      </c>
      <c r="M538" cm="1">
        <f t="array" ref="M538">SUM(COUNTIF(E538:E4114,{"Petrol","Diesel","CNG","LPG","Electric"}))</f>
        <v>3041</v>
      </c>
      <c r="N538">
        <f t="shared" si="68"/>
        <v>3041</v>
      </c>
      <c r="O538" cm="1">
        <f t="array" ref="O538">SUM(COUNTIF(F538:F4114,{"Individual","Dealer","Trustmark Dealer"}))</f>
        <v>3041</v>
      </c>
      <c r="P538">
        <f t="shared" si="69"/>
        <v>2076</v>
      </c>
      <c r="Q538">
        <f t="shared" si="70"/>
        <v>0.61558697796777373</v>
      </c>
      <c r="R538" s="16">
        <f t="shared" si="71"/>
        <v>1211764.4018735825</v>
      </c>
    </row>
    <row r="539" spans="1:18" x14ac:dyDescent="0.3">
      <c r="A539" t="s">
        <v>469</v>
      </c>
      <c r="B539">
        <v>2013</v>
      </c>
      <c r="C539" s="1">
        <v>450000</v>
      </c>
      <c r="D539">
        <v>1000</v>
      </c>
      <c r="E539" t="s">
        <v>14</v>
      </c>
      <c r="F539" t="s">
        <v>11</v>
      </c>
      <c r="G539" t="s">
        <v>12</v>
      </c>
      <c r="H539" t="s">
        <v>126</v>
      </c>
      <c r="I539">
        <f t="shared" si="64"/>
        <v>3040</v>
      </c>
      <c r="J539">
        <f t="shared" si="65"/>
        <v>13</v>
      </c>
      <c r="K539" t="str">
        <f t="shared" si="66"/>
        <v>budget</v>
      </c>
      <c r="L539" s="1">
        <f t="shared" si="67"/>
        <v>465304.66447368421</v>
      </c>
      <c r="M539" cm="1">
        <f t="array" ref="M539">SUM(COUNTIF(E539:E4115,{"Petrol","Diesel","CNG","LPG","Electric"}))</f>
        <v>3040</v>
      </c>
      <c r="N539">
        <f t="shared" si="68"/>
        <v>3040</v>
      </c>
      <c r="O539" cm="1">
        <f t="array" ref="O539">SUM(COUNTIF(F539:F4115,{"Individual","Dealer","Trustmark Dealer"}))</f>
        <v>3040</v>
      </c>
      <c r="P539">
        <f t="shared" si="69"/>
        <v>2076</v>
      </c>
      <c r="Q539">
        <f t="shared" si="70"/>
        <v>0.61546052631578951</v>
      </c>
      <c r="R539" s="16">
        <f t="shared" si="71"/>
        <v>1210752.2057050057</v>
      </c>
    </row>
    <row r="540" spans="1:18" x14ac:dyDescent="0.3">
      <c r="A540" t="s">
        <v>523</v>
      </c>
      <c r="B540">
        <v>2018</v>
      </c>
      <c r="C540" s="1">
        <v>3800000</v>
      </c>
      <c r="D540">
        <v>10000</v>
      </c>
      <c r="E540" t="s">
        <v>14</v>
      </c>
      <c r="F540" t="s">
        <v>11</v>
      </c>
      <c r="G540" t="s">
        <v>19</v>
      </c>
      <c r="H540" t="s">
        <v>121</v>
      </c>
      <c r="I540">
        <f t="shared" si="64"/>
        <v>3039</v>
      </c>
      <c r="J540">
        <f t="shared" si="65"/>
        <v>8</v>
      </c>
      <c r="K540" t="str">
        <f t="shared" si="66"/>
        <v>premimum</v>
      </c>
      <c r="L540" s="1">
        <f t="shared" si="67"/>
        <v>465309.70055939455</v>
      </c>
      <c r="M540" cm="1">
        <f t="array" ref="M540">SUM(COUNTIF(E540:E4116,{"Petrol","Diesel","CNG","LPG","Electric"}))</f>
        <v>3039</v>
      </c>
      <c r="N540">
        <f t="shared" si="68"/>
        <v>3039</v>
      </c>
      <c r="O540" cm="1">
        <f t="array" ref="O540">SUM(COUNTIF(F540:F4116,{"Individual","Dealer","Trustmark Dealer"}))</f>
        <v>3039</v>
      </c>
      <c r="P540">
        <f t="shared" si="69"/>
        <v>2075</v>
      </c>
      <c r="Q540">
        <f t="shared" si="70"/>
        <v>0.61566304705495234</v>
      </c>
      <c r="R540" s="16">
        <f t="shared" si="71"/>
        <v>1210851.9778453107</v>
      </c>
    </row>
    <row r="541" spans="1:18" x14ac:dyDescent="0.3">
      <c r="A541" t="s">
        <v>524</v>
      </c>
      <c r="B541">
        <v>2013</v>
      </c>
      <c r="C541" s="1">
        <v>1580000</v>
      </c>
      <c r="D541">
        <v>86000</v>
      </c>
      <c r="E541" t="s">
        <v>14</v>
      </c>
      <c r="F541" t="s">
        <v>11</v>
      </c>
      <c r="G541" t="s">
        <v>19</v>
      </c>
      <c r="H541" t="s">
        <v>121</v>
      </c>
      <c r="I541">
        <f t="shared" si="64"/>
        <v>3038</v>
      </c>
      <c r="J541">
        <f t="shared" si="65"/>
        <v>13</v>
      </c>
      <c r="K541" t="str">
        <f t="shared" si="66"/>
        <v>premimum</v>
      </c>
      <c r="L541" s="1">
        <f t="shared" si="67"/>
        <v>464212.04081632651</v>
      </c>
      <c r="M541" cm="1">
        <f t="array" ref="M541">SUM(COUNTIF(E541:E4117,{"Petrol","Diesel","CNG","LPG","Electric"}))</f>
        <v>3038</v>
      </c>
      <c r="N541">
        <f t="shared" si="68"/>
        <v>3038</v>
      </c>
      <c r="O541" cm="1">
        <f t="array" ref="O541">SUM(COUNTIF(F541:F4117,{"Individual","Dealer","Trustmark Dealer"}))</f>
        <v>3038</v>
      </c>
      <c r="P541">
        <f t="shared" si="69"/>
        <v>2075</v>
      </c>
      <c r="Q541">
        <f t="shared" si="70"/>
        <v>0.61553653719552337</v>
      </c>
      <c r="R541" s="16">
        <f t="shared" si="71"/>
        <v>1208756.5989661408</v>
      </c>
    </row>
    <row r="542" spans="1:18" x14ac:dyDescent="0.3">
      <c r="A542" t="s">
        <v>525</v>
      </c>
      <c r="B542">
        <v>2019</v>
      </c>
      <c r="C542" s="1">
        <v>4950000</v>
      </c>
      <c r="D542">
        <v>30000</v>
      </c>
      <c r="E542" t="s">
        <v>14</v>
      </c>
      <c r="F542" t="s">
        <v>11</v>
      </c>
      <c r="G542" t="s">
        <v>19</v>
      </c>
      <c r="H542" t="s">
        <v>121</v>
      </c>
      <c r="I542">
        <f t="shared" si="64"/>
        <v>3037</v>
      </c>
      <c r="J542">
        <f t="shared" si="65"/>
        <v>7</v>
      </c>
      <c r="K542" t="str">
        <f t="shared" si="66"/>
        <v>premimum</v>
      </c>
      <c r="L542" s="1">
        <f t="shared" si="67"/>
        <v>463844.64273954561</v>
      </c>
      <c r="M542" cm="1">
        <f t="array" ref="M542">SUM(COUNTIF(E542:E4118,{"Petrol","Diesel","CNG","LPG","Electric"}))</f>
        <v>3037</v>
      </c>
      <c r="N542">
        <f t="shared" si="68"/>
        <v>3037</v>
      </c>
      <c r="O542" cm="1">
        <f t="array" ref="O542">SUM(COUNTIF(F542:F4118,{"Individual","Dealer","Trustmark Dealer"}))</f>
        <v>3037</v>
      </c>
      <c r="P542">
        <f t="shared" si="69"/>
        <v>2074</v>
      </c>
      <c r="Q542">
        <f t="shared" si="70"/>
        <v>0.61540994402370763</v>
      </c>
      <c r="R542" s="16">
        <f t="shared" si="71"/>
        <v>1208114.2097540144</v>
      </c>
    </row>
    <row r="543" spans="1:18" x14ac:dyDescent="0.3">
      <c r="A543" t="s">
        <v>231</v>
      </c>
      <c r="B543">
        <v>2016</v>
      </c>
      <c r="C543" s="1">
        <v>535000</v>
      </c>
      <c r="D543">
        <v>52600</v>
      </c>
      <c r="E543" t="s">
        <v>14</v>
      </c>
      <c r="F543" t="s">
        <v>25</v>
      </c>
      <c r="G543" t="s">
        <v>12</v>
      </c>
      <c r="H543" t="s">
        <v>121</v>
      </c>
      <c r="I543">
        <f t="shared" si="64"/>
        <v>3036</v>
      </c>
      <c r="J543">
        <f t="shared" si="65"/>
        <v>10</v>
      </c>
      <c r="K543" t="str">
        <f t="shared" si="66"/>
        <v>medium</v>
      </c>
      <c r="L543" s="1">
        <f t="shared" si="67"/>
        <v>462366.98945981555</v>
      </c>
      <c r="M543" cm="1">
        <f t="array" ref="M543">SUM(COUNTIF(E543:E4119,{"Petrol","Diesel","CNG","LPG","Electric"}))</f>
        <v>3036</v>
      </c>
      <c r="N543">
        <f t="shared" si="68"/>
        <v>3036</v>
      </c>
      <c r="O543" cm="1">
        <f t="array" ref="O543">SUM(COUNTIF(F543:F4119,{"Individual","Dealer","Trustmark Dealer"}))</f>
        <v>3036</v>
      </c>
      <c r="P543">
        <f t="shared" si="69"/>
        <v>2074</v>
      </c>
      <c r="Q543">
        <f t="shared" si="70"/>
        <v>0.61528326745718054</v>
      </c>
      <c r="R543" s="16">
        <f t="shared" si="71"/>
        <v>1205259.6914221868</v>
      </c>
    </row>
    <row r="544" spans="1:18" x14ac:dyDescent="0.3">
      <c r="A544" t="s">
        <v>526</v>
      </c>
      <c r="B544">
        <v>2012</v>
      </c>
      <c r="C544" s="1">
        <v>225000</v>
      </c>
      <c r="D544">
        <v>110000</v>
      </c>
      <c r="E544" t="s">
        <v>10</v>
      </c>
      <c r="F544" t="s">
        <v>25</v>
      </c>
      <c r="G544" t="s">
        <v>12</v>
      </c>
      <c r="H544" t="s">
        <v>126</v>
      </c>
      <c r="I544">
        <f t="shared" si="64"/>
        <v>3035</v>
      </c>
      <c r="J544">
        <f t="shared" si="65"/>
        <v>14</v>
      </c>
      <c r="K544" t="str">
        <f t="shared" si="66"/>
        <v>budget</v>
      </c>
      <c r="L544" s="1">
        <f t="shared" si="67"/>
        <v>462343.05766062601</v>
      </c>
      <c r="M544" cm="1">
        <f t="array" ref="M544">SUM(COUNTIF(E544:E4120,{"Petrol","Diesel","CNG","LPG","Electric"}))</f>
        <v>3035</v>
      </c>
      <c r="N544">
        <f t="shared" si="68"/>
        <v>3035</v>
      </c>
      <c r="O544" cm="1">
        <f t="array" ref="O544">SUM(COUNTIF(F544:F4120,{"Individual","Dealer","Trustmark Dealer"}))</f>
        <v>3035</v>
      </c>
      <c r="P544">
        <f t="shared" si="69"/>
        <v>2074</v>
      </c>
      <c r="Q544">
        <f t="shared" si="70"/>
        <v>0.61515650741350902</v>
      </c>
      <c r="R544" s="16">
        <f t="shared" si="71"/>
        <v>1205300.3083256427</v>
      </c>
    </row>
    <row r="545" spans="1:18" x14ac:dyDescent="0.3">
      <c r="A545" t="s">
        <v>527</v>
      </c>
      <c r="B545">
        <v>2017</v>
      </c>
      <c r="C545" s="1">
        <v>550000</v>
      </c>
      <c r="D545">
        <v>19890</v>
      </c>
      <c r="E545" t="s">
        <v>10</v>
      </c>
      <c r="F545" t="s">
        <v>11</v>
      </c>
      <c r="G545" t="s">
        <v>19</v>
      </c>
      <c r="H545" t="s">
        <v>121</v>
      </c>
      <c r="I545">
        <f t="shared" si="64"/>
        <v>3034</v>
      </c>
      <c r="J545">
        <f t="shared" si="65"/>
        <v>9</v>
      </c>
      <c r="K545" t="str">
        <f t="shared" si="66"/>
        <v>medium</v>
      </c>
      <c r="L545" s="1">
        <f t="shared" si="67"/>
        <v>462421.28543177323</v>
      </c>
      <c r="M545" cm="1">
        <f t="array" ref="M545">SUM(COUNTIF(E545:E4121,{"Petrol","Diesel","CNG","LPG","Electric"}))</f>
        <v>3034</v>
      </c>
      <c r="N545">
        <f t="shared" si="68"/>
        <v>3034</v>
      </c>
      <c r="O545" cm="1">
        <f t="array" ref="O545">SUM(COUNTIF(F545:F4121,{"Individual","Dealer","Trustmark Dealer"}))</f>
        <v>3034</v>
      </c>
      <c r="P545">
        <f t="shared" si="69"/>
        <v>2073</v>
      </c>
      <c r="Q545">
        <f t="shared" si="70"/>
        <v>0.61535926170072508</v>
      </c>
      <c r="R545" s="16">
        <f t="shared" si="71"/>
        <v>1205372.09357219</v>
      </c>
    </row>
    <row r="546" spans="1:18" x14ac:dyDescent="0.3">
      <c r="A546" t="s">
        <v>341</v>
      </c>
      <c r="B546">
        <v>2015</v>
      </c>
      <c r="C546" s="1">
        <v>625000</v>
      </c>
      <c r="D546">
        <v>11918</v>
      </c>
      <c r="E546" t="s">
        <v>10</v>
      </c>
      <c r="F546" t="s">
        <v>512</v>
      </c>
      <c r="G546" t="s">
        <v>12</v>
      </c>
      <c r="H546" t="s">
        <v>121</v>
      </c>
      <c r="I546">
        <f t="shared" si="64"/>
        <v>3033</v>
      </c>
      <c r="J546">
        <f t="shared" si="65"/>
        <v>11</v>
      </c>
      <c r="K546" t="str">
        <f t="shared" si="66"/>
        <v>medium</v>
      </c>
      <c r="L546" s="1">
        <f t="shared" si="67"/>
        <v>462392.4101549621</v>
      </c>
      <c r="M546" cm="1">
        <f t="array" ref="M546">SUM(COUNTIF(E546:E4122,{"Petrol","Diesel","CNG","LPG","Electric"}))</f>
        <v>3033</v>
      </c>
      <c r="N546">
        <f t="shared" si="68"/>
        <v>3033</v>
      </c>
      <c r="O546" cm="1">
        <f t="array" ref="O546">SUM(COUNTIF(F546:F4122,{"Individual","Dealer","Trustmark Dealer"}))</f>
        <v>3033</v>
      </c>
      <c r="P546">
        <f t="shared" si="69"/>
        <v>2073</v>
      </c>
      <c r="Q546">
        <f t="shared" si="70"/>
        <v>0.6152324431256182</v>
      </c>
      <c r="R546" s="16">
        <f t="shared" si="71"/>
        <v>1205221.2219102334</v>
      </c>
    </row>
    <row r="547" spans="1:18" x14ac:dyDescent="0.3">
      <c r="A547" t="s">
        <v>528</v>
      </c>
      <c r="B547">
        <v>2017</v>
      </c>
      <c r="C547" s="1">
        <v>520000</v>
      </c>
      <c r="D547">
        <v>10510</v>
      </c>
      <c r="E547" t="s">
        <v>10</v>
      </c>
      <c r="F547" t="s">
        <v>11</v>
      </c>
      <c r="G547" t="s">
        <v>19</v>
      </c>
      <c r="H547" t="s">
        <v>121</v>
      </c>
      <c r="I547">
        <f t="shared" si="64"/>
        <v>3032</v>
      </c>
      <c r="J547">
        <f t="shared" si="65"/>
        <v>9</v>
      </c>
      <c r="K547" t="str">
        <f t="shared" si="66"/>
        <v>medium</v>
      </c>
      <c r="L547" s="1">
        <f t="shared" si="67"/>
        <v>462338.7796833773</v>
      </c>
      <c r="M547" cm="1">
        <f t="array" ref="M547">SUM(COUNTIF(E547:E4123,{"Petrol","Diesel","CNG","LPG","Electric"}))</f>
        <v>3032</v>
      </c>
      <c r="N547">
        <f t="shared" si="68"/>
        <v>3032</v>
      </c>
      <c r="O547" cm="1">
        <f t="array" ref="O547">SUM(COUNTIF(F547:F4123,{"Individual","Dealer","Trustmark Dealer"}))</f>
        <v>3032</v>
      </c>
      <c r="P547">
        <f t="shared" si="69"/>
        <v>2072</v>
      </c>
      <c r="Q547">
        <f t="shared" si="70"/>
        <v>0.61510554089709768</v>
      </c>
      <c r="R547" s="16">
        <f t="shared" si="71"/>
        <v>1205018.7029620465</v>
      </c>
    </row>
    <row r="548" spans="1:18" x14ac:dyDescent="0.3">
      <c r="A548" t="s">
        <v>529</v>
      </c>
      <c r="B548">
        <v>2016</v>
      </c>
      <c r="C548" s="1">
        <v>239000</v>
      </c>
      <c r="D548">
        <v>41000</v>
      </c>
      <c r="E548" t="s">
        <v>10</v>
      </c>
      <c r="F548" t="s">
        <v>11</v>
      </c>
      <c r="G548" t="s">
        <v>12</v>
      </c>
      <c r="H548" t="s">
        <v>121</v>
      </c>
      <c r="I548">
        <f t="shared" si="64"/>
        <v>3031</v>
      </c>
      <c r="J548">
        <f t="shared" si="65"/>
        <v>10</v>
      </c>
      <c r="K548" t="str">
        <f t="shared" si="66"/>
        <v>budget</v>
      </c>
      <c r="L548" s="1">
        <f t="shared" si="67"/>
        <v>462319.75585615309</v>
      </c>
      <c r="M548" cm="1">
        <f t="array" ref="M548">SUM(COUNTIF(E548:E4124,{"Petrol","Diesel","CNG","LPG","Electric"}))</f>
        <v>3031</v>
      </c>
      <c r="N548">
        <f t="shared" si="68"/>
        <v>3031</v>
      </c>
      <c r="O548" cm="1">
        <f t="array" ref="O548">SUM(COUNTIF(F548:F4124,{"Individual","Dealer","Trustmark Dealer"}))</f>
        <v>3031</v>
      </c>
      <c r="P548">
        <f t="shared" si="69"/>
        <v>2072</v>
      </c>
      <c r="Q548">
        <f t="shared" si="70"/>
        <v>0.61497855493236553</v>
      </c>
      <c r="R548" s="16">
        <f t="shared" si="71"/>
        <v>1204887.9719082341</v>
      </c>
    </row>
    <row r="549" spans="1:18" x14ac:dyDescent="0.3">
      <c r="A549" t="s">
        <v>530</v>
      </c>
      <c r="B549">
        <v>2017</v>
      </c>
      <c r="C549" s="1">
        <v>2600000</v>
      </c>
      <c r="D549">
        <v>47162</v>
      </c>
      <c r="E549" t="s">
        <v>14</v>
      </c>
      <c r="F549" t="s">
        <v>512</v>
      </c>
      <c r="G549" t="s">
        <v>19</v>
      </c>
      <c r="H549" t="s">
        <v>121</v>
      </c>
      <c r="I549">
        <f t="shared" si="64"/>
        <v>3030</v>
      </c>
      <c r="J549">
        <f t="shared" si="65"/>
        <v>9</v>
      </c>
      <c r="K549" t="str">
        <f t="shared" si="66"/>
        <v>premimum</v>
      </c>
      <c r="L549" s="1">
        <f t="shared" si="67"/>
        <v>462393.45874587458</v>
      </c>
      <c r="M549" cm="1">
        <f t="array" ref="M549">SUM(COUNTIF(E549:E4125,{"Petrol","Diesel","CNG","LPG","Electric"}))</f>
        <v>3030</v>
      </c>
      <c r="N549">
        <f t="shared" si="68"/>
        <v>3030</v>
      </c>
      <c r="O549" cm="1">
        <f t="array" ref="O549">SUM(COUNTIF(F549:F4125,{"Individual","Dealer","Trustmark Dealer"}))</f>
        <v>3030</v>
      </c>
      <c r="P549">
        <f t="shared" si="69"/>
        <v>2072</v>
      </c>
      <c r="Q549">
        <f t="shared" si="70"/>
        <v>0.61485148514851484</v>
      </c>
      <c r="R549" s="16">
        <f t="shared" si="71"/>
        <v>1204950.055784293</v>
      </c>
    </row>
    <row r="550" spans="1:18" x14ac:dyDescent="0.3">
      <c r="A550" t="s">
        <v>531</v>
      </c>
      <c r="B550">
        <v>2012</v>
      </c>
      <c r="C550" s="1">
        <v>229999</v>
      </c>
      <c r="D550">
        <v>49824</v>
      </c>
      <c r="E550" t="s">
        <v>10</v>
      </c>
      <c r="F550" t="s">
        <v>11</v>
      </c>
      <c r="G550" t="s">
        <v>12</v>
      </c>
      <c r="H550" t="s">
        <v>121</v>
      </c>
      <c r="I550">
        <f t="shared" si="64"/>
        <v>3029</v>
      </c>
      <c r="J550">
        <f t="shared" si="65"/>
        <v>14</v>
      </c>
      <c r="K550" t="str">
        <f t="shared" si="66"/>
        <v>budget</v>
      </c>
      <c r="L550" s="1">
        <f t="shared" si="67"/>
        <v>461687.74513040605</v>
      </c>
      <c r="M550" cm="1">
        <f t="array" ref="M550">SUM(COUNTIF(E550:E4126,{"Petrol","Diesel","CNG","LPG","Electric"}))</f>
        <v>3029</v>
      </c>
      <c r="N550">
        <f t="shared" si="68"/>
        <v>3029</v>
      </c>
      <c r="O550" cm="1">
        <f t="array" ref="O550">SUM(COUNTIF(F550:F4126,{"Individual","Dealer","Trustmark Dealer"}))</f>
        <v>3029</v>
      </c>
      <c r="P550">
        <f t="shared" si="69"/>
        <v>2072</v>
      </c>
      <c r="Q550">
        <f t="shared" si="70"/>
        <v>0.61472433146252892</v>
      </c>
      <c r="R550" s="16">
        <f t="shared" si="71"/>
        <v>1203633.958649514</v>
      </c>
    </row>
    <row r="551" spans="1:18" x14ac:dyDescent="0.3">
      <c r="A551" t="s">
        <v>199</v>
      </c>
      <c r="B551">
        <v>2013</v>
      </c>
      <c r="C551" s="1">
        <v>1300000</v>
      </c>
      <c r="D551">
        <v>58500</v>
      </c>
      <c r="E551" t="s">
        <v>14</v>
      </c>
      <c r="F551" t="s">
        <v>11</v>
      </c>
      <c r="G551" t="s">
        <v>19</v>
      </c>
      <c r="H551" t="s">
        <v>121</v>
      </c>
      <c r="I551">
        <f t="shared" si="64"/>
        <v>3028</v>
      </c>
      <c r="J551">
        <f t="shared" si="65"/>
        <v>13</v>
      </c>
      <c r="K551" t="str">
        <f t="shared" si="66"/>
        <v>premimum</v>
      </c>
      <c r="L551" s="1">
        <f t="shared" si="67"/>
        <v>461764.26056803169</v>
      </c>
      <c r="M551" cm="1">
        <f t="array" ref="M551">SUM(COUNTIF(E551:E4127,{"Petrol","Diesel","CNG","LPG","Electric"}))</f>
        <v>3028</v>
      </c>
      <c r="N551">
        <f t="shared" si="68"/>
        <v>3028</v>
      </c>
      <c r="O551" cm="1">
        <f t="array" ref="O551">SUM(COUNTIF(F551:F4127,{"Individual","Dealer","Trustmark Dealer"}))</f>
        <v>3028</v>
      </c>
      <c r="P551">
        <f t="shared" si="69"/>
        <v>2071</v>
      </c>
      <c r="Q551">
        <f t="shared" si="70"/>
        <v>0.61459709379128136</v>
      </c>
      <c r="R551" s="16">
        <f t="shared" si="71"/>
        <v>1203702.3141185297</v>
      </c>
    </row>
    <row r="552" spans="1:18" x14ac:dyDescent="0.3">
      <c r="A552" t="s">
        <v>532</v>
      </c>
      <c r="B552">
        <v>2005</v>
      </c>
      <c r="C552" s="1">
        <v>80000</v>
      </c>
      <c r="D552">
        <v>56580</v>
      </c>
      <c r="E552" t="s">
        <v>10</v>
      </c>
      <c r="F552" t="s">
        <v>11</v>
      </c>
      <c r="G552" t="s">
        <v>12</v>
      </c>
      <c r="H552" t="s">
        <v>121</v>
      </c>
      <c r="I552">
        <f t="shared" si="64"/>
        <v>3027</v>
      </c>
      <c r="J552">
        <f t="shared" si="65"/>
        <v>21</v>
      </c>
      <c r="K552" t="str">
        <f t="shared" si="66"/>
        <v>budget</v>
      </c>
      <c r="L552" s="1">
        <f t="shared" si="67"/>
        <v>461487.34093161544</v>
      </c>
      <c r="M552" cm="1">
        <f t="array" ref="M552">SUM(COUNTIF(E552:E4128,{"Petrol","Diesel","CNG","LPG","Electric"}))</f>
        <v>3027</v>
      </c>
      <c r="N552">
        <f t="shared" si="68"/>
        <v>3027</v>
      </c>
      <c r="O552" cm="1">
        <f t="array" ref="O552">SUM(COUNTIF(F552:F4128,{"Individual","Dealer","Trustmark Dealer"}))</f>
        <v>3027</v>
      </c>
      <c r="P552">
        <f t="shared" si="69"/>
        <v>2070</v>
      </c>
      <c r="Q552">
        <f t="shared" si="70"/>
        <v>0.61446977205153619</v>
      </c>
      <c r="R552" s="16">
        <f t="shared" si="71"/>
        <v>1203239.1872702271</v>
      </c>
    </row>
    <row r="553" spans="1:18" x14ac:dyDescent="0.3">
      <c r="A553" t="s">
        <v>533</v>
      </c>
      <c r="B553">
        <v>2012</v>
      </c>
      <c r="C553" s="1">
        <v>385000</v>
      </c>
      <c r="D553">
        <v>52000</v>
      </c>
      <c r="E553" t="s">
        <v>14</v>
      </c>
      <c r="F553" t="s">
        <v>11</v>
      </c>
      <c r="G553" t="s">
        <v>12</v>
      </c>
      <c r="H553" t="s">
        <v>121</v>
      </c>
      <c r="I553">
        <f t="shared" si="64"/>
        <v>3026</v>
      </c>
      <c r="J553">
        <f t="shared" si="65"/>
        <v>14</v>
      </c>
      <c r="K553" t="str">
        <f t="shared" si="66"/>
        <v>budget</v>
      </c>
      <c r="L553" s="1">
        <f t="shared" si="67"/>
        <v>461613.41077329806</v>
      </c>
      <c r="M553" cm="1">
        <f t="array" ref="M553">SUM(COUNTIF(E553:E4129,{"Petrol","Diesel","CNG","LPG","Electric"}))</f>
        <v>3026</v>
      </c>
      <c r="N553">
        <f t="shared" si="68"/>
        <v>3026</v>
      </c>
      <c r="O553" cm="1">
        <f t="array" ref="O553">SUM(COUNTIF(F553:F4129,{"Individual","Dealer","Trustmark Dealer"}))</f>
        <v>3026</v>
      </c>
      <c r="P553">
        <f t="shared" si="69"/>
        <v>2069</v>
      </c>
      <c r="Q553">
        <f t="shared" si="70"/>
        <v>0.61434236615994708</v>
      </c>
      <c r="R553" s="16">
        <f t="shared" si="71"/>
        <v>1203410.799761896</v>
      </c>
    </row>
    <row r="554" spans="1:18" x14ac:dyDescent="0.3">
      <c r="A554" t="s">
        <v>219</v>
      </c>
      <c r="B554">
        <v>2017</v>
      </c>
      <c r="C554" s="1">
        <v>600000</v>
      </c>
      <c r="D554">
        <v>46507</v>
      </c>
      <c r="E554" t="s">
        <v>14</v>
      </c>
      <c r="F554" t="s">
        <v>512</v>
      </c>
      <c r="G554" t="s">
        <v>12</v>
      </c>
      <c r="H554" t="s">
        <v>121</v>
      </c>
      <c r="I554">
        <f t="shared" si="64"/>
        <v>3025</v>
      </c>
      <c r="J554">
        <f t="shared" si="65"/>
        <v>9</v>
      </c>
      <c r="K554" t="str">
        <f t="shared" si="66"/>
        <v>medium</v>
      </c>
      <c r="L554" s="1">
        <f t="shared" si="67"/>
        <v>461638.73752066115</v>
      </c>
      <c r="M554" cm="1">
        <f t="array" ref="M554">SUM(COUNTIF(E554:E4130,{"Petrol","Diesel","CNG","LPG","Electric"}))</f>
        <v>3025</v>
      </c>
      <c r="N554">
        <f t="shared" si="68"/>
        <v>3025</v>
      </c>
      <c r="O554" cm="1">
        <f t="array" ref="O554">SUM(COUNTIF(F554:F4130,{"Individual","Dealer","Trustmark Dealer"}))</f>
        <v>3025</v>
      </c>
      <c r="P554">
        <f t="shared" si="69"/>
        <v>2068</v>
      </c>
      <c r="Q554">
        <f t="shared" si="70"/>
        <v>0.6142148760330578</v>
      </c>
      <c r="R554" s="16">
        <f t="shared" si="71"/>
        <v>1203549.0372203721</v>
      </c>
    </row>
    <row r="555" spans="1:18" x14ac:dyDescent="0.3">
      <c r="A555" t="s">
        <v>534</v>
      </c>
      <c r="B555">
        <v>2013</v>
      </c>
      <c r="C555" s="1">
        <v>350000</v>
      </c>
      <c r="D555">
        <v>50000</v>
      </c>
      <c r="E555" t="s">
        <v>10</v>
      </c>
      <c r="F555" t="s">
        <v>25</v>
      </c>
      <c r="G555" t="s">
        <v>12</v>
      </c>
      <c r="H555" t="s">
        <v>126</v>
      </c>
      <c r="I555">
        <f t="shared" si="64"/>
        <v>3024</v>
      </c>
      <c r="J555">
        <f t="shared" si="65"/>
        <v>13</v>
      </c>
      <c r="K555" t="str">
        <f t="shared" si="66"/>
        <v>budget</v>
      </c>
      <c r="L555" s="1">
        <f t="shared" si="67"/>
        <v>461592.98313492065</v>
      </c>
      <c r="M555" cm="1">
        <f t="array" ref="M555">SUM(COUNTIF(E555:E4131,{"Petrol","Diesel","CNG","LPG","Electric"}))</f>
        <v>3024</v>
      </c>
      <c r="N555">
        <f t="shared" si="68"/>
        <v>3024</v>
      </c>
      <c r="O555" cm="1">
        <f t="array" ref="O555">SUM(COUNTIF(F555:F4131,{"Individual","Dealer","Trustmark Dealer"}))</f>
        <v>3024</v>
      </c>
      <c r="P555">
        <f t="shared" si="69"/>
        <v>2068</v>
      </c>
      <c r="Q555">
        <f t="shared" si="70"/>
        <v>0.61408730158730163</v>
      </c>
      <c r="R555" s="16">
        <f t="shared" si="71"/>
        <v>1203545.9162028225</v>
      </c>
    </row>
    <row r="556" spans="1:18" x14ac:dyDescent="0.3">
      <c r="A556" t="s">
        <v>354</v>
      </c>
      <c r="B556">
        <v>2014</v>
      </c>
      <c r="C556" s="1">
        <v>114999</v>
      </c>
      <c r="D556">
        <v>30000</v>
      </c>
      <c r="E556" t="s">
        <v>10</v>
      </c>
      <c r="F556" t="s">
        <v>25</v>
      </c>
      <c r="G556" t="s">
        <v>12</v>
      </c>
      <c r="H556" t="s">
        <v>121</v>
      </c>
      <c r="I556">
        <f t="shared" si="64"/>
        <v>3023</v>
      </c>
      <c r="J556">
        <f t="shared" si="65"/>
        <v>12</v>
      </c>
      <c r="K556" t="str">
        <f t="shared" si="66"/>
        <v>budget</v>
      </c>
      <c r="L556" s="1">
        <f t="shared" si="67"/>
        <v>461629.89778365864</v>
      </c>
      <c r="M556" cm="1">
        <f t="array" ref="M556">SUM(COUNTIF(E556:E4132,{"Petrol","Diesel","CNG","LPG","Electric"}))</f>
        <v>3023</v>
      </c>
      <c r="N556">
        <f t="shared" si="68"/>
        <v>3023</v>
      </c>
      <c r="O556" cm="1">
        <f t="array" ref="O556">SUM(COUNTIF(F556:F4132,{"Individual","Dealer","Trustmark Dealer"}))</f>
        <v>3023</v>
      </c>
      <c r="P556">
        <f t="shared" si="69"/>
        <v>2067</v>
      </c>
      <c r="Q556">
        <f t="shared" si="70"/>
        <v>0.6142904399603043</v>
      </c>
      <c r="R556" s="16">
        <f t="shared" si="71"/>
        <v>1203531.9424763105</v>
      </c>
    </row>
    <row r="557" spans="1:18" x14ac:dyDescent="0.3">
      <c r="A557" t="s">
        <v>534</v>
      </c>
      <c r="B557">
        <v>2013</v>
      </c>
      <c r="C557" s="1">
        <v>380000</v>
      </c>
      <c r="D557">
        <v>50000</v>
      </c>
      <c r="E557" t="s">
        <v>10</v>
      </c>
      <c r="F557" t="s">
        <v>25</v>
      </c>
      <c r="G557" t="s">
        <v>12</v>
      </c>
      <c r="H557" t="s">
        <v>126</v>
      </c>
      <c r="I557">
        <f t="shared" si="64"/>
        <v>3022</v>
      </c>
      <c r="J557">
        <f t="shared" si="65"/>
        <v>13</v>
      </c>
      <c r="K557" t="str">
        <f t="shared" si="66"/>
        <v>budget</v>
      </c>
      <c r="L557" s="1">
        <f t="shared" si="67"/>
        <v>461744.60026472533</v>
      </c>
      <c r="M557" cm="1">
        <f t="array" ref="M557">SUM(COUNTIF(E557:E4133,{"Petrol","Diesel","CNG","LPG","Electric"}))</f>
        <v>3022</v>
      </c>
      <c r="N557">
        <f t="shared" si="68"/>
        <v>3022</v>
      </c>
      <c r="O557" cm="1">
        <f t="array" ref="O557">SUM(COUNTIF(F557:F4133,{"Individual","Dealer","Trustmark Dealer"}))</f>
        <v>3022</v>
      </c>
      <c r="P557">
        <f t="shared" si="69"/>
        <v>2066</v>
      </c>
      <c r="Q557">
        <f t="shared" si="70"/>
        <v>0.61416280608868301</v>
      </c>
      <c r="R557" s="16">
        <f t="shared" si="71"/>
        <v>1203679.7959209743</v>
      </c>
    </row>
    <row r="558" spans="1:18" x14ac:dyDescent="0.3">
      <c r="A558" t="s">
        <v>535</v>
      </c>
      <c r="B558">
        <v>1995</v>
      </c>
      <c r="C558" s="1">
        <v>95000</v>
      </c>
      <c r="D558">
        <v>100000</v>
      </c>
      <c r="E558" t="s">
        <v>10</v>
      </c>
      <c r="F558" t="s">
        <v>25</v>
      </c>
      <c r="G558" t="s">
        <v>12</v>
      </c>
      <c r="H558" t="s">
        <v>126</v>
      </c>
      <c r="I558">
        <f t="shared" si="64"/>
        <v>3021</v>
      </c>
      <c r="J558">
        <f t="shared" si="65"/>
        <v>31</v>
      </c>
      <c r="K558" t="str">
        <f t="shared" si="66"/>
        <v>budget</v>
      </c>
      <c r="L558" s="1">
        <f t="shared" si="67"/>
        <v>461771.65905329364</v>
      </c>
      <c r="M558" cm="1">
        <f t="array" ref="M558">SUM(COUNTIF(E558:E4134,{"Petrol","Diesel","CNG","LPG","Electric"}))</f>
        <v>3021</v>
      </c>
      <c r="N558">
        <f t="shared" si="68"/>
        <v>3021</v>
      </c>
      <c r="O558" cm="1">
        <f t="array" ref="O558">SUM(COUNTIF(F558:F4134,{"Individual","Dealer","Trustmark Dealer"}))</f>
        <v>3021</v>
      </c>
      <c r="P558">
        <f t="shared" si="69"/>
        <v>2065</v>
      </c>
      <c r="Q558">
        <f t="shared" si="70"/>
        <v>0.61436610393909297</v>
      </c>
      <c r="R558" s="16">
        <f t="shared" si="71"/>
        <v>1203645.2198045694</v>
      </c>
    </row>
    <row r="559" spans="1:18" x14ac:dyDescent="0.3">
      <c r="A559" t="s">
        <v>177</v>
      </c>
      <c r="B559">
        <v>2016</v>
      </c>
      <c r="C559" s="1">
        <v>900000</v>
      </c>
      <c r="D559">
        <v>35000</v>
      </c>
      <c r="E559" t="s">
        <v>14</v>
      </c>
      <c r="F559" t="s">
        <v>25</v>
      </c>
      <c r="G559" t="s">
        <v>12</v>
      </c>
      <c r="H559" t="s">
        <v>121</v>
      </c>
      <c r="I559">
        <f t="shared" si="64"/>
        <v>3020</v>
      </c>
      <c r="J559">
        <f t="shared" si="65"/>
        <v>10</v>
      </c>
      <c r="K559" t="str">
        <f t="shared" si="66"/>
        <v>medium</v>
      </c>
      <c r="L559" s="1">
        <f t="shared" si="67"/>
        <v>461893.10662251659</v>
      </c>
      <c r="M559" cm="1">
        <f t="array" ref="M559">SUM(COUNTIF(E559:E4135,{"Petrol","Diesel","CNG","LPG","Electric"}))</f>
        <v>3020</v>
      </c>
      <c r="N559">
        <f t="shared" si="68"/>
        <v>3020</v>
      </c>
      <c r="O559" cm="1">
        <f t="array" ref="O559">SUM(COUNTIF(F559:F4135,{"Individual","Dealer","Trustmark Dealer"}))</f>
        <v>3020</v>
      </c>
      <c r="P559">
        <f t="shared" si="69"/>
        <v>2064</v>
      </c>
      <c r="Q559">
        <f t="shared" si="70"/>
        <v>0.61456953642384105</v>
      </c>
      <c r="R559" s="16">
        <f t="shared" si="71"/>
        <v>1203807.1477211074</v>
      </c>
    </row>
    <row r="560" spans="1:18" x14ac:dyDescent="0.3">
      <c r="A560" t="s">
        <v>266</v>
      </c>
      <c r="B560">
        <v>2012</v>
      </c>
      <c r="C560" s="1">
        <v>200999</v>
      </c>
      <c r="D560">
        <v>90000</v>
      </c>
      <c r="E560" t="s">
        <v>10</v>
      </c>
      <c r="F560" t="s">
        <v>25</v>
      </c>
      <c r="G560" t="s">
        <v>12</v>
      </c>
      <c r="H560" t="s">
        <v>126</v>
      </c>
      <c r="I560">
        <f t="shared" si="64"/>
        <v>3019</v>
      </c>
      <c r="J560">
        <f t="shared" si="65"/>
        <v>14</v>
      </c>
      <c r="K560" t="str">
        <f t="shared" si="66"/>
        <v>budget</v>
      </c>
      <c r="L560" s="1">
        <f t="shared" si="67"/>
        <v>461747.99006293475</v>
      </c>
      <c r="M560" cm="1">
        <f t="array" ref="M560">SUM(COUNTIF(E560:E4136,{"Petrol","Diesel","CNG","LPG","Electric"}))</f>
        <v>3019</v>
      </c>
      <c r="N560">
        <f t="shared" si="68"/>
        <v>3019</v>
      </c>
      <c r="O560" cm="1">
        <f t="array" ref="O560">SUM(COUNTIF(F560:F4136,{"Individual","Dealer","Trustmark Dealer"}))</f>
        <v>3019</v>
      </c>
      <c r="P560">
        <f t="shared" si="69"/>
        <v>2064</v>
      </c>
      <c r="Q560">
        <f t="shared" si="70"/>
        <v>0.61444186816826762</v>
      </c>
      <c r="R560" s="16">
        <f t="shared" si="71"/>
        <v>1203606.3941330472</v>
      </c>
    </row>
    <row r="561" spans="1:18" x14ac:dyDescent="0.3">
      <c r="A561" t="s">
        <v>450</v>
      </c>
      <c r="B561">
        <v>2014</v>
      </c>
      <c r="C561" s="1">
        <v>229999</v>
      </c>
      <c r="D561">
        <v>11451</v>
      </c>
      <c r="E561" t="s">
        <v>10</v>
      </c>
      <c r="F561" t="s">
        <v>25</v>
      </c>
      <c r="G561" t="s">
        <v>12</v>
      </c>
      <c r="H561" t="s">
        <v>121</v>
      </c>
      <c r="I561">
        <f t="shared" si="64"/>
        <v>3018</v>
      </c>
      <c r="J561">
        <f t="shared" si="65"/>
        <v>12</v>
      </c>
      <c r="K561" t="str">
        <f t="shared" si="66"/>
        <v>budget</v>
      </c>
      <c r="L561" s="1">
        <f t="shared" si="67"/>
        <v>461834.38800530153</v>
      </c>
      <c r="M561" cm="1">
        <f t="array" ref="M561">SUM(COUNTIF(E561:E4137,{"Petrol","Diesel","CNG","LPG","Electric"}))</f>
        <v>3018</v>
      </c>
      <c r="N561">
        <f t="shared" si="68"/>
        <v>3018</v>
      </c>
      <c r="O561" cm="1">
        <f t="array" ref="O561">SUM(COUNTIF(F561:F4137,{"Individual","Dealer","Trustmark Dealer"}))</f>
        <v>3018</v>
      </c>
      <c r="P561">
        <f t="shared" si="69"/>
        <v>2063</v>
      </c>
      <c r="Q561">
        <f t="shared" si="70"/>
        <v>0.61464546056991387</v>
      </c>
      <c r="R561" s="16">
        <f t="shared" si="71"/>
        <v>1203695.3923434657</v>
      </c>
    </row>
    <row r="562" spans="1:18" x14ac:dyDescent="0.3">
      <c r="A562" t="s">
        <v>536</v>
      </c>
      <c r="B562">
        <v>2019</v>
      </c>
      <c r="C562" s="1">
        <v>800000</v>
      </c>
      <c r="D562">
        <v>60000</v>
      </c>
      <c r="E562" t="s">
        <v>14</v>
      </c>
      <c r="F562" t="s">
        <v>25</v>
      </c>
      <c r="G562" t="s">
        <v>12</v>
      </c>
      <c r="H562" t="s">
        <v>121</v>
      </c>
      <c r="I562">
        <f t="shared" si="64"/>
        <v>3017</v>
      </c>
      <c r="J562">
        <f t="shared" si="65"/>
        <v>7</v>
      </c>
      <c r="K562" t="str">
        <f t="shared" si="66"/>
        <v>medium</v>
      </c>
      <c r="L562" s="1">
        <f t="shared" si="67"/>
        <v>461911.2310241962</v>
      </c>
      <c r="M562" cm="1">
        <f t="array" ref="M562">SUM(COUNTIF(E562:E4138,{"Petrol","Diesel","CNG","LPG","Electric"}))</f>
        <v>3017</v>
      </c>
      <c r="N562">
        <f t="shared" si="68"/>
        <v>3017</v>
      </c>
      <c r="O562" cm="1">
        <f t="array" ref="O562">SUM(COUNTIF(F562:F4138,{"Individual","Dealer","Trustmark Dealer"}))</f>
        <v>3017</v>
      </c>
      <c r="P562">
        <f t="shared" si="69"/>
        <v>2062</v>
      </c>
      <c r="Q562">
        <f t="shared" si="70"/>
        <v>0.61451773284719924</v>
      </c>
      <c r="R562" s="16">
        <f t="shared" si="71"/>
        <v>1203764.48585528</v>
      </c>
    </row>
    <row r="563" spans="1:18" x14ac:dyDescent="0.3">
      <c r="A563" t="s">
        <v>537</v>
      </c>
      <c r="B563">
        <v>2012</v>
      </c>
      <c r="C563" s="1">
        <v>150000</v>
      </c>
      <c r="D563">
        <v>172000</v>
      </c>
      <c r="E563" t="s">
        <v>14</v>
      </c>
      <c r="F563" t="s">
        <v>25</v>
      </c>
      <c r="G563" t="s">
        <v>12</v>
      </c>
      <c r="H563" t="s">
        <v>126</v>
      </c>
      <c r="I563">
        <f t="shared" si="64"/>
        <v>3016</v>
      </c>
      <c r="J563">
        <f t="shared" si="65"/>
        <v>14</v>
      </c>
      <c r="K563" t="str">
        <f t="shared" si="66"/>
        <v>budget</v>
      </c>
      <c r="L563" s="1">
        <f t="shared" si="67"/>
        <v>461799.13262599468</v>
      </c>
      <c r="M563" cm="1">
        <f t="array" ref="M563">SUM(COUNTIF(E563:E4139,{"Petrol","Diesel","CNG","LPG","Electric"}))</f>
        <v>3016</v>
      </c>
      <c r="N563">
        <f t="shared" si="68"/>
        <v>3016</v>
      </c>
      <c r="O563" cm="1">
        <f t="array" ref="O563">SUM(COUNTIF(F563:F4139,{"Individual","Dealer","Trustmark Dealer"}))</f>
        <v>3016</v>
      </c>
      <c r="P563">
        <f t="shared" si="69"/>
        <v>2062</v>
      </c>
      <c r="Q563">
        <f t="shared" si="70"/>
        <v>0.61438992042440321</v>
      </c>
      <c r="R563" s="16">
        <f t="shared" si="71"/>
        <v>1203629.3871734978</v>
      </c>
    </row>
    <row r="564" spans="1:18" x14ac:dyDescent="0.3">
      <c r="A564" t="s">
        <v>459</v>
      </c>
      <c r="B564">
        <v>2018</v>
      </c>
      <c r="C564" s="1">
        <v>600000</v>
      </c>
      <c r="D564">
        <v>60000</v>
      </c>
      <c r="E564" t="s">
        <v>14</v>
      </c>
      <c r="F564" t="s">
        <v>25</v>
      </c>
      <c r="G564" t="s">
        <v>12</v>
      </c>
      <c r="H564" t="s">
        <v>121</v>
      </c>
      <c r="I564">
        <f t="shared" si="64"/>
        <v>3015</v>
      </c>
      <c r="J564">
        <f t="shared" si="65"/>
        <v>8</v>
      </c>
      <c r="K564" t="str">
        <f t="shared" si="66"/>
        <v>medium</v>
      </c>
      <c r="L564" s="1">
        <f t="shared" si="67"/>
        <v>461902.54859038146</v>
      </c>
      <c r="M564" cm="1">
        <f t="array" ref="M564">SUM(COUNTIF(E564:E4140,{"Petrol","Diesel","CNG","LPG","Electric"}))</f>
        <v>3015</v>
      </c>
      <c r="N564">
        <f t="shared" si="68"/>
        <v>3015</v>
      </c>
      <c r="O564" cm="1">
        <f t="array" ref="O564">SUM(COUNTIF(F564:F4140,{"Individual","Dealer","Trustmark Dealer"}))</f>
        <v>3015</v>
      </c>
      <c r="P564">
        <f t="shared" si="69"/>
        <v>2061</v>
      </c>
      <c r="Q564">
        <f t="shared" si="70"/>
        <v>0.61459369817578768</v>
      </c>
      <c r="R564" s="16">
        <f t="shared" si="71"/>
        <v>1203922.8701557238</v>
      </c>
    </row>
    <row r="565" spans="1:18" x14ac:dyDescent="0.3">
      <c r="A565" t="s">
        <v>538</v>
      </c>
      <c r="B565">
        <v>2005</v>
      </c>
      <c r="C565" s="1">
        <v>150000</v>
      </c>
      <c r="D565">
        <v>150000</v>
      </c>
      <c r="E565" t="s">
        <v>14</v>
      </c>
      <c r="F565" t="s">
        <v>25</v>
      </c>
      <c r="G565" t="s">
        <v>12</v>
      </c>
      <c r="H565" t="s">
        <v>121</v>
      </c>
      <c r="I565">
        <f t="shared" si="64"/>
        <v>3014</v>
      </c>
      <c r="J565">
        <f t="shared" si="65"/>
        <v>21</v>
      </c>
      <c r="K565" t="str">
        <f t="shared" si="66"/>
        <v>budget</v>
      </c>
      <c r="L565" s="1">
        <f t="shared" si="67"/>
        <v>461856.72992700728</v>
      </c>
      <c r="M565" cm="1">
        <f t="array" ref="M565">SUM(COUNTIF(E565:E4141,{"Petrol","Diesel","CNG","LPG","Electric"}))</f>
        <v>3014</v>
      </c>
      <c r="N565">
        <f t="shared" si="68"/>
        <v>3014</v>
      </c>
      <c r="O565" cm="1">
        <f t="array" ref="O565">SUM(COUNTIF(F565:F4141,{"Individual","Dealer","Trustmark Dealer"}))</f>
        <v>3014</v>
      </c>
      <c r="P565">
        <f t="shared" si="69"/>
        <v>2061</v>
      </c>
      <c r="Q565">
        <f t="shared" si="70"/>
        <v>0.61446582614465828</v>
      </c>
      <c r="R565" s="16">
        <f t="shared" si="71"/>
        <v>1203919.7108712597</v>
      </c>
    </row>
    <row r="566" spans="1:18" x14ac:dyDescent="0.3">
      <c r="A566" t="s">
        <v>539</v>
      </c>
      <c r="B566">
        <v>2009</v>
      </c>
      <c r="C566" s="1">
        <v>150000</v>
      </c>
      <c r="D566">
        <v>66000</v>
      </c>
      <c r="E566" t="s">
        <v>14</v>
      </c>
      <c r="F566" t="s">
        <v>25</v>
      </c>
      <c r="G566" t="s">
        <v>12</v>
      </c>
      <c r="H566" t="s">
        <v>121</v>
      </c>
      <c r="I566">
        <f t="shared" si="64"/>
        <v>3013</v>
      </c>
      <c r="J566">
        <f t="shared" si="65"/>
        <v>17</v>
      </c>
      <c r="K566" t="str">
        <f t="shared" si="66"/>
        <v>budget</v>
      </c>
      <c r="L566" s="1">
        <f t="shared" si="67"/>
        <v>461960.23365416529</v>
      </c>
      <c r="M566" cm="1">
        <f t="array" ref="M566">SUM(COUNTIF(E566:E4142,{"Petrol","Diesel","CNG","LPG","Electric"}))</f>
        <v>3013</v>
      </c>
      <c r="N566">
        <f t="shared" si="68"/>
        <v>3013</v>
      </c>
      <c r="O566" cm="1">
        <f t="array" ref="O566">SUM(COUNTIF(F566:F4142,{"Individual","Dealer","Trustmark Dealer"}))</f>
        <v>3013</v>
      </c>
      <c r="P566">
        <f t="shared" si="69"/>
        <v>2060</v>
      </c>
      <c r="Q566">
        <f t="shared" si="70"/>
        <v>0.61433786923332223</v>
      </c>
      <c r="R566" s="16">
        <f t="shared" si="71"/>
        <v>1204213.7733050461</v>
      </c>
    </row>
    <row r="567" spans="1:18" x14ac:dyDescent="0.3">
      <c r="A567" t="s">
        <v>540</v>
      </c>
      <c r="B567">
        <v>2019</v>
      </c>
      <c r="C567" s="1">
        <v>380000</v>
      </c>
      <c r="D567">
        <v>5000</v>
      </c>
      <c r="E567" t="s">
        <v>10</v>
      </c>
      <c r="F567" t="s">
        <v>25</v>
      </c>
      <c r="G567" t="s">
        <v>12</v>
      </c>
      <c r="H567" t="s">
        <v>121</v>
      </c>
      <c r="I567">
        <f t="shared" si="64"/>
        <v>3012</v>
      </c>
      <c r="J567">
        <f t="shared" si="65"/>
        <v>7</v>
      </c>
      <c r="K567" t="str">
        <f t="shared" si="66"/>
        <v>budget</v>
      </c>
      <c r="L567" s="1">
        <f t="shared" si="67"/>
        <v>462063.80610889773</v>
      </c>
      <c r="M567" cm="1">
        <f t="array" ref="M567">SUM(COUNTIF(E567:E4143,{"Petrol","Diesel","CNG","LPG","Electric"}))</f>
        <v>3012</v>
      </c>
      <c r="N567">
        <f t="shared" si="68"/>
        <v>3012</v>
      </c>
      <c r="O567" cm="1">
        <f t="array" ref="O567">SUM(COUNTIF(F567:F4143,{"Individual","Dealer","Trustmark Dealer"}))</f>
        <v>3012</v>
      </c>
      <c r="P567">
        <f t="shared" si="69"/>
        <v>2059</v>
      </c>
      <c r="Q567">
        <f t="shared" si="70"/>
        <v>0.61420982735723773</v>
      </c>
      <c r="R567" s="16">
        <f t="shared" si="71"/>
        <v>1204508.2244532194</v>
      </c>
    </row>
    <row r="568" spans="1:18" x14ac:dyDescent="0.3">
      <c r="A568" t="s">
        <v>181</v>
      </c>
      <c r="B568">
        <v>2006</v>
      </c>
      <c r="C568" s="1">
        <v>80000</v>
      </c>
      <c r="D568">
        <v>66508</v>
      </c>
      <c r="E568" t="s">
        <v>10</v>
      </c>
      <c r="F568" t="s">
        <v>25</v>
      </c>
      <c r="G568" t="s">
        <v>12</v>
      </c>
      <c r="H568" t="s">
        <v>126</v>
      </c>
      <c r="I568">
        <f t="shared" si="64"/>
        <v>3011</v>
      </c>
      <c r="J568">
        <f t="shared" si="65"/>
        <v>20</v>
      </c>
      <c r="K568" t="str">
        <f t="shared" si="66"/>
        <v>budget</v>
      </c>
      <c r="L568" s="1">
        <f t="shared" si="67"/>
        <v>462091.06077715044</v>
      </c>
      <c r="M568" cm="1">
        <f t="array" ref="M568">SUM(COUNTIF(E568:E4144,{"Petrol","Diesel","CNG","LPG","Electric"}))</f>
        <v>3011</v>
      </c>
      <c r="N568">
        <f t="shared" si="68"/>
        <v>3011</v>
      </c>
      <c r="O568" cm="1">
        <f t="array" ref="O568">SUM(COUNTIF(F568:F4144,{"Individual","Dealer","Trustmark Dealer"}))</f>
        <v>3011</v>
      </c>
      <c r="P568">
        <f t="shared" si="69"/>
        <v>2059</v>
      </c>
      <c r="Q568">
        <f t="shared" si="70"/>
        <v>0.61408170043175025</v>
      </c>
      <c r="R568" s="16">
        <f t="shared" si="71"/>
        <v>1204473.7500224099</v>
      </c>
    </row>
    <row r="569" spans="1:18" x14ac:dyDescent="0.3">
      <c r="A569" t="s">
        <v>541</v>
      </c>
      <c r="B569">
        <v>2007</v>
      </c>
      <c r="C569" s="1">
        <v>225000</v>
      </c>
      <c r="D569">
        <v>55000</v>
      </c>
      <c r="E569" t="s">
        <v>10</v>
      </c>
      <c r="F569" t="s">
        <v>25</v>
      </c>
      <c r="G569" t="s">
        <v>12</v>
      </c>
      <c r="H569" t="s">
        <v>126</v>
      </c>
      <c r="I569">
        <f t="shared" si="64"/>
        <v>3010</v>
      </c>
      <c r="J569">
        <f t="shared" si="65"/>
        <v>19</v>
      </c>
      <c r="K569" t="str">
        <f t="shared" si="66"/>
        <v>budget</v>
      </c>
      <c r="L569" s="1">
        <f t="shared" si="67"/>
        <v>462218.00132890366</v>
      </c>
      <c r="M569" cm="1">
        <f t="array" ref="M569">SUM(COUNTIF(E569:E4145,{"Petrol","Diesel","CNG","LPG","Electric"}))</f>
        <v>3010</v>
      </c>
      <c r="N569">
        <f t="shared" si="68"/>
        <v>3010</v>
      </c>
      <c r="O569" cm="1">
        <f t="array" ref="O569">SUM(COUNTIF(F569:F4145,{"Individual","Dealer","Trustmark Dealer"}))</f>
        <v>3010</v>
      </c>
      <c r="P569">
        <f t="shared" si="69"/>
        <v>2058</v>
      </c>
      <c r="Q569">
        <f t="shared" si="70"/>
        <v>0.61428571428571432</v>
      </c>
      <c r="R569" s="16">
        <f t="shared" si="71"/>
        <v>1204646.6967887916</v>
      </c>
    </row>
    <row r="570" spans="1:18" x14ac:dyDescent="0.3">
      <c r="A570" t="s">
        <v>228</v>
      </c>
      <c r="B570">
        <v>2012</v>
      </c>
      <c r="C570" s="1">
        <v>75000</v>
      </c>
      <c r="D570">
        <v>29900</v>
      </c>
      <c r="E570" t="s">
        <v>10</v>
      </c>
      <c r="F570" t="s">
        <v>25</v>
      </c>
      <c r="G570" t="s">
        <v>12</v>
      </c>
      <c r="H570" t="s">
        <v>121</v>
      </c>
      <c r="I570">
        <f t="shared" si="64"/>
        <v>3009</v>
      </c>
      <c r="J570">
        <f t="shared" si="65"/>
        <v>14</v>
      </c>
      <c r="K570" t="str">
        <f t="shared" si="66"/>
        <v>budget</v>
      </c>
      <c r="L570" s="1">
        <f t="shared" si="67"/>
        <v>462296.83748753741</v>
      </c>
      <c r="M570" cm="1">
        <f t="array" ref="M570">SUM(COUNTIF(E570:E4146,{"Petrol","Diesel","CNG","LPG","Electric"}))</f>
        <v>3009</v>
      </c>
      <c r="N570">
        <f t="shared" si="68"/>
        <v>3009</v>
      </c>
      <c r="O570" cm="1">
        <f t="array" ref="O570">SUM(COUNTIF(F570:F4146,{"Individual","Dealer","Trustmark Dealer"}))</f>
        <v>3009</v>
      </c>
      <c r="P570">
        <f t="shared" si="69"/>
        <v>2057</v>
      </c>
      <c r="Q570">
        <f t="shared" si="70"/>
        <v>0.61448986374210701</v>
      </c>
      <c r="R570" s="16">
        <f t="shared" si="71"/>
        <v>1204719.5369070992</v>
      </c>
    </row>
    <row r="571" spans="1:18" x14ac:dyDescent="0.3">
      <c r="A571" t="s">
        <v>542</v>
      </c>
      <c r="B571">
        <v>2017</v>
      </c>
      <c r="C571" s="1">
        <v>1600000</v>
      </c>
      <c r="D571">
        <v>3000</v>
      </c>
      <c r="E571" t="s">
        <v>14</v>
      </c>
      <c r="F571" t="s">
        <v>25</v>
      </c>
      <c r="G571" t="s">
        <v>12</v>
      </c>
      <c r="H571" t="s">
        <v>121</v>
      </c>
      <c r="I571">
        <f t="shared" si="64"/>
        <v>3008</v>
      </c>
      <c r="J571">
        <f t="shared" si="65"/>
        <v>9</v>
      </c>
      <c r="K571" t="str">
        <f t="shared" si="66"/>
        <v>premimum</v>
      </c>
      <c r="L571" s="1">
        <f t="shared" si="67"/>
        <v>462425.5930851064</v>
      </c>
      <c r="M571" cm="1">
        <f t="array" ref="M571">SUM(COUNTIF(E571:E4147,{"Petrol","Diesel","CNG","LPG","Electric"}))</f>
        <v>3008</v>
      </c>
      <c r="N571">
        <f t="shared" si="68"/>
        <v>3008</v>
      </c>
      <c r="O571" cm="1">
        <f t="array" ref="O571">SUM(COUNTIF(F571:F4147,{"Individual","Dealer","Trustmark Dealer"}))</f>
        <v>3008</v>
      </c>
      <c r="P571">
        <f t="shared" si="69"/>
        <v>2056</v>
      </c>
      <c r="Q571">
        <f t="shared" si="70"/>
        <v>0.61436170212765961</v>
      </c>
      <c r="R571" s="16">
        <f t="shared" si="71"/>
        <v>1204896.3560283408</v>
      </c>
    </row>
    <row r="572" spans="1:18" x14ac:dyDescent="0.3">
      <c r="A572" t="s">
        <v>543</v>
      </c>
      <c r="B572">
        <v>2012</v>
      </c>
      <c r="C572" s="1">
        <v>185000</v>
      </c>
      <c r="D572">
        <v>85000</v>
      </c>
      <c r="E572" t="s">
        <v>14</v>
      </c>
      <c r="F572" t="s">
        <v>25</v>
      </c>
      <c r="G572" t="s">
        <v>12</v>
      </c>
      <c r="H572" t="s">
        <v>121</v>
      </c>
      <c r="I572">
        <f t="shared" si="64"/>
        <v>3007</v>
      </c>
      <c r="J572">
        <f t="shared" si="65"/>
        <v>14</v>
      </c>
      <c r="K572" t="str">
        <f t="shared" si="66"/>
        <v>budget</v>
      </c>
      <c r="L572" s="1">
        <f t="shared" si="67"/>
        <v>462047.28433654807</v>
      </c>
      <c r="M572" cm="1">
        <f t="array" ref="M572">SUM(COUNTIF(E572:E4148,{"Petrol","Diesel","CNG","LPG","Electric"}))</f>
        <v>3007</v>
      </c>
      <c r="N572">
        <f t="shared" si="68"/>
        <v>3007</v>
      </c>
      <c r="O572" cm="1">
        <f t="array" ref="O572">SUM(COUNTIF(F572:F4148,{"Individual","Dealer","Trustmark Dealer"}))</f>
        <v>3007</v>
      </c>
      <c r="P572">
        <f t="shared" si="69"/>
        <v>2056</v>
      </c>
      <c r="Q572">
        <f t="shared" si="70"/>
        <v>0.61423345527103423</v>
      </c>
      <c r="R572" s="16">
        <f t="shared" si="71"/>
        <v>1204232.201953165</v>
      </c>
    </row>
    <row r="573" spans="1:18" x14ac:dyDescent="0.3">
      <c r="A573" t="s">
        <v>544</v>
      </c>
      <c r="B573">
        <v>2011</v>
      </c>
      <c r="C573" s="1">
        <v>425000</v>
      </c>
      <c r="D573">
        <v>50000</v>
      </c>
      <c r="E573" t="s">
        <v>14</v>
      </c>
      <c r="F573" t="s">
        <v>25</v>
      </c>
      <c r="G573" t="s">
        <v>12</v>
      </c>
      <c r="H573" t="s">
        <v>121</v>
      </c>
      <c r="I573">
        <f t="shared" si="64"/>
        <v>3006</v>
      </c>
      <c r="J573">
        <f t="shared" si="65"/>
        <v>15</v>
      </c>
      <c r="K573" t="str">
        <f t="shared" si="66"/>
        <v>budget</v>
      </c>
      <c r="L573" s="1">
        <f t="shared" si="67"/>
        <v>462139.44910179643</v>
      </c>
      <c r="M573" cm="1">
        <f t="array" ref="M573">SUM(COUNTIF(E573:E4149,{"Petrol","Diesel","CNG","LPG","Electric"}))</f>
        <v>3006</v>
      </c>
      <c r="N573">
        <f t="shared" si="68"/>
        <v>3006</v>
      </c>
      <c r="O573" cm="1">
        <f t="array" ref="O573">SUM(COUNTIF(F573:F4149,{"Individual","Dealer","Trustmark Dealer"}))</f>
        <v>3006</v>
      </c>
      <c r="P573">
        <f t="shared" si="69"/>
        <v>2055</v>
      </c>
      <c r="Q573">
        <f t="shared" si="70"/>
        <v>0.61410512308715903</v>
      </c>
      <c r="R573" s="16">
        <f t="shared" si="71"/>
        <v>1204503.6347025093</v>
      </c>
    </row>
    <row r="574" spans="1:18" x14ac:dyDescent="0.3">
      <c r="A574" t="s">
        <v>233</v>
      </c>
      <c r="B574">
        <v>2010</v>
      </c>
      <c r="C574" s="1">
        <v>100000</v>
      </c>
      <c r="D574">
        <v>120000</v>
      </c>
      <c r="E574" t="s">
        <v>14</v>
      </c>
      <c r="F574" t="s">
        <v>25</v>
      </c>
      <c r="G574" t="s">
        <v>12</v>
      </c>
      <c r="H574" t="s">
        <v>126</v>
      </c>
      <c r="I574">
        <f t="shared" si="64"/>
        <v>3005</v>
      </c>
      <c r="J574">
        <f t="shared" si="65"/>
        <v>16</v>
      </c>
      <c r="K574" t="str">
        <f t="shared" si="66"/>
        <v>budget</v>
      </c>
      <c r="L574" s="1">
        <f t="shared" si="67"/>
        <v>462151.80831946753</v>
      </c>
      <c r="M574" cm="1">
        <f t="array" ref="M574">SUM(COUNTIF(E574:E4150,{"Petrol","Diesel","CNG","LPG","Electric"}))</f>
        <v>3005</v>
      </c>
      <c r="N574">
        <f t="shared" si="68"/>
        <v>3005</v>
      </c>
      <c r="O574" cm="1">
        <f t="array" ref="O574">SUM(COUNTIF(F574:F4150,{"Individual","Dealer","Trustmark Dealer"}))</f>
        <v>3005</v>
      </c>
      <c r="P574">
        <f t="shared" si="69"/>
        <v>2054</v>
      </c>
      <c r="Q574">
        <f t="shared" si="70"/>
        <v>0.6139767054908486</v>
      </c>
      <c r="R574" s="16">
        <f t="shared" si="71"/>
        <v>1204616.4865680779</v>
      </c>
    </row>
    <row r="575" spans="1:18" x14ac:dyDescent="0.3">
      <c r="A575" t="s">
        <v>545</v>
      </c>
      <c r="B575">
        <v>2008</v>
      </c>
      <c r="C575" s="1">
        <v>140000</v>
      </c>
      <c r="D575">
        <v>90000</v>
      </c>
      <c r="E575" t="s">
        <v>10</v>
      </c>
      <c r="F575" t="s">
        <v>25</v>
      </c>
      <c r="G575" t="s">
        <v>12</v>
      </c>
      <c r="H575" t="s">
        <v>154</v>
      </c>
      <c r="I575">
        <f t="shared" si="64"/>
        <v>3004</v>
      </c>
      <c r="J575">
        <f t="shared" si="65"/>
        <v>18</v>
      </c>
      <c r="K575" t="str">
        <f t="shared" si="66"/>
        <v>budget</v>
      </c>
      <c r="L575" s="1">
        <f t="shared" si="67"/>
        <v>462272.36484687083</v>
      </c>
      <c r="M575" cm="1">
        <f t="array" ref="M575">SUM(COUNTIF(E575:E4151,{"Petrol","Diesel","CNG","LPG","Electric"}))</f>
        <v>3004</v>
      </c>
      <c r="N575">
        <f t="shared" si="68"/>
        <v>3004</v>
      </c>
      <c r="O575" cm="1">
        <f t="array" ref="O575">SUM(COUNTIF(F575:F4151,{"Individual","Dealer","Trustmark Dealer"}))</f>
        <v>3004</v>
      </c>
      <c r="P575">
        <f t="shared" si="69"/>
        <v>2053</v>
      </c>
      <c r="Q575">
        <f t="shared" si="70"/>
        <v>0.6141810918774967</v>
      </c>
      <c r="R575" s="16">
        <f t="shared" si="71"/>
        <v>1204944.8624255161</v>
      </c>
    </row>
    <row r="576" spans="1:18" x14ac:dyDescent="0.3">
      <c r="A576" t="s">
        <v>546</v>
      </c>
      <c r="B576">
        <v>2017</v>
      </c>
      <c r="C576" s="1">
        <v>710000</v>
      </c>
      <c r="D576">
        <v>8000</v>
      </c>
      <c r="E576" t="s">
        <v>10</v>
      </c>
      <c r="F576" t="s">
        <v>25</v>
      </c>
      <c r="G576" t="s">
        <v>19</v>
      </c>
      <c r="H576" t="s">
        <v>121</v>
      </c>
      <c r="I576">
        <f t="shared" si="64"/>
        <v>3003</v>
      </c>
      <c r="J576">
        <f t="shared" si="65"/>
        <v>9</v>
      </c>
      <c r="K576" t="str">
        <f t="shared" si="66"/>
        <v>medium</v>
      </c>
      <c r="L576" s="1">
        <f t="shared" si="67"/>
        <v>462379.68165168166</v>
      </c>
      <c r="M576" cm="1">
        <f t="array" ref="M576">SUM(COUNTIF(E576:E4152,{"Petrol","Diesel","CNG","LPG","Electric"}))</f>
        <v>3003</v>
      </c>
      <c r="N576">
        <f t="shared" si="68"/>
        <v>3003</v>
      </c>
      <c r="O576" cm="1">
        <f t="array" ref="O576">SUM(COUNTIF(F576:F4152,{"Individual","Dealer","Trustmark Dealer"}))</f>
        <v>3003</v>
      </c>
      <c r="P576">
        <f t="shared" si="69"/>
        <v>2052</v>
      </c>
      <c r="Q576">
        <f t="shared" si="70"/>
        <v>0.61438561438561434</v>
      </c>
      <c r="R576" s="16">
        <f t="shared" si="71"/>
        <v>1205076.8815732596</v>
      </c>
    </row>
    <row r="577" spans="1:18" x14ac:dyDescent="0.3">
      <c r="A577" t="s">
        <v>547</v>
      </c>
      <c r="B577">
        <v>2015</v>
      </c>
      <c r="C577" s="1">
        <v>450000</v>
      </c>
      <c r="D577">
        <v>7900</v>
      </c>
      <c r="E577" t="s">
        <v>10</v>
      </c>
      <c r="F577" t="s">
        <v>25</v>
      </c>
      <c r="G577" t="s">
        <v>19</v>
      </c>
      <c r="H577" t="s">
        <v>121</v>
      </c>
      <c r="I577">
        <f t="shared" si="64"/>
        <v>3002</v>
      </c>
      <c r="J577">
        <f t="shared" si="65"/>
        <v>11</v>
      </c>
      <c r="K577" t="str">
        <f t="shared" si="66"/>
        <v>budget</v>
      </c>
      <c r="L577" s="1">
        <f t="shared" si="67"/>
        <v>462297.1965356429</v>
      </c>
      <c r="M577" cm="1">
        <f t="array" ref="M577">SUM(COUNTIF(E577:E4153,{"Petrol","Diesel","CNG","LPG","Electric"}))</f>
        <v>3002</v>
      </c>
      <c r="N577">
        <f t="shared" si="68"/>
        <v>3002</v>
      </c>
      <c r="O577" cm="1">
        <f t="array" ref="O577">SUM(COUNTIF(F577:F4153,{"Individual","Dealer","Trustmark Dealer"}))</f>
        <v>3002</v>
      </c>
      <c r="P577">
        <f t="shared" si="69"/>
        <v>2052</v>
      </c>
      <c r="Q577">
        <f t="shared" si="70"/>
        <v>0.61425716189207191</v>
      </c>
      <c r="R577" s="16">
        <f t="shared" si="71"/>
        <v>1204813.7994992943</v>
      </c>
    </row>
    <row r="578" spans="1:18" x14ac:dyDescent="0.3">
      <c r="A578" t="s">
        <v>124</v>
      </c>
      <c r="B578">
        <v>2017</v>
      </c>
      <c r="C578" s="1">
        <v>210000</v>
      </c>
      <c r="D578">
        <v>50000</v>
      </c>
      <c r="E578" t="s">
        <v>10</v>
      </c>
      <c r="F578" t="s">
        <v>25</v>
      </c>
      <c r="G578" t="s">
        <v>12</v>
      </c>
      <c r="H578" t="s">
        <v>121</v>
      </c>
      <c r="I578">
        <f t="shared" ref="I578:I641" si="72">COUNTA(A578:A4154)</f>
        <v>3001</v>
      </c>
      <c r="J578">
        <f t="shared" ref="J578:J641" si="73">2026-B578</f>
        <v>9</v>
      </c>
      <c r="K578" t="str">
        <f t="shared" ref="K578:K641" si="74">IF(C578&lt;=500000,"budget",IF(C578&lt;=1000000,"medium","premimum"))</f>
        <v>budget</v>
      </c>
      <c r="L578" s="1">
        <f t="shared" ref="L578:L641" si="75">AVERAGE(C578:C4154)</f>
        <v>462301.29423525493</v>
      </c>
      <c r="M578" cm="1">
        <f t="array" ref="M578">SUM(COUNTIF(E578:E4154,{"Petrol","Diesel","CNG","LPG","Electric"}))</f>
        <v>3001</v>
      </c>
      <c r="N578">
        <f t="shared" ref="N578:N641" si="76">COUNTIF(G578:G4154,"Automatic")
 +COUNTIF(G578:G4154,"Manual")</f>
        <v>3001</v>
      </c>
      <c r="O578" cm="1">
        <f t="array" ref="O578">SUM(COUNTIF(F578:F4154,{"Individual","Dealer","Trustmark Dealer"}))</f>
        <v>3001</v>
      </c>
      <c r="P578">
        <f t="shared" ref="P578:P641" si="77">COUNTIF(J578:J4154,"&gt;10")</f>
        <v>2051</v>
      </c>
      <c r="Q578">
        <f t="shared" ref="Q578:Q641" si="78">COUNTIF(H578:H4154,"First Owner")/COUNTA(H578:H4154)</f>
        <v>0.61412862379206934</v>
      </c>
      <c r="R578" s="16">
        <f t="shared" ref="R578:R641" si="79">AVERAGEIF(E578:E4154,"Petrol",C578:C4154) + AVERAGEIF(E578:E4154,"Diesel",C578:C4154) + AVERAGEIF(E578:E4154,"CNG",C578:C4154)</f>
        <v>1204730.7825438934</v>
      </c>
    </row>
    <row r="579" spans="1:18" x14ac:dyDescent="0.3">
      <c r="A579" t="s">
        <v>275</v>
      </c>
      <c r="B579">
        <v>2016</v>
      </c>
      <c r="C579" s="1">
        <v>270000</v>
      </c>
      <c r="D579">
        <v>25000</v>
      </c>
      <c r="E579" t="s">
        <v>10</v>
      </c>
      <c r="F579" t="s">
        <v>25</v>
      </c>
      <c r="G579" t="s">
        <v>12</v>
      </c>
      <c r="H579" t="s">
        <v>121</v>
      </c>
      <c r="I579">
        <f t="shared" si="72"/>
        <v>3000</v>
      </c>
      <c r="J579">
        <f t="shared" si="73"/>
        <v>10</v>
      </c>
      <c r="K579" t="str">
        <f t="shared" si="74"/>
        <v>budget</v>
      </c>
      <c r="L579" s="1">
        <f t="shared" si="75"/>
        <v>462385.39466666669</v>
      </c>
      <c r="M579" cm="1">
        <f t="array" ref="M579">SUM(COUNTIF(E579:E4155,{"Petrol","Diesel","CNG","LPG","Electric"}))</f>
        <v>3000</v>
      </c>
      <c r="N579">
        <f t="shared" si="76"/>
        <v>3000</v>
      </c>
      <c r="O579" cm="1">
        <f t="array" ref="O579">SUM(COUNTIF(F579:F4155,{"Individual","Dealer","Trustmark Dealer"}))</f>
        <v>3000</v>
      </c>
      <c r="P579">
        <f t="shared" si="77"/>
        <v>2051</v>
      </c>
      <c r="Q579">
        <f t="shared" si="78"/>
        <v>0.61399999999999999</v>
      </c>
      <c r="R579" s="16">
        <f t="shared" si="79"/>
        <v>1204814.3169538325</v>
      </c>
    </row>
    <row r="580" spans="1:18" x14ac:dyDescent="0.3">
      <c r="A580" t="s">
        <v>163</v>
      </c>
      <c r="B580">
        <v>2009</v>
      </c>
      <c r="C580" s="1">
        <v>110000</v>
      </c>
      <c r="D580">
        <v>20000</v>
      </c>
      <c r="E580" t="s">
        <v>10</v>
      </c>
      <c r="F580" t="s">
        <v>25</v>
      </c>
      <c r="G580" t="s">
        <v>12</v>
      </c>
      <c r="H580" t="s">
        <v>121</v>
      </c>
      <c r="I580">
        <f t="shared" si="72"/>
        <v>2999</v>
      </c>
      <c r="J580">
        <f t="shared" si="73"/>
        <v>17</v>
      </c>
      <c r="K580" t="str">
        <f t="shared" si="74"/>
        <v>budget</v>
      </c>
      <c r="L580" s="1">
        <f t="shared" si="75"/>
        <v>462449.54451483826</v>
      </c>
      <c r="M580" cm="1">
        <f t="array" ref="M580">SUM(COUNTIF(E580:E4156,{"Petrol","Diesel","CNG","LPG","Electric"}))</f>
        <v>2999</v>
      </c>
      <c r="N580">
        <f t="shared" si="76"/>
        <v>2999</v>
      </c>
      <c r="O580" cm="1">
        <f t="array" ref="O580">SUM(COUNTIF(F580:F4156,{"Individual","Dealer","Trustmark Dealer"}))</f>
        <v>2999</v>
      </c>
      <c r="P580">
        <f t="shared" si="77"/>
        <v>2051</v>
      </c>
      <c r="Q580">
        <f t="shared" si="78"/>
        <v>0.61387129043014343</v>
      </c>
      <c r="R580" s="16">
        <f t="shared" si="79"/>
        <v>1204856.2718424513</v>
      </c>
    </row>
    <row r="581" spans="1:18" x14ac:dyDescent="0.3">
      <c r="A581" t="s">
        <v>548</v>
      </c>
      <c r="B581">
        <v>2018</v>
      </c>
      <c r="C581" s="1">
        <v>540000</v>
      </c>
      <c r="D581">
        <v>17500</v>
      </c>
      <c r="E581" t="s">
        <v>10</v>
      </c>
      <c r="F581" t="s">
        <v>25</v>
      </c>
      <c r="G581" t="s">
        <v>12</v>
      </c>
      <c r="H581" t="s">
        <v>121</v>
      </c>
      <c r="I581">
        <f t="shared" si="72"/>
        <v>2998</v>
      </c>
      <c r="J581">
        <f t="shared" si="73"/>
        <v>8</v>
      </c>
      <c r="K581" t="str">
        <f t="shared" si="74"/>
        <v>medium</v>
      </c>
      <c r="L581" s="1">
        <f t="shared" si="75"/>
        <v>462567.10607071378</v>
      </c>
      <c r="M581" cm="1">
        <f t="array" ref="M581">SUM(COUNTIF(E581:E4157,{"Petrol","Diesel","CNG","LPG","Electric"}))</f>
        <v>2998</v>
      </c>
      <c r="N581">
        <f t="shared" si="76"/>
        <v>2998</v>
      </c>
      <c r="O581" cm="1">
        <f t="array" ref="O581">SUM(COUNTIF(F581:F4157,{"Individual","Dealer","Trustmark Dealer"}))</f>
        <v>2998</v>
      </c>
      <c r="P581">
        <f t="shared" si="77"/>
        <v>2050</v>
      </c>
      <c r="Q581">
        <f t="shared" si="78"/>
        <v>0.61374249499666444</v>
      </c>
      <c r="R581" s="16">
        <f t="shared" si="79"/>
        <v>1205009.5507295241</v>
      </c>
    </row>
    <row r="582" spans="1:18" x14ac:dyDescent="0.3">
      <c r="A582" t="s">
        <v>549</v>
      </c>
      <c r="B582">
        <v>2008</v>
      </c>
      <c r="C582" s="1">
        <v>145000</v>
      </c>
      <c r="D582">
        <v>25000</v>
      </c>
      <c r="E582" t="s">
        <v>10</v>
      </c>
      <c r="F582" t="s">
        <v>25</v>
      </c>
      <c r="G582" t="s">
        <v>12</v>
      </c>
      <c r="H582" t="s">
        <v>121</v>
      </c>
      <c r="I582">
        <f t="shared" si="72"/>
        <v>2997</v>
      </c>
      <c r="J582">
        <f t="shared" si="73"/>
        <v>18</v>
      </c>
      <c r="K582" t="str">
        <f t="shared" si="74"/>
        <v>budget</v>
      </c>
      <c r="L582" s="1">
        <f t="shared" si="75"/>
        <v>462541.26926926925</v>
      </c>
      <c r="M582" cm="1">
        <f t="array" ref="M582">SUM(COUNTIF(E582:E4158,{"Petrol","Diesel","CNG","LPG","Electric"}))</f>
        <v>2997</v>
      </c>
      <c r="N582">
        <f t="shared" si="76"/>
        <v>2997</v>
      </c>
      <c r="O582" cm="1">
        <f t="array" ref="O582">SUM(COUNTIF(F582:F4158,{"Individual","Dealer","Trustmark Dealer"}))</f>
        <v>2997</v>
      </c>
      <c r="P582">
        <f t="shared" si="77"/>
        <v>2050</v>
      </c>
      <c r="Q582">
        <f t="shared" si="78"/>
        <v>0.61361361361361366</v>
      </c>
      <c r="R582" s="16">
        <f t="shared" si="79"/>
        <v>1204863.8084320279</v>
      </c>
    </row>
    <row r="583" spans="1:18" x14ac:dyDescent="0.3">
      <c r="A583" t="s">
        <v>426</v>
      </c>
      <c r="B583">
        <v>2013</v>
      </c>
      <c r="C583" s="1">
        <v>360000</v>
      </c>
      <c r="D583">
        <v>206500</v>
      </c>
      <c r="E583" t="s">
        <v>14</v>
      </c>
      <c r="F583" t="s">
        <v>25</v>
      </c>
      <c r="G583" t="s">
        <v>12</v>
      </c>
      <c r="H583" t="s">
        <v>121</v>
      </c>
      <c r="I583">
        <f t="shared" si="72"/>
        <v>2996</v>
      </c>
      <c r="J583">
        <f t="shared" si="73"/>
        <v>13</v>
      </c>
      <c r="K583" t="str">
        <f t="shared" si="74"/>
        <v>budget</v>
      </c>
      <c r="L583" s="1">
        <f t="shared" si="75"/>
        <v>462647.25767690252</v>
      </c>
      <c r="M583" cm="1">
        <f t="array" ref="M583">SUM(COUNTIF(E583:E4159,{"Petrol","Diesel","CNG","LPG","Electric"}))</f>
        <v>2996</v>
      </c>
      <c r="N583">
        <f t="shared" si="76"/>
        <v>2996</v>
      </c>
      <c r="O583" cm="1">
        <f t="array" ref="O583">SUM(COUNTIF(F583:F4159,{"Individual","Dealer","Trustmark Dealer"}))</f>
        <v>2996</v>
      </c>
      <c r="P583">
        <f t="shared" si="77"/>
        <v>2049</v>
      </c>
      <c r="Q583">
        <f t="shared" si="78"/>
        <v>0.6134846461949266</v>
      </c>
      <c r="R583" s="16">
        <f t="shared" si="79"/>
        <v>1204992.9327887134</v>
      </c>
    </row>
    <row r="584" spans="1:18" x14ac:dyDescent="0.3">
      <c r="A584" t="s">
        <v>550</v>
      </c>
      <c r="B584">
        <v>2013</v>
      </c>
      <c r="C584" s="1">
        <v>250000</v>
      </c>
      <c r="D584">
        <v>88600</v>
      </c>
      <c r="E584" t="s">
        <v>257</v>
      </c>
      <c r="F584" t="s">
        <v>25</v>
      </c>
      <c r="G584" t="s">
        <v>12</v>
      </c>
      <c r="H584" t="s">
        <v>121</v>
      </c>
      <c r="I584">
        <f t="shared" si="72"/>
        <v>2995</v>
      </c>
      <c r="J584">
        <f t="shared" si="73"/>
        <v>13</v>
      </c>
      <c r="K584" t="str">
        <f t="shared" si="74"/>
        <v>budget</v>
      </c>
      <c r="L584" s="1">
        <f t="shared" si="75"/>
        <v>462681.53055091819</v>
      </c>
      <c r="M584" cm="1">
        <f t="array" ref="M584">SUM(COUNTIF(E584:E4160,{"Petrol","Diesel","CNG","LPG","Electric"}))</f>
        <v>2995</v>
      </c>
      <c r="N584">
        <f t="shared" si="76"/>
        <v>2995</v>
      </c>
      <c r="O584" cm="1">
        <f t="array" ref="O584">SUM(COUNTIF(F584:F4160,{"Individual","Dealer","Trustmark Dealer"}))</f>
        <v>2995</v>
      </c>
      <c r="P584">
        <f t="shared" si="77"/>
        <v>2048</v>
      </c>
      <c r="Q584">
        <f t="shared" si="78"/>
        <v>0.61335559265442408</v>
      </c>
      <c r="R584" s="16">
        <f t="shared" si="79"/>
        <v>1205149.3303647954</v>
      </c>
    </row>
    <row r="585" spans="1:18" x14ac:dyDescent="0.3">
      <c r="A585" t="s">
        <v>551</v>
      </c>
      <c r="B585">
        <v>2012</v>
      </c>
      <c r="C585" s="1">
        <v>110000</v>
      </c>
      <c r="D585">
        <v>80000</v>
      </c>
      <c r="E585" t="s">
        <v>14</v>
      </c>
      <c r="F585" t="s">
        <v>25</v>
      </c>
      <c r="G585" t="s">
        <v>12</v>
      </c>
      <c r="H585" t="s">
        <v>121</v>
      </c>
      <c r="I585">
        <f t="shared" si="72"/>
        <v>2994</v>
      </c>
      <c r="J585">
        <f t="shared" si="73"/>
        <v>14</v>
      </c>
      <c r="K585" t="str">
        <f t="shared" si="74"/>
        <v>budget</v>
      </c>
      <c r="L585" s="1">
        <f t="shared" si="75"/>
        <v>462752.56646626588</v>
      </c>
      <c r="M585" cm="1">
        <f t="array" ref="M585">SUM(COUNTIF(E585:E4161,{"Petrol","Diesel","CNG","LPG","Electric"}))</f>
        <v>2994</v>
      </c>
      <c r="N585">
        <f t="shared" si="76"/>
        <v>2994</v>
      </c>
      <c r="O585" cm="1">
        <f t="array" ref="O585">SUM(COUNTIF(F585:F4161,{"Individual","Dealer","Trustmark Dealer"}))</f>
        <v>2994</v>
      </c>
      <c r="P585">
        <f t="shared" si="77"/>
        <v>2047</v>
      </c>
      <c r="Q585">
        <f t="shared" si="78"/>
        <v>0.61322645290581157</v>
      </c>
      <c r="R585" s="16">
        <f t="shared" si="79"/>
        <v>1205149.3303647954</v>
      </c>
    </row>
    <row r="586" spans="1:18" x14ac:dyDescent="0.3">
      <c r="A586" t="s">
        <v>552</v>
      </c>
      <c r="B586">
        <v>2008</v>
      </c>
      <c r="C586" s="1">
        <v>250000</v>
      </c>
      <c r="D586">
        <v>100000</v>
      </c>
      <c r="E586" t="s">
        <v>14</v>
      </c>
      <c r="F586" t="s">
        <v>25</v>
      </c>
      <c r="G586" t="s">
        <v>12</v>
      </c>
      <c r="H586" t="s">
        <v>151</v>
      </c>
      <c r="I586">
        <f t="shared" si="72"/>
        <v>2993</v>
      </c>
      <c r="J586">
        <f t="shared" si="73"/>
        <v>18</v>
      </c>
      <c r="K586" t="str">
        <f t="shared" si="74"/>
        <v>budget</v>
      </c>
      <c r="L586" s="1">
        <f t="shared" si="75"/>
        <v>462870.42565987306</v>
      </c>
      <c r="M586" cm="1">
        <f t="array" ref="M586">SUM(COUNTIF(E586:E4162,{"Petrol","Diesel","CNG","LPG","Electric"}))</f>
        <v>2993</v>
      </c>
      <c r="N586">
        <f t="shared" si="76"/>
        <v>2993</v>
      </c>
      <c r="O586" cm="1">
        <f t="array" ref="O586">SUM(COUNTIF(F586:F4162,{"Individual","Dealer","Trustmark Dealer"}))</f>
        <v>2993</v>
      </c>
      <c r="P586">
        <f t="shared" si="77"/>
        <v>2046</v>
      </c>
      <c r="Q586">
        <f t="shared" si="78"/>
        <v>0.61309722686267953</v>
      </c>
      <c r="R586" s="16">
        <f t="shared" si="79"/>
        <v>1205471.8280040175</v>
      </c>
    </row>
    <row r="587" spans="1:18" x14ac:dyDescent="0.3">
      <c r="A587" t="s">
        <v>488</v>
      </c>
      <c r="B587">
        <v>2011</v>
      </c>
      <c r="C587" s="1">
        <v>150000</v>
      </c>
      <c r="D587">
        <v>186000</v>
      </c>
      <c r="E587" t="s">
        <v>14</v>
      </c>
      <c r="F587" t="s">
        <v>25</v>
      </c>
      <c r="G587" t="s">
        <v>12</v>
      </c>
      <c r="H587" t="s">
        <v>126</v>
      </c>
      <c r="I587">
        <f t="shared" si="72"/>
        <v>2992</v>
      </c>
      <c r="J587">
        <f t="shared" si="73"/>
        <v>15</v>
      </c>
      <c r="K587" t="str">
        <f t="shared" si="74"/>
        <v>budget</v>
      </c>
      <c r="L587" s="1">
        <f t="shared" si="75"/>
        <v>462941.57219251338</v>
      </c>
      <c r="M587" cm="1">
        <f t="array" ref="M587">SUM(COUNTIF(E587:E4163,{"Petrol","Diesel","CNG","LPG","Electric"}))</f>
        <v>2992</v>
      </c>
      <c r="N587">
        <f t="shared" si="76"/>
        <v>2992</v>
      </c>
      <c r="O587" cm="1">
        <f t="array" ref="O587">SUM(COUNTIF(F587:F4163,{"Individual","Dealer","Trustmark Dealer"}))</f>
        <v>2992</v>
      </c>
      <c r="P587">
        <f t="shared" si="77"/>
        <v>2045</v>
      </c>
      <c r="Q587">
        <f t="shared" si="78"/>
        <v>0.61330213903743314</v>
      </c>
      <c r="R587" s="16">
        <f t="shared" si="79"/>
        <v>1205701.7924395732</v>
      </c>
    </row>
    <row r="588" spans="1:18" x14ac:dyDescent="0.3">
      <c r="A588" t="s">
        <v>553</v>
      </c>
      <c r="B588">
        <v>2010</v>
      </c>
      <c r="C588" s="1">
        <v>140000</v>
      </c>
      <c r="D588">
        <v>60000</v>
      </c>
      <c r="E588" t="s">
        <v>10</v>
      </c>
      <c r="F588" t="s">
        <v>25</v>
      </c>
      <c r="G588" t="s">
        <v>12</v>
      </c>
      <c r="H588" t="s">
        <v>121</v>
      </c>
      <c r="I588">
        <f t="shared" si="72"/>
        <v>2991</v>
      </c>
      <c r="J588">
        <f t="shared" si="73"/>
        <v>16</v>
      </c>
      <c r="K588" t="str">
        <f t="shared" si="74"/>
        <v>budget</v>
      </c>
      <c r="L588" s="1">
        <f t="shared" si="75"/>
        <v>463046.19993313274</v>
      </c>
      <c r="M588" cm="1">
        <f t="array" ref="M588">SUM(COUNTIF(E588:E4164,{"Petrol","Diesel","CNG","LPG","Electric"}))</f>
        <v>2991</v>
      </c>
      <c r="N588">
        <f t="shared" si="76"/>
        <v>2991</v>
      </c>
      <c r="O588" cm="1">
        <f t="array" ref="O588">SUM(COUNTIF(F588:F4164,{"Individual","Dealer","Trustmark Dealer"}))</f>
        <v>2991</v>
      </c>
      <c r="P588">
        <f t="shared" si="77"/>
        <v>2044</v>
      </c>
      <c r="Q588">
        <f t="shared" si="78"/>
        <v>0.61350718823136074</v>
      </c>
      <c r="R588" s="16">
        <f t="shared" si="79"/>
        <v>1205998.507658432</v>
      </c>
    </row>
    <row r="589" spans="1:18" x14ac:dyDescent="0.3">
      <c r="A589" t="s">
        <v>554</v>
      </c>
      <c r="B589">
        <v>2019</v>
      </c>
      <c r="C589" s="1">
        <v>925000</v>
      </c>
      <c r="D589">
        <v>11000</v>
      </c>
      <c r="E589" t="s">
        <v>10</v>
      </c>
      <c r="F589" t="s">
        <v>25</v>
      </c>
      <c r="G589" t="s">
        <v>12</v>
      </c>
      <c r="H589" t="s">
        <v>121</v>
      </c>
      <c r="I589">
        <f t="shared" si="72"/>
        <v>2990</v>
      </c>
      <c r="J589">
        <f t="shared" si="73"/>
        <v>7</v>
      </c>
      <c r="K589" t="str">
        <f t="shared" si="74"/>
        <v>medium</v>
      </c>
      <c r="L589" s="1">
        <f t="shared" si="75"/>
        <v>463154.24214046821</v>
      </c>
      <c r="M589" cm="1">
        <f t="array" ref="M589">SUM(COUNTIF(E589:E4165,{"Petrol","Diesel","CNG","LPG","Electric"}))</f>
        <v>2990</v>
      </c>
      <c r="N589">
        <f t="shared" si="76"/>
        <v>2990</v>
      </c>
      <c r="O589" cm="1">
        <f t="array" ref="O589">SUM(COUNTIF(F589:F4165,{"Individual","Dealer","Trustmark Dealer"}))</f>
        <v>2990</v>
      </c>
      <c r="P589">
        <f t="shared" si="77"/>
        <v>2043</v>
      </c>
      <c r="Q589">
        <f t="shared" si="78"/>
        <v>0.61337792642140465</v>
      </c>
      <c r="R589" s="16">
        <f t="shared" si="79"/>
        <v>1206131.2962999351</v>
      </c>
    </row>
    <row r="590" spans="1:18" x14ac:dyDescent="0.3">
      <c r="A590" t="s">
        <v>555</v>
      </c>
      <c r="B590">
        <v>2017</v>
      </c>
      <c r="C590" s="1">
        <v>969999</v>
      </c>
      <c r="D590">
        <v>30000</v>
      </c>
      <c r="E590" t="s">
        <v>14</v>
      </c>
      <c r="F590" t="s">
        <v>25</v>
      </c>
      <c r="G590" t="s">
        <v>12</v>
      </c>
      <c r="H590" t="s">
        <v>121</v>
      </c>
      <c r="I590">
        <f t="shared" si="72"/>
        <v>2989</v>
      </c>
      <c r="J590">
        <f t="shared" si="73"/>
        <v>9</v>
      </c>
      <c r="K590" t="str">
        <f t="shared" si="74"/>
        <v>medium</v>
      </c>
      <c r="L590" s="1">
        <f t="shared" si="75"/>
        <v>462999.72699899634</v>
      </c>
      <c r="M590" cm="1">
        <f t="array" ref="M590">SUM(COUNTIF(E590:E4166,{"Petrol","Diesel","CNG","LPG","Electric"}))</f>
        <v>2989</v>
      </c>
      <c r="N590">
        <f t="shared" si="76"/>
        <v>2989</v>
      </c>
      <c r="O590" cm="1">
        <f t="array" ref="O590">SUM(COUNTIF(F590:F4166,{"Individual","Dealer","Trustmark Dealer"}))</f>
        <v>2989</v>
      </c>
      <c r="P590">
        <f t="shared" si="77"/>
        <v>2043</v>
      </c>
      <c r="Q590">
        <f t="shared" si="78"/>
        <v>0.61324857811977251</v>
      </c>
      <c r="R590" s="16">
        <f t="shared" si="79"/>
        <v>1205716.8503370332</v>
      </c>
    </row>
    <row r="591" spans="1:18" x14ac:dyDescent="0.3">
      <c r="A591" t="s">
        <v>556</v>
      </c>
      <c r="B591">
        <v>2007</v>
      </c>
      <c r="C591" s="1">
        <v>90000</v>
      </c>
      <c r="D591">
        <v>80000</v>
      </c>
      <c r="E591" t="s">
        <v>22</v>
      </c>
      <c r="F591" t="s">
        <v>25</v>
      </c>
      <c r="G591" t="s">
        <v>12</v>
      </c>
      <c r="H591" t="s">
        <v>154</v>
      </c>
      <c r="I591">
        <f t="shared" si="72"/>
        <v>2988</v>
      </c>
      <c r="J591">
        <f t="shared" si="73"/>
        <v>19</v>
      </c>
      <c r="K591" t="str">
        <f t="shared" si="74"/>
        <v>budget</v>
      </c>
      <c r="L591" s="1">
        <f t="shared" si="75"/>
        <v>462830.04852744308</v>
      </c>
      <c r="M591" cm="1">
        <f t="array" ref="M591">SUM(COUNTIF(E591:E4167,{"Petrol","Diesel","CNG","LPG","Electric"}))</f>
        <v>2988</v>
      </c>
      <c r="N591">
        <f t="shared" si="76"/>
        <v>2988</v>
      </c>
      <c r="O591" cm="1">
        <f t="array" ref="O591">SUM(COUNTIF(F591:F4167,{"Individual","Dealer","Trustmark Dealer"}))</f>
        <v>2988</v>
      </c>
      <c r="P591">
        <f t="shared" si="77"/>
        <v>2043</v>
      </c>
      <c r="Q591">
        <f t="shared" si="78"/>
        <v>0.61311914323962513</v>
      </c>
      <c r="R591" s="16">
        <f t="shared" si="79"/>
        <v>1205468.7480229384</v>
      </c>
    </row>
    <row r="592" spans="1:18" x14ac:dyDescent="0.3">
      <c r="A592" t="s">
        <v>425</v>
      </c>
      <c r="B592">
        <v>2001</v>
      </c>
      <c r="C592" s="1">
        <v>55000</v>
      </c>
      <c r="D592">
        <v>60000</v>
      </c>
      <c r="E592" t="s">
        <v>10</v>
      </c>
      <c r="F592" t="s">
        <v>25</v>
      </c>
      <c r="G592" t="s">
        <v>12</v>
      </c>
      <c r="H592" t="s">
        <v>154</v>
      </c>
      <c r="I592">
        <f t="shared" si="72"/>
        <v>2987</v>
      </c>
      <c r="J592">
        <f t="shared" si="73"/>
        <v>25</v>
      </c>
      <c r="K592" t="str">
        <f t="shared" si="74"/>
        <v>budget</v>
      </c>
      <c r="L592" s="1">
        <f t="shared" si="75"/>
        <v>462954.86608637427</v>
      </c>
      <c r="M592" cm="1">
        <f t="array" ref="M592">SUM(COUNTIF(E592:E4168,{"Petrol","Diesel","CNG","LPG","Electric"}))</f>
        <v>2987</v>
      </c>
      <c r="N592">
        <f t="shared" si="76"/>
        <v>2987</v>
      </c>
      <c r="O592" cm="1">
        <f t="array" ref="O592">SUM(COUNTIF(F592:F4168,{"Individual","Dealer","Trustmark Dealer"}))</f>
        <v>2987</v>
      </c>
      <c r="P592">
        <f t="shared" si="77"/>
        <v>2042</v>
      </c>
      <c r="Q592">
        <f t="shared" si="78"/>
        <v>0.61332440575828595</v>
      </c>
      <c r="R592" s="16">
        <f t="shared" si="79"/>
        <v>1211552.415361648</v>
      </c>
    </row>
    <row r="593" spans="1:18" x14ac:dyDescent="0.3">
      <c r="A593" t="s">
        <v>467</v>
      </c>
      <c r="B593">
        <v>2007</v>
      </c>
      <c r="C593" s="1">
        <v>155000</v>
      </c>
      <c r="D593">
        <v>100000</v>
      </c>
      <c r="E593" t="s">
        <v>14</v>
      </c>
      <c r="F593" t="s">
        <v>25</v>
      </c>
      <c r="G593" t="s">
        <v>12</v>
      </c>
      <c r="H593" t="s">
        <v>151</v>
      </c>
      <c r="I593">
        <f t="shared" si="72"/>
        <v>2986</v>
      </c>
      <c r="J593">
        <f t="shared" si="73"/>
        <v>19</v>
      </c>
      <c r="K593" t="str">
        <f t="shared" si="74"/>
        <v>budget</v>
      </c>
      <c r="L593" s="1">
        <f t="shared" si="75"/>
        <v>463091.48861352983</v>
      </c>
      <c r="M593" cm="1">
        <f t="array" ref="M593">SUM(COUNTIF(E593:E4169,{"Petrol","Diesel","CNG","LPG","Electric"}))</f>
        <v>2986</v>
      </c>
      <c r="N593">
        <f t="shared" si="76"/>
        <v>2986</v>
      </c>
      <c r="O593" cm="1">
        <f t="array" ref="O593">SUM(COUNTIF(F593:F4169,{"Individual","Dealer","Trustmark Dealer"}))</f>
        <v>2986</v>
      </c>
      <c r="P593">
        <f t="shared" si="77"/>
        <v>2041</v>
      </c>
      <c r="Q593">
        <f t="shared" si="78"/>
        <v>0.61352980576021432</v>
      </c>
      <c r="R593" s="16">
        <f t="shared" si="79"/>
        <v>1211744.5089019383</v>
      </c>
    </row>
    <row r="594" spans="1:18" x14ac:dyDescent="0.3">
      <c r="A594" t="s">
        <v>557</v>
      </c>
      <c r="B594">
        <v>2019</v>
      </c>
      <c r="C594" s="1">
        <v>900000</v>
      </c>
      <c r="D594">
        <v>15000</v>
      </c>
      <c r="E594" t="s">
        <v>14</v>
      </c>
      <c r="F594" t="s">
        <v>25</v>
      </c>
      <c r="G594" t="s">
        <v>12</v>
      </c>
      <c r="H594" t="s">
        <v>121</v>
      </c>
      <c r="I594">
        <f t="shared" si="72"/>
        <v>2985</v>
      </c>
      <c r="J594">
        <f t="shared" si="73"/>
        <v>7</v>
      </c>
      <c r="K594" t="str">
        <f t="shared" si="74"/>
        <v>medium</v>
      </c>
      <c r="L594" s="1">
        <f t="shared" si="75"/>
        <v>463194.70184254606</v>
      </c>
      <c r="M594" cm="1">
        <f t="array" ref="M594">SUM(COUNTIF(E594:E4170,{"Petrol","Diesel","CNG","LPG","Electric"}))</f>
        <v>2985</v>
      </c>
      <c r="N594">
        <f t="shared" si="76"/>
        <v>2985</v>
      </c>
      <c r="O594" cm="1">
        <f t="array" ref="O594">SUM(COUNTIF(F594:F4170,{"Individual","Dealer","Trustmark Dealer"}))</f>
        <v>2985</v>
      </c>
      <c r="P594">
        <f t="shared" si="77"/>
        <v>2040</v>
      </c>
      <c r="Q594">
        <f t="shared" si="78"/>
        <v>0.6137353433835846</v>
      </c>
      <c r="R594" s="16">
        <f t="shared" si="79"/>
        <v>1212038.3246153696</v>
      </c>
    </row>
    <row r="595" spans="1:18" x14ac:dyDescent="0.3">
      <c r="A595" t="s">
        <v>558</v>
      </c>
      <c r="B595">
        <v>2011</v>
      </c>
      <c r="C595" s="1">
        <v>135000</v>
      </c>
      <c r="D595">
        <v>90000</v>
      </c>
      <c r="E595" t="s">
        <v>10</v>
      </c>
      <c r="F595" t="s">
        <v>25</v>
      </c>
      <c r="G595" t="s">
        <v>12</v>
      </c>
      <c r="H595" t="s">
        <v>121</v>
      </c>
      <c r="I595">
        <f t="shared" si="72"/>
        <v>2984</v>
      </c>
      <c r="J595">
        <f t="shared" si="73"/>
        <v>15</v>
      </c>
      <c r="K595" t="str">
        <f t="shared" si="74"/>
        <v>budget</v>
      </c>
      <c r="L595" s="1">
        <f t="shared" si="75"/>
        <v>463048.31936997321</v>
      </c>
      <c r="M595" cm="1">
        <f t="array" ref="M595">SUM(COUNTIF(E595:E4171,{"Petrol","Diesel","CNG","LPG","Electric"}))</f>
        <v>2984</v>
      </c>
      <c r="N595">
        <f t="shared" si="76"/>
        <v>2984</v>
      </c>
      <c r="O595" cm="1">
        <f t="array" ref="O595">SUM(COUNTIF(F595:F4171,{"Individual","Dealer","Trustmark Dealer"}))</f>
        <v>2984</v>
      </c>
      <c r="P595">
        <f t="shared" si="77"/>
        <v>2040</v>
      </c>
      <c r="Q595">
        <f t="shared" si="78"/>
        <v>0.61360589812332444</v>
      </c>
      <c r="R595" s="16">
        <f t="shared" si="79"/>
        <v>1211836.5262352102</v>
      </c>
    </row>
    <row r="596" spans="1:18" x14ac:dyDescent="0.3">
      <c r="A596" t="s">
        <v>120</v>
      </c>
      <c r="B596">
        <v>2012</v>
      </c>
      <c r="C596" s="1">
        <v>180000</v>
      </c>
      <c r="D596">
        <v>120000</v>
      </c>
      <c r="E596" t="s">
        <v>10</v>
      </c>
      <c r="F596" t="s">
        <v>25</v>
      </c>
      <c r="G596" t="s">
        <v>12</v>
      </c>
      <c r="H596" t="s">
        <v>121</v>
      </c>
      <c r="I596">
        <f t="shared" si="72"/>
        <v>2983</v>
      </c>
      <c r="J596">
        <f t="shared" si="73"/>
        <v>14</v>
      </c>
      <c r="K596" t="str">
        <f t="shared" si="74"/>
        <v>budget</v>
      </c>
      <c r="L596" s="1">
        <f t="shared" si="75"/>
        <v>463158.29198793159</v>
      </c>
      <c r="M596" cm="1">
        <f t="array" ref="M596">SUM(COUNTIF(E596:E4172,{"Petrol","Diesel","CNG","LPG","Electric"}))</f>
        <v>2983</v>
      </c>
      <c r="N596">
        <f t="shared" si="76"/>
        <v>2983</v>
      </c>
      <c r="O596" cm="1">
        <f t="array" ref="O596">SUM(COUNTIF(F596:F4172,{"Individual","Dealer","Trustmark Dealer"}))</f>
        <v>2983</v>
      </c>
      <c r="P596">
        <f t="shared" si="77"/>
        <v>2039</v>
      </c>
      <c r="Q596">
        <f t="shared" si="78"/>
        <v>0.61347636607442169</v>
      </c>
      <c r="R596" s="16">
        <f t="shared" si="79"/>
        <v>1211973.02214078</v>
      </c>
    </row>
    <row r="597" spans="1:18" x14ac:dyDescent="0.3">
      <c r="A597" t="s">
        <v>123</v>
      </c>
      <c r="B597">
        <v>2013</v>
      </c>
      <c r="C597" s="1">
        <v>495000</v>
      </c>
      <c r="D597">
        <v>100000</v>
      </c>
      <c r="E597" t="s">
        <v>14</v>
      </c>
      <c r="F597" t="s">
        <v>25</v>
      </c>
      <c r="G597" t="s">
        <v>12</v>
      </c>
      <c r="H597" t="s">
        <v>126</v>
      </c>
      <c r="I597">
        <f t="shared" si="72"/>
        <v>2982</v>
      </c>
      <c r="J597">
        <f t="shared" si="73"/>
        <v>13</v>
      </c>
      <c r="K597" t="str">
        <f t="shared" si="74"/>
        <v>budget</v>
      </c>
      <c r="L597" s="1">
        <f t="shared" si="75"/>
        <v>463253.24782025488</v>
      </c>
      <c r="M597" cm="1">
        <f t="array" ref="M597">SUM(COUNTIF(E597:E4173,{"Petrol","Diesel","CNG","LPG","Electric"}))</f>
        <v>2982</v>
      </c>
      <c r="N597">
        <f t="shared" si="76"/>
        <v>2982</v>
      </c>
      <c r="O597" cm="1">
        <f t="array" ref="O597">SUM(COUNTIF(F597:F4173,{"Individual","Dealer","Trustmark Dealer"}))</f>
        <v>2982</v>
      </c>
      <c r="P597">
        <f t="shared" si="77"/>
        <v>2038</v>
      </c>
      <c r="Q597">
        <f t="shared" si="78"/>
        <v>0.61334674714956405</v>
      </c>
      <c r="R597" s="16">
        <f t="shared" si="79"/>
        <v>1212078.262275428</v>
      </c>
    </row>
    <row r="598" spans="1:18" x14ac:dyDescent="0.3">
      <c r="A598" t="s">
        <v>179</v>
      </c>
      <c r="B598">
        <v>2009</v>
      </c>
      <c r="C598" s="1">
        <v>400000</v>
      </c>
      <c r="D598">
        <v>138000</v>
      </c>
      <c r="E598" t="s">
        <v>14</v>
      </c>
      <c r="F598" t="s">
        <v>25</v>
      </c>
      <c r="G598" t="s">
        <v>12</v>
      </c>
      <c r="H598" t="s">
        <v>154</v>
      </c>
      <c r="I598">
        <f t="shared" si="72"/>
        <v>2981</v>
      </c>
      <c r="J598">
        <f t="shared" si="73"/>
        <v>17</v>
      </c>
      <c r="K598" t="str">
        <f t="shared" si="74"/>
        <v>budget</v>
      </c>
      <c r="L598" s="1">
        <f t="shared" si="75"/>
        <v>463242.59812143573</v>
      </c>
      <c r="M598" cm="1">
        <f t="array" ref="M598">SUM(COUNTIF(E598:E4174,{"Petrol","Diesel","CNG","LPG","Electric"}))</f>
        <v>2981</v>
      </c>
      <c r="N598">
        <f t="shared" si="76"/>
        <v>2981</v>
      </c>
      <c r="O598" cm="1">
        <f t="array" ref="O598">SUM(COUNTIF(F598:F4174,{"Individual","Dealer","Trustmark Dealer"}))</f>
        <v>2981</v>
      </c>
      <c r="P598">
        <f t="shared" si="77"/>
        <v>2037</v>
      </c>
      <c r="Q598">
        <f t="shared" si="78"/>
        <v>0.61355249916135524</v>
      </c>
      <c r="R598" s="16">
        <f t="shared" si="79"/>
        <v>1212146.0151299387</v>
      </c>
    </row>
    <row r="599" spans="1:18" x14ac:dyDescent="0.3">
      <c r="A599" t="s">
        <v>467</v>
      </c>
      <c r="B599">
        <v>2008</v>
      </c>
      <c r="C599" s="1">
        <v>250000</v>
      </c>
      <c r="D599">
        <v>110000</v>
      </c>
      <c r="E599" t="s">
        <v>14</v>
      </c>
      <c r="F599" t="s">
        <v>25</v>
      </c>
      <c r="G599" t="s">
        <v>12</v>
      </c>
      <c r="H599" t="s">
        <v>126</v>
      </c>
      <c r="I599">
        <f t="shared" si="72"/>
        <v>2980</v>
      </c>
      <c r="J599">
        <f t="shared" si="73"/>
        <v>18</v>
      </c>
      <c r="K599" t="str">
        <f t="shared" si="74"/>
        <v>budget</v>
      </c>
      <c r="L599" s="1">
        <f t="shared" si="75"/>
        <v>463263.82046979864</v>
      </c>
      <c r="M599" cm="1">
        <f t="array" ref="M599">SUM(COUNTIF(E599:E4175,{"Petrol","Diesel","CNG","LPG","Electric"}))</f>
        <v>2980</v>
      </c>
      <c r="N599">
        <f t="shared" si="76"/>
        <v>2980</v>
      </c>
      <c r="O599" cm="1">
        <f t="array" ref="O599">SUM(COUNTIF(F599:F4175,{"Individual","Dealer","Trustmark Dealer"}))</f>
        <v>2980</v>
      </c>
      <c r="P599">
        <f t="shared" si="77"/>
        <v>2036</v>
      </c>
      <c r="Q599">
        <f t="shared" si="78"/>
        <v>0.61375838926174497</v>
      </c>
      <c r="R599" s="16">
        <f t="shared" si="79"/>
        <v>1212277.191654922</v>
      </c>
    </row>
    <row r="600" spans="1:18" x14ac:dyDescent="0.3">
      <c r="A600" t="s">
        <v>559</v>
      </c>
      <c r="B600">
        <v>2015</v>
      </c>
      <c r="C600" s="1">
        <v>138000</v>
      </c>
      <c r="D600">
        <v>120000</v>
      </c>
      <c r="E600" t="s">
        <v>10</v>
      </c>
      <c r="F600" t="s">
        <v>25</v>
      </c>
      <c r="G600" t="s">
        <v>12</v>
      </c>
      <c r="H600" t="s">
        <v>151</v>
      </c>
      <c r="I600">
        <f t="shared" si="72"/>
        <v>2979</v>
      </c>
      <c r="J600">
        <f t="shared" si="73"/>
        <v>11</v>
      </c>
      <c r="K600" t="str">
        <f t="shared" si="74"/>
        <v>budget</v>
      </c>
      <c r="L600" s="1">
        <f t="shared" si="75"/>
        <v>463335.4095334005</v>
      </c>
      <c r="M600" cm="1">
        <f t="array" ref="M600">SUM(COUNTIF(E600:E4176,{"Petrol","Diesel","CNG","LPG","Electric"}))</f>
        <v>2979</v>
      </c>
      <c r="N600">
        <f t="shared" si="76"/>
        <v>2979</v>
      </c>
      <c r="O600" cm="1">
        <f t="array" ref="O600">SUM(COUNTIF(F600:F4176,{"Individual","Dealer","Trustmark Dealer"}))</f>
        <v>2979</v>
      </c>
      <c r="P600">
        <f t="shared" si="77"/>
        <v>2035</v>
      </c>
      <c r="Q600">
        <f t="shared" si="78"/>
        <v>0.61396441758979525</v>
      </c>
      <c r="R600" s="16">
        <f t="shared" si="79"/>
        <v>1212508.6099097589</v>
      </c>
    </row>
    <row r="601" spans="1:18" x14ac:dyDescent="0.3">
      <c r="A601" t="s">
        <v>560</v>
      </c>
      <c r="B601">
        <v>2011</v>
      </c>
      <c r="C601" s="1">
        <v>311000</v>
      </c>
      <c r="D601">
        <v>70000</v>
      </c>
      <c r="E601" t="s">
        <v>10</v>
      </c>
      <c r="F601" t="s">
        <v>25</v>
      </c>
      <c r="G601" t="s">
        <v>19</v>
      </c>
      <c r="H601" t="s">
        <v>126</v>
      </c>
      <c r="I601">
        <f t="shared" si="72"/>
        <v>2978</v>
      </c>
      <c r="J601">
        <f t="shared" si="73"/>
        <v>15</v>
      </c>
      <c r="K601" t="str">
        <f t="shared" si="74"/>
        <v>budget</v>
      </c>
      <c r="L601" s="1">
        <f t="shared" si="75"/>
        <v>463444.65580926795</v>
      </c>
      <c r="M601" cm="1">
        <f t="array" ref="M601">SUM(COUNTIF(E601:E4177,{"Petrol","Diesel","CNG","LPG","Electric"}))</f>
        <v>2978</v>
      </c>
      <c r="N601">
        <f t="shared" si="76"/>
        <v>2978</v>
      </c>
      <c r="O601" cm="1">
        <f t="array" ref="O601">SUM(COUNTIF(F601:F4177,{"Individual","Dealer","Trustmark Dealer"}))</f>
        <v>2978</v>
      </c>
      <c r="P601">
        <f t="shared" si="77"/>
        <v>2034</v>
      </c>
      <c r="Q601">
        <f t="shared" si="78"/>
        <v>0.61417058428475491</v>
      </c>
      <c r="R601" s="16">
        <f t="shared" si="79"/>
        <v>1212643.3678627771</v>
      </c>
    </row>
    <row r="602" spans="1:18" x14ac:dyDescent="0.3">
      <c r="A602" t="s">
        <v>346</v>
      </c>
      <c r="B602">
        <v>2015</v>
      </c>
      <c r="C602" s="1">
        <v>190000</v>
      </c>
      <c r="D602">
        <v>70000</v>
      </c>
      <c r="E602" t="s">
        <v>10</v>
      </c>
      <c r="F602" t="s">
        <v>25</v>
      </c>
      <c r="G602" t="s">
        <v>12</v>
      </c>
      <c r="H602" t="s">
        <v>121</v>
      </c>
      <c r="I602">
        <f t="shared" si="72"/>
        <v>2977</v>
      </c>
      <c r="J602">
        <f t="shared" si="73"/>
        <v>11</v>
      </c>
      <c r="K602" t="str">
        <f t="shared" si="74"/>
        <v>budget</v>
      </c>
      <c r="L602" s="1">
        <f t="shared" si="75"/>
        <v>463495.86328518641</v>
      </c>
      <c r="M602" cm="1">
        <f t="array" ref="M602">SUM(COUNTIF(E602:E4178,{"Petrol","Diesel","CNG","LPG","Electric"}))</f>
        <v>2977</v>
      </c>
      <c r="N602">
        <f t="shared" si="76"/>
        <v>2977</v>
      </c>
      <c r="O602" cm="1">
        <f t="array" ref="O602">SUM(COUNTIF(F602:F4178,{"Individual","Dealer","Trustmark Dealer"}))</f>
        <v>2977</v>
      </c>
      <c r="P602">
        <f t="shared" si="77"/>
        <v>2033</v>
      </c>
      <c r="Q602">
        <f t="shared" si="78"/>
        <v>0.61437688948605984</v>
      </c>
      <c r="R602" s="16">
        <f t="shared" si="79"/>
        <v>1212657.2507394524</v>
      </c>
    </row>
    <row r="603" spans="1:18" x14ac:dyDescent="0.3">
      <c r="A603" t="s">
        <v>357</v>
      </c>
      <c r="B603">
        <v>2011</v>
      </c>
      <c r="C603" s="1">
        <v>311000</v>
      </c>
      <c r="D603">
        <v>140000</v>
      </c>
      <c r="E603" t="s">
        <v>14</v>
      </c>
      <c r="F603" t="s">
        <v>25</v>
      </c>
      <c r="G603" t="s">
        <v>12</v>
      </c>
      <c r="H603" t="s">
        <v>121</v>
      </c>
      <c r="I603">
        <f t="shared" si="72"/>
        <v>2976</v>
      </c>
      <c r="J603">
        <f t="shared" si="73"/>
        <v>15</v>
      </c>
      <c r="K603" t="str">
        <f t="shared" si="74"/>
        <v>budget</v>
      </c>
      <c r="L603" s="1">
        <f t="shared" si="75"/>
        <v>463587.76377688174</v>
      </c>
      <c r="M603" cm="1">
        <f t="array" ref="M603">SUM(COUNTIF(E603:E4179,{"Petrol","Diesel","CNG","LPG","Electric"}))</f>
        <v>2976</v>
      </c>
      <c r="N603">
        <f t="shared" si="76"/>
        <v>2976</v>
      </c>
      <c r="O603" cm="1">
        <f t="array" ref="O603">SUM(COUNTIF(F603:F4179,{"Individual","Dealer","Trustmark Dealer"}))</f>
        <v>2976</v>
      </c>
      <c r="P603">
        <f t="shared" si="77"/>
        <v>2032</v>
      </c>
      <c r="Q603">
        <f t="shared" si="78"/>
        <v>0.614247311827957</v>
      </c>
      <c r="R603" s="16">
        <f t="shared" si="79"/>
        <v>1212755.8869534903</v>
      </c>
    </row>
    <row r="604" spans="1:18" x14ac:dyDescent="0.3">
      <c r="A604" t="s">
        <v>561</v>
      </c>
      <c r="B604">
        <v>2009</v>
      </c>
      <c r="C604" s="1">
        <v>300000</v>
      </c>
      <c r="D604">
        <v>15000</v>
      </c>
      <c r="E604" t="s">
        <v>10</v>
      </c>
      <c r="F604" t="s">
        <v>25</v>
      </c>
      <c r="G604" t="s">
        <v>12</v>
      </c>
      <c r="H604" t="s">
        <v>121</v>
      </c>
      <c r="I604">
        <f t="shared" si="72"/>
        <v>2975</v>
      </c>
      <c r="J604">
        <f t="shared" si="73"/>
        <v>17</v>
      </c>
      <c r="K604" t="str">
        <f t="shared" si="74"/>
        <v>budget</v>
      </c>
      <c r="L604" s="1">
        <f t="shared" si="75"/>
        <v>463639.0537815126</v>
      </c>
      <c r="M604" cm="1">
        <f t="array" ref="M604">SUM(COUNTIF(E604:E4180,{"Petrol","Diesel","CNG","LPG","Electric"}))</f>
        <v>2975</v>
      </c>
      <c r="N604">
        <f t="shared" si="76"/>
        <v>2975</v>
      </c>
      <c r="O604" cm="1">
        <f t="array" ref="O604">SUM(COUNTIF(F604:F4180,{"Individual","Dealer","Trustmark Dealer"}))</f>
        <v>2975</v>
      </c>
      <c r="P604">
        <f t="shared" si="77"/>
        <v>2031</v>
      </c>
      <c r="Q604">
        <f t="shared" si="78"/>
        <v>0.61411764705882355</v>
      </c>
      <c r="R604" s="16">
        <f t="shared" si="79"/>
        <v>1212946.8932166775</v>
      </c>
    </row>
    <row r="605" spans="1:18" x14ac:dyDescent="0.3">
      <c r="A605" t="s">
        <v>562</v>
      </c>
      <c r="B605">
        <v>2018</v>
      </c>
      <c r="C605" s="1">
        <v>600000</v>
      </c>
      <c r="D605">
        <v>20000</v>
      </c>
      <c r="E605" t="s">
        <v>10</v>
      </c>
      <c r="F605" t="s">
        <v>25</v>
      </c>
      <c r="G605" t="s">
        <v>12</v>
      </c>
      <c r="H605" t="s">
        <v>121</v>
      </c>
      <c r="I605">
        <f t="shared" si="72"/>
        <v>2974</v>
      </c>
      <c r="J605">
        <f t="shared" si="73"/>
        <v>8</v>
      </c>
      <c r="K605" t="str">
        <f t="shared" si="74"/>
        <v>medium</v>
      </c>
      <c r="L605" s="1">
        <f t="shared" si="75"/>
        <v>463694.07700067252</v>
      </c>
      <c r="M605" cm="1">
        <f t="array" ref="M605">SUM(COUNTIF(E605:E4181,{"Petrol","Diesel","CNG","LPG","Electric"}))</f>
        <v>2974</v>
      </c>
      <c r="N605">
        <f t="shared" si="76"/>
        <v>2974</v>
      </c>
      <c r="O605" cm="1">
        <f t="array" ref="O605">SUM(COUNTIF(F605:F4181,{"Individual","Dealer","Trustmark Dealer"}))</f>
        <v>2974</v>
      </c>
      <c r="P605">
        <f t="shared" si="77"/>
        <v>2030</v>
      </c>
      <c r="Q605">
        <f t="shared" si="78"/>
        <v>0.61398789509078677</v>
      </c>
      <c r="R605" s="16">
        <f t="shared" si="79"/>
        <v>1212968.5828802097</v>
      </c>
    </row>
    <row r="606" spans="1:18" x14ac:dyDescent="0.3">
      <c r="A606" t="s">
        <v>563</v>
      </c>
      <c r="B606">
        <v>2009</v>
      </c>
      <c r="C606" s="1">
        <v>550000</v>
      </c>
      <c r="D606">
        <v>100000</v>
      </c>
      <c r="E606" t="s">
        <v>14</v>
      </c>
      <c r="F606" t="s">
        <v>25</v>
      </c>
      <c r="G606" t="s">
        <v>12</v>
      </c>
      <c r="H606" t="s">
        <v>121</v>
      </c>
      <c r="I606">
        <f t="shared" si="72"/>
        <v>2973</v>
      </c>
      <c r="J606">
        <f t="shared" si="73"/>
        <v>17</v>
      </c>
      <c r="K606" t="str">
        <f t="shared" si="74"/>
        <v>medium</v>
      </c>
      <c r="L606" s="1">
        <f t="shared" si="75"/>
        <v>463648.22906155401</v>
      </c>
      <c r="M606" cm="1">
        <f t="array" ref="M606">SUM(COUNTIF(E606:E4182,{"Petrol","Diesel","CNG","LPG","Electric"}))</f>
        <v>2973</v>
      </c>
      <c r="N606">
        <f t="shared" si="76"/>
        <v>2973</v>
      </c>
      <c r="O606" cm="1">
        <f t="array" ref="O606">SUM(COUNTIF(F606:F4182,{"Individual","Dealer","Trustmark Dealer"}))</f>
        <v>2973</v>
      </c>
      <c r="P606">
        <f t="shared" si="77"/>
        <v>2030</v>
      </c>
      <c r="Q606">
        <f t="shared" si="78"/>
        <v>0.61385805583585606</v>
      </c>
      <c r="R606" s="16">
        <f t="shared" si="79"/>
        <v>1212779.9242823999</v>
      </c>
    </row>
    <row r="607" spans="1:18" x14ac:dyDescent="0.3">
      <c r="A607" t="s">
        <v>564</v>
      </c>
      <c r="B607">
        <v>2015</v>
      </c>
      <c r="C607" s="1">
        <v>600000</v>
      </c>
      <c r="D607">
        <v>70000</v>
      </c>
      <c r="E607" t="s">
        <v>10</v>
      </c>
      <c r="F607" t="s">
        <v>25</v>
      </c>
      <c r="G607" t="s">
        <v>19</v>
      </c>
      <c r="H607" t="s">
        <v>121</v>
      </c>
      <c r="I607">
        <f t="shared" si="72"/>
        <v>2972</v>
      </c>
      <c r="J607">
        <f t="shared" si="73"/>
        <v>11</v>
      </c>
      <c r="K607" t="str">
        <f t="shared" si="74"/>
        <v>medium</v>
      </c>
      <c r="L607" s="1">
        <f t="shared" si="75"/>
        <v>463619.17395693134</v>
      </c>
      <c r="M607" cm="1">
        <f t="array" ref="M607">SUM(COUNTIF(E607:E4183,{"Petrol","Diesel","CNG","LPG","Electric"}))</f>
        <v>2972</v>
      </c>
      <c r="N607">
        <f t="shared" si="76"/>
        <v>2972</v>
      </c>
      <c r="O607" cm="1">
        <f t="array" ref="O607">SUM(COUNTIF(F607:F4183,{"Individual","Dealer","Trustmark Dealer"}))</f>
        <v>2972</v>
      </c>
      <c r="P607">
        <f t="shared" si="77"/>
        <v>2029</v>
      </c>
      <c r="Q607">
        <f t="shared" si="78"/>
        <v>0.6137281292059219</v>
      </c>
      <c r="R607" s="16">
        <f t="shared" si="79"/>
        <v>1212811.5330923651</v>
      </c>
    </row>
    <row r="608" spans="1:18" x14ac:dyDescent="0.3">
      <c r="A608" t="s">
        <v>346</v>
      </c>
      <c r="B608">
        <v>2018</v>
      </c>
      <c r="C608" s="1">
        <v>195000</v>
      </c>
      <c r="D608">
        <v>5000</v>
      </c>
      <c r="E608" t="s">
        <v>10</v>
      </c>
      <c r="F608" t="s">
        <v>25</v>
      </c>
      <c r="G608" t="s">
        <v>12</v>
      </c>
      <c r="H608" t="s">
        <v>121</v>
      </c>
      <c r="I608">
        <f t="shared" si="72"/>
        <v>2971</v>
      </c>
      <c r="J608">
        <f t="shared" si="73"/>
        <v>8</v>
      </c>
      <c r="K608" t="str">
        <f t="shared" si="74"/>
        <v>budget</v>
      </c>
      <c r="L608" s="1">
        <f t="shared" si="75"/>
        <v>463573.2699427802</v>
      </c>
      <c r="M608" cm="1">
        <f t="array" ref="M608">SUM(COUNTIF(E608:E4184,{"Petrol","Diesel","CNG","LPG","Electric"}))</f>
        <v>2971</v>
      </c>
      <c r="N608">
        <f t="shared" si="76"/>
        <v>2971</v>
      </c>
      <c r="O608" cm="1">
        <f t="array" ref="O608">SUM(COUNTIF(F608:F4184,{"Individual","Dealer","Trustmark Dealer"}))</f>
        <v>2971</v>
      </c>
      <c r="P608">
        <f t="shared" si="77"/>
        <v>2028</v>
      </c>
      <c r="Q608">
        <f t="shared" si="78"/>
        <v>0.61359811511275664</v>
      </c>
      <c r="R608" s="16">
        <f t="shared" si="79"/>
        <v>1212622.6097105588</v>
      </c>
    </row>
    <row r="609" spans="1:18" x14ac:dyDescent="0.3">
      <c r="A609" t="s">
        <v>565</v>
      </c>
      <c r="B609">
        <v>2013</v>
      </c>
      <c r="C609" s="1">
        <v>58000</v>
      </c>
      <c r="D609">
        <v>27974</v>
      </c>
      <c r="E609" t="s">
        <v>10</v>
      </c>
      <c r="F609" t="s">
        <v>25</v>
      </c>
      <c r="G609" t="s">
        <v>12</v>
      </c>
      <c r="H609" t="s">
        <v>121</v>
      </c>
      <c r="I609">
        <f t="shared" si="72"/>
        <v>2970</v>
      </c>
      <c r="J609">
        <f t="shared" si="73"/>
        <v>13</v>
      </c>
      <c r="K609" t="str">
        <f t="shared" si="74"/>
        <v>budget</v>
      </c>
      <c r="L609" s="1">
        <f t="shared" si="75"/>
        <v>463663.69865319866</v>
      </c>
      <c r="M609" cm="1">
        <f t="array" ref="M609">SUM(COUNTIF(E609:E4185,{"Petrol","Diesel","CNG","LPG","Electric"}))</f>
        <v>2970</v>
      </c>
      <c r="N609">
        <f t="shared" si="76"/>
        <v>2970</v>
      </c>
      <c r="O609" cm="1">
        <f t="array" ref="O609">SUM(COUNTIF(F609:F4185,{"Individual","Dealer","Trustmark Dealer"}))</f>
        <v>2970</v>
      </c>
      <c r="P609">
        <f t="shared" si="77"/>
        <v>2028</v>
      </c>
      <c r="Q609">
        <f t="shared" si="78"/>
        <v>0.6134680134680135</v>
      </c>
      <c r="R609" s="16">
        <f t="shared" si="79"/>
        <v>1212717.8310992834</v>
      </c>
    </row>
    <row r="610" spans="1:18" x14ac:dyDescent="0.3">
      <c r="A610" t="s">
        <v>346</v>
      </c>
      <c r="B610">
        <v>2018</v>
      </c>
      <c r="C610" s="1">
        <v>183000</v>
      </c>
      <c r="D610">
        <v>40000</v>
      </c>
      <c r="E610" t="s">
        <v>10</v>
      </c>
      <c r="F610" t="s">
        <v>25</v>
      </c>
      <c r="G610" t="s">
        <v>12</v>
      </c>
      <c r="H610" t="s">
        <v>121</v>
      </c>
      <c r="I610">
        <f t="shared" si="72"/>
        <v>2969</v>
      </c>
      <c r="J610">
        <f t="shared" si="73"/>
        <v>8</v>
      </c>
      <c r="K610" t="str">
        <f t="shared" si="74"/>
        <v>budget</v>
      </c>
      <c r="L610" s="1">
        <f t="shared" si="75"/>
        <v>463800.3317615359</v>
      </c>
      <c r="M610" cm="1">
        <f t="array" ref="M610">SUM(COUNTIF(E610:E4186,{"Petrol","Diesel","CNG","LPG","Electric"}))</f>
        <v>2969</v>
      </c>
      <c r="N610">
        <f t="shared" si="76"/>
        <v>2969</v>
      </c>
      <c r="O610" cm="1">
        <f t="array" ref="O610">SUM(COUNTIF(F610:F4186,{"Individual","Dealer","Trustmark Dealer"}))</f>
        <v>2969</v>
      </c>
      <c r="P610">
        <f t="shared" si="77"/>
        <v>2027</v>
      </c>
      <c r="Q610">
        <f t="shared" si="78"/>
        <v>0.61333782418322669</v>
      </c>
      <c r="R610" s="16">
        <f t="shared" si="79"/>
        <v>1212909.4617942465</v>
      </c>
    </row>
    <row r="611" spans="1:18" x14ac:dyDescent="0.3">
      <c r="A611" t="s">
        <v>566</v>
      </c>
      <c r="B611">
        <v>2007</v>
      </c>
      <c r="C611" s="1">
        <v>95000</v>
      </c>
      <c r="D611">
        <v>80000</v>
      </c>
      <c r="E611" t="s">
        <v>10</v>
      </c>
      <c r="F611" t="s">
        <v>25</v>
      </c>
      <c r="G611" t="s">
        <v>12</v>
      </c>
      <c r="H611" t="s">
        <v>121</v>
      </c>
      <c r="I611">
        <f t="shared" si="72"/>
        <v>2968</v>
      </c>
      <c r="J611">
        <f t="shared" si="73"/>
        <v>19</v>
      </c>
      <c r="K611" t="str">
        <f t="shared" si="74"/>
        <v>budget</v>
      </c>
      <c r="L611" s="1">
        <f t="shared" si="75"/>
        <v>463894.94103773584</v>
      </c>
      <c r="M611" cm="1">
        <f t="array" ref="M611">SUM(COUNTIF(E611:E4187,{"Petrol","Diesel","CNG","LPG","Electric"}))</f>
        <v>2968</v>
      </c>
      <c r="N611">
        <f t="shared" si="76"/>
        <v>2968</v>
      </c>
      <c r="O611" cm="1">
        <f t="array" ref="O611">SUM(COUNTIF(F611:F4187,{"Individual","Dealer","Trustmark Dealer"}))</f>
        <v>2968</v>
      </c>
      <c r="P611">
        <f t="shared" si="77"/>
        <v>2027</v>
      </c>
      <c r="Q611">
        <f t="shared" si="78"/>
        <v>0.6132075471698113</v>
      </c>
      <c r="R611" s="16">
        <f t="shared" si="79"/>
        <v>1213013.4576519311</v>
      </c>
    </row>
    <row r="612" spans="1:18" x14ac:dyDescent="0.3">
      <c r="A612" t="s">
        <v>567</v>
      </c>
      <c r="B612">
        <v>2013</v>
      </c>
      <c r="C612" s="1">
        <v>250000</v>
      </c>
      <c r="D612">
        <v>38000</v>
      </c>
      <c r="E612" t="s">
        <v>10</v>
      </c>
      <c r="F612" t="s">
        <v>25</v>
      </c>
      <c r="G612" t="s">
        <v>12</v>
      </c>
      <c r="H612" t="s">
        <v>121</v>
      </c>
      <c r="I612">
        <f t="shared" si="72"/>
        <v>2967</v>
      </c>
      <c r="J612">
        <f t="shared" si="73"/>
        <v>13</v>
      </c>
      <c r="K612" t="str">
        <f t="shared" si="74"/>
        <v>budget</v>
      </c>
      <c r="L612" s="1">
        <f t="shared" si="75"/>
        <v>464019.27367711492</v>
      </c>
      <c r="M612" cm="1">
        <f t="array" ref="M612">SUM(COUNTIF(E612:E4188,{"Petrol","Diesel","CNG","LPG","Electric"}))</f>
        <v>2967</v>
      </c>
      <c r="N612">
        <f t="shared" si="76"/>
        <v>2967</v>
      </c>
      <c r="O612" cm="1">
        <f t="array" ref="O612">SUM(COUNTIF(F612:F4188,{"Individual","Dealer","Trustmark Dealer"}))</f>
        <v>2967</v>
      </c>
      <c r="P612">
        <f t="shared" si="77"/>
        <v>2026</v>
      </c>
      <c r="Q612">
        <f t="shared" si="78"/>
        <v>0.61307718233906305</v>
      </c>
      <c r="R612" s="16">
        <f t="shared" si="79"/>
        <v>1213179.5280991411</v>
      </c>
    </row>
    <row r="613" spans="1:18" x14ac:dyDescent="0.3">
      <c r="A613" t="s">
        <v>464</v>
      </c>
      <c r="B613">
        <v>2014</v>
      </c>
      <c r="C613" s="1">
        <v>400000</v>
      </c>
      <c r="D613">
        <v>35000</v>
      </c>
      <c r="E613" t="s">
        <v>10</v>
      </c>
      <c r="F613" t="s">
        <v>25</v>
      </c>
      <c r="G613" t="s">
        <v>12</v>
      </c>
      <c r="H613" t="s">
        <v>121</v>
      </c>
      <c r="I613">
        <f t="shared" si="72"/>
        <v>2966</v>
      </c>
      <c r="J613">
        <f t="shared" si="73"/>
        <v>12</v>
      </c>
      <c r="K613" t="str">
        <f t="shared" si="74"/>
        <v>budget</v>
      </c>
      <c r="L613" s="1">
        <f t="shared" si="75"/>
        <v>464091.43122049898</v>
      </c>
      <c r="M613" cm="1">
        <f t="array" ref="M613">SUM(COUNTIF(E613:E4189,{"Petrol","Diesel","CNG","LPG","Electric"}))</f>
        <v>2966</v>
      </c>
      <c r="N613">
        <f t="shared" si="76"/>
        <v>2966</v>
      </c>
      <c r="O613" cm="1">
        <f t="array" ref="O613">SUM(COUNTIF(F613:F4189,{"Individual","Dealer","Trustmark Dealer"}))</f>
        <v>2966</v>
      </c>
      <c r="P613">
        <f t="shared" si="77"/>
        <v>2025</v>
      </c>
      <c r="Q613">
        <f t="shared" si="78"/>
        <v>0.61294672960215779</v>
      </c>
      <c r="R613" s="16">
        <f t="shared" si="79"/>
        <v>1213236.6775188115</v>
      </c>
    </row>
    <row r="614" spans="1:18" x14ac:dyDescent="0.3">
      <c r="A614" t="s">
        <v>348</v>
      </c>
      <c r="B614">
        <v>2012</v>
      </c>
      <c r="C614" s="1">
        <v>409999</v>
      </c>
      <c r="D614">
        <v>60000</v>
      </c>
      <c r="E614" t="s">
        <v>14</v>
      </c>
      <c r="F614" t="s">
        <v>25</v>
      </c>
      <c r="G614" t="s">
        <v>12</v>
      </c>
      <c r="H614" t="s">
        <v>126</v>
      </c>
      <c r="I614">
        <f t="shared" si="72"/>
        <v>2965</v>
      </c>
      <c r="J614">
        <f t="shared" si="73"/>
        <v>14</v>
      </c>
      <c r="K614" t="str">
        <f t="shared" si="74"/>
        <v>budget</v>
      </c>
      <c r="L614" s="1">
        <f t="shared" si="75"/>
        <v>464113.04721753794</v>
      </c>
      <c r="M614" cm="1">
        <f t="array" ref="M614">SUM(COUNTIF(E614:E4190,{"Petrol","Diesel","CNG","LPG","Electric"}))</f>
        <v>2965</v>
      </c>
      <c r="N614">
        <f t="shared" si="76"/>
        <v>2965</v>
      </c>
      <c r="O614" cm="1">
        <f t="array" ref="O614">SUM(COUNTIF(F614:F4190,{"Individual","Dealer","Trustmark Dealer"}))</f>
        <v>2965</v>
      </c>
      <c r="P614">
        <f t="shared" si="77"/>
        <v>2024</v>
      </c>
      <c r="Q614">
        <f t="shared" si="78"/>
        <v>0.61281618887015177</v>
      </c>
      <c r="R614" s="16">
        <f t="shared" si="79"/>
        <v>1213188.1992421043</v>
      </c>
    </row>
    <row r="615" spans="1:18" x14ac:dyDescent="0.3">
      <c r="A615" t="s">
        <v>568</v>
      </c>
      <c r="B615">
        <v>2004</v>
      </c>
      <c r="C615" s="1">
        <v>120000</v>
      </c>
      <c r="D615">
        <v>120000</v>
      </c>
      <c r="E615" t="s">
        <v>14</v>
      </c>
      <c r="F615" t="s">
        <v>25</v>
      </c>
      <c r="G615" t="s">
        <v>12</v>
      </c>
      <c r="H615" t="s">
        <v>126</v>
      </c>
      <c r="I615">
        <f t="shared" si="72"/>
        <v>2964</v>
      </c>
      <c r="J615">
        <f t="shared" si="73"/>
        <v>22</v>
      </c>
      <c r="K615" t="str">
        <f t="shared" si="74"/>
        <v>budget</v>
      </c>
      <c r="L615" s="1">
        <f t="shared" si="75"/>
        <v>464131.30431848852</v>
      </c>
      <c r="M615" cm="1">
        <f t="array" ref="M615">SUM(COUNTIF(E615:E4191,{"Petrol","Diesel","CNG","LPG","Electric"}))</f>
        <v>2964</v>
      </c>
      <c r="N615">
        <f t="shared" si="76"/>
        <v>2964</v>
      </c>
      <c r="O615" cm="1">
        <f t="array" ref="O615">SUM(COUNTIF(F615:F4191,{"Individual","Dealer","Trustmark Dealer"}))</f>
        <v>2964</v>
      </c>
      <c r="P615">
        <f t="shared" si="77"/>
        <v>2023</v>
      </c>
      <c r="Q615">
        <f t="shared" si="78"/>
        <v>0.61302294197031038</v>
      </c>
      <c r="R615" s="16">
        <f t="shared" si="79"/>
        <v>1213313.4338659868</v>
      </c>
    </row>
    <row r="616" spans="1:18" x14ac:dyDescent="0.3">
      <c r="A616" t="s">
        <v>569</v>
      </c>
      <c r="B616">
        <v>2018</v>
      </c>
      <c r="C616" s="1">
        <v>600000</v>
      </c>
      <c r="D616">
        <v>18000</v>
      </c>
      <c r="E616" t="s">
        <v>10</v>
      </c>
      <c r="F616" t="s">
        <v>25</v>
      </c>
      <c r="G616" t="s">
        <v>19</v>
      </c>
      <c r="H616" t="s">
        <v>121</v>
      </c>
      <c r="I616">
        <f t="shared" si="72"/>
        <v>2963</v>
      </c>
      <c r="J616">
        <f t="shared" si="73"/>
        <v>8</v>
      </c>
      <c r="K616" t="str">
        <f t="shared" si="74"/>
        <v>medium</v>
      </c>
      <c r="L616" s="1">
        <f t="shared" si="75"/>
        <v>464247.44718191022</v>
      </c>
      <c r="M616" cm="1">
        <f t="array" ref="M616">SUM(COUNTIF(E616:E4192,{"Petrol","Diesel","CNG","LPG","Electric"}))</f>
        <v>2963</v>
      </c>
      <c r="N616">
        <f t="shared" si="76"/>
        <v>2963</v>
      </c>
      <c r="O616" cm="1">
        <f t="array" ref="O616">SUM(COUNTIF(F616:F4192,{"Individual","Dealer","Trustmark Dealer"}))</f>
        <v>2963</v>
      </c>
      <c r="P616">
        <f t="shared" si="77"/>
        <v>2022</v>
      </c>
      <c r="Q616">
        <f t="shared" si="78"/>
        <v>0.61322983462706715</v>
      </c>
      <c r="R616" s="16">
        <f t="shared" si="79"/>
        <v>1213632.8152920413</v>
      </c>
    </row>
    <row r="617" spans="1:18" x14ac:dyDescent="0.3">
      <c r="A617" t="s">
        <v>570</v>
      </c>
      <c r="B617">
        <v>2016</v>
      </c>
      <c r="C617" s="1">
        <v>600000</v>
      </c>
      <c r="D617">
        <v>10000</v>
      </c>
      <c r="E617" t="s">
        <v>10</v>
      </c>
      <c r="F617" t="s">
        <v>25</v>
      </c>
      <c r="G617" t="s">
        <v>12</v>
      </c>
      <c r="H617" t="s">
        <v>121</v>
      </c>
      <c r="I617">
        <f t="shared" si="72"/>
        <v>2962</v>
      </c>
      <c r="J617">
        <f t="shared" si="73"/>
        <v>10</v>
      </c>
      <c r="K617" t="str">
        <f t="shared" si="74"/>
        <v>medium</v>
      </c>
      <c r="L617" s="1">
        <f t="shared" si="75"/>
        <v>464201.61580013507</v>
      </c>
      <c r="M617" cm="1">
        <f t="array" ref="M617">SUM(COUNTIF(E617:E4193,{"Petrol","Diesel","CNG","LPG","Electric"}))</f>
        <v>2962</v>
      </c>
      <c r="N617">
        <f t="shared" si="76"/>
        <v>2962</v>
      </c>
      <c r="O617" cm="1">
        <f t="array" ref="O617">SUM(COUNTIF(F617:F4193,{"Individual","Dealer","Trustmark Dealer"}))</f>
        <v>2962</v>
      </c>
      <c r="P617">
        <f t="shared" si="77"/>
        <v>2022</v>
      </c>
      <c r="Q617">
        <f t="shared" si="78"/>
        <v>0.61309925725860903</v>
      </c>
      <c r="R617" s="16">
        <f t="shared" si="79"/>
        <v>1213443.224916213</v>
      </c>
    </row>
    <row r="618" spans="1:18" x14ac:dyDescent="0.3">
      <c r="A618" t="s">
        <v>300</v>
      </c>
      <c r="B618">
        <v>2015</v>
      </c>
      <c r="C618" s="1">
        <v>825000</v>
      </c>
      <c r="D618">
        <v>90000</v>
      </c>
      <c r="E618" t="s">
        <v>14</v>
      </c>
      <c r="F618" t="s">
        <v>25</v>
      </c>
      <c r="G618" t="s">
        <v>12</v>
      </c>
      <c r="H618" t="s">
        <v>154</v>
      </c>
      <c r="I618">
        <f t="shared" si="72"/>
        <v>2961</v>
      </c>
      <c r="J618">
        <f t="shared" si="73"/>
        <v>11</v>
      </c>
      <c r="K618" t="str">
        <f t="shared" si="74"/>
        <v>medium</v>
      </c>
      <c r="L618" s="1">
        <f t="shared" si="75"/>
        <v>464155.75346166838</v>
      </c>
      <c r="M618" cm="1">
        <f t="array" ref="M618">SUM(COUNTIF(E618:E4194,{"Petrol","Diesel","CNG","LPG","Electric"}))</f>
        <v>2961</v>
      </c>
      <c r="N618">
        <f t="shared" si="76"/>
        <v>2961</v>
      </c>
      <c r="O618" cm="1">
        <f t="array" ref="O618">SUM(COUNTIF(F618:F4194,{"Individual","Dealer","Trustmark Dealer"}))</f>
        <v>2961</v>
      </c>
      <c r="P618">
        <f t="shared" si="77"/>
        <v>2022</v>
      </c>
      <c r="Q618">
        <f t="shared" si="78"/>
        <v>0.61296859169199591</v>
      </c>
      <c r="R618" s="16">
        <f t="shared" si="79"/>
        <v>1213253.3669463466</v>
      </c>
    </row>
    <row r="619" spans="1:18" x14ac:dyDescent="0.3">
      <c r="A619" t="s">
        <v>174</v>
      </c>
      <c r="B619">
        <v>2016</v>
      </c>
      <c r="C619" s="1">
        <v>625000</v>
      </c>
      <c r="D619">
        <v>80000</v>
      </c>
      <c r="E619" t="s">
        <v>14</v>
      </c>
      <c r="F619" t="s">
        <v>25</v>
      </c>
      <c r="G619" t="s">
        <v>12</v>
      </c>
      <c r="H619" t="s">
        <v>126</v>
      </c>
      <c r="I619">
        <f t="shared" si="72"/>
        <v>2960</v>
      </c>
      <c r="J619">
        <f t="shared" si="73"/>
        <v>10</v>
      </c>
      <c r="K619" t="str">
        <f t="shared" si="74"/>
        <v>medium</v>
      </c>
      <c r="L619" s="1">
        <f t="shared" si="75"/>
        <v>464033.84662162163</v>
      </c>
      <c r="M619" cm="1">
        <f t="array" ref="M619">SUM(COUNTIF(E619:E4195,{"Petrol","Diesel","CNG","LPG","Electric"}))</f>
        <v>2960</v>
      </c>
      <c r="N619">
        <f t="shared" si="76"/>
        <v>2960</v>
      </c>
      <c r="O619" cm="1">
        <f t="array" ref="O619">SUM(COUNTIF(F619:F4195,{"Individual","Dealer","Trustmark Dealer"}))</f>
        <v>2960</v>
      </c>
      <c r="P619">
        <f t="shared" si="77"/>
        <v>2021</v>
      </c>
      <c r="Q619">
        <f t="shared" si="78"/>
        <v>0.61317567567567566</v>
      </c>
      <c r="R619" s="16">
        <f t="shared" si="79"/>
        <v>1213101.2883743104</v>
      </c>
    </row>
    <row r="620" spans="1:18" x14ac:dyDescent="0.3">
      <c r="A620" t="s">
        <v>571</v>
      </c>
      <c r="B620">
        <v>2020</v>
      </c>
      <c r="C620" s="1">
        <v>700000</v>
      </c>
      <c r="D620">
        <v>1400</v>
      </c>
      <c r="E620" t="s">
        <v>14</v>
      </c>
      <c r="F620" t="s">
        <v>25</v>
      </c>
      <c r="G620" t="s">
        <v>12</v>
      </c>
      <c r="H620" t="s">
        <v>121</v>
      </c>
      <c r="I620">
        <f t="shared" si="72"/>
        <v>2959</v>
      </c>
      <c r="J620">
        <f t="shared" si="73"/>
        <v>6</v>
      </c>
      <c r="K620" t="str">
        <f t="shared" si="74"/>
        <v>medium</v>
      </c>
      <c r="L620" s="1">
        <f t="shared" si="75"/>
        <v>463979.44778641436</v>
      </c>
      <c r="M620" cm="1">
        <f t="array" ref="M620">SUM(COUNTIF(E620:E4196,{"Petrol","Diesel","CNG","LPG","Electric"}))</f>
        <v>2959</v>
      </c>
      <c r="N620">
        <f t="shared" si="76"/>
        <v>2959</v>
      </c>
      <c r="O620" cm="1">
        <f t="array" ref="O620">SUM(COUNTIF(F620:F4196,{"Individual","Dealer","Trustmark Dealer"}))</f>
        <v>2959</v>
      </c>
      <c r="P620">
        <f t="shared" si="77"/>
        <v>2021</v>
      </c>
      <c r="Q620">
        <f t="shared" si="78"/>
        <v>0.61338289962825276</v>
      </c>
      <c r="R620" s="16">
        <f t="shared" si="79"/>
        <v>1213082.9645530153</v>
      </c>
    </row>
    <row r="621" spans="1:18" x14ac:dyDescent="0.3">
      <c r="A621" t="s">
        <v>458</v>
      </c>
      <c r="B621">
        <v>2011</v>
      </c>
      <c r="C621" s="1">
        <v>160000</v>
      </c>
      <c r="D621">
        <v>60000</v>
      </c>
      <c r="E621" t="s">
        <v>10</v>
      </c>
      <c r="F621" t="s">
        <v>25</v>
      </c>
      <c r="G621" t="s">
        <v>12</v>
      </c>
      <c r="H621" t="s">
        <v>121</v>
      </c>
      <c r="I621">
        <f t="shared" si="72"/>
        <v>2958</v>
      </c>
      <c r="J621">
        <f t="shared" si="73"/>
        <v>15</v>
      </c>
      <c r="K621" t="str">
        <f t="shared" si="74"/>
        <v>budget</v>
      </c>
      <c r="L621" s="1">
        <f t="shared" si="75"/>
        <v>463899.65720081137</v>
      </c>
      <c r="M621" cm="1">
        <f t="array" ref="M621">SUM(COUNTIF(E621:E4197,{"Petrol","Diesel","CNG","LPG","Electric"}))</f>
        <v>2958</v>
      </c>
      <c r="N621">
        <f t="shared" si="76"/>
        <v>2958</v>
      </c>
      <c r="O621" cm="1">
        <f t="array" ref="O621">SUM(COUNTIF(F621:F4197,{"Individual","Dealer","Trustmark Dealer"}))</f>
        <v>2958</v>
      </c>
      <c r="P621">
        <f t="shared" si="77"/>
        <v>2021</v>
      </c>
      <c r="Q621">
        <f t="shared" si="78"/>
        <v>0.61325219743069637</v>
      </c>
      <c r="R621" s="16">
        <f t="shared" si="79"/>
        <v>1213014.3480724418</v>
      </c>
    </row>
    <row r="622" spans="1:18" x14ac:dyDescent="0.3">
      <c r="A622" t="s">
        <v>277</v>
      </c>
      <c r="B622">
        <v>2011</v>
      </c>
      <c r="C622" s="1">
        <v>114999</v>
      </c>
      <c r="D622">
        <v>60000</v>
      </c>
      <c r="E622" t="s">
        <v>10</v>
      </c>
      <c r="F622" t="s">
        <v>25</v>
      </c>
      <c r="G622" t="s">
        <v>12</v>
      </c>
      <c r="H622" t="s">
        <v>154</v>
      </c>
      <c r="I622">
        <f t="shared" si="72"/>
        <v>2957</v>
      </c>
      <c r="J622">
        <f t="shared" si="73"/>
        <v>15</v>
      </c>
      <c r="K622" t="str">
        <f t="shared" si="74"/>
        <v>budget</v>
      </c>
      <c r="L622" s="1">
        <f t="shared" si="75"/>
        <v>464002.43016570847</v>
      </c>
      <c r="M622" cm="1">
        <f t="array" ref="M622">SUM(COUNTIF(E622:E4198,{"Petrol","Diesel","CNG","LPG","Electric"}))</f>
        <v>2957</v>
      </c>
      <c r="N622">
        <f t="shared" si="76"/>
        <v>2957</v>
      </c>
      <c r="O622" cm="1">
        <f t="array" ref="O622">SUM(COUNTIF(F622:F4198,{"Individual","Dealer","Trustmark Dealer"}))</f>
        <v>2957</v>
      </c>
      <c r="P622">
        <f t="shared" si="77"/>
        <v>2020</v>
      </c>
      <c r="Q622">
        <f t="shared" si="78"/>
        <v>0.61312140683124794</v>
      </c>
      <c r="R622" s="16">
        <f t="shared" si="79"/>
        <v>1213134.9564048781</v>
      </c>
    </row>
    <row r="623" spans="1:18" x14ac:dyDescent="0.3">
      <c r="A623" t="s">
        <v>122</v>
      </c>
      <c r="B623">
        <v>2009</v>
      </c>
      <c r="C623" s="1">
        <v>150000</v>
      </c>
      <c r="D623">
        <v>53000</v>
      </c>
      <c r="E623" t="s">
        <v>10</v>
      </c>
      <c r="F623" t="s">
        <v>25</v>
      </c>
      <c r="G623" t="s">
        <v>12</v>
      </c>
      <c r="H623" t="s">
        <v>121</v>
      </c>
      <c r="I623">
        <f t="shared" si="72"/>
        <v>2956</v>
      </c>
      <c r="J623">
        <f t="shared" si="73"/>
        <v>17</v>
      </c>
      <c r="K623" t="str">
        <f t="shared" si="74"/>
        <v>budget</v>
      </c>
      <c r="L623" s="1">
        <f t="shared" si="75"/>
        <v>464120.49627875508</v>
      </c>
      <c r="M623" cm="1">
        <f t="array" ref="M623">SUM(COUNTIF(E623:E4199,{"Petrol","Diesel","CNG","LPG","Electric"}))</f>
        <v>2956</v>
      </c>
      <c r="N623">
        <f t="shared" si="76"/>
        <v>2956</v>
      </c>
      <c r="O623" cm="1">
        <f t="array" ref="O623">SUM(COUNTIF(F623:F4199,{"Individual","Dealer","Trustmark Dealer"}))</f>
        <v>2956</v>
      </c>
      <c r="P623">
        <f t="shared" si="77"/>
        <v>2019</v>
      </c>
      <c r="Q623">
        <f t="shared" si="78"/>
        <v>0.6133288227334236</v>
      </c>
      <c r="R623" s="16">
        <f t="shared" si="79"/>
        <v>1213287.5380353108</v>
      </c>
    </row>
    <row r="624" spans="1:18" x14ac:dyDescent="0.3">
      <c r="A624" t="s">
        <v>572</v>
      </c>
      <c r="B624">
        <v>2010</v>
      </c>
      <c r="C624" s="1">
        <v>250000</v>
      </c>
      <c r="D624">
        <v>100000</v>
      </c>
      <c r="E624" t="s">
        <v>14</v>
      </c>
      <c r="F624" t="s">
        <v>11</v>
      </c>
      <c r="G624" t="s">
        <v>12</v>
      </c>
      <c r="H624" t="s">
        <v>121</v>
      </c>
      <c r="I624">
        <f t="shared" si="72"/>
        <v>2955</v>
      </c>
      <c r="J624">
        <f t="shared" si="73"/>
        <v>16</v>
      </c>
      <c r="K624" t="str">
        <f t="shared" si="74"/>
        <v>budget</v>
      </c>
      <c r="L624" s="1">
        <f t="shared" si="75"/>
        <v>464226.7976311337</v>
      </c>
      <c r="M624" cm="1">
        <f t="array" ref="M624">SUM(COUNTIF(E624:E4200,{"Petrol","Diesel","CNG","LPG","Electric"}))</f>
        <v>2955</v>
      </c>
      <c r="N624">
        <f t="shared" si="76"/>
        <v>2955</v>
      </c>
      <c r="O624" cm="1">
        <f t="array" ref="O624">SUM(COUNTIF(F624:F4200,{"Individual","Dealer","Trustmark Dealer"}))</f>
        <v>2955</v>
      </c>
      <c r="P624">
        <f t="shared" si="77"/>
        <v>2018</v>
      </c>
      <c r="Q624">
        <f t="shared" si="78"/>
        <v>0.6131979695431472</v>
      </c>
      <c r="R624" s="16">
        <f t="shared" si="79"/>
        <v>1213415.5822988839</v>
      </c>
    </row>
    <row r="625" spans="1:18" x14ac:dyDescent="0.3">
      <c r="A625" t="s">
        <v>123</v>
      </c>
      <c r="B625">
        <v>2012</v>
      </c>
      <c r="C625" s="1">
        <v>390000</v>
      </c>
      <c r="D625">
        <v>86000</v>
      </c>
      <c r="E625" t="s">
        <v>14</v>
      </c>
      <c r="F625" t="s">
        <v>11</v>
      </c>
      <c r="G625" t="s">
        <v>12</v>
      </c>
      <c r="H625" t="s">
        <v>126</v>
      </c>
      <c r="I625">
        <f t="shared" si="72"/>
        <v>2954</v>
      </c>
      <c r="J625">
        <f t="shared" si="73"/>
        <v>14</v>
      </c>
      <c r="K625" t="str">
        <f t="shared" si="74"/>
        <v>budget</v>
      </c>
      <c r="L625" s="1">
        <f t="shared" si="75"/>
        <v>464299.31855111715</v>
      </c>
      <c r="M625" cm="1">
        <f t="array" ref="M625">SUM(COUNTIF(E625:E4201,{"Petrol","Diesel","CNG","LPG","Electric"}))</f>
        <v>2954</v>
      </c>
      <c r="N625">
        <f t="shared" si="76"/>
        <v>2954</v>
      </c>
      <c r="O625" cm="1">
        <f t="array" ref="O625">SUM(COUNTIF(F625:F4201,{"Individual","Dealer","Trustmark Dealer"}))</f>
        <v>2954</v>
      </c>
      <c r="P625">
        <f t="shared" si="77"/>
        <v>2017</v>
      </c>
      <c r="Q625">
        <f t="shared" si="78"/>
        <v>0.61306702775897093</v>
      </c>
      <c r="R625" s="16">
        <f t="shared" si="79"/>
        <v>1213648.6846426157</v>
      </c>
    </row>
    <row r="626" spans="1:18" x14ac:dyDescent="0.3">
      <c r="A626" t="s">
        <v>469</v>
      </c>
      <c r="B626">
        <v>2015</v>
      </c>
      <c r="C626" s="1">
        <v>650000</v>
      </c>
      <c r="D626">
        <v>100000</v>
      </c>
      <c r="E626" t="s">
        <v>14</v>
      </c>
      <c r="F626" t="s">
        <v>25</v>
      </c>
      <c r="G626" t="s">
        <v>12</v>
      </c>
      <c r="H626" t="s">
        <v>121</v>
      </c>
      <c r="I626">
        <f t="shared" si="72"/>
        <v>2953</v>
      </c>
      <c r="J626">
        <f t="shared" si="73"/>
        <v>11</v>
      </c>
      <c r="K626" t="str">
        <f t="shared" si="74"/>
        <v>medium</v>
      </c>
      <c r="L626" s="1">
        <f t="shared" si="75"/>
        <v>464324.47917372163</v>
      </c>
      <c r="M626" cm="1">
        <f t="array" ref="M626">SUM(COUNTIF(E626:E4202,{"Petrol","Diesel","CNG","LPG","Electric"}))</f>
        <v>2953</v>
      </c>
      <c r="N626">
        <f t="shared" si="76"/>
        <v>2953</v>
      </c>
      <c r="O626" cm="1">
        <f t="array" ref="O626">SUM(COUNTIF(F626:F4202,{"Individual","Dealer","Trustmark Dealer"}))</f>
        <v>2953</v>
      </c>
      <c r="P626">
        <f t="shared" si="77"/>
        <v>2016</v>
      </c>
      <c r="Q626">
        <f t="shared" si="78"/>
        <v>0.61327463596342702</v>
      </c>
      <c r="R626" s="16">
        <f t="shared" si="79"/>
        <v>1213788.1401438559</v>
      </c>
    </row>
    <row r="627" spans="1:18" x14ac:dyDescent="0.3">
      <c r="A627" t="s">
        <v>573</v>
      </c>
      <c r="B627">
        <v>2016</v>
      </c>
      <c r="C627" s="1">
        <v>600000</v>
      </c>
      <c r="D627">
        <v>30000</v>
      </c>
      <c r="E627" t="s">
        <v>14</v>
      </c>
      <c r="F627" t="s">
        <v>25</v>
      </c>
      <c r="G627" t="s">
        <v>12</v>
      </c>
      <c r="H627" t="s">
        <v>121</v>
      </c>
      <c r="I627">
        <f t="shared" si="72"/>
        <v>2952</v>
      </c>
      <c r="J627">
        <f t="shared" si="73"/>
        <v>10</v>
      </c>
      <c r="K627" t="str">
        <f t="shared" si="74"/>
        <v>medium</v>
      </c>
      <c r="L627" s="1">
        <f t="shared" si="75"/>
        <v>464261.58096205961</v>
      </c>
      <c r="M627" cm="1">
        <f t="array" ref="M627">SUM(COUNTIF(E627:E4203,{"Petrol","Diesel","CNG","LPG","Electric"}))</f>
        <v>2952</v>
      </c>
      <c r="N627">
        <f t="shared" si="76"/>
        <v>2952</v>
      </c>
      <c r="O627" cm="1">
        <f t="array" ref="O627">SUM(COUNTIF(F627:F4203,{"Individual","Dealer","Trustmark Dealer"}))</f>
        <v>2952</v>
      </c>
      <c r="P627">
        <f t="shared" si="77"/>
        <v>2015</v>
      </c>
      <c r="Q627">
        <f t="shared" si="78"/>
        <v>0.61314363143631434</v>
      </c>
      <c r="R627" s="16">
        <f t="shared" si="79"/>
        <v>1213753.169124614</v>
      </c>
    </row>
    <row r="628" spans="1:18" x14ac:dyDescent="0.3">
      <c r="A628" t="s">
        <v>289</v>
      </c>
      <c r="B628">
        <v>2011</v>
      </c>
      <c r="C628" s="1">
        <v>250000</v>
      </c>
      <c r="D628">
        <v>120000</v>
      </c>
      <c r="E628" t="s">
        <v>10</v>
      </c>
      <c r="F628" t="s">
        <v>25</v>
      </c>
      <c r="G628" t="s">
        <v>12</v>
      </c>
      <c r="H628" t="s">
        <v>121</v>
      </c>
      <c r="I628">
        <f t="shared" si="72"/>
        <v>2951</v>
      </c>
      <c r="J628">
        <f t="shared" si="73"/>
        <v>15</v>
      </c>
      <c r="K628" t="str">
        <f t="shared" si="74"/>
        <v>budget</v>
      </c>
      <c r="L628" s="1">
        <f t="shared" si="75"/>
        <v>464215.58353100641</v>
      </c>
      <c r="M628" cm="1">
        <f t="array" ref="M628">SUM(COUNTIF(E628:E4204,{"Petrol","Diesel","CNG","LPG","Electric"}))</f>
        <v>2951</v>
      </c>
      <c r="N628">
        <f t="shared" si="76"/>
        <v>2951</v>
      </c>
      <c r="O628" cm="1">
        <f t="array" ref="O628">SUM(COUNTIF(F628:F4204,{"Individual","Dealer","Trustmark Dealer"}))</f>
        <v>2951</v>
      </c>
      <c r="P628">
        <f t="shared" si="77"/>
        <v>2015</v>
      </c>
      <c r="Q628">
        <f t="shared" si="78"/>
        <v>0.61301253812267031</v>
      </c>
      <c r="R628" s="16">
        <f t="shared" si="79"/>
        <v>1213751.7532518518</v>
      </c>
    </row>
    <row r="629" spans="1:18" x14ac:dyDescent="0.3">
      <c r="A629" t="s">
        <v>574</v>
      </c>
      <c r="B629">
        <v>2011</v>
      </c>
      <c r="C629" s="1">
        <v>229999</v>
      </c>
      <c r="D629">
        <v>60000</v>
      </c>
      <c r="E629" t="s">
        <v>257</v>
      </c>
      <c r="F629" t="s">
        <v>25</v>
      </c>
      <c r="G629" t="s">
        <v>12</v>
      </c>
      <c r="H629" t="s">
        <v>126</v>
      </c>
      <c r="I629">
        <f t="shared" si="72"/>
        <v>2950</v>
      </c>
      <c r="J629">
        <f t="shared" si="73"/>
        <v>15</v>
      </c>
      <c r="K629" t="str">
        <f t="shared" si="74"/>
        <v>budget</v>
      </c>
      <c r="L629" s="1">
        <f t="shared" si="75"/>
        <v>464288.19898305082</v>
      </c>
      <c r="M629" cm="1">
        <f t="array" ref="M629">SUM(COUNTIF(E629:E4205,{"Petrol","Diesel","CNG","LPG","Electric"}))</f>
        <v>2950</v>
      </c>
      <c r="N629">
        <f t="shared" si="76"/>
        <v>2950</v>
      </c>
      <c r="O629" cm="1">
        <f t="array" ref="O629">SUM(COUNTIF(F629:F4205,{"Individual","Dealer","Trustmark Dealer"}))</f>
        <v>2950</v>
      </c>
      <c r="P629">
        <f t="shared" si="77"/>
        <v>2014</v>
      </c>
      <c r="Q629">
        <f t="shared" si="78"/>
        <v>0.61288135593220339</v>
      </c>
      <c r="R629" s="16">
        <f t="shared" si="79"/>
        <v>1213809.2073445311</v>
      </c>
    </row>
    <row r="630" spans="1:18" x14ac:dyDescent="0.3">
      <c r="A630" t="s">
        <v>494</v>
      </c>
      <c r="B630">
        <v>2016</v>
      </c>
      <c r="C630" s="1">
        <v>299000</v>
      </c>
      <c r="D630">
        <v>50000</v>
      </c>
      <c r="E630" t="s">
        <v>14</v>
      </c>
      <c r="F630" t="s">
        <v>25</v>
      </c>
      <c r="G630" t="s">
        <v>12</v>
      </c>
      <c r="H630" t="s">
        <v>126</v>
      </c>
      <c r="I630">
        <f t="shared" si="72"/>
        <v>2949</v>
      </c>
      <c r="J630">
        <f t="shared" si="73"/>
        <v>10</v>
      </c>
      <c r="K630" t="str">
        <f t="shared" si="74"/>
        <v>budget</v>
      </c>
      <c r="L630" s="1">
        <f t="shared" si="75"/>
        <v>464367.64598168869</v>
      </c>
      <c r="M630" cm="1">
        <f t="array" ref="M630">SUM(COUNTIF(E630:E4206,{"Petrol","Diesel","CNG","LPG","Electric"}))</f>
        <v>2949</v>
      </c>
      <c r="N630">
        <f t="shared" si="76"/>
        <v>2949</v>
      </c>
      <c r="O630" cm="1">
        <f t="array" ref="O630">SUM(COUNTIF(F630:F4206,{"Individual","Dealer","Trustmark Dealer"}))</f>
        <v>2949</v>
      </c>
      <c r="P630">
        <f t="shared" si="77"/>
        <v>2013</v>
      </c>
      <c r="Q630">
        <f t="shared" si="78"/>
        <v>0.61308918277382163</v>
      </c>
      <c r="R630" s="16">
        <f t="shared" si="79"/>
        <v>1213809.2073445311</v>
      </c>
    </row>
    <row r="631" spans="1:18" x14ac:dyDescent="0.3">
      <c r="A631" t="s">
        <v>235</v>
      </c>
      <c r="B631">
        <v>2010</v>
      </c>
      <c r="C631" s="1">
        <v>330000</v>
      </c>
      <c r="D631">
        <v>124000</v>
      </c>
      <c r="E631" t="s">
        <v>14</v>
      </c>
      <c r="F631" t="s">
        <v>25</v>
      </c>
      <c r="G631" t="s">
        <v>12</v>
      </c>
      <c r="H631" t="s">
        <v>126</v>
      </c>
      <c r="I631">
        <f t="shared" si="72"/>
        <v>2948</v>
      </c>
      <c r="J631">
        <f t="shared" si="73"/>
        <v>16</v>
      </c>
      <c r="K631" t="str">
        <f t="shared" si="74"/>
        <v>budget</v>
      </c>
      <c r="L631" s="1">
        <f t="shared" si="75"/>
        <v>464423.74084124831</v>
      </c>
      <c r="M631" cm="1">
        <f t="array" ref="M631">SUM(COUNTIF(E631:E4207,{"Petrol","Diesel","CNG","LPG","Electric"}))</f>
        <v>2948</v>
      </c>
      <c r="N631">
        <f t="shared" si="76"/>
        <v>2948</v>
      </c>
      <c r="O631" cm="1">
        <f t="array" ref="O631">SUM(COUNTIF(F631:F4207,{"Individual","Dealer","Trustmark Dealer"}))</f>
        <v>2948</v>
      </c>
      <c r="P631">
        <f t="shared" si="77"/>
        <v>2013</v>
      </c>
      <c r="Q631">
        <f t="shared" si="78"/>
        <v>0.61329715061058343</v>
      </c>
      <c r="R631" s="16">
        <f t="shared" si="79"/>
        <v>1214010.2105492768</v>
      </c>
    </row>
    <row r="632" spans="1:18" x14ac:dyDescent="0.3">
      <c r="A632" t="s">
        <v>575</v>
      </c>
      <c r="B632">
        <v>2012</v>
      </c>
      <c r="C632" s="1">
        <v>180000</v>
      </c>
      <c r="D632">
        <v>100000</v>
      </c>
      <c r="E632" t="s">
        <v>10</v>
      </c>
      <c r="F632" t="s">
        <v>25</v>
      </c>
      <c r="G632" t="s">
        <v>12</v>
      </c>
      <c r="H632" t="s">
        <v>154</v>
      </c>
      <c r="I632">
        <f t="shared" si="72"/>
        <v>2947</v>
      </c>
      <c r="J632">
        <f t="shared" si="73"/>
        <v>14</v>
      </c>
      <c r="K632" t="str">
        <f t="shared" si="74"/>
        <v>budget</v>
      </c>
      <c r="L632" s="1">
        <f t="shared" si="75"/>
        <v>464469.35459789616</v>
      </c>
      <c r="M632" cm="1">
        <f t="array" ref="M632">SUM(COUNTIF(E632:E4208,{"Petrol","Diesel","CNG","LPG","Electric"}))</f>
        <v>2947</v>
      </c>
      <c r="N632">
        <f t="shared" si="76"/>
        <v>2947</v>
      </c>
      <c r="O632" cm="1">
        <f t="array" ref="O632">SUM(COUNTIF(F632:F4208,{"Individual","Dealer","Trustmark Dealer"}))</f>
        <v>2947</v>
      </c>
      <c r="P632">
        <f t="shared" si="77"/>
        <v>2012</v>
      </c>
      <c r="Q632">
        <f t="shared" si="78"/>
        <v>0.61350525958601965</v>
      </c>
      <c r="R632" s="16">
        <f t="shared" si="79"/>
        <v>1214190.6229104223</v>
      </c>
    </row>
    <row r="633" spans="1:18" x14ac:dyDescent="0.3">
      <c r="A633" t="s">
        <v>162</v>
      </c>
      <c r="B633">
        <v>2017</v>
      </c>
      <c r="C633" s="1">
        <v>475000</v>
      </c>
      <c r="D633">
        <v>42000</v>
      </c>
      <c r="E633" t="s">
        <v>10</v>
      </c>
      <c r="F633" t="s">
        <v>25</v>
      </c>
      <c r="G633" t="s">
        <v>12</v>
      </c>
      <c r="H633" t="s">
        <v>121</v>
      </c>
      <c r="I633">
        <f t="shared" si="72"/>
        <v>2946</v>
      </c>
      <c r="J633">
        <f t="shared" si="73"/>
        <v>9</v>
      </c>
      <c r="K633" t="str">
        <f t="shared" si="74"/>
        <v>budget</v>
      </c>
      <c r="L633" s="1">
        <f t="shared" si="75"/>
        <v>464565.91581805836</v>
      </c>
      <c r="M633" cm="1">
        <f t="array" ref="M633">SUM(COUNTIF(E633:E4209,{"Petrol","Diesel","CNG","LPG","Electric"}))</f>
        <v>2946</v>
      </c>
      <c r="N633">
        <f t="shared" si="76"/>
        <v>2946</v>
      </c>
      <c r="O633" cm="1">
        <f t="array" ref="O633">SUM(COUNTIF(F633:F4209,{"Individual","Dealer","Trustmark Dealer"}))</f>
        <v>2946</v>
      </c>
      <c r="P633">
        <f t="shared" si="77"/>
        <v>2011</v>
      </c>
      <c r="Q633">
        <f t="shared" si="78"/>
        <v>0.61371350984385609</v>
      </c>
      <c r="R633" s="16">
        <f t="shared" si="79"/>
        <v>1214297.7334536579</v>
      </c>
    </row>
    <row r="634" spans="1:18" x14ac:dyDescent="0.3">
      <c r="A634" t="s">
        <v>189</v>
      </c>
      <c r="B634">
        <v>2015</v>
      </c>
      <c r="C634" s="1">
        <v>325000</v>
      </c>
      <c r="D634">
        <v>100000</v>
      </c>
      <c r="E634" t="s">
        <v>14</v>
      </c>
      <c r="F634" t="s">
        <v>25</v>
      </c>
      <c r="G634" t="s">
        <v>12</v>
      </c>
      <c r="H634" t="s">
        <v>121</v>
      </c>
      <c r="I634">
        <f t="shared" si="72"/>
        <v>2945</v>
      </c>
      <c r="J634">
        <f t="shared" si="73"/>
        <v>11</v>
      </c>
      <c r="K634" t="str">
        <f t="shared" si="74"/>
        <v>budget</v>
      </c>
      <c r="L634" s="1">
        <f t="shared" si="75"/>
        <v>464562.37283531408</v>
      </c>
      <c r="M634" cm="1">
        <f t="array" ref="M634">SUM(COUNTIF(E634:E4210,{"Petrol","Diesel","CNG","LPG","Electric"}))</f>
        <v>2945</v>
      </c>
      <c r="N634">
        <f t="shared" si="76"/>
        <v>2945</v>
      </c>
      <c r="O634" cm="1">
        <f t="array" ref="O634">SUM(COUNTIF(F634:F4210,{"Individual","Dealer","Trustmark Dealer"}))</f>
        <v>2945</v>
      </c>
      <c r="P634">
        <f t="shared" si="77"/>
        <v>2011</v>
      </c>
      <c r="Q634">
        <f t="shared" si="78"/>
        <v>0.61358234295415959</v>
      </c>
      <c r="R634" s="16">
        <f t="shared" si="79"/>
        <v>1214195.9242386273</v>
      </c>
    </row>
    <row r="635" spans="1:18" x14ac:dyDescent="0.3">
      <c r="A635" t="s">
        <v>520</v>
      </c>
      <c r="B635">
        <v>2016</v>
      </c>
      <c r="C635" s="1">
        <v>639000</v>
      </c>
      <c r="D635">
        <v>28205</v>
      </c>
      <c r="E635" t="s">
        <v>10</v>
      </c>
      <c r="F635" t="s">
        <v>11</v>
      </c>
      <c r="G635" t="s">
        <v>12</v>
      </c>
      <c r="H635" t="s">
        <v>121</v>
      </c>
      <c r="I635">
        <f t="shared" si="72"/>
        <v>2944</v>
      </c>
      <c r="J635">
        <f t="shared" si="73"/>
        <v>10</v>
      </c>
      <c r="K635" t="str">
        <f t="shared" si="74"/>
        <v>medium</v>
      </c>
      <c r="L635" s="1">
        <f t="shared" si="75"/>
        <v>464609.7785326087</v>
      </c>
      <c r="M635" cm="1">
        <f t="array" ref="M635">SUM(COUNTIF(E635:E4211,{"Petrol","Diesel","CNG","LPG","Electric"}))</f>
        <v>2944</v>
      </c>
      <c r="N635">
        <f t="shared" si="76"/>
        <v>2944</v>
      </c>
      <c r="O635" cm="1">
        <f t="array" ref="O635">SUM(COUNTIF(F635:F4211,{"Individual","Dealer","Trustmark Dealer"}))</f>
        <v>2944</v>
      </c>
      <c r="P635">
        <f t="shared" si="77"/>
        <v>2010</v>
      </c>
      <c r="Q635">
        <f t="shared" si="78"/>
        <v>0.61345108695652173</v>
      </c>
      <c r="R635" s="16">
        <f t="shared" si="79"/>
        <v>1214379.9465827504</v>
      </c>
    </row>
    <row r="636" spans="1:18" x14ac:dyDescent="0.3">
      <c r="A636" t="s">
        <v>576</v>
      </c>
      <c r="B636">
        <v>2017</v>
      </c>
      <c r="C636" s="1">
        <v>415000</v>
      </c>
      <c r="D636">
        <v>32670</v>
      </c>
      <c r="E636" t="s">
        <v>10</v>
      </c>
      <c r="F636" t="s">
        <v>11</v>
      </c>
      <c r="G636" t="s">
        <v>19</v>
      </c>
      <c r="H636" t="s">
        <v>121</v>
      </c>
      <c r="I636">
        <f t="shared" si="72"/>
        <v>2943</v>
      </c>
      <c r="J636">
        <f t="shared" si="73"/>
        <v>9</v>
      </c>
      <c r="K636" t="str">
        <f t="shared" si="74"/>
        <v>budget</v>
      </c>
      <c r="L636" s="1">
        <f t="shared" si="75"/>
        <v>464550.52259599051</v>
      </c>
      <c r="M636" cm="1">
        <f t="array" ref="M636">SUM(COUNTIF(E636:E4212,{"Petrol","Diesel","CNG","LPG","Electric"}))</f>
        <v>2943</v>
      </c>
      <c r="N636">
        <f t="shared" si="76"/>
        <v>2943</v>
      </c>
      <c r="O636" cm="1">
        <f t="array" ref="O636">SUM(COUNTIF(F636:F4212,{"Individual","Dealer","Trustmark Dealer"}))</f>
        <v>2943</v>
      </c>
      <c r="P636">
        <f t="shared" si="77"/>
        <v>2010</v>
      </c>
      <c r="Q636">
        <f t="shared" si="78"/>
        <v>0.61331974176010873</v>
      </c>
      <c r="R636" s="16">
        <f t="shared" si="79"/>
        <v>1214161.6809007484</v>
      </c>
    </row>
    <row r="637" spans="1:18" x14ac:dyDescent="0.3">
      <c r="A637" t="s">
        <v>577</v>
      </c>
      <c r="B637">
        <v>2016</v>
      </c>
      <c r="C637" s="1">
        <v>1199000</v>
      </c>
      <c r="D637">
        <v>30093</v>
      </c>
      <c r="E637" t="s">
        <v>14</v>
      </c>
      <c r="F637" t="s">
        <v>11</v>
      </c>
      <c r="G637" t="s">
        <v>19</v>
      </c>
      <c r="H637" t="s">
        <v>121</v>
      </c>
      <c r="I637">
        <f t="shared" si="72"/>
        <v>2942</v>
      </c>
      <c r="J637">
        <f t="shared" si="73"/>
        <v>10</v>
      </c>
      <c r="K637" t="str">
        <f t="shared" si="74"/>
        <v>premimum</v>
      </c>
      <c r="L637" s="1">
        <f t="shared" si="75"/>
        <v>464567.36505778384</v>
      </c>
      <c r="M637" cm="1">
        <f t="array" ref="M637">SUM(COUNTIF(E637:E4213,{"Petrol","Diesel","CNG","LPG","Electric"}))</f>
        <v>2942</v>
      </c>
      <c r="N637">
        <f t="shared" si="76"/>
        <v>2942</v>
      </c>
      <c r="O637" cm="1">
        <f t="array" ref="O637">SUM(COUNTIF(F637:F4213,{"Individual","Dealer","Trustmark Dealer"}))</f>
        <v>2942</v>
      </c>
      <c r="P637">
        <f t="shared" si="77"/>
        <v>2010</v>
      </c>
      <c r="Q637">
        <f t="shared" si="78"/>
        <v>0.61318830727396334</v>
      </c>
      <c r="R637" s="16">
        <f t="shared" si="79"/>
        <v>1214102.083400887</v>
      </c>
    </row>
    <row r="638" spans="1:18" x14ac:dyDescent="0.3">
      <c r="A638" t="s">
        <v>578</v>
      </c>
      <c r="B638">
        <v>2013</v>
      </c>
      <c r="C638" s="1">
        <v>525000</v>
      </c>
      <c r="D638">
        <v>56228</v>
      </c>
      <c r="E638" t="s">
        <v>22</v>
      </c>
      <c r="F638" t="s">
        <v>11</v>
      </c>
      <c r="G638" t="s">
        <v>12</v>
      </c>
      <c r="H638" t="s">
        <v>121</v>
      </c>
      <c r="I638">
        <f t="shared" si="72"/>
        <v>2941</v>
      </c>
      <c r="J638">
        <f t="shared" si="73"/>
        <v>13</v>
      </c>
      <c r="K638" t="str">
        <f t="shared" si="74"/>
        <v>medium</v>
      </c>
      <c r="L638" s="1">
        <f t="shared" si="75"/>
        <v>464317.64297857869</v>
      </c>
      <c r="M638" cm="1">
        <f t="array" ref="M638">SUM(COUNTIF(E638:E4214,{"Petrol","Diesel","CNG","LPG","Electric"}))</f>
        <v>2941</v>
      </c>
      <c r="N638">
        <f t="shared" si="76"/>
        <v>2941</v>
      </c>
      <c r="O638" cm="1">
        <f t="array" ref="O638">SUM(COUNTIF(F638:F4214,{"Individual","Dealer","Trustmark Dealer"}))</f>
        <v>2941</v>
      </c>
      <c r="P638">
        <f t="shared" si="77"/>
        <v>2010</v>
      </c>
      <c r="Q638">
        <f t="shared" si="78"/>
        <v>0.61305678340700442</v>
      </c>
      <c r="R638" s="16">
        <f t="shared" si="79"/>
        <v>1213697.4049664983</v>
      </c>
    </row>
    <row r="639" spans="1:18" x14ac:dyDescent="0.3">
      <c r="A639" t="s">
        <v>579</v>
      </c>
      <c r="B639">
        <v>2013</v>
      </c>
      <c r="C639" s="1">
        <v>425000</v>
      </c>
      <c r="D639">
        <v>59319</v>
      </c>
      <c r="E639" t="s">
        <v>10</v>
      </c>
      <c r="F639" t="s">
        <v>11</v>
      </c>
      <c r="G639" t="s">
        <v>12</v>
      </c>
      <c r="H639" t="s">
        <v>121</v>
      </c>
      <c r="I639">
        <f t="shared" si="72"/>
        <v>2940</v>
      </c>
      <c r="J639">
        <f t="shared" si="73"/>
        <v>13</v>
      </c>
      <c r="K639" t="str">
        <f t="shared" si="74"/>
        <v>budget</v>
      </c>
      <c r="L639" s="1">
        <f t="shared" si="75"/>
        <v>464297.00272108841</v>
      </c>
      <c r="M639" cm="1">
        <f t="array" ref="M639">SUM(COUNTIF(E639:E4215,{"Petrol","Diesel","CNG","LPG","Electric"}))</f>
        <v>2940</v>
      </c>
      <c r="N639">
        <f t="shared" si="76"/>
        <v>2940</v>
      </c>
      <c r="O639" cm="1">
        <f t="array" ref="O639">SUM(COUNTIF(F639:F4215,{"Individual","Dealer","Trustmark Dealer"}))</f>
        <v>2940</v>
      </c>
      <c r="P639">
        <f t="shared" si="77"/>
        <v>2009</v>
      </c>
      <c r="Q639">
        <f t="shared" si="78"/>
        <v>0.61292517006802716</v>
      </c>
      <c r="R639" s="16">
        <f t="shared" si="79"/>
        <v>1205686.6501277885</v>
      </c>
    </row>
    <row r="640" spans="1:18" x14ac:dyDescent="0.3">
      <c r="A640" t="s">
        <v>251</v>
      </c>
      <c r="B640">
        <v>2016</v>
      </c>
      <c r="C640" s="1">
        <v>699000</v>
      </c>
      <c r="D640">
        <v>39503</v>
      </c>
      <c r="E640" t="s">
        <v>14</v>
      </c>
      <c r="F640" t="s">
        <v>11</v>
      </c>
      <c r="G640" t="s">
        <v>12</v>
      </c>
      <c r="H640" t="s">
        <v>121</v>
      </c>
      <c r="I640">
        <f t="shared" si="72"/>
        <v>2939</v>
      </c>
      <c r="J640">
        <f t="shared" si="73"/>
        <v>10</v>
      </c>
      <c r="K640" t="str">
        <f t="shared" si="74"/>
        <v>medium</v>
      </c>
      <c r="L640" s="1">
        <f t="shared" si="75"/>
        <v>464310.37359646137</v>
      </c>
      <c r="M640" cm="1">
        <f t="array" ref="M640">SUM(COUNTIF(E640:E4216,{"Petrol","Diesel","CNG","LPG","Electric"}))</f>
        <v>2939</v>
      </c>
      <c r="N640">
        <f t="shared" si="76"/>
        <v>2939</v>
      </c>
      <c r="O640" cm="1">
        <f t="array" ref="O640">SUM(COUNTIF(F640:F4216,{"Individual","Dealer","Trustmark Dealer"}))</f>
        <v>2939</v>
      </c>
      <c r="P640">
        <f t="shared" si="77"/>
        <v>2008</v>
      </c>
      <c r="Q640">
        <f t="shared" si="78"/>
        <v>0.6127934671657026</v>
      </c>
      <c r="R640" s="16">
        <f t="shared" si="79"/>
        <v>1205619.86569966</v>
      </c>
    </row>
    <row r="641" spans="1:18" x14ac:dyDescent="0.3">
      <c r="A641" t="s">
        <v>580</v>
      </c>
      <c r="B641">
        <v>2013</v>
      </c>
      <c r="C641" s="1">
        <v>325000</v>
      </c>
      <c r="D641">
        <v>35299</v>
      </c>
      <c r="E641" t="s">
        <v>10</v>
      </c>
      <c r="F641" t="s">
        <v>11</v>
      </c>
      <c r="G641" t="s">
        <v>12</v>
      </c>
      <c r="H641" t="s">
        <v>121</v>
      </c>
      <c r="I641">
        <f t="shared" si="72"/>
        <v>2938</v>
      </c>
      <c r="J641">
        <f t="shared" si="73"/>
        <v>13</v>
      </c>
      <c r="K641" t="str">
        <f t="shared" si="74"/>
        <v>budget</v>
      </c>
      <c r="L641" s="1">
        <f t="shared" si="75"/>
        <v>464230.49285228044</v>
      </c>
      <c r="M641" cm="1">
        <f t="array" ref="M641">SUM(COUNTIF(E641:E4217,{"Petrol","Diesel","CNG","LPG","Electric"}))</f>
        <v>2938</v>
      </c>
      <c r="N641">
        <f t="shared" si="76"/>
        <v>2938</v>
      </c>
      <c r="O641" cm="1">
        <f t="array" ref="O641">SUM(COUNTIF(F641:F4217,{"Individual","Dealer","Trustmark Dealer"}))</f>
        <v>2938</v>
      </c>
      <c r="P641">
        <f t="shared" si="77"/>
        <v>2008</v>
      </c>
      <c r="Q641">
        <f t="shared" si="78"/>
        <v>0.61266167460857723</v>
      </c>
      <c r="R641" s="16">
        <f t="shared" si="79"/>
        <v>1205551.7959255083</v>
      </c>
    </row>
    <row r="642" spans="1:18" x14ac:dyDescent="0.3">
      <c r="A642" t="s">
        <v>581</v>
      </c>
      <c r="B642">
        <v>2011</v>
      </c>
      <c r="C642" s="1">
        <v>275000</v>
      </c>
      <c r="D642">
        <v>51687</v>
      </c>
      <c r="E642" t="s">
        <v>10</v>
      </c>
      <c r="F642" t="s">
        <v>11</v>
      </c>
      <c r="G642" t="s">
        <v>12</v>
      </c>
      <c r="H642" t="s">
        <v>121</v>
      </c>
      <c r="I642">
        <f t="shared" ref="I642:I705" si="80">COUNTA(A642:A4218)</f>
        <v>2937</v>
      </c>
      <c r="J642">
        <f t="shared" ref="J642:J705" si="81">2026-B642</f>
        <v>15</v>
      </c>
      <c r="K642" t="str">
        <f t="shared" ref="K642:K705" si="82">IF(C642&lt;=500000,"budget",IF(C642&lt;=1000000,"medium","premimum"))</f>
        <v>budget</v>
      </c>
      <c r="L642" s="1">
        <f t="shared" ref="L642:L705" si="83">AVERAGE(C642:C4218)</f>
        <v>464277.89853592101</v>
      </c>
      <c r="M642" cm="1">
        <f t="array" ref="M642">SUM(COUNTIF(E642:E4218,{"Petrol","Diesel","CNG","LPG","Electric"}))</f>
        <v>2937</v>
      </c>
      <c r="N642">
        <f t="shared" ref="N642:N705" si="84">COUNTIF(G642:G4218,"Automatic")
 +COUNTIF(G642:G4218,"Manual")</f>
        <v>2937</v>
      </c>
      <c r="O642" cm="1">
        <f t="array" ref="O642">SUM(COUNTIF(F642:F4218,{"Individual","Dealer","Trustmark Dealer"}))</f>
        <v>2937</v>
      </c>
      <c r="P642">
        <f t="shared" ref="P642:P705" si="85">COUNTIF(J642:J4218,"&gt;10")</f>
        <v>2007</v>
      </c>
      <c r="Q642">
        <f t="shared" ref="Q642:Q705" si="86">COUNTIF(H642:H4218,"First Owner")/COUNTA(H642:H4218)</f>
        <v>0.61252979230507321</v>
      </c>
      <c r="R642" s="16">
        <f t="shared" ref="R642:R705" si="87">AVERAGEIF(E642:E4218,"Petrol",C642:C4218) + AVERAGEIF(E642:E4218,"Diesel",C642:C4218) + AVERAGEIF(E642:E4218,"CNG",C642:C4218)</f>
        <v>1205555.9897711137</v>
      </c>
    </row>
    <row r="643" spans="1:18" x14ac:dyDescent="0.3">
      <c r="A643" t="s">
        <v>582</v>
      </c>
      <c r="B643">
        <v>2011</v>
      </c>
      <c r="C643" s="1">
        <v>269000</v>
      </c>
      <c r="D643">
        <v>76259</v>
      </c>
      <c r="E643" t="s">
        <v>10</v>
      </c>
      <c r="F643" t="s">
        <v>11</v>
      </c>
      <c r="G643" t="s">
        <v>19</v>
      </c>
      <c r="H643" t="s">
        <v>121</v>
      </c>
      <c r="I643">
        <f t="shared" si="80"/>
        <v>2936</v>
      </c>
      <c r="J643">
        <f t="shared" si="81"/>
        <v>15</v>
      </c>
      <c r="K643" t="str">
        <f t="shared" si="82"/>
        <v>budget</v>
      </c>
      <c r="L643" s="1">
        <f t="shared" si="83"/>
        <v>464342.36648501363</v>
      </c>
      <c r="M643" cm="1">
        <f t="array" ref="M643">SUM(COUNTIF(E643:E4219,{"Petrol","Diesel","CNG","LPG","Electric"}))</f>
        <v>2936</v>
      </c>
      <c r="N643">
        <f t="shared" si="84"/>
        <v>2936</v>
      </c>
      <c r="O643" cm="1">
        <f t="array" ref="O643">SUM(COUNTIF(F643:F4219,{"Individual","Dealer","Trustmark Dealer"}))</f>
        <v>2936</v>
      </c>
      <c r="P643">
        <f t="shared" si="85"/>
        <v>2006</v>
      </c>
      <c r="Q643">
        <f t="shared" si="86"/>
        <v>0.61239782016348776</v>
      </c>
      <c r="R643" s="16">
        <f t="shared" si="87"/>
        <v>1205595.7514600274</v>
      </c>
    </row>
    <row r="644" spans="1:18" x14ac:dyDescent="0.3">
      <c r="A644" t="s">
        <v>583</v>
      </c>
      <c r="B644">
        <v>2013</v>
      </c>
      <c r="C644" s="1">
        <v>399000</v>
      </c>
      <c r="D644">
        <v>44049</v>
      </c>
      <c r="E644" t="s">
        <v>14</v>
      </c>
      <c r="F644" t="s">
        <v>11</v>
      </c>
      <c r="G644" t="s">
        <v>12</v>
      </c>
      <c r="H644" t="s">
        <v>121</v>
      </c>
      <c r="I644">
        <f t="shared" si="80"/>
        <v>2935</v>
      </c>
      <c r="J644">
        <f t="shared" si="81"/>
        <v>13</v>
      </c>
      <c r="K644" t="str">
        <f t="shared" si="82"/>
        <v>budget</v>
      </c>
      <c r="L644" s="1">
        <f t="shared" si="83"/>
        <v>464408.92265758093</v>
      </c>
      <c r="M644" cm="1">
        <f t="array" ref="M644">SUM(COUNTIF(E644:E4220,{"Petrol","Diesel","CNG","LPG","Electric"}))</f>
        <v>2935</v>
      </c>
      <c r="N644">
        <f t="shared" si="84"/>
        <v>2935</v>
      </c>
      <c r="O644" cm="1">
        <f t="array" ref="O644">SUM(COUNTIF(F644:F4220,{"Individual","Dealer","Trustmark Dealer"}))</f>
        <v>2935</v>
      </c>
      <c r="P644">
        <f t="shared" si="85"/>
        <v>2005</v>
      </c>
      <c r="Q644">
        <f t="shared" si="86"/>
        <v>0.61226575809199324</v>
      </c>
      <c r="R644" s="16">
        <f t="shared" si="87"/>
        <v>1205639.8402118434</v>
      </c>
    </row>
    <row r="645" spans="1:18" x14ac:dyDescent="0.3">
      <c r="A645" t="s">
        <v>584</v>
      </c>
      <c r="B645">
        <v>2017</v>
      </c>
      <c r="C645" s="1">
        <v>475000</v>
      </c>
      <c r="D645">
        <v>45087</v>
      </c>
      <c r="E645" t="s">
        <v>14</v>
      </c>
      <c r="F645" t="s">
        <v>11</v>
      </c>
      <c r="G645" t="s">
        <v>12</v>
      </c>
      <c r="H645" t="s">
        <v>121</v>
      </c>
      <c r="I645">
        <f t="shared" si="80"/>
        <v>2934</v>
      </c>
      <c r="J645">
        <f t="shared" si="81"/>
        <v>9</v>
      </c>
      <c r="K645" t="str">
        <f t="shared" si="82"/>
        <v>budget</v>
      </c>
      <c r="L645" s="1">
        <f t="shared" si="83"/>
        <v>464431.21608725289</v>
      </c>
      <c r="M645" cm="1">
        <f t="array" ref="M645">SUM(COUNTIF(E645:E4221,{"Petrol","Diesel","CNG","LPG","Electric"}))</f>
        <v>2934</v>
      </c>
      <c r="N645">
        <f t="shared" si="84"/>
        <v>2934</v>
      </c>
      <c r="O645" cm="1">
        <f t="array" ref="O645">SUM(COUNTIF(F645:F4221,{"Individual","Dealer","Trustmark Dealer"}))</f>
        <v>2934</v>
      </c>
      <c r="P645">
        <f t="shared" si="85"/>
        <v>2004</v>
      </c>
      <c r="Q645">
        <f t="shared" si="86"/>
        <v>0.61213360599863664</v>
      </c>
      <c r="R645" s="16">
        <f t="shared" si="87"/>
        <v>1205774.1077254456</v>
      </c>
    </row>
    <row r="646" spans="1:18" x14ac:dyDescent="0.3">
      <c r="A646" t="s">
        <v>581</v>
      </c>
      <c r="B646">
        <v>2011</v>
      </c>
      <c r="C646" s="1">
        <v>249000</v>
      </c>
      <c r="D646">
        <v>41125</v>
      </c>
      <c r="E646" t="s">
        <v>10</v>
      </c>
      <c r="F646" t="s">
        <v>11</v>
      </c>
      <c r="G646" t="s">
        <v>12</v>
      </c>
      <c r="H646" t="s">
        <v>121</v>
      </c>
      <c r="I646">
        <f t="shared" si="80"/>
        <v>2933</v>
      </c>
      <c r="J646">
        <f t="shared" si="81"/>
        <v>15</v>
      </c>
      <c r="K646" t="str">
        <f t="shared" si="82"/>
        <v>budget</v>
      </c>
      <c r="L646" s="1">
        <f t="shared" si="83"/>
        <v>464427.61268325947</v>
      </c>
      <c r="M646" cm="1">
        <f t="array" ref="M646">SUM(COUNTIF(E646:E4222,{"Petrol","Diesel","CNG","LPG","Electric"}))</f>
        <v>2933</v>
      </c>
      <c r="N646">
        <f t="shared" si="84"/>
        <v>2933</v>
      </c>
      <c r="O646" cm="1">
        <f t="array" ref="O646">SUM(COUNTIF(F646:F4222,{"Individual","Dealer","Trustmark Dealer"}))</f>
        <v>2933</v>
      </c>
      <c r="P646">
        <f t="shared" si="85"/>
        <v>2004</v>
      </c>
      <c r="Q646">
        <f t="shared" si="86"/>
        <v>0.61200136379133996</v>
      </c>
      <c r="R646" s="16">
        <f t="shared" si="87"/>
        <v>1205857.2398811998</v>
      </c>
    </row>
    <row r="647" spans="1:18" x14ac:dyDescent="0.3">
      <c r="A647" t="s">
        <v>585</v>
      </c>
      <c r="B647">
        <v>2014</v>
      </c>
      <c r="C647" s="1">
        <v>1549000</v>
      </c>
      <c r="D647">
        <v>42215</v>
      </c>
      <c r="E647" t="s">
        <v>14</v>
      </c>
      <c r="F647" t="s">
        <v>11</v>
      </c>
      <c r="G647" t="s">
        <v>19</v>
      </c>
      <c r="H647" t="s">
        <v>121</v>
      </c>
      <c r="I647">
        <f t="shared" si="80"/>
        <v>2932</v>
      </c>
      <c r="J647">
        <f t="shared" si="81"/>
        <v>12</v>
      </c>
      <c r="K647" t="str">
        <f t="shared" si="82"/>
        <v>premimum</v>
      </c>
      <c r="L647" s="1">
        <f t="shared" si="83"/>
        <v>464501.08731241472</v>
      </c>
      <c r="M647" cm="1">
        <f t="array" ref="M647">SUM(COUNTIF(E647:E4223,{"Petrol","Diesel","CNG","LPG","Electric"}))</f>
        <v>2932</v>
      </c>
      <c r="N647">
        <f t="shared" si="84"/>
        <v>2932</v>
      </c>
      <c r="O647" cm="1">
        <f t="array" ref="O647">SUM(COUNTIF(F647:F4223,{"Individual","Dealer","Trustmark Dealer"}))</f>
        <v>2932</v>
      </c>
      <c r="P647">
        <f t="shared" si="85"/>
        <v>2003</v>
      </c>
      <c r="Q647">
        <f t="shared" si="86"/>
        <v>0.61186903137789905</v>
      </c>
      <c r="R647" s="16">
        <f t="shared" si="87"/>
        <v>1205915.6364517505</v>
      </c>
    </row>
    <row r="648" spans="1:18" x14ac:dyDescent="0.3">
      <c r="A648" t="s">
        <v>586</v>
      </c>
      <c r="B648">
        <v>2011</v>
      </c>
      <c r="C648" s="1">
        <v>254999</v>
      </c>
      <c r="D648">
        <v>54206</v>
      </c>
      <c r="E648" t="s">
        <v>10</v>
      </c>
      <c r="F648" t="s">
        <v>11</v>
      </c>
      <c r="G648" t="s">
        <v>12</v>
      </c>
      <c r="H648" t="s">
        <v>121</v>
      </c>
      <c r="I648">
        <f t="shared" si="80"/>
        <v>2931</v>
      </c>
      <c r="J648">
        <f t="shared" si="81"/>
        <v>15</v>
      </c>
      <c r="K648" t="str">
        <f t="shared" si="82"/>
        <v>budget</v>
      </c>
      <c r="L648" s="1">
        <f t="shared" si="83"/>
        <v>464131.07744796999</v>
      </c>
      <c r="M648" cm="1">
        <f t="array" ref="M648">SUM(COUNTIF(E648:E4224,{"Petrol","Diesel","CNG","LPG","Electric"}))</f>
        <v>2931</v>
      </c>
      <c r="N648">
        <f t="shared" si="84"/>
        <v>2931</v>
      </c>
      <c r="O648" cm="1">
        <f t="array" ref="O648">SUM(COUNTIF(F648:F4224,{"Individual","Dealer","Trustmark Dealer"}))</f>
        <v>2931</v>
      </c>
      <c r="P648">
        <f t="shared" si="85"/>
        <v>2002</v>
      </c>
      <c r="Q648">
        <f t="shared" si="86"/>
        <v>0.61173660866598434</v>
      </c>
      <c r="R648" s="16">
        <f t="shared" si="87"/>
        <v>1205273.2052725803</v>
      </c>
    </row>
    <row r="649" spans="1:18" x14ac:dyDescent="0.3">
      <c r="A649" t="s">
        <v>587</v>
      </c>
      <c r="B649">
        <v>2012</v>
      </c>
      <c r="C649" s="1">
        <v>269000</v>
      </c>
      <c r="D649">
        <v>52547</v>
      </c>
      <c r="E649" t="s">
        <v>10</v>
      </c>
      <c r="F649" t="s">
        <v>11</v>
      </c>
      <c r="G649" t="s">
        <v>12</v>
      </c>
      <c r="H649" t="s">
        <v>121</v>
      </c>
      <c r="I649">
        <f t="shared" si="80"/>
        <v>2930</v>
      </c>
      <c r="J649">
        <f t="shared" si="81"/>
        <v>14</v>
      </c>
      <c r="K649" t="str">
        <f t="shared" si="82"/>
        <v>budget</v>
      </c>
      <c r="L649" s="1">
        <f t="shared" si="83"/>
        <v>464202.45358361775</v>
      </c>
      <c r="M649" cm="1">
        <f t="array" ref="M649">SUM(COUNTIF(E649:E4225,{"Petrol","Diesel","CNG","LPG","Electric"}))</f>
        <v>2930</v>
      </c>
      <c r="N649">
        <f t="shared" si="84"/>
        <v>2930</v>
      </c>
      <c r="O649" cm="1">
        <f t="array" ref="O649">SUM(COUNTIF(F649:F4225,{"Individual","Dealer","Trustmark Dealer"}))</f>
        <v>2930</v>
      </c>
      <c r="P649">
        <f t="shared" si="85"/>
        <v>2001</v>
      </c>
      <c r="Q649">
        <f t="shared" si="86"/>
        <v>0.61160409556313988</v>
      </c>
      <c r="R649" s="16">
        <f t="shared" si="87"/>
        <v>1205327.4092509295</v>
      </c>
    </row>
    <row r="650" spans="1:18" x14ac:dyDescent="0.3">
      <c r="A650" t="s">
        <v>588</v>
      </c>
      <c r="B650">
        <v>2014</v>
      </c>
      <c r="C650" s="1">
        <v>665000</v>
      </c>
      <c r="D650">
        <v>59110</v>
      </c>
      <c r="E650" t="s">
        <v>14</v>
      </c>
      <c r="F650" t="s">
        <v>11</v>
      </c>
      <c r="G650" t="s">
        <v>12</v>
      </c>
      <c r="H650" t="s">
        <v>121</v>
      </c>
      <c r="I650">
        <f t="shared" si="80"/>
        <v>2929</v>
      </c>
      <c r="J650">
        <f t="shared" si="81"/>
        <v>12</v>
      </c>
      <c r="K650" t="str">
        <f t="shared" si="82"/>
        <v>medium</v>
      </c>
      <c r="L650" s="1">
        <f t="shared" si="83"/>
        <v>464269.09832707408</v>
      </c>
      <c r="M650" cm="1">
        <f t="array" ref="M650">SUM(COUNTIF(E650:E4226,{"Petrol","Diesel","CNG","LPG","Electric"}))</f>
        <v>2929</v>
      </c>
      <c r="N650">
        <f t="shared" si="84"/>
        <v>2929</v>
      </c>
      <c r="O650" cm="1">
        <f t="array" ref="O650">SUM(COUNTIF(F650:F4226,{"Individual","Dealer","Trustmark Dealer"}))</f>
        <v>2929</v>
      </c>
      <c r="P650">
        <f t="shared" si="85"/>
        <v>2000</v>
      </c>
      <c r="Q650">
        <f t="shared" si="86"/>
        <v>0.61147149197678385</v>
      </c>
      <c r="R650" s="16">
        <f t="shared" si="87"/>
        <v>1205371.7041051392</v>
      </c>
    </row>
    <row r="651" spans="1:18" x14ac:dyDescent="0.3">
      <c r="A651" t="s">
        <v>589</v>
      </c>
      <c r="B651">
        <v>2014</v>
      </c>
      <c r="C651" s="1">
        <v>299000</v>
      </c>
      <c r="D651">
        <v>54565</v>
      </c>
      <c r="E651" t="s">
        <v>10</v>
      </c>
      <c r="F651" t="s">
        <v>11</v>
      </c>
      <c r="G651" t="s">
        <v>12</v>
      </c>
      <c r="H651" t="s">
        <v>121</v>
      </c>
      <c r="I651">
        <f t="shared" si="80"/>
        <v>2928</v>
      </c>
      <c r="J651">
        <f t="shared" si="81"/>
        <v>12</v>
      </c>
      <c r="K651" t="str">
        <f t="shared" si="82"/>
        <v>budget</v>
      </c>
      <c r="L651" s="1">
        <f t="shared" si="83"/>
        <v>464200.54269125685</v>
      </c>
      <c r="M651" cm="1">
        <f t="array" ref="M651">SUM(COUNTIF(E651:E4227,{"Petrol","Diesel","CNG","LPG","Electric"}))</f>
        <v>2928</v>
      </c>
      <c r="N651">
        <f t="shared" si="84"/>
        <v>2928</v>
      </c>
      <c r="O651" cm="1">
        <f t="array" ref="O651">SUM(COUNTIF(F651:F4227,{"Individual","Dealer","Trustmark Dealer"}))</f>
        <v>2928</v>
      </c>
      <c r="P651">
        <f t="shared" si="85"/>
        <v>1999</v>
      </c>
      <c r="Q651">
        <f t="shared" si="86"/>
        <v>0.61133879781420764</v>
      </c>
      <c r="R651" s="16">
        <f t="shared" si="87"/>
        <v>1205326.1053381674</v>
      </c>
    </row>
    <row r="652" spans="1:18" x14ac:dyDescent="0.3">
      <c r="A652" t="s">
        <v>278</v>
      </c>
      <c r="B652">
        <v>2010</v>
      </c>
      <c r="C652" s="1">
        <v>265000</v>
      </c>
      <c r="D652">
        <v>47564</v>
      </c>
      <c r="E652" t="s">
        <v>10</v>
      </c>
      <c r="F652" t="s">
        <v>11</v>
      </c>
      <c r="G652" t="s">
        <v>12</v>
      </c>
      <c r="H652" t="s">
        <v>126</v>
      </c>
      <c r="I652">
        <f t="shared" si="80"/>
        <v>2927</v>
      </c>
      <c r="J652">
        <f t="shared" si="81"/>
        <v>16</v>
      </c>
      <c r="K652" t="str">
        <f t="shared" si="82"/>
        <v>budget</v>
      </c>
      <c r="L652" s="1">
        <f t="shared" si="83"/>
        <v>464256.98291766312</v>
      </c>
      <c r="M652" cm="1">
        <f t="array" ref="M652">SUM(COUNTIF(E652:E4228,{"Petrol","Diesel","CNG","LPG","Electric"}))</f>
        <v>2927</v>
      </c>
      <c r="N652">
        <f t="shared" si="84"/>
        <v>2927</v>
      </c>
      <c r="O652" cm="1">
        <f t="array" ref="O652">SUM(COUNTIF(F652:F4228,{"Individual","Dealer","Trustmark Dealer"}))</f>
        <v>2927</v>
      </c>
      <c r="P652">
        <f t="shared" si="85"/>
        <v>1998</v>
      </c>
      <c r="Q652">
        <f t="shared" si="86"/>
        <v>0.61120601298257604</v>
      </c>
      <c r="R652" s="16">
        <f t="shared" si="87"/>
        <v>1205349.0501493427</v>
      </c>
    </row>
    <row r="653" spans="1:18" x14ac:dyDescent="0.3">
      <c r="A653" t="s">
        <v>586</v>
      </c>
      <c r="B653">
        <v>2010</v>
      </c>
      <c r="C653" s="1">
        <v>211000</v>
      </c>
      <c r="D653">
        <v>45143</v>
      </c>
      <c r="E653" t="s">
        <v>10</v>
      </c>
      <c r="F653" t="s">
        <v>11</v>
      </c>
      <c r="G653" t="s">
        <v>12</v>
      </c>
      <c r="H653" t="s">
        <v>126</v>
      </c>
      <c r="I653">
        <f t="shared" si="80"/>
        <v>2926</v>
      </c>
      <c r="J653">
        <f t="shared" si="81"/>
        <v>16</v>
      </c>
      <c r="K653" t="str">
        <f t="shared" si="82"/>
        <v>budget</v>
      </c>
      <c r="L653" s="1">
        <f t="shared" si="83"/>
        <v>464325.08168147644</v>
      </c>
      <c r="M653" cm="1">
        <f t="array" ref="M653">SUM(COUNTIF(E653:E4229,{"Petrol","Diesel","CNG","LPG","Electric"}))</f>
        <v>2926</v>
      </c>
      <c r="N653">
        <f t="shared" si="84"/>
        <v>2926</v>
      </c>
      <c r="O653" cm="1">
        <f t="array" ref="O653">SUM(COUNTIF(F653:F4229,{"Individual","Dealer","Trustmark Dealer"}))</f>
        <v>2926</v>
      </c>
      <c r="P653">
        <f t="shared" si="85"/>
        <v>1997</v>
      </c>
      <c r="Q653">
        <f t="shared" si="86"/>
        <v>0.61141490088858508</v>
      </c>
      <c r="R653" s="16">
        <f t="shared" si="87"/>
        <v>1205396.3134531053</v>
      </c>
    </row>
    <row r="654" spans="1:18" x14ac:dyDescent="0.3">
      <c r="A654" t="s">
        <v>590</v>
      </c>
      <c r="B654">
        <v>2013</v>
      </c>
      <c r="C654" s="1">
        <v>599000</v>
      </c>
      <c r="D654">
        <v>61624</v>
      </c>
      <c r="E654" t="s">
        <v>10</v>
      </c>
      <c r="F654" t="s">
        <v>11</v>
      </c>
      <c r="G654" t="s">
        <v>19</v>
      </c>
      <c r="H654" t="s">
        <v>126</v>
      </c>
      <c r="I654">
        <f t="shared" si="80"/>
        <v>2925</v>
      </c>
      <c r="J654">
        <f t="shared" si="81"/>
        <v>13</v>
      </c>
      <c r="K654" t="str">
        <f t="shared" si="82"/>
        <v>medium</v>
      </c>
      <c r="L654" s="1">
        <f t="shared" si="83"/>
        <v>464411.68854700855</v>
      </c>
      <c r="M654" cm="1">
        <f t="array" ref="M654">SUM(COUNTIF(E654:E4230,{"Petrol","Diesel","CNG","LPG","Electric"}))</f>
        <v>2925</v>
      </c>
      <c r="N654">
        <f t="shared" si="84"/>
        <v>2925</v>
      </c>
      <c r="O654" cm="1">
        <f t="array" ref="O654">SUM(COUNTIF(F654:F4230,{"Individual","Dealer","Trustmark Dealer"}))</f>
        <v>2925</v>
      </c>
      <c r="P654">
        <f t="shared" si="85"/>
        <v>1996</v>
      </c>
      <c r="Q654">
        <f t="shared" si="86"/>
        <v>0.61162393162393158</v>
      </c>
      <c r="R654" s="16">
        <f t="shared" si="87"/>
        <v>1205482.2433234209</v>
      </c>
    </row>
    <row r="655" spans="1:18" x14ac:dyDescent="0.3">
      <c r="A655" t="s">
        <v>591</v>
      </c>
      <c r="B655">
        <v>2007</v>
      </c>
      <c r="C655" s="1">
        <v>55000</v>
      </c>
      <c r="D655">
        <v>195000</v>
      </c>
      <c r="E655" t="s">
        <v>14</v>
      </c>
      <c r="F655" t="s">
        <v>25</v>
      </c>
      <c r="G655" t="s">
        <v>12</v>
      </c>
      <c r="H655" t="s">
        <v>154</v>
      </c>
      <c r="I655">
        <f t="shared" si="80"/>
        <v>2924</v>
      </c>
      <c r="J655">
        <f t="shared" si="81"/>
        <v>19</v>
      </c>
      <c r="K655" t="str">
        <f t="shared" si="82"/>
        <v>budget</v>
      </c>
      <c r="L655" s="1">
        <f t="shared" si="83"/>
        <v>464365.65971272229</v>
      </c>
      <c r="M655" cm="1">
        <f t="array" ref="M655">SUM(COUNTIF(E655:E4231,{"Petrol","Diesel","CNG","LPG","Electric"}))</f>
        <v>2924</v>
      </c>
      <c r="N655">
        <f t="shared" si="84"/>
        <v>2924</v>
      </c>
      <c r="O655" cm="1">
        <f t="array" ref="O655">SUM(COUNTIF(F655:F4231,{"Individual","Dealer","Trustmark Dealer"}))</f>
        <v>2924</v>
      </c>
      <c r="P655">
        <f t="shared" si="85"/>
        <v>1995</v>
      </c>
      <c r="Q655">
        <f t="shared" si="86"/>
        <v>0.61183310533515733</v>
      </c>
      <c r="R655" s="16">
        <f t="shared" si="87"/>
        <v>1205290.7567843948</v>
      </c>
    </row>
    <row r="656" spans="1:18" x14ac:dyDescent="0.3">
      <c r="A656" t="s">
        <v>348</v>
      </c>
      <c r="B656">
        <v>2014</v>
      </c>
      <c r="C656" s="1">
        <v>550000</v>
      </c>
      <c r="D656">
        <v>50000</v>
      </c>
      <c r="E656" t="s">
        <v>14</v>
      </c>
      <c r="F656" t="s">
        <v>25</v>
      </c>
      <c r="G656" t="s">
        <v>12</v>
      </c>
      <c r="H656" t="s">
        <v>121</v>
      </c>
      <c r="I656">
        <f t="shared" si="80"/>
        <v>2923</v>
      </c>
      <c r="J656">
        <f t="shared" si="81"/>
        <v>12</v>
      </c>
      <c r="K656" t="str">
        <f t="shared" si="82"/>
        <v>medium</v>
      </c>
      <c r="L656" s="1">
        <f t="shared" si="83"/>
        <v>464505.709544988</v>
      </c>
      <c r="M656" cm="1">
        <f t="array" ref="M656">SUM(COUNTIF(E656:E4232,{"Petrol","Diesel","CNG","LPG","Electric"}))</f>
        <v>2923</v>
      </c>
      <c r="N656">
        <f t="shared" si="84"/>
        <v>2923</v>
      </c>
      <c r="O656" cm="1">
        <f t="array" ref="O656">SUM(COUNTIF(F656:F4232,{"Individual","Dealer","Trustmark Dealer"}))</f>
        <v>2923</v>
      </c>
      <c r="P656">
        <f t="shared" si="85"/>
        <v>1994</v>
      </c>
      <c r="Q656">
        <f t="shared" si="86"/>
        <v>0.6120424221690044</v>
      </c>
      <c r="R656" s="16">
        <f t="shared" si="87"/>
        <v>1205657.8162058303</v>
      </c>
    </row>
    <row r="657" spans="1:18" x14ac:dyDescent="0.3">
      <c r="A657" t="s">
        <v>592</v>
      </c>
      <c r="B657">
        <v>2018</v>
      </c>
      <c r="C657" s="1">
        <v>4000000</v>
      </c>
      <c r="D657">
        <v>68000</v>
      </c>
      <c r="E657" t="s">
        <v>14</v>
      </c>
      <c r="F657" t="s">
        <v>25</v>
      </c>
      <c r="G657" t="s">
        <v>19</v>
      </c>
      <c r="H657" t="s">
        <v>121</v>
      </c>
      <c r="I657">
        <f t="shared" si="80"/>
        <v>2922</v>
      </c>
      <c r="J657">
        <f t="shared" si="81"/>
        <v>8</v>
      </c>
      <c r="K657" t="str">
        <f t="shared" si="82"/>
        <v>premimum</v>
      </c>
      <c r="L657" s="1">
        <f t="shared" si="83"/>
        <v>464476.45071868581</v>
      </c>
      <c r="M657" cm="1">
        <f t="array" ref="M657">SUM(COUNTIF(E657:E4233,{"Petrol","Diesel","CNG","LPG","Electric"}))</f>
        <v>2922</v>
      </c>
      <c r="N657">
        <f t="shared" si="84"/>
        <v>2922</v>
      </c>
      <c r="O657" cm="1">
        <f t="array" ref="O657">SUM(COUNTIF(F657:F4233,{"Individual","Dealer","Trustmark Dealer"}))</f>
        <v>2922</v>
      </c>
      <c r="P657">
        <f t="shared" si="85"/>
        <v>1993</v>
      </c>
      <c r="Q657">
        <f t="shared" si="86"/>
        <v>0.61190965092402461</v>
      </c>
      <c r="R657" s="16">
        <f t="shared" si="87"/>
        <v>1205690.2338661575</v>
      </c>
    </row>
    <row r="658" spans="1:18" x14ac:dyDescent="0.3">
      <c r="A658" t="s">
        <v>593</v>
      </c>
      <c r="B658">
        <v>2010</v>
      </c>
      <c r="C658" s="1">
        <v>220000</v>
      </c>
      <c r="D658">
        <v>120000</v>
      </c>
      <c r="E658" t="s">
        <v>14</v>
      </c>
      <c r="F658" t="s">
        <v>25</v>
      </c>
      <c r="G658" t="s">
        <v>12</v>
      </c>
      <c r="H658" t="s">
        <v>126</v>
      </c>
      <c r="I658">
        <f t="shared" si="80"/>
        <v>2921</v>
      </c>
      <c r="J658">
        <f t="shared" si="81"/>
        <v>16</v>
      </c>
      <c r="K658" t="str">
        <f t="shared" si="82"/>
        <v>budget</v>
      </c>
      <c r="L658" s="1">
        <f t="shared" si="83"/>
        <v>463266.06949674769</v>
      </c>
      <c r="M658" cm="1">
        <f t="array" ref="M658">SUM(COUNTIF(E658:E4234,{"Petrol","Diesel","CNG","LPG","Electric"}))</f>
        <v>2921</v>
      </c>
      <c r="N658">
        <f t="shared" si="84"/>
        <v>2921</v>
      </c>
      <c r="O658" cm="1">
        <f t="array" ref="O658">SUM(COUNTIF(F658:F4234,{"Individual","Dealer","Trustmark Dealer"}))</f>
        <v>2921</v>
      </c>
      <c r="P658">
        <f t="shared" si="85"/>
        <v>1993</v>
      </c>
      <c r="Q658">
        <f t="shared" si="86"/>
        <v>0.61177678877096886</v>
      </c>
      <c r="R658" s="16">
        <f t="shared" si="87"/>
        <v>1203385.2970788698</v>
      </c>
    </row>
    <row r="659" spans="1:18" x14ac:dyDescent="0.3">
      <c r="A659" t="s">
        <v>548</v>
      </c>
      <c r="B659">
        <v>2019</v>
      </c>
      <c r="C659" s="1">
        <v>500000</v>
      </c>
      <c r="D659">
        <v>20000</v>
      </c>
      <c r="E659" t="s">
        <v>10</v>
      </c>
      <c r="F659" t="s">
        <v>25</v>
      </c>
      <c r="G659" t="s">
        <v>12</v>
      </c>
      <c r="H659" t="s">
        <v>121</v>
      </c>
      <c r="I659">
        <f t="shared" si="80"/>
        <v>2920</v>
      </c>
      <c r="J659">
        <f t="shared" si="81"/>
        <v>7</v>
      </c>
      <c r="K659" t="str">
        <f t="shared" si="82"/>
        <v>budget</v>
      </c>
      <c r="L659" s="1">
        <f t="shared" si="83"/>
        <v>463349.37979452056</v>
      </c>
      <c r="M659" cm="1">
        <f t="array" ref="M659">SUM(COUNTIF(E659:E4235,{"Petrol","Diesel","CNG","LPG","Electric"}))</f>
        <v>2920</v>
      </c>
      <c r="N659">
        <f t="shared" si="84"/>
        <v>2920</v>
      </c>
      <c r="O659" cm="1">
        <f t="array" ref="O659">SUM(COUNTIF(F659:F4235,{"Individual","Dealer","Trustmark Dealer"}))</f>
        <v>2920</v>
      </c>
      <c r="P659">
        <f t="shared" si="85"/>
        <v>1992</v>
      </c>
      <c r="Q659">
        <f t="shared" si="86"/>
        <v>0.61198630136986298</v>
      </c>
      <c r="R659" s="16">
        <f t="shared" si="87"/>
        <v>1203639.9468179722</v>
      </c>
    </row>
    <row r="660" spans="1:18" x14ac:dyDescent="0.3">
      <c r="A660" t="s">
        <v>163</v>
      </c>
      <c r="B660">
        <v>2010</v>
      </c>
      <c r="C660" s="1">
        <v>140000</v>
      </c>
      <c r="D660">
        <v>30000</v>
      </c>
      <c r="E660" t="s">
        <v>10</v>
      </c>
      <c r="F660" t="s">
        <v>25</v>
      </c>
      <c r="G660" t="s">
        <v>12</v>
      </c>
      <c r="H660" t="s">
        <v>121</v>
      </c>
      <c r="I660">
        <f t="shared" si="80"/>
        <v>2919</v>
      </c>
      <c r="J660">
        <f t="shared" si="81"/>
        <v>16</v>
      </c>
      <c r="K660" t="str">
        <f t="shared" si="82"/>
        <v>budget</v>
      </c>
      <c r="L660" s="1">
        <f t="shared" si="83"/>
        <v>463336.82391229871</v>
      </c>
      <c r="M660" cm="1">
        <f t="array" ref="M660">SUM(COUNTIF(E660:E4236,{"Petrol","Diesel","CNG","LPG","Electric"}))</f>
        <v>2919</v>
      </c>
      <c r="N660">
        <f t="shared" si="84"/>
        <v>2919</v>
      </c>
      <c r="O660" cm="1">
        <f t="array" ref="O660">SUM(COUNTIF(F660:F4236,{"Individual","Dealer","Trustmark Dealer"}))</f>
        <v>2919</v>
      </c>
      <c r="P660">
        <f t="shared" si="85"/>
        <v>1992</v>
      </c>
      <c r="Q660">
        <f t="shared" si="86"/>
        <v>0.61185337444330246</v>
      </c>
      <c r="R660" s="16">
        <f t="shared" si="87"/>
        <v>1203519.0522810379</v>
      </c>
    </row>
    <row r="661" spans="1:18" x14ac:dyDescent="0.3">
      <c r="A661" t="s">
        <v>459</v>
      </c>
      <c r="B661">
        <v>2013</v>
      </c>
      <c r="C661" s="1">
        <v>325000</v>
      </c>
      <c r="D661">
        <v>60000</v>
      </c>
      <c r="E661" t="s">
        <v>14</v>
      </c>
      <c r="F661" t="s">
        <v>25</v>
      </c>
      <c r="G661" t="s">
        <v>12</v>
      </c>
      <c r="H661" t="s">
        <v>121</v>
      </c>
      <c r="I661">
        <f t="shared" si="80"/>
        <v>2918</v>
      </c>
      <c r="J661">
        <f t="shared" si="81"/>
        <v>13</v>
      </c>
      <c r="K661" t="str">
        <f t="shared" si="82"/>
        <v>budget</v>
      </c>
      <c r="L661" s="1">
        <f t="shared" si="83"/>
        <v>463447.63159698423</v>
      </c>
      <c r="M661" cm="1">
        <f t="array" ref="M661">SUM(COUNTIF(E661:E4237,{"Petrol","Diesel","CNG","LPG","Electric"}))</f>
        <v>2918</v>
      </c>
      <c r="N661">
        <f t="shared" si="84"/>
        <v>2918</v>
      </c>
      <c r="O661" cm="1">
        <f t="array" ref="O661">SUM(COUNTIF(F661:F4237,{"Individual","Dealer","Trustmark Dealer"}))</f>
        <v>2918</v>
      </c>
      <c r="P661">
        <f t="shared" si="85"/>
        <v>1991</v>
      </c>
      <c r="Q661">
        <f t="shared" si="86"/>
        <v>0.61172035640849898</v>
      </c>
      <c r="R661" s="16">
        <f t="shared" si="87"/>
        <v>1203655.8641989217</v>
      </c>
    </row>
    <row r="662" spans="1:18" x14ac:dyDescent="0.3">
      <c r="A662" t="s">
        <v>594</v>
      </c>
      <c r="B662">
        <v>2010</v>
      </c>
      <c r="C662" s="1">
        <v>210000</v>
      </c>
      <c r="D662">
        <v>90000</v>
      </c>
      <c r="E662" t="s">
        <v>10</v>
      </c>
      <c r="F662" t="s">
        <v>25</v>
      </c>
      <c r="G662" t="s">
        <v>12</v>
      </c>
      <c r="H662" t="s">
        <v>154</v>
      </c>
      <c r="I662">
        <f t="shared" si="80"/>
        <v>2917</v>
      </c>
      <c r="J662">
        <f t="shared" si="81"/>
        <v>16</v>
      </c>
      <c r="K662" t="str">
        <f t="shared" si="82"/>
        <v>budget</v>
      </c>
      <c r="L662" s="1">
        <f t="shared" si="83"/>
        <v>463495.09393212205</v>
      </c>
      <c r="M662" cm="1">
        <f t="array" ref="M662">SUM(COUNTIF(E662:E4238,{"Petrol","Diesel","CNG","LPG","Electric"}))</f>
        <v>2917</v>
      </c>
      <c r="N662">
        <f t="shared" si="84"/>
        <v>2917</v>
      </c>
      <c r="O662" cm="1">
        <f t="array" ref="O662">SUM(COUNTIF(F662:F4238,{"Individual","Dealer","Trustmark Dealer"}))</f>
        <v>2917</v>
      </c>
      <c r="P662">
        <f t="shared" si="85"/>
        <v>1990</v>
      </c>
      <c r="Q662">
        <f t="shared" si="86"/>
        <v>0.61158724717175184</v>
      </c>
      <c r="R662" s="16">
        <f t="shared" si="87"/>
        <v>1203839.6247246447</v>
      </c>
    </row>
    <row r="663" spans="1:18" x14ac:dyDescent="0.3">
      <c r="A663" t="s">
        <v>163</v>
      </c>
      <c r="B663">
        <v>2008</v>
      </c>
      <c r="C663" s="1">
        <v>110000</v>
      </c>
      <c r="D663">
        <v>90000</v>
      </c>
      <c r="E663" t="s">
        <v>10</v>
      </c>
      <c r="F663" t="s">
        <v>25</v>
      </c>
      <c r="G663" t="s">
        <v>12</v>
      </c>
      <c r="H663" t="s">
        <v>126</v>
      </c>
      <c r="I663">
        <f t="shared" si="80"/>
        <v>2916</v>
      </c>
      <c r="J663">
        <f t="shared" si="81"/>
        <v>18</v>
      </c>
      <c r="K663" t="str">
        <f t="shared" si="82"/>
        <v>budget</v>
      </c>
      <c r="L663" s="1">
        <f t="shared" si="83"/>
        <v>463582.02640603564</v>
      </c>
      <c r="M663" cm="1">
        <f t="array" ref="M663">SUM(COUNTIF(E663:E4239,{"Petrol","Diesel","CNG","LPG","Electric"}))</f>
        <v>2916</v>
      </c>
      <c r="N663">
        <f t="shared" si="84"/>
        <v>2916</v>
      </c>
      <c r="O663" cm="1">
        <f t="array" ref="O663">SUM(COUNTIF(F663:F4239,{"Individual","Dealer","Trustmark Dealer"}))</f>
        <v>2916</v>
      </c>
      <c r="P663">
        <f t="shared" si="85"/>
        <v>1989</v>
      </c>
      <c r="Q663">
        <f t="shared" si="86"/>
        <v>0.61179698216735257</v>
      </c>
      <c r="R663" s="16">
        <f t="shared" si="87"/>
        <v>1203926.4535771776</v>
      </c>
    </row>
    <row r="664" spans="1:18" x14ac:dyDescent="0.3">
      <c r="A664" t="s">
        <v>595</v>
      </c>
      <c r="B664">
        <v>2019</v>
      </c>
      <c r="C664" s="1">
        <v>1200000</v>
      </c>
      <c r="D664">
        <v>25000</v>
      </c>
      <c r="E664" t="s">
        <v>14</v>
      </c>
      <c r="F664" t="s">
        <v>25</v>
      </c>
      <c r="G664" t="s">
        <v>12</v>
      </c>
      <c r="H664" t="s">
        <v>121</v>
      </c>
      <c r="I664">
        <f t="shared" si="80"/>
        <v>2915</v>
      </c>
      <c r="J664">
        <f t="shared" si="81"/>
        <v>7</v>
      </c>
      <c r="K664" t="str">
        <f t="shared" si="82"/>
        <v>premimum</v>
      </c>
      <c r="L664" s="1">
        <f t="shared" si="83"/>
        <v>463703.32384219556</v>
      </c>
      <c r="M664" cm="1">
        <f t="array" ref="M664">SUM(COUNTIF(E664:E4240,{"Petrol","Diesel","CNG","LPG","Electric"}))</f>
        <v>2915</v>
      </c>
      <c r="N664">
        <f t="shared" si="84"/>
        <v>2915</v>
      </c>
      <c r="O664" cm="1">
        <f t="array" ref="O664">SUM(COUNTIF(F664:F4240,{"Individual","Dealer","Trustmark Dealer"}))</f>
        <v>2915</v>
      </c>
      <c r="P664">
        <f t="shared" si="85"/>
        <v>1988</v>
      </c>
      <c r="Q664">
        <f t="shared" si="86"/>
        <v>0.6120068610634648</v>
      </c>
      <c r="R664" s="16">
        <f t="shared" si="87"/>
        <v>1204085.1430162997</v>
      </c>
    </row>
    <row r="665" spans="1:18" x14ac:dyDescent="0.3">
      <c r="A665" t="s">
        <v>346</v>
      </c>
      <c r="B665">
        <v>2017</v>
      </c>
      <c r="C665" s="1">
        <v>229999</v>
      </c>
      <c r="D665">
        <v>40000</v>
      </c>
      <c r="E665" t="s">
        <v>10</v>
      </c>
      <c r="F665" t="s">
        <v>25</v>
      </c>
      <c r="G665" t="s">
        <v>12</v>
      </c>
      <c r="H665" t="s">
        <v>121</v>
      </c>
      <c r="I665">
        <f t="shared" si="80"/>
        <v>2914</v>
      </c>
      <c r="J665">
        <f t="shared" si="81"/>
        <v>9</v>
      </c>
      <c r="K665" t="str">
        <f t="shared" si="82"/>
        <v>budget</v>
      </c>
      <c r="L665" s="1">
        <f t="shared" si="83"/>
        <v>463450.64824982843</v>
      </c>
      <c r="M665" cm="1">
        <f t="array" ref="M665">SUM(COUNTIF(E665:E4241,{"Petrol","Diesel","CNG","LPG","Electric"}))</f>
        <v>2914</v>
      </c>
      <c r="N665">
        <f t="shared" si="84"/>
        <v>2914</v>
      </c>
      <c r="O665" cm="1">
        <f t="array" ref="O665">SUM(COUNTIF(F665:F4241,{"Individual","Dealer","Trustmark Dealer"}))</f>
        <v>2914</v>
      </c>
      <c r="P665">
        <f t="shared" si="85"/>
        <v>1988</v>
      </c>
      <c r="Q665">
        <f t="shared" si="86"/>
        <v>0.6118737131091283</v>
      </c>
      <c r="R665" s="16">
        <f t="shared" si="87"/>
        <v>1203675.1272494574</v>
      </c>
    </row>
    <row r="666" spans="1:18" x14ac:dyDescent="0.3">
      <c r="A666" t="s">
        <v>354</v>
      </c>
      <c r="B666">
        <v>2006</v>
      </c>
      <c r="C666" s="1">
        <v>165000</v>
      </c>
      <c r="D666">
        <v>132000</v>
      </c>
      <c r="E666" t="s">
        <v>10</v>
      </c>
      <c r="F666" t="s">
        <v>25</v>
      </c>
      <c r="G666" t="s">
        <v>12</v>
      </c>
      <c r="H666" t="s">
        <v>121</v>
      </c>
      <c r="I666">
        <f t="shared" si="80"/>
        <v>2913</v>
      </c>
      <c r="J666">
        <f t="shared" si="81"/>
        <v>20</v>
      </c>
      <c r="K666" t="str">
        <f t="shared" si="82"/>
        <v>budget</v>
      </c>
      <c r="L666" s="1">
        <f t="shared" si="83"/>
        <v>463530.78956402332</v>
      </c>
      <c r="M666" cm="1">
        <f t="array" ref="M666">SUM(COUNTIF(E666:E4242,{"Petrol","Diesel","CNG","LPG","Electric"}))</f>
        <v>2913</v>
      </c>
      <c r="N666">
        <f t="shared" si="84"/>
        <v>2913</v>
      </c>
      <c r="O666" cm="1">
        <f t="array" ref="O666">SUM(COUNTIF(F666:F4242,{"Individual","Dealer","Trustmark Dealer"}))</f>
        <v>2913</v>
      </c>
      <c r="P666">
        <f t="shared" si="85"/>
        <v>1988</v>
      </c>
      <c r="Q666">
        <f t="shared" si="86"/>
        <v>0.611740473738414</v>
      </c>
      <c r="R666" s="16">
        <f t="shared" si="87"/>
        <v>1203747.9002340771</v>
      </c>
    </row>
    <row r="667" spans="1:18" x14ac:dyDescent="0.3">
      <c r="A667" t="s">
        <v>596</v>
      </c>
      <c r="B667">
        <v>2018</v>
      </c>
      <c r="C667" s="1">
        <v>525000</v>
      </c>
      <c r="D667">
        <v>10980</v>
      </c>
      <c r="E667" t="s">
        <v>10</v>
      </c>
      <c r="F667" t="s">
        <v>11</v>
      </c>
      <c r="G667" t="s">
        <v>19</v>
      </c>
      <c r="H667" t="s">
        <v>121</v>
      </c>
      <c r="I667">
        <f t="shared" si="80"/>
        <v>2912</v>
      </c>
      <c r="J667">
        <f t="shared" si="81"/>
        <v>8</v>
      </c>
      <c r="K667" t="str">
        <f t="shared" si="82"/>
        <v>medium</v>
      </c>
      <c r="L667" s="1">
        <f t="shared" si="83"/>
        <v>463633.30700549448</v>
      </c>
      <c r="M667" cm="1">
        <f t="array" ref="M667">SUM(COUNTIF(E667:E4243,{"Petrol","Diesel","CNG","LPG","Electric"}))</f>
        <v>2912</v>
      </c>
      <c r="N667">
        <f t="shared" si="84"/>
        <v>2912</v>
      </c>
      <c r="O667" cm="1">
        <f t="array" ref="O667">SUM(COUNTIF(F667:F4243,{"Individual","Dealer","Trustmark Dealer"}))</f>
        <v>2912</v>
      </c>
      <c r="P667">
        <f t="shared" si="85"/>
        <v>1987</v>
      </c>
      <c r="Q667">
        <f t="shared" si="86"/>
        <v>0.6116071428571429</v>
      </c>
      <c r="R667" s="16">
        <f t="shared" si="87"/>
        <v>1203867.4724614909</v>
      </c>
    </row>
    <row r="668" spans="1:18" x14ac:dyDescent="0.3">
      <c r="A668" t="s">
        <v>241</v>
      </c>
      <c r="B668">
        <v>2018</v>
      </c>
      <c r="C668" s="1">
        <v>325000</v>
      </c>
      <c r="D668">
        <v>20629</v>
      </c>
      <c r="E668" t="s">
        <v>10</v>
      </c>
      <c r="F668" t="s">
        <v>11</v>
      </c>
      <c r="G668" t="s">
        <v>12</v>
      </c>
      <c r="H668" t="s">
        <v>121</v>
      </c>
      <c r="I668">
        <f t="shared" si="80"/>
        <v>2911</v>
      </c>
      <c r="J668">
        <f t="shared" si="81"/>
        <v>8</v>
      </c>
      <c r="K668" t="str">
        <f t="shared" si="82"/>
        <v>budget</v>
      </c>
      <c r="L668" s="1">
        <f t="shared" si="83"/>
        <v>463612.22603916179</v>
      </c>
      <c r="M668" cm="1">
        <f t="array" ref="M668">SUM(COUNTIF(E668:E4244,{"Petrol","Diesel","CNG","LPG","Electric"}))</f>
        <v>2911</v>
      </c>
      <c r="N668">
        <f t="shared" si="84"/>
        <v>2911</v>
      </c>
      <c r="O668" cm="1">
        <f t="array" ref="O668">SUM(COUNTIF(F668:F4244,{"Individual","Dealer","Trustmark Dealer"}))</f>
        <v>2911</v>
      </c>
      <c r="P668">
        <f t="shared" si="85"/>
        <v>1987</v>
      </c>
      <c r="Q668">
        <f t="shared" si="86"/>
        <v>0.61147372037100656</v>
      </c>
      <c r="R668" s="16">
        <f t="shared" si="87"/>
        <v>1203728.4099976425</v>
      </c>
    </row>
    <row r="669" spans="1:18" x14ac:dyDescent="0.3">
      <c r="A669" t="s">
        <v>597</v>
      </c>
      <c r="B669">
        <v>2018</v>
      </c>
      <c r="C669" s="1">
        <v>1500000</v>
      </c>
      <c r="D669">
        <v>50000</v>
      </c>
      <c r="E669" t="s">
        <v>14</v>
      </c>
      <c r="F669" t="s">
        <v>25</v>
      </c>
      <c r="G669" t="s">
        <v>12</v>
      </c>
      <c r="H669" t="s">
        <v>121</v>
      </c>
      <c r="I669">
        <f t="shared" si="80"/>
        <v>2910</v>
      </c>
      <c r="J669">
        <f t="shared" si="81"/>
        <v>8</v>
      </c>
      <c r="K669" t="str">
        <f t="shared" si="82"/>
        <v>premimum</v>
      </c>
      <c r="L669" s="1">
        <f t="shared" si="83"/>
        <v>463659.85910652921</v>
      </c>
      <c r="M669" cm="1">
        <f t="array" ref="M669">SUM(COUNTIF(E669:E4245,{"Petrol","Diesel","CNG","LPG","Electric"}))</f>
        <v>2910</v>
      </c>
      <c r="N669">
        <f t="shared" si="84"/>
        <v>2910</v>
      </c>
      <c r="O669" cm="1">
        <f t="array" ref="O669">SUM(COUNTIF(F669:F4245,{"Individual","Dealer","Trustmark Dealer"}))</f>
        <v>2910</v>
      </c>
      <c r="P669">
        <f t="shared" si="85"/>
        <v>1987</v>
      </c>
      <c r="Q669">
        <f t="shared" si="86"/>
        <v>0.61134020618556706</v>
      </c>
      <c r="R669" s="16">
        <f t="shared" si="87"/>
        <v>1203733.032336005</v>
      </c>
    </row>
    <row r="670" spans="1:18" x14ac:dyDescent="0.3">
      <c r="A670" t="s">
        <v>598</v>
      </c>
      <c r="B670">
        <v>2015</v>
      </c>
      <c r="C670" s="1">
        <v>400000</v>
      </c>
      <c r="D670">
        <v>30000</v>
      </c>
      <c r="E670" t="s">
        <v>10</v>
      </c>
      <c r="F670" t="s">
        <v>25</v>
      </c>
      <c r="G670" t="s">
        <v>19</v>
      </c>
      <c r="H670" t="s">
        <v>121</v>
      </c>
      <c r="I670">
        <f t="shared" si="80"/>
        <v>2909</v>
      </c>
      <c r="J670">
        <f t="shared" si="81"/>
        <v>11</v>
      </c>
      <c r="K670" t="str">
        <f t="shared" si="82"/>
        <v>budget</v>
      </c>
      <c r="L670" s="1">
        <f t="shared" si="83"/>
        <v>463303.60605018906</v>
      </c>
      <c r="M670" cm="1">
        <f t="array" ref="M670">SUM(COUNTIF(E670:E4246,{"Petrol","Diesel","CNG","LPG","Electric"}))</f>
        <v>2909</v>
      </c>
      <c r="N670">
        <f t="shared" si="84"/>
        <v>2909</v>
      </c>
      <c r="O670" cm="1">
        <f t="array" ref="O670">SUM(COUNTIF(F670:F4246,{"Individual","Dealer","Trustmark Dealer"}))</f>
        <v>2909</v>
      </c>
      <c r="P670">
        <f t="shared" si="85"/>
        <v>1987</v>
      </c>
      <c r="Q670">
        <f t="shared" si="86"/>
        <v>0.6112066002062565</v>
      </c>
      <c r="R670" s="16">
        <f t="shared" si="87"/>
        <v>1203118.6551346965</v>
      </c>
    </row>
    <row r="671" spans="1:18" x14ac:dyDescent="0.3">
      <c r="A671" t="s">
        <v>599</v>
      </c>
      <c r="B671">
        <v>2015</v>
      </c>
      <c r="C671" s="1">
        <v>550000</v>
      </c>
      <c r="D671">
        <v>69782</v>
      </c>
      <c r="E671" t="s">
        <v>10</v>
      </c>
      <c r="F671" t="s">
        <v>11</v>
      </c>
      <c r="G671" t="s">
        <v>12</v>
      </c>
      <c r="H671" t="s">
        <v>121</v>
      </c>
      <c r="I671">
        <f t="shared" si="80"/>
        <v>2908</v>
      </c>
      <c r="J671">
        <f t="shared" si="81"/>
        <v>11</v>
      </c>
      <c r="K671" t="str">
        <f t="shared" si="82"/>
        <v>medium</v>
      </c>
      <c r="L671" s="1">
        <f t="shared" si="83"/>
        <v>463325.37482806051</v>
      </c>
      <c r="M671" cm="1">
        <f t="array" ref="M671">SUM(COUNTIF(E671:E4247,{"Petrol","Diesel","CNG","LPG","Electric"}))</f>
        <v>2908</v>
      </c>
      <c r="N671">
        <f t="shared" si="84"/>
        <v>2908</v>
      </c>
      <c r="O671" cm="1">
        <f t="array" ref="O671">SUM(COUNTIF(F671:F4247,{"Individual","Dealer","Trustmark Dealer"}))</f>
        <v>2908</v>
      </c>
      <c r="P671">
        <f t="shared" si="85"/>
        <v>1986</v>
      </c>
      <c r="Q671">
        <f t="shared" si="86"/>
        <v>0.61107290233837686</v>
      </c>
      <c r="R671" s="16">
        <f t="shared" si="87"/>
        <v>1203069.2884483482</v>
      </c>
    </row>
    <row r="672" spans="1:18" x14ac:dyDescent="0.3">
      <c r="A672" t="s">
        <v>239</v>
      </c>
      <c r="B672">
        <v>2003</v>
      </c>
      <c r="C672" s="1">
        <v>98000</v>
      </c>
      <c r="D672">
        <v>54000</v>
      </c>
      <c r="E672" t="s">
        <v>10</v>
      </c>
      <c r="F672" t="s">
        <v>25</v>
      </c>
      <c r="G672" t="s">
        <v>12</v>
      </c>
      <c r="H672" t="s">
        <v>121</v>
      </c>
      <c r="I672">
        <f t="shared" si="80"/>
        <v>2907</v>
      </c>
      <c r="J672">
        <f t="shared" si="81"/>
        <v>23</v>
      </c>
      <c r="K672" t="str">
        <f t="shared" si="82"/>
        <v>budget</v>
      </c>
      <c r="L672" s="1">
        <f t="shared" si="83"/>
        <v>463295.55899552803</v>
      </c>
      <c r="M672" cm="1">
        <f t="array" ref="M672">SUM(COUNTIF(E672:E4248,{"Petrol","Diesel","CNG","LPG","Electric"}))</f>
        <v>2907</v>
      </c>
      <c r="N672">
        <f t="shared" si="84"/>
        <v>2907</v>
      </c>
      <c r="O672" cm="1">
        <f t="array" ref="O672">SUM(COUNTIF(F672:F4248,{"Individual","Dealer","Trustmark Dealer"}))</f>
        <v>2907</v>
      </c>
      <c r="P672">
        <f t="shared" si="85"/>
        <v>1985</v>
      </c>
      <c r="Q672">
        <f t="shared" si="86"/>
        <v>0.61093911248710009</v>
      </c>
      <c r="R672" s="16">
        <f t="shared" si="87"/>
        <v>1202911.7814641804</v>
      </c>
    </row>
    <row r="673" spans="1:18" x14ac:dyDescent="0.3">
      <c r="A673" t="s">
        <v>600</v>
      </c>
      <c r="B673">
        <v>2013</v>
      </c>
      <c r="C673" s="1">
        <v>900000</v>
      </c>
      <c r="D673">
        <v>63654</v>
      </c>
      <c r="E673" t="s">
        <v>14</v>
      </c>
      <c r="F673" t="s">
        <v>11</v>
      </c>
      <c r="G673" t="s">
        <v>12</v>
      </c>
      <c r="H673" t="s">
        <v>121</v>
      </c>
      <c r="I673">
        <f t="shared" si="80"/>
        <v>2906</v>
      </c>
      <c r="J673">
        <f t="shared" si="81"/>
        <v>13</v>
      </c>
      <c r="K673" t="str">
        <f t="shared" si="82"/>
        <v>medium</v>
      </c>
      <c r="L673" s="1">
        <f t="shared" si="83"/>
        <v>463421.26290433586</v>
      </c>
      <c r="M673" cm="1">
        <f t="array" ref="M673">SUM(COUNTIF(E673:E4249,{"Petrol","Diesel","CNG","LPG","Electric"}))</f>
        <v>2906</v>
      </c>
      <c r="N673">
        <f t="shared" si="84"/>
        <v>2906</v>
      </c>
      <c r="O673" cm="1">
        <f t="array" ref="O673">SUM(COUNTIF(F673:F4249,{"Individual","Dealer","Trustmark Dealer"}))</f>
        <v>2906</v>
      </c>
      <c r="P673">
        <f t="shared" si="85"/>
        <v>1984</v>
      </c>
      <c r="Q673">
        <f t="shared" si="86"/>
        <v>0.61080523055746727</v>
      </c>
      <c r="R673" s="16">
        <f t="shared" si="87"/>
        <v>1203079.9305622275</v>
      </c>
    </row>
    <row r="674" spans="1:18" x14ac:dyDescent="0.3">
      <c r="A674" t="s">
        <v>601</v>
      </c>
      <c r="B674">
        <v>2017</v>
      </c>
      <c r="C674" s="1">
        <v>700000</v>
      </c>
      <c r="D674">
        <v>60000</v>
      </c>
      <c r="E674" t="s">
        <v>14</v>
      </c>
      <c r="F674" t="s">
        <v>25</v>
      </c>
      <c r="G674" t="s">
        <v>12</v>
      </c>
      <c r="H674" t="s">
        <v>121</v>
      </c>
      <c r="I674">
        <f t="shared" si="80"/>
        <v>2905</v>
      </c>
      <c r="J674">
        <f t="shared" si="81"/>
        <v>9</v>
      </c>
      <c r="K674" t="str">
        <f t="shared" si="82"/>
        <v>medium</v>
      </c>
      <c r="L674" s="1">
        <f t="shared" si="83"/>
        <v>463270.97762478486</v>
      </c>
      <c r="M674" cm="1">
        <f t="array" ref="M674">SUM(COUNTIF(E674:E4250,{"Petrol","Diesel","CNG","LPG","Electric"}))</f>
        <v>2905</v>
      </c>
      <c r="N674">
        <f t="shared" si="84"/>
        <v>2905</v>
      </c>
      <c r="O674" cm="1">
        <f t="array" ref="O674">SUM(COUNTIF(F674:F4250,{"Individual","Dealer","Trustmark Dealer"}))</f>
        <v>2905</v>
      </c>
      <c r="P674">
        <f t="shared" si="85"/>
        <v>1983</v>
      </c>
      <c r="Q674">
        <f t="shared" si="86"/>
        <v>0.61067125645438902</v>
      </c>
      <c r="R674" s="16">
        <f t="shared" si="87"/>
        <v>1202872.6038337932</v>
      </c>
    </row>
    <row r="675" spans="1:18" x14ac:dyDescent="0.3">
      <c r="A675" t="s">
        <v>602</v>
      </c>
      <c r="B675">
        <v>2015</v>
      </c>
      <c r="C675" s="1">
        <v>890000</v>
      </c>
      <c r="D675">
        <v>52000</v>
      </c>
      <c r="E675" t="s">
        <v>14</v>
      </c>
      <c r="F675" t="s">
        <v>11</v>
      </c>
      <c r="G675" t="s">
        <v>12</v>
      </c>
      <c r="H675" t="s">
        <v>121</v>
      </c>
      <c r="I675">
        <f t="shared" si="80"/>
        <v>2904</v>
      </c>
      <c r="J675">
        <f t="shared" si="81"/>
        <v>11</v>
      </c>
      <c r="K675" t="str">
        <f t="shared" si="82"/>
        <v>medium</v>
      </c>
      <c r="L675" s="1">
        <f t="shared" si="83"/>
        <v>463189.45936639118</v>
      </c>
      <c r="M675" cm="1">
        <f t="array" ref="M675">SUM(COUNTIF(E675:E4251,{"Petrol","Diesel","CNG","LPG","Electric"}))</f>
        <v>2904</v>
      </c>
      <c r="N675">
        <f t="shared" si="84"/>
        <v>2904</v>
      </c>
      <c r="O675" cm="1">
        <f t="array" ref="O675">SUM(COUNTIF(F675:F4251,{"Individual","Dealer","Trustmark Dealer"}))</f>
        <v>2904</v>
      </c>
      <c r="P675">
        <f t="shared" si="85"/>
        <v>1983</v>
      </c>
      <c r="Q675">
        <f t="shared" si="86"/>
        <v>0.61053719008264462</v>
      </c>
      <c r="R675" s="16">
        <f t="shared" si="87"/>
        <v>1202801.0494499458</v>
      </c>
    </row>
    <row r="676" spans="1:18" x14ac:dyDescent="0.3">
      <c r="A676" t="s">
        <v>603</v>
      </c>
      <c r="B676">
        <v>2015</v>
      </c>
      <c r="C676" s="1">
        <v>490000</v>
      </c>
      <c r="D676">
        <v>59385</v>
      </c>
      <c r="E676" t="s">
        <v>14</v>
      </c>
      <c r="F676" t="s">
        <v>11</v>
      </c>
      <c r="G676" t="s">
        <v>12</v>
      </c>
      <c r="H676" t="s">
        <v>121</v>
      </c>
      <c r="I676">
        <f t="shared" si="80"/>
        <v>2903</v>
      </c>
      <c r="J676">
        <f t="shared" si="81"/>
        <v>11</v>
      </c>
      <c r="K676" t="str">
        <f t="shared" si="82"/>
        <v>budget</v>
      </c>
      <c r="L676" s="1">
        <f t="shared" si="83"/>
        <v>463042.43541164312</v>
      </c>
      <c r="M676" cm="1">
        <f t="array" ref="M676">SUM(COUNTIF(E676:E4252,{"Petrol","Diesel","CNG","LPG","Electric"}))</f>
        <v>2903</v>
      </c>
      <c r="N676">
        <f t="shared" si="84"/>
        <v>2903</v>
      </c>
      <c r="O676" cm="1">
        <f t="array" ref="O676">SUM(COUNTIF(F676:F4252,{"Individual","Dealer","Trustmark Dealer"}))</f>
        <v>2903</v>
      </c>
      <c r="P676">
        <f t="shared" si="85"/>
        <v>1982</v>
      </c>
      <c r="Q676">
        <f t="shared" si="86"/>
        <v>0.61040303134688256</v>
      </c>
      <c r="R676" s="16">
        <f t="shared" si="87"/>
        <v>1202600.0579600618</v>
      </c>
    </row>
    <row r="677" spans="1:18" x14ac:dyDescent="0.3">
      <c r="A677" t="s">
        <v>604</v>
      </c>
      <c r="B677">
        <v>2015</v>
      </c>
      <c r="C677" s="1">
        <v>525000</v>
      </c>
      <c r="D677">
        <v>70378</v>
      </c>
      <c r="E677" t="s">
        <v>10</v>
      </c>
      <c r="F677" t="s">
        <v>11</v>
      </c>
      <c r="G677" t="s">
        <v>12</v>
      </c>
      <c r="H677" t="s">
        <v>121</v>
      </c>
      <c r="I677">
        <f t="shared" si="80"/>
        <v>2902</v>
      </c>
      <c r="J677">
        <f t="shared" si="81"/>
        <v>11</v>
      </c>
      <c r="K677" t="str">
        <f t="shared" si="82"/>
        <v>medium</v>
      </c>
      <c r="L677" s="1">
        <f t="shared" si="83"/>
        <v>463033.1461061337</v>
      </c>
      <c r="M677" cm="1">
        <f t="array" ref="M677">SUM(COUNTIF(E677:E4253,{"Petrol","Diesel","CNG","LPG","Electric"}))</f>
        <v>2902</v>
      </c>
      <c r="N677">
        <f t="shared" si="84"/>
        <v>2902</v>
      </c>
      <c r="O677" cm="1">
        <f t="array" ref="O677">SUM(COUNTIF(F677:F4253,{"Individual","Dealer","Trustmark Dealer"}))</f>
        <v>2902</v>
      </c>
      <c r="P677">
        <f t="shared" si="85"/>
        <v>1981</v>
      </c>
      <c r="Q677">
        <f t="shared" si="86"/>
        <v>0.61026878015161956</v>
      </c>
      <c r="R677" s="16">
        <f t="shared" si="87"/>
        <v>1202671.2722038431</v>
      </c>
    </row>
    <row r="678" spans="1:18" x14ac:dyDescent="0.3">
      <c r="A678" t="s">
        <v>605</v>
      </c>
      <c r="B678">
        <v>2013</v>
      </c>
      <c r="C678" s="1">
        <v>330000</v>
      </c>
      <c r="D678">
        <v>55425</v>
      </c>
      <c r="E678" t="s">
        <v>10</v>
      </c>
      <c r="F678" t="s">
        <v>11</v>
      </c>
      <c r="G678" t="s">
        <v>12</v>
      </c>
      <c r="H678" t="s">
        <v>121</v>
      </c>
      <c r="I678">
        <f t="shared" si="80"/>
        <v>2901</v>
      </c>
      <c r="J678">
        <f t="shared" si="81"/>
        <v>13</v>
      </c>
      <c r="K678" t="str">
        <f t="shared" si="82"/>
        <v>budget</v>
      </c>
      <c r="L678" s="1">
        <f t="shared" si="83"/>
        <v>463011.78559117543</v>
      </c>
      <c r="M678" cm="1">
        <f t="array" ref="M678">SUM(COUNTIF(E678:E4254,{"Petrol","Diesel","CNG","LPG","Electric"}))</f>
        <v>2901</v>
      </c>
      <c r="N678">
        <f t="shared" si="84"/>
        <v>2901</v>
      </c>
      <c r="O678" cm="1">
        <f t="array" ref="O678">SUM(COUNTIF(F678:F4254,{"Individual","Dealer","Trustmark Dealer"}))</f>
        <v>2901</v>
      </c>
      <c r="P678">
        <f t="shared" si="85"/>
        <v>1980</v>
      </c>
      <c r="Q678">
        <f t="shared" si="86"/>
        <v>0.61013443640124099</v>
      </c>
      <c r="R678" s="16">
        <f t="shared" si="87"/>
        <v>1202531.5831332004</v>
      </c>
    </row>
    <row r="679" spans="1:18" x14ac:dyDescent="0.3">
      <c r="A679" t="s">
        <v>606</v>
      </c>
      <c r="B679">
        <v>2013</v>
      </c>
      <c r="C679" s="1">
        <v>550000</v>
      </c>
      <c r="D679">
        <v>78413</v>
      </c>
      <c r="E679" t="s">
        <v>14</v>
      </c>
      <c r="F679" t="s">
        <v>11</v>
      </c>
      <c r="G679" t="s">
        <v>12</v>
      </c>
      <c r="H679" t="s">
        <v>126</v>
      </c>
      <c r="I679">
        <f t="shared" si="80"/>
        <v>2900</v>
      </c>
      <c r="J679">
        <f t="shared" si="81"/>
        <v>13</v>
      </c>
      <c r="K679" t="str">
        <f t="shared" si="82"/>
        <v>medium</v>
      </c>
      <c r="L679" s="1">
        <f t="shared" si="83"/>
        <v>463057.65172413795</v>
      </c>
      <c r="M679" cm="1">
        <f t="array" ref="M679">SUM(COUNTIF(E679:E4255,{"Petrol","Diesel","CNG","LPG","Electric"}))</f>
        <v>2900</v>
      </c>
      <c r="N679">
        <f t="shared" si="84"/>
        <v>2900</v>
      </c>
      <c r="O679" cm="1">
        <f t="array" ref="O679">SUM(COUNTIF(F679:F4255,{"Individual","Dealer","Trustmark Dealer"}))</f>
        <v>2900</v>
      </c>
      <c r="P679">
        <f t="shared" si="85"/>
        <v>1979</v>
      </c>
      <c r="Q679">
        <f t="shared" si="86"/>
        <v>0.61</v>
      </c>
      <c r="R679" s="16">
        <f t="shared" si="87"/>
        <v>1202532.4865693152</v>
      </c>
    </row>
    <row r="680" spans="1:18" x14ac:dyDescent="0.3">
      <c r="A680" t="s">
        <v>210</v>
      </c>
      <c r="B680">
        <v>2018</v>
      </c>
      <c r="C680" s="1">
        <v>790000</v>
      </c>
      <c r="D680">
        <v>40890</v>
      </c>
      <c r="E680" t="s">
        <v>14</v>
      </c>
      <c r="F680" t="s">
        <v>11</v>
      </c>
      <c r="G680" t="s">
        <v>12</v>
      </c>
      <c r="H680" t="s">
        <v>121</v>
      </c>
      <c r="I680">
        <f t="shared" si="80"/>
        <v>2899</v>
      </c>
      <c r="J680">
        <f t="shared" si="81"/>
        <v>8</v>
      </c>
      <c r="K680" t="str">
        <f t="shared" si="82"/>
        <v>medium</v>
      </c>
      <c r="L680" s="1">
        <f t="shared" si="83"/>
        <v>463027.66126250429</v>
      </c>
      <c r="M680" cm="1">
        <f t="array" ref="M680">SUM(COUNTIF(E680:E4256,{"Petrol","Diesel","CNG","LPG","Electric"}))</f>
        <v>2899</v>
      </c>
      <c r="N680">
        <f t="shared" si="84"/>
        <v>2899</v>
      </c>
      <c r="O680" cm="1">
        <f t="array" ref="O680">SUM(COUNTIF(F680:F4256,{"Individual","Dealer","Trustmark Dealer"}))</f>
        <v>2899</v>
      </c>
      <c r="P680">
        <f t="shared" si="85"/>
        <v>1978</v>
      </c>
      <c r="Q680">
        <f t="shared" si="86"/>
        <v>0.61021041738530524</v>
      </c>
      <c r="R680" s="16">
        <f t="shared" si="87"/>
        <v>1202562.8981058621</v>
      </c>
    </row>
    <row r="681" spans="1:18" x14ac:dyDescent="0.3">
      <c r="A681" t="s">
        <v>192</v>
      </c>
      <c r="B681">
        <v>2015</v>
      </c>
      <c r="C681" s="1">
        <v>350000</v>
      </c>
      <c r="D681">
        <v>34823</v>
      </c>
      <c r="E681" t="s">
        <v>10</v>
      </c>
      <c r="F681" t="s">
        <v>11</v>
      </c>
      <c r="G681" t="s">
        <v>12</v>
      </c>
      <c r="H681" t="s">
        <v>126</v>
      </c>
      <c r="I681">
        <f t="shared" si="80"/>
        <v>2898</v>
      </c>
      <c r="J681">
        <f t="shared" si="81"/>
        <v>11</v>
      </c>
      <c r="K681" t="str">
        <f t="shared" si="82"/>
        <v>budget</v>
      </c>
      <c r="L681" s="1">
        <f t="shared" si="83"/>
        <v>462914.83436853002</v>
      </c>
      <c r="M681" cm="1">
        <f t="array" ref="M681">SUM(COUNTIF(E681:E4257,{"Petrol","Diesel","CNG","LPG","Electric"}))</f>
        <v>2898</v>
      </c>
      <c r="N681">
        <f t="shared" si="84"/>
        <v>2898</v>
      </c>
      <c r="O681" cm="1">
        <f t="array" ref="O681">SUM(COUNTIF(F681:F4257,{"Individual","Dealer","Trustmark Dealer"}))</f>
        <v>2898</v>
      </c>
      <c r="P681">
        <f t="shared" si="85"/>
        <v>1978</v>
      </c>
      <c r="Q681">
        <f t="shared" si="86"/>
        <v>0.61007591442374054</v>
      </c>
      <c r="R681" s="16">
        <f t="shared" si="87"/>
        <v>1202429.6403539185</v>
      </c>
    </row>
    <row r="682" spans="1:18" x14ac:dyDescent="0.3">
      <c r="A682" t="s">
        <v>607</v>
      </c>
      <c r="B682">
        <v>2017</v>
      </c>
      <c r="C682" s="1">
        <v>1700000</v>
      </c>
      <c r="D682">
        <v>75000</v>
      </c>
      <c r="E682" t="s">
        <v>14</v>
      </c>
      <c r="F682" t="s">
        <v>25</v>
      </c>
      <c r="G682" t="s">
        <v>19</v>
      </c>
      <c r="H682" t="s">
        <v>121</v>
      </c>
      <c r="I682">
        <f t="shared" si="80"/>
        <v>2897</v>
      </c>
      <c r="J682">
        <f t="shared" si="81"/>
        <v>9</v>
      </c>
      <c r="K682" t="str">
        <f t="shared" si="82"/>
        <v>premimum</v>
      </c>
      <c r="L682" s="1">
        <f t="shared" si="83"/>
        <v>462953.81083879876</v>
      </c>
      <c r="M682" cm="1">
        <f t="array" ref="M682">SUM(COUNTIF(E682:E4258,{"Petrol","Diesel","CNG","LPG","Electric"}))</f>
        <v>2897</v>
      </c>
      <c r="N682">
        <f t="shared" si="84"/>
        <v>2897</v>
      </c>
      <c r="O682" cm="1">
        <f t="array" ref="O682">SUM(COUNTIF(F682:F4258,{"Individual","Dealer","Trustmark Dealer"}))</f>
        <v>2897</v>
      </c>
      <c r="P682">
        <f t="shared" si="85"/>
        <v>1977</v>
      </c>
      <c r="Q682">
        <f t="shared" si="86"/>
        <v>0.61028650327925438</v>
      </c>
      <c r="R682" s="16">
        <f t="shared" si="87"/>
        <v>1202416.0942285247</v>
      </c>
    </row>
    <row r="683" spans="1:18" x14ac:dyDescent="0.3">
      <c r="A683" t="s">
        <v>608</v>
      </c>
      <c r="B683">
        <v>2017</v>
      </c>
      <c r="C683" s="1">
        <v>750000</v>
      </c>
      <c r="D683">
        <v>55545</v>
      </c>
      <c r="E683" t="s">
        <v>14</v>
      </c>
      <c r="F683" t="s">
        <v>11</v>
      </c>
      <c r="G683" t="s">
        <v>12</v>
      </c>
      <c r="H683" t="s">
        <v>121</v>
      </c>
      <c r="I683">
        <f t="shared" si="80"/>
        <v>2896</v>
      </c>
      <c r="J683">
        <f t="shared" si="81"/>
        <v>9</v>
      </c>
      <c r="K683" t="str">
        <f t="shared" si="82"/>
        <v>medium</v>
      </c>
      <c r="L683" s="1">
        <f t="shared" si="83"/>
        <v>462526.65400552488</v>
      </c>
      <c r="M683" cm="1">
        <f t="array" ref="M683">SUM(COUNTIF(E683:E4259,{"Petrol","Diesel","CNG","LPG","Electric"}))</f>
        <v>2896</v>
      </c>
      <c r="N683">
        <f t="shared" si="84"/>
        <v>2896</v>
      </c>
      <c r="O683" cm="1">
        <f t="array" ref="O683">SUM(COUNTIF(F683:F4259,{"Individual","Dealer","Trustmark Dealer"}))</f>
        <v>2896</v>
      </c>
      <c r="P683">
        <f t="shared" si="85"/>
        <v>1977</v>
      </c>
      <c r="Q683">
        <f t="shared" si="86"/>
        <v>0.61015193370165743</v>
      </c>
      <c r="R683" s="16">
        <f t="shared" si="87"/>
        <v>1201661.4941451796</v>
      </c>
    </row>
    <row r="684" spans="1:18" x14ac:dyDescent="0.3">
      <c r="A684" t="s">
        <v>499</v>
      </c>
      <c r="B684">
        <v>2014</v>
      </c>
      <c r="C684" s="1">
        <v>409999</v>
      </c>
      <c r="D684">
        <v>56541</v>
      </c>
      <c r="E684" t="s">
        <v>14</v>
      </c>
      <c r="F684" t="s">
        <v>11</v>
      </c>
      <c r="G684" t="s">
        <v>12</v>
      </c>
      <c r="H684" t="s">
        <v>121</v>
      </c>
      <c r="I684">
        <f t="shared" si="80"/>
        <v>2895</v>
      </c>
      <c r="J684">
        <f t="shared" si="81"/>
        <v>12</v>
      </c>
      <c r="K684" t="str">
        <f t="shared" si="82"/>
        <v>budget</v>
      </c>
      <c r="L684" s="1">
        <f t="shared" si="83"/>
        <v>462427.35405872192</v>
      </c>
      <c r="M684" cm="1">
        <f t="array" ref="M684">SUM(COUNTIF(E684:E4260,{"Petrol","Diesel","CNG","LPG","Electric"}))</f>
        <v>2895</v>
      </c>
      <c r="N684">
        <f t="shared" si="84"/>
        <v>2895</v>
      </c>
      <c r="O684" cm="1">
        <f t="array" ref="O684">SUM(COUNTIF(F684:F4260,{"Individual","Dealer","Trustmark Dealer"}))</f>
        <v>2895</v>
      </c>
      <c r="P684">
        <f t="shared" si="85"/>
        <v>1977</v>
      </c>
      <c r="Q684">
        <f t="shared" si="86"/>
        <v>0.61001727115716753</v>
      </c>
      <c r="R684" s="16">
        <f t="shared" si="87"/>
        <v>1201554.7702912283</v>
      </c>
    </row>
    <row r="685" spans="1:18" x14ac:dyDescent="0.3">
      <c r="A685" t="s">
        <v>173</v>
      </c>
      <c r="B685">
        <v>2016</v>
      </c>
      <c r="C685" s="1">
        <v>220000</v>
      </c>
      <c r="D685">
        <v>43700</v>
      </c>
      <c r="E685" t="s">
        <v>10</v>
      </c>
      <c r="F685" t="s">
        <v>25</v>
      </c>
      <c r="G685" t="s">
        <v>12</v>
      </c>
      <c r="H685" t="s">
        <v>121</v>
      </c>
      <c r="I685">
        <f t="shared" si="80"/>
        <v>2894</v>
      </c>
      <c r="J685">
        <f t="shared" si="81"/>
        <v>10</v>
      </c>
      <c r="K685" t="str">
        <f t="shared" si="82"/>
        <v>budget</v>
      </c>
      <c r="L685" s="1">
        <f t="shared" si="83"/>
        <v>462445.47028334485</v>
      </c>
      <c r="M685" cm="1">
        <f t="array" ref="M685">SUM(COUNTIF(E685:E4261,{"Petrol","Diesel","CNG","LPG","Electric"}))</f>
        <v>2894</v>
      </c>
      <c r="N685">
        <f t="shared" si="84"/>
        <v>2894</v>
      </c>
      <c r="O685" cm="1">
        <f t="array" ref="O685">SUM(COUNTIF(F685:F4261,{"Individual","Dealer","Trustmark Dealer"}))</f>
        <v>2894</v>
      </c>
      <c r="P685">
        <f t="shared" si="85"/>
        <v>1976</v>
      </c>
      <c r="Q685">
        <f t="shared" si="86"/>
        <v>0.60988251554941253</v>
      </c>
      <c r="R685" s="16">
        <f t="shared" si="87"/>
        <v>1201680.3004033007</v>
      </c>
    </row>
    <row r="686" spans="1:18" x14ac:dyDescent="0.3">
      <c r="A686" t="s">
        <v>609</v>
      </c>
      <c r="B686">
        <v>2009</v>
      </c>
      <c r="C686" s="1">
        <v>68000</v>
      </c>
      <c r="D686">
        <v>120000</v>
      </c>
      <c r="E686" t="s">
        <v>10</v>
      </c>
      <c r="F686" t="s">
        <v>25</v>
      </c>
      <c r="G686" t="s">
        <v>12</v>
      </c>
      <c r="H686" t="s">
        <v>126</v>
      </c>
      <c r="I686">
        <f t="shared" si="80"/>
        <v>2893</v>
      </c>
      <c r="J686">
        <f t="shared" si="81"/>
        <v>17</v>
      </c>
      <c r="K686" t="str">
        <f t="shared" si="82"/>
        <v>budget</v>
      </c>
      <c r="L686" s="1">
        <f t="shared" si="83"/>
        <v>462529.27445558243</v>
      </c>
      <c r="M686" cm="1">
        <f t="array" ref="M686">SUM(COUNTIF(E686:E4262,{"Petrol","Diesel","CNG","LPG","Electric"}))</f>
        <v>2893</v>
      </c>
      <c r="N686">
        <f t="shared" si="84"/>
        <v>2893</v>
      </c>
      <c r="O686" cm="1">
        <f t="array" ref="O686">SUM(COUNTIF(F686:F4262,{"Individual","Dealer","Trustmark Dealer"}))</f>
        <v>2893</v>
      </c>
      <c r="P686">
        <f t="shared" si="85"/>
        <v>1976</v>
      </c>
      <c r="Q686">
        <f t="shared" si="86"/>
        <v>0.6097476667818873</v>
      </c>
      <c r="R686" s="16">
        <f t="shared" si="87"/>
        <v>1201760.7332422952</v>
      </c>
    </row>
    <row r="687" spans="1:18" x14ac:dyDescent="0.3">
      <c r="A687" t="s">
        <v>241</v>
      </c>
      <c r="B687">
        <v>2017</v>
      </c>
      <c r="C687" s="1">
        <v>290000</v>
      </c>
      <c r="D687">
        <v>20000</v>
      </c>
      <c r="E687" t="s">
        <v>10</v>
      </c>
      <c r="F687" t="s">
        <v>25</v>
      </c>
      <c r="G687" t="s">
        <v>12</v>
      </c>
      <c r="H687" t="s">
        <v>121</v>
      </c>
      <c r="I687">
        <f t="shared" si="80"/>
        <v>2892</v>
      </c>
      <c r="J687">
        <f t="shared" si="81"/>
        <v>9</v>
      </c>
      <c r="K687" t="str">
        <f t="shared" si="82"/>
        <v>budget</v>
      </c>
      <c r="L687" s="1">
        <f t="shared" si="83"/>
        <v>462665.69536652835</v>
      </c>
      <c r="M687" cm="1">
        <f t="array" ref="M687">SUM(COUNTIF(E687:E4263,{"Petrol","Diesel","CNG","LPG","Electric"}))</f>
        <v>2892</v>
      </c>
      <c r="N687">
        <f t="shared" si="84"/>
        <v>2892</v>
      </c>
      <c r="O687" cm="1">
        <f t="array" ref="O687">SUM(COUNTIF(F687:F4263,{"Individual","Dealer","Trustmark Dealer"}))</f>
        <v>2892</v>
      </c>
      <c r="P687">
        <f t="shared" si="85"/>
        <v>1975</v>
      </c>
      <c r="Q687">
        <f t="shared" si="86"/>
        <v>0.60995850622406644</v>
      </c>
      <c r="R687" s="16">
        <f t="shared" si="87"/>
        <v>1201951.2680101451</v>
      </c>
    </row>
    <row r="688" spans="1:18" x14ac:dyDescent="0.3">
      <c r="A688" t="s">
        <v>610</v>
      </c>
      <c r="B688">
        <v>2014</v>
      </c>
      <c r="C688" s="1">
        <v>600000</v>
      </c>
      <c r="D688">
        <v>27483</v>
      </c>
      <c r="E688" t="s">
        <v>14</v>
      </c>
      <c r="F688" t="s">
        <v>11</v>
      </c>
      <c r="G688" t="s">
        <v>12</v>
      </c>
      <c r="H688" t="s">
        <v>121</v>
      </c>
      <c r="I688">
        <f t="shared" si="80"/>
        <v>2891</v>
      </c>
      <c r="J688">
        <f t="shared" si="81"/>
        <v>12</v>
      </c>
      <c r="K688" t="str">
        <f t="shared" si="82"/>
        <v>medium</v>
      </c>
      <c r="L688" s="1">
        <f t="shared" si="83"/>
        <v>462725.42061570392</v>
      </c>
      <c r="M688" cm="1">
        <f t="array" ref="M688">SUM(COUNTIF(E688:E4264,{"Petrol","Diesel","CNG","LPG","Electric"}))</f>
        <v>2891</v>
      </c>
      <c r="N688">
        <f t="shared" si="84"/>
        <v>2891</v>
      </c>
      <c r="O688" cm="1">
        <f t="array" ref="O688">SUM(COUNTIF(F688:F4264,{"Individual","Dealer","Trustmark Dealer"}))</f>
        <v>2891</v>
      </c>
      <c r="P688">
        <f t="shared" si="85"/>
        <v>1975</v>
      </c>
      <c r="Q688">
        <f t="shared" si="86"/>
        <v>0.60982359045313039</v>
      </c>
      <c r="R688" s="16">
        <f t="shared" si="87"/>
        <v>1201981.3256379049</v>
      </c>
    </row>
    <row r="689" spans="1:18" x14ac:dyDescent="0.3">
      <c r="A689" t="s">
        <v>611</v>
      </c>
      <c r="B689">
        <v>2019</v>
      </c>
      <c r="C689" s="1">
        <v>470000</v>
      </c>
      <c r="D689">
        <v>8000</v>
      </c>
      <c r="E689" t="s">
        <v>10</v>
      </c>
      <c r="F689" t="s">
        <v>25</v>
      </c>
      <c r="G689" t="s">
        <v>12</v>
      </c>
      <c r="H689" t="s">
        <v>121</v>
      </c>
      <c r="I689">
        <f t="shared" si="80"/>
        <v>2890</v>
      </c>
      <c r="J689">
        <f t="shared" si="81"/>
        <v>7</v>
      </c>
      <c r="K689" t="str">
        <f t="shared" si="82"/>
        <v>budget</v>
      </c>
      <c r="L689" s="1">
        <f t="shared" si="83"/>
        <v>462677.92076124565</v>
      </c>
      <c r="M689" cm="1">
        <f t="array" ref="M689">SUM(COUNTIF(E689:E4265,{"Petrol","Diesel","CNG","LPG","Electric"}))</f>
        <v>2890</v>
      </c>
      <c r="N689">
        <f t="shared" si="84"/>
        <v>2890</v>
      </c>
      <c r="O689" cm="1">
        <f t="array" ref="O689">SUM(COUNTIF(F689:F4265,{"Individual","Dealer","Trustmark Dealer"}))</f>
        <v>2890</v>
      </c>
      <c r="P689">
        <f t="shared" si="85"/>
        <v>1974</v>
      </c>
      <c r="Q689">
        <f t="shared" si="86"/>
        <v>0.60968858131487891</v>
      </c>
      <c r="R689" s="16">
        <f t="shared" si="87"/>
        <v>1201977.0678294739</v>
      </c>
    </row>
    <row r="690" spans="1:18" x14ac:dyDescent="0.3">
      <c r="A690" t="s">
        <v>185</v>
      </c>
      <c r="B690">
        <v>2008</v>
      </c>
      <c r="C690" s="1">
        <v>150000</v>
      </c>
      <c r="D690">
        <v>30000</v>
      </c>
      <c r="E690" t="s">
        <v>10</v>
      </c>
      <c r="F690" t="s">
        <v>25</v>
      </c>
      <c r="G690" t="s">
        <v>12</v>
      </c>
      <c r="H690" t="s">
        <v>121</v>
      </c>
      <c r="I690">
        <f t="shared" si="80"/>
        <v>2889</v>
      </c>
      <c r="J690">
        <f t="shared" si="81"/>
        <v>18</v>
      </c>
      <c r="K690" t="str">
        <f t="shared" si="82"/>
        <v>budget</v>
      </c>
      <c r="L690" s="1">
        <f t="shared" si="83"/>
        <v>462675.38629283488</v>
      </c>
      <c r="M690" cm="1">
        <f t="array" ref="M690">SUM(COUNTIF(E690:E4266,{"Petrol","Diesel","CNG","LPG","Electric"}))</f>
        <v>2889</v>
      </c>
      <c r="N690">
        <f t="shared" si="84"/>
        <v>2889</v>
      </c>
      <c r="O690" cm="1">
        <f t="array" ref="O690">SUM(COUNTIF(F690:F4266,{"Individual","Dealer","Trustmark Dealer"}))</f>
        <v>2889</v>
      </c>
      <c r="P690">
        <f t="shared" si="85"/>
        <v>1974</v>
      </c>
      <c r="Q690">
        <f t="shared" si="86"/>
        <v>0.60955347871235721</v>
      </c>
      <c r="R690" s="16">
        <f t="shared" si="87"/>
        <v>1201876.7342364043</v>
      </c>
    </row>
    <row r="691" spans="1:18" x14ac:dyDescent="0.3">
      <c r="A691" t="s">
        <v>354</v>
      </c>
      <c r="B691">
        <v>2014</v>
      </c>
      <c r="C691" s="1">
        <v>180000</v>
      </c>
      <c r="D691">
        <v>56207</v>
      </c>
      <c r="E691" t="s">
        <v>10</v>
      </c>
      <c r="F691" t="s">
        <v>11</v>
      </c>
      <c r="G691" t="s">
        <v>12</v>
      </c>
      <c r="H691" t="s">
        <v>126</v>
      </c>
      <c r="I691">
        <f t="shared" si="80"/>
        <v>2888</v>
      </c>
      <c r="J691">
        <f t="shared" si="81"/>
        <v>12</v>
      </c>
      <c r="K691" t="str">
        <f t="shared" si="82"/>
        <v>budget</v>
      </c>
      <c r="L691" s="1">
        <f t="shared" si="83"/>
        <v>462783.65339335182</v>
      </c>
      <c r="M691" cm="1">
        <f t="array" ref="M691">SUM(COUNTIF(E691:E4267,{"Petrol","Diesel","CNG","LPG","Electric"}))</f>
        <v>2888</v>
      </c>
      <c r="N691">
        <f t="shared" si="84"/>
        <v>2888</v>
      </c>
      <c r="O691" cm="1">
        <f t="array" ref="O691">SUM(COUNTIF(F691:F4267,{"Individual","Dealer","Trustmark Dealer"}))</f>
        <v>2888</v>
      </c>
      <c r="P691">
        <f t="shared" si="85"/>
        <v>1973</v>
      </c>
      <c r="Q691">
        <f t="shared" si="86"/>
        <v>0.60941828254847641</v>
      </c>
      <c r="R691" s="16">
        <f t="shared" si="87"/>
        <v>1202008.3073386312</v>
      </c>
    </row>
    <row r="692" spans="1:18" x14ac:dyDescent="0.3">
      <c r="A692" t="s">
        <v>612</v>
      </c>
      <c r="B692">
        <v>2006</v>
      </c>
      <c r="C692" s="1">
        <v>80000</v>
      </c>
      <c r="D692">
        <v>70000</v>
      </c>
      <c r="E692" t="s">
        <v>10</v>
      </c>
      <c r="F692" t="s">
        <v>25</v>
      </c>
      <c r="G692" t="s">
        <v>12</v>
      </c>
      <c r="H692" t="s">
        <v>121</v>
      </c>
      <c r="I692">
        <f t="shared" si="80"/>
        <v>2887</v>
      </c>
      <c r="J692">
        <f t="shared" si="81"/>
        <v>20</v>
      </c>
      <c r="K692" t="str">
        <f t="shared" si="82"/>
        <v>budget</v>
      </c>
      <c r="L692" s="1">
        <f t="shared" si="83"/>
        <v>462881.60408728785</v>
      </c>
      <c r="M692" cm="1">
        <f t="array" ref="M692">SUM(COUNTIF(E692:E4268,{"Petrol","Diesel","CNG","LPG","Electric"}))</f>
        <v>2887</v>
      </c>
      <c r="N692">
        <f t="shared" si="84"/>
        <v>2887</v>
      </c>
      <c r="O692" cm="1">
        <f t="array" ref="O692">SUM(COUNTIF(F692:F4268,{"Individual","Dealer","Trustmark Dealer"}))</f>
        <v>2887</v>
      </c>
      <c r="P692">
        <f t="shared" si="85"/>
        <v>1972</v>
      </c>
      <c r="Q692">
        <f t="shared" si="86"/>
        <v>0.60962937305161069</v>
      </c>
      <c r="R692" s="16">
        <f t="shared" si="87"/>
        <v>1202118.3007211229</v>
      </c>
    </row>
    <row r="693" spans="1:18" x14ac:dyDescent="0.3">
      <c r="A693" t="s">
        <v>613</v>
      </c>
      <c r="B693">
        <v>2018</v>
      </c>
      <c r="C693" s="1">
        <v>875000</v>
      </c>
      <c r="D693">
        <v>1440</v>
      </c>
      <c r="E693" t="s">
        <v>10</v>
      </c>
      <c r="F693" t="s">
        <v>25</v>
      </c>
      <c r="G693" t="s">
        <v>12</v>
      </c>
      <c r="H693" t="s">
        <v>121</v>
      </c>
      <c r="I693">
        <f t="shared" si="80"/>
        <v>2886</v>
      </c>
      <c r="J693">
        <f t="shared" si="81"/>
        <v>8</v>
      </c>
      <c r="K693" t="str">
        <f t="shared" si="82"/>
        <v>medium</v>
      </c>
      <c r="L693" s="1">
        <f t="shared" si="83"/>
        <v>463014.2726957727</v>
      </c>
      <c r="M693" cm="1">
        <f t="array" ref="M693">SUM(COUNTIF(E693:E4269,{"Petrol","Diesel","CNG","LPG","Electric"}))</f>
        <v>2886</v>
      </c>
      <c r="N693">
        <f t="shared" si="84"/>
        <v>2886</v>
      </c>
      <c r="O693" cm="1">
        <f t="array" ref="O693">SUM(COUNTIF(F693:F4269,{"Individual","Dealer","Trustmark Dealer"}))</f>
        <v>2886</v>
      </c>
      <c r="P693">
        <f t="shared" si="85"/>
        <v>1971</v>
      </c>
      <c r="Q693">
        <f t="shared" si="86"/>
        <v>0.60949410949410954</v>
      </c>
      <c r="R693" s="16">
        <f t="shared" si="87"/>
        <v>1202301.0755028627</v>
      </c>
    </row>
    <row r="694" spans="1:18" x14ac:dyDescent="0.3">
      <c r="A694" t="s">
        <v>354</v>
      </c>
      <c r="B694">
        <v>2019</v>
      </c>
      <c r="C694" s="1">
        <v>300000</v>
      </c>
      <c r="D694">
        <v>50000</v>
      </c>
      <c r="E694" t="s">
        <v>10</v>
      </c>
      <c r="F694" t="s">
        <v>25</v>
      </c>
      <c r="G694" t="s">
        <v>12</v>
      </c>
      <c r="H694" t="s">
        <v>121</v>
      </c>
      <c r="I694">
        <f t="shared" si="80"/>
        <v>2885</v>
      </c>
      <c r="J694">
        <f t="shared" si="81"/>
        <v>7</v>
      </c>
      <c r="K694" t="str">
        <f t="shared" si="82"/>
        <v>budget</v>
      </c>
      <c r="L694" s="1">
        <f t="shared" si="83"/>
        <v>462871.47001733101</v>
      </c>
      <c r="M694" cm="1">
        <f t="array" ref="M694">SUM(COUNTIF(E694:E4270,{"Petrol","Diesel","CNG","LPG","Electric"}))</f>
        <v>2885</v>
      </c>
      <c r="N694">
        <f t="shared" si="84"/>
        <v>2885</v>
      </c>
      <c r="O694" cm="1">
        <f t="array" ref="O694">SUM(COUNTIF(F694:F4270,{"Individual","Dealer","Trustmark Dealer"}))</f>
        <v>2885</v>
      </c>
      <c r="P694">
        <f t="shared" si="85"/>
        <v>1971</v>
      </c>
      <c r="Q694">
        <f t="shared" si="86"/>
        <v>0.6093587521663778</v>
      </c>
      <c r="R694" s="16">
        <f t="shared" si="87"/>
        <v>1201906.3543177154</v>
      </c>
    </row>
    <row r="695" spans="1:18" x14ac:dyDescent="0.3">
      <c r="A695" t="s">
        <v>614</v>
      </c>
      <c r="B695">
        <v>2017</v>
      </c>
      <c r="C695" s="1">
        <v>2800000</v>
      </c>
      <c r="D695">
        <v>20000</v>
      </c>
      <c r="E695" t="s">
        <v>14</v>
      </c>
      <c r="F695" t="s">
        <v>25</v>
      </c>
      <c r="G695" t="s">
        <v>19</v>
      </c>
      <c r="H695" t="s">
        <v>121</v>
      </c>
      <c r="I695">
        <f t="shared" si="80"/>
        <v>2884</v>
      </c>
      <c r="J695">
        <f t="shared" si="81"/>
        <v>9</v>
      </c>
      <c r="K695" t="str">
        <f t="shared" si="82"/>
        <v>premimum</v>
      </c>
      <c r="L695" s="1">
        <f t="shared" si="83"/>
        <v>462927.94417475729</v>
      </c>
      <c r="M695" cm="1">
        <f t="array" ref="M695">SUM(COUNTIF(E695:E4271,{"Petrol","Diesel","CNG","LPG","Electric"}))</f>
        <v>2884</v>
      </c>
      <c r="N695">
        <f t="shared" si="84"/>
        <v>2884</v>
      </c>
      <c r="O695" cm="1">
        <f t="array" ref="O695">SUM(COUNTIF(F695:F4271,{"Individual","Dealer","Trustmark Dealer"}))</f>
        <v>2884</v>
      </c>
      <c r="P695">
        <f t="shared" si="85"/>
        <v>1971</v>
      </c>
      <c r="Q695">
        <f t="shared" si="86"/>
        <v>0.60922330097087374</v>
      </c>
      <c r="R695" s="16">
        <f t="shared" si="87"/>
        <v>1201929.2408108446</v>
      </c>
    </row>
    <row r="696" spans="1:18" x14ac:dyDescent="0.3">
      <c r="A696" t="s">
        <v>615</v>
      </c>
      <c r="B696">
        <v>2017</v>
      </c>
      <c r="C696" s="1">
        <v>1330000</v>
      </c>
      <c r="D696">
        <v>91195</v>
      </c>
      <c r="E696" t="s">
        <v>14</v>
      </c>
      <c r="F696" t="s">
        <v>11</v>
      </c>
      <c r="G696" t="s">
        <v>12</v>
      </c>
      <c r="H696" t="s">
        <v>121</v>
      </c>
      <c r="I696">
        <f t="shared" si="80"/>
        <v>2883</v>
      </c>
      <c r="J696">
        <f t="shared" si="81"/>
        <v>9</v>
      </c>
      <c r="K696" t="str">
        <f t="shared" si="82"/>
        <v>premimum</v>
      </c>
      <c r="L696" s="1">
        <f t="shared" si="83"/>
        <v>462117.30523759971</v>
      </c>
      <c r="M696" cm="1">
        <f t="array" ref="M696">SUM(COUNTIF(E696:E4272,{"Petrol","Diesel","CNG","LPG","Electric"}))</f>
        <v>2883</v>
      </c>
      <c r="N696">
        <f t="shared" si="84"/>
        <v>2883</v>
      </c>
      <c r="O696" cm="1">
        <f t="array" ref="O696">SUM(COUNTIF(F696:F4272,{"Individual","Dealer","Trustmark Dealer"}))</f>
        <v>2883</v>
      </c>
      <c r="P696">
        <f t="shared" si="85"/>
        <v>1971</v>
      </c>
      <c r="Q696">
        <f t="shared" si="86"/>
        <v>0.60908775580992025</v>
      </c>
      <c r="R696" s="16">
        <f t="shared" si="87"/>
        <v>1200419.1592408686</v>
      </c>
    </row>
    <row r="697" spans="1:18" x14ac:dyDescent="0.3">
      <c r="A697" t="s">
        <v>616</v>
      </c>
      <c r="B697">
        <v>2011</v>
      </c>
      <c r="C697" s="1">
        <v>220000</v>
      </c>
      <c r="D697">
        <v>63657</v>
      </c>
      <c r="E697" t="s">
        <v>14</v>
      </c>
      <c r="F697" t="s">
        <v>11</v>
      </c>
      <c r="G697" t="s">
        <v>12</v>
      </c>
      <c r="H697" t="s">
        <v>121</v>
      </c>
      <c r="I697">
        <f t="shared" si="80"/>
        <v>2882</v>
      </c>
      <c r="J697">
        <f t="shared" si="81"/>
        <v>15</v>
      </c>
      <c r="K697" t="str">
        <f t="shared" si="82"/>
        <v>budget</v>
      </c>
      <c r="L697" s="1">
        <f t="shared" si="83"/>
        <v>461816.16620402498</v>
      </c>
      <c r="M697" cm="1">
        <f t="array" ref="M697">SUM(COUNTIF(E697:E4273,{"Petrol","Diesel","CNG","LPG","Electric"}))</f>
        <v>2882</v>
      </c>
      <c r="N697">
        <f t="shared" si="84"/>
        <v>2882</v>
      </c>
      <c r="O697" cm="1">
        <f t="array" ref="O697">SUM(COUNTIF(F697:F4273,{"Individual","Dealer","Trustmark Dealer"}))</f>
        <v>2882</v>
      </c>
      <c r="P697">
        <f t="shared" si="85"/>
        <v>1971</v>
      </c>
      <c r="Q697">
        <f t="shared" si="86"/>
        <v>0.60895211658570436</v>
      </c>
      <c r="R697" s="16">
        <f t="shared" si="87"/>
        <v>1199913.8583810711</v>
      </c>
    </row>
    <row r="698" spans="1:18" x14ac:dyDescent="0.3">
      <c r="A698" t="s">
        <v>617</v>
      </c>
      <c r="B698">
        <v>2013</v>
      </c>
      <c r="C698" s="1">
        <v>250000</v>
      </c>
      <c r="D698">
        <v>60000</v>
      </c>
      <c r="E698" t="s">
        <v>14</v>
      </c>
      <c r="F698" t="s">
        <v>25</v>
      </c>
      <c r="G698" t="s">
        <v>12</v>
      </c>
      <c r="H698" t="s">
        <v>121</v>
      </c>
      <c r="I698">
        <f t="shared" si="80"/>
        <v>2881</v>
      </c>
      <c r="J698">
        <f t="shared" si="81"/>
        <v>13</v>
      </c>
      <c r="K698" t="str">
        <f t="shared" si="82"/>
        <v>budget</v>
      </c>
      <c r="L698" s="1">
        <f t="shared" si="83"/>
        <v>461900.10100659495</v>
      </c>
      <c r="M698" cm="1">
        <f t="array" ref="M698">SUM(COUNTIF(E698:E4274,{"Petrol","Diesel","CNG","LPG","Electric"}))</f>
        <v>2881</v>
      </c>
      <c r="N698">
        <f t="shared" si="84"/>
        <v>2881</v>
      </c>
      <c r="O698" cm="1">
        <f t="array" ref="O698">SUM(COUNTIF(F698:F4274,{"Individual","Dealer","Trustmark Dealer"}))</f>
        <v>2881</v>
      </c>
      <c r="P698">
        <f t="shared" si="85"/>
        <v>1970</v>
      </c>
      <c r="Q698">
        <f t="shared" si="86"/>
        <v>0.60881638320027764</v>
      </c>
      <c r="R698" s="16">
        <f t="shared" si="87"/>
        <v>1200168.6599189979</v>
      </c>
    </row>
    <row r="699" spans="1:18" x14ac:dyDescent="0.3">
      <c r="A699" t="s">
        <v>147</v>
      </c>
      <c r="B699">
        <v>2016</v>
      </c>
      <c r="C699" s="1">
        <v>919999</v>
      </c>
      <c r="D699">
        <v>75000</v>
      </c>
      <c r="E699" t="s">
        <v>14</v>
      </c>
      <c r="F699" t="s">
        <v>11</v>
      </c>
      <c r="G699" t="s">
        <v>12</v>
      </c>
      <c r="H699" t="s">
        <v>121</v>
      </c>
      <c r="I699">
        <f t="shared" si="80"/>
        <v>2880</v>
      </c>
      <c r="J699">
        <f t="shared" si="81"/>
        <v>10</v>
      </c>
      <c r="K699" t="str">
        <f t="shared" si="82"/>
        <v>medium</v>
      </c>
      <c r="L699" s="1">
        <f t="shared" si="83"/>
        <v>461973.67743055557</v>
      </c>
      <c r="M699" cm="1">
        <f t="array" ref="M699">SUM(COUNTIF(E699:E4275,{"Petrol","Diesel","CNG","LPG","Electric"}))</f>
        <v>2880</v>
      </c>
      <c r="N699">
        <f t="shared" si="84"/>
        <v>2880</v>
      </c>
      <c r="O699" cm="1">
        <f t="array" ref="O699">SUM(COUNTIF(F699:F4275,{"Individual","Dealer","Trustmark Dealer"}))</f>
        <v>2880</v>
      </c>
      <c r="P699">
        <f t="shared" si="85"/>
        <v>1969</v>
      </c>
      <c r="Q699">
        <f t="shared" si="86"/>
        <v>0.60868055555555556</v>
      </c>
      <c r="R699" s="16">
        <f t="shared" si="87"/>
        <v>1200403.2348472378</v>
      </c>
    </row>
    <row r="700" spans="1:18" x14ac:dyDescent="0.3">
      <c r="A700" t="s">
        <v>618</v>
      </c>
      <c r="B700">
        <v>2013</v>
      </c>
      <c r="C700" s="1">
        <v>380000</v>
      </c>
      <c r="D700">
        <v>97248</v>
      </c>
      <c r="E700" t="s">
        <v>10</v>
      </c>
      <c r="F700" t="s">
        <v>11</v>
      </c>
      <c r="G700" t="s">
        <v>12</v>
      </c>
      <c r="H700" t="s">
        <v>121</v>
      </c>
      <c r="I700">
        <f t="shared" si="80"/>
        <v>2879</v>
      </c>
      <c r="J700">
        <f t="shared" si="81"/>
        <v>13</v>
      </c>
      <c r="K700" t="str">
        <f t="shared" si="82"/>
        <v>budget</v>
      </c>
      <c r="L700" s="1">
        <f t="shared" si="83"/>
        <v>461814.58562000695</v>
      </c>
      <c r="M700" cm="1">
        <f t="array" ref="M700">SUM(COUNTIF(E700:E4276,{"Petrol","Diesel","CNG","LPG","Electric"}))</f>
        <v>2879</v>
      </c>
      <c r="N700">
        <f t="shared" si="84"/>
        <v>2879</v>
      </c>
      <c r="O700" cm="1">
        <f t="array" ref="O700">SUM(COUNTIF(F700:F4276,{"Individual","Dealer","Trustmark Dealer"}))</f>
        <v>2879</v>
      </c>
      <c r="P700">
        <f t="shared" si="85"/>
        <v>1969</v>
      </c>
      <c r="Q700">
        <f t="shared" si="86"/>
        <v>0.60854463355331712</v>
      </c>
      <c r="R700" s="16">
        <f t="shared" si="87"/>
        <v>1200178.2834541711</v>
      </c>
    </row>
    <row r="701" spans="1:18" x14ac:dyDescent="0.3">
      <c r="A701" t="s">
        <v>459</v>
      </c>
      <c r="B701">
        <v>2012</v>
      </c>
      <c r="C701" s="1">
        <v>450000</v>
      </c>
      <c r="D701">
        <v>46000</v>
      </c>
      <c r="E701" t="s">
        <v>14</v>
      </c>
      <c r="F701" t="s">
        <v>25</v>
      </c>
      <c r="G701" t="s">
        <v>12</v>
      </c>
      <c r="H701" t="s">
        <v>121</v>
      </c>
      <c r="I701">
        <f t="shared" si="80"/>
        <v>2878</v>
      </c>
      <c r="J701">
        <f t="shared" si="81"/>
        <v>14</v>
      </c>
      <c r="K701" t="str">
        <f t="shared" si="82"/>
        <v>budget</v>
      </c>
      <c r="L701" s="1">
        <f t="shared" si="83"/>
        <v>461843.01320361363</v>
      </c>
      <c r="M701" cm="1">
        <f t="array" ref="M701">SUM(COUNTIF(E701:E4277,{"Petrol","Diesel","CNG","LPG","Electric"}))</f>
        <v>2878</v>
      </c>
      <c r="N701">
        <f t="shared" si="84"/>
        <v>2878</v>
      </c>
      <c r="O701" cm="1">
        <f t="array" ref="O701">SUM(COUNTIF(F701:F4277,{"Individual","Dealer","Trustmark Dealer"}))</f>
        <v>2878</v>
      </c>
      <c r="P701">
        <f t="shared" si="85"/>
        <v>1968</v>
      </c>
      <c r="Q701">
        <f t="shared" si="86"/>
        <v>0.608408617095205</v>
      </c>
      <c r="R701" s="16">
        <f t="shared" si="87"/>
        <v>1200142.9790979451</v>
      </c>
    </row>
    <row r="702" spans="1:18" x14ac:dyDescent="0.3">
      <c r="A702" t="s">
        <v>220</v>
      </c>
      <c r="B702">
        <v>2016</v>
      </c>
      <c r="C702" s="1">
        <v>770000</v>
      </c>
      <c r="D702">
        <v>10000</v>
      </c>
      <c r="E702" t="s">
        <v>10</v>
      </c>
      <c r="F702" t="s">
        <v>25</v>
      </c>
      <c r="G702" t="s">
        <v>19</v>
      </c>
      <c r="H702" t="s">
        <v>121</v>
      </c>
      <c r="I702">
        <f t="shared" si="80"/>
        <v>2877</v>
      </c>
      <c r="J702">
        <f t="shared" si="81"/>
        <v>10</v>
      </c>
      <c r="K702" t="str">
        <f t="shared" si="82"/>
        <v>medium</v>
      </c>
      <c r="L702" s="1">
        <f t="shared" si="83"/>
        <v>461847.12964893988</v>
      </c>
      <c r="M702" cm="1">
        <f t="array" ref="M702">SUM(COUNTIF(E702:E4278,{"Petrol","Diesel","CNG","LPG","Electric"}))</f>
        <v>2877</v>
      </c>
      <c r="N702">
        <f t="shared" si="84"/>
        <v>2877</v>
      </c>
      <c r="O702" cm="1">
        <f t="array" ref="O702">SUM(COUNTIF(F702:F4278,{"Individual","Dealer","Trustmark Dealer"}))</f>
        <v>2877</v>
      </c>
      <c r="P702">
        <f t="shared" si="85"/>
        <v>1967</v>
      </c>
      <c r="Q702">
        <f t="shared" si="86"/>
        <v>0.6082725060827251</v>
      </c>
      <c r="R702" s="16">
        <f t="shared" si="87"/>
        <v>1200240.5202167011</v>
      </c>
    </row>
    <row r="703" spans="1:18" x14ac:dyDescent="0.3">
      <c r="A703" t="s">
        <v>619</v>
      </c>
      <c r="B703">
        <v>2018</v>
      </c>
      <c r="C703" s="1">
        <v>550000</v>
      </c>
      <c r="D703">
        <v>80000</v>
      </c>
      <c r="E703" t="s">
        <v>14</v>
      </c>
      <c r="F703" t="s">
        <v>25</v>
      </c>
      <c r="G703" t="s">
        <v>12</v>
      </c>
      <c r="H703" t="s">
        <v>121</v>
      </c>
      <c r="I703">
        <f t="shared" si="80"/>
        <v>2876</v>
      </c>
      <c r="J703">
        <f t="shared" si="81"/>
        <v>8</v>
      </c>
      <c r="K703" t="str">
        <f t="shared" si="82"/>
        <v>medium</v>
      </c>
      <c r="L703" s="1">
        <f t="shared" si="83"/>
        <v>461739.98331015301</v>
      </c>
      <c r="M703" cm="1">
        <f t="array" ref="M703">SUM(COUNTIF(E703:E4279,{"Petrol","Diesel","CNG","LPG","Electric"}))</f>
        <v>2876</v>
      </c>
      <c r="N703">
        <f t="shared" si="84"/>
        <v>2876</v>
      </c>
      <c r="O703" cm="1">
        <f t="array" ref="O703">SUM(COUNTIF(F703:F4279,{"Individual","Dealer","Trustmark Dealer"}))</f>
        <v>2876</v>
      </c>
      <c r="P703">
        <f t="shared" si="85"/>
        <v>1967</v>
      </c>
      <c r="Q703">
        <f t="shared" si="86"/>
        <v>0.6081363004172462</v>
      </c>
      <c r="R703" s="16">
        <f t="shared" si="87"/>
        <v>1199921.1149072978</v>
      </c>
    </row>
    <row r="704" spans="1:18" x14ac:dyDescent="0.3">
      <c r="A704" t="s">
        <v>620</v>
      </c>
      <c r="B704">
        <v>2011</v>
      </c>
      <c r="C704" s="1">
        <v>320000</v>
      </c>
      <c r="D704">
        <v>100000</v>
      </c>
      <c r="E704" t="s">
        <v>14</v>
      </c>
      <c r="F704" t="s">
        <v>25</v>
      </c>
      <c r="G704" t="s">
        <v>12</v>
      </c>
      <c r="H704" t="s">
        <v>126</v>
      </c>
      <c r="I704">
        <f t="shared" si="80"/>
        <v>2875</v>
      </c>
      <c r="J704">
        <f t="shared" si="81"/>
        <v>15</v>
      </c>
      <c r="K704" t="str">
        <f t="shared" si="82"/>
        <v>budget</v>
      </c>
      <c r="L704" s="1">
        <f t="shared" si="83"/>
        <v>461709.28417391307</v>
      </c>
      <c r="M704" cm="1">
        <f t="array" ref="M704">SUM(COUNTIF(E704:E4280,{"Petrol","Diesel","CNG","LPG","Electric"}))</f>
        <v>2875</v>
      </c>
      <c r="N704">
        <f t="shared" si="84"/>
        <v>2875</v>
      </c>
      <c r="O704" cm="1">
        <f t="array" ref="O704">SUM(COUNTIF(F704:F4280,{"Individual","Dealer","Trustmark Dealer"}))</f>
        <v>2875</v>
      </c>
      <c r="P704">
        <f t="shared" si="85"/>
        <v>1967</v>
      </c>
      <c r="Q704">
        <f t="shared" si="86"/>
        <v>0.60799999999999998</v>
      </c>
      <c r="R704" s="16">
        <f t="shared" si="87"/>
        <v>1199950.0615808563</v>
      </c>
    </row>
    <row r="705" spans="1:18" x14ac:dyDescent="0.3">
      <c r="A705" t="s">
        <v>526</v>
      </c>
      <c r="B705">
        <v>2013</v>
      </c>
      <c r="C705" s="1">
        <v>400000</v>
      </c>
      <c r="D705">
        <v>35000</v>
      </c>
      <c r="E705" t="s">
        <v>10</v>
      </c>
      <c r="F705" t="s">
        <v>25</v>
      </c>
      <c r="G705" t="s">
        <v>12</v>
      </c>
      <c r="H705" t="s">
        <v>121</v>
      </c>
      <c r="I705">
        <f t="shared" si="80"/>
        <v>2874</v>
      </c>
      <c r="J705">
        <f t="shared" si="81"/>
        <v>13</v>
      </c>
      <c r="K705" t="str">
        <f t="shared" si="82"/>
        <v>budget</v>
      </c>
      <c r="L705" s="1">
        <f t="shared" si="83"/>
        <v>461758.59151009045</v>
      </c>
      <c r="M705" cm="1">
        <f t="array" ref="M705">SUM(COUNTIF(E705:E4281,{"Petrol","Diesel","CNG","LPG","Electric"}))</f>
        <v>2874</v>
      </c>
      <c r="N705">
        <f t="shared" si="84"/>
        <v>2874</v>
      </c>
      <c r="O705" cm="1">
        <f t="array" ref="O705">SUM(COUNTIF(F705:F4281,{"Individual","Dealer","Trustmark Dealer"}))</f>
        <v>2874</v>
      </c>
      <c r="P705">
        <f t="shared" si="85"/>
        <v>1966</v>
      </c>
      <c r="Q705">
        <f t="shared" si="86"/>
        <v>0.60821155184411968</v>
      </c>
      <c r="R705" s="16">
        <f t="shared" si="87"/>
        <v>1200137.2323901416</v>
      </c>
    </row>
    <row r="706" spans="1:18" x14ac:dyDescent="0.3">
      <c r="A706" t="s">
        <v>576</v>
      </c>
      <c r="B706">
        <v>2017</v>
      </c>
      <c r="C706" s="1">
        <v>450000</v>
      </c>
      <c r="D706">
        <v>50000</v>
      </c>
      <c r="E706" t="s">
        <v>10</v>
      </c>
      <c r="F706" t="s">
        <v>25</v>
      </c>
      <c r="G706" t="s">
        <v>19</v>
      </c>
      <c r="H706" t="s">
        <v>121</v>
      </c>
      <c r="I706">
        <f t="shared" ref="I706:I769" si="88">COUNTA(A706:A4282)</f>
        <v>2873</v>
      </c>
      <c r="J706">
        <f t="shared" ref="J706:J769" si="89">2026-B706</f>
        <v>9</v>
      </c>
      <c r="K706" t="str">
        <f t="shared" ref="K706:K769" si="90">IF(C706&lt;=500000,"budget",IF(C706&lt;=1000000,"medium","premimum"))</f>
        <v>budget</v>
      </c>
      <c r="L706" s="1">
        <f t="shared" ref="L706:L769" si="91">AVERAGE(C706:C4282)</f>
        <v>461780.08771319181</v>
      </c>
      <c r="M706" cm="1">
        <f t="array" ref="M706">SUM(COUNTIF(E706:E4282,{"Petrol","Diesel","CNG","LPG","Electric"}))</f>
        <v>2873</v>
      </c>
      <c r="N706">
        <f t="shared" ref="N706:N769" si="92">COUNTIF(G706:G4282,"Automatic")
 +COUNTIF(G706:G4282,"Manual")</f>
        <v>2873</v>
      </c>
      <c r="O706" cm="1">
        <f t="array" ref="O706">SUM(COUNTIF(F706:F4282,{"Individual","Dealer","Trustmark Dealer"}))</f>
        <v>2873</v>
      </c>
      <c r="P706">
        <f t="shared" ref="P706:P769" si="93">COUNTIF(J706:J4282,"&gt;10")</f>
        <v>1965</v>
      </c>
      <c r="Q706">
        <f t="shared" ref="Q706:Q769" si="94">COUNTIF(H706:H4282,"First Owner")/COUNTA(H706:H4282)</f>
        <v>0.60807518273581618</v>
      </c>
      <c r="R706" s="16">
        <f t="shared" ref="R706:R769" si="95">AVERAGEIF(E706:E4282,"Petrol",C706:C4282) + AVERAGEIF(E706:E4282,"Diesel",C706:C4282) + AVERAGEIF(E706:E4282,"CNG",C706:C4282)</f>
        <v>1200087.0407756222</v>
      </c>
    </row>
    <row r="707" spans="1:18" x14ac:dyDescent="0.3">
      <c r="A707" t="s">
        <v>621</v>
      </c>
      <c r="B707">
        <v>2011</v>
      </c>
      <c r="C707" s="1">
        <v>220000</v>
      </c>
      <c r="D707">
        <v>90000</v>
      </c>
      <c r="E707" t="s">
        <v>14</v>
      </c>
      <c r="F707" t="s">
        <v>25</v>
      </c>
      <c r="G707" t="s">
        <v>12</v>
      </c>
      <c r="H707" t="s">
        <v>154</v>
      </c>
      <c r="I707">
        <f t="shared" si="88"/>
        <v>2872</v>
      </c>
      <c r="J707">
        <f t="shared" si="89"/>
        <v>15</v>
      </c>
      <c r="K707" t="str">
        <f t="shared" si="90"/>
        <v>budget</v>
      </c>
      <c r="L707" s="1">
        <f t="shared" si="91"/>
        <v>461784.18941504176</v>
      </c>
      <c r="M707" cm="1">
        <f t="array" ref="M707">SUM(COUNTIF(E707:E4283,{"Petrol","Diesel","CNG","LPG","Electric"}))</f>
        <v>2872</v>
      </c>
      <c r="N707">
        <f t="shared" si="92"/>
        <v>2872</v>
      </c>
      <c r="O707" cm="1">
        <f t="array" ref="O707">SUM(COUNTIF(F707:F4283,{"Individual","Dealer","Trustmark Dealer"}))</f>
        <v>2872</v>
      </c>
      <c r="P707">
        <f t="shared" si="93"/>
        <v>1965</v>
      </c>
      <c r="Q707">
        <f t="shared" si="94"/>
        <v>0.60793871866295268</v>
      </c>
      <c r="R707" s="16">
        <f t="shared" si="95"/>
        <v>1200000.306211994</v>
      </c>
    </row>
    <row r="708" spans="1:18" x14ac:dyDescent="0.3">
      <c r="A708" t="s">
        <v>195</v>
      </c>
      <c r="B708">
        <v>2012</v>
      </c>
      <c r="C708" s="1">
        <v>400000</v>
      </c>
      <c r="D708">
        <v>150000</v>
      </c>
      <c r="E708" t="s">
        <v>14</v>
      </c>
      <c r="F708" t="s">
        <v>25</v>
      </c>
      <c r="G708" t="s">
        <v>12</v>
      </c>
      <c r="H708" t="s">
        <v>126</v>
      </c>
      <c r="I708">
        <f t="shared" si="88"/>
        <v>2871</v>
      </c>
      <c r="J708">
        <f t="shared" si="89"/>
        <v>14</v>
      </c>
      <c r="K708" t="str">
        <f t="shared" si="90"/>
        <v>budget</v>
      </c>
      <c r="L708" s="1">
        <f t="shared" si="91"/>
        <v>461868.40543364681</v>
      </c>
      <c r="M708" cm="1">
        <f t="array" ref="M708">SUM(COUNTIF(E708:E4284,{"Petrol","Diesel","CNG","LPG","Electric"}))</f>
        <v>2871</v>
      </c>
      <c r="N708">
        <f t="shared" si="92"/>
        <v>2871</v>
      </c>
      <c r="O708" cm="1">
        <f t="array" ref="O708">SUM(COUNTIF(F708:F4284,{"Individual","Dealer","Trustmark Dealer"}))</f>
        <v>2871</v>
      </c>
      <c r="P708">
        <f t="shared" si="93"/>
        <v>1964</v>
      </c>
      <c r="Q708">
        <f t="shared" si="94"/>
        <v>0.60815047021943569</v>
      </c>
      <c r="R708" s="16">
        <f t="shared" si="95"/>
        <v>1200256.5577794476</v>
      </c>
    </row>
    <row r="709" spans="1:18" x14ac:dyDescent="0.3">
      <c r="A709" t="s">
        <v>622</v>
      </c>
      <c r="B709">
        <v>2013</v>
      </c>
      <c r="C709" s="1">
        <v>530000</v>
      </c>
      <c r="D709">
        <v>89000</v>
      </c>
      <c r="E709" t="s">
        <v>10</v>
      </c>
      <c r="F709" t="s">
        <v>25</v>
      </c>
      <c r="G709" t="s">
        <v>12</v>
      </c>
      <c r="H709" t="s">
        <v>126</v>
      </c>
      <c r="I709">
        <f t="shared" si="88"/>
        <v>2870</v>
      </c>
      <c r="J709">
        <f t="shared" si="89"/>
        <v>13</v>
      </c>
      <c r="K709" t="str">
        <f t="shared" si="90"/>
        <v>medium</v>
      </c>
      <c r="L709" s="1">
        <f t="shared" si="91"/>
        <v>461889.96236933797</v>
      </c>
      <c r="M709" cm="1">
        <f t="array" ref="M709">SUM(COUNTIF(E709:E4285,{"Petrol","Diesel","CNG","LPG","Electric"}))</f>
        <v>2870</v>
      </c>
      <c r="N709">
        <f t="shared" si="92"/>
        <v>2870</v>
      </c>
      <c r="O709" cm="1">
        <f t="array" ref="O709">SUM(COUNTIF(F709:F4285,{"Individual","Dealer","Trustmark Dealer"}))</f>
        <v>2870</v>
      </c>
      <c r="P709">
        <f t="shared" si="93"/>
        <v>1963</v>
      </c>
      <c r="Q709">
        <f t="shared" si="94"/>
        <v>0.60836236933797905</v>
      </c>
      <c r="R709" s="16">
        <f t="shared" si="95"/>
        <v>1200389.1953683442</v>
      </c>
    </row>
    <row r="710" spans="1:18" x14ac:dyDescent="0.3">
      <c r="A710" t="s">
        <v>219</v>
      </c>
      <c r="B710">
        <v>2014</v>
      </c>
      <c r="C710" s="1">
        <v>390000</v>
      </c>
      <c r="D710">
        <v>60000</v>
      </c>
      <c r="E710" t="s">
        <v>14</v>
      </c>
      <c r="F710" t="s">
        <v>25</v>
      </c>
      <c r="G710" t="s">
        <v>12</v>
      </c>
      <c r="H710" t="s">
        <v>126</v>
      </c>
      <c r="I710">
        <f t="shared" si="88"/>
        <v>2869</v>
      </c>
      <c r="J710">
        <f t="shared" si="89"/>
        <v>12</v>
      </c>
      <c r="K710" t="str">
        <f t="shared" si="90"/>
        <v>budget</v>
      </c>
      <c r="L710" s="1">
        <f t="shared" si="91"/>
        <v>461866.22237713489</v>
      </c>
      <c r="M710" cm="1">
        <f t="array" ref="M710">SUM(COUNTIF(E710:E4286,{"Petrol","Diesel","CNG","LPG","Electric"}))</f>
        <v>2869</v>
      </c>
      <c r="N710">
        <f t="shared" si="92"/>
        <v>2869</v>
      </c>
      <c r="O710" cm="1">
        <f t="array" ref="O710">SUM(COUNTIF(F710:F4286,{"Individual","Dealer","Trustmark Dealer"}))</f>
        <v>2869</v>
      </c>
      <c r="P710">
        <f t="shared" si="93"/>
        <v>1962</v>
      </c>
      <c r="Q710">
        <f t="shared" si="94"/>
        <v>0.60857441617288255</v>
      </c>
      <c r="R710" s="16">
        <f t="shared" si="95"/>
        <v>1200243.9400243307</v>
      </c>
    </row>
    <row r="711" spans="1:18" x14ac:dyDescent="0.3">
      <c r="A711" t="s">
        <v>623</v>
      </c>
      <c r="B711">
        <v>2012</v>
      </c>
      <c r="C711" s="1">
        <v>185000</v>
      </c>
      <c r="D711">
        <v>100000</v>
      </c>
      <c r="E711" t="s">
        <v>14</v>
      </c>
      <c r="F711" t="s">
        <v>25</v>
      </c>
      <c r="G711" t="s">
        <v>12</v>
      </c>
      <c r="H711" t="s">
        <v>126</v>
      </c>
      <c r="I711">
        <f t="shared" si="88"/>
        <v>2868</v>
      </c>
      <c r="J711">
        <f t="shared" si="89"/>
        <v>14</v>
      </c>
      <c r="K711" t="str">
        <f t="shared" si="90"/>
        <v>budget</v>
      </c>
      <c r="L711" s="1">
        <f t="shared" si="91"/>
        <v>461891.28033472801</v>
      </c>
      <c r="M711" cm="1">
        <f t="array" ref="M711">SUM(COUNTIF(E711:E4287,{"Petrol","Diesel","CNG","LPG","Electric"}))</f>
        <v>2868</v>
      </c>
      <c r="N711">
        <f t="shared" si="92"/>
        <v>2868</v>
      </c>
      <c r="O711" cm="1">
        <f t="array" ref="O711">SUM(COUNTIF(F711:F4287,{"Individual","Dealer","Trustmark Dealer"}))</f>
        <v>2868</v>
      </c>
      <c r="P711">
        <f t="shared" si="93"/>
        <v>1961</v>
      </c>
      <c r="Q711">
        <f t="shared" si="94"/>
        <v>0.60878661087866104</v>
      </c>
      <c r="R711" s="16">
        <f t="shared" si="95"/>
        <v>1200383.652234301</v>
      </c>
    </row>
    <row r="712" spans="1:18" x14ac:dyDescent="0.3">
      <c r="A712" t="s">
        <v>526</v>
      </c>
      <c r="B712">
        <v>2012</v>
      </c>
      <c r="C712" s="1">
        <v>300000</v>
      </c>
      <c r="D712">
        <v>100000</v>
      </c>
      <c r="E712" t="s">
        <v>10</v>
      </c>
      <c r="F712" t="s">
        <v>25</v>
      </c>
      <c r="G712" t="s">
        <v>12</v>
      </c>
      <c r="H712" t="s">
        <v>126</v>
      </c>
      <c r="I712">
        <f t="shared" si="88"/>
        <v>2867</v>
      </c>
      <c r="J712">
        <f t="shared" si="89"/>
        <v>14</v>
      </c>
      <c r="K712" t="str">
        <f t="shared" si="90"/>
        <v>budget</v>
      </c>
      <c r="L712" s="1">
        <f t="shared" si="91"/>
        <v>461987.85908615275</v>
      </c>
      <c r="M712" cm="1">
        <f t="array" ref="M712">SUM(COUNTIF(E712:E4288,{"Petrol","Diesel","CNG","LPG","Electric"}))</f>
        <v>2867</v>
      </c>
      <c r="N712">
        <f t="shared" si="92"/>
        <v>2867</v>
      </c>
      <c r="O712" cm="1">
        <f t="array" ref="O712">SUM(COUNTIF(F712:F4288,{"Individual","Dealer","Trustmark Dealer"}))</f>
        <v>2867</v>
      </c>
      <c r="P712">
        <f t="shared" si="93"/>
        <v>1960</v>
      </c>
      <c r="Q712">
        <f t="shared" si="94"/>
        <v>0.6089989536100453</v>
      </c>
      <c r="R712" s="16">
        <f t="shared" si="95"/>
        <v>1200664.9364611125</v>
      </c>
    </row>
    <row r="713" spans="1:18" x14ac:dyDescent="0.3">
      <c r="A713" t="s">
        <v>267</v>
      </c>
      <c r="B713">
        <v>2014</v>
      </c>
      <c r="C713" s="1">
        <v>575000</v>
      </c>
      <c r="D713">
        <v>90000</v>
      </c>
      <c r="E713" t="s">
        <v>14</v>
      </c>
      <c r="F713" t="s">
        <v>25</v>
      </c>
      <c r="G713" t="s">
        <v>12</v>
      </c>
      <c r="H713" t="s">
        <v>126</v>
      </c>
      <c r="I713">
        <f t="shared" si="88"/>
        <v>2866</v>
      </c>
      <c r="J713">
        <f t="shared" si="89"/>
        <v>12</v>
      </c>
      <c r="K713" t="str">
        <f t="shared" si="90"/>
        <v>medium</v>
      </c>
      <c r="L713" s="1">
        <f t="shared" si="91"/>
        <v>462044.37962316821</v>
      </c>
      <c r="M713" cm="1">
        <f t="array" ref="M713">SUM(COUNTIF(E713:E4289,{"Petrol","Diesel","CNG","LPG","Electric"}))</f>
        <v>2866</v>
      </c>
      <c r="N713">
        <f t="shared" si="92"/>
        <v>2866</v>
      </c>
      <c r="O713" cm="1">
        <f t="array" ref="O713">SUM(COUNTIF(F713:F4289,{"Individual","Dealer","Trustmark Dealer"}))</f>
        <v>2866</v>
      </c>
      <c r="P713">
        <f t="shared" si="93"/>
        <v>1959</v>
      </c>
      <c r="Q713">
        <f t="shared" si="94"/>
        <v>0.60921144452198184</v>
      </c>
      <c r="R713" s="16">
        <f t="shared" si="95"/>
        <v>1200687.4747542883</v>
      </c>
    </row>
    <row r="714" spans="1:18" x14ac:dyDescent="0.3">
      <c r="A714" t="s">
        <v>624</v>
      </c>
      <c r="B714">
        <v>2014</v>
      </c>
      <c r="C714" s="1">
        <v>300000</v>
      </c>
      <c r="D714">
        <v>75000</v>
      </c>
      <c r="E714" t="s">
        <v>10</v>
      </c>
      <c r="F714" t="s">
        <v>25</v>
      </c>
      <c r="G714" t="s">
        <v>12</v>
      </c>
      <c r="H714" t="s">
        <v>121</v>
      </c>
      <c r="I714">
        <f t="shared" si="88"/>
        <v>2865</v>
      </c>
      <c r="J714">
        <f t="shared" si="89"/>
        <v>12</v>
      </c>
      <c r="K714" t="str">
        <f t="shared" si="90"/>
        <v>budget</v>
      </c>
      <c r="L714" s="1">
        <f t="shared" si="91"/>
        <v>462004.95357766142</v>
      </c>
      <c r="M714" cm="1">
        <f t="array" ref="M714">SUM(COUNTIF(E714:E4290,{"Petrol","Diesel","CNG","LPG","Electric"}))</f>
        <v>2865</v>
      </c>
      <c r="N714">
        <f t="shared" si="92"/>
        <v>2865</v>
      </c>
      <c r="O714" cm="1">
        <f t="array" ref="O714">SUM(COUNTIF(F714:F4290,{"Individual","Dealer","Trustmark Dealer"}))</f>
        <v>2865</v>
      </c>
      <c r="P714">
        <f t="shared" si="93"/>
        <v>1958</v>
      </c>
      <c r="Q714">
        <f t="shared" si="94"/>
        <v>0.60942408376963353</v>
      </c>
      <c r="R714" s="16">
        <f t="shared" si="95"/>
        <v>1200699.9960883833</v>
      </c>
    </row>
    <row r="715" spans="1:18" x14ac:dyDescent="0.3">
      <c r="A715" t="s">
        <v>625</v>
      </c>
      <c r="B715">
        <v>2017</v>
      </c>
      <c r="C715" s="1">
        <v>425000</v>
      </c>
      <c r="D715">
        <v>36000</v>
      </c>
      <c r="E715" t="s">
        <v>14</v>
      </c>
      <c r="F715" t="s">
        <v>11</v>
      </c>
      <c r="G715" t="s">
        <v>12</v>
      </c>
      <c r="H715" t="s">
        <v>121</v>
      </c>
      <c r="I715">
        <f t="shared" si="88"/>
        <v>2864</v>
      </c>
      <c r="J715">
        <f t="shared" si="89"/>
        <v>9</v>
      </c>
      <c r="K715" t="str">
        <f t="shared" si="90"/>
        <v>budget</v>
      </c>
      <c r="L715" s="1">
        <f t="shared" si="91"/>
        <v>462061.51955307263</v>
      </c>
      <c r="M715" cm="1">
        <f t="array" ref="M715">SUM(COUNTIF(E715:E4291,{"Petrol","Diesel","CNG","LPG","Electric"}))</f>
        <v>2864</v>
      </c>
      <c r="N715">
        <f t="shared" si="92"/>
        <v>2864</v>
      </c>
      <c r="O715" cm="1">
        <f t="array" ref="O715">SUM(COUNTIF(F715:F4291,{"Individual","Dealer","Trustmark Dealer"}))</f>
        <v>2864</v>
      </c>
      <c r="P715">
        <f t="shared" si="93"/>
        <v>1957</v>
      </c>
      <c r="Q715">
        <f t="shared" si="94"/>
        <v>0.60928770949720668</v>
      </c>
      <c r="R715" s="16">
        <f t="shared" si="95"/>
        <v>1200722.5673322799</v>
      </c>
    </row>
    <row r="716" spans="1:18" x14ac:dyDescent="0.3">
      <c r="A716" t="s">
        <v>626</v>
      </c>
      <c r="B716">
        <v>2016</v>
      </c>
      <c r="C716" s="1">
        <v>350000</v>
      </c>
      <c r="D716">
        <v>12000</v>
      </c>
      <c r="E716" t="s">
        <v>10</v>
      </c>
      <c r="F716" t="s">
        <v>25</v>
      </c>
      <c r="G716" t="s">
        <v>12</v>
      </c>
      <c r="H716" t="s">
        <v>121</v>
      </c>
      <c r="I716">
        <f t="shared" si="88"/>
        <v>2863</v>
      </c>
      <c r="J716">
        <f t="shared" si="89"/>
        <v>10</v>
      </c>
      <c r="K716" t="str">
        <f t="shared" si="90"/>
        <v>budget</v>
      </c>
      <c r="L716" s="1">
        <f t="shared" si="91"/>
        <v>462074.46454767726</v>
      </c>
      <c r="M716" cm="1">
        <f t="array" ref="M716">SUM(COUNTIF(E716:E4292,{"Petrol","Diesel","CNG","LPG","Electric"}))</f>
        <v>2863</v>
      </c>
      <c r="N716">
        <f t="shared" si="92"/>
        <v>2863</v>
      </c>
      <c r="O716" cm="1">
        <f t="array" ref="O716">SUM(COUNTIF(F716:F4292,{"Individual","Dealer","Trustmark Dealer"}))</f>
        <v>2863</v>
      </c>
      <c r="P716">
        <f t="shared" si="93"/>
        <v>1957</v>
      </c>
      <c r="Q716">
        <f t="shared" si="94"/>
        <v>0.60915123995808595</v>
      </c>
      <c r="R716" s="16">
        <f t="shared" si="95"/>
        <v>1200838.697121256</v>
      </c>
    </row>
    <row r="717" spans="1:18" x14ac:dyDescent="0.3">
      <c r="A717" t="s">
        <v>627</v>
      </c>
      <c r="B717">
        <v>2017</v>
      </c>
      <c r="C717" s="1">
        <v>550000</v>
      </c>
      <c r="D717">
        <v>12997</v>
      </c>
      <c r="E717" t="s">
        <v>14</v>
      </c>
      <c r="F717" t="s">
        <v>11</v>
      </c>
      <c r="G717" t="s">
        <v>12</v>
      </c>
      <c r="H717" t="s">
        <v>121</v>
      </c>
      <c r="I717">
        <f t="shared" si="88"/>
        <v>2862</v>
      </c>
      <c r="J717">
        <f t="shared" si="89"/>
        <v>9</v>
      </c>
      <c r="K717" t="str">
        <f t="shared" si="90"/>
        <v>medium</v>
      </c>
      <c r="L717" s="1">
        <f t="shared" si="91"/>
        <v>462113.62403913349</v>
      </c>
      <c r="M717" cm="1">
        <f t="array" ref="M717">SUM(COUNTIF(E717:E4293,{"Petrol","Diesel","CNG","LPG","Electric"}))</f>
        <v>2862</v>
      </c>
      <c r="N717">
        <f t="shared" si="92"/>
        <v>2862</v>
      </c>
      <c r="O717" cm="1">
        <f t="array" ref="O717">SUM(COUNTIF(F717:F4293,{"Individual","Dealer","Trustmark Dealer"}))</f>
        <v>2862</v>
      </c>
      <c r="P717">
        <f t="shared" si="93"/>
        <v>1957</v>
      </c>
      <c r="Q717">
        <f t="shared" si="94"/>
        <v>0.60901467505241091</v>
      </c>
      <c r="R717" s="16">
        <f t="shared" si="95"/>
        <v>1200824.7249434176</v>
      </c>
    </row>
    <row r="718" spans="1:18" x14ac:dyDescent="0.3">
      <c r="A718" t="s">
        <v>628</v>
      </c>
      <c r="B718">
        <v>2017</v>
      </c>
      <c r="C718" s="1">
        <v>500000</v>
      </c>
      <c r="D718">
        <v>40000</v>
      </c>
      <c r="E718" t="s">
        <v>10</v>
      </c>
      <c r="F718" t="s">
        <v>25</v>
      </c>
      <c r="G718" t="s">
        <v>19</v>
      </c>
      <c r="H718" t="s">
        <v>121</v>
      </c>
      <c r="I718">
        <f t="shared" si="88"/>
        <v>2861</v>
      </c>
      <c r="J718">
        <f t="shared" si="89"/>
        <v>9</v>
      </c>
      <c r="K718" t="str">
        <f t="shared" si="90"/>
        <v>budget</v>
      </c>
      <c r="L718" s="1">
        <f t="shared" si="91"/>
        <v>462082.90527787484</v>
      </c>
      <c r="M718" cm="1">
        <f t="array" ref="M718">SUM(COUNTIF(E718:E4294,{"Petrol","Diesel","CNG","LPG","Electric"}))</f>
        <v>2861</v>
      </c>
      <c r="N718">
        <f t="shared" si="92"/>
        <v>2861</v>
      </c>
      <c r="O718" cm="1">
        <f t="array" ref="O718">SUM(COUNTIF(F718:F4294,{"Individual","Dealer","Trustmark Dealer"}))</f>
        <v>2861</v>
      </c>
      <c r="P718">
        <f t="shared" si="93"/>
        <v>1957</v>
      </c>
      <c r="Q718">
        <f t="shared" si="94"/>
        <v>0.60887801468018177</v>
      </c>
      <c r="R718" s="16">
        <f t="shared" si="95"/>
        <v>1200854.6296180731</v>
      </c>
    </row>
    <row r="719" spans="1:18" x14ac:dyDescent="0.3">
      <c r="A719" t="s">
        <v>629</v>
      </c>
      <c r="B719">
        <v>2015</v>
      </c>
      <c r="C719" s="1">
        <v>600000</v>
      </c>
      <c r="D719">
        <v>60000</v>
      </c>
      <c r="E719" t="s">
        <v>14</v>
      </c>
      <c r="F719" t="s">
        <v>25</v>
      </c>
      <c r="G719" t="s">
        <v>12</v>
      </c>
      <c r="H719" t="s">
        <v>121</v>
      </c>
      <c r="I719">
        <f t="shared" si="88"/>
        <v>2860</v>
      </c>
      <c r="J719">
        <f t="shared" si="89"/>
        <v>11</v>
      </c>
      <c r="K719" t="str">
        <f t="shared" si="90"/>
        <v>medium</v>
      </c>
      <c r="L719" s="1">
        <f t="shared" si="91"/>
        <v>462069.64755244757</v>
      </c>
      <c r="M719" cm="1">
        <f t="array" ref="M719">SUM(COUNTIF(E719:E4295,{"Petrol","Diesel","CNG","LPG","Electric"}))</f>
        <v>2860</v>
      </c>
      <c r="N719">
        <f t="shared" si="92"/>
        <v>2860</v>
      </c>
      <c r="O719" cm="1">
        <f t="array" ref="O719">SUM(COUNTIF(F719:F4295,{"Individual","Dealer","Trustmark Dealer"}))</f>
        <v>2860</v>
      </c>
      <c r="P719">
        <f t="shared" si="93"/>
        <v>1957</v>
      </c>
      <c r="Q719">
        <f t="shared" si="94"/>
        <v>0.60874125874125873</v>
      </c>
      <c r="R719" s="16">
        <f t="shared" si="95"/>
        <v>1200730.8273199156</v>
      </c>
    </row>
    <row r="720" spans="1:18" x14ac:dyDescent="0.3">
      <c r="A720" t="s">
        <v>254</v>
      </c>
      <c r="B720">
        <v>2013</v>
      </c>
      <c r="C720" s="1">
        <v>300000</v>
      </c>
      <c r="D720">
        <v>25000</v>
      </c>
      <c r="E720" t="s">
        <v>14</v>
      </c>
      <c r="F720" t="s">
        <v>25</v>
      </c>
      <c r="G720" t="s">
        <v>12</v>
      </c>
      <c r="H720" t="s">
        <v>126</v>
      </c>
      <c r="I720">
        <f t="shared" si="88"/>
        <v>2859</v>
      </c>
      <c r="J720">
        <f t="shared" si="89"/>
        <v>13</v>
      </c>
      <c r="K720" t="str">
        <f t="shared" si="90"/>
        <v>budget</v>
      </c>
      <c r="L720" s="1">
        <f t="shared" si="91"/>
        <v>462021.40328786289</v>
      </c>
      <c r="M720" cm="1">
        <f t="array" ref="M720">SUM(COUNTIF(E720:E4296,{"Petrol","Diesel","CNG","LPG","Electric"}))</f>
        <v>2859</v>
      </c>
      <c r="N720">
        <f t="shared" si="92"/>
        <v>2859</v>
      </c>
      <c r="O720" cm="1">
        <f t="array" ref="O720">SUM(COUNTIF(F720:F4296,{"Individual","Dealer","Trustmark Dealer"}))</f>
        <v>2859</v>
      </c>
      <c r="P720">
        <f t="shared" si="93"/>
        <v>1956</v>
      </c>
      <c r="Q720">
        <f t="shared" si="94"/>
        <v>0.60860440713536201</v>
      </c>
      <c r="R720" s="16">
        <f t="shared" si="95"/>
        <v>1200726.1952098887</v>
      </c>
    </row>
    <row r="721" spans="1:18" x14ac:dyDescent="0.3">
      <c r="A721" t="s">
        <v>595</v>
      </c>
      <c r="B721">
        <v>2018</v>
      </c>
      <c r="C721" s="1">
        <v>1150000</v>
      </c>
      <c r="D721">
        <v>26430</v>
      </c>
      <c r="E721" t="s">
        <v>14</v>
      </c>
      <c r="F721" t="s">
        <v>11</v>
      </c>
      <c r="G721" t="s">
        <v>12</v>
      </c>
      <c r="H721" t="s">
        <v>121</v>
      </c>
      <c r="I721">
        <f t="shared" si="88"/>
        <v>2858</v>
      </c>
      <c r="J721">
        <f t="shared" si="89"/>
        <v>8</v>
      </c>
      <c r="K721" t="str">
        <f t="shared" si="90"/>
        <v>premimum</v>
      </c>
      <c r="L721" s="1">
        <f t="shared" si="91"/>
        <v>462078.09377186844</v>
      </c>
      <c r="M721" cm="1">
        <f t="array" ref="M721">SUM(COUNTIF(E721:E4297,{"Petrol","Diesel","CNG","LPG","Electric"}))</f>
        <v>2858</v>
      </c>
      <c r="N721">
        <f t="shared" si="92"/>
        <v>2858</v>
      </c>
      <c r="O721" cm="1">
        <f t="array" ref="O721">SUM(COUNTIF(F721:F4297,{"Individual","Dealer","Trustmark Dealer"}))</f>
        <v>2858</v>
      </c>
      <c r="P721">
        <f t="shared" si="93"/>
        <v>1955</v>
      </c>
      <c r="Q721">
        <f t="shared" si="94"/>
        <v>0.60881735479356192</v>
      </c>
      <c r="R721" s="16">
        <f t="shared" si="95"/>
        <v>1200929.1691453843</v>
      </c>
    </row>
    <row r="722" spans="1:18" x14ac:dyDescent="0.3">
      <c r="A722" t="s">
        <v>630</v>
      </c>
      <c r="B722">
        <v>2015</v>
      </c>
      <c r="C722" s="1">
        <v>475000</v>
      </c>
      <c r="D722">
        <v>24600</v>
      </c>
      <c r="E722" t="s">
        <v>10</v>
      </c>
      <c r="F722" t="s">
        <v>11</v>
      </c>
      <c r="G722" t="s">
        <v>12</v>
      </c>
      <c r="H722" t="s">
        <v>121</v>
      </c>
      <c r="I722">
        <f t="shared" si="88"/>
        <v>2857</v>
      </c>
      <c r="J722">
        <f t="shared" si="89"/>
        <v>11</v>
      </c>
      <c r="K722" t="str">
        <f t="shared" si="90"/>
        <v>budget</v>
      </c>
      <c r="L722" s="1">
        <f t="shared" si="91"/>
        <v>461837.3090654533</v>
      </c>
      <c r="M722" cm="1">
        <f t="array" ref="M722">SUM(COUNTIF(E722:E4298,{"Petrol","Diesel","CNG","LPG","Electric"}))</f>
        <v>2857</v>
      </c>
      <c r="N722">
        <f t="shared" si="92"/>
        <v>2857</v>
      </c>
      <c r="O722" cm="1">
        <f t="array" ref="O722">SUM(COUNTIF(F722:F4298,{"Individual","Dealer","Trustmark Dealer"}))</f>
        <v>2857</v>
      </c>
      <c r="P722">
        <f t="shared" si="93"/>
        <v>1955</v>
      </c>
      <c r="Q722">
        <f t="shared" si="94"/>
        <v>0.60868043402170113</v>
      </c>
      <c r="R722" s="16">
        <f t="shared" si="95"/>
        <v>1200543.7815489348</v>
      </c>
    </row>
    <row r="723" spans="1:18" x14ac:dyDescent="0.3">
      <c r="A723" t="s">
        <v>258</v>
      </c>
      <c r="B723">
        <v>2011</v>
      </c>
      <c r="C723" s="1">
        <v>260000</v>
      </c>
      <c r="D723">
        <v>28481</v>
      </c>
      <c r="E723" t="s">
        <v>10</v>
      </c>
      <c r="F723" t="s">
        <v>11</v>
      </c>
      <c r="G723" t="s">
        <v>12</v>
      </c>
      <c r="H723" t="s">
        <v>121</v>
      </c>
      <c r="I723">
        <f t="shared" si="88"/>
        <v>2856</v>
      </c>
      <c r="J723">
        <f t="shared" si="89"/>
        <v>15</v>
      </c>
      <c r="K723" t="str">
        <f t="shared" si="90"/>
        <v>budget</v>
      </c>
      <c r="L723" s="1">
        <f t="shared" si="91"/>
        <v>461832.70028011204</v>
      </c>
      <c r="M723" cm="1">
        <f t="array" ref="M723">SUM(COUNTIF(E723:E4299,{"Petrol","Diesel","CNG","LPG","Electric"}))</f>
        <v>2856</v>
      </c>
      <c r="N723">
        <f t="shared" si="92"/>
        <v>2856</v>
      </c>
      <c r="O723" cm="1">
        <f t="array" ref="O723">SUM(COUNTIF(F723:F4299,{"Individual","Dealer","Trustmark Dealer"}))</f>
        <v>2856</v>
      </c>
      <c r="P723">
        <f t="shared" si="93"/>
        <v>1954</v>
      </c>
      <c r="Q723">
        <f t="shared" si="94"/>
        <v>0.60854341736694673</v>
      </c>
      <c r="R723" s="16">
        <f t="shared" si="95"/>
        <v>1200438.1128737838</v>
      </c>
    </row>
    <row r="724" spans="1:18" x14ac:dyDescent="0.3">
      <c r="A724" t="s">
        <v>631</v>
      </c>
      <c r="B724">
        <v>2013</v>
      </c>
      <c r="C724" s="1">
        <v>350000</v>
      </c>
      <c r="D724">
        <v>100000</v>
      </c>
      <c r="E724" t="s">
        <v>10</v>
      </c>
      <c r="F724" t="s">
        <v>25</v>
      </c>
      <c r="G724" t="s">
        <v>12</v>
      </c>
      <c r="H724" t="s">
        <v>121</v>
      </c>
      <c r="I724">
        <f t="shared" si="88"/>
        <v>2855</v>
      </c>
      <c r="J724">
        <f t="shared" si="89"/>
        <v>13</v>
      </c>
      <c r="K724" t="str">
        <f t="shared" si="90"/>
        <v>budget</v>
      </c>
      <c r="L724" s="1">
        <f t="shared" si="91"/>
        <v>461903.39474605955</v>
      </c>
      <c r="M724" cm="1">
        <f t="array" ref="M724">SUM(COUNTIF(E724:E4300,{"Petrol","Diesel","CNG","LPG","Electric"}))</f>
        <v>2855</v>
      </c>
      <c r="N724">
        <f t="shared" si="92"/>
        <v>2855</v>
      </c>
      <c r="O724" cm="1">
        <f t="array" ref="O724">SUM(COUNTIF(F724:F4300,{"Individual","Dealer","Trustmark Dealer"}))</f>
        <v>2855</v>
      </c>
      <c r="P724">
        <f t="shared" si="93"/>
        <v>1953</v>
      </c>
      <c r="Q724">
        <f t="shared" si="94"/>
        <v>0.6084063047285464</v>
      </c>
      <c r="R724" s="16">
        <f t="shared" si="95"/>
        <v>1200489.9138926573</v>
      </c>
    </row>
    <row r="725" spans="1:18" x14ac:dyDescent="0.3">
      <c r="A725" t="s">
        <v>195</v>
      </c>
      <c r="B725">
        <v>2013</v>
      </c>
      <c r="C725" s="1">
        <v>750000</v>
      </c>
      <c r="D725">
        <v>41988</v>
      </c>
      <c r="E725" t="s">
        <v>14</v>
      </c>
      <c r="F725" t="s">
        <v>11</v>
      </c>
      <c r="G725" t="s">
        <v>12</v>
      </c>
      <c r="H725" t="s">
        <v>121</v>
      </c>
      <c r="I725">
        <f t="shared" si="88"/>
        <v>2854</v>
      </c>
      <c r="J725">
        <f t="shared" si="89"/>
        <v>13</v>
      </c>
      <c r="K725" t="str">
        <f t="shared" si="90"/>
        <v>medium</v>
      </c>
      <c r="L725" s="1">
        <f t="shared" si="91"/>
        <v>461942.60406447091</v>
      </c>
      <c r="M725" cm="1">
        <f t="array" ref="M725">SUM(COUNTIF(E725:E4301,{"Petrol","Diesel","CNG","LPG","Electric"}))</f>
        <v>2854</v>
      </c>
      <c r="N725">
        <f t="shared" si="92"/>
        <v>2854</v>
      </c>
      <c r="O725" cm="1">
        <f t="array" ref="O725">SUM(COUNTIF(F725:F4301,{"Individual","Dealer","Trustmark Dealer"}))</f>
        <v>2854</v>
      </c>
      <c r="P725">
        <f t="shared" si="93"/>
        <v>1952</v>
      </c>
      <c r="Q725">
        <f t="shared" si="94"/>
        <v>0.60826909600560619</v>
      </c>
      <c r="R725" s="16">
        <f t="shared" si="95"/>
        <v>1200475.7601074502</v>
      </c>
    </row>
    <row r="726" spans="1:18" x14ac:dyDescent="0.3">
      <c r="A726" t="s">
        <v>258</v>
      </c>
      <c r="B726">
        <v>2009</v>
      </c>
      <c r="C726" s="1">
        <v>180000</v>
      </c>
      <c r="D726">
        <v>30375</v>
      </c>
      <c r="E726" t="s">
        <v>10</v>
      </c>
      <c r="F726" t="s">
        <v>11</v>
      </c>
      <c r="G726" t="s">
        <v>12</v>
      </c>
      <c r="H726" t="s">
        <v>121</v>
      </c>
      <c r="I726">
        <f t="shared" si="88"/>
        <v>2853</v>
      </c>
      <c r="J726">
        <f t="shared" si="89"/>
        <v>17</v>
      </c>
      <c r="K726" t="str">
        <f t="shared" si="90"/>
        <v>budget</v>
      </c>
      <c r="L726" s="1">
        <f t="shared" si="91"/>
        <v>461841.637574483</v>
      </c>
      <c r="M726" cm="1">
        <f t="array" ref="M726">SUM(COUNTIF(E726:E4302,{"Petrol","Diesel","CNG","LPG","Electric"}))</f>
        <v>2853</v>
      </c>
      <c r="N726">
        <f t="shared" si="92"/>
        <v>2853</v>
      </c>
      <c r="O726" cm="1">
        <f t="array" ref="O726">SUM(COUNTIF(F726:F4302,{"Individual","Dealer","Trustmark Dealer"}))</f>
        <v>2853</v>
      </c>
      <c r="P726">
        <f t="shared" si="93"/>
        <v>1951</v>
      </c>
      <c r="Q726">
        <f t="shared" si="94"/>
        <v>0.60813179109709081</v>
      </c>
      <c r="R726" s="16">
        <f t="shared" si="95"/>
        <v>1200367.0386404577</v>
      </c>
    </row>
    <row r="727" spans="1:18" x14ac:dyDescent="0.3">
      <c r="A727" t="s">
        <v>632</v>
      </c>
      <c r="B727">
        <v>2017</v>
      </c>
      <c r="C727" s="1">
        <v>350000</v>
      </c>
      <c r="D727">
        <v>7658</v>
      </c>
      <c r="E727" t="s">
        <v>10</v>
      </c>
      <c r="F727" t="s">
        <v>11</v>
      </c>
      <c r="G727" t="s">
        <v>19</v>
      </c>
      <c r="H727" t="s">
        <v>121</v>
      </c>
      <c r="I727">
        <f t="shared" si="88"/>
        <v>2852</v>
      </c>
      <c r="J727">
        <f t="shared" si="89"/>
        <v>9</v>
      </c>
      <c r="K727" t="str">
        <f t="shared" si="90"/>
        <v>budget</v>
      </c>
      <c r="L727" s="1">
        <f t="shared" si="91"/>
        <v>461940.46002805047</v>
      </c>
      <c r="M727" cm="1">
        <f t="array" ref="M727">SUM(COUNTIF(E727:E4303,{"Petrol","Diesel","CNG","LPG","Electric"}))</f>
        <v>2852</v>
      </c>
      <c r="N727">
        <f t="shared" si="92"/>
        <v>2852</v>
      </c>
      <c r="O727" cm="1">
        <f t="array" ref="O727">SUM(COUNTIF(F727:F4303,{"Individual","Dealer","Trustmark Dealer"}))</f>
        <v>2852</v>
      </c>
      <c r="P727">
        <f t="shared" si="93"/>
        <v>1950</v>
      </c>
      <c r="Q727">
        <f t="shared" si="94"/>
        <v>0.60799438990182331</v>
      </c>
      <c r="R727" s="16">
        <f t="shared" si="95"/>
        <v>1200477.6805178272</v>
      </c>
    </row>
    <row r="728" spans="1:18" x14ac:dyDescent="0.3">
      <c r="A728" t="s">
        <v>219</v>
      </c>
      <c r="B728">
        <v>2017</v>
      </c>
      <c r="C728" s="1">
        <v>611000</v>
      </c>
      <c r="D728">
        <v>34400</v>
      </c>
      <c r="E728" t="s">
        <v>14</v>
      </c>
      <c r="F728" t="s">
        <v>11</v>
      </c>
      <c r="G728" t="s">
        <v>12</v>
      </c>
      <c r="H728" t="s">
        <v>121</v>
      </c>
      <c r="I728">
        <f t="shared" si="88"/>
        <v>2851</v>
      </c>
      <c r="J728">
        <f t="shared" si="89"/>
        <v>9</v>
      </c>
      <c r="K728" t="str">
        <f t="shared" si="90"/>
        <v>medium</v>
      </c>
      <c r="L728" s="1">
        <f t="shared" si="91"/>
        <v>461979.72360575234</v>
      </c>
      <c r="M728" cm="1">
        <f t="array" ref="M728">SUM(COUNTIF(E728:E4304,{"Petrol","Diesel","CNG","LPG","Electric"}))</f>
        <v>2851</v>
      </c>
      <c r="N728">
        <f t="shared" si="92"/>
        <v>2851</v>
      </c>
      <c r="O728" cm="1">
        <f t="array" ref="O728">SUM(COUNTIF(F728:F4304,{"Individual","Dealer","Trustmark Dealer"}))</f>
        <v>2851</v>
      </c>
      <c r="P728">
        <f t="shared" si="93"/>
        <v>1950</v>
      </c>
      <c r="Q728">
        <f t="shared" si="94"/>
        <v>0.60785689231848472</v>
      </c>
      <c r="R728" s="16">
        <f t="shared" si="95"/>
        <v>1200463.5768285212</v>
      </c>
    </row>
    <row r="729" spans="1:18" x14ac:dyDescent="0.3">
      <c r="A729" t="s">
        <v>633</v>
      </c>
      <c r="B729">
        <v>2017</v>
      </c>
      <c r="C729" s="1">
        <v>325000</v>
      </c>
      <c r="D729">
        <v>18500</v>
      </c>
      <c r="E729" t="s">
        <v>10</v>
      </c>
      <c r="F729" t="s">
        <v>11</v>
      </c>
      <c r="G729" t="s">
        <v>12</v>
      </c>
      <c r="H729" t="s">
        <v>121</v>
      </c>
      <c r="I729">
        <f t="shared" si="88"/>
        <v>2850</v>
      </c>
      <c r="J729">
        <f t="shared" si="89"/>
        <v>9</v>
      </c>
      <c r="K729" t="str">
        <f t="shared" si="90"/>
        <v>budget</v>
      </c>
      <c r="L729" s="1">
        <f t="shared" si="91"/>
        <v>461927.4357894737</v>
      </c>
      <c r="M729" cm="1">
        <f t="array" ref="M729">SUM(COUNTIF(E729:E4305,{"Petrol","Diesel","CNG","LPG","Electric"}))</f>
        <v>2850</v>
      </c>
      <c r="N729">
        <f t="shared" si="92"/>
        <v>2850</v>
      </c>
      <c r="O729" cm="1">
        <f t="array" ref="O729">SUM(COUNTIF(F729:F4305,{"Individual","Dealer","Trustmark Dealer"}))</f>
        <v>2850</v>
      </c>
      <c r="P729">
        <f t="shared" si="93"/>
        <v>1950</v>
      </c>
      <c r="Q729">
        <f t="shared" si="94"/>
        <v>0.60771929824561399</v>
      </c>
      <c r="R729" s="16">
        <f t="shared" si="95"/>
        <v>1200451.0984662906</v>
      </c>
    </row>
    <row r="730" spans="1:18" x14ac:dyDescent="0.3">
      <c r="A730" t="s">
        <v>634</v>
      </c>
      <c r="B730">
        <v>2012</v>
      </c>
      <c r="C730" s="1">
        <v>225000</v>
      </c>
      <c r="D730">
        <v>48000</v>
      </c>
      <c r="E730" t="s">
        <v>10</v>
      </c>
      <c r="F730" t="s">
        <v>11</v>
      </c>
      <c r="G730" t="s">
        <v>12</v>
      </c>
      <c r="H730" t="s">
        <v>121</v>
      </c>
      <c r="I730">
        <f t="shared" si="88"/>
        <v>2849</v>
      </c>
      <c r="J730">
        <f t="shared" si="89"/>
        <v>14</v>
      </c>
      <c r="K730" t="str">
        <f t="shared" si="90"/>
        <v>budget</v>
      </c>
      <c r="L730" s="1">
        <f t="shared" si="91"/>
        <v>461975.49736749736</v>
      </c>
      <c r="M730" cm="1">
        <f t="array" ref="M730">SUM(COUNTIF(E730:E4306,{"Petrol","Diesel","CNG","LPG","Electric"}))</f>
        <v>2849</v>
      </c>
      <c r="N730">
        <f t="shared" si="92"/>
        <v>2849</v>
      </c>
      <c r="O730" cm="1">
        <f t="array" ref="O730">SUM(COUNTIF(F730:F4306,{"Individual","Dealer","Trustmark Dealer"}))</f>
        <v>2849</v>
      </c>
      <c r="P730">
        <f t="shared" si="93"/>
        <v>1950</v>
      </c>
      <c r="Q730">
        <f t="shared" si="94"/>
        <v>0.60758160758160762</v>
      </c>
      <c r="R730" s="16">
        <f t="shared" si="95"/>
        <v>1200455.3563892061</v>
      </c>
    </row>
    <row r="731" spans="1:18" x14ac:dyDescent="0.3">
      <c r="A731" t="s">
        <v>460</v>
      </c>
      <c r="B731">
        <v>2014</v>
      </c>
      <c r="C731" s="1">
        <v>300000</v>
      </c>
      <c r="D731">
        <v>28942</v>
      </c>
      <c r="E731" t="s">
        <v>10</v>
      </c>
      <c r="F731" t="s">
        <v>11</v>
      </c>
      <c r="G731" t="s">
        <v>19</v>
      </c>
      <c r="H731" t="s">
        <v>121</v>
      </c>
      <c r="I731">
        <f t="shared" si="88"/>
        <v>2848</v>
      </c>
      <c r="J731">
        <f t="shared" si="89"/>
        <v>12</v>
      </c>
      <c r="K731" t="str">
        <f t="shared" si="90"/>
        <v>budget</v>
      </c>
      <c r="L731" s="1">
        <f t="shared" si="91"/>
        <v>462058.70505617978</v>
      </c>
      <c r="M731" cm="1">
        <f t="array" ref="M731">SUM(COUNTIF(E731:E4307,{"Petrol","Diesel","CNG","LPG","Electric"}))</f>
        <v>2848</v>
      </c>
      <c r="N731">
        <f t="shared" si="92"/>
        <v>2848</v>
      </c>
      <c r="O731" cm="1">
        <f t="array" ref="O731">SUM(COUNTIF(F731:F4307,{"Individual","Dealer","Trustmark Dealer"}))</f>
        <v>2848</v>
      </c>
      <c r="P731">
        <f t="shared" si="93"/>
        <v>1949</v>
      </c>
      <c r="Q731">
        <f t="shared" si="94"/>
        <v>0.6074438202247191</v>
      </c>
      <c r="R731" s="16">
        <f t="shared" si="95"/>
        <v>1200533.2040956728</v>
      </c>
    </row>
    <row r="732" spans="1:18" x14ac:dyDescent="0.3">
      <c r="A732" t="s">
        <v>210</v>
      </c>
      <c r="B732">
        <v>2017</v>
      </c>
      <c r="C732" s="1">
        <v>400000</v>
      </c>
      <c r="D732">
        <v>50000</v>
      </c>
      <c r="E732" t="s">
        <v>14</v>
      </c>
      <c r="F732" t="s">
        <v>25</v>
      </c>
      <c r="G732" t="s">
        <v>12</v>
      </c>
      <c r="H732" t="s">
        <v>126</v>
      </c>
      <c r="I732">
        <f t="shared" si="88"/>
        <v>2847</v>
      </c>
      <c r="J732">
        <f t="shared" si="89"/>
        <v>9</v>
      </c>
      <c r="K732" t="str">
        <f t="shared" si="90"/>
        <v>budget</v>
      </c>
      <c r="L732" s="1">
        <f t="shared" si="91"/>
        <v>462115.62767825782</v>
      </c>
      <c r="M732" cm="1">
        <f t="array" ref="M732">SUM(COUNTIF(E732:E4308,{"Petrol","Diesel","CNG","LPG","Electric"}))</f>
        <v>2847</v>
      </c>
      <c r="N732">
        <f t="shared" si="92"/>
        <v>2847</v>
      </c>
      <c r="O732" cm="1">
        <f t="array" ref="O732">SUM(COUNTIF(F732:F4308,{"Individual","Dealer","Trustmark Dealer"}))</f>
        <v>2847</v>
      </c>
      <c r="P732">
        <f t="shared" si="93"/>
        <v>1948</v>
      </c>
      <c r="Q732">
        <f t="shared" si="94"/>
        <v>0.60730593607305938</v>
      </c>
      <c r="R732" s="16">
        <f t="shared" si="95"/>
        <v>1200555.9381757868</v>
      </c>
    </row>
    <row r="733" spans="1:18" x14ac:dyDescent="0.3">
      <c r="A733" t="s">
        <v>195</v>
      </c>
      <c r="B733">
        <v>2012</v>
      </c>
      <c r="C733" s="1">
        <v>711000</v>
      </c>
      <c r="D733">
        <v>53600</v>
      </c>
      <c r="E733" t="s">
        <v>14</v>
      </c>
      <c r="F733" t="s">
        <v>11</v>
      </c>
      <c r="G733" t="s">
        <v>12</v>
      </c>
      <c r="H733" t="s">
        <v>121</v>
      </c>
      <c r="I733">
        <f t="shared" si="88"/>
        <v>2846</v>
      </c>
      <c r="J733">
        <f t="shared" si="89"/>
        <v>14</v>
      </c>
      <c r="K733" t="str">
        <f t="shared" si="90"/>
        <v>medium</v>
      </c>
      <c r="L733" s="1">
        <f t="shared" si="91"/>
        <v>462137.45326774422</v>
      </c>
      <c r="M733" cm="1">
        <f t="array" ref="M733">SUM(COUNTIF(E733:E4309,{"Petrol","Diesel","CNG","LPG","Electric"}))</f>
        <v>2846</v>
      </c>
      <c r="N733">
        <f t="shared" si="92"/>
        <v>2846</v>
      </c>
      <c r="O733" cm="1">
        <f t="array" ref="O733">SUM(COUNTIF(F733:F4309,{"Individual","Dealer","Trustmark Dealer"}))</f>
        <v>2846</v>
      </c>
      <c r="P733">
        <f t="shared" si="93"/>
        <v>1948</v>
      </c>
      <c r="Q733">
        <f t="shared" si="94"/>
        <v>0.60751932536893882</v>
      </c>
      <c r="R733" s="16">
        <f t="shared" si="95"/>
        <v>1200689.8685875153</v>
      </c>
    </row>
    <row r="734" spans="1:18" x14ac:dyDescent="0.3">
      <c r="A734" t="s">
        <v>635</v>
      </c>
      <c r="B734">
        <v>2015</v>
      </c>
      <c r="C734" s="1">
        <v>851000</v>
      </c>
      <c r="D734">
        <v>53652</v>
      </c>
      <c r="E734" t="s">
        <v>14</v>
      </c>
      <c r="F734" t="s">
        <v>11</v>
      </c>
      <c r="G734" t="s">
        <v>12</v>
      </c>
      <c r="H734" t="s">
        <v>121</v>
      </c>
      <c r="I734">
        <f t="shared" si="88"/>
        <v>2845</v>
      </c>
      <c r="J734">
        <f t="shared" si="89"/>
        <v>11</v>
      </c>
      <c r="K734" t="str">
        <f t="shared" si="90"/>
        <v>medium</v>
      </c>
      <c r="L734" s="1">
        <f t="shared" si="91"/>
        <v>462049.97961335676</v>
      </c>
      <c r="M734" cm="1">
        <f t="array" ref="M734">SUM(COUNTIF(E734:E4310,{"Petrol","Diesel","CNG","LPG","Electric"}))</f>
        <v>2845</v>
      </c>
      <c r="N734">
        <f t="shared" si="92"/>
        <v>2845</v>
      </c>
      <c r="O734" cm="1">
        <f t="array" ref="O734">SUM(COUNTIF(F734:F4310,{"Individual","Dealer","Trustmark Dealer"}))</f>
        <v>2845</v>
      </c>
      <c r="P734">
        <f t="shared" si="93"/>
        <v>1947</v>
      </c>
      <c r="Q734">
        <f t="shared" si="94"/>
        <v>0.60738137082601051</v>
      </c>
      <c r="R734" s="16">
        <f t="shared" si="95"/>
        <v>1200608.0127914827</v>
      </c>
    </row>
    <row r="735" spans="1:18" x14ac:dyDescent="0.3">
      <c r="A735" t="s">
        <v>341</v>
      </c>
      <c r="B735">
        <v>2014</v>
      </c>
      <c r="C735" s="1">
        <v>500000</v>
      </c>
      <c r="D735">
        <v>25000</v>
      </c>
      <c r="E735" t="s">
        <v>10</v>
      </c>
      <c r="F735" t="s">
        <v>25</v>
      </c>
      <c r="G735" t="s">
        <v>12</v>
      </c>
      <c r="H735" t="s">
        <v>121</v>
      </c>
      <c r="I735">
        <f t="shared" si="88"/>
        <v>2844</v>
      </c>
      <c r="J735">
        <f t="shared" si="89"/>
        <v>12</v>
      </c>
      <c r="K735" t="str">
        <f t="shared" si="90"/>
        <v>budget</v>
      </c>
      <c r="L735" s="1">
        <f t="shared" si="91"/>
        <v>461913.21800281294</v>
      </c>
      <c r="M735" cm="1">
        <f t="array" ref="M735">SUM(COUNTIF(E735:E4311,{"Petrol","Diesel","CNG","LPG","Electric"}))</f>
        <v>2844</v>
      </c>
      <c r="N735">
        <f t="shared" si="92"/>
        <v>2844</v>
      </c>
      <c r="O735" cm="1">
        <f t="array" ref="O735">SUM(COUNTIF(F735:F4311,{"Individual","Dealer","Trustmark Dealer"}))</f>
        <v>2844</v>
      </c>
      <c r="P735">
        <f t="shared" si="93"/>
        <v>1946</v>
      </c>
      <c r="Q735">
        <f t="shared" si="94"/>
        <v>0.60724331926863573</v>
      </c>
      <c r="R735" s="16">
        <f t="shared" si="95"/>
        <v>1200428.7534432663</v>
      </c>
    </row>
    <row r="736" spans="1:18" x14ac:dyDescent="0.3">
      <c r="A736" t="s">
        <v>636</v>
      </c>
      <c r="B736">
        <v>2007</v>
      </c>
      <c r="C736" s="1">
        <v>250000</v>
      </c>
      <c r="D736">
        <v>80000</v>
      </c>
      <c r="E736" t="s">
        <v>14</v>
      </c>
      <c r="F736" t="s">
        <v>25</v>
      </c>
      <c r="G736" t="s">
        <v>12</v>
      </c>
      <c r="H736" t="s">
        <v>126</v>
      </c>
      <c r="I736">
        <f t="shared" si="88"/>
        <v>2843</v>
      </c>
      <c r="J736">
        <f t="shared" si="89"/>
        <v>19</v>
      </c>
      <c r="K736" t="str">
        <f t="shared" si="90"/>
        <v>budget</v>
      </c>
      <c r="L736" s="1">
        <f t="shared" si="91"/>
        <v>461899.82131551177</v>
      </c>
      <c r="M736" cm="1">
        <f t="array" ref="M736">SUM(COUNTIF(E736:E4312,{"Petrol","Diesel","CNG","LPG","Electric"}))</f>
        <v>2843</v>
      </c>
      <c r="N736">
        <f t="shared" si="92"/>
        <v>2843</v>
      </c>
      <c r="O736" cm="1">
        <f t="array" ref="O736">SUM(COUNTIF(F736:F4312,{"Individual","Dealer","Trustmark Dealer"}))</f>
        <v>2843</v>
      </c>
      <c r="P736">
        <f t="shared" si="93"/>
        <v>1945</v>
      </c>
      <c r="Q736">
        <f t="shared" si="94"/>
        <v>0.60710517059444247</v>
      </c>
      <c r="R736" s="16">
        <f t="shared" si="95"/>
        <v>1200304.1370946108</v>
      </c>
    </row>
    <row r="737" spans="1:18" x14ac:dyDescent="0.3">
      <c r="A737" t="s">
        <v>346</v>
      </c>
      <c r="B737">
        <v>2017</v>
      </c>
      <c r="C737" s="1">
        <v>150000</v>
      </c>
      <c r="D737">
        <v>50000</v>
      </c>
      <c r="E737" t="s">
        <v>10</v>
      </c>
      <c r="F737" t="s">
        <v>25</v>
      </c>
      <c r="G737" t="s">
        <v>12</v>
      </c>
      <c r="H737" t="s">
        <v>121</v>
      </c>
      <c r="I737">
        <f t="shared" si="88"/>
        <v>2842</v>
      </c>
      <c r="J737">
        <f t="shared" si="89"/>
        <v>9</v>
      </c>
      <c r="K737" t="str">
        <f t="shared" si="90"/>
        <v>budget</v>
      </c>
      <c r="L737" s="1">
        <f t="shared" si="91"/>
        <v>461974.38142153411</v>
      </c>
      <c r="M737" cm="1">
        <f t="array" ref="M737">SUM(COUNTIF(E737:E4313,{"Petrol","Diesel","CNG","LPG","Electric"}))</f>
        <v>2842</v>
      </c>
      <c r="N737">
        <f t="shared" si="92"/>
        <v>2842</v>
      </c>
      <c r="O737" cm="1">
        <f t="array" ref="O737">SUM(COUNTIF(F737:F4313,{"Individual","Dealer","Trustmark Dealer"}))</f>
        <v>2842</v>
      </c>
      <c r="P737">
        <f t="shared" si="93"/>
        <v>1944</v>
      </c>
      <c r="Q737">
        <f t="shared" si="94"/>
        <v>0.60731878958479946</v>
      </c>
      <c r="R737" s="16">
        <f t="shared" si="95"/>
        <v>1200542.5700143385</v>
      </c>
    </row>
    <row r="738" spans="1:18" x14ac:dyDescent="0.3">
      <c r="A738" t="s">
        <v>156</v>
      </c>
      <c r="B738">
        <v>2016</v>
      </c>
      <c r="C738" s="1">
        <v>610000</v>
      </c>
      <c r="D738">
        <v>15000</v>
      </c>
      <c r="E738" t="s">
        <v>14</v>
      </c>
      <c r="F738" t="s">
        <v>25</v>
      </c>
      <c r="G738" t="s">
        <v>12</v>
      </c>
      <c r="H738" t="s">
        <v>126</v>
      </c>
      <c r="I738">
        <f t="shared" si="88"/>
        <v>2841</v>
      </c>
      <c r="J738">
        <f t="shared" si="89"/>
        <v>10</v>
      </c>
      <c r="K738" t="str">
        <f t="shared" si="90"/>
        <v>medium</v>
      </c>
      <c r="L738" s="1">
        <f t="shared" si="91"/>
        <v>462084.19288982754</v>
      </c>
      <c r="M738" cm="1">
        <f t="array" ref="M738">SUM(COUNTIF(E738:E4314,{"Petrol","Diesel","CNG","LPG","Electric"}))</f>
        <v>2841</v>
      </c>
      <c r="N738">
        <f t="shared" si="92"/>
        <v>2841</v>
      </c>
      <c r="O738" cm="1">
        <f t="array" ref="O738">SUM(COUNTIF(F738:F4314,{"Individual","Dealer","Trustmark Dealer"}))</f>
        <v>2841</v>
      </c>
      <c r="P738">
        <f t="shared" si="93"/>
        <v>1944</v>
      </c>
      <c r="Q738">
        <f t="shared" si="94"/>
        <v>0.60718057022175287</v>
      </c>
      <c r="R738" s="16">
        <f t="shared" si="95"/>
        <v>1200675.8819601545</v>
      </c>
    </row>
    <row r="739" spans="1:18" x14ac:dyDescent="0.3">
      <c r="A739" t="s">
        <v>637</v>
      </c>
      <c r="B739">
        <v>2018</v>
      </c>
      <c r="C739" s="1">
        <v>450000</v>
      </c>
      <c r="D739">
        <v>5000</v>
      </c>
      <c r="E739" t="s">
        <v>10</v>
      </c>
      <c r="F739" t="s">
        <v>25</v>
      </c>
      <c r="G739" t="s">
        <v>12</v>
      </c>
      <c r="H739" t="s">
        <v>121</v>
      </c>
      <c r="I739">
        <f t="shared" si="88"/>
        <v>2840</v>
      </c>
      <c r="J739">
        <f t="shared" si="89"/>
        <v>8</v>
      </c>
      <c r="K739" t="str">
        <f t="shared" si="90"/>
        <v>budget</v>
      </c>
      <c r="L739" s="1">
        <f t="shared" si="91"/>
        <v>462032.10985915491</v>
      </c>
      <c r="M739" cm="1">
        <f t="array" ref="M739">SUM(COUNTIF(E739:E4315,{"Petrol","Diesel","CNG","LPG","Electric"}))</f>
        <v>2840</v>
      </c>
      <c r="N739">
        <f t="shared" si="92"/>
        <v>2840</v>
      </c>
      <c r="O739" cm="1">
        <f t="array" ref="O739">SUM(COUNTIF(F739:F4315,{"Individual","Dealer","Trustmark Dealer"}))</f>
        <v>2840</v>
      </c>
      <c r="P739">
        <f t="shared" si="93"/>
        <v>1944</v>
      </c>
      <c r="Q739">
        <f t="shared" si="94"/>
        <v>0.60739436619718312</v>
      </c>
      <c r="R739" s="16">
        <f t="shared" si="95"/>
        <v>1200664.1248073974</v>
      </c>
    </row>
    <row r="740" spans="1:18" x14ac:dyDescent="0.3">
      <c r="A740" t="s">
        <v>638</v>
      </c>
      <c r="B740">
        <v>2017</v>
      </c>
      <c r="C740" s="1">
        <v>744000</v>
      </c>
      <c r="D740">
        <v>106000</v>
      </c>
      <c r="E740" t="s">
        <v>14</v>
      </c>
      <c r="F740" t="s">
        <v>25</v>
      </c>
      <c r="G740" t="s">
        <v>12</v>
      </c>
      <c r="H740" t="s">
        <v>121</v>
      </c>
      <c r="I740">
        <f t="shared" si="88"/>
        <v>2839</v>
      </c>
      <c r="J740">
        <f t="shared" si="89"/>
        <v>9</v>
      </c>
      <c r="K740" t="str">
        <f t="shared" si="90"/>
        <v>medium</v>
      </c>
      <c r="L740" s="1">
        <f t="shared" si="91"/>
        <v>462036.34800986265</v>
      </c>
      <c r="M740" cm="1">
        <f t="array" ref="M740">SUM(COUNTIF(E740:E4316,{"Petrol","Diesel","CNG","LPG","Electric"}))</f>
        <v>2839</v>
      </c>
      <c r="N740">
        <f t="shared" si="92"/>
        <v>2839</v>
      </c>
      <c r="O740" cm="1">
        <f t="array" ref="O740">SUM(COUNTIF(F740:F4316,{"Individual","Dealer","Trustmark Dealer"}))</f>
        <v>2839</v>
      </c>
      <c r="P740">
        <f t="shared" si="93"/>
        <v>1944</v>
      </c>
      <c r="Q740">
        <f t="shared" si="94"/>
        <v>0.60725607608312782</v>
      </c>
      <c r="R740" s="16">
        <f t="shared" si="95"/>
        <v>1200576.2313095909</v>
      </c>
    </row>
    <row r="741" spans="1:18" x14ac:dyDescent="0.3">
      <c r="A741" t="s">
        <v>413</v>
      </c>
      <c r="B741">
        <v>2008</v>
      </c>
      <c r="C741" s="1">
        <v>120000</v>
      </c>
      <c r="D741">
        <v>100000</v>
      </c>
      <c r="E741" t="s">
        <v>10</v>
      </c>
      <c r="F741" t="s">
        <v>25</v>
      </c>
      <c r="G741" t="s">
        <v>12</v>
      </c>
      <c r="H741" t="s">
        <v>154</v>
      </c>
      <c r="I741">
        <f t="shared" si="88"/>
        <v>2838</v>
      </c>
      <c r="J741">
        <f t="shared" si="89"/>
        <v>18</v>
      </c>
      <c r="K741" t="str">
        <f t="shared" si="90"/>
        <v>budget</v>
      </c>
      <c r="L741" s="1">
        <f t="shared" si="91"/>
        <v>461936.99506694858</v>
      </c>
      <c r="M741" cm="1">
        <f t="array" ref="M741">SUM(COUNTIF(E741:E4317,{"Petrol","Diesel","CNG","LPG","Electric"}))</f>
        <v>2838</v>
      </c>
      <c r="N741">
        <f t="shared" si="92"/>
        <v>2838</v>
      </c>
      <c r="O741" cm="1">
        <f t="array" ref="O741">SUM(COUNTIF(F741:F4317,{"Individual","Dealer","Trustmark Dealer"}))</f>
        <v>2838</v>
      </c>
      <c r="P741">
        <f t="shared" si="93"/>
        <v>1944</v>
      </c>
      <c r="Q741">
        <f t="shared" si="94"/>
        <v>0.60711768851303738</v>
      </c>
      <c r="R741" s="16">
        <f t="shared" si="95"/>
        <v>1200471.1430187379</v>
      </c>
    </row>
    <row r="742" spans="1:18" x14ac:dyDescent="0.3">
      <c r="A742" t="s">
        <v>639</v>
      </c>
      <c r="B742">
        <v>2016</v>
      </c>
      <c r="C742" s="1">
        <v>220000</v>
      </c>
      <c r="D742">
        <v>60000</v>
      </c>
      <c r="E742" t="s">
        <v>10</v>
      </c>
      <c r="F742" t="s">
        <v>25</v>
      </c>
      <c r="G742" t="s">
        <v>12</v>
      </c>
      <c r="H742" t="s">
        <v>154</v>
      </c>
      <c r="I742">
        <f t="shared" si="88"/>
        <v>2837</v>
      </c>
      <c r="J742">
        <f t="shared" si="89"/>
        <v>10</v>
      </c>
      <c r="K742" t="str">
        <f t="shared" si="90"/>
        <v>budget</v>
      </c>
      <c r="L742" s="1">
        <f t="shared" si="91"/>
        <v>462057.52273528377</v>
      </c>
      <c r="M742" cm="1">
        <f t="array" ref="M742">SUM(COUNTIF(E742:E4318,{"Petrol","Diesel","CNG","LPG","Electric"}))</f>
        <v>2837</v>
      </c>
      <c r="N742">
        <f t="shared" si="92"/>
        <v>2837</v>
      </c>
      <c r="O742" cm="1">
        <f t="array" ref="O742">SUM(COUNTIF(F742:F4318,{"Individual","Dealer","Trustmark Dealer"}))</f>
        <v>2837</v>
      </c>
      <c r="P742">
        <f t="shared" si="93"/>
        <v>1943</v>
      </c>
      <c r="Q742">
        <f t="shared" si="94"/>
        <v>0.60733168840324281</v>
      </c>
      <c r="R742" s="16">
        <f t="shared" si="95"/>
        <v>1200626.8419973007</v>
      </c>
    </row>
    <row r="743" spans="1:18" x14ac:dyDescent="0.3">
      <c r="A743" t="s">
        <v>588</v>
      </c>
      <c r="B743">
        <v>2012</v>
      </c>
      <c r="C743" s="1">
        <v>480000</v>
      </c>
      <c r="D743">
        <v>120000</v>
      </c>
      <c r="E743" t="s">
        <v>14</v>
      </c>
      <c r="F743" t="s">
        <v>25</v>
      </c>
      <c r="G743" t="s">
        <v>12</v>
      </c>
      <c r="H743" t="s">
        <v>151</v>
      </c>
      <c r="I743">
        <f t="shared" si="88"/>
        <v>2836</v>
      </c>
      <c r="J743">
        <f t="shared" si="89"/>
        <v>14</v>
      </c>
      <c r="K743" t="str">
        <f t="shared" si="90"/>
        <v>budget</v>
      </c>
      <c r="L743" s="1">
        <f t="shared" si="91"/>
        <v>462142.87447108602</v>
      </c>
      <c r="M743" cm="1">
        <f t="array" ref="M743">SUM(COUNTIF(E743:E4319,{"Petrol","Diesel","CNG","LPG","Electric"}))</f>
        <v>2836</v>
      </c>
      <c r="N743">
        <f t="shared" si="92"/>
        <v>2836</v>
      </c>
      <c r="O743" cm="1">
        <f t="array" ref="O743">SUM(COUNTIF(F743:F4319,{"Individual","Dealer","Trustmark Dealer"}))</f>
        <v>2836</v>
      </c>
      <c r="P743">
        <f t="shared" si="93"/>
        <v>1943</v>
      </c>
      <c r="Q743">
        <f t="shared" si="94"/>
        <v>0.60754583921015515</v>
      </c>
      <c r="R743" s="16">
        <f t="shared" si="95"/>
        <v>1200708.8612995571</v>
      </c>
    </row>
    <row r="744" spans="1:18" x14ac:dyDescent="0.3">
      <c r="A744" t="s">
        <v>640</v>
      </c>
      <c r="B744">
        <v>2017</v>
      </c>
      <c r="C744" s="1">
        <v>370000</v>
      </c>
      <c r="D744">
        <v>82000</v>
      </c>
      <c r="E744" t="s">
        <v>10</v>
      </c>
      <c r="F744" t="s">
        <v>25</v>
      </c>
      <c r="G744" t="s">
        <v>19</v>
      </c>
      <c r="H744" t="s">
        <v>121</v>
      </c>
      <c r="I744">
        <f t="shared" si="88"/>
        <v>2835</v>
      </c>
      <c r="J744">
        <f t="shared" si="89"/>
        <v>9</v>
      </c>
      <c r="K744" t="str">
        <f t="shared" si="90"/>
        <v>budget</v>
      </c>
      <c r="L744" s="1">
        <f t="shared" si="91"/>
        <v>462136.57566137565</v>
      </c>
      <c r="M744" cm="1">
        <f t="array" ref="M744">SUM(COUNTIF(E744:E4320,{"Petrol","Diesel","CNG","LPG","Electric"}))</f>
        <v>2835</v>
      </c>
      <c r="N744">
        <f t="shared" si="92"/>
        <v>2835</v>
      </c>
      <c r="O744" cm="1">
        <f t="array" ref="O744">SUM(COUNTIF(F744:F4320,{"Individual","Dealer","Trustmark Dealer"}))</f>
        <v>2835</v>
      </c>
      <c r="P744">
        <f t="shared" si="93"/>
        <v>1942</v>
      </c>
      <c r="Q744">
        <f t="shared" si="94"/>
        <v>0.60776014109347443</v>
      </c>
      <c r="R744" s="16">
        <f t="shared" si="95"/>
        <v>1200787.598669623</v>
      </c>
    </row>
    <row r="745" spans="1:18" x14ac:dyDescent="0.3">
      <c r="A745" t="s">
        <v>641</v>
      </c>
      <c r="B745">
        <v>2003</v>
      </c>
      <c r="C745" s="1">
        <v>55000</v>
      </c>
      <c r="D745">
        <v>35000</v>
      </c>
      <c r="E745" t="s">
        <v>14</v>
      </c>
      <c r="F745" t="s">
        <v>25</v>
      </c>
      <c r="G745" t="s">
        <v>12</v>
      </c>
      <c r="H745" t="s">
        <v>126</v>
      </c>
      <c r="I745">
        <f t="shared" si="88"/>
        <v>2834</v>
      </c>
      <c r="J745">
        <f t="shared" si="89"/>
        <v>23</v>
      </c>
      <c r="K745" t="str">
        <f t="shared" si="90"/>
        <v>budget</v>
      </c>
      <c r="L745" s="1">
        <f t="shared" si="91"/>
        <v>462169.08680310514</v>
      </c>
      <c r="M745" cm="1">
        <f t="array" ref="M745">SUM(COUNTIF(E745:E4321,{"Petrol","Diesel","CNG","LPG","Electric"}))</f>
        <v>2834</v>
      </c>
      <c r="N745">
        <f t="shared" si="92"/>
        <v>2834</v>
      </c>
      <c r="O745" cm="1">
        <f t="array" ref="O745">SUM(COUNTIF(F745:F4321,{"Individual","Dealer","Trustmark Dealer"}))</f>
        <v>2834</v>
      </c>
      <c r="P745">
        <f t="shared" si="93"/>
        <v>1942</v>
      </c>
      <c r="Q745">
        <f t="shared" si="94"/>
        <v>0.60762173606210301</v>
      </c>
      <c r="R745" s="16">
        <f t="shared" si="95"/>
        <v>1200758.7925566458</v>
      </c>
    </row>
    <row r="746" spans="1:18" x14ac:dyDescent="0.3">
      <c r="A746" t="s">
        <v>173</v>
      </c>
      <c r="B746">
        <v>2013</v>
      </c>
      <c r="C746" s="1">
        <v>125000</v>
      </c>
      <c r="D746">
        <v>205000</v>
      </c>
      <c r="E746" t="s">
        <v>10</v>
      </c>
      <c r="F746" t="s">
        <v>25</v>
      </c>
      <c r="G746" t="s">
        <v>12</v>
      </c>
      <c r="H746" t="s">
        <v>121</v>
      </c>
      <c r="I746">
        <f t="shared" si="88"/>
        <v>2833</v>
      </c>
      <c r="J746">
        <f t="shared" si="89"/>
        <v>13</v>
      </c>
      <c r="K746" t="str">
        <f t="shared" si="90"/>
        <v>budget</v>
      </c>
      <c r="L746" s="1">
        <f t="shared" si="91"/>
        <v>462312.81044828804</v>
      </c>
      <c r="M746" cm="1">
        <f t="array" ref="M746">SUM(COUNTIF(E746:E4322,{"Petrol","Diesel","CNG","LPG","Electric"}))</f>
        <v>2833</v>
      </c>
      <c r="N746">
        <f t="shared" si="92"/>
        <v>2833</v>
      </c>
      <c r="O746" cm="1">
        <f t="array" ref="O746">SUM(COUNTIF(F746:F4322,{"Individual","Dealer","Trustmark Dealer"}))</f>
        <v>2833</v>
      </c>
      <c r="P746">
        <f t="shared" si="93"/>
        <v>1941</v>
      </c>
      <c r="Q746">
        <f t="shared" si="94"/>
        <v>0.60783621602541471</v>
      </c>
      <c r="R746" s="16">
        <f t="shared" si="95"/>
        <v>1201134.0135213702</v>
      </c>
    </row>
    <row r="747" spans="1:18" x14ac:dyDescent="0.3">
      <c r="A747" t="s">
        <v>443</v>
      </c>
      <c r="B747">
        <v>2011</v>
      </c>
      <c r="C747" s="1">
        <v>260000</v>
      </c>
      <c r="D747">
        <v>125000</v>
      </c>
      <c r="E747" t="s">
        <v>14</v>
      </c>
      <c r="F747" t="s">
        <v>25</v>
      </c>
      <c r="G747" t="s">
        <v>12</v>
      </c>
      <c r="H747" t="s">
        <v>154</v>
      </c>
      <c r="I747">
        <f t="shared" si="88"/>
        <v>2832</v>
      </c>
      <c r="J747">
        <f t="shared" si="89"/>
        <v>15</v>
      </c>
      <c r="K747" t="str">
        <f t="shared" si="90"/>
        <v>budget</v>
      </c>
      <c r="L747" s="1">
        <f t="shared" si="91"/>
        <v>462431.91807909607</v>
      </c>
      <c r="M747" cm="1">
        <f t="array" ref="M747">SUM(COUNTIF(E747:E4323,{"Petrol","Diesel","CNG","LPG","Electric"}))</f>
        <v>2832</v>
      </c>
      <c r="N747">
        <f t="shared" si="92"/>
        <v>2832</v>
      </c>
      <c r="O747" cm="1">
        <f t="array" ref="O747">SUM(COUNTIF(F747:F4323,{"Individual","Dealer","Trustmark Dealer"}))</f>
        <v>2832</v>
      </c>
      <c r="P747">
        <f t="shared" si="93"/>
        <v>1940</v>
      </c>
      <c r="Q747">
        <f t="shared" si="94"/>
        <v>0.60769774011299438</v>
      </c>
      <c r="R747" s="16">
        <f t="shared" si="95"/>
        <v>1201286.5119145177</v>
      </c>
    </row>
    <row r="748" spans="1:18" x14ac:dyDescent="0.3">
      <c r="A748" t="s">
        <v>642</v>
      </c>
      <c r="B748">
        <v>2015</v>
      </c>
      <c r="C748" s="1">
        <v>350000</v>
      </c>
      <c r="D748">
        <v>130000</v>
      </c>
      <c r="E748" t="s">
        <v>14</v>
      </c>
      <c r="F748" t="s">
        <v>25</v>
      </c>
      <c r="G748" t="s">
        <v>12</v>
      </c>
      <c r="H748" t="s">
        <v>121</v>
      </c>
      <c r="I748">
        <f t="shared" si="88"/>
        <v>2831</v>
      </c>
      <c r="J748">
        <f t="shared" si="89"/>
        <v>11</v>
      </c>
      <c r="K748" t="str">
        <f t="shared" si="90"/>
        <v>budget</v>
      </c>
      <c r="L748" s="1">
        <f t="shared" si="91"/>
        <v>462503.4235252561</v>
      </c>
      <c r="M748" cm="1">
        <f t="array" ref="M748">SUM(COUNTIF(E748:E4324,{"Petrol","Diesel","CNG","LPG","Electric"}))</f>
        <v>2831</v>
      </c>
      <c r="N748">
        <f t="shared" si="92"/>
        <v>2831</v>
      </c>
      <c r="O748" cm="1">
        <f t="array" ref="O748">SUM(COUNTIF(F748:F4324,{"Individual","Dealer","Trustmark Dealer"}))</f>
        <v>2831</v>
      </c>
      <c r="P748">
        <f t="shared" si="93"/>
        <v>1939</v>
      </c>
      <c r="Q748">
        <f t="shared" si="94"/>
        <v>0.60791239844577882</v>
      </c>
      <c r="R748" s="16">
        <f t="shared" si="95"/>
        <v>1201519.200040393</v>
      </c>
    </row>
    <row r="749" spans="1:18" x14ac:dyDescent="0.3">
      <c r="A749" t="s">
        <v>643</v>
      </c>
      <c r="B749">
        <v>2012</v>
      </c>
      <c r="C749" s="1">
        <v>170000</v>
      </c>
      <c r="D749">
        <v>97000</v>
      </c>
      <c r="E749" t="s">
        <v>22</v>
      </c>
      <c r="F749" t="s">
        <v>25</v>
      </c>
      <c r="G749" t="s">
        <v>12</v>
      </c>
      <c r="H749" t="s">
        <v>126</v>
      </c>
      <c r="I749">
        <f t="shared" si="88"/>
        <v>2830</v>
      </c>
      <c r="J749">
        <f t="shared" si="89"/>
        <v>14</v>
      </c>
      <c r="K749" t="str">
        <f t="shared" si="90"/>
        <v>budget</v>
      </c>
      <c r="L749" s="1">
        <f t="shared" si="91"/>
        <v>462543.17738515901</v>
      </c>
      <c r="M749" cm="1">
        <f t="array" ref="M749">SUM(COUNTIF(E749:E4325,{"Petrol","Diesel","CNG","LPG","Electric"}))</f>
        <v>2830</v>
      </c>
      <c r="N749">
        <f t="shared" si="92"/>
        <v>2830</v>
      </c>
      <c r="O749" cm="1">
        <f t="array" ref="O749">SUM(COUNTIF(F749:F4325,{"Individual","Dealer","Trustmark Dealer"}))</f>
        <v>2830</v>
      </c>
      <c r="P749">
        <f t="shared" si="93"/>
        <v>1938</v>
      </c>
      <c r="Q749">
        <f t="shared" si="94"/>
        <v>0.607773851590106</v>
      </c>
      <c r="R749" s="16">
        <f t="shared" si="95"/>
        <v>1201689.3639876731</v>
      </c>
    </row>
    <row r="750" spans="1:18" x14ac:dyDescent="0.3">
      <c r="A750" t="s">
        <v>394</v>
      </c>
      <c r="B750">
        <v>2015</v>
      </c>
      <c r="C750" s="1">
        <v>350000</v>
      </c>
      <c r="D750">
        <v>90000</v>
      </c>
      <c r="E750" t="s">
        <v>10</v>
      </c>
      <c r="F750" t="s">
        <v>25</v>
      </c>
      <c r="G750" t="s">
        <v>12</v>
      </c>
      <c r="H750" t="s">
        <v>126</v>
      </c>
      <c r="I750">
        <f t="shared" si="88"/>
        <v>2829</v>
      </c>
      <c r="J750">
        <f t="shared" si="89"/>
        <v>11</v>
      </c>
      <c r="K750" t="str">
        <f t="shared" si="90"/>
        <v>budget</v>
      </c>
      <c r="L750" s="1">
        <f t="shared" si="91"/>
        <v>462646.58607281727</v>
      </c>
      <c r="M750" cm="1">
        <f t="array" ref="M750">SUM(COUNTIF(E750:E4326,{"Petrol","Diesel","CNG","LPG","Electric"}))</f>
        <v>2829</v>
      </c>
      <c r="N750">
        <f t="shared" si="92"/>
        <v>2829</v>
      </c>
      <c r="O750" cm="1">
        <f t="array" ref="O750">SUM(COUNTIF(F750:F4326,{"Individual","Dealer","Trustmark Dealer"}))</f>
        <v>2829</v>
      </c>
      <c r="P750">
        <f t="shared" si="93"/>
        <v>1937</v>
      </c>
      <c r="Q750">
        <f t="shared" si="94"/>
        <v>0.60798868858253796</v>
      </c>
      <c r="R750" s="16">
        <f t="shared" si="95"/>
        <v>1205367.5226083626</v>
      </c>
    </row>
    <row r="751" spans="1:18" x14ac:dyDescent="0.3">
      <c r="A751" t="s">
        <v>644</v>
      </c>
      <c r="B751">
        <v>2009</v>
      </c>
      <c r="C751" s="1">
        <v>250000</v>
      </c>
      <c r="D751">
        <v>60000</v>
      </c>
      <c r="E751" t="s">
        <v>10</v>
      </c>
      <c r="F751" t="s">
        <v>25</v>
      </c>
      <c r="G751" t="s">
        <v>12</v>
      </c>
      <c r="H751" t="s">
        <v>154</v>
      </c>
      <c r="I751">
        <f t="shared" si="88"/>
        <v>2828</v>
      </c>
      <c r="J751">
        <f t="shared" si="89"/>
        <v>17</v>
      </c>
      <c r="K751" t="str">
        <f t="shared" si="90"/>
        <v>budget</v>
      </c>
      <c r="L751" s="1">
        <f t="shared" si="91"/>
        <v>462686.41867043846</v>
      </c>
      <c r="M751" cm="1">
        <f t="array" ref="M751">SUM(COUNTIF(E751:E4327,{"Petrol","Diesel","CNG","LPG","Electric"}))</f>
        <v>2828</v>
      </c>
      <c r="N751">
        <f t="shared" si="92"/>
        <v>2828</v>
      </c>
      <c r="O751" cm="1">
        <f t="array" ref="O751">SUM(COUNTIF(F751:F4327,{"Individual","Dealer","Trustmark Dealer"}))</f>
        <v>2828</v>
      </c>
      <c r="P751">
        <f t="shared" si="93"/>
        <v>1936</v>
      </c>
      <c r="Q751">
        <f t="shared" si="94"/>
        <v>0.60820367751060822</v>
      </c>
      <c r="R751" s="16">
        <f t="shared" si="95"/>
        <v>1205353.5802583888</v>
      </c>
    </row>
    <row r="752" spans="1:18" x14ac:dyDescent="0.3">
      <c r="A752" t="s">
        <v>264</v>
      </c>
      <c r="B752">
        <v>2013</v>
      </c>
      <c r="C752" s="1">
        <v>170000</v>
      </c>
      <c r="D752">
        <v>60000</v>
      </c>
      <c r="E752" t="s">
        <v>14</v>
      </c>
      <c r="F752" t="s">
        <v>25</v>
      </c>
      <c r="G752" t="s">
        <v>12</v>
      </c>
      <c r="H752" t="s">
        <v>121</v>
      </c>
      <c r="I752">
        <f t="shared" si="88"/>
        <v>2827</v>
      </c>
      <c r="J752">
        <f t="shared" si="89"/>
        <v>13</v>
      </c>
      <c r="K752" t="str">
        <f t="shared" si="90"/>
        <v>budget</v>
      </c>
      <c r="L752" s="1">
        <f t="shared" si="91"/>
        <v>462761.65263530245</v>
      </c>
      <c r="M752" cm="1">
        <f t="array" ref="M752">SUM(COUNTIF(E752:E4328,{"Petrol","Diesel","CNG","LPG","Electric"}))</f>
        <v>2827</v>
      </c>
      <c r="N752">
        <f t="shared" si="92"/>
        <v>2827</v>
      </c>
      <c r="O752" cm="1">
        <f t="array" ref="O752">SUM(COUNTIF(F752:F4328,{"Individual","Dealer","Trustmark Dealer"}))</f>
        <v>2827</v>
      </c>
      <c r="P752">
        <f t="shared" si="93"/>
        <v>1935</v>
      </c>
      <c r="Q752">
        <f t="shared" si="94"/>
        <v>0.60841881853555002</v>
      </c>
      <c r="R752" s="16">
        <f t="shared" si="95"/>
        <v>1205413.7462222029</v>
      </c>
    </row>
    <row r="753" spans="1:18" x14ac:dyDescent="0.3">
      <c r="A753" t="s">
        <v>312</v>
      </c>
      <c r="B753">
        <v>2018</v>
      </c>
      <c r="C753" s="1">
        <v>1300000</v>
      </c>
      <c r="D753">
        <v>35000</v>
      </c>
      <c r="E753" t="s">
        <v>14</v>
      </c>
      <c r="F753" t="s">
        <v>25</v>
      </c>
      <c r="G753" t="s">
        <v>12</v>
      </c>
      <c r="H753" t="s">
        <v>121</v>
      </c>
      <c r="I753">
        <f t="shared" si="88"/>
        <v>2826</v>
      </c>
      <c r="J753">
        <f t="shared" si="89"/>
        <v>8</v>
      </c>
      <c r="K753" t="str">
        <f t="shared" si="90"/>
        <v>premimum</v>
      </c>
      <c r="L753" s="1">
        <f t="shared" si="91"/>
        <v>462865.24840764329</v>
      </c>
      <c r="M753" cm="1">
        <f t="array" ref="M753">SUM(COUNTIF(E753:E4329,{"Petrol","Diesel","CNG","LPG","Electric"}))</f>
        <v>2826</v>
      </c>
      <c r="N753">
        <f t="shared" si="92"/>
        <v>2826</v>
      </c>
      <c r="O753" cm="1">
        <f t="array" ref="O753">SUM(COUNTIF(F753:F4329,{"Individual","Dealer","Trustmark Dealer"}))</f>
        <v>2826</v>
      </c>
      <c r="P753">
        <f t="shared" si="93"/>
        <v>1934</v>
      </c>
      <c r="Q753">
        <f t="shared" si="94"/>
        <v>0.60828025477707004</v>
      </c>
      <c r="R753" s="16">
        <f t="shared" si="95"/>
        <v>1205709.9341582283</v>
      </c>
    </row>
    <row r="754" spans="1:18" x14ac:dyDescent="0.3">
      <c r="A754" t="s">
        <v>645</v>
      </c>
      <c r="B754">
        <v>2019</v>
      </c>
      <c r="C754" s="1">
        <v>550000</v>
      </c>
      <c r="D754">
        <v>25000</v>
      </c>
      <c r="E754" t="s">
        <v>10</v>
      </c>
      <c r="F754" t="s">
        <v>25</v>
      </c>
      <c r="G754" t="s">
        <v>12</v>
      </c>
      <c r="H754" t="s">
        <v>121</v>
      </c>
      <c r="I754">
        <f t="shared" si="88"/>
        <v>2825</v>
      </c>
      <c r="J754">
        <f t="shared" si="89"/>
        <v>7</v>
      </c>
      <c r="K754" t="str">
        <f t="shared" si="90"/>
        <v>medium</v>
      </c>
      <c r="L754" s="1">
        <f t="shared" si="91"/>
        <v>462568.9175221239</v>
      </c>
      <c r="M754" cm="1">
        <f t="array" ref="M754">SUM(COUNTIF(E754:E4330,{"Petrol","Diesel","CNG","LPG","Electric"}))</f>
        <v>2825</v>
      </c>
      <c r="N754">
        <f t="shared" si="92"/>
        <v>2825</v>
      </c>
      <c r="O754" cm="1">
        <f t="array" ref="O754">SUM(COUNTIF(F754:F4330,{"Individual","Dealer","Trustmark Dealer"}))</f>
        <v>2825</v>
      </c>
      <c r="P754">
        <f t="shared" si="93"/>
        <v>1934</v>
      </c>
      <c r="Q754">
        <f t="shared" si="94"/>
        <v>0.60814159292035397</v>
      </c>
      <c r="R754" s="16">
        <f t="shared" si="95"/>
        <v>1205216.3265529056</v>
      </c>
    </row>
    <row r="755" spans="1:18" x14ac:dyDescent="0.3">
      <c r="A755" t="s">
        <v>646</v>
      </c>
      <c r="B755">
        <v>2017</v>
      </c>
      <c r="C755" s="1">
        <v>400000</v>
      </c>
      <c r="D755">
        <v>15000</v>
      </c>
      <c r="E755" t="s">
        <v>10</v>
      </c>
      <c r="F755" t="s">
        <v>25</v>
      </c>
      <c r="G755" t="s">
        <v>12</v>
      </c>
      <c r="H755" t="s">
        <v>121</v>
      </c>
      <c r="I755">
        <f t="shared" si="88"/>
        <v>2824</v>
      </c>
      <c r="J755">
        <f t="shared" si="89"/>
        <v>9</v>
      </c>
      <c r="K755" t="str">
        <f t="shared" si="90"/>
        <v>budget</v>
      </c>
      <c r="L755" s="1">
        <f t="shared" si="91"/>
        <v>462537.95750708214</v>
      </c>
      <c r="M755" cm="1">
        <f t="array" ref="M755">SUM(COUNTIF(E755:E4331,{"Petrol","Diesel","CNG","LPG","Electric"}))</f>
        <v>2824</v>
      </c>
      <c r="N755">
        <f t="shared" si="92"/>
        <v>2824</v>
      </c>
      <c r="O755" cm="1">
        <f t="array" ref="O755">SUM(COUNTIF(F755:F4331,{"Individual","Dealer","Trustmark Dealer"}))</f>
        <v>2824</v>
      </c>
      <c r="P755">
        <f t="shared" si="93"/>
        <v>1934</v>
      </c>
      <c r="Q755">
        <f t="shared" si="94"/>
        <v>0.60800283286118983</v>
      </c>
      <c r="R755" s="16">
        <f t="shared" si="95"/>
        <v>1205054.0298549449</v>
      </c>
    </row>
    <row r="756" spans="1:18" x14ac:dyDescent="0.3">
      <c r="A756" t="s">
        <v>454</v>
      </c>
      <c r="B756">
        <v>2011</v>
      </c>
      <c r="C756" s="1">
        <v>120000</v>
      </c>
      <c r="D756">
        <v>20000</v>
      </c>
      <c r="E756" t="s">
        <v>10</v>
      </c>
      <c r="F756" t="s">
        <v>25</v>
      </c>
      <c r="G756" t="s">
        <v>12</v>
      </c>
      <c r="H756" t="s">
        <v>121</v>
      </c>
      <c r="I756">
        <f t="shared" si="88"/>
        <v>2823</v>
      </c>
      <c r="J756">
        <f t="shared" si="89"/>
        <v>15</v>
      </c>
      <c r="K756" t="str">
        <f t="shared" si="90"/>
        <v>budget</v>
      </c>
      <c r="L756" s="1">
        <f t="shared" si="91"/>
        <v>462560.11052072264</v>
      </c>
      <c r="M756" cm="1">
        <f t="array" ref="M756">SUM(COUNTIF(E756:E4332,{"Petrol","Diesel","CNG","LPG","Electric"}))</f>
        <v>2823</v>
      </c>
      <c r="N756">
        <f t="shared" si="92"/>
        <v>2823</v>
      </c>
      <c r="O756" cm="1">
        <f t="array" ref="O756">SUM(COUNTIF(F756:F4332,{"Individual","Dealer","Trustmark Dealer"}))</f>
        <v>2823</v>
      </c>
      <c r="P756">
        <f t="shared" si="93"/>
        <v>1934</v>
      </c>
      <c r="Q756">
        <f t="shared" si="94"/>
        <v>0.6078639744952179</v>
      </c>
      <c r="R756" s="16">
        <f t="shared" si="95"/>
        <v>1205002.8507565418</v>
      </c>
    </row>
    <row r="757" spans="1:18" x14ac:dyDescent="0.3">
      <c r="A757" t="s">
        <v>297</v>
      </c>
      <c r="B757">
        <v>2010</v>
      </c>
      <c r="C757" s="1">
        <v>275000</v>
      </c>
      <c r="D757">
        <v>70000</v>
      </c>
      <c r="E757" t="s">
        <v>10</v>
      </c>
      <c r="F757" t="s">
        <v>25</v>
      </c>
      <c r="G757" t="s">
        <v>12</v>
      </c>
      <c r="H757" t="s">
        <v>121</v>
      </c>
      <c r="I757">
        <f t="shared" si="88"/>
        <v>2822</v>
      </c>
      <c r="J757">
        <f t="shared" si="89"/>
        <v>16</v>
      </c>
      <c r="K757" t="str">
        <f t="shared" si="90"/>
        <v>budget</v>
      </c>
      <c r="L757" s="1">
        <f t="shared" si="91"/>
        <v>462681.49964564136</v>
      </c>
      <c r="M757" cm="1">
        <f t="array" ref="M757">SUM(COUNTIF(E757:E4333,{"Petrol","Diesel","CNG","LPG","Electric"}))</f>
        <v>2822</v>
      </c>
      <c r="N757">
        <f t="shared" si="92"/>
        <v>2822</v>
      </c>
      <c r="O757" cm="1">
        <f t="array" ref="O757">SUM(COUNTIF(F757:F4333,{"Individual","Dealer","Trustmark Dealer"}))</f>
        <v>2822</v>
      </c>
      <c r="P757">
        <f t="shared" si="93"/>
        <v>1933</v>
      </c>
      <c r="Q757">
        <f t="shared" si="94"/>
        <v>0.60772501771793053</v>
      </c>
      <c r="R757" s="16">
        <f t="shared" si="95"/>
        <v>1205159.6193860758</v>
      </c>
    </row>
    <row r="758" spans="1:18" x14ac:dyDescent="0.3">
      <c r="A758" t="s">
        <v>647</v>
      </c>
      <c r="B758">
        <v>2016</v>
      </c>
      <c r="C758" s="1">
        <v>285000</v>
      </c>
      <c r="D758">
        <v>90000</v>
      </c>
      <c r="E758" t="s">
        <v>10</v>
      </c>
      <c r="F758" t="s">
        <v>25</v>
      </c>
      <c r="G758" t="s">
        <v>12</v>
      </c>
      <c r="H758" t="s">
        <v>121</v>
      </c>
      <c r="I758">
        <f t="shared" si="88"/>
        <v>2821</v>
      </c>
      <c r="J758">
        <f t="shared" si="89"/>
        <v>10</v>
      </c>
      <c r="K758" t="str">
        <f t="shared" si="90"/>
        <v>budget</v>
      </c>
      <c r="L758" s="1">
        <f t="shared" si="91"/>
        <v>462748.02977667493</v>
      </c>
      <c r="M758" cm="1">
        <f t="array" ref="M758">SUM(COUNTIF(E758:E4334,{"Petrol","Diesel","CNG","LPG","Electric"}))</f>
        <v>2821</v>
      </c>
      <c r="N758">
        <f t="shared" si="92"/>
        <v>2821</v>
      </c>
      <c r="O758" cm="1">
        <f t="array" ref="O758">SUM(COUNTIF(F758:F4334,{"Individual","Dealer","Trustmark Dealer"}))</f>
        <v>2821</v>
      </c>
      <c r="P758">
        <f t="shared" si="93"/>
        <v>1932</v>
      </c>
      <c r="Q758">
        <f t="shared" si="94"/>
        <v>0.60758596242467211</v>
      </c>
      <c r="R758" s="16">
        <f t="shared" si="95"/>
        <v>1205201.3794931257</v>
      </c>
    </row>
    <row r="759" spans="1:18" x14ac:dyDescent="0.3">
      <c r="A759" t="s">
        <v>648</v>
      </c>
      <c r="B759">
        <v>2016</v>
      </c>
      <c r="C759" s="1">
        <v>900000</v>
      </c>
      <c r="D759">
        <v>80000</v>
      </c>
      <c r="E759" t="s">
        <v>14</v>
      </c>
      <c r="F759" t="s">
        <v>25</v>
      </c>
      <c r="G759" t="s">
        <v>12</v>
      </c>
      <c r="H759" t="s">
        <v>121</v>
      </c>
      <c r="I759">
        <f t="shared" si="88"/>
        <v>2820</v>
      </c>
      <c r="J759">
        <f t="shared" si="89"/>
        <v>10</v>
      </c>
      <c r="K759" t="str">
        <f t="shared" si="90"/>
        <v>medium</v>
      </c>
      <c r="L759" s="1">
        <f t="shared" si="91"/>
        <v>462811.06099290779</v>
      </c>
      <c r="M759" cm="1">
        <f t="array" ref="M759">SUM(COUNTIF(E759:E4335,{"Petrol","Diesel","CNG","LPG","Electric"}))</f>
        <v>2820</v>
      </c>
      <c r="N759">
        <f t="shared" si="92"/>
        <v>2820</v>
      </c>
      <c r="O759" cm="1">
        <f t="array" ref="O759">SUM(COUNTIF(F759:F4335,{"Individual","Dealer","Trustmark Dealer"}))</f>
        <v>2820</v>
      </c>
      <c r="P759">
        <f t="shared" si="93"/>
        <v>1932</v>
      </c>
      <c r="Q759">
        <f t="shared" si="94"/>
        <v>0.60744680851063826</v>
      </c>
      <c r="R759" s="16">
        <f t="shared" si="95"/>
        <v>1205235.7612670017</v>
      </c>
    </row>
    <row r="760" spans="1:18" x14ac:dyDescent="0.3">
      <c r="A760" t="s">
        <v>649</v>
      </c>
      <c r="B760">
        <v>2014</v>
      </c>
      <c r="C760" s="1">
        <v>2500000</v>
      </c>
      <c r="D760">
        <v>79500</v>
      </c>
      <c r="E760" t="s">
        <v>14</v>
      </c>
      <c r="F760" t="s">
        <v>25</v>
      </c>
      <c r="G760" t="s">
        <v>19</v>
      </c>
      <c r="H760" t="s">
        <v>126</v>
      </c>
      <c r="I760">
        <f t="shared" si="88"/>
        <v>2819</v>
      </c>
      <c r="J760">
        <f t="shared" si="89"/>
        <v>12</v>
      </c>
      <c r="K760" t="str">
        <f t="shared" si="90"/>
        <v>premimum</v>
      </c>
      <c r="L760" s="1">
        <f t="shared" si="91"/>
        <v>462655.97445902805</v>
      </c>
      <c r="M760" cm="1">
        <f t="array" ref="M760">SUM(COUNTIF(E760:E4336,{"Petrol","Diesel","CNG","LPG","Electric"}))</f>
        <v>2819</v>
      </c>
      <c r="N760">
        <f t="shared" si="92"/>
        <v>2819</v>
      </c>
      <c r="O760" cm="1">
        <f t="array" ref="O760">SUM(COUNTIF(F760:F4336,{"Individual","Dealer","Trustmark Dealer"}))</f>
        <v>2819</v>
      </c>
      <c r="P760">
        <f t="shared" si="93"/>
        <v>1932</v>
      </c>
      <c r="Q760">
        <f t="shared" si="94"/>
        <v>0.60730755587087615</v>
      </c>
      <c r="R760" s="16">
        <f t="shared" si="95"/>
        <v>1205021.378843477</v>
      </c>
    </row>
    <row r="761" spans="1:18" x14ac:dyDescent="0.3">
      <c r="A761" t="s">
        <v>348</v>
      </c>
      <c r="B761">
        <v>2013</v>
      </c>
      <c r="C761" s="1">
        <v>620000</v>
      </c>
      <c r="D761">
        <v>70000</v>
      </c>
      <c r="E761" t="s">
        <v>14</v>
      </c>
      <c r="F761" t="s">
        <v>25</v>
      </c>
      <c r="G761" t="s">
        <v>12</v>
      </c>
      <c r="H761" t="s">
        <v>126</v>
      </c>
      <c r="I761">
        <f t="shared" si="88"/>
        <v>2818</v>
      </c>
      <c r="J761">
        <f t="shared" si="89"/>
        <v>13</v>
      </c>
      <c r="K761" t="str">
        <f t="shared" si="90"/>
        <v>medium</v>
      </c>
      <c r="L761" s="1">
        <f t="shared" si="91"/>
        <v>461932.99929027678</v>
      </c>
      <c r="M761" cm="1">
        <f t="array" ref="M761">SUM(COUNTIF(E761:E4337,{"Petrol","Diesel","CNG","LPG","Electric"}))</f>
        <v>2818</v>
      </c>
      <c r="N761">
        <f t="shared" si="92"/>
        <v>2818</v>
      </c>
      <c r="O761" cm="1">
        <f t="array" ref="O761">SUM(COUNTIF(F761:F4337,{"Individual","Dealer","Trustmark Dealer"}))</f>
        <v>2818</v>
      </c>
      <c r="P761">
        <f t="shared" si="93"/>
        <v>1931</v>
      </c>
      <c r="Q761">
        <f t="shared" si="94"/>
        <v>0.60752306600425832</v>
      </c>
      <c r="R761" s="16">
        <f t="shared" si="95"/>
        <v>1203686.2479851856</v>
      </c>
    </row>
    <row r="762" spans="1:18" x14ac:dyDescent="0.3">
      <c r="A762" t="s">
        <v>650</v>
      </c>
      <c r="B762">
        <v>2018</v>
      </c>
      <c r="C762" s="1">
        <v>1700000</v>
      </c>
      <c r="D762">
        <v>5000</v>
      </c>
      <c r="E762" t="s">
        <v>14</v>
      </c>
      <c r="F762" t="s">
        <v>25</v>
      </c>
      <c r="G762" t="s">
        <v>12</v>
      </c>
      <c r="H762" t="s">
        <v>121</v>
      </c>
      <c r="I762">
        <f t="shared" si="88"/>
        <v>2817</v>
      </c>
      <c r="J762">
        <f t="shared" si="89"/>
        <v>8</v>
      </c>
      <c r="K762" t="str">
        <f t="shared" si="90"/>
        <v>premimum</v>
      </c>
      <c r="L762" s="1">
        <f t="shared" si="91"/>
        <v>461876.8874689386</v>
      </c>
      <c r="M762" cm="1">
        <f t="array" ref="M762">SUM(COUNTIF(E762:E4338,{"Petrol","Diesel","CNG","LPG","Electric"}))</f>
        <v>2817</v>
      </c>
      <c r="N762">
        <f t="shared" si="92"/>
        <v>2817</v>
      </c>
      <c r="O762" cm="1">
        <f t="array" ref="O762">SUM(COUNTIF(F762:F4338,{"Individual","Dealer","Trustmark Dealer"}))</f>
        <v>2817</v>
      </c>
      <c r="P762">
        <f t="shared" si="93"/>
        <v>1930</v>
      </c>
      <c r="Q762">
        <f t="shared" si="94"/>
        <v>0.60773872914447991</v>
      </c>
      <c r="R762" s="16">
        <f t="shared" si="95"/>
        <v>1203666.6950794403</v>
      </c>
    </row>
    <row r="763" spans="1:18" x14ac:dyDescent="0.3">
      <c r="A763" t="s">
        <v>236</v>
      </c>
      <c r="B763">
        <v>2018</v>
      </c>
      <c r="C763" s="1">
        <v>650000</v>
      </c>
      <c r="D763">
        <v>15000</v>
      </c>
      <c r="E763" t="s">
        <v>10</v>
      </c>
      <c r="F763" t="s">
        <v>25</v>
      </c>
      <c r="G763" t="s">
        <v>12</v>
      </c>
      <c r="H763" t="s">
        <v>121</v>
      </c>
      <c r="I763">
        <f t="shared" si="88"/>
        <v>2816</v>
      </c>
      <c r="J763">
        <f t="shared" si="89"/>
        <v>8</v>
      </c>
      <c r="K763" t="str">
        <f t="shared" si="90"/>
        <v>medium</v>
      </c>
      <c r="L763" s="1">
        <f t="shared" si="91"/>
        <v>461437.21306818182</v>
      </c>
      <c r="M763" cm="1">
        <f t="array" ref="M763">SUM(COUNTIF(E763:E4339,{"Petrol","Diesel","CNG","LPG","Electric"}))</f>
        <v>2816</v>
      </c>
      <c r="N763">
        <f t="shared" si="92"/>
        <v>2816</v>
      </c>
      <c r="O763" cm="1">
        <f t="array" ref="O763">SUM(COUNTIF(F763:F4339,{"Individual","Dealer","Trustmark Dealer"}))</f>
        <v>2816</v>
      </c>
      <c r="P763">
        <f t="shared" si="93"/>
        <v>1930</v>
      </c>
      <c r="Q763">
        <f t="shared" si="94"/>
        <v>0.60759943181818177</v>
      </c>
      <c r="R763" s="16">
        <f t="shared" si="95"/>
        <v>1202889.7514964077</v>
      </c>
    </row>
    <row r="764" spans="1:18" x14ac:dyDescent="0.3">
      <c r="A764" t="s">
        <v>341</v>
      </c>
      <c r="B764">
        <v>2014</v>
      </c>
      <c r="C764" s="1">
        <v>500000</v>
      </c>
      <c r="D764">
        <v>35000</v>
      </c>
      <c r="E764" t="s">
        <v>10</v>
      </c>
      <c r="F764" t="s">
        <v>25</v>
      </c>
      <c r="G764" t="s">
        <v>12</v>
      </c>
      <c r="H764" t="s">
        <v>121</v>
      </c>
      <c r="I764">
        <f t="shared" si="88"/>
        <v>2815</v>
      </c>
      <c r="J764">
        <f t="shared" si="89"/>
        <v>12</v>
      </c>
      <c r="K764" t="str">
        <f t="shared" si="90"/>
        <v>budget</v>
      </c>
      <c r="L764" s="1">
        <f t="shared" si="91"/>
        <v>461370.22806394316</v>
      </c>
      <c r="M764" cm="1">
        <f t="array" ref="M764">SUM(COUNTIF(E764:E4340,{"Petrol","Diesel","CNG","LPG","Electric"}))</f>
        <v>2815</v>
      </c>
      <c r="N764">
        <f t="shared" si="92"/>
        <v>2815</v>
      </c>
      <c r="O764" cm="1">
        <f t="array" ref="O764">SUM(COUNTIF(F764:F4340,{"Individual","Dealer","Trustmark Dealer"}))</f>
        <v>2815</v>
      </c>
      <c r="P764">
        <f t="shared" si="93"/>
        <v>1930</v>
      </c>
      <c r="Q764">
        <f t="shared" si="94"/>
        <v>0.60746003552397865</v>
      </c>
      <c r="R764" s="16">
        <f t="shared" si="95"/>
        <v>1202652.4048738186</v>
      </c>
    </row>
    <row r="765" spans="1:18" x14ac:dyDescent="0.3">
      <c r="A765" t="s">
        <v>651</v>
      </c>
      <c r="B765">
        <v>2009</v>
      </c>
      <c r="C765" s="1">
        <v>250000</v>
      </c>
      <c r="D765">
        <v>120000</v>
      </c>
      <c r="E765" t="s">
        <v>14</v>
      </c>
      <c r="F765" t="s">
        <v>25</v>
      </c>
      <c r="G765" t="s">
        <v>12</v>
      </c>
      <c r="H765" t="s">
        <v>126</v>
      </c>
      <c r="I765">
        <f t="shared" si="88"/>
        <v>2814</v>
      </c>
      <c r="J765">
        <f t="shared" si="89"/>
        <v>17</v>
      </c>
      <c r="K765" t="str">
        <f t="shared" si="90"/>
        <v>budget</v>
      </c>
      <c r="L765" s="1">
        <f t="shared" si="91"/>
        <v>461356.50035536604</v>
      </c>
      <c r="M765" cm="1">
        <f t="array" ref="M765">SUM(COUNTIF(E765:E4341,{"Petrol","Diesel","CNG","LPG","Electric"}))</f>
        <v>2814</v>
      </c>
      <c r="N765">
        <f t="shared" si="92"/>
        <v>2814</v>
      </c>
      <c r="O765" cm="1">
        <f t="array" ref="O765">SUM(COUNTIF(F765:F4341,{"Individual","Dealer","Trustmark Dealer"}))</f>
        <v>2814</v>
      </c>
      <c r="P765">
        <f t="shared" si="93"/>
        <v>1929</v>
      </c>
      <c r="Q765">
        <f t="shared" si="94"/>
        <v>0.60732054015636106</v>
      </c>
      <c r="R765" s="16">
        <f t="shared" si="95"/>
        <v>1202526.47800291</v>
      </c>
    </row>
    <row r="766" spans="1:18" x14ac:dyDescent="0.3">
      <c r="A766" t="s">
        <v>652</v>
      </c>
      <c r="B766">
        <v>2018</v>
      </c>
      <c r="C766" s="1">
        <v>950000</v>
      </c>
      <c r="D766">
        <v>15000</v>
      </c>
      <c r="E766" t="s">
        <v>14</v>
      </c>
      <c r="F766" t="s">
        <v>25</v>
      </c>
      <c r="G766" t="s">
        <v>12</v>
      </c>
      <c r="H766" t="s">
        <v>126</v>
      </c>
      <c r="I766">
        <f t="shared" si="88"/>
        <v>2813</v>
      </c>
      <c r="J766">
        <f t="shared" si="89"/>
        <v>8</v>
      </c>
      <c r="K766" t="str">
        <f t="shared" si="90"/>
        <v>medium</v>
      </c>
      <c r="L766" s="1">
        <f t="shared" si="91"/>
        <v>461431.63597582653</v>
      </c>
      <c r="M766" cm="1">
        <f t="array" ref="M766">SUM(COUNTIF(E766:E4342,{"Petrol","Diesel","CNG","LPG","Electric"}))</f>
        <v>2813</v>
      </c>
      <c r="N766">
        <f t="shared" si="92"/>
        <v>2813</v>
      </c>
      <c r="O766" cm="1">
        <f t="array" ref="O766">SUM(COUNTIF(F766:F4342,{"Individual","Dealer","Trustmark Dealer"}))</f>
        <v>2813</v>
      </c>
      <c r="P766">
        <f t="shared" si="93"/>
        <v>1928</v>
      </c>
      <c r="Q766">
        <f t="shared" si="94"/>
        <v>0.60753643796658374</v>
      </c>
      <c r="R766" s="16">
        <f t="shared" si="95"/>
        <v>1202765.9878323926</v>
      </c>
    </row>
    <row r="767" spans="1:18" x14ac:dyDescent="0.3">
      <c r="A767" t="s">
        <v>653</v>
      </c>
      <c r="B767">
        <v>2015</v>
      </c>
      <c r="C767" s="1">
        <v>320000</v>
      </c>
      <c r="D767">
        <v>60000</v>
      </c>
      <c r="E767" t="s">
        <v>10</v>
      </c>
      <c r="F767" t="s">
        <v>25</v>
      </c>
      <c r="G767" t="s">
        <v>12</v>
      </c>
      <c r="H767" t="s">
        <v>121</v>
      </c>
      <c r="I767">
        <f t="shared" si="88"/>
        <v>2812</v>
      </c>
      <c r="J767">
        <f t="shared" si="89"/>
        <v>11</v>
      </c>
      <c r="K767" t="str">
        <f t="shared" si="90"/>
        <v>budget</v>
      </c>
      <c r="L767" s="1">
        <f t="shared" si="91"/>
        <v>461257.89189189189</v>
      </c>
      <c r="M767" cm="1">
        <f t="array" ref="M767">SUM(COUNTIF(E767:E4343,{"Petrol","Diesel","CNG","LPG","Electric"}))</f>
        <v>2812</v>
      </c>
      <c r="N767">
        <f t="shared" si="92"/>
        <v>2812</v>
      </c>
      <c r="O767" cm="1">
        <f t="array" ref="O767">SUM(COUNTIF(F767:F4343,{"Individual","Dealer","Trustmark Dealer"}))</f>
        <v>2812</v>
      </c>
      <c r="P767">
        <f t="shared" si="93"/>
        <v>1928</v>
      </c>
      <c r="Q767">
        <f t="shared" si="94"/>
        <v>0.60775248933143666</v>
      </c>
      <c r="R767" s="16">
        <f t="shared" si="95"/>
        <v>1202514.2610183773</v>
      </c>
    </row>
    <row r="768" spans="1:18" x14ac:dyDescent="0.3">
      <c r="A768" t="s">
        <v>268</v>
      </c>
      <c r="B768">
        <v>2013</v>
      </c>
      <c r="C768" s="1">
        <v>450000</v>
      </c>
      <c r="D768">
        <v>120000</v>
      </c>
      <c r="E768" t="s">
        <v>14</v>
      </c>
      <c r="F768" t="s">
        <v>25</v>
      </c>
      <c r="G768" t="s">
        <v>12</v>
      </c>
      <c r="H768" t="s">
        <v>121</v>
      </c>
      <c r="I768">
        <f t="shared" si="88"/>
        <v>2811</v>
      </c>
      <c r="J768">
        <f t="shared" si="89"/>
        <v>13</v>
      </c>
      <c r="K768" t="str">
        <f t="shared" si="90"/>
        <v>budget</v>
      </c>
      <c r="L768" s="1">
        <f t="shared" si="91"/>
        <v>461308.14372109569</v>
      </c>
      <c r="M768" cm="1">
        <f t="array" ref="M768">SUM(COUNTIF(E768:E4344,{"Petrol","Diesel","CNG","LPG","Electric"}))</f>
        <v>2811</v>
      </c>
      <c r="N768">
        <f t="shared" si="92"/>
        <v>2811</v>
      </c>
      <c r="O768" cm="1">
        <f t="array" ref="O768">SUM(COUNTIF(F768:F4344,{"Individual","Dealer","Trustmark Dealer"}))</f>
        <v>2811</v>
      </c>
      <c r="P768">
        <f t="shared" si="93"/>
        <v>1927</v>
      </c>
      <c r="Q768">
        <f t="shared" si="94"/>
        <v>0.60761294912842401</v>
      </c>
      <c r="R768" s="16">
        <f t="shared" si="95"/>
        <v>1202522.3745249913</v>
      </c>
    </row>
    <row r="769" spans="1:18" x14ac:dyDescent="0.3">
      <c r="A769" t="s">
        <v>654</v>
      </c>
      <c r="B769">
        <v>2016</v>
      </c>
      <c r="C769" s="1">
        <v>350000</v>
      </c>
      <c r="D769">
        <v>90000</v>
      </c>
      <c r="E769" t="s">
        <v>14</v>
      </c>
      <c r="F769" t="s">
        <v>25</v>
      </c>
      <c r="G769" t="s">
        <v>12</v>
      </c>
      <c r="H769" t="s">
        <v>121</v>
      </c>
      <c r="I769">
        <f t="shared" si="88"/>
        <v>2810</v>
      </c>
      <c r="J769">
        <f t="shared" si="89"/>
        <v>10</v>
      </c>
      <c r="K769" t="str">
        <f t="shared" si="90"/>
        <v>budget</v>
      </c>
      <c r="L769" s="1">
        <f t="shared" si="91"/>
        <v>461312.16797153023</v>
      </c>
      <c r="M769" cm="1">
        <f t="array" ref="M769">SUM(COUNTIF(E769:E4345,{"Petrol","Diesel","CNG","LPG","Electric"}))</f>
        <v>2810</v>
      </c>
      <c r="N769">
        <f t="shared" si="92"/>
        <v>2810</v>
      </c>
      <c r="O769" cm="1">
        <f t="array" ref="O769">SUM(COUNTIF(F769:F4345,{"Individual","Dealer","Trustmark Dealer"}))</f>
        <v>2810</v>
      </c>
      <c r="P769">
        <f t="shared" si="93"/>
        <v>1926</v>
      </c>
      <c r="Q769">
        <f t="shared" si="94"/>
        <v>0.60747330960854096</v>
      </c>
      <c r="R769" s="16">
        <f t="shared" si="95"/>
        <v>1202621.6642579697</v>
      </c>
    </row>
    <row r="770" spans="1:18" x14ac:dyDescent="0.3">
      <c r="A770" t="s">
        <v>655</v>
      </c>
      <c r="B770">
        <v>2015</v>
      </c>
      <c r="C770" s="1">
        <v>400000</v>
      </c>
      <c r="D770">
        <v>90000</v>
      </c>
      <c r="E770" t="s">
        <v>10</v>
      </c>
      <c r="F770" t="s">
        <v>25</v>
      </c>
      <c r="G770" t="s">
        <v>12</v>
      </c>
      <c r="H770" t="s">
        <v>121</v>
      </c>
      <c r="I770">
        <f t="shared" ref="I770:I833" si="96">COUNTA(A770:A4346)</f>
        <v>2809</v>
      </c>
      <c r="J770">
        <f t="shared" ref="J770:J833" si="97">2026-B770</f>
        <v>11</v>
      </c>
      <c r="K770" t="str">
        <f t="shared" ref="K770:K833" si="98">IF(C770&lt;=500000,"budget",IF(C770&lt;=1000000,"medium","premimum"))</f>
        <v>budget</v>
      </c>
      <c r="L770" s="1">
        <f t="shared" ref="L770:L833" si="99">AVERAGE(C770:C4346)</f>
        <v>461351.79494482023</v>
      </c>
      <c r="M770" cm="1">
        <f t="array" ref="M770">SUM(COUNTIF(E770:E4346,{"Petrol","Diesel","CNG","LPG","Electric"}))</f>
        <v>2809</v>
      </c>
      <c r="N770">
        <f t="shared" ref="N770:N833" si="100">COUNTIF(G770:G4346,"Automatic")
 +COUNTIF(G770:G4346,"Manual")</f>
        <v>2809</v>
      </c>
      <c r="O770" cm="1">
        <f t="array" ref="O770">SUM(COUNTIF(F770:F4346,{"Individual","Dealer","Trustmark Dealer"}))</f>
        <v>2809</v>
      </c>
      <c r="P770">
        <f t="shared" ref="P770:P833" si="101">COUNTIF(J770:J4346,"&gt;10")</f>
        <v>1926</v>
      </c>
      <c r="Q770">
        <f t="shared" ref="Q770:Q833" si="102">COUNTIF(H770:H4346,"First Owner")/COUNTA(H770:H4346)</f>
        <v>0.60733357066571736</v>
      </c>
      <c r="R770" s="16">
        <f t="shared" ref="R770:R833" si="103">AVERAGEIF(E770:E4346,"Petrol",C770:C4346) + AVERAGEIF(E770:E4346,"Diesel",C770:C4346) + AVERAGEIF(E770:E4346,"CNG",C770:C4346)</f>
        <v>1202791.4171269999</v>
      </c>
    </row>
    <row r="771" spans="1:18" x14ac:dyDescent="0.3">
      <c r="A771" t="s">
        <v>656</v>
      </c>
      <c r="B771">
        <v>2009</v>
      </c>
      <c r="C771" s="1">
        <v>250000</v>
      </c>
      <c r="D771">
        <v>72000</v>
      </c>
      <c r="E771" t="s">
        <v>14</v>
      </c>
      <c r="F771" t="s">
        <v>25</v>
      </c>
      <c r="G771" t="s">
        <v>12</v>
      </c>
      <c r="H771" t="s">
        <v>126</v>
      </c>
      <c r="I771">
        <f t="shared" si="96"/>
        <v>2808</v>
      </c>
      <c r="J771">
        <f t="shared" si="97"/>
        <v>17</v>
      </c>
      <c r="K771" t="str">
        <f t="shared" si="98"/>
        <v>budget</v>
      </c>
      <c r="L771" s="1">
        <f t="shared" si="99"/>
        <v>461373.64387464389</v>
      </c>
      <c r="M771" cm="1">
        <f t="array" ref="M771">SUM(COUNTIF(E771:E4347,{"Petrol","Diesel","CNG","LPG","Electric"}))</f>
        <v>2808</v>
      </c>
      <c r="N771">
        <f t="shared" si="100"/>
        <v>2808</v>
      </c>
      <c r="O771" cm="1">
        <f t="array" ref="O771">SUM(COUNTIF(F771:F4347,{"Individual","Dealer","Trustmark Dealer"}))</f>
        <v>2808</v>
      </c>
      <c r="P771">
        <f t="shared" si="101"/>
        <v>1925</v>
      </c>
      <c r="Q771">
        <f t="shared" si="102"/>
        <v>0.60719373219373218</v>
      </c>
      <c r="R771" s="16">
        <f t="shared" si="103"/>
        <v>1202739.8412507882</v>
      </c>
    </row>
    <row r="772" spans="1:18" x14ac:dyDescent="0.3">
      <c r="A772" t="s">
        <v>657</v>
      </c>
      <c r="B772">
        <v>2011</v>
      </c>
      <c r="C772" s="1">
        <v>550000</v>
      </c>
      <c r="D772">
        <v>197000</v>
      </c>
      <c r="E772" t="s">
        <v>10</v>
      </c>
      <c r="F772" t="s">
        <v>25</v>
      </c>
      <c r="G772" t="s">
        <v>12</v>
      </c>
      <c r="H772" t="s">
        <v>126</v>
      </c>
      <c r="I772">
        <f t="shared" si="96"/>
        <v>2807</v>
      </c>
      <c r="J772">
        <f t="shared" si="97"/>
        <v>15</v>
      </c>
      <c r="K772" t="str">
        <f t="shared" si="98"/>
        <v>medium</v>
      </c>
      <c r="L772" s="1">
        <f t="shared" si="99"/>
        <v>461448.94620591379</v>
      </c>
      <c r="M772" cm="1">
        <f t="array" ref="M772">SUM(COUNTIF(E772:E4348,{"Petrol","Diesel","CNG","LPG","Electric"}))</f>
        <v>2807</v>
      </c>
      <c r="N772">
        <f t="shared" si="100"/>
        <v>2807</v>
      </c>
      <c r="O772" cm="1">
        <f t="array" ref="O772">SUM(COUNTIF(F772:F4348,{"Individual","Dealer","Trustmark Dealer"}))</f>
        <v>2807</v>
      </c>
      <c r="P772">
        <f t="shared" si="101"/>
        <v>1924</v>
      </c>
      <c r="Q772">
        <f t="shared" si="102"/>
        <v>0.6074100463127895</v>
      </c>
      <c r="R772" s="16">
        <f t="shared" si="103"/>
        <v>1202980.2060168895</v>
      </c>
    </row>
    <row r="773" spans="1:18" x14ac:dyDescent="0.3">
      <c r="A773" t="s">
        <v>612</v>
      </c>
      <c r="B773">
        <v>1999</v>
      </c>
      <c r="C773" s="1">
        <v>85000</v>
      </c>
      <c r="D773">
        <v>70000</v>
      </c>
      <c r="E773" t="s">
        <v>10</v>
      </c>
      <c r="F773" t="s">
        <v>25</v>
      </c>
      <c r="G773" t="s">
        <v>12</v>
      </c>
      <c r="H773" t="s">
        <v>126</v>
      </c>
      <c r="I773">
        <f t="shared" si="96"/>
        <v>2806</v>
      </c>
      <c r="J773">
        <f t="shared" si="97"/>
        <v>27</v>
      </c>
      <c r="K773" t="str">
        <f t="shared" si="98"/>
        <v>budget</v>
      </c>
      <c r="L773" s="1">
        <f t="shared" si="99"/>
        <v>461417.38845331431</v>
      </c>
      <c r="M773" cm="1">
        <f t="array" ref="M773">SUM(COUNTIF(E773:E4349,{"Petrol","Diesel","CNG","LPG","Electric"}))</f>
        <v>2806</v>
      </c>
      <c r="N773">
        <f t="shared" si="100"/>
        <v>2806</v>
      </c>
      <c r="O773" cm="1">
        <f t="array" ref="O773">SUM(COUNTIF(F773:F4349,{"Individual","Dealer","Trustmark Dealer"}))</f>
        <v>2806</v>
      </c>
      <c r="P773">
        <f t="shared" si="101"/>
        <v>1923</v>
      </c>
      <c r="Q773">
        <f t="shared" si="102"/>
        <v>0.60762651461154671</v>
      </c>
      <c r="R773" s="16">
        <f t="shared" si="103"/>
        <v>1202816.5292058366</v>
      </c>
    </row>
    <row r="774" spans="1:18" x14ac:dyDescent="0.3">
      <c r="A774" t="s">
        <v>243</v>
      </c>
      <c r="B774">
        <v>2001</v>
      </c>
      <c r="C774" s="1">
        <v>52000</v>
      </c>
      <c r="D774">
        <v>50000</v>
      </c>
      <c r="E774" t="s">
        <v>10</v>
      </c>
      <c r="F774" t="s">
        <v>25</v>
      </c>
      <c r="G774" t="s">
        <v>12</v>
      </c>
      <c r="H774" t="s">
        <v>154</v>
      </c>
      <c r="I774">
        <f t="shared" si="96"/>
        <v>2805</v>
      </c>
      <c r="J774">
        <f t="shared" si="97"/>
        <v>25</v>
      </c>
      <c r="K774" t="str">
        <f t="shared" si="98"/>
        <v>budget</v>
      </c>
      <c r="L774" s="1">
        <f t="shared" si="99"/>
        <v>461551.583600713</v>
      </c>
      <c r="M774" cm="1">
        <f t="array" ref="M774">SUM(COUNTIF(E774:E4350,{"Petrol","Diesel","CNG","LPG","Electric"}))</f>
        <v>2805</v>
      </c>
      <c r="N774">
        <f t="shared" si="100"/>
        <v>2805</v>
      </c>
      <c r="O774" cm="1">
        <f t="array" ref="O774">SUM(COUNTIF(F774:F4350,{"Individual","Dealer","Trustmark Dealer"}))</f>
        <v>2805</v>
      </c>
      <c r="P774">
        <f t="shared" si="101"/>
        <v>1922</v>
      </c>
      <c r="Q774">
        <f t="shared" si="102"/>
        <v>0.60784313725490191</v>
      </c>
      <c r="R774" s="16">
        <f t="shared" si="103"/>
        <v>1203000.14136816</v>
      </c>
    </row>
    <row r="775" spans="1:18" x14ac:dyDescent="0.3">
      <c r="A775" t="s">
        <v>658</v>
      </c>
      <c r="B775">
        <v>2017</v>
      </c>
      <c r="C775" s="1">
        <v>1200000</v>
      </c>
      <c r="D775">
        <v>50000</v>
      </c>
      <c r="E775" t="s">
        <v>14</v>
      </c>
      <c r="F775" t="s">
        <v>25</v>
      </c>
      <c r="G775" t="s">
        <v>19</v>
      </c>
      <c r="H775" t="s">
        <v>121</v>
      </c>
      <c r="I775">
        <f t="shared" si="96"/>
        <v>2804</v>
      </c>
      <c r="J775">
        <f t="shared" si="97"/>
        <v>9</v>
      </c>
      <c r="K775" t="str">
        <f t="shared" si="98"/>
        <v>premimum</v>
      </c>
      <c r="L775" s="1">
        <f t="shared" si="99"/>
        <v>461697.64336661913</v>
      </c>
      <c r="M775" cm="1">
        <f t="array" ref="M775">SUM(COUNTIF(E775:E4351,{"Petrol","Diesel","CNG","LPG","Electric"}))</f>
        <v>2804</v>
      </c>
      <c r="N775">
        <f t="shared" si="100"/>
        <v>2804</v>
      </c>
      <c r="O775" cm="1">
        <f t="array" ref="O775">SUM(COUNTIF(F775:F4351,{"Individual","Dealer","Trustmark Dealer"}))</f>
        <v>2804</v>
      </c>
      <c r="P775">
        <f t="shared" si="101"/>
        <v>1921</v>
      </c>
      <c r="Q775">
        <f t="shared" si="102"/>
        <v>0.60805991440798857</v>
      </c>
      <c r="R775" s="16">
        <f t="shared" si="103"/>
        <v>1203208.7103175628</v>
      </c>
    </row>
    <row r="776" spans="1:18" x14ac:dyDescent="0.3">
      <c r="A776" t="s">
        <v>659</v>
      </c>
      <c r="B776">
        <v>2011</v>
      </c>
      <c r="C776" s="1">
        <v>450000</v>
      </c>
      <c r="D776">
        <v>60000</v>
      </c>
      <c r="E776" t="s">
        <v>10</v>
      </c>
      <c r="F776" t="s">
        <v>25</v>
      </c>
      <c r="G776" t="s">
        <v>19</v>
      </c>
      <c r="H776" t="s">
        <v>154</v>
      </c>
      <c r="I776">
        <f t="shared" si="96"/>
        <v>2803</v>
      </c>
      <c r="J776">
        <f t="shared" si="97"/>
        <v>15</v>
      </c>
      <c r="K776" t="str">
        <f t="shared" si="98"/>
        <v>budget</v>
      </c>
      <c r="L776" s="1">
        <f t="shared" si="99"/>
        <v>461434.24616482342</v>
      </c>
      <c r="M776" cm="1">
        <f t="array" ref="M776">SUM(COUNTIF(E776:E4352,{"Petrol","Diesel","CNG","LPG","Electric"}))</f>
        <v>2803</v>
      </c>
      <c r="N776">
        <f t="shared" si="100"/>
        <v>2803</v>
      </c>
      <c r="O776" cm="1">
        <f t="array" ref="O776">SUM(COUNTIF(F776:F4352,{"Individual","Dealer","Trustmark Dealer"}))</f>
        <v>2803</v>
      </c>
      <c r="P776">
        <f t="shared" si="101"/>
        <v>1921</v>
      </c>
      <c r="Q776">
        <f t="shared" si="102"/>
        <v>0.60792008562254729</v>
      </c>
      <c r="R776" s="16">
        <f t="shared" si="103"/>
        <v>1202780.3995410812</v>
      </c>
    </row>
    <row r="777" spans="1:18" x14ac:dyDescent="0.3">
      <c r="A777" t="s">
        <v>660</v>
      </c>
      <c r="B777">
        <v>2018</v>
      </c>
      <c r="C777" s="1">
        <v>615000</v>
      </c>
      <c r="D777">
        <v>40000</v>
      </c>
      <c r="E777" t="s">
        <v>10</v>
      </c>
      <c r="F777" t="s">
        <v>25</v>
      </c>
      <c r="G777" t="s">
        <v>12</v>
      </c>
      <c r="H777" t="s">
        <v>121</v>
      </c>
      <c r="I777">
        <f t="shared" si="96"/>
        <v>2802</v>
      </c>
      <c r="J777">
        <f t="shared" si="97"/>
        <v>8</v>
      </c>
      <c r="K777" t="str">
        <f t="shared" si="98"/>
        <v>medium</v>
      </c>
      <c r="L777" s="1">
        <f t="shared" si="99"/>
        <v>461438.32690935046</v>
      </c>
      <c r="M777" cm="1">
        <f t="array" ref="M777">SUM(COUNTIF(E777:E4353,{"Petrol","Diesel","CNG","LPG","Electric"}))</f>
        <v>2802</v>
      </c>
      <c r="N777">
        <f t="shared" si="100"/>
        <v>2802</v>
      </c>
      <c r="O777" cm="1">
        <f t="array" ref="O777">SUM(COUNTIF(F777:F4353,{"Individual","Dealer","Trustmark Dealer"}))</f>
        <v>2802</v>
      </c>
      <c r="P777">
        <f t="shared" si="101"/>
        <v>1920</v>
      </c>
      <c r="Q777">
        <f t="shared" si="102"/>
        <v>0.60813704496788012</v>
      </c>
      <c r="R777" s="16">
        <f t="shared" si="103"/>
        <v>1202691.3765278331</v>
      </c>
    </row>
    <row r="778" spans="1:18" x14ac:dyDescent="0.3">
      <c r="A778" t="s">
        <v>661</v>
      </c>
      <c r="B778">
        <v>2012</v>
      </c>
      <c r="C778" s="1">
        <v>400000</v>
      </c>
      <c r="D778">
        <v>60000</v>
      </c>
      <c r="E778" t="s">
        <v>14</v>
      </c>
      <c r="F778" t="s">
        <v>25</v>
      </c>
      <c r="G778" t="s">
        <v>12</v>
      </c>
      <c r="H778" t="s">
        <v>126</v>
      </c>
      <c r="I778">
        <f t="shared" si="96"/>
        <v>2801</v>
      </c>
      <c r="J778">
        <f t="shared" si="97"/>
        <v>14</v>
      </c>
      <c r="K778" t="str">
        <f t="shared" si="98"/>
        <v>budget</v>
      </c>
      <c r="L778" s="1">
        <f t="shared" si="99"/>
        <v>461383.5030346305</v>
      </c>
      <c r="M778" cm="1">
        <f t="array" ref="M778">SUM(COUNTIF(E778:E4354,{"Petrol","Diesel","CNG","LPG","Electric"}))</f>
        <v>2801</v>
      </c>
      <c r="N778">
        <f t="shared" si="100"/>
        <v>2801</v>
      </c>
      <c r="O778" cm="1">
        <f t="array" ref="O778">SUM(COUNTIF(F778:F4354,{"Individual","Dealer","Trustmark Dealer"}))</f>
        <v>2801</v>
      </c>
      <c r="P778">
        <f t="shared" si="101"/>
        <v>1920</v>
      </c>
      <c r="Q778">
        <f t="shared" si="102"/>
        <v>0.60799714387718673</v>
      </c>
      <c r="R778" s="16">
        <f t="shared" si="103"/>
        <v>1202478.624641157</v>
      </c>
    </row>
    <row r="779" spans="1:18" x14ac:dyDescent="0.3">
      <c r="A779" t="s">
        <v>565</v>
      </c>
      <c r="B779">
        <v>2013</v>
      </c>
      <c r="C779" s="1">
        <v>60000</v>
      </c>
      <c r="D779">
        <v>40000</v>
      </c>
      <c r="E779" t="s">
        <v>10</v>
      </c>
      <c r="F779" t="s">
        <v>25</v>
      </c>
      <c r="G779" t="s">
        <v>12</v>
      </c>
      <c r="H779" t="s">
        <v>121</v>
      </c>
      <c r="I779">
        <f t="shared" si="96"/>
        <v>2800</v>
      </c>
      <c r="J779">
        <f t="shared" si="97"/>
        <v>13</v>
      </c>
      <c r="K779" t="str">
        <f t="shared" si="98"/>
        <v>budget</v>
      </c>
      <c r="L779" s="1">
        <f t="shared" si="99"/>
        <v>461405.42571428569</v>
      </c>
      <c r="M779" cm="1">
        <f t="array" ref="M779">SUM(COUNTIF(E779:E4355,{"Petrol","Diesel","CNG","LPG","Electric"}))</f>
        <v>2800</v>
      </c>
      <c r="N779">
        <f t="shared" si="100"/>
        <v>2800</v>
      </c>
      <c r="O779" cm="1">
        <f t="array" ref="O779">SUM(COUNTIF(F779:F4355,{"Individual","Dealer","Trustmark Dealer"}))</f>
        <v>2800</v>
      </c>
      <c r="P779">
        <f t="shared" si="101"/>
        <v>1919</v>
      </c>
      <c r="Q779">
        <f t="shared" si="102"/>
        <v>0.60821428571428571</v>
      </c>
      <c r="R779" s="16">
        <f t="shared" si="103"/>
        <v>1202613.4874928975</v>
      </c>
    </row>
    <row r="780" spans="1:18" x14ac:dyDescent="0.3">
      <c r="A780" t="s">
        <v>662</v>
      </c>
      <c r="B780">
        <v>2017</v>
      </c>
      <c r="C780" s="1">
        <v>500000</v>
      </c>
      <c r="D780">
        <v>9161</v>
      </c>
      <c r="E780" t="s">
        <v>10</v>
      </c>
      <c r="F780" t="s">
        <v>25</v>
      </c>
      <c r="G780" t="s">
        <v>12</v>
      </c>
      <c r="H780" t="s">
        <v>121</v>
      </c>
      <c r="I780">
        <f t="shared" si="96"/>
        <v>2799</v>
      </c>
      <c r="J780">
        <f t="shared" si="97"/>
        <v>9</v>
      </c>
      <c r="K780" t="str">
        <f t="shared" si="98"/>
        <v>budget</v>
      </c>
      <c r="L780" s="1">
        <f t="shared" si="99"/>
        <v>461548.83601286175</v>
      </c>
      <c r="M780" cm="1">
        <f t="array" ref="M780">SUM(COUNTIF(E780:E4356,{"Petrol","Diesel","CNG","LPG","Electric"}))</f>
        <v>2799</v>
      </c>
      <c r="N780">
        <f t="shared" si="100"/>
        <v>2799</v>
      </c>
      <c r="O780" cm="1">
        <f t="array" ref="O780">SUM(COUNTIF(F780:F4356,{"Individual","Dealer","Trustmark Dealer"}))</f>
        <v>2799</v>
      </c>
      <c r="P780">
        <f t="shared" si="101"/>
        <v>1918</v>
      </c>
      <c r="Q780">
        <f t="shared" si="102"/>
        <v>0.60807431225437658</v>
      </c>
      <c r="R780" s="16">
        <f t="shared" si="103"/>
        <v>1202816.4586168861</v>
      </c>
    </row>
    <row r="781" spans="1:18" x14ac:dyDescent="0.3">
      <c r="A781" t="s">
        <v>663</v>
      </c>
      <c r="B781">
        <v>2015</v>
      </c>
      <c r="C781" s="1">
        <v>600000</v>
      </c>
      <c r="D781">
        <v>45000</v>
      </c>
      <c r="E781" t="s">
        <v>10</v>
      </c>
      <c r="F781" t="s">
        <v>25</v>
      </c>
      <c r="G781" t="s">
        <v>12</v>
      </c>
      <c r="H781" t="s">
        <v>121</v>
      </c>
      <c r="I781">
        <f t="shared" si="96"/>
        <v>2798</v>
      </c>
      <c r="J781">
        <f t="shared" si="97"/>
        <v>11</v>
      </c>
      <c r="K781" t="str">
        <f t="shared" si="98"/>
        <v>medium</v>
      </c>
      <c r="L781" s="1">
        <f t="shared" si="99"/>
        <v>461535.09363831306</v>
      </c>
      <c r="M781" cm="1">
        <f t="array" ref="M781">SUM(COUNTIF(E781:E4357,{"Petrol","Diesel","CNG","LPG","Electric"}))</f>
        <v>2798</v>
      </c>
      <c r="N781">
        <f t="shared" si="100"/>
        <v>2798</v>
      </c>
      <c r="O781" cm="1">
        <f t="array" ref="O781">SUM(COUNTIF(F781:F4357,{"Individual","Dealer","Trustmark Dealer"}))</f>
        <v>2798</v>
      </c>
      <c r="P781">
        <f t="shared" si="101"/>
        <v>1918</v>
      </c>
      <c r="Q781">
        <f t="shared" si="102"/>
        <v>0.60793423874195851</v>
      </c>
      <c r="R781" s="16">
        <f t="shared" si="103"/>
        <v>1202689.6517530635</v>
      </c>
    </row>
    <row r="782" spans="1:18" x14ac:dyDescent="0.3">
      <c r="A782" t="s">
        <v>664</v>
      </c>
      <c r="B782">
        <v>2010</v>
      </c>
      <c r="C782" s="1">
        <v>110000</v>
      </c>
      <c r="D782">
        <v>110000</v>
      </c>
      <c r="E782" t="s">
        <v>10</v>
      </c>
      <c r="F782" t="s">
        <v>25</v>
      </c>
      <c r="G782" t="s">
        <v>12</v>
      </c>
      <c r="H782" t="s">
        <v>121</v>
      </c>
      <c r="I782">
        <f t="shared" si="96"/>
        <v>2797</v>
      </c>
      <c r="J782">
        <f t="shared" si="97"/>
        <v>16</v>
      </c>
      <c r="K782" t="str">
        <f t="shared" si="98"/>
        <v>budget</v>
      </c>
      <c r="L782" s="1">
        <f t="shared" si="99"/>
        <v>461485.58884519129</v>
      </c>
      <c r="M782" cm="1">
        <f t="array" ref="M782">SUM(COUNTIF(E782:E4358,{"Petrol","Diesel","CNG","LPG","Electric"}))</f>
        <v>2797</v>
      </c>
      <c r="N782">
        <f t="shared" si="100"/>
        <v>2797</v>
      </c>
      <c r="O782" cm="1">
        <f t="array" ref="O782">SUM(COUNTIF(F782:F4358,{"Individual","Dealer","Trustmark Dealer"}))</f>
        <v>2797</v>
      </c>
      <c r="P782">
        <f t="shared" si="101"/>
        <v>1917</v>
      </c>
      <c r="Q782">
        <f t="shared" si="102"/>
        <v>0.60779406506971756</v>
      </c>
      <c r="R782" s="16">
        <f t="shared" si="103"/>
        <v>1202487.5794134696</v>
      </c>
    </row>
    <row r="783" spans="1:18" x14ac:dyDescent="0.3">
      <c r="A783" t="s">
        <v>334</v>
      </c>
      <c r="B783">
        <v>2013</v>
      </c>
      <c r="C783" s="1">
        <v>175000</v>
      </c>
      <c r="D783">
        <v>80000</v>
      </c>
      <c r="E783" t="s">
        <v>10</v>
      </c>
      <c r="F783" t="s">
        <v>25</v>
      </c>
      <c r="G783" t="s">
        <v>12</v>
      </c>
      <c r="H783" t="s">
        <v>121</v>
      </c>
      <c r="I783">
        <f t="shared" si="96"/>
        <v>2796</v>
      </c>
      <c r="J783">
        <f t="shared" si="97"/>
        <v>13</v>
      </c>
      <c r="K783" t="str">
        <f t="shared" si="98"/>
        <v>budget</v>
      </c>
      <c r="L783" s="1">
        <f t="shared" si="99"/>
        <v>461611.29899856937</v>
      </c>
      <c r="M783" cm="1">
        <f t="array" ref="M783">SUM(COUNTIF(E783:E4359,{"Petrol","Diesel","CNG","LPG","Electric"}))</f>
        <v>2796</v>
      </c>
      <c r="N783">
        <f t="shared" si="100"/>
        <v>2796</v>
      </c>
      <c r="O783" cm="1">
        <f t="array" ref="O783">SUM(COUNTIF(F783:F4359,{"Individual","Dealer","Trustmark Dealer"}))</f>
        <v>2796</v>
      </c>
      <c r="P783">
        <f t="shared" si="101"/>
        <v>1916</v>
      </c>
      <c r="Q783">
        <f t="shared" si="102"/>
        <v>0.60765379113018603</v>
      </c>
      <c r="R783" s="16">
        <f t="shared" si="103"/>
        <v>1202653.3476864384</v>
      </c>
    </row>
    <row r="784" spans="1:18" x14ac:dyDescent="0.3">
      <c r="A784" t="s">
        <v>665</v>
      </c>
      <c r="B784">
        <v>2011</v>
      </c>
      <c r="C784" s="1">
        <v>325000</v>
      </c>
      <c r="D784">
        <v>100000</v>
      </c>
      <c r="E784" t="s">
        <v>14</v>
      </c>
      <c r="F784" t="s">
        <v>25</v>
      </c>
      <c r="G784" t="s">
        <v>12</v>
      </c>
      <c r="H784" t="s">
        <v>126</v>
      </c>
      <c r="I784">
        <f t="shared" si="96"/>
        <v>2795</v>
      </c>
      <c r="J784">
        <f t="shared" si="97"/>
        <v>15</v>
      </c>
      <c r="K784" t="str">
        <f t="shared" si="98"/>
        <v>budget</v>
      </c>
      <c r="L784" s="1">
        <f t="shared" si="99"/>
        <v>461713.84329159214</v>
      </c>
      <c r="M784" cm="1">
        <f t="array" ref="M784">SUM(COUNTIF(E784:E4360,{"Petrol","Diesel","CNG","LPG","Electric"}))</f>
        <v>2795</v>
      </c>
      <c r="N784">
        <f t="shared" si="100"/>
        <v>2795</v>
      </c>
      <c r="O784" cm="1">
        <f t="array" ref="O784">SUM(COUNTIF(F784:F4360,{"Individual","Dealer","Trustmark Dealer"}))</f>
        <v>2795</v>
      </c>
      <c r="P784">
        <f t="shared" si="101"/>
        <v>1915</v>
      </c>
      <c r="Q784">
        <f t="shared" si="102"/>
        <v>0.60751341681574245</v>
      </c>
      <c r="R784" s="16">
        <f t="shared" si="103"/>
        <v>1202770.4930545543</v>
      </c>
    </row>
    <row r="785" spans="1:18" x14ac:dyDescent="0.3">
      <c r="A785" t="s">
        <v>619</v>
      </c>
      <c r="B785">
        <v>2017</v>
      </c>
      <c r="C785" s="1">
        <v>425000</v>
      </c>
      <c r="D785">
        <v>90000</v>
      </c>
      <c r="E785" t="s">
        <v>14</v>
      </c>
      <c r="F785" t="s">
        <v>25</v>
      </c>
      <c r="G785" t="s">
        <v>12</v>
      </c>
      <c r="H785" t="s">
        <v>121</v>
      </c>
      <c r="I785">
        <f t="shared" si="96"/>
        <v>2794</v>
      </c>
      <c r="J785">
        <f t="shared" si="97"/>
        <v>9</v>
      </c>
      <c r="K785" t="str">
        <f t="shared" si="98"/>
        <v>budget</v>
      </c>
      <c r="L785" s="1">
        <f t="shared" si="99"/>
        <v>461762.77451682178</v>
      </c>
      <c r="M785" cm="1">
        <f t="array" ref="M785">SUM(COUNTIF(E785:E4361,{"Petrol","Diesel","CNG","LPG","Electric"}))</f>
        <v>2794</v>
      </c>
      <c r="N785">
        <f t="shared" si="100"/>
        <v>2794</v>
      </c>
      <c r="O785" cm="1">
        <f t="array" ref="O785">SUM(COUNTIF(F785:F4361,{"Individual","Dealer","Trustmark Dealer"}))</f>
        <v>2794</v>
      </c>
      <c r="P785">
        <f t="shared" si="101"/>
        <v>1914</v>
      </c>
      <c r="Q785">
        <f t="shared" si="102"/>
        <v>0.60773085182534003</v>
      </c>
      <c r="R785" s="16">
        <f t="shared" si="103"/>
        <v>1202958.4375182155</v>
      </c>
    </row>
    <row r="786" spans="1:18" x14ac:dyDescent="0.3">
      <c r="A786" t="s">
        <v>666</v>
      </c>
      <c r="B786">
        <v>2009</v>
      </c>
      <c r="C786" s="1">
        <v>160000</v>
      </c>
      <c r="D786">
        <v>70000</v>
      </c>
      <c r="E786" t="s">
        <v>22</v>
      </c>
      <c r="F786" t="s">
        <v>25</v>
      </c>
      <c r="G786" t="s">
        <v>12</v>
      </c>
      <c r="H786" t="s">
        <v>154</v>
      </c>
      <c r="I786">
        <f t="shared" si="96"/>
        <v>2793</v>
      </c>
      <c r="J786">
        <f t="shared" si="97"/>
        <v>17</v>
      </c>
      <c r="K786" t="str">
        <f t="shared" si="98"/>
        <v>budget</v>
      </c>
      <c r="L786" s="1">
        <f t="shared" si="99"/>
        <v>461775.93698532047</v>
      </c>
      <c r="M786" cm="1">
        <f t="array" ref="M786">SUM(COUNTIF(E786:E4362,{"Petrol","Diesel","CNG","LPG","Electric"}))</f>
        <v>2793</v>
      </c>
      <c r="N786">
        <f t="shared" si="100"/>
        <v>2793</v>
      </c>
      <c r="O786" cm="1">
        <f t="array" ref="O786">SUM(COUNTIF(F786:F4362,{"Individual","Dealer","Trustmark Dealer"}))</f>
        <v>2793</v>
      </c>
      <c r="P786">
        <f t="shared" si="101"/>
        <v>1914</v>
      </c>
      <c r="Q786">
        <f t="shared" si="102"/>
        <v>0.60759040458288582</v>
      </c>
      <c r="R786" s="16">
        <f t="shared" si="103"/>
        <v>1203076.0756226159</v>
      </c>
    </row>
    <row r="787" spans="1:18" x14ac:dyDescent="0.3">
      <c r="A787" t="s">
        <v>545</v>
      </c>
      <c r="B787">
        <v>2007</v>
      </c>
      <c r="C787" s="1">
        <v>100000</v>
      </c>
      <c r="D787">
        <v>80000</v>
      </c>
      <c r="E787" t="s">
        <v>10</v>
      </c>
      <c r="F787" t="s">
        <v>25</v>
      </c>
      <c r="G787" t="s">
        <v>12</v>
      </c>
      <c r="H787" t="s">
        <v>154</v>
      </c>
      <c r="I787">
        <f t="shared" si="96"/>
        <v>2792</v>
      </c>
      <c r="J787">
        <f t="shared" si="97"/>
        <v>19</v>
      </c>
      <c r="K787" t="str">
        <f t="shared" si="98"/>
        <v>budget</v>
      </c>
      <c r="L787" s="1">
        <f t="shared" si="99"/>
        <v>461884.02292263613</v>
      </c>
      <c r="M787" cm="1">
        <f t="array" ref="M787">SUM(COUNTIF(E787:E4363,{"Petrol","Diesel","CNG","LPG","Electric"}))</f>
        <v>2792</v>
      </c>
      <c r="N787">
        <f t="shared" si="100"/>
        <v>2792</v>
      </c>
      <c r="O787" cm="1">
        <f t="array" ref="O787">SUM(COUNTIF(F787:F4363,{"Individual","Dealer","Trustmark Dealer"}))</f>
        <v>2792</v>
      </c>
      <c r="P787">
        <f t="shared" si="101"/>
        <v>1913</v>
      </c>
      <c r="Q787">
        <f t="shared" si="102"/>
        <v>0.60780802292263614</v>
      </c>
      <c r="R787" s="16">
        <f t="shared" si="103"/>
        <v>1207374.1027162119</v>
      </c>
    </row>
    <row r="788" spans="1:18" x14ac:dyDescent="0.3">
      <c r="A788" t="s">
        <v>619</v>
      </c>
      <c r="B788">
        <v>2014</v>
      </c>
      <c r="C788" s="1">
        <v>390000</v>
      </c>
      <c r="D788">
        <v>110000</v>
      </c>
      <c r="E788" t="s">
        <v>14</v>
      </c>
      <c r="F788" t="s">
        <v>25</v>
      </c>
      <c r="G788" t="s">
        <v>12</v>
      </c>
      <c r="H788" t="s">
        <v>126</v>
      </c>
      <c r="I788">
        <f t="shared" si="96"/>
        <v>2791</v>
      </c>
      <c r="J788">
        <f t="shared" si="97"/>
        <v>12</v>
      </c>
      <c r="K788" t="str">
        <f t="shared" si="98"/>
        <v>budget</v>
      </c>
      <c r="L788" s="1">
        <f t="shared" si="99"/>
        <v>462013.68398423505</v>
      </c>
      <c r="M788" cm="1">
        <f t="array" ref="M788">SUM(COUNTIF(E788:E4364,{"Petrol","Diesel","CNG","LPG","Electric"}))</f>
        <v>2791</v>
      </c>
      <c r="N788">
        <f t="shared" si="100"/>
        <v>2791</v>
      </c>
      <c r="O788" cm="1">
        <f t="array" ref="O788">SUM(COUNTIF(F788:F4364,{"Individual","Dealer","Trustmark Dealer"}))</f>
        <v>2791</v>
      </c>
      <c r="P788">
        <f t="shared" si="101"/>
        <v>1912</v>
      </c>
      <c r="Q788">
        <f t="shared" si="102"/>
        <v>0.60802579720530281</v>
      </c>
      <c r="R788" s="16">
        <f t="shared" si="103"/>
        <v>1207547.8577839036</v>
      </c>
    </row>
    <row r="789" spans="1:18" x14ac:dyDescent="0.3">
      <c r="A789" t="s">
        <v>345</v>
      </c>
      <c r="B789">
        <v>2017</v>
      </c>
      <c r="C789" s="1">
        <v>400000</v>
      </c>
      <c r="D789">
        <v>50000</v>
      </c>
      <c r="E789" t="s">
        <v>10</v>
      </c>
      <c r="F789" t="s">
        <v>25</v>
      </c>
      <c r="G789" t="s">
        <v>12</v>
      </c>
      <c r="H789" t="s">
        <v>121</v>
      </c>
      <c r="I789">
        <f t="shared" si="96"/>
        <v>2790</v>
      </c>
      <c r="J789">
        <f t="shared" si="97"/>
        <v>9</v>
      </c>
      <c r="K789" t="str">
        <f t="shared" si="98"/>
        <v>budget</v>
      </c>
      <c r="L789" s="1">
        <f t="shared" si="99"/>
        <v>462039.49534050177</v>
      </c>
      <c r="M789" cm="1">
        <f t="array" ref="M789">SUM(COUNTIF(E789:E4365,{"Petrol","Diesel","CNG","LPG","Electric"}))</f>
        <v>2790</v>
      </c>
      <c r="N789">
        <f t="shared" si="100"/>
        <v>2790</v>
      </c>
      <c r="O789" cm="1">
        <f t="array" ref="O789">SUM(COUNTIF(F789:F4365,{"Individual","Dealer","Trustmark Dealer"}))</f>
        <v>2790</v>
      </c>
      <c r="P789">
        <f t="shared" si="101"/>
        <v>1911</v>
      </c>
      <c r="Q789">
        <f t="shared" si="102"/>
        <v>0.60824372759856626</v>
      </c>
      <c r="R789" s="16">
        <f t="shared" si="103"/>
        <v>1207690.3795579427</v>
      </c>
    </row>
    <row r="790" spans="1:18" x14ac:dyDescent="0.3">
      <c r="A790" t="s">
        <v>667</v>
      </c>
      <c r="B790">
        <v>2018</v>
      </c>
      <c r="C790" s="1">
        <v>509999</v>
      </c>
      <c r="D790">
        <v>5000</v>
      </c>
      <c r="E790" t="s">
        <v>10</v>
      </c>
      <c r="F790" t="s">
        <v>25</v>
      </c>
      <c r="G790" t="s">
        <v>12</v>
      </c>
      <c r="H790" t="s">
        <v>121</v>
      </c>
      <c r="I790">
        <f t="shared" si="96"/>
        <v>2789</v>
      </c>
      <c r="J790">
        <f t="shared" si="97"/>
        <v>8</v>
      </c>
      <c r="K790" t="str">
        <f t="shared" si="98"/>
        <v>medium</v>
      </c>
      <c r="L790" s="1">
        <f t="shared" si="99"/>
        <v>462061.73969164578</v>
      </c>
      <c r="M790" cm="1">
        <f t="array" ref="M790">SUM(COUNTIF(E790:E4366,{"Petrol","Diesel","CNG","LPG","Electric"}))</f>
        <v>2789</v>
      </c>
      <c r="N790">
        <f t="shared" si="100"/>
        <v>2789</v>
      </c>
      <c r="O790" cm="1">
        <f t="array" ref="O790">SUM(COUNTIF(F790:F4366,{"Individual","Dealer","Trustmark Dealer"}))</f>
        <v>2789</v>
      </c>
      <c r="P790">
        <f t="shared" si="101"/>
        <v>1911</v>
      </c>
      <c r="Q790">
        <f t="shared" si="102"/>
        <v>0.60810326281821436</v>
      </c>
      <c r="R790" s="16">
        <f t="shared" si="103"/>
        <v>1207638.4926904957</v>
      </c>
    </row>
    <row r="791" spans="1:18" x14ac:dyDescent="0.3">
      <c r="A791" t="s">
        <v>668</v>
      </c>
      <c r="B791">
        <v>2008</v>
      </c>
      <c r="C791" s="1">
        <v>150000</v>
      </c>
      <c r="D791">
        <v>90000</v>
      </c>
      <c r="E791" t="s">
        <v>10</v>
      </c>
      <c r="F791" t="s">
        <v>25</v>
      </c>
      <c r="G791" t="s">
        <v>12</v>
      </c>
      <c r="H791" t="s">
        <v>154</v>
      </c>
      <c r="I791">
        <f t="shared" si="96"/>
        <v>2788</v>
      </c>
      <c r="J791">
        <f t="shared" si="97"/>
        <v>18</v>
      </c>
      <c r="K791" t="str">
        <f t="shared" si="98"/>
        <v>budget</v>
      </c>
      <c r="L791" s="1">
        <f t="shared" si="99"/>
        <v>462044.54555236729</v>
      </c>
      <c r="M791" cm="1">
        <f t="array" ref="M791">SUM(COUNTIF(E791:E4367,{"Petrol","Diesel","CNG","LPG","Electric"}))</f>
        <v>2788</v>
      </c>
      <c r="N791">
        <f t="shared" si="100"/>
        <v>2788</v>
      </c>
      <c r="O791" cm="1">
        <f t="array" ref="O791">SUM(COUNTIF(F791:F4367,{"Individual","Dealer","Trustmark Dealer"}))</f>
        <v>2788</v>
      </c>
      <c r="P791">
        <f t="shared" si="101"/>
        <v>1911</v>
      </c>
      <c r="Q791">
        <f t="shared" si="102"/>
        <v>0.60796269727403152</v>
      </c>
      <c r="R791" s="16">
        <f t="shared" si="103"/>
        <v>1207503.6346295783</v>
      </c>
    </row>
    <row r="792" spans="1:18" x14ac:dyDescent="0.3">
      <c r="A792" t="s">
        <v>161</v>
      </c>
      <c r="B792">
        <v>2009</v>
      </c>
      <c r="C792" s="1">
        <v>110000</v>
      </c>
      <c r="D792">
        <v>120000</v>
      </c>
      <c r="E792" t="s">
        <v>10</v>
      </c>
      <c r="F792" t="s">
        <v>25</v>
      </c>
      <c r="G792" t="s">
        <v>12</v>
      </c>
      <c r="H792" t="s">
        <v>121</v>
      </c>
      <c r="I792">
        <f t="shared" si="96"/>
        <v>2787</v>
      </c>
      <c r="J792">
        <f t="shared" si="97"/>
        <v>17</v>
      </c>
      <c r="K792" t="str">
        <f t="shared" si="98"/>
        <v>budget</v>
      </c>
      <c r="L792" s="1">
        <f t="shared" si="99"/>
        <v>462156.50986724073</v>
      </c>
      <c r="M792" cm="1">
        <f t="array" ref="M792">SUM(COUNTIF(E792:E4368,{"Petrol","Diesel","CNG","LPG","Electric"}))</f>
        <v>2787</v>
      </c>
      <c r="N792">
        <f t="shared" si="100"/>
        <v>2787</v>
      </c>
      <c r="O792" cm="1">
        <f t="array" ref="O792">SUM(COUNTIF(F792:F4368,{"Individual","Dealer","Trustmark Dealer"}))</f>
        <v>2787</v>
      </c>
      <c r="P792">
        <f t="shared" si="101"/>
        <v>1910</v>
      </c>
      <c r="Q792">
        <f t="shared" si="102"/>
        <v>0.60818083961248659</v>
      </c>
      <c r="R792" s="16">
        <f t="shared" si="103"/>
        <v>1207640.0656213593</v>
      </c>
    </row>
    <row r="793" spans="1:18" x14ac:dyDescent="0.3">
      <c r="A793" t="s">
        <v>669</v>
      </c>
      <c r="B793">
        <v>2013</v>
      </c>
      <c r="C793" s="1">
        <v>450000</v>
      </c>
      <c r="D793">
        <v>80000</v>
      </c>
      <c r="E793" t="s">
        <v>14</v>
      </c>
      <c r="F793" t="s">
        <v>25</v>
      </c>
      <c r="G793" t="s">
        <v>12</v>
      </c>
      <c r="H793" t="s">
        <v>121</v>
      </c>
      <c r="I793">
        <f t="shared" si="96"/>
        <v>2786</v>
      </c>
      <c r="J793">
        <f t="shared" si="97"/>
        <v>13</v>
      </c>
      <c r="K793" t="str">
        <f t="shared" si="98"/>
        <v>budget</v>
      </c>
      <c r="L793" s="1">
        <f t="shared" si="99"/>
        <v>462282.91206030152</v>
      </c>
      <c r="M793" cm="1">
        <f t="array" ref="M793">SUM(COUNTIF(E793:E4369,{"Petrol","Diesel","CNG","LPG","Electric"}))</f>
        <v>2786</v>
      </c>
      <c r="N793">
        <f t="shared" si="100"/>
        <v>2786</v>
      </c>
      <c r="O793" cm="1">
        <f t="array" ref="O793">SUM(COUNTIF(F793:F4369,{"Individual","Dealer","Trustmark Dealer"}))</f>
        <v>2786</v>
      </c>
      <c r="P793">
        <f t="shared" si="101"/>
        <v>1909</v>
      </c>
      <c r="Q793">
        <f t="shared" si="102"/>
        <v>0.60804020100502509</v>
      </c>
      <c r="R793" s="16">
        <f t="shared" si="103"/>
        <v>1207806.8912259582</v>
      </c>
    </row>
    <row r="794" spans="1:18" x14ac:dyDescent="0.3">
      <c r="A794" t="s">
        <v>345</v>
      </c>
      <c r="B794">
        <v>2017</v>
      </c>
      <c r="C794" s="1">
        <v>400000</v>
      </c>
      <c r="D794">
        <v>38000</v>
      </c>
      <c r="E794" t="s">
        <v>10</v>
      </c>
      <c r="F794" t="s">
        <v>25</v>
      </c>
      <c r="G794" t="s">
        <v>12</v>
      </c>
      <c r="H794" t="s">
        <v>126</v>
      </c>
      <c r="I794">
        <f t="shared" si="96"/>
        <v>2785</v>
      </c>
      <c r="J794">
        <f t="shared" si="97"/>
        <v>9</v>
      </c>
      <c r="K794" t="str">
        <f t="shared" si="98"/>
        <v>budget</v>
      </c>
      <c r="L794" s="1">
        <f t="shared" si="99"/>
        <v>462287.32244165172</v>
      </c>
      <c r="M794" cm="1">
        <f t="array" ref="M794">SUM(COUNTIF(E794:E4370,{"Petrol","Diesel","CNG","LPG","Electric"}))</f>
        <v>2785</v>
      </c>
      <c r="N794">
        <f t="shared" si="100"/>
        <v>2785</v>
      </c>
      <c r="O794" cm="1">
        <f t="array" ref="O794">SUM(COUNTIF(F794:F4370,{"Individual","Dealer","Trustmark Dealer"}))</f>
        <v>2785</v>
      </c>
      <c r="P794">
        <f t="shared" si="101"/>
        <v>1908</v>
      </c>
      <c r="Q794">
        <f t="shared" si="102"/>
        <v>0.60789946140035911</v>
      </c>
      <c r="R794" s="16">
        <f t="shared" si="103"/>
        <v>1207907.2116173459</v>
      </c>
    </row>
    <row r="795" spans="1:18" x14ac:dyDescent="0.3">
      <c r="A795" t="s">
        <v>161</v>
      </c>
      <c r="B795">
        <v>2009</v>
      </c>
      <c r="C795" s="1">
        <v>140000</v>
      </c>
      <c r="D795">
        <v>120000</v>
      </c>
      <c r="E795" t="s">
        <v>10</v>
      </c>
      <c r="F795" t="s">
        <v>25</v>
      </c>
      <c r="G795" t="s">
        <v>12</v>
      </c>
      <c r="H795" t="s">
        <v>121</v>
      </c>
      <c r="I795">
        <f t="shared" si="96"/>
        <v>2784</v>
      </c>
      <c r="J795">
        <f t="shared" si="97"/>
        <v>17</v>
      </c>
      <c r="K795" t="str">
        <f t="shared" si="98"/>
        <v>budget</v>
      </c>
      <c r="L795" s="1">
        <f t="shared" si="99"/>
        <v>462309.69576149428</v>
      </c>
      <c r="M795" cm="1">
        <f t="array" ref="M795">SUM(COUNTIF(E795:E4371,{"Petrol","Diesel","CNG","LPG","Electric"}))</f>
        <v>2784</v>
      </c>
      <c r="N795">
        <f t="shared" si="100"/>
        <v>2784</v>
      </c>
      <c r="O795" cm="1">
        <f t="array" ref="O795">SUM(COUNTIF(F795:F4371,{"Individual","Dealer","Trustmark Dealer"}))</f>
        <v>2784</v>
      </c>
      <c r="P795">
        <f t="shared" si="101"/>
        <v>1908</v>
      </c>
      <c r="Q795">
        <f t="shared" si="102"/>
        <v>0.60811781609195403</v>
      </c>
      <c r="R795" s="16">
        <f t="shared" si="103"/>
        <v>1207855.2559917402</v>
      </c>
    </row>
    <row r="796" spans="1:18" x14ac:dyDescent="0.3">
      <c r="A796" t="s">
        <v>264</v>
      </c>
      <c r="B796">
        <v>2011</v>
      </c>
      <c r="C796" s="1">
        <v>130000</v>
      </c>
      <c r="D796">
        <v>90000</v>
      </c>
      <c r="E796" t="s">
        <v>14</v>
      </c>
      <c r="F796" t="s">
        <v>25</v>
      </c>
      <c r="G796" t="s">
        <v>12</v>
      </c>
      <c r="H796" t="s">
        <v>121</v>
      </c>
      <c r="I796">
        <f t="shared" si="96"/>
        <v>2783</v>
      </c>
      <c r="J796">
        <f t="shared" si="97"/>
        <v>15</v>
      </c>
      <c r="K796" t="str">
        <f t="shared" si="98"/>
        <v>budget</v>
      </c>
      <c r="L796" s="1">
        <f t="shared" si="99"/>
        <v>462425.50952209847</v>
      </c>
      <c r="M796" cm="1">
        <f t="array" ref="M796">SUM(COUNTIF(E796:E4372,{"Petrol","Diesel","CNG","LPG","Electric"}))</f>
        <v>2783</v>
      </c>
      <c r="N796">
        <f t="shared" si="100"/>
        <v>2783</v>
      </c>
      <c r="O796" cm="1">
        <f t="array" ref="O796">SUM(COUNTIF(F796:F4372,{"Individual","Dealer","Trustmark Dealer"}))</f>
        <v>2783</v>
      </c>
      <c r="P796">
        <f t="shared" si="101"/>
        <v>1907</v>
      </c>
      <c r="Q796">
        <f t="shared" si="102"/>
        <v>0.60797700323392023</v>
      </c>
      <c r="R796" s="16">
        <f t="shared" si="103"/>
        <v>1207999.7448776604</v>
      </c>
    </row>
    <row r="797" spans="1:18" x14ac:dyDescent="0.3">
      <c r="A797" t="s">
        <v>354</v>
      </c>
      <c r="B797">
        <v>2017</v>
      </c>
      <c r="C797" s="1">
        <v>160000</v>
      </c>
      <c r="D797">
        <v>50000</v>
      </c>
      <c r="E797" t="s">
        <v>10</v>
      </c>
      <c r="F797" t="s">
        <v>25</v>
      </c>
      <c r="G797" t="s">
        <v>12</v>
      </c>
      <c r="H797" t="s">
        <v>121</v>
      </c>
      <c r="I797">
        <f t="shared" si="96"/>
        <v>2782</v>
      </c>
      <c r="J797">
        <f t="shared" si="97"/>
        <v>9</v>
      </c>
      <c r="K797" t="str">
        <f t="shared" si="98"/>
        <v>budget</v>
      </c>
      <c r="L797" s="1">
        <f t="shared" si="99"/>
        <v>462545.00107836089</v>
      </c>
      <c r="M797" cm="1">
        <f t="array" ref="M797">SUM(COUNTIF(E797:E4373,{"Petrol","Diesel","CNG","LPG","Electric"}))</f>
        <v>2782</v>
      </c>
      <c r="N797">
        <f t="shared" si="100"/>
        <v>2782</v>
      </c>
      <c r="O797" cm="1">
        <f t="array" ref="O797">SUM(COUNTIF(F797:F4373,{"Individual","Dealer","Trustmark Dealer"}))</f>
        <v>2782</v>
      </c>
      <c r="P797">
        <f t="shared" si="101"/>
        <v>1906</v>
      </c>
      <c r="Q797">
        <f t="shared" si="102"/>
        <v>0.60783608914450038</v>
      </c>
      <c r="R797" s="16">
        <f t="shared" si="103"/>
        <v>1208326.5155100543</v>
      </c>
    </row>
    <row r="798" spans="1:18" x14ac:dyDescent="0.3">
      <c r="A798" t="s">
        <v>354</v>
      </c>
      <c r="B798">
        <v>2016</v>
      </c>
      <c r="C798" s="1">
        <v>150000</v>
      </c>
      <c r="D798">
        <v>60000</v>
      </c>
      <c r="E798" t="s">
        <v>10</v>
      </c>
      <c r="F798" t="s">
        <v>25</v>
      </c>
      <c r="G798" t="s">
        <v>12</v>
      </c>
      <c r="H798" t="s">
        <v>121</v>
      </c>
      <c r="I798">
        <f t="shared" si="96"/>
        <v>2781</v>
      </c>
      <c r="J798">
        <f t="shared" si="97"/>
        <v>10</v>
      </c>
      <c r="K798" t="str">
        <f t="shared" si="98"/>
        <v>budget</v>
      </c>
      <c r="L798" s="1">
        <f t="shared" si="99"/>
        <v>462653.79108234448</v>
      </c>
      <c r="M798" cm="1">
        <f t="array" ref="M798">SUM(COUNTIF(E798:E4374,{"Petrol","Diesel","CNG","LPG","Electric"}))</f>
        <v>2781</v>
      </c>
      <c r="N798">
        <f t="shared" si="100"/>
        <v>2781</v>
      </c>
      <c r="O798" cm="1">
        <f t="array" ref="O798">SUM(COUNTIF(F798:F4374,{"Individual","Dealer","Trustmark Dealer"}))</f>
        <v>2781</v>
      </c>
      <c r="P798">
        <f t="shared" si="101"/>
        <v>1906</v>
      </c>
      <c r="Q798">
        <f t="shared" si="102"/>
        <v>0.60769507371449116</v>
      </c>
      <c r="R798" s="16">
        <f t="shared" si="103"/>
        <v>1208456.0943942892</v>
      </c>
    </row>
    <row r="799" spans="1:18" x14ac:dyDescent="0.3">
      <c r="A799" t="s">
        <v>195</v>
      </c>
      <c r="B799">
        <v>2013</v>
      </c>
      <c r="C799" s="1">
        <v>500000</v>
      </c>
      <c r="D799">
        <v>100000</v>
      </c>
      <c r="E799" t="s">
        <v>14</v>
      </c>
      <c r="F799" t="s">
        <v>25</v>
      </c>
      <c r="G799" t="s">
        <v>12</v>
      </c>
      <c r="H799" t="s">
        <v>126</v>
      </c>
      <c r="I799">
        <f t="shared" si="96"/>
        <v>2780</v>
      </c>
      <c r="J799">
        <f t="shared" si="97"/>
        <v>13</v>
      </c>
      <c r="K799" t="str">
        <f t="shared" si="98"/>
        <v>budget</v>
      </c>
      <c r="L799" s="1">
        <f t="shared" si="99"/>
        <v>462766.25647482014</v>
      </c>
      <c r="M799" cm="1">
        <f t="array" ref="M799">SUM(COUNTIF(E799:E4375,{"Petrol","Diesel","CNG","LPG","Electric"}))</f>
        <v>2780</v>
      </c>
      <c r="N799">
        <f t="shared" si="100"/>
        <v>2780</v>
      </c>
      <c r="O799" cm="1">
        <f t="array" ref="O799">SUM(COUNTIF(F799:F4375,{"Individual","Dealer","Trustmark Dealer"}))</f>
        <v>2780</v>
      </c>
      <c r="P799">
        <f t="shared" si="101"/>
        <v>1906</v>
      </c>
      <c r="Q799">
        <f t="shared" si="102"/>
        <v>0.60755395683453239</v>
      </c>
      <c r="R799" s="16">
        <f t="shared" si="103"/>
        <v>1208593.4394842533</v>
      </c>
    </row>
    <row r="800" spans="1:18" x14ac:dyDescent="0.3">
      <c r="A800" t="s">
        <v>670</v>
      </c>
      <c r="B800">
        <v>2011</v>
      </c>
      <c r="C800" s="1">
        <v>40000</v>
      </c>
      <c r="D800">
        <v>19000</v>
      </c>
      <c r="E800" t="s">
        <v>10</v>
      </c>
      <c r="F800" t="s">
        <v>25</v>
      </c>
      <c r="G800" t="s">
        <v>12</v>
      </c>
      <c r="H800" t="s">
        <v>121</v>
      </c>
      <c r="I800">
        <f t="shared" si="96"/>
        <v>2779</v>
      </c>
      <c r="J800">
        <f t="shared" si="97"/>
        <v>15</v>
      </c>
      <c r="K800" t="str">
        <f t="shared" si="98"/>
        <v>budget</v>
      </c>
      <c r="L800" s="1">
        <f t="shared" si="99"/>
        <v>462752.85822238214</v>
      </c>
      <c r="M800" cm="1">
        <f t="array" ref="M800">SUM(COUNTIF(E800:E4376,{"Petrol","Diesel","CNG","LPG","Electric"}))</f>
        <v>2779</v>
      </c>
      <c r="N800">
        <f t="shared" si="100"/>
        <v>2779</v>
      </c>
      <c r="O800" cm="1">
        <f t="array" ref="O800">SUM(COUNTIF(F800:F4376,{"Individual","Dealer","Trustmark Dealer"}))</f>
        <v>2779</v>
      </c>
      <c r="P800">
        <f t="shared" si="101"/>
        <v>1905</v>
      </c>
      <c r="Q800">
        <f t="shared" si="102"/>
        <v>0.60777258006477153</v>
      </c>
      <c r="R800" s="16">
        <f t="shared" si="103"/>
        <v>1208658.8184261057</v>
      </c>
    </row>
    <row r="801" spans="1:18" x14ac:dyDescent="0.3">
      <c r="A801" t="s">
        <v>671</v>
      </c>
      <c r="B801">
        <v>2006</v>
      </c>
      <c r="C801" s="1">
        <v>140000</v>
      </c>
      <c r="D801">
        <v>200000</v>
      </c>
      <c r="E801" t="s">
        <v>14</v>
      </c>
      <c r="F801" t="s">
        <v>25</v>
      </c>
      <c r="G801" t="s">
        <v>12</v>
      </c>
      <c r="H801" t="s">
        <v>154</v>
      </c>
      <c r="I801">
        <f t="shared" si="96"/>
        <v>2778</v>
      </c>
      <c r="J801">
        <f t="shared" si="97"/>
        <v>20</v>
      </c>
      <c r="K801" t="str">
        <f t="shared" si="98"/>
        <v>budget</v>
      </c>
      <c r="L801" s="1">
        <f t="shared" si="99"/>
        <v>462905.03707703383</v>
      </c>
      <c r="M801" cm="1">
        <f t="array" ref="M801">SUM(COUNTIF(E801:E4377,{"Petrol","Diesel","CNG","LPG","Electric"}))</f>
        <v>2778</v>
      </c>
      <c r="N801">
        <f t="shared" si="100"/>
        <v>2778</v>
      </c>
      <c r="O801" cm="1">
        <f t="array" ref="O801">SUM(COUNTIF(F801:F4377,{"Individual","Dealer","Trustmark Dealer"}))</f>
        <v>2778</v>
      </c>
      <c r="P801">
        <f t="shared" si="101"/>
        <v>1904</v>
      </c>
      <c r="Q801">
        <f t="shared" si="102"/>
        <v>0.60763138948884088</v>
      </c>
      <c r="R801" s="16">
        <f t="shared" si="103"/>
        <v>1208879.7049480244</v>
      </c>
    </row>
    <row r="802" spans="1:18" x14ac:dyDescent="0.3">
      <c r="A802" t="s">
        <v>672</v>
      </c>
      <c r="B802">
        <v>2015</v>
      </c>
      <c r="C802" s="1">
        <v>227000</v>
      </c>
      <c r="D802">
        <v>70000</v>
      </c>
      <c r="E802" t="s">
        <v>14</v>
      </c>
      <c r="F802" t="s">
        <v>25</v>
      </c>
      <c r="G802" t="s">
        <v>12</v>
      </c>
      <c r="H802" t="s">
        <v>126</v>
      </c>
      <c r="I802">
        <f t="shared" si="96"/>
        <v>2777</v>
      </c>
      <c r="J802">
        <f t="shared" si="97"/>
        <v>11</v>
      </c>
      <c r="K802" t="str">
        <f t="shared" si="98"/>
        <v>budget</v>
      </c>
      <c r="L802" s="1">
        <f t="shared" si="99"/>
        <v>463021.31544832553</v>
      </c>
      <c r="M802" cm="1">
        <f t="array" ref="M802">SUM(COUNTIF(E802:E4378,{"Petrol","Diesel","CNG","LPG","Electric"}))</f>
        <v>2777</v>
      </c>
      <c r="N802">
        <f t="shared" si="100"/>
        <v>2777</v>
      </c>
      <c r="O802" cm="1">
        <f t="array" ref="O802">SUM(COUNTIF(F802:F4378,{"Individual","Dealer","Trustmark Dealer"}))</f>
        <v>2777</v>
      </c>
      <c r="P802">
        <f t="shared" si="101"/>
        <v>1903</v>
      </c>
      <c r="Q802">
        <f t="shared" si="102"/>
        <v>0.60785019805545548</v>
      </c>
      <c r="R802" s="16">
        <f t="shared" si="103"/>
        <v>1209200.1340016923</v>
      </c>
    </row>
    <row r="803" spans="1:18" x14ac:dyDescent="0.3">
      <c r="A803" t="s">
        <v>459</v>
      </c>
      <c r="B803">
        <v>2011</v>
      </c>
      <c r="C803" s="1">
        <v>285000</v>
      </c>
      <c r="D803">
        <v>50000</v>
      </c>
      <c r="E803" t="s">
        <v>14</v>
      </c>
      <c r="F803" t="s">
        <v>25</v>
      </c>
      <c r="G803" t="s">
        <v>12</v>
      </c>
      <c r="H803" t="s">
        <v>126</v>
      </c>
      <c r="I803">
        <f t="shared" si="96"/>
        <v>2776</v>
      </c>
      <c r="J803">
        <f t="shared" si="97"/>
        <v>15</v>
      </c>
      <c r="K803" t="str">
        <f t="shared" si="98"/>
        <v>budget</v>
      </c>
      <c r="L803" s="1">
        <f t="shared" si="99"/>
        <v>463106.33753602306</v>
      </c>
      <c r="M803" cm="1">
        <f t="array" ref="M803">SUM(COUNTIF(E803:E4379,{"Petrol","Diesel","CNG","LPG","Electric"}))</f>
        <v>2776</v>
      </c>
      <c r="N803">
        <f t="shared" si="100"/>
        <v>2776</v>
      </c>
      <c r="O803" cm="1">
        <f t="array" ref="O803">SUM(COUNTIF(F803:F4379,{"Individual","Dealer","Trustmark Dealer"}))</f>
        <v>2776</v>
      </c>
      <c r="P803">
        <f t="shared" si="101"/>
        <v>1902</v>
      </c>
      <c r="Q803">
        <f t="shared" si="102"/>
        <v>0.60806916426512969</v>
      </c>
      <c r="R803" s="16">
        <f t="shared" si="103"/>
        <v>1209459.3588442388</v>
      </c>
    </row>
    <row r="804" spans="1:18" x14ac:dyDescent="0.3">
      <c r="A804" t="s">
        <v>277</v>
      </c>
      <c r="B804">
        <v>2012</v>
      </c>
      <c r="C804" s="1">
        <v>155000</v>
      </c>
      <c r="D804">
        <v>19077</v>
      </c>
      <c r="E804" t="s">
        <v>10</v>
      </c>
      <c r="F804" t="s">
        <v>25</v>
      </c>
      <c r="G804" t="s">
        <v>12</v>
      </c>
      <c r="H804" t="s">
        <v>126</v>
      </c>
      <c r="I804">
        <f t="shared" si="96"/>
        <v>2775</v>
      </c>
      <c r="J804">
        <f t="shared" si="97"/>
        <v>14</v>
      </c>
      <c r="K804" t="str">
        <f t="shared" si="98"/>
        <v>budget</v>
      </c>
      <c r="L804" s="1">
        <f t="shared" si="99"/>
        <v>463170.52</v>
      </c>
      <c r="M804" cm="1">
        <f t="array" ref="M804">SUM(COUNTIF(E804:E4380,{"Petrol","Diesel","CNG","LPG","Electric"}))</f>
        <v>2775</v>
      </c>
      <c r="N804">
        <f t="shared" si="100"/>
        <v>2775</v>
      </c>
      <c r="O804" cm="1">
        <f t="array" ref="O804">SUM(COUNTIF(F804:F4380,{"Individual","Dealer","Trustmark Dealer"}))</f>
        <v>2775</v>
      </c>
      <c r="P804">
        <f t="shared" si="101"/>
        <v>1901</v>
      </c>
      <c r="Q804">
        <f t="shared" si="102"/>
        <v>0.60828828828828829</v>
      </c>
      <c r="R804" s="16">
        <f t="shared" si="103"/>
        <v>1209677.816629824</v>
      </c>
    </row>
    <row r="805" spans="1:18" x14ac:dyDescent="0.3">
      <c r="A805" t="s">
        <v>673</v>
      </c>
      <c r="B805">
        <v>2016</v>
      </c>
      <c r="C805" s="1">
        <v>210000</v>
      </c>
      <c r="D805">
        <v>30000</v>
      </c>
      <c r="E805" t="s">
        <v>10</v>
      </c>
      <c r="F805" t="s">
        <v>25</v>
      </c>
      <c r="G805" t="s">
        <v>12</v>
      </c>
      <c r="H805" t="s">
        <v>121</v>
      </c>
      <c r="I805">
        <f t="shared" si="96"/>
        <v>2774</v>
      </c>
      <c r="J805">
        <f t="shared" si="97"/>
        <v>10</v>
      </c>
      <c r="K805" t="str">
        <f t="shared" si="98"/>
        <v>budget</v>
      </c>
      <c r="L805" s="1">
        <f t="shared" si="99"/>
        <v>463281.61247296323</v>
      </c>
      <c r="M805" cm="1">
        <f t="array" ref="M805">SUM(COUNTIF(E805:E4381,{"Petrol","Diesel","CNG","LPG","Electric"}))</f>
        <v>2774</v>
      </c>
      <c r="N805">
        <f t="shared" si="100"/>
        <v>2774</v>
      </c>
      <c r="O805" cm="1">
        <f t="array" ref="O805">SUM(COUNTIF(F805:F4381,{"Individual","Dealer","Trustmark Dealer"}))</f>
        <v>2774</v>
      </c>
      <c r="P805">
        <f t="shared" si="101"/>
        <v>1900</v>
      </c>
      <c r="Q805">
        <f t="shared" si="102"/>
        <v>0.60850757029560198</v>
      </c>
      <c r="R805" s="16">
        <f t="shared" si="103"/>
        <v>1209811.8508189481</v>
      </c>
    </row>
    <row r="806" spans="1:18" x14ac:dyDescent="0.3">
      <c r="A806" t="s">
        <v>163</v>
      </c>
      <c r="B806">
        <v>2009</v>
      </c>
      <c r="C806" s="1">
        <v>140000</v>
      </c>
      <c r="D806">
        <v>80000</v>
      </c>
      <c r="E806" t="s">
        <v>10</v>
      </c>
      <c r="F806" t="s">
        <v>25</v>
      </c>
      <c r="G806" t="s">
        <v>12</v>
      </c>
      <c r="H806" t="s">
        <v>126</v>
      </c>
      <c r="I806">
        <f t="shared" si="96"/>
        <v>2773</v>
      </c>
      <c r="J806">
        <f t="shared" si="97"/>
        <v>17</v>
      </c>
      <c r="K806" t="str">
        <f t="shared" si="98"/>
        <v>budget</v>
      </c>
      <c r="L806" s="1">
        <f t="shared" si="99"/>
        <v>463372.95095564373</v>
      </c>
      <c r="M806" cm="1">
        <f t="array" ref="M806">SUM(COUNTIF(E806:E4382,{"Petrol","Diesel","CNG","LPG","Electric"}))</f>
        <v>2773</v>
      </c>
      <c r="N806">
        <f t="shared" si="100"/>
        <v>2773</v>
      </c>
      <c r="O806" cm="1">
        <f t="array" ref="O806">SUM(COUNTIF(F806:F4382,{"Individual","Dealer","Trustmark Dealer"}))</f>
        <v>2773</v>
      </c>
      <c r="P806">
        <f t="shared" si="101"/>
        <v>1900</v>
      </c>
      <c r="Q806">
        <f t="shared" si="102"/>
        <v>0.6083663901911287</v>
      </c>
      <c r="R806" s="16">
        <f t="shared" si="103"/>
        <v>1209904.3585045654</v>
      </c>
    </row>
    <row r="807" spans="1:18" x14ac:dyDescent="0.3">
      <c r="A807" t="s">
        <v>674</v>
      </c>
      <c r="B807">
        <v>2015</v>
      </c>
      <c r="C807" s="1">
        <v>940000</v>
      </c>
      <c r="D807">
        <v>128000</v>
      </c>
      <c r="E807" t="s">
        <v>14</v>
      </c>
      <c r="F807" t="s">
        <v>25</v>
      </c>
      <c r="G807" t="s">
        <v>12</v>
      </c>
      <c r="H807" t="s">
        <v>121</v>
      </c>
      <c r="I807">
        <f t="shared" si="96"/>
        <v>2772</v>
      </c>
      <c r="J807">
        <f t="shared" si="97"/>
        <v>11</v>
      </c>
      <c r="K807" t="str">
        <f t="shared" si="98"/>
        <v>medium</v>
      </c>
      <c r="L807" s="1">
        <f t="shared" si="99"/>
        <v>463489.60786435788</v>
      </c>
      <c r="M807" cm="1">
        <f t="array" ref="M807">SUM(COUNTIF(E807:E4383,{"Petrol","Diesel","CNG","LPG","Electric"}))</f>
        <v>2772</v>
      </c>
      <c r="N807">
        <f t="shared" si="100"/>
        <v>2772</v>
      </c>
      <c r="O807" cm="1">
        <f t="array" ref="O807">SUM(COUNTIF(F807:F4383,{"Individual","Dealer","Trustmark Dealer"}))</f>
        <v>2772</v>
      </c>
      <c r="P807">
        <f t="shared" si="101"/>
        <v>1899</v>
      </c>
      <c r="Q807">
        <f t="shared" si="102"/>
        <v>0.60858585858585856</v>
      </c>
      <c r="R807" s="16">
        <f t="shared" si="103"/>
        <v>1210050.1577736081</v>
      </c>
    </row>
    <row r="808" spans="1:18" x14ac:dyDescent="0.3">
      <c r="A808" t="s">
        <v>675</v>
      </c>
      <c r="B808">
        <v>2013</v>
      </c>
      <c r="C808" s="1">
        <v>750000</v>
      </c>
      <c r="D808">
        <v>80000</v>
      </c>
      <c r="E808" t="s">
        <v>14</v>
      </c>
      <c r="F808" t="s">
        <v>25</v>
      </c>
      <c r="G808" t="s">
        <v>12</v>
      </c>
      <c r="H808" t="s">
        <v>121</v>
      </c>
      <c r="I808">
        <f t="shared" si="96"/>
        <v>2771</v>
      </c>
      <c r="J808">
        <f t="shared" si="97"/>
        <v>13</v>
      </c>
      <c r="K808" t="str">
        <f t="shared" si="98"/>
        <v>medium</v>
      </c>
      <c r="L808" s="1">
        <f t="shared" si="99"/>
        <v>463317.64453265967</v>
      </c>
      <c r="M808" cm="1">
        <f t="array" ref="M808">SUM(COUNTIF(E808:E4384,{"Petrol","Diesel","CNG","LPG","Electric"}))</f>
        <v>2771</v>
      </c>
      <c r="N808">
        <f t="shared" si="100"/>
        <v>2771</v>
      </c>
      <c r="O808" cm="1">
        <f t="array" ref="O808">SUM(COUNTIF(F808:F4384,{"Individual","Dealer","Trustmark Dealer"}))</f>
        <v>2771</v>
      </c>
      <c r="P808">
        <f t="shared" si="101"/>
        <v>1898</v>
      </c>
      <c r="Q808">
        <f t="shared" si="102"/>
        <v>0.60844460483579932</v>
      </c>
      <c r="R808" s="16">
        <f t="shared" si="103"/>
        <v>1209804.0569471077</v>
      </c>
    </row>
    <row r="809" spans="1:18" x14ac:dyDescent="0.3">
      <c r="A809" t="s">
        <v>385</v>
      </c>
      <c r="B809">
        <v>2016</v>
      </c>
      <c r="C809" s="1">
        <v>610000</v>
      </c>
      <c r="D809">
        <v>100000</v>
      </c>
      <c r="E809" t="s">
        <v>14</v>
      </c>
      <c r="F809" t="s">
        <v>25</v>
      </c>
      <c r="G809" t="s">
        <v>12</v>
      </c>
      <c r="H809" t="s">
        <v>121</v>
      </c>
      <c r="I809">
        <f t="shared" si="96"/>
        <v>2770</v>
      </c>
      <c r="J809">
        <f t="shared" si="97"/>
        <v>10</v>
      </c>
      <c r="K809" t="str">
        <f t="shared" si="98"/>
        <v>medium</v>
      </c>
      <c r="L809" s="1">
        <f t="shared" si="99"/>
        <v>463214.14909747295</v>
      </c>
      <c r="M809" cm="1">
        <f t="array" ref="M809">SUM(COUNTIF(E809:E4385,{"Petrol","Diesel","CNG","LPG","Electric"}))</f>
        <v>2770</v>
      </c>
      <c r="N809">
        <f t="shared" si="100"/>
        <v>2770</v>
      </c>
      <c r="O809" cm="1">
        <f t="array" ref="O809">SUM(COUNTIF(F809:F4385,{"Individual","Dealer","Trustmark Dealer"}))</f>
        <v>2770</v>
      </c>
      <c r="P809">
        <f t="shared" si="101"/>
        <v>1897</v>
      </c>
      <c r="Q809">
        <f t="shared" si="102"/>
        <v>0.60830324909747291</v>
      </c>
      <c r="R809" s="16">
        <f t="shared" si="103"/>
        <v>1209692.549727388</v>
      </c>
    </row>
    <row r="810" spans="1:18" x14ac:dyDescent="0.3">
      <c r="A810" t="s">
        <v>676</v>
      </c>
      <c r="B810">
        <v>2015</v>
      </c>
      <c r="C810" s="1">
        <v>450000</v>
      </c>
      <c r="D810">
        <v>50000</v>
      </c>
      <c r="E810" t="s">
        <v>14</v>
      </c>
      <c r="F810" t="s">
        <v>25</v>
      </c>
      <c r="G810" t="s">
        <v>12</v>
      </c>
      <c r="H810" t="s">
        <v>121</v>
      </c>
      <c r="I810">
        <f t="shared" si="96"/>
        <v>2769</v>
      </c>
      <c r="J810">
        <f t="shared" si="97"/>
        <v>11</v>
      </c>
      <c r="K810" t="str">
        <f t="shared" si="98"/>
        <v>budget</v>
      </c>
      <c r="L810" s="1">
        <f t="shared" si="99"/>
        <v>463161.13867822319</v>
      </c>
      <c r="M810" cm="1">
        <f t="array" ref="M810">SUM(COUNTIF(E810:E4386,{"Petrol","Diesel","CNG","LPG","Electric"}))</f>
        <v>2769</v>
      </c>
      <c r="N810">
        <f t="shared" si="100"/>
        <v>2769</v>
      </c>
      <c r="O810" cm="1">
        <f t="array" ref="O810">SUM(COUNTIF(F810:F4386,{"Individual","Dealer","Trustmark Dealer"}))</f>
        <v>2769</v>
      </c>
      <c r="P810">
        <f t="shared" si="101"/>
        <v>1897</v>
      </c>
      <c r="Q810">
        <f t="shared" si="102"/>
        <v>0.60816179126038283</v>
      </c>
      <c r="R810" s="16">
        <f t="shared" si="103"/>
        <v>1209680.3864917196</v>
      </c>
    </row>
    <row r="811" spans="1:18" x14ac:dyDescent="0.3">
      <c r="A811" t="s">
        <v>392</v>
      </c>
      <c r="B811">
        <v>2012</v>
      </c>
      <c r="C811" s="1">
        <v>409999</v>
      </c>
      <c r="D811">
        <v>56000</v>
      </c>
      <c r="E811" t="s">
        <v>14</v>
      </c>
      <c r="F811" t="s">
        <v>25</v>
      </c>
      <c r="G811" t="s">
        <v>12</v>
      </c>
      <c r="H811" t="s">
        <v>121</v>
      </c>
      <c r="I811">
        <f t="shared" si="96"/>
        <v>2768</v>
      </c>
      <c r="J811">
        <f t="shared" si="97"/>
        <v>14</v>
      </c>
      <c r="K811" t="str">
        <f t="shared" si="98"/>
        <v>budget</v>
      </c>
      <c r="L811" s="1">
        <f t="shared" si="99"/>
        <v>463165.89342485549</v>
      </c>
      <c r="M811" cm="1">
        <f t="array" ref="M811">SUM(COUNTIF(E811:E4387,{"Petrol","Diesel","CNG","LPG","Electric"}))</f>
        <v>2768</v>
      </c>
      <c r="N811">
        <f t="shared" si="100"/>
        <v>2768</v>
      </c>
      <c r="O811" cm="1">
        <f t="array" ref="O811">SUM(COUNTIF(F811:F4387,{"Individual","Dealer","Trustmark Dealer"}))</f>
        <v>2768</v>
      </c>
      <c r="P811">
        <f t="shared" si="101"/>
        <v>1896</v>
      </c>
      <c r="Q811">
        <f t="shared" si="102"/>
        <v>0.60802023121387283</v>
      </c>
      <c r="R811" s="16">
        <f t="shared" si="103"/>
        <v>1209782.0039626863</v>
      </c>
    </row>
    <row r="812" spans="1:18" x14ac:dyDescent="0.3">
      <c r="A812" t="s">
        <v>634</v>
      </c>
      <c r="B812">
        <v>2018</v>
      </c>
      <c r="C812" s="1">
        <v>100000</v>
      </c>
      <c r="D812">
        <v>21302</v>
      </c>
      <c r="E812" t="s">
        <v>10</v>
      </c>
      <c r="F812" t="s">
        <v>25</v>
      </c>
      <c r="G812" t="s">
        <v>12</v>
      </c>
      <c r="H812" t="s">
        <v>121</v>
      </c>
      <c r="I812">
        <f t="shared" si="96"/>
        <v>2767</v>
      </c>
      <c r="J812">
        <f t="shared" si="97"/>
        <v>8</v>
      </c>
      <c r="K812" t="str">
        <f t="shared" si="98"/>
        <v>budget</v>
      </c>
      <c r="L812" s="1">
        <f t="shared" si="99"/>
        <v>463185.10805926996</v>
      </c>
      <c r="M812" cm="1">
        <f t="array" ref="M812">SUM(COUNTIF(E812:E4388,{"Petrol","Diesel","CNG","LPG","Electric"}))</f>
        <v>2767</v>
      </c>
      <c r="N812">
        <f t="shared" si="100"/>
        <v>2767</v>
      </c>
      <c r="O812" cm="1">
        <f t="array" ref="O812">SUM(COUNTIF(F812:F4388,{"Individual","Dealer","Trustmark Dealer"}))</f>
        <v>2767</v>
      </c>
      <c r="P812">
        <f t="shared" si="101"/>
        <v>1895</v>
      </c>
      <c r="Q812">
        <f t="shared" si="102"/>
        <v>0.60787856884712688</v>
      </c>
      <c r="R812" s="16">
        <f t="shared" si="103"/>
        <v>1209912.2365474906</v>
      </c>
    </row>
    <row r="813" spans="1:18" x14ac:dyDescent="0.3">
      <c r="A813" t="s">
        <v>411</v>
      </c>
      <c r="B813">
        <v>2018</v>
      </c>
      <c r="C813" s="1">
        <v>300000</v>
      </c>
      <c r="D813">
        <v>10500</v>
      </c>
      <c r="E813" t="s">
        <v>10</v>
      </c>
      <c r="F813" t="s">
        <v>25</v>
      </c>
      <c r="G813" t="s">
        <v>12</v>
      </c>
      <c r="H813" t="s">
        <v>121</v>
      </c>
      <c r="I813">
        <f t="shared" si="96"/>
        <v>2766</v>
      </c>
      <c r="J813">
        <f t="shared" si="97"/>
        <v>8</v>
      </c>
      <c r="K813" t="str">
        <f t="shared" si="98"/>
        <v>budget</v>
      </c>
      <c r="L813" s="1">
        <f t="shared" si="99"/>
        <v>463316.41142443963</v>
      </c>
      <c r="M813" cm="1">
        <f t="array" ref="M813">SUM(COUNTIF(E813:E4389,{"Petrol","Diesel","CNG","LPG","Electric"}))</f>
        <v>2766</v>
      </c>
      <c r="N813">
        <f t="shared" si="100"/>
        <v>2766</v>
      </c>
      <c r="O813" cm="1">
        <f t="array" ref="O813">SUM(COUNTIF(F813:F4389,{"Individual","Dealer","Trustmark Dealer"}))</f>
        <v>2766</v>
      </c>
      <c r="P813">
        <f t="shared" si="101"/>
        <v>1895</v>
      </c>
      <c r="Q813">
        <f t="shared" si="102"/>
        <v>0.60773680404916852</v>
      </c>
      <c r="R813" s="16">
        <f t="shared" si="103"/>
        <v>1210088.6525327477</v>
      </c>
    </row>
    <row r="814" spans="1:18" x14ac:dyDescent="0.3">
      <c r="A814" t="s">
        <v>677</v>
      </c>
      <c r="B814">
        <v>2013</v>
      </c>
      <c r="C814" s="1">
        <v>400000</v>
      </c>
      <c r="D814">
        <v>107000</v>
      </c>
      <c r="E814" t="s">
        <v>14</v>
      </c>
      <c r="F814" t="s">
        <v>25</v>
      </c>
      <c r="G814" t="s">
        <v>12</v>
      </c>
      <c r="H814" t="s">
        <v>121</v>
      </c>
      <c r="I814">
        <f t="shared" si="96"/>
        <v>2765</v>
      </c>
      <c r="J814">
        <f t="shared" si="97"/>
        <v>13</v>
      </c>
      <c r="K814" t="str">
        <f t="shared" si="98"/>
        <v>budget</v>
      </c>
      <c r="L814" s="1">
        <f t="shared" si="99"/>
        <v>463375.47703435807</v>
      </c>
      <c r="M814" cm="1">
        <f t="array" ref="M814">SUM(COUNTIF(E814:E4390,{"Petrol","Diesel","CNG","LPG","Electric"}))</f>
        <v>2765</v>
      </c>
      <c r="N814">
        <f t="shared" si="100"/>
        <v>2765</v>
      </c>
      <c r="O814" cm="1">
        <f t="array" ref="O814">SUM(COUNTIF(F814:F4390,{"Individual","Dealer","Trustmark Dealer"}))</f>
        <v>2765</v>
      </c>
      <c r="P814">
        <f t="shared" si="101"/>
        <v>1895</v>
      </c>
      <c r="Q814">
        <f t="shared" si="102"/>
        <v>0.60759493670886078</v>
      </c>
      <c r="R814" s="16">
        <f t="shared" si="103"/>
        <v>1210113.2455765377</v>
      </c>
    </row>
    <row r="815" spans="1:18" x14ac:dyDescent="0.3">
      <c r="A815" t="s">
        <v>185</v>
      </c>
      <c r="B815">
        <v>2010</v>
      </c>
      <c r="C815" s="1">
        <v>210000</v>
      </c>
      <c r="D815">
        <v>60000</v>
      </c>
      <c r="E815" t="s">
        <v>10</v>
      </c>
      <c r="F815" t="s">
        <v>25</v>
      </c>
      <c r="G815" t="s">
        <v>12</v>
      </c>
      <c r="H815" t="s">
        <v>126</v>
      </c>
      <c r="I815">
        <f t="shared" si="96"/>
        <v>2764</v>
      </c>
      <c r="J815">
        <f t="shared" si="97"/>
        <v>16</v>
      </c>
      <c r="K815" t="str">
        <f t="shared" si="98"/>
        <v>budget</v>
      </c>
      <c r="L815" s="1">
        <f t="shared" si="99"/>
        <v>463398.40593342984</v>
      </c>
      <c r="M815" cm="1">
        <f t="array" ref="M815">SUM(COUNTIF(E815:E4391,{"Petrol","Diesel","CNG","LPG","Electric"}))</f>
        <v>2764</v>
      </c>
      <c r="N815">
        <f t="shared" si="100"/>
        <v>2764</v>
      </c>
      <c r="O815" cm="1">
        <f t="array" ref="O815">SUM(COUNTIF(F815:F4391,{"Individual","Dealer","Trustmark Dealer"}))</f>
        <v>2764</v>
      </c>
      <c r="P815">
        <f t="shared" si="101"/>
        <v>1894</v>
      </c>
      <c r="Q815">
        <f t="shared" si="102"/>
        <v>0.6074529667149059</v>
      </c>
      <c r="R815" s="16">
        <f t="shared" si="103"/>
        <v>1210250.7854727162</v>
      </c>
    </row>
    <row r="816" spans="1:18" x14ac:dyDescent="0.3">
      <c r="A816" t="s">
        <v>678</v>
      </c>
      <c r="B816">
        <v>2006</v>
      </c>
      <c r="C816" s="1">
        <v>90000</v>
      </c>
      <c r="D816">
        <v>120000</v>
      </c>
      <c r="E816" t="s">
        <v>10</v>
      </c>
      <c r="F816" t="s">
        <v>25</v>
      </c>
      <c r="G816" t="s">
        <v>12</v>
      </c>
      <c r="H816" t="s">
        <v>126</v>
      </c>
      <c r="I816">
        <f t="shared" si="96"/>
        <v>2763</v>
      </c>
      <c r="J816">
        <f t="shared" si="97"/>
        <v>20</v>
      </c>
      <c r="K816" t="str">
        <f t="shared" si="98"/>
        <v>budget</v>
      </c>
      <c r="L816" s="1">
        <f t="shared" si="99"/>
        <v>463490.11726384365</v>
      </c>
      <c r="M816" cm="1">
        <f t="array" ref="M816">SUM(COUNTIF(E816:E4392,{"Petrol","Diesel","CNG","LPG","Electric"}))</f>
        <v>2763</v>
      </c>
      <c r="N816">
        <f t="shared" si="100"/>
        <v>2763</v>
      </c>
      <c r="O816" cm="1">
        <f t="array" ref="O816">SUM(COUNTIF(F816:F4392,{"Individual","Dealer","Trustmark Dealer"}))</f>
        <v>2763</v>
      </c>
      <c r="P816">
        <f t="shared" si="101"/>
        <v>1893</v>
      </c>
      <c r="Q816">
        <f t="shared" si="102"/>
        <v>0.60767281939920381</v>
      </c>
      <c r="R816" s="16">
        <f t="shared" si="103"/>
        <v>1210343.9090995255</v>
      </c>
    </row>
    <row r="817" spans="1:18" x14ac:dyDescent="0.3">
      <c r="A817" t="s">
        <v>605</v>
      </c>
      <c r="B817">
        <v>2010</v>
      </c>
      <c r="C817" s="1">
        <v>222000</v>
      </c>
      <c r="D817">
        <v>70000</v>
      </c>
      <c r="E817" t="s">
        <v>10</v>
      </c>
      <c r="F817" t="s">
        <v>25</v>
      </c>
      <c r="G817" t="s">
        <v>12</v>
      </c>
      <c r="H817" t="s">
        <v>121</v>
      </c>
      <c r="I817">
        <f t="shared" si="96"/>
        <v>2762</v>
      </c>
      <c r="J817">
        <f t="shared" si="97"/>
        <v>16</v>
      </c>
      <c r="K817" t="str">
        <f t="shared" si="98"/>
        <v>budget</v>
      </c>
      <c r="L817" s="1">
        <f t="shared" si="99"/>
        <v>463625.3417813179</v>
      </c>
      <c r="M817" cm="1">
        <f t="array" ref="M817">SUM(COUNTIF(E817:E4393,{"Petrol","Diesel","CNG","LPG","Electric"}))</f>
        <v>2762</v>
      </c>
      <c r="N817">
        <f t="shared" si="100"/>
        <v>2762</v>
      </c>
      <c r="O817" cm="1">
        <f t="array" ref="O817">SUM(COUNTIF(F817:F4393,{"Individual","Dealer","Trustmark Dealer"}))</f>
        <v>2762</v>
      </c>
      <c r="P817">
        <f t="shared" si="101"/>
        <v>1892</v>
      </c>
      <c r="Q817">
        <f t="shared" si="102"/>
        <v>0.60789283128167992</v>
      </c>
      <c r="R817" s="16">
        <f t="shared" si="103"/>
        <v>1210528.5683297268</v>
      </c>
    </row>
    <row r="818" spans="1:18" x14ac:dyDescent="0.3">
      <c r="A818" t="s">
        <v>354</v>
      </c>
      <c r="B818">
        <v>2015</v>
      </c>
      <c r="C818" s="1">
        <v>240000</v>
      </c>
      <c r="D818">
        <v>50000</v>
      </c>
      <c r="E818" t="s">
        <v>10</v>
      </c>
      <c r="F818" t="s">
        <v>25</v>
      </c>
      <c r="G818" t="s">
        <v>12</v>
      </c>
      <c r="H818" t="s">
        <v>126</v>
      </c>
      <c r="I818">
        <f t="shared" si="96"/>
        <v>2761</v>
      </c>
      <c r="J818">
        <f t="shared" si="97"/>
        <v>11</v>
      </c>
      <c r="K818" t="str">
        <f t="shared" si="98"/>
        <v>budget</v>
      </c>
      <c r="L818" s="1">
        <f t="shared" si="99"/>
        <v>463712.85548714234</v>
      </c>
      <c r="M818" cm="1">
        <f t="array" ref="M818">SUM(COUNTIF(E818:E4394,{"Petrol","Diesel","CNG","LPG","Electric"}))</f>
        <v>2761</v>
      </c>
      <c r="N818">
        <f t="shared" si="100"/>
        <v>2761</v>
      </c>
      <c r="O818" cm="1">
        <f t="array" ref="O818">SUM(COUNTIF(F818:F4394,{"Individual","Dealer","Trustmark Dealer"}))</f>
        <v>2761</v>
      </c>
      <c r="P818">
        <f t="shared" si="101"/>
        <v>1891</v>
      </c>
      <c r="Q818">
        <f t="shared" si="102"/>
        <v>0.60775081492212968</v>
      </c>
      <c r="R818" s="16">
        <f t="shared" si="103"/>
        <v>1210612.8992965594</v>
      </c>
    </row>
    <row r="819" spans="1:18" x14ac:dyDescent="0.3">
      <c r="A819" t="s">
        <v>392</v>
      </c>
      <c r="B819">
        <v>2013</v>
      </c>
      <c r="C819" s="1">
        <v>450000</v>
      </c>
      <c r="D819">
        <v>70000</v>
      </c>
      <c r="E819" t="s">
        <v>14</v>
      </c>
      <c r="F819" t="s">
        <v>25</v>
      </c>
      <c r="G819" t="s">
        <v>12</v>
      </c>
      <c r="H819" t="s">
        <v>126</v>
      </c>
      <c r="I819">
        <f t="shared" si="96"/>
        <v>2760</v>
      </c>
      <c r="J819">
        <f t="shared" si="97"/>
        <v>13</v>
      </c>
      <c r="K819" t="str">
        <f t="shared" si="98"/>
        <v>budget</v>
      </c>
      <c r="L819" s="1">
        <f t="shared" si="99"/>
        <v>463793.91086956521</v>
      </c>
      <c r="M819" cm="1">
        <f t="array" ref="M819">SUM(COUNTIF(E819:E4395,{"Petrol","Diesel","CNG","LPG","Electric"}))</f>
        <v>2760</v>
      </c>
      <c r="N819">
        <f t="shared" si="100"/>
        <v>2760</v>
      </c>
      <c r="O819" cm="1">
        <f t="array" ref="O819">SUM(COUNTIF(F819:F4395,{"Individual","Dealer","Trustmark Dealer"}))</f>
        <v>2760</v>
      </c>
      <c r="P819">
        <f t="shared" si="101"/>
        <v>1890</v>
      </c>
      <c r="Q819">
        <f t="shared" si="102"/>
        <v>0.60797101449275359</v>
      </c>
      <c r="R819" s="16">
        <f t="shared" si="103"/>
        <v>1210683.6289376358</v>
      </c>
    </row>
    <row r="820" spans="1:18" x14ac:dyDescent="0.3">
      <c r="A820" t="s">
        <v>679</v>
      </c>
      <c r="B820">
        <v>2012</v>
      </c>
      <c r="C820" s="1">
        <v>735000</v>
      </c>
      <c r="D820">
        <v>55300</v>
      </c>
      <c r="E820" t="s">
        <v>14</v>
      </c>
      <c r="F820" t="s">
        <v>11</v>
      </c>
      <c r="G820" t="s">
        <v>19</v>
      </c>
      <c r="H820" t="s">
        <v>121</v>
      </c>
      <c r="I820">
        <f t="shared" si="96"/>
        <v>2759</v>
      </c>
      <c r="J820">
        <f t="shared" si="97"/>
        <v>14</v>
      </c>
      <c r="K820" t="str">
        <f t="shared" si="98"/>
        <v>medium</v>
      </c>
      <c r="L820" s="1">
        <f t="shared" si="99"/>
        <v>463798.9104748097</v>
      </c>
      <c r="M820" cm="1">
        <f t="array" ref="M820">SUM(COUNTIF(E820:E4396,{"Petrol","Diesel","CNG","LPG","Electric"}))</f>
        <v>2759</v>
      </c>
      <c r="N820">
        <f t="shared" si="100"/>
        <v>2759</v>
      </c>
      <c r="O820" cm="1">
        <f t="array" ref="O820">SUM(COUNTIF(F820:F4396,{"Individual","Dealer","Trustmark Dealer"}))</f>
        <v>2759</v>
      </c>
      <c r="P820">
        <f t="shared" si="101"/>
        <v>1889</v>
      </c>
      <c r="Q820">
        <f t="shared" si="102"/>
        <v>0.6081913736861182</v>
      </c>
      <c r="R820" s="16">
        <f t="shared" si="103"/>
        <v>1210785.7269804948</v>
      </c>
    </row>
    <row r="821" spans="1:18" x14ac:dyDescent="0.3">
      <c r="A821" t="s">
        <v>680</v>
      </c>
      <c r="B821">
        <v>2012</v>
      </c>
      <c r="C821" s="1">
        <v>285000</v>
      </c>
      <c r="D821">
        <v>74300</v>
      </c>
      <c r="E821" t="s">
        <v>14</v>
      </c>
      <c r="F821" t="s">
        <v>11</v>
      </c>
      <c r="G821" t="s">
        <v>12</v>
      </c>
      <c r="H821" t="s">
        <v>121</v>
      </c>
      <c r="I821">
        <f t="shared" si="96"/>
        <v>2758</v>
      </c>
      <c r="J821">
        <f t="shared" si="97"/>
        <v>14</v>
      </c>
      <c r="K821" t="str">
        <f t="shared" si="98"/>
        <v>budget</v>
      </c>
      <c r="L821" s="1">
        <f t="shared" si="99"/>
        <v>463700.57795503986</v>
      </c>
      <c r="M821" cm="1">
        <f t="array" ref="M821">SUM(COUNTIF(E821:E4397,{"Petrol","Diesel","CNG","LPG","Electric"}))</f>
        <v>2758</v>
      </c>
      <c r="N821">
        <f t="shared" si="100"/>
        <v>2758</v>
      </c>
      <c r="O821" cm="1">
        <f t="array" ref="O821">SUM(COUNTIF(F821:F4397,{"Individual","Dealer","Trustmark Dealer"}))</f>
        <v>2758</v>
      </c>
      <c r="P821">
        <f t="shared" si="101"/>
        <v>1888</v>
      </c>
      <c r="Q821">
        <f t="shared" si="102"/>
        <v>0.60804931109499638</v>
      </c>
      <c r="R821" s="16">
        <f t="shared" si="103"/>
        <v>1210684.6896425304</v>
      </c>
    </row>
    <row r="822" spans="1:18" x14ac:dyDescent="0.3">
      <c r="A822" t="s">
        <v>681</v>
      </c>
      <c r="B822">
        <v>2010</v>
      </c>
      <c r="C822" s="1">
        <v>350000</v>
      </c>
      <c r="D822">
        <v>48781</v>
      </c>
      <c r="E822" t="s">
        <v>10</v>
      </c>
      <c r="F822" t="s">
        <v>11</v>
      </c>
      <c r="G822" t="s">
        <v>12</v>
      </c>
      <c r="H822" t="s">
        <v>121</v>
      </c>
      <c r="I822">
        <f t="shared" si="96"/>
        <v>2757</v>
      </c>
      <c r="J822">
        <f t="shared" si="97"/>
        <v>16</v>
      </c>
      <c r="K822" t="str">
        <f t="shared" si="98"/>
        <v>budget</v>
      </c>
      <c r="L822" s="1">
        <f t="shared" si="99"/>
        <v>463765.39499455929</v>
      </c>
      <c r="M822" cm="1">
        <f t="array" ref="M822">SUM(COUNTIF(E822:E4398,{"Petrol","Diesel","CNG","LPG","Electric"}))</f>
        <v>2757</v>
      </c>
      <c r="N822">
        <f t="shared" si="100"/>
        <v>2757</v>
      </c>
      <c r="O822" cm="1">
        <f t="array" ref="O822">SUM(COUNTIF(F822:F4398,{"Individual","Dealer","Trustmark Dealer"}))</f>
        <v>2757</v>
      </c>
      <c r="P822">
        <f t="shared" si="101"/>
        <v>1887</v>
      </c>
      <c r="Q822">
        <f t="shared" si="102"/>
        <v>0.60790714544795066</v>
      </c>
      <c r="R822" s="16">
        <f t="shared" si="103"/>
        <v>1210904.7072120064</v>
      </c>
    </row>
    <row r="823" spans="1:18" x14ac:dyDescent="0.3">
      <c r="A823" t="s">
        <v>682</v>
      </c>
      <c r="B823">
        <v>2010</v>
      </c>
      <c r="C823" s="1">
        <v>290000</v>
      </c>
      <c r="D823">
        <v>87620</v>
      </c>
      <c r="E823" t="s">
        <v>14</v>
      </c>
      <c r="F823" t="s">
        <v>11</v>
      </c>
      <c r="G823" t="s">
        <v>19</v>
      </c>
      <c r="H823" t="s">
        <v>121</v>
      </c>
      <c r="I823">
        <f t="shared" si="96"/>
        <v>2756</v>
      </c>
      <c r="J823">
        <f t="shared" si="97"/>
        <v>16</v>
      </c>
      <c r="K823" t="str">
        <f t="shared" si="98"/>
        <v>budget</v>
      </c>
      <c r="L823" s="1">
        <f t="shared" si="99"/>
        <v>463806.6741654572</v>
      </c>
      <c r="M823" cm="1">
        <f t="array" ref="M823">SUM(COUNTIF(E823:E4399,{"Petrol","Diesel","CNG","LPG","Electric"}))</f>
        <v>2756</v>
      </c>
      <c r="N823">
        <f t="shared" si="100"/>
        <v>2756</v>
      </c>
      <c r="O823" cm="1">
        <f t="array" ref="O823">SUM(COUNTIF(F823:F4399,{"Individual","Dealer","Trustmark Dealer"}))</f>
        <v>2756</v>
      </c>
      <c r="P823">
        <f t="shared" si="101"/>
        <v>1886</v>
      </c>
      <c r="Q823">
        <f t="shared" si="102"/>
        <v>0.60776487663280121</v>
      </c>
      <c r="R823" s="16">
        <f t="shared" si="103"/>
        <v>1210891.5753716188</v>
      </c>
    </row>
    <row r="824" spans="1:18" x14ac:dyDescent="0.3">
      <c r="A824" t="s">
        <v>683</v>
      </c>
      <c r="B824">
        <v>2017</v>
      </c>
      <c r="C824" s="1">
        <v>890000</v>
      </c>
      <c r="D824">
        <v>40219</v>
      </c>
      <c r="E824" t="s">
        <v>14</v>
      </c>
      <c r="F824" t="s">
        <v>11</v>
      </c>
      <c r="G824" t="s">
        <v>19</v>
      </c>
      <c r="H824" t="s">
        <v>121</v>
      </c>
      <c r="I824">
        <f t="shared" si="96"/>
        <v>2755</v>
      </c>
      <c r="J824">
        <f t="shared" si="97"/>
        <v>9</v>
      </c>
      <c r="K824" t="str">
        <f t="shared" si="98"/>
        <v>medium</v>
      </c>
      <c r="L824" s="1">
        <f t="shared" si="99"/>
        <v>463869.7618874773</v>
      </c>
      <c r="M824" cm="1">
        <f t="array" ref="M824">SUM(COUNTIF(E824:E4400,{"Petrol","Diesel","CNG","LPG","Electric"}))</f>
        <v>2755</v>
      </c>
      <c r="N824">
        <f t="shared" si="100"/>
        <v>2755</v>
      </c>
      <c r="O824" cm="1">
        <f t="array" ref="O824">SUM(COUNTIF(F824:F4400,{"Individual","Dealer","Trustmark Dealer"}))</f>
        <v>2755</v>
      </c>
      <c r="P824">
        <f t="shared" si="101"/>
        <v>1885</v>
      </c>
      <c r="Q824">
        <f t="shared" si="102"/>
        <v>0.60762250453720512</v>
      </c>
      <c r="R824" s="16">
        <f t="shared" si="103"/>
        <v>1211108.3358233368</v>
      </c>
    </row>
    <row r="825" spans="1:18" x14ac:dyDescent="0.3">
      <c r="A825" t="s">
        <v>562</v>
      </c>
      <c r="B825">
        <v>2011</v>
      </c>
      <c r="C825" s="1">
        <v>385000</v>
      </c>
      <c r="D825">
        <v>11473</v>
      </c>
      <c r="E825" t="s">
        <v>10</v>
      </c>
      <c r="F825" t="s">
        <v>11</v>
      </c>
      <c r="G825" t="s">
        <v>12</v>
      </c>
      <c r="H825" t="s">
        <v>121</v>
      </c>
      <c r="I825">
        <f t="shared" si="96"/>
        <v>2754</v>
      </c>
      <c r="J825">
        <f t="shared" si="97"/>
        <v>15</v>
      </c>
      <c r="K825" t="str">
        <f t="shared" si="98"/>
        <v>budget</v>
      </c>
      <c r="L825" s="1">
        <f t="shared" si="99"/>
        <v>463715.03050108935</v>
      </c>
      <c r="M825" cm="1">
        <f t="array" ref="M825">SUM(COUNTIF(E825:E4401,{"Petrol","Diesel","CNG","LPG","Electric"}))</f>
        <v>2754</v>
      </c>
      <c r="N825">
        <f t="shared" si="100"/>
        <v>2754</v>
      </c>
      <c r="O825" cm="1">
        <f t="array" ref="O825">SUM(COUNTIF(F825:F4401,{"Individual","Dealer","Trustmark Dealer"}))</f>
        <v>2754</v>
      </c>
      <c r="P825">
        <f t="shared" si="101"/>
        <v>1885</v>
      </c>
      <c r="Q825">
        <f t="shared" si="102"/>
        <v>0.6074800290486565</v>
      </c>
      <c r="R825" s="16">
        <f t="shared" si="103"/>
        <v>1210896.52838435</v>
      </c>
    </row>
    <row r="826" spans="1:18" x14ac:dyDescent="0.3">
      <c r="A826" t="s">
        <v>165</v>
      </c>
      <c r="B826">
        <v>2017</v>
      </c>
      <c r="C826" s="1">
        <v>425000</v>
      </c>
      <c r="D826">
        <v>8352</v>
      </c>
      <c r="E826" t="s">
        <v>10</v>
      </c>
      <c r="F826" t="s">
        <v>11</v>
      </c>
      <c r="G826" t="s">
        <v>12</v>
      </c>
      <c r="H826" t="s">
        <v>121</v>
      </c>
      <c r="I826">
        <f t="shared" si="96"/>
        <v>2753</v>
      </c>
      <c r="J826">
        <f t="shared" si="97"/>
        <v>9</v>
      </c>
      <c r="K826" t="str">
        <f t="shared" si="98"/>
        <v>budget</v>
      </c>
      <c r="L826" s="1">
        <f t="shared" si="99"/>
        <v>463743.62295677443</v>
      </c>
      <c r="M826" cm="1">
        <f t="array" ref="M826">SUM(COUNTIF(E826:E4402,{"Petrol","Diesel","CNG","LPG","Electric"}))</f>
        <v>2753</v>
      </c>
      <c r="N826">
        <f t="shared" si="100"/>
        <v>2753</v>
      </c>
      <c r="O826" cm="1">
        <f t="array" ref="O826">SUM(COUNTIF(F826:F4402,{"Individual","Dealer","Trustmark Dealer"}))</f>
        <v>2753</v>
      </c>
      <c r="P826">
        <f t="shared" si="101"/>
        <v>1884</v>
      </c>
      <c r="Q826">
        <f t="shared" si="102"/>
        <v>0.60733745005448603</v>
      </c>
      <c r="R826" s="16">
        <f t="shared" si="103"/>
        <v>1210856.6385121208</v>
      </c>
    </row>
    <row r="827" spans="1:18" x14ac:dyDescent="0.3">
      <c r="A827" t="s">
        <v>684</v>
      </c>
      <c r="B827">
        <v>2017</v>
      </c>
      <c r="C827" s="1">
        <v>525000</v>
      </c>
      <c r="D827">
        <v>9745</v>
      </c>
      <c r="E827" t="s">
        <v>10</v>
      </c>
      <c r="F827" t="s">
        <v>11</v>
      </c>
      <c r="G827" t="s">
        <v>19</v>
      </c>
      <c r="H827" t="s">
        <v>121</v>
      </c>
      <c r="I827">
        <f t="shared" si="96"/>
        <v>2752</v>
      </c>
      <c r="J827">
        <f t="shared" si="97"/>
        <v>9</v>
      </c>
      <c r="K827" t="str">
        <f t="shared" si="98"/>
        <v>medium</v>
      </c>
      <c r="L827" s="1">
        <f t="shared" si="99"/>
        <v>463757.70130813954</v>
      </c>
      <c r="M827" cm="1">
        <f t="array" ref="M827">SUM(COUNTIF(E827:E4403,{"Petrol","Diesel","CNG","LPG","Electric"}))</f>
        <v>2752</v>
      </c>
      <c r="N827">
        <f t="shared" si="100"/>
        <v>2752</v>
      </c>
      <c r="O827" cm="1">
        <f t="array" ref="O827">SUM(COUNTIF(F827:F4403,{"Individual","Dealer","Trustmark Dealer"}))</f>
        <v>2752</v>
      </c>
      <c r="P827">
        <f t="shared" si="101"/>
        <v>1884</v>
      </c>
      <c r="Q827">
        <f t="shared" si="102"/>
        <v>0.60719476744186052</v>
      </c>
      <c r="R827" s="16">
        <f t="shared" si="103"/>
        <v>1210786.1066064476</v>
      </c>
    </row>
    <row r="828" spans="1:18" x14ac:dyDescent="0.3">
      <c r="A828" t="s">
        <v>685</v>
      </c>
      <c r="B828">
        <v>2017</v>
      </c>
      <c r="C828" s="1">
        <v>550000</v>
      </c>
      <c r="D828">
        <v>9748</v>
      </c>
      <c r="E828" t="s">
        <v>10</v>
      </c>
      <c r="F828" t="s">
        <v>11</v>
      </c>
      <c r="G828" t="s">
        <v>12</v>
      </c>
      <c r="H828" t="s">
        <v>121</v>
      </c>
      <c r="I828">
        <f t="shared" si="96"/>
        <v>2751</v>
      </c>
      <c r="J828">
        <f t="shared" si="97"/>
        <v>9</v>
      </c>
      <c r="K828" t="str">
        <f t="shared" si="98"/>
        <v>medium</v>
      </c>
      <c r="L828" s="1">
        <f t="shared" si="99"/>
        <v>463735.43947655399</v>
      </c>
      <c r="M828" cm="1">
        <f t="array" ref="M828">SUM(COUNTIF(E828:E4404,{"Petrol","Diesel","CNG","LPG","Electric"}))</f>
        <v>2751</v>
      </c>
      <c r="N828">
        <f t="shared" si="100"/>
        <v>2751</v>
      </c>
      <c r="O828" cm="1">
        <f t="array" ref="O828">SUM(COUNTIF(F828:F4404,{"Individual","Dealer","Trustmark Dealer"}))</f>
        <v>2751</v>
      </c>
      <c r="P828">
        <f t="shared" si="101"/>
        <v>1884</v>
      </c>
      <c r="Q828">
        <f t="shared" si="102"/>
        <v>0.60705198109778258</v>
      </c>
      <c r="R828" s="16">
        <f t="shared" si="103"/>
        <v>1210638.9556772006</v>
      </c>
    </row>
    <row r="829" spans="1:18" x14ac:dyDescent="0.3">
      <c r="A829" t="s">
        <v>686</v>
      </c>
      <c r="B829">
        <v>2012</v>
      </c>
      <c r="C829" s="1">
        <v>271000</v>
      </c>
      <c r="D829">
        <v>49000</v>
      </c>
      <c r="E829" t="s">
        <v>10</v>
      </c>
      <c r="F829" t="s">
        <v>11</v>
      </c>
      <c r="G829" t="s">
        <v>12</v>
      </c>
      <c r="H829" t="s">
        <v>121</v>
      </c>
      <c r="I829">
        <f t="shared" si="96"/>
        <v>2750</v>
      </c>
      <c r="J829">
        <f t="shared" si="97"/>
        <v>14</v>
      </c>
      <c r="K829" t="str">
        <f t="shared" si="98"/>
        <v>budget</v>
      </c>
      <c r="L829" s="1">
        <f t="shared" si="99"/>
        <v>463704.07054545457</v>
      </c>
      <c r="M829" cm="1">
        <f t="array" ref="M829">SUM(COUNTIF(E829:E4405,{"Petrol","Diesel","CNG","LPG","Electric"}))</f>
        <v>2750</v>
      </c>
      <c r="N829">
        <f t="shared" si="100"/>
        <v>2750</v>
      </c>
      <c r="O829" cm="1">
        <f t="array" ref="O829">SUM(COUNTIF(F829:F4405,{"Individual","Dealer","Trustmark Dealer"}))</f>
        <v>2750</v>
      </c>
      <c r="P829">
        <f t="shared" si="101"/>
        <v>1884</v>
      </c>
      <c r="Q829">
        <f t="shared" si="102"/>
        <v>0.60690909090909095</v>
      </c>
      <c r="R829" s="16">
        <f t="shared" si="103"/>
        <v>1210472.4369823651</v>
      </c>
    </row>
    <row r="830" spans="1:18" x14ac:dyDescent="0.3">
      <c r="A830" t="s">
        <v>687</v>
      </c>
      <c r="B830">
        <v>2018</v>
      </c>
      <c r="C830" s="1">
        <v>1490000</v>
      </c>
      <c r="D830">
        <v>20694</v>
      </c>
      <c r="E830" t="s">
        <v>14</v>
      </c>
      <c r="F830" t="s">
        <v>11</v>
      </c>
      <c r="G830" t="s">
        <v>12</v>
      </c>
      <c r="H830" t="s">
        <v>121</v>
      </c>
      <c r="I830">
        <f t="shared" si="96"/>
        <v>2749</v>
      </c>
      <c r="J830">
        <f t="shared" si="97"/>
        <v>8</v>
      </c>
      <c r="K830" t="str">
        <f t="shared" si="98"/>
        <v>premimum</v>
      </c>
      <c r="L830" s="1">
        <f t="shared" si="99"/>
        <v>463774.17024372501</v>
      </c>
      <c r="M830" cm="1">
        <f t="array" ref="M830">SUM(COUNTIF(E830:E4406,{"Petrol","Diesel","CNG","LPG","Electric"}))</f>
        <v>2749</v>
      </c>
      <c r="N830">
        <f t="shared" si="100"/>
        <v>2749</v>
      </c>
      <c r="O830" cm="1">
        <f t="array" ref="O830">SUM(COUNTIF(F830:F4406,{"Individual","Dealer","Trustmark Dealer"}))</f>
        <v>2749</v>
      </c>
      <c r="P830">
        <f t="shared" si="101"/>
        <v>1883</v>
      </c>
      <c r="Q830">
        <f t="shared" si="102"/>
        <v>0.60676609676245907</v>
      </c>
      <c r="R830" s="16">
        <f t="shared" si="103"/>
        <v>1210519.4561899127</v>
      </c>
    </row>
    <row r="831" spans="1:18" x14ac:dyDescent="0.3">
      <c r="A831" t="s">
        <v>688</v>
      </c>
      <c r="B831">
        <v>2015</v>
      </c>
      <c r="C831" s="1">
        <v>490000</v>
      </c>
      <c r="D831">
        <v>31080</v>
      </c>
      <c r="E831" t="s">
        <v>10</v>
      </c>
      <c r="F831" t="s">
        <v>11</v>
      </c>
      <c r="G831" t="s">
        <v>12</v>
      </c>
      <c r="H831" t="s">
        <v>121</v>
      </c>
      <c r="I831">
        <f t="shared" si="96"/>
        <v>2748</v>
      </c>
      <c r="J831">
        <f t="shared" si="97"/>
        <v>11</v>
      </c>
      <c r="K831" t="str">
        <f t="shared" si="98"/>
        <v>budget</v>
      </c>
      <c r="L831" s="1">
        <f t="shared" si="99"/>
        <v>463400.72561863175</v>
      </c>
      <c r="M831" cm="1">
        <f t="array" ref="M831">SUM(COUNTIF(E831:E4407,{"Petrol","Diesel","CNG","LPG","Electric"}))</f>
        <v>2748</v>
      </c>
      <c r="N831">
        <f t="shared" si="100"/>
        <v>2748</v>
      </c>
      <c r="O831" cm="1">
        <f t="array" ref="O831">SUM(COUNTIF(F831:F4407,{"Individual","Dealer","Trustmark Dealer"}))</f>
        <v>2748</v>
      </c>
      <c r="P831">
        <f t="shared" si="101"/>
        <v>1883</v>
      </c>
      <c r="Q831">
        <f t="shared" si="102"/>
        <v>0.60662299854439594</v>
      </c>
      <c r="R831" s="16">
        <f t="shared" si="103"/>
        <v>1209878.1611866353</v>
      </c>
    </row>
    <row r="832" spans="1:18" x14ac:dyDescent="0.3">
      <c r="A832" t="s">
        <v>241</v>
      </c>
      <c r="B832">
        <v>2014</v>
      </c>
      <c r="C832" s="1">
        <v>260000</v>
      </c>
      <c r="D832">
        <v>37605</v>
      </c>
      <c r="E832" t="s">
        <v>10</v>
      </c>
      <c r="F832" t="s">
        <v>11</v>
      </c>
      <c r="G832" t="s">
        <v>12</v>
      </c>
      <c r="H832" t="s">
        <v>121</v>
      </c>
      <c r="I832">
        <f t="shared" si="96"/>
        <v>2747</v>
      </c>
      <c r="J832">
        <f t="shared" si="97"/>
        <v>12</v>
      </c>
      <c r="K832" t="str">
        <f t="shared" si="98"/>
        <v>budget</v>
      </c>
      <c r="L832" s="1">
        <f t="shared" si="99"/>
        <v>463391.04259191843</v>
      </c>
      <c r="M832" cm="1">
        <f t="array" ref="M832">SUM(COUNTIF(E832:E4408,{"Petrol","Diesel","CNG","LPG","Electric"}))</f>
        <v>2747</v>
      </c>
      <c r="N832">
        <f t="shared" si="100"/>
        <v>2747</v>
      </c>
      <c r="O832" cm="1">
        <f t="array" ref="O832">SUM(COUNTIF(F832:F4408,{"Individual","Dealer","Trustmark Dealer"}))</f>
        <v>2747</v>
      </c>
      <c r="P832">
        <f t="shared" si="101"/>
        <v>1882</v>
      </c>
      <c r="Q832">
        <f t="shared" si="102"/>
        <v>0.60647979614124503</v>
      </c>
      <c r="R832" s="16">
        <f t="shared" si="103"/>
        <v>1209757.3077242561</v>
      </c>
    </row>
    <row r="833" spans="1:18" x14ac:dyDescent="0.3">
      <c r="A833" t="s">
        <v>573</v>
      </c>
      <c r="B833">
        <v>2014</v>
      </c>
      <c r="C833" s="1">
        <v>455000</v>
      </c>
      <c r="D833">
        <v>55850</v>
      </c>
      <c r="E833" t="s">
        <v>14</v>
      </c>
      <c r="F833" t="s">
        <v>11</v>
      </c>
      <c r="G833" t="s">
        <v>12</v>
      </c>
      <c r="H833" t="s">
        <v>121</v>
      </c>
      <c r="I833">
        <f t="shared" si="96"/>
        <v>2746</v>
      </c>
      <c r="J833">
        <f t="shared" si="97"/>
        <v>12</v>
      </c>
      <c r="K833" t="str">
        <f t="shared" si="98"/>
        <v>budget</v>
      </c>
      <c r="L833" s="1">
        <f t="shared" si="99"/>
        <v>463465.11070648214</v>
      </c>
      <c r="M833" cm="1">
        <f t="array" ref="M833">SUM(COUNTIF(E833:E4409,{"Petrol","Diesel","CNG","LPG","Electric"}))</f>
        <v>2746</v>
      </c>
      <c r="N833">
        <f t="shared" si="100"/>
        <v>2746</v>
      </c>
      <c r="O833" cm="1">
        <f t="array" ref="O833">SUM(COUNTIF(F833:F4409,{"Individual","Dealer","Trustmark Dealer"}))</f>
        <v>2746</v>
      </c>
      <c r="P833">
        <f t="shared" si="101"/>
        <v>1881</v>
      </c>
      <c r="Q833">
        <f t="shared" si="102"/>
        <v>0.60633648943918428</v>
      </c>
      <c r="R833" s="16">
        <f t="shared" si="103"/>
        <v>1209812.784494475</v>
      </c>
    </row>
    <row r="834" spans="1:18" x14ac:dyDescent="0.3">
      <c r="A834" t="s">
        <v>228</v>
      </c>
      <c r="B834">
        <v>2010</v>
      </c>
      <c r="C834" s="1">
        <v>75000</v>
      </c>
      <c r="D834">
        <v>58850</v>
      </c>
      <c r="E834" t="s">
        <v>10</v>
      </c>
      <c r="F834" t="s">
        <v>11</v>
      </c>
      <c r="G834" t="s">
        <v>12</v>
      </c>
      <c r="H834" t="s">
        <v>121</v>
      </c>
      <c r="I834">
        <f t="shared" ref="I834:I897" si="104">COUNTA(A834:A4410)</f>
        <v>2745</v>
      </c>
      <c r="J834">
        <f t="shared" ref="J834:J897" si="105">2026-B834</f>
        <v>16</v>
      </c>
      <c r="K834" t="str">
        <f t="shared" ref="K834:K897" si="106">IF(C834&lt;=500000,"budget",IF(C834&lt;=1000000,"medium","premimum"))</f>
        <v>budget</v>
      </c>
      <c r="L834" s="1">
        <f t="shared" ref="L834:L897" si="107">AVERAGE(C834:C4410)</f>
        <v>463468.19453551911</v>
      </c>
      <c r="M834" cm="1">
        <f t="array" ref="M834">SUM(COUNTIF(E834:E4410,{"Petrol","Diesel","CNG","LPG","Electric"}))</f>
        <v>2745</v>
      </c>
      <c r="N834">
        <f t="shared" ref="N834:N897" si="108">COUNTIF(G834:G4410,"Automatic")
 +COUNTIF(G834:G4410,"Manual")</f>
        <v>2745</v>
      </c>
      <c r="O834" cm="1">
        <f t="array" ref="O834">SUM(COUNTIF(F834:F4410,{"Individual","Dealer","Trustmark Dealer"}))</f>
        <v>2745</v>
      </c>
      <c r="P834">
        <f t="shared" ref="P834:P897" si="109">COUNTIF(J834:J4410,"&gt;10")</f>
        <v>1880</v>
      </c>
      <c r="Q834">
        <f t="shared" ref="Q834:Q897" si="110">COUNTIF(H834:H4410,"First Owner")/COUNTA(H834:H4410)</f>
        <v>0.60619307832422586</v>
      </c>
      <c r="R834" s="16">
        <f t="shared" ref="R834:R897" si="111">AVERAGEIF(E834:E4410,"Petrol",C834:C4410) + AVERAGEIF(E834:E4410,"Diesel",C834:C4410) + AVERAGEIF(E834:E4410,"CNG",C834:C4410)</f>
        <v>1209911.4446880433</v>
      </c>
    </row>
    <row r="835" spans="1:18" x14ac:dyDescent="0.3">
      <c r="A835" t="s">
        <v>653</v>
      </c>
      <c r="B835">
        <v>2015</v>
      </c>
      <c r="C835" s="1">
        <v>421000</v>
      </c>
      <c r="D835">
        <v>23839</v>
      </c>
      <c r="E835" t="s">
        <v>10</v>
      </c>
      <c r="F835" t="s">
        <v>11</v>
      </c>
      <c r="G835" t="s">
        <v>12</v>
      </c>
      <c r="H835" t="s">
        <v>121</v>
      </c>
      <c r="I835">
        <f t="shared" si="104"/>
        <v>2744</v>
      </c>
      <c r="J835">
        <f t="shared" si="105"/>
        <v>11</v>
      </c>
      <c r="K835" t="str">
        <f t="shared" si="106"/>
        <v>budget</v>
      </c>
      <c r="L835" s="1">
        <f t="shared" si="107"/>
        <v>463609.76457725948</v>
      </c>
      <c r="M835" cm="1">
        <f t="array" ref="M835">SUM(COUNTIF(E835:E4411,{"Petrol","Diesel","CNG","LPG","Electric"}))</f>
        <v>2744</v>
      </c>
      <c r="N835">
        <f t="shared" si="108"/>
        <v>2744</v>
      </c>
      <c r="O835" cm="1">
        <f t="array" ref="O835">SUM(COUNTIF(F835:F4411,{"Individual","Dealer","Trustmark Dealer"}))</f>
        <v>2744</v>
      </c>
      <c r="P835">
        <f t="shared" si="109"/>
        <v>1879</v>
      </c>
      <c r="Q835">
        <f t="shared" si="110"/>
        <v>0.60604956268221577</v>
      </c>
      <c r="R835" s="16">
        <f t="shared" si="111"/>
        <v>1210109.0957697371</v>
      </c>
    </row>
    <row r="836" spans="1:18" x14ac:dyDescent="0.3">
      <c r="A836" t="s">
        <v>689</v>
      </c>
      <c r="B836">
        <v>2016</v>
      </c>
      <c r="C836" s="1">
        <v>550000</v>
      </c>
      <c r="D836">
        <v>54000</v>
      </c>
      <c r="E836" t="s">
        <v>14</v>
      </c>
      <c r="F836" t="s">
        <v>11</v>
      </c>
      <c r="G836" t="s">
        <v>12</v>
      </c>
      <c r="H836" t="s">
        <v>121</v>
      </c>
      <c r="I836">
        <f t="shared" si="104"/>
        <v>2743</v>
      </c>
      <c r="J836">
        <f t="shared" si="105"/>
        <v>10</v>
      </c>
      <c r="K836" t="str">
        <f t="shared" si="106"/>
        <v>medium</v>
      </c>
      <c r="L836" s="1">
        <f t="shared" si="107"/>
        <v>463625.29857819906</v>
      </c>
      <c r="M836" cm="1">
        <f t="array" ref="M836">SUM(COUNTIF(E836:E4412,{"Petrol","Diesel","CNG","LPG","Electric"}))</f>
        <v>2743</v>
      </c>
      <c r="N836">
        <f t="shared" si="108"/>
        <v>2743</v>
      </c>
      <c r="O836" cm="1">
        <f t="array" ref="O836">SUM(COUNTIF(F836:F4412,{"Individual","Dealer","Trustmark Dealer"}))</f>
        <v>2743</v>
      </c>
      <c r="P836">
        <f t="shared" si="109"/>
        <v>1878</v>
      </c>
      <c r="Q836">
        <f t="shared" si="110"/>
        <v>0.60590594239883344</v>
      </c>
      <c r="R836" s="16">
        <f t="shared" si="111"/>
        <v>1210041.1014264987</v>
      </c>
    </row>
    <row r="837" spans="1:18" x14ac:dyDescent="0.3">
      <c r="A837" t="s">
        <v>690</v>
      </c>
      <c r="B837">
        <v>2013</v>
      </c>
      <c r="C837" s="1">
        <v>330000</v>
      </c>
      <c r="D837">
        <v>38000</v>
      </c>
      <c r="E837" t="s">
        <v>10</v>
      </c>
      <c r="F837" t="s">
        <v>11</v>
      </c>
      <c r="G837" t="s">
        <v>19</v>
      </c>
      <c r="H837" t="s">
        <v>121</v>
      </c>
      <c r="I837">
        <f t="shared" si="104"/>
        <v>2742</v>
      </c>
      <c r="J837">
        <f t="shared" si="105"/>
        <v>13</v>
      </c>
      <c r="K837" t="str">
        <f t="shared" si="106"/>
        <v>budget</v>
      </c>
      <c r="L837" s="1">
        <f t="shared" si="107"/>
        <v>463593.79795769509</v>
      </c>
      <c r="M837" cm="1">
        <f t="array" ref="M837">SUM(COUNTIF(E837:E4413,{"Petrol","Diesel","CNG","LPG","Electric"}))</f>
        <v>2742</v>
      </c>
      <c r="N837">
        <f t="shared" si="108"/>
        <v>2742</v>
      </c>
      <c r="O837" cm="1">
        <f t="array" ref="O837">SUM(COUNTIF(F837:F4413,{"Individual","Dealer","Trustmark Dealer"}))</f>
        <v>2742</v>
      </c>
      <c r="P837">
        <f t="shared" si="109"/>
        <v>1878</v>
      </c>
      <c r="Q837">
        <f t="shared" si="110"/>
        <v>0.60576221735959157</v>
      </c>
      <c r="R837" s="16">
        <f t="shared" si="111"/>
        <v>1210071.851391118</v>
      </c>
    </row>
    <row r="838" spans="1:18" x14ac:dyDescent="0.3">
      <c r="A838" t="s">
        <v>691</v>
      </c>
      <c r="B838">
        <v>2012</v>
      </c>
      <c r="C838" s="1">
        <v>390000</v>
      </c>
      <c r="D838">
        <v>45454</v>
      </c>
      <c r="E838" t="s">
        <v>14</v>
      </c>
      <c r="F838" t="s">
        <v>11</v>
      </c>
      <c r="G838" t="s">
        <v>12</v>
      </c>
      <c r="H838" t="s">
        <v>121</v>
      </c>
      <c r="I838">
        <f t="shared" si="104"/>
        <v>2741</v>
      </c>
      <c r="J838">
        <f t="shared" si="105"/>
        <v>14</v>
      </c>
      <c r="K838" t="str">
        <f t="shared" si="106"/>
        <v>budget</v>
      </c>
      <c r="L838" s="1">
        <f t="shared" si="107"/>
        <v>463642.53703028092</v>
      </c>
      <c r="M838" cm="1">
        <f t="array" ref="M838">SUM(COUNTIF(E838:E4414,{"Petrol","Diesel","CNG","LPG","Electric"}))</f>
        <v>2741</v>
      </c>
      <c r="N838">
        <f t="shared" si="108"/>
        <v>2741</v>
      </c>
      <c r="O838" cm="1">
        <f t="array" ref="O838">SUM(COUNTIF(F838:F4414,{"Individual","Dealer","Trustmark Dealer"}))</f>
        <v>2741</v>
      </c>
      <c r="P838">
        <f t="shared" si="109"/>
        <v>1877</v>
      </c>
      <c r="Q838">
        <f t="shared" si="110"/>
        <v>0.60561838744983587</v>
      </c>
      <c r="R838" s="16">
        <f t="shared" si="111"/>
        <v>1210073.7524411979</v>
      </c>
    </row>
    <row r="839" spans="1:18" x14ac:dyDescent="0.3">
      <c r="A839" t="s">
        <v>692</v>
      </c>
      <c r="B839">
        <v>2015</v>
      </c>
      <c r="C839" s="1">
        <v>599000</v>
      </c>
      <c r="D839">
        <v>46957</v>
      </c>
      <c r="E839" t="s">
        <v>14</v>
      </c>
      <c r="F839" t="s">
        <v>11</v>
      </c>
      <c r="G839" t="s">
        <v>19</v>
      </c>
      <c r="H839" t="s">
        <v>121</v>
      </c>
      <c r="I839">
        <f t="shared" si="104"/>
        <v>2740</v>
      </c>
      <c r="J839">
        <f t="shared" si="105"/>
        <v>11</v>
      </c>
      <c r="K839" t="str">
        <f t="shared" si="106"/>
        <v>medium</v>
      </c>
      <c r="L839" s="1">
        <f t="shared" si="107"/>
        <v>463669.41386861313</v>
      </c>
      <c r="M839" cm="1">
        <f t="array" ref="M839">SUM(COUNTIF(E839:E4415,{"Petrol","Diesel","CNG","LPG","Electric"}))</f>
        <v>2740</v>
      </c>
      <c r="N839">
        <f t="shared" si="108"/>
        <v>2740</v>
      </c>
      <c r="O839" cm="1">
        <f t="array" ref="O839">SUM(COUNTIF(F839:F4415,{"Individual","Dealer","Trustmark Dealer"}))</f>
        <v>2740</v>
      </c>
      <c r="P839">
        <f t="shared" si="109"/>
        <v>1876</v>
      </c>
      <c r="Q839">
        <f t="shared" si="110"/>
        <v>0.60547445255474452</v>
      </c>
      <c r="R839" s="16">
        <f t="shared" si="111"/>
        <v>1210219.2418322896</v>
      </c>
    </row>
    <row r="840" spans="1:18" x14ac:dyDescent="0.3">
      <c r="A840" t="s">
        <v>693</v>
      </c>
      <c r="B840">
        <v>2007</v>
      </c>
      <c r="C840" s="1">
        <v>110000</v>
      </c>
      <c r="D840">
        <v>60000</v>
      </c>
      <c r="E840" t="s">
        <v>10</v>
      </c>
      <c r="F840" t="s">
        <v>25</v>
      </c>
      <c r="G840" t="s">
        <v>12</v>
      </c>
      <c r="H840" t="s">
        <v>151</v>
      </c>
      <c r="I840">
        <f t="shared" si="104"/>
        <v>2739</v>
      </c>
      <c r="J840">
        <f t="shared" si="105"/>
        <v>19</v>
      </c>
      <c r="K840" t="str">
        <f t="shared" si="106"/>
        <v>budget</v>
      </c>
      <c r="L840" s="1">
        <f t="shared" si="107"/>
        <v>463620.00511135452</v>
      </c>
      <c r="M840" cm="1">
        <f t="array" ref="M840">SUM(COUNTIF(E840:E4416,{"Petrol","Diesel","CNG","LPG","Electric"}))</f>
        <v>2739</v>
      </c>
      <c r="N840">
        <f t="shared" si="108"/>
        <v>2739</v>
      </c>
      <c r="O840" cm="1">
        <f t="array" ref="O840">SUM(COUNTIF(F840:F4416,{"Individual","Dealer","Trustmark Dealer"}))</f>
        <v>2739</v>
      </c>
      <c r="P840">
        <f t="shared" si="109"/>
        <v>1875</v>
      </c>
      <c r="Q840">
        <f t="shared" si="110"/>
        <v>0.60533041255932818</v>
      </c>
      <c r="R840" s="16">
        <f t="shared" si="111"/>
        <v>1210215.0116959654</v>
      </c>
    </row>
    <row r="841" spans="1:18" x14ac:dyDescent="0.3">
      <c r="A841" t="s">
        <v>410</v>
      </c>
      <c r="B841">
        <v>2016</v>
      </c>
      <c r="C841" s="1">
        <v>250000</v>
      </c>
      <c r="D841">
        <v>25000</v>
      </c>
      <c r="E841" t="s">
        <v>10</v>
      </c>
      <c r="F841" t="s">
        <v>25</v>
      </c>
      <c r="G841" t="s">
        <v>12</v>
      </c>
      <c r="H841" t="s">
        <v>121</v>
      </c>
      <c r="I841">
        <f t="shared" si="104"/>
        <v>2738</v>
      </c>
      <c r="J841">
        <f t="shared" si="105"/>
        <v>10</v>
      </c>
      <c r="K841" t="str">
        <f t="shared" si="106"/>
        <v>budget</v>
      </c>
      <c r="L841" s="1">
        <f t="shared" si="107"/>
        <v>463749.15777940099</v>
      </c>
      <c r="M841" cm="1">
        <f t="array" ref="M841">SUM(COUNTIF(E841:E4417,{"Petrol","Diesel","CNG","LPG","Electric"}))</f>
        <v>2738</v>
      </c>
      <c r="N841">
        <f t="shared" si="108"/>
        <v>2738</v>
      </c>
      <c r="O841" cm="1">
        <f t="array" ref="O841">SUM(COUNTIF(F841:F4417,{"Individual","Dealer","Trustmark Dealer"}))</f>
        <v>2738</v>
      </c>
      <c r="P841">
        <f t="shared" si="109"/>
        <v>1874</v>
      </c>
      <c r="Q841">
        <f t="shared" si="110"/>
        <v>0.60555149744338932</v>
      </c>
      <c r="R841" s="16">
        <f t="shared" si="111"/>
        <v>1210386.2767199483</v>
      </c>
    </row>
    <row r="842" spans="1:18" x14ac:dyDescent="0.3">
      <c r="A842" t="s">
        <v>694</v>
      </c>
      <c r="B842">
        <v>2012</v>
      </c>
      <c r="C842" s="1">
        <v>600000</v>
      </c>
      <c r="D842">
        <v>110000</v>
      </c>
      <c r="E842" t="s">
        <v>14</v>
      </c>
      <c r="F842" t="s">
        <v>25</v>
      </c>
      <c r="G842" t="s">
        <v>12</v>
      </c>
      <c r="H842" t="s">
        <v>151</v>
      </c>
      <c r="I842">
        <f t="shared" si="104"/>
        <v>2737</v>
      </c>
      <c r="J842">
        <f t="shared" si="105"/>
        <v>14</v>
      </c>
      <c r="K842" t="str">
        <f t="shared" si="106"/>
        <v>medium</v>
      </c>
      <c r="L842" s="1">
        <f t="shared" si="107"/>
        <v>463827.25392765802</v>
      </c>
      <c r="M842" cm="1">
        <f t="array" ref="M842">SUM(COUNTIF(E842:E4418,{"Petrol","Diesel","CNG","LPG","Electric"}))</f>
        <v>2737</v>
      </c>
      <c r="N842">
        <f t="shared" si="108"/>
        <v>2737</v>
      </c>
      <c r="O842" cm="1">
        <f t="array" ref="O842">SUM(COUNTIF(F842:F4418,{"Individual","Dealer","Trustmark Dealer"}))</f>
        <v>2737</v>
      </c>
      <c r="P842">
        <f t="shared" si="109"/>
        <v>1874</v>
      </c>
      <c r="Q842">
        <f t="shared" si="110"/>
        <v>0.60540738034344177</v>
      </c>
      <c r="R842" s="16">
        <f t="shared" si="111"/>
        <v>1210449.9473911177</v>
      </c>
    </row>
    <row r="843" spans="1:18" x14ac:dyDescent="0.3">
      <c r="A843" t="s">
        <v>695</v>
      </c>
      <c r="B843">
        <v>2008</v>
      </c>
      <c r="C843" s="1">
        <v>280000</v>
      </c>
      <c r="D843">
        <v>190000</v>
      </c>
      <c r="E843" t="s">
        <v>14</v>
      </c>
      <c r="F843" t="s">
        <v>25</v>
      </c>
      <c r="G843" t="s">
        <v>12</v>
      </c>
      <c r="H843" t="s">
        <v>126</v>
      </c>
      <c r="I843">
        <f t="shared" si="104"/>
        <v>2736</v>
      </c>
      <c r="J843">
        <f t="shared" si="105"/>
        <v>18</v>
      </c>
      <c r="K843" t="str">
        <f t="shared" si="106"/>
        <v>budget</v>
      </c>
      <c r="L843" s="1">
        <f t="shared" si="107"/>
        <v>463777.48318713449</v>
      </c>
      <c r="M843" cm="1">
        <f t="array" ref="M843">SUM(COUNTIF(E843:E4419,{"Petrol","Diesel","CNG","LPG","Electric"}))</f>
        <v>2736</v>
      </c>
      <c r="N843">
        <f t="shared" si="108"/>
        <v>2736</v>
      </c>
      <c r="O843" cm="1">
        <f t="array" ref="O843">SUM(COUNTIF(F843:F4419,{"Individual","Dealer","Trustmark Dealer"}))</f>
        <v>2736</v>
      </c>
      <c r="P843">
        <f t="shared" si="109"/>
        <v>1873</v>
      </c>
      <c r="Q843">
        <f t="shared" si="110"/>
        <v>0.60562865497076024</v>
      </c>
      <c r="R843" s="16">
        <f t="shared" si="111"/>
        <v>1210444.993306285</v>
      </c>
    </row>
    <row r="844" spans="1:18" x14ac:dyDescent="0.3">
      <c r="A844" t="s">
        <v>696</v>
      </c>
      <c r="B844">
        <v>2018</v>
      </c>
      <c r="C844" s="1">
        <v>2700000</v>
      </c>
      <c r="D844">
        <v>25000</v>
      </c>
      <c r="E844" t="s">
        <v>14</v>
      </c>
      <c r="F844" t="s">
        <v>25</v>
      </c>
      <c r="G844" t="s">
        <v>19</v>
      </c>
      <c r="H844" t="s">
        <v>121</v>
      </c>
      <c r="I844">
        <f t="shared" si="104"/>
        <v>2735</v>
      </c>
      <c r="J844">
        <f t="shared" si="105"/>
        <v>8</v>
      </c>
      <c r="K844" t="str">
        <f t="shared" si="106"/>
        <v>premimum</v>
      </c>
      <c r="L844" s="1">
        <f t="shared" si="107"/>
        <v>463844.67787934188</v>
      </c>
      <c r="M844" cm="1">
        <f t="array" ref="M844">SUM(COUNTIF(E844:E4420,{"Petrol","Diesel","CNG","LPG","Electric"}))</f>
        <v>2735</v>
      </c>
      <c r="N844">
        <f t="shared" si="108"/>
        <v>2735</v>
      </c>
      <c r="O844" cm="1">
        <f t="array" ref="O844">SUM(COUNTIF(F844:F4420,{"Individual","Dealer","Trustmark Dealer"}))</f>
        <v>2735</v>
      </c>
      <c r="P844">
        <f t="shared" si="109"/>
        <v>1872</v>
      </c>
      <c r="Q844">
        <f t="shared" si="110"/>
        <v>0.6058500914076782</v>
      </c>
      <c r="R844" s="16">
        <f t="shared" si="111"/>
        <v>1210669.9171609853</v>
      </c>
    </row>
    <row r="845" spans="1:18" x14ac:dyDescent="0.3">
      <c r="A845" t="s">
        <v>549</v>
      </c>
      <c r="B845">
        <v>2008</v>
      </c>
      <c r="C845" s="1">
        <v>80000</v>
      </c>
      <c r="D845">
        <v>90000</v>
      </c>
      <c r="E845" t="s">
        <v>10</v>
      </c>
      <c r="F845" t="s">
        <v>25</v>
      </c>
      <c r="G845" t="s">
        <v>12</v>
      </c>
      <c r="H845" t="s">
        <v>121</v>
      </c>
      <c r="I845">
        <f t="shared" si="104"/>
        <v>2734</v>
      </c>
      <c r="J845">
        <f t="shared" si="105"/>
        <v>18</v>
      </c>
      <c r="K845" t="str">
        <f t="shared" si="106"/>
        <v>budget</v>
      </c>
      <c r="L845" s="1">
        <f t="shared" si="107"/>
        <v>463026.77176298463</v>
      </c>
      <c r="M845" cm="1">
        <f t="array" ref="M845">SUM(COUNTIF(E845:E4421,{"Petrol","Diesel","CNG","LPG","Electric"}))</f>
        <v>2734</v>
      </c>
      <c r="N845">
        <f t="shared" si="108"/>
        <v>2734</v>
      </c>
      <c r="O845" cm="1">
        <f t="array" ref="O845">SUM(COUNTIF(F845:F4421,{"Individual","Dealer","Trustmark Dealer"}))</f>
        <v>2734</v>
      </c>
      <c r="P845">
        <f t="shared" si="109"/>
        <v>1872</v>
      </c>
      <c r="Q845">
        <f t="shared" si="110"/>
        <v>0.60570592538405266</v>
      </c>
      <c r="R845" s="16">
        <f t="shared" si="111"/>
        <v>1209155.4088429392</v>
      </c>
    </row>
    <row r="846" spans="1:18" x14ac:dyDescent="0.3">
      <c r="A846" t="s">
        <v>275</v>
      </c>
      <c r="B846">
        <v>2019</v>
      </c>
      <c r="C846" s="1">
        <v>350000</v>
      </c>
      <c r="D846">
        <v>5000</v>
      </c>
      <c r="E846" t="s">
        <v>10</v>
      </c>
      <c r="F846" t="s">
        <v>25</v>
      </c>
      <c r="G846" t="s">
        <v>12</v>
      </c>
      <c r="H846" t="s">
        <v>121</v>
      </c>
      <c r="I846">
        <f t="shared" si="104"/>
        <v>2733</v>
      </c>
      <c r="J846">
        <f t="shared" si="105"/>
        <v>7</v>
      </c>
      <c r="K846" t="str">
        <f t="shared" si="106"/>
        <v>budget</v>
      </c>
      <c r="L846" s="1">
        <f t="shared" si="107"/>
        <v>463166.92060007318</v>
      </c>
      <c r="M846" cm="1">
        <f t="array" ref="M846">SUM(COUNTIF(E846:E4422,{"Petrol","Diesel","CNG","LPG","Electric"}))</f>
        <v>2733</v>
      </c>
      <c r="N846">
        <f t="shared" si="108"/>
        <v>2733</v>
      </c>
      <c r="O846" cm="1">
        <f t="array" ref="O846">SUM(COUNTIF(F846:F4422,{"Individual","Dealer","Trustmark Dealer"}))</f>
        <v>2733</v>
      </c>
      <c r="P846">
        <f t="shared" si="109"/>
        <v>1871</v>
      </c>
      <c r="Q846">
        <f t="shared" si="110"/>
        <v>0.60556165386022687</v>
      </c>
      <c r="R846" s="16">
        <f t="shared" si="111"/>
        <v>1209350.2493994921</v>
      </c>
    </row>
    <row r="847" spans="1:18" x14ac:dyDescent="0.3">
      <c r="A847" t="s">
        <v>267</v>
      </c>
      <c r="B847">
        <v>2015</v>
      </c>
      <c r="C847" s="1">
        <v>475000</v>
      </c>
      <c r="D847">
        <v>60000</v>
      </c>
      <c r="E847" t="s">
        <v>14</v>
      </c>
      <c r="F847" t="s">
        <v>25</v>
      </c>
      <c r="G847" t="s">
        <v>12</v>
      </c>
      <c r="H847" t="s">
        <v>121</v>
      </c>
      <c r="I847">
        <f t="shared" si="104"/>
        <v>2732</v>
      </c>
      <c r="J847">
        <f t="shared" si="105"/>
        <v>11</v>
      </c>
      <c r="K847" t="str">
        <f t="shared" si="106"/>
        <v>budget</v>
      </c>
      <c r="L847" s="1">
        <f t="shared" si="107"/>
        <v>463208.34333821374</v>
      </c>
      <c r="M847" cm="1">
        <f t="array" ref="M847">SUM(COUNTIF(E847:E4423,{"Petrol","Diesel","CNG","LPG","Electric"}))</f>
        <v>2732</v>
      </c>
      <c r="N847">
        <f t="shared" si="108"/>
        <v>2732</v>
      </c>
      <c r="O847" cm="1">
        <f t="array" ref="O847">SUM(COUNTIF(F847:F4423,{"Individual","Dealer","Trustmark Dealer"}))</f>
        <v>2732</v>
      </c>
      <c r="P847">
        <f t="shared" si="109"/>
        <v>1871</v>
      </c>
      <c r="Q847">
        <f t="shared" si="110"/>
        <v>0.60541727672035139</v>
      </c>
      <c r="R847" s="16">
        <f t="shared" si="111"/>
        <v>1209337.0573025825</v>
      </c>
    </row>
    <row r="848" spans="1:18" x14ac:dyDescent="0.3">
      <c r="A848" t="s">
        <v>697</v>
      </c>
      <c r="B848">
        <v>2020</v>
      </c>
      <c r="C848" s="1">
        <v>4700000</v>
      </c>
      <c r="D848">
        <v>1500</v>
      </c>
      <c r="E848" t="s">
        <v>14</v>
      </c>
      <c r="F848" t="s">
        <v>25</v>
      </c>
      <c r="G848" t="s">
        <v>19</v>
      </c>
      <c r="H848" t="s">
        <v>121</v>
      </c>
      <c r="I848">
        <f t="shared" si="104"/>
        <v>2731</v>
      </c>
      <c r="J848">
        <f t="shared" si="105"/>
        <v>6</v>
      </c>
      <c r="K848" t="str">
        <f t="shared" si="106"/>
        <v>premimum</v>
      </c>
      <c r="L848" s="1">
        <f t="shared" si="107"/>
        <v>463204.02563163679</v>
      </c>
      <c r="M848" cm="1">
        <f t="array" ref="M848">SUM(COUNTIF(E848:E4424,{"Petrol","Diesel","CNG","LPG","Electric"}))</f>
        <v>2731</v>
      </c>
      <c r="N848">
        <f t="shared" si="108"/>
        <v>2731</v>
      </c>
      <c r="O848" cm="1">
        <f t="array" ref="O848">SUM(COUNTIF(F848:F4424,{"Individual","Dealer","Trustmark Dealer"}))</f>
        <v>2731</v>
      </c>
      <c r="P848">
        <f t="shared" si="109"/>
        <v>1870</v>
      </c>
      <c r="Q848">
        <f t="shared" si="110"/>
        <v>0.60527279384840715</v>
      </c>
      <c r="R848" s="16">
        <f t="shared" si="111"/>
        <v>1209421.0892603376</v>
      </c>
    </row>
    <row r="849" spans="1:18" x14ac:dyDescent="0.3">
      <c r="A849" t="s">
        <v>219</v>
      </c>
      <c r="B849">
        <v>2018</v>
      </c>
      <c r="C849" s="1">
        <v>500000</v>
      </c>
      <c r="D849">
        <v>50000</v>
      </c>
      <c r="E849" t="s">
        <v>14</v>
      </c>
      <c r="F849" t="s">
        <v>25</v>
      </c>
      <c r="G849" t="s">
        <v>12</v>
      </c>
      <c r="H849" t="s">
        <v>121</v>
      </c>
      <c r="I849">
        <f t="shared" si="104"/>
        <v>2730</v>
      </c>
      <c r="J849">
        <f t="shared" si="105"/>
        <v>8</v>
      </c>
      <c r="K849" t="str">
        <f t="shared" si="106"/>
        <v>budget</v>
      </c>
      <c r="L849" s="1">
        <f t="shared" si="107"/>
        <v>461652.08571428573</v>
      </c>
      <c r="M849" cm="1">
        <f t="array" ref="M849">SUM(COUNTIF(E849:E4425,{"Petrol","Diesel","CNG","LPG","Electric"}))</f>
        <v>2730</v>
      </c>
      <c r="N849">
        <f t="shared" si="108"/>
        <v>2730</v>
      </c>
      <c r="O849" cm="1">
        <f t="array" ref="O849">SUM(COUNTIF(F849:F4425,{"Individual","Dealer","Trustmark Dealer"}))</f>
        <v>2730</v>
      </c>
      <c r="P849">
        <f t="shared" si="109"/>
        <v>1870</v>
      </c>
      <c r="Q849">
        <f t="shared" si="110"/>
        <v>0.60512820512820509</v>
      </c>
      <c r="R849" s="16">
        <f t="shared" si="111"/>
        <v>1206463.485554965</v>
      </c>
    </row>
    <row r="850" spans="1:18" x14ac:dyDescent="0.3">
      <c r="A850" t="s">
        <v>698</v>
      </c>
      <c r="B850">
        <v>2014</v>
      </c>
      <c r="C850" s="1">
        <v>250000</v>
      </c>
      <c r="D850">
        <v>120000</v>
      </c>
      <c r="E850" t="s">
        <v>14</v>
      </c>
      <c r="F850" t="s">
        <v>25</v>
      </c>
      <c r="G850" t="s">
        <v>12</v>
      </c>
      <c r="H850" t="s">
        <v>121</v>
      </c>
      <c r="I850">
        <f t="shared" si="104"/>
        <v>2729</v>
      </c>
      <c r="J850">
        <f t="shared" si="105"/>
        <v>12</v>
      </c>
      <c r="K850" t="str">
        <f t="shared" si="106"/>
        <v>budget</v>
      </c>
      <c r="L850" s="1">
        <f t="shared" si="107"/>
        <v>461638.03371198243</v>
      </c>
      <c r="M850" cm="1">
        <f t="array" ref="M850">SUM(COUNTIF(E850:E4426,{"Petrol","Diesel","CNG","LPG","Electric"}))</f>
        <v>2729</v>
      </c>
      <c r="N850">
        <f t="shared" si="108"/>
        <v>2729</v>
      </c>
      <c r="O850" cm="1">
        <f t="array" ref="O850">SUM(COUNTIF(F850:F4426,{"Individual","Dealer","Trustmark Dealer"}))</f>
        <v>2729</v>
      </c>
      <c r="P850">
        <f t="shared" si="109"/>
        <v>1870</v>
      </c>
      <c r="Q850">
        <f t="shared" si="110"/>
        <v>0.60498351044338583</v>
      </c>
      <c r="R850" s="16">
        <f t="shared" si="111"/>
        <v>1206527.5567722071</v>
      </c>
    </row>
    <row r="851" spans="1:18" x14ac:dyDescent="0.3">
      <c r="A851" t="s">
        <v>699</v>
      </c>
      <c r="B851">
        <v>2005</v>
      </c>
      <c r="C851" s="1">
        <v>100000</v>
      </c>
      <c r="D851">
        <v>120000</v>
      </c>
      <c r="E851" t="s">
        <v>14</v>
      </c>
      <c r="F851" t="s">
        <v>25</v>
      </c>
      <c r="G851" t="s">
        <v>12</v>
      </c>
      <c r="H851" t="s">
        <v>126</v>
      </c>
      <c r="I851">
        <f t="shared" si="104"/>
        <v>2728</v>
      </c>
      <c r="J851">
        <f t="shared" si="105"/>
        <v>21</v>
      </c>
      <c r="K851" t="str">
        <f t="shared" si="106"/>
        <v>budget</v>
      </c>
      <c r="L851" s="1">
        <f t="shared" si="107"/>
        <v>461715.61363636365</v>
      </c>
      <c r="M851" cm="1">
        <f t="array" ref="M851">SUM(COUNTIF(E851:E4427,{"Petrol","Diesel","CNG","LPG","Electric"}))</f>
        <v>2728</v>
      </c>
      <c r="N851">
        <f t="shared" si="108"/>
        <v>2728</v>
      </c>
      <c r="O851" cm="1">
        <f t="array" ref="O851">SUM(COUNTIF(F851:F4427,{"Individual","Dealer","Trustmark Dealer"}))</f>
        <v>2728</v>
      </c>
      <c r="P851">
        <f t="shared" si="109"/>
        <v>1869</v>
      </c>
      <c r="Q851">
        <f t="shared" si="110"/>
        <v>0.60483870967741937</v>
      </c>
      <c r="R851" s="16">
        <f t="shared" si="111"/>
        <v>1206771.9655110314</v>
      </c>
    </row>
    <row r="852" spans="1:18" x14ac:dyDescent="0.3">
      <c r="A852" t="s">
        <v>477</v>
      </c>
      <c r="B852">
        <v>2019</v>
      </c>
      <c r="C852" s="1">
        <v>350000</v>
      </c>
      <c r="D852">
        <v>5000</v>
      </c>
      <c r="E852" t="s">
        <v>10</v>
      </c>
      <c r="F852" t="s">
        <v>25</v>
      </c>
      <c r="G852" t="s">
        <v>12</v>
      </c>
      <c r="H852" t="s">
        <v>121</v>
      </c>
      <c r="I852">
        <f t="shared" si="104"/>
        <v>2727</v>
      </c>
      <c r="J852">
        <f t="shared" si="105"/>
        <v>7</v>
      </c>
      <c r="K852" t="str">
        <f t="shared" si="106"/>
        <v>budget</v>
      </c>
      <c r="L852" s="1">
        <f t="shared" si="107"/>
        <v>461848.25595892925</v>
      </c>
      <c r="M852" cm="1">
        <f t="array" ref="M852">SUM(COUNTIF(E852:E4428,{"Petrol","Diesel","CNG","LPG","Electric"}))</f>
        <v>2727</v>
      </c>
      <c r="N852">
        <f t="shared" si="108"/>
        <v>2727</v>
      </c>
      <c r="O852" cm="1">
        <f t="array" ref="O852">SUM(COUNTIF(F852:F4428,{"Individual","Dealer","Trustmark Dealer"}))</f>
        <v>2727</v>
      </c>
      <c r="P852">
        <f t="shared" si="109"/>
        <v>1868</v>
      </c>
      <c r="Q852">
        <f t="shared" si="110"/>
        <v>0.60506050605060502</v>
      </c>
      <c r="R852" s="16">
        <f t="shared" si="111"/>
        <v>1207124.9520402437</v>
      </c>
    </row>
    <row r="853" spans="1:18" x14ac:dyDescent="0.3">
      <c r="A853" t="s">
        <v>700</v>
      </c>
      <c r="B853">
        <v>2014</v>
      </c>
      <c r="C853" s="1">
        <v>4000000</v>
      </c>
      <c r="D853">
        <v>47000</v>
      </c>
      <c r="E853" t="s">
        <v>14</v>
      </c>
      <c r="F853" t="s">
        <v>25</v>
      </c>
      <c r="G853" t="s">
        <v>19</v>
      </c>
      <c r="H853" t="s">
        <v>121</v>
      </c>
      <c r="I853">
        <f t="shared" si="104"/>
        <v>2726</v>
      </c>
      <c r="J853">
        <f t="shared" si="105"/>
        <v>12</v>
      </c>
      <c r="K853" t="str">
        <f t="shared" si="106"/>
        <v>premimum</v>
      </c>
      <c r="L853" s="1">
        <f t="shared" si="107"/>
        <v>461889.28613352898</v>
      </c>
      <c r="M853" cm="1">
        <f t="array" ref="M853">SUM(COUNTIF(E853:E4429,{"Petrol","Diesel","CNG","LPG","Electric"}))</f>
        <v>2726</v>
      </c>
      <c r="N853">
        <f t="shared" si="108"/>
        <v>2726</v>
      </c>
      <c r="O853" cm="1">
        <f t="array" ref="O853">SUM(COUNTIF(F853:F4429,{"Individual","Dealer","Trustmark Dealer"}))</f>
        <v>2726</v>
      </c>
      <c r="P853">
        <f t="shared" si="109"/>
        <v>1868</v>
      </c>
      <c r="Q853">
        <f t="shared" si="110"/>
        <v>0.60491562729273662</v>
      </c>
      <c r="R853" s="16">
        <f t="shared" si="111"/>
        <v>1207111.7395694396</v>
      </c>
    </row>
    <row r="854" spans="1:18" x14ac:dyDescent="0.3">
      <c r="A854" t="s">
        <v>701</v>
      </c>
      <c r="B854">
        <v>2017</v>
      </c>
      <c r="C854" s="1">
        <v>1900000</v>
      </c>
      <c r="D854">
        <v>20000</v>
      </c>
      <c r="E854" t="s">
        <v>10</v>
      </c>
      <c r="F854" t="s">
        <v>25</v>
      </c>
      <c r="G854" t="s">
        <v>19</v>
      </c>
      <c r="H854" t="s">
        <v>121</v>
      </c>
      <c r="I854">
        <f t="shared" si="104"/>
        <v>2725</v>
      </c>
      <c r="J854">
        <f t="shared" si="105"/>
        <v>9</v>
      </c>
      <c r="K854" t="str">
        <f t="shared" si="106"/>
        <v>premimum</v>
      </c>
      <c r="L854" s="1">
        <f t="shared" si="107"/>
        <v>460590.89688073396</v>
      </c>
      <c r="M854" cm="1">
        <f t="array" ref="M854">SUM(COUNTIF(E854:E4430,{"Petrol","Diesel","CNG","LPG","Electric"}))</f>
        <v>2725</v>
      </c>
      <c r="N854">
        <f t="shared" si="108"/>
        <v>2725</v>
      </c>
      <c r="O854" cm="1">
        <f t="array" ref="O854">SUM(COUNTIF(F854:F4430,{"Individual","Dealer","Trustmark Dealer"}))</f>
        <v>2725</v>
      </c>
      <c r="P854">
        <f t="shared" si="109"/>
        <v>1867</v>
      </c>
      <c r="Q854">
        <f t="shared" si="110"/>
        <v>0.60477064220183485</v>
      </c>
      <c r="R854" s="16">
        <f t="shared" si="111"/>
        <v>1204649.3513499575</v>
      </c>
    </row>
    <row r="855" spans="1:18" x14ac:dyDescent="0.3">
      <c r="A855" t="s">
        <v>269</v>
      </c>
      <c r="B855">
        <v>2005</v>
      </c>
      <c r="C855" s="1">
        <v>95000</v>
      </c>
      <c r="D855">
        <v>120000</v>
      </c>
      <c r="E855" t="s">
        <v>10</v>
      </c>
      <c r="F855" t="s">
        <v>25</v>
      </c>
      <c r="G855" t="s">
        <v>12</v>
      </c>
      <c r="H855" t="s">
        <v>126</v>
      </c>
      <c r="I855">
        <f t="shared" si="104"/>
        <v>2724</v>
      </c>
      <c r="J855">
        <f t="shared" si="105"/>
        <v>21</v>
      </c>
      <c r="K855" t="str">
        <f t="shared" si="106"/>
        <v>budget</v>
      </c>
      <c r="L855" s="1">
        <f t="shared" si="107"/>
        <v>460062.47944199707</v>
      </c>
      <c r="M855" cm="1">
        <f t="array" ref="M855">SUM(COUNTIF(E855:E4431,{"Petrol","Diesel","CNG","LPG","Electric"}))</f>
        <v>2724</v>
      </c>
      <c r="N855">
        <f t="shared" si="108"/>
        <v>2724</v>
      </c>
      <c r="O855" cm="1">
        <f t="array" ref="O855">SUM(COUNTIF(F855:F4431,{"Individual","Dealer","Trustmark Dealer"}))</f>
        <v>2724</v>
      </c>
      <c r="P855">
        <f t="shared" si="109"/>
        <v>1867</v>
      </c>
      <c r="Q855">
        <f t="shared" si="110"/>
        <v>0.60462555066079293</v>
      </c>
      <c r="R855" s="16">
        <f t="shared" si="111"/>
        <v>1203438.2822910994</v>
      </c>
    </row>
    <row r="856" spans="1:18" x14ac:dyDescent="0.3">
      <c r="A856" t="s">
        <v>189</v>
      </c>
      <c r="B856">
        <v>2015</v>
      </c>
      <c r="C856" s="1">
        <v>409999</v>
      </c>
      <c r="D856">
        <v>58000</v>
      </c>
      <c r="E856" t="s">
        <v>14</v>
      </c>
      <c r="F856" t="s">
        <v>25</v>
      </c>
      <c r="G856" t="s">
        <v>12</v>
      </c>
      <c r="H856" t="s">
        <v>121</v>
      </c>
      <c r="I856">
        <f t="shared" si="104"/>
        <v>2723</v>
      </c>
      <c r="J856">
        <f t="shared" si="105"/>
        <v>11</v>
      </c>
      <c r="K856" t="str">
        <f t="shared" si="106"/>
        <v>budget</v>
      </c>
      <c r="L856" s="1">
        <f t="shared" si="107"/>
        <v>460196.54572163057</v>
      </c>
      <c r="M856" cm="1">
        <f t="array" ref="M856">SUM(COUNTIF(E856:E4432,{"Petrol","Diesel","CNG","LPG","Electric"}))</f>
        <v>2723</v>
      </c>
      <c r="N856">
        <f t="shared" si="108"/>
        <v>2723</v>
      </c>
      <c r="O856" cm="1">
        <f t="array" ref="O856">SUM(COUNTIF(F856:F4432,{"Individual","Dealer","Trustmark Dealer"}))</f>
        <v>2723</v>
      </c>
      <c r="P856">
        <f t="shared" si="109"/>
        <v>1866</v>
      </c>
      <c r="Q856">
        <f t="shared" si="110"/>
        <v>0.60484759456481818</v>
      </c>
      <c r="R856" s="16">
        <f t="shared" si="111"/>
        <v>1203621.3183071699</v>
      </c>
    </row>
    <row r="857" spans="1:18" x14ac:dyDescent="0.3">
      <c r="A857" t="s">
        <v>702</v>
      </c>
      <c r="B857">
        <v>2018</v>
      </c>
      <c r="C857" s="1">
        <v>1050000</v>
      </c>
      <c r="D857">
        <v>35000</v>
      </c>
      <c r="E857" t="s">
        <v>14</v>
      </c>
      <c r="F857" t="s">
        <v>25</v>
      </c>
      <c r="G857" t="s">
        <v>12</v>
      </c>
      <c r="H857" t="s">
        <v>121</v>
      </c>
      <c r="I857">
        <f t="shared" si="104"/>
        <v>2722</v>
      </c>
      <c r="J857">
        <f t="shared" si="105"/>
        <v>8</v>
      </c>
      <c r="K857" t="str">
        <f t="shared" si="106"/>
        <v>premimum</v>
      </c>
      <c r="L857" s="1">
        <f t="shared" si="107"/>
        <v>460214.98714180751</v>
      </c>
      <c r="M857" cm="1">
        <f t="array" ref="M857">SUM(COUNTIF(E857:E4433,{"Petrol","Diesel","CNG","LPG","Electric"}))</f>
        <v>2722</v>
      </c>
      <c r="N857">
        <f t="shared" si="108"/>
        <v>2722</v>
      </c>
      <c r="O857" cm="1">
        <f t="array" ref="O857">SUM(COUNTIF(F857:F4433,{"Individual","Dealer","Trustmark Dealer"}))</f>
        <v>2722</v>
      </c>
      <c r="P857">
        <f t="shared" si="109"/>
        <v>1865</v>
      </c>
      <c r="Q857">
        <f t="shared" si="110"/>
        <v>0.60470242468772961</v>
      </c>
      <c r="R857" s="16">
        <f t="shared" si="111"/>
        <v>1203749.3030815902</v>
      </c>
    </row>
    <row r="858" spans="1:18" x14ac:dyDescent="0.3">
      <c r="A858" t="s">
        <v>275</v>
      </c>
      <c r="B858">
        <v>2017</v>
      </c>
      <c r="C858" s="1">
        <v>320000</v>
      </c>
      <c r="D858">
        <v>30000</v>
      </c>
      <c r="E858" t="s">
        <v>10</v>
      </c>
      <c r="F858" t="s">
        <v>25</v>
      </c>
      <c r="G858" t="s">
        <v>12</v>
      </c>
      <c r="H858" t="s">
        <v>121</v>
      </c>
      <c r="I858">
        <f t="shared" si="104"/>
        <v>2721</v>
      </c>
      <c r="J858">
        <f t="shared" si="105"/>
        <v>9</v>
      </c>
      <c r="K858" t="str">
        <f t="shared" si="106"/>
        <v>budget</v>
      </c>
      <c r="L858" s="1">
        <f t="shared" si="107"/>
        <v>459998.23410510842</v>
      </c>
      <c r="M858" cm="1">
        <f t="array" ref="M858">SUM(COUNTIF(E858:E4434,{"Petrol","Diesel","CNG","LPG","Electric"}))</f>
        <v>2721</v>
      </c>
      <c r="N858">
        <f t="shared" si="108"/>
        <v>2721</v>
      </c>
      <c r="O858" cm="1">
        <f t="array" ref="O858">SUM(COUNTIF(F858:F4434,{"Individual","Dealer","Trustmark Dealer"}))</f>
        <v>2721</v>
      </c>
      <c r="P858">
        <f t="shared" si="109"/>
        <v>1865</v>
      </c>
      <c r="Q858">
        <f t="shared" si="110"/>
        <v>0.60455714810731354</v>
      </c>
      <c r="R858" s="16">
        <f t="shared" si="111"/>
        <v>1203414.7101044192</v>
      </c>
    </row>
    <row r="859" spans="1:18" x14ac:dyDescent="0.3">
      <c r="A859" t="s">
        <v>703</v>
      </c>
      <c r="B859">
        <v>2019</v>
      </c>
      <c r="C859" s="1">
        <v>1000000</v>
      </c>
      <c r="D859">
        <v>10000</v>
      </c>
      <c r="E859" t="s">
        <v>14</v>
      </c>
      <c r="F859" t="s">
        <v>25</v>
      </c>
      <c r="G859" t="s">
        <v>12</v>
      </c>
      <c r="H859" t="s">
        <v>121</v>
      </c>
      <c r="I859">
        <f t="shared" si="104"/>
        <v>2720</v>
      </c>
      <c r="J859">
        <f t="shared" si="105"/>
        <v>7</v>
      </c>
      <c r="K859" t="str">
        <f t="shared" si="106"/>
        <v>medium</v>
      </c>
      <c r="L859" s="1">
        <f t="shared" si="107"/>
        <v>460049.70404411765</v>
      </c>
      <c r="M859" cm="1">
        <f t="array" ref="M859">SUM(COUNTIF(E859:E4435,{"Petrol","Diesel","CNG","LPG","Electric"}))</f>
        <v>2720</v>
      </c>
      <c r="N859">
        <f t="shared" si="108"/>
        <v>2720</v>
      </c>
      <c r="O859" cm="1">
        <f t="array" ref="O859">SUM(COUNTIF(F859:F4435,{"Individual","Dealer","Trustmark Dealer"}))</f>
        <v>2720</v>
      </c>
      <c r="P859">
        <f t="shared" si="109"/>
        <v>1865</v>
      </c>
      <c r="Q859">
        <f t="shared" si="110"/>
        <v>0.60441176470588232</v>
      </c>
      <c r="R859" s="16">
        <f t="shared" si="111"/>
        <v>1203423.8808511645</v>
      </c>
    </row>
    <row r="860" spans="1:18" x14ac:dyDescent="0.3">
      <c r="A860" t="s">
        <v>597</v>
      </c>
      <c r="B860">
        <v>2017</v>
      </c>
      <c r="C860" s="1">
        <v>1770000</v>
      </c>
      <c r="D860">
        <v>25000</v>
      </c>
      <c r="E860" t="s">
        <v>14</v>
      </c>
      <c r="F860" t="s">
        <v>25</v>
      </c>
      <c r="G860" t="s">
        <v>12</v>
      </c>
      <c r="H860" t="s">
        <v>121</v>
      </c>
      <c r="I860">
        <f t="shared" si="104"/>
        <v>2719</v>
      </c>
      <c r="J860">
        <f t="shared" si="105"/>
        <v>9</v>
      </c>
      <c r="K860" t="str">
        <f t="shared" si="106"/>
        <v>premimum</v>
      </c>
      <c r="L860" s="1">
        <f t="shared" si="107"/>
        <v>459851.11989702098</v>
      </c>
      <c r="M860" cm="1">
        <f t="array" ref="M860">SUM(COUNTIF(E860:E4436,{"Petrol","Diesel","CNG","LPG","Electric"}))</f>
        <v>2719</v>
      </c>
      <c r="N860">
        <f t="shared" si="108"/>
        <v>2719</v>
      </c>
      <c r="O860" cm="1">
        <f t="array" ref="O860">SUM(COUNTIF(F860:F4436,{"Individual","Dealer","Trustmark Dealer"}))</f>
        <v>2719</v>
      </c>
      <c r="P860">
        <f t="shared" si="109"/>
        <v>1865</v>
      </c>
      <c r="Q860">
        <f t="shared" si="110"/>
        <v>0.60426627436557556</v>
      </c>
      <c r="R860" s="16">
        <f t="shared" si="111"/>
        <v>1203124.9831084693</v>
      </c>
    </row>
    <row r="861" spans="1:18" x14ac:dyDescent="0.3">
      <c r="A861" t="s">
        <v>704</v>
      </c>
      <c r="B861">
        <v>2018</v>
      </c>
      <c r="C861" s="1">
        <v>950000</v>
      </c>
      <c r="D861">
        <v>20000</v>
      </c>
      <c r="E861" t="s">
        <v>14</v>
      </c>
      <c r="F861" t="s">
        <v>25</v>
      </c>
      <c r="G861" t="s">
        <v>12</v>
      </c>
      <c r="H861" t="s">
        <v>121</v>
      </c>
      <c r="I861">
        <f t="shared" si="104"/>
        <v>2718</v>
      </c>
      <c r="J861">
        <f t="shared" si="105"/>
        <v>8</v>
      </c>
      <c r="K861" t="str">
        <f t="shared" si="106"/>
        <v>medium</v>
      </c>
      <c r="L861" s="1">
        <f t="shared" si="107"/>
        <v>459369.09308314935</v>
      </c>
      <c r="M861" cm="1">
        <f t="array" ref="M861">SUM(COUNTIF(E861:E4437,{"Petrol","Diesel","CNG","LPG","Electric"}))</f>
        <v>2718</v>
      </c>
      <c r="N861">
        <f t="shared" si="108"/>
        <v>2718</v>
      </c>
      <c r="O861" cm="1">
        <f t="array" ref="O861">SUM(COUNTIF(F861:F4437,{"Individual","Dealer","Trustmark Dealer"}))</f>
        <v>2718</v>
      </c>
      <c r="P861">
        <f t="shared" si="109"/>
        <v>1865</v>
      </c>
      <c r="Q861">
        <f t="shared" si="110"/>
        <v>0.60412067696835914</v>
      </c>
      <c r="R861" s="16">
        <f t="shared" si="111"/>
        <v>1202268.0855138656</v>
      </c>
    </row>
    <row r="862" spans="1:18" x14ac:dyDescent="0.3">
      <c r="A862" t="s">
        <v>471</v>
      </c>
      <c r="B862">
        <v>2018</v>
      </c>
      <c r="C862" s="1">
        <v>750000</v>
      </c>
      <c r="D862">
        <v>50000</v>
      </c>
      <c r="E862" t="s">
        <v>14</v>
      </c>
      <c r="F862" t="s">
        <v>25</v>
      </c>
      <c r="G862" t="s">
        <v>12</v>
      </c>
      <c r="H862" t="s">
        <v>121</v>
      </c>
      <c r="I862">
        <f t="shared" si="104"/>
        <v>2717</v>
      </c>
      <c r="J862">
        <f t="shared" si="105"/>
        <v>8</v>
      </c>
      <c r="K862" t="str">
        <f t="shared" si="106"/>
        <v>medium</v>
      </c>
      <c r="L862" s="1">
        <f t="shared" si="107"/>
        <v>459188.51490614651</v>
      </c>
      <c r="M862" cm="1">
        <f t="array" ref="M862">SUM(COUNTIF(E862:E4438,{"Petrol","Diesel","CNG","LPG","Electric"}))</f>
        <v>2717</v>
      </c>
      <c r="N862">
        <f t="shared" si="108"/>
        <v>2717</v>
      </c>
      <c r="O862" cm="1">
        <f t="array" ref="O862">SUM(COUNTIF(F862:F4438,{"Individual","Dealer","Trustmark Dealer"}))</f>
        <v>2717</v>
      </c>
      <c r="P862">
        <f t="shared" si="109"/>
        <v>1865</v>
      </c>
      <c r="Q862">
        <f t="shared" si="110"/>
        <v>0.60397497239602504</v>
      </c>
      <c r="R862" s="16">
        <f t="shared" si="111"/>
        <v>1202004.1489372407</v>
      </c>
    </row>
    <row r="863" spans="1:18" x14ac:dyDescent="0.3">
      <c r="A863" t="s">
        <v>173</v>
      </c>
      <c r="B863">
        <v>2014</v>
      </c>
      <c r="C863" s="1">
        <v>220000</v>
      </c>
      <c r="D863">
        <v>42000</v>
      </c>
      <c r="E863" t="s">
        <v>10</v>
      </c>
      <c r="F863" t="s">
        <v>25</v>
      </c>
      <c r="G863" t="s">
        <v>12</v>
      </c>
      <c r="H863" t="s">
        <v>121</v>
      </c>
      <c r="I863">
        <f t="shared" si="104"/>
        <v>2716</v>
      </c>
      <c r="J863">
        <f t="shared" si="105"/>
        <v>12</v>
      </c>
      <c r="K863" t="str">
        <f t="shared" si="106"/>
        <v>budget</v>
      </c>
      <c r="L863" s="1">
        <f t="shared" si="107"/>
        <v>459081.44145802653</v>
      </c>
      <c r="M863" cm="1">
        <f t="array" ref="M863">SUM(COUNTIF(E863:E4439,{"Petrol","Diesel","CNG","LPG","Electric"}))</f>
        <v>2716</v>
      </c>
      <c r="N863">
        <f t="shared" si="108"/>
        <v>2716</v>
      </c>
      <c r="O863" cm="1">
        <f t="array" ref="O863">SUM(COUNTIF(F863:F4439,{"Individual","Dealer","Trustmark Dealer"}))</f>
        <v>2716</v>
      </c>
      <c r="P863">
        <f t="shared" si="109"/>
        <v>1865</v>
      </c>
      <c r="Q863">
        <f t="shared" si="110"/>
        <v>0.60382916053019142</v>
      </c>
      <c r="R863" s="16">
        <f t="shared" si="111"/>
        <v>1201884.8621987936</v>
      </c>
    </row>
    <row r="864" spans="1:18" x14ac:dyDescent="0.3">
      <c r="A864" t="s">
        <v>555</v>
      </c>
      <c r="B864">
        <v>2017</v>
      </c>
      <c r="C864" s="1">
        <v>1000000</v>
      </c>
      <c r="D864">
        <v>50000</v>
      </c>
      <c r="E864" t="s">
        <v>14</v>
      </c>
      <c r="F864" t="s">
        <v>25</v>
      </c>
      <c r="G864" t="s">
        <v>12</v>
      </c>
      <c r="H864" t="s">
        <v>121</v>
      </c>
      <c r="I864">
        <f t="shared" si="104"/>
        <v>2715</v>
      </c>
      <c r="J864">
        <f t="shared" si="105"/>
        <v>9</v>
      </c>
      <c r="K864" t="str">
        <f t="shared" si="106"/>
        <v>medium</v>
      </c>
      <c r="L864" s="1">
        <f t="shared" si="107"/>
        <v>459169.50092081033</v>
      </c>
      <c r="M864" cm="1">
        <f t="array" ref="M864">SUM(COUNTIF(E864:E4440,{"Petrol","Diesel","CNG","LPG","Electric"}))</f>
        <v>2715</v>
      </c>
      <c r="N864">
        <f t="shared" si="108"/>
        <v>2715</v>
      </c>
      <c r="O864" cm="1">
        <f t="array" ref="O864">SUM(COUNTIF(F864:F4440,{"Individual","Dealer","Trustmark Dealer"}))</f>
        <v>2715</v>
      </c>
      <c r="P864">
        <f t="shared" si="109"/>
        <v>1864</v>
      </c>
      <c r="Q864">
        <f t="shared" si="110"/>
        <v>0.60368324125230199</v>
      </c>
      <c r="R864" s="16">
        <f t="shared" si="111"/>
        <v>1201971.5064865872</v>
      </c>
    </row>
    <row r="865" spans="1:18" x14ac:dyDescent="0.3">
      <c r="A865" t="s">
        <v>705</v>
      </c>
      <c r="B865">
        <v>2017</v>
      </c>
      <c r="C865" s="1">
        <v>660000</v>
      </c>
      <c r="D865">
        <v>116000</v>
      </c>
      <c r="E865" t="s">
        <v>14</v>
      </c>
      <c r="F865" t="s">
        <v>25</v>
      </c>
      <c r="G865" t="s">
        <v>12</v>
      </c>
      <c r="H865" t="s">
        <v>121</v>
      </c>
      <c r="I865">
        <f t="shared" si="104"/>
        <v>2714</v>
      </c>
      <c r="J865">
        <f t="shared" si="105"/>
        <v>9</v>
      </c>
      <c r="K865" t="str">
        <f t="shared" si="106"/>
        <v>medium</v>
      </c>
      <c r="L865" s="1">
        <f t="shared" si="107"/>
        <v>458970.22660280031</v>
      </c>
      <c r="M865" cm="1">
        <f t="array" ref="M865">SUM(COUNTIF(E865:E4441,{"Petrol","Diesel","CNG","LPG","Electric"}))</f>
        <v>2714</v>
      </c>
      <c r="N865">
        <f t="shared" si="108"/>
        <v>2714</v>
      </c>
      <c r="O865" cm="1">
        <f t="array" ref="O865">SUM(COUNTIF(F865:F4441,{"Individual","Dealer","Trustmark Dealer"}))</f>
        <v>2714</v>
      </c>
      <c r="P865">
        <f t="shared" si="109"/>
        <v>1864</v>
      </c>
      <c r="Q865">
        <f t="shared" si="110"/>
        <v>0.60353721444362562</v>
      </c>
      <c r="R865" s="16">
        <f t="shared" si="111"/>
        <v>1201670.6242666617</v>
      </c>
    </row>
    <row r="866" spans="1:18" x14ac:dyDescent="0.3">
      <c r="A866" t="s">
        <v>588</v>
      </c>
      <c r="B866">
        <v>2015</v>
      </c>
      <c r="C866" s="1">
        <v>716000</v>
      </c>
      <c r="D866">
        <v>100000</v>
      </c>
      <c r="E866" t="s">
        <v>14</v>
      </c>
      <c r="F866" t="s">
        <v>25</v>
      </c>
      <c r="G866" t="s">
        <v>12</v>
      </c>
      <c r="H866" t="s">
        <v>121</v>
      </c>
      <c r="I866">
        <f t="shared" si="104"/>
        <v>2713</v>
      </c>
      <c r="J866">
        <f t="shared" si="105"/>
        <v>11</v>
      </c>
      <c r="K866" t="str">
        <f t="shared" si="106"/>
        <v>medium</v>
      </c>
      <c r="L866" s="1">
        <f t="shared" si="107"/>
        <v>458896.12790269073</v>
      </c>
      <c r="M866" cm="1">
        <f t="array" ref="M866">SUM(COUNTIF(E866:E4442,{"Petrol","Diesel","CNG","LPG","Electric"}))</f>
        <v>2713</v>
      </c>
      <c r="N866">
        <f t="shared" si="108"/>
        <v>2713</v>
      </c>
      <c r="O866" cm="1">
        <f t="array" ref="O866">SUM(COUNTIF(F866:F4442,{"Individual","Dealer","Trustmark Dealer"}))</f>
        <v>2713</v>
      </c>
      <c r="P866">
        <f t="shared" si="109"/>
        <v>1864</v>
      </c>
      <c r="Q866">
        <f t="shared" si="110"/>
        <v>0.60339107998525621</v>
      </c>
      <c r="R866" s="16">
        <f t="shared" si="111"/>
        <v>1201616.2186157706</v>
      </c>
    </row>
    <row r="867" spans="1:18" x14ac:dyDescent="0.3">
      <c r="A867" t="s">
        <v>706</v>
      </c>
      <c r="B867">
        <v>2015</v>
      </c>
      <c r="C867" s="1">
        <v>675000</v>
      </c>
      <c r="D867">
        <v>66000</v>
      </c>
      <c r="E867" t="s">
        <v>10</v>
      </c>
      <c r="F867" t="s">
        <v>25</v>
      </c>
      <c r="G867" t="s">
        <v>12</v>
      </c>
      <c r="H867" t="s">
        <v>121</v>
      </c>
      <c r="I867">
        <f t="shared" si="104"/>
        <v>2712</v>
      </c>
      <c r="J867">
        <f t="shared" si="105"/>
        <v>11</v>
      </c>
      <c r="K867" t="str">
        <f t="shared" si="106"/>
        <v>medium</v>
      </c>
      <c r="L867" s="1">
        <f t="shared" si="107"/>
        <v>458801.32558997051</v>
      </c>
      <c r="M867" cm="1">
        <f t="array" ref="M867">SUM(COUNTIF(E867:E4443,{"Petrol","Diesel","CNG","LPG","Electric"}))</f>
        <v>2712</v>
      </c>
      <c r="N867">
        <f t="shared" si="108"/>
        <v>2712</v>
      </c>
      <c r="O867" cm="1">
        <f t="array" ref="O867">SUM(COUNTIF(F867:F4443,{"Individual","Dealer","Trustmark Dealer"}))</f>
        <v>2712</v>
      </c>
      <c r="P867">
        <f t="shared" si="109"/>
        <v>1863</v>
      </c>
      <c r="Q867">
        <f t="shared" si="110"/>
        <v>0.60324483775811211</v>
      </c>
      <c r="R867" s="16">
        <f t="shared" si="111"/>
        <v>1201521.0362124799</v>
      </c>
    </row>
    <row r="868" spans="1:18" x14ac:dyDescent="0.3">
      <c r="A868" t="s">
        <v>160</v>
      </c>
      <c r="B868">
        <v>2010</v>
      </c>
      <c r="C868" s="1">
        <v>385000</v>
      </c>
      <c r="D868">
        <v>110000</v>
      </c>
      <c r="E868" t="s">
        <v>14</v>
      </c>
      <c r="F868" t="s">
        <v>25</v>
      </c>
      <c r="G868" t="s">
        <v>12</v>
      </c>
      <c r="H868" t="s">
        <v>154</v>
      </c>
      <c r="I868">
        <f t="shared" si="104"/>
        <v>2711</v>
      </c>
      <c r="J868">
        <f t="shared" si="105"/>
        <v>16</v>
      </c>
      <c r="K868" t="str">
        <f t="shared" si="106"/>
        <v>budget</v>
      </c>
      <c r="L868" s="1">
        <f t="shared" si="107"/>
        <v>458721.57690888969</v>
      </c>
      <c r="M868" cm="1">
        <f t="array" ref="M868">SUM(COUNTIF(E868:E4444,{"Petrol","Diesel","CNG","LPG","Electric"}))</f>
        <v>2711</v>
      </c>
      <c r="N868">
        <f t="shared" si="108"/>
        <v>2711</v>
      </c>
      <c r="O868" cm="1">
        <f t="array" ref="O868">SUM(COUNTIF(F868:F4444,{"Individual","Dealer","Trustmark Dealer"}))</f>
        <v>2711</v>
      </c>
      <c r="P868">
        <f t="shared" si="109"/>
        <v>1862</v>
      </c>
      <c r="Q868">
        <f t="shared" si="110"/>
        <v>0.60309848764293617</v>
      </c>
      <c r="R868" s="16">
        <f t="shared" si="111"/>
        <v>1201255.1016542083</v>
      </c>
    </row>
    <row r="869" spans="1:18" x14ac:dyDescent="0.3">
      <c r="A869" t="s">
        <v>707</v>
      </c>
      <c r="B869">
        <v>2014</v>
      </c>
      <c r="C869" s="1">
        <v>325000</v>
      </c>
      <c r="D869">
        <v>70000</v>
      </c>
      <c r="E869" t="s">
        <v>14</v>
      </c>
      <c r="F869" t="s">
        <v>25</v>
      </c>
      <c r="G869" t="s">
        <v>12</v>
      </c>
      <c r="H869" t="s">
        <v>121</v>
      </c>
      <c r="I869">
        <f t="shared" si="104"/>
        <v>2710</v>
      </c>
      <c r="J869">
        <f t="shared" si="105"/>
        <v>12</v>
      </c>
      <c r="K869" t="str">
        <f t="shared" si="106"/>
        <v>budget</v>
      </c>
      <c r="L869" s="1">
        <f t="shared" si="107"/>
        <v>458748.78044280445</v>
      </c>
      <c r="M869" cm="1">
        <f t="array" ref="M869">SUM(COUNTIF(E869:E4445,{"Petrol","Diesel","CNG","LPG","Electric"}))</f>
        <v>2710</v>
      </c>
      <c r="N869">
        <f t="shared" si="108"/>
        <v>2710</v>
      </c>
      <c r="O869" cm="1">
        <f t="array" ref="O869">SUM(COUNTIF(F869:F4445,{"Individual","Dealer","Trustmark Dealer"}))</f>
        <v>2710</v>
      </c>
      <c r="P869">
        <f t="shared" si="109"/>
        <v>1861</v>
      </c>
      <c r="Q869">
        <f t="shared" si="110"/>
        <v>0.60332103321033215</v>
      </c>
      <c r="R869" s="16">
        <f t="shared" si="111"/>
        <v>1201400.5080765125</v>
      </c>
    </row>
    <row r="870" spans="1:18" x14ac:dyDescent="0.3">
      <c r="A870" t="s">
        <v>687</v>
      </c>
      <c r="B870">
        <v>2015</v>
      </c>
      <c r="C870" s="1">
        <v>950000</v>
      </c>
      <c r="D870">
        <v>60000</v>
      </c>
      <c r="E870" t="s">
        <v>14</v>
      </c>
      <c r="F870" t="s">
        <v>25</v>
      </c>
      <c r="G870" t="s">
        <v>12</v>
      </c>
      <c r="H870" t="s">
        <v>121</v>
      </c>
      <c r="I870">
        <f t="shared" si="104"/>
        <v>2709</v>
      </c>
      <c r="J870">
        <f t="shared" si="105"/>
        <v>11</v>
      </c>
      <c r="K870" t="str">
        <f t="shared" si="106"/>
        <v>medium</v>
      </c>
      <c r="L870" s="1">
        <f t="shared" si="107"/>
        <v>458798.15245478036</v>
      </c>
      <c r="M870" cm="1">
        <f t="array" ref="M870">SUM(COUNTIF(E870:E4446,{"Petrol","Diesel","CNG","LPG","Electric"}))</f>
        <v>2709</v>
      </c>
      <c r="N870">
        <f t="shared" si="108"/>
        <v>2709</v>
      </c>
      <c r="O870" cm="1">
        <f t="array" ref="O870">SUM(COUNTIF(F870:F4446,{"Individual","Dealer","Trustmark Dealer"}))</f>
        <v>2709</v>
      </c>
      <c r="P870">
        <f t="shared" si="109"/>
        <v>1860</v>
      </c>
      <c r="Q870">
        <f t="shared" si="110"/>
        <v>0.60317460317460314</v>
      </c>
      <c r="R870" s="16">
        <f t="shared" si="111"/>
        <v>1201589.7942752687</v>
      </c>
    </row>
    <row r="871" spans="1:18" x14ac:dyDescent="0.3">
      <c r="A871" t="s">
        <v>708</v>
      </c>
      <c r="B871">
        <v>2007</v>
      </c>
      <c r="C871" s="1">
        <v>400000</v>
      </c>
      <c r="D871">
        <v>110000</v>
      </c>
      <c r="E871" t="s">
        <v>14</v>
      </c>
      <c r="F871" t="s">
        <v>25</v>
      </c>
      <c r="G871" t="s">
        <v>19</v>
      </c>
      <c r="H871" t="s">
        <v>151</v>
      </c>
      <c r="I871">
        <f t="shared" si="104"/>
        <v>2708</v>
      </c>
      <c r="J871">
        <f t="shared" si="105"/>
        <v>19</v>
      </c>
      <c r="K871" t="str">
        <f t="shared" si="106"/>
        <v>budget</v>
      </c>
      <c r="L871" s="1">
        <f t="shared" si="107"/>
        <v>458616.76329394389</v>
      </c>
      <c r="M871" cm="1">
        <f t="array" ref="M871">SUM(COUNTIF(E871:E4447,{"Petrol","Diesel","CNG","LPG","Electric"}))</f>
        <v>2708</v>
      </c>
      <c r="N871">
        <f t="shared" si="108"/>
        <v>2708</v>
      </c>
      <c r="O871" cm="1">
        <f t="array" ref="O871">SUM(COUNTIF(F871:F4447,{"Individual","Dealer","Trustmark Dealer"}))</f>
        <v>2708</v>
      </c>
      <c r="P871">
        <f t="shared" si="109"/>
        <v>1859</v>
      </c>
      <c r="Q871">
        <f t="shared" si="110"/>
        <v>0.60302806499261452</v>
      </c>
      <c r="R871" s="16">
        <f t="shared" si="111"/>
        <v>1201324.1486258074</v>
      </c>
    </row>
    <row r="872" spans="1:18" x14ac:dyDescent="0.3">
      <c r="A872" t="s">
        <v>322</v>
      </c>
      <c r="B872">
        <v>2014</v>
      </c>
      <c r="C872" s="1">
        <v>250000</v>
      </c>
      <c r="D872">
        <v>25000</v>
      </c>
      <c r="E872" t="s">
        <v>14</v>
      </c>
      <c r="F872" t="s">
        <v>25</v>
      </c>
      <c r="G872" t="s">
        <v>12</v>
      </c>
      <c r="H872" t="s">
        <v>121</v>
      </c>
      <c r="I872">
        <f t="shared" si="104"/>
        <v>2707</v>
      </c>
      <c r="J872">
        <f t="shared" si="105"/>
        <v>12</v>
      </c>
      <c r="K872" t="str">
        <f t="shared" si="106"/>
        <v>budget</v>
      </c>
      <c r="L872" s="1">
        <f t="shared" si="107"/>
        <v>458638.41706686368</v>
      </c>
      <c r="M872" cm="1">
        <f t="array" ref="M872">SUM(COUNTIF(E872:E4448,{"Petrol","Diesel","CNG","LPG","Electric"}))</f>
        <v>2707</v>
      </c>
      <c r="N872">
        <f t="shared" si="108"/>
        <v>2707</v>
      </c>
      <c r="O872" cm="1">
        <f t="array" ref="O872">SUM(COUNTIF(F872:F4448,{"Individual","Dealer","Trustmark Dealer"}))</f>
        <v>2707</v>
      </c>
      <c r="P872">
        <f t="shared" si="109"/>
        <v>1858</v>
      </c>
      <c r="Q872">
        <f t="shared" si="110"/>
        <v>0.60325083117842626</v>
      </c>
      <c r="R872" s="16">
        <f t="shared" si="111"/>
        <v>1201458.9903733586</v>
      </c>
    </row>
    <row r="873" spans="1:18" x14ac:dyDescent="0.3">
      <c r="A873" t="s">
        <v>709</v>
      </c>
      <c r="B873">
        <v>2018</v>
      </c>
      <c r="C873" s="1">
        <v>4000000</v>
      </c>
      <c r="D873">
        <v>68000</v>
      </c>
      <c r="E873" t="s">
        <v>10</v>
      </c>
      <c r="F873" t="s">
        <v>25</v>
      </c>
      <c r="G873" t="s">
        <v>19</v>
      </c>
      <c r="H873" t="s">
        <v>121</v>
      </c>
      <c r="I873">
        <f t="shared" si="104"/>
        <v>2706</v>
      </c>
      <c r="J873">
        <f t="shared" si="105"/>
        <v>8</v>
      </c>
      <c r="K873" t="str">
        <f t="shared" si="106"/>
        <v>premimum</v>
      </c>
      <c r="L873" s="1">
        <f t="shared" si="107"/>
        <v>458715.51921655581</v>
      </c>
      <c r="M873" cm="1">
        <f t="array" ref="M873">SUM(COUNTIF(E873:E4449,{"Petrol","Diesel","CNG","LPG","Electric"}))</f>
        <v>2706</v>
      </c>
      <c r="N873">
        <f t="shared" si="108"/>
        <v>2706</v>
      </c>
      <c r="O873" cm="1">
        <f t="array" ref="O873">SUM(COUNTIF(F873:F4449,{"Individual","Dealer","Trustmark Dealer"}))</f>
        <v>2706</v>
      </c>
      <c r="P873">
        <f t="shared" si="109"/>
        <v>1857</v>
      </c>
      <c r="Q873">
        <f t="shared" si="110"/>
        <v>0.60310421286031046</v>
      </c>
      <c r="R873" s="16">
        <f t="shared" si="111"/>
        <v>1201703.4380169674</v>
      </c>
    </row>
    <row r="874" spans="1:18" x14ac:dyDescent="0.3">
      <c r="A874" t="s">
        <v>354</v>
      </c>
      <c r="B874">
        <v>2014</v>
      </c>
      <c r="C874" s="1">
        <v>210000</v>
      </c>
      <c r="D874">
        <v>20000</v>
      </c>
      <c r="E874" t="s">
        <v>10</v>
      </c>
      <c r="F874" t="s">
        <v>25</v>
      </c>
      <c r="G874" t="s">
        <v>12</v>
      </c>
      <c r="H874" t="s">
        <v>121</v>
      </c>
      <c r="I874">
        <f t="shared" si="104"/>
        <v>2705</v>
      </c>
      <c r="J874">
        <f t="shared" si="105"/>
        <v>12</v>
      </c>
      <c r="K874" t="str">
        <f t="shared" si="106"/>
        <v>budget</v>
      </c>
      <c r="L874" s="1">
        <f t="shared" si="107"/>
        <v>457406.35674676526</v>
      </c>
      <c r="M874" cm="1">
        <f t="array" ref="M874">SUM(COUNTIF(E874:E4450,{"Petrol","Diesel","CNG","LPG","Electric"}))</f>
        <v>2705</v>
      </c>
      <c r="N874">
        <f t="shared" si="108"/>
        <v>2705</v>
      </c>
      <c r="O874" cm="1">
        <f t="array" ref="O874">SUM(COUNTIF(F874:F4450,{"Individual","Dealer","Trustmark Dealer"}))</f>
        <v>2705</v>
      </c>
      <c r="P874">
        <f t="shared" si="109"/>
        <v>1857</v>
      </c>
      <c r="Q874">
        <f t="shared" si="110"/>
        <v>0.60295748613678368</v>
      </c>
      <c r="R874" s="16">
        <f t="shared" si="111"/>
        <v>1198857.5718302112</v>
      </c>
    </row>
    <row r="875" spans="1:18" x14ac:dyDescent="0.3">
      <c r="A875" t="s">
        <v>710</v>
      </c>
      <c r="B875">
        <v>2011</v>
      </c>
      <c r="C875" s="1">
        <v>147000</v>
      </c>
      <c r="D875">
        <v>110000</v>
      </c>
      <c r="E875" t="s">
        <v>10</v>
      </c>
      <c r="F875" t="s">
        <v>25</v>
      </c>
      <c r="G875" t="s">
        <v>12</v>
      </c>
      <c r="H875" t="s">
        <v>126</v>
      </c>
      <c r="I875">
        <f t="shared" si="104"/>
        <v>2704</v>
      </c>
      <c r="J875">
        <f t="shared" si="105"/>
        <v>15</v>
      </c>
      <c r="K875" t="str">
        <f t="shared" si="106"/>
        <v>budget</v>
      </c>
      <c r="L875" s="1">
        <f t="shared" si="107"/>
        <v>457497.85318047338</v>
      </c>
      <c r="M875" cm="1">
        <f t="array" ref="M875">SUM(COUNTIF(E875:E4451,{"Petrol","Diesel","CNG","LPG","Electric"}))</f>
        <v>2704</v>
      </c>
      <c r="N875">
        <f t="shared" si="108"/>
        <v>2704</v>
      </c>
      <c r="O875" cm="1">
        <f t="array" ref="O875">SUM(COUNTIF(F875:F4451,{"Individual","Dealer","Trustmark Dealer"}))</f>
        <v>2704</v>
      </c>
      <c r="P875">
        <f t="shared" si="109"/>
        <v>1856</v>
      </c>
      <c r="Q875">
        <f t="shared" si="110"/>
        <v>0.60281065088757402</v>
      </c>
      <c r="R875" s="16">
        <f t="shared" si="111"/>
        <v>1198949.8331804322</v>
      </c>
    </row>
    <row r="876" spans="1:18" x14ac:dyDescent="0.3">
      <c r="A876" t="s">
        <v>711</v>
      </c>
      <c r="B876">
        <v>2018</v>
      </c>
      <c r="C876" s="1">
        <v>725000</v>
      </c>
      <c r="D876">
        <v>26350</v>
      </c>
      <c r="E876" t="s">
        <v>14</v>
      </c>
      <c r="F876" t="s">
        <v>25</v>
      </c>
      <c r="G876" t="s">
        <v>12</v>
      </c>
      <c r="H876" t="s">
        <v>121</v>
      </c>
      <c r="I876">
        <f t="shared" si="104"/>
        <v>2703</v>
      </c>
      <c r="J876">
        <f t="shared" si="105"/>
        <v>8</v>
      </c>
      <c r="K876" t="str">
        <f t="shared" si="106"/>
        <v>medium</v>
      </c>
      <c r="L876" s="1">
        <f t="shared" si="107"/>
        <v>457612.72475027747</v>
      </c>
      <c r="M876" cm="1">
        <f t="array" ref="M876">SUM(COUNTIF(E876:E4452,{"Petrol","Diesel","CNG","LPG","Electric"}))</f>
        <v>2703</v>
      </c>
      <c r="N876">
        <f t="shared" si="108"/>
        <v>2703</v>
      </c>
      <c r="O876" cm="1">
        <f t="array" ref="O876">SUM(COUNTIF(F876:F4452,{"Individual","Dealer","Trustmark Dealer"}))</f>
        <v>2703</v>
      </c>
      <c r="P876">
        <f t="shared" si="109"/>
        <v>1855</v>
      </c>
      <c r="Q876">
        <f t="shared" si="110"/>
        <v>0.6030336662967074</v>
      </c>
      <c r="R876" s="16">
        <f t="shared" si="111"/>
        <v>1199091.1889538858</v>
      </c>
    </row>
    <row r="877" spans="1:18" x14ac:dyDescent="0.3">
      <c r="A877" t="s">
        <v>407</v>
      </c>
      <c r="B877">
        <v>2012</v>
      </c>
      <c r="C877" s="1">
        <v>550000</v>
      </c>
      <c r="D877">
        <v>90000</v>
      </c>
      <c r="E877" t="s">
        <v>14</v>
      </c>
      <c r="F877" t="s">
        <v>25</v>
      </c>
      <c r="G877" t="s">
        <v>12</v>
      </c>
      <c r="H877" t="s">
        <v>121</v>
      </c>
      <c r="I877">
        <f t="shared" si="104"/>
        <v>2702</v>
      </c>
      <c r="J877">
        <f t="shared" si="105"/>
        <v>14</v>
      </c>
      <c r="K877" t="str">
        <f t="shared" si="106"/>
        <v>medium</v>
      </c>
      <c r="L877" s="1">
        <f t="shared" si="107"/>
        <v>457513.76572908956</v>
      </c>
      <c r="M877" cm="1">
        <f t="array" ref="M877">SUM(COUNTIF(E877:E4453,{"Petrol","Diesel","CNG","LPG","Electric"}))</f>
        <v>2702</v>
      </c>
      <c r="N877">
        <f t="shared" si="108"/>
        <v>2702</v>
      </c>
      <c r="O877" cm="1">
        <f t="array" ref="O877">SUM(COUNTIF(F877:F4453,{"Individual","Dealer","Trustmark Dealer"}))</f>
        <v>2702</v>
      </c>
      <c r="P877">
        <f t="shared" si="109"/>
        <v>1855</v>
      </c>
      <c r="Q877">
        <f t="shared" si="110"/>
        <v>0.60288675055514429</v>
      </c>
      <c r="R877" s="16">
        <f t="shared" si="111"/>
        <v>1198989.2781269015</v>
      </c>
    </row>
    <row r="878" spans="1:18" x14ac:dyDescent="0.3">
      <c r="A878" t="s">
        <v>712</v>
      </c>
      <c r="B878">
        <v>2016</v>
      </c>
      <c r="C878" s="1">
        <v>475000</v>
      </c>
      <c r="D878">
        <v>25000</v>
      </c>
      <c r="E878" t="s">
        <v>10</v>
      </c>
      <c r="F878" t="s">
        <v>25</v>
      </c>
      <c r="G878" t="s">
        <v>12</v>
      </c>
      <c r="H878" t="s">
        <v>121</v>
      </c>
      <c r="I878">
        <f t="shared" si="104"/>
        <v>2701</v>
      </c>
      <c r="J878">
        <f t="shared" si="105"/>
        <v>10</v>
      </c>
      <c r="K878" t="str">
        <f t="shared" si="106"/>
        <v>budget</v>
      </c>
      <c r="L878" s="1">
        <f t="shared" si="107"/>
        <v>457479.52425027767</v>
      </c>
      <c r="M878" cm="1">
        <f t="array" ref="M878">SUM(COUNTIF(E878:E4454,{"Petrol","Diesel","CNG","LPG","Electric"}))</f>
        <v>2701</v>
      </c>
      <c r="N878">
        <f t="shared" si="108"/>
        <v>2701</v>
      </c>
      <c r="O878" cm="1">
        <f t="array" ref="O878">SUM(COUNTIF(F878:F4454,{"Individual","Dealer","Trustmark Dealer"}))</f>
        <v>2701</v>
      </c>
      <c r="P878">
        <f t="shared" si="109"/>
        <v>1854</v>
      </c>
      <c r="Q878">
        <f t="shared" si="110"/>
        <v>0.60273972602739723</v>
      </c>
      <c r="R878" s="16">
        <f t="shared" si="111"/>
        <v>1199015.048949549</v>
      </c>
    </row>
    <row r="879" spans="1:18" x14ac:dyDescent="0.3">
      <c r="A879" t="s">
        <v>161</v>
      </c>
      <c r="B879">
        <v>2014</v>
      </c>
      <c r="C879" s="1">
        <v>250000</v>
      </c>
      <c r="D879">
        <v>50000</v>
      </c>
      <c r="E879" t="s">
        <v>10</v>
      </c>
      <c r="F879" t="s">
        <v>25</v>
      </c>
      <c r="G879" t="s">
        <v>12</v>
      </c>
      <c r="H879" t="s">
        <v>126</v>
      </c>
      <c r="I879">
        <f t="shared" si="104"/>
        <v>2700</v>
      </c>
      <c r="J879">
        <f t="shared" si="105"/>
        <v>12</v>
      </c>
      <c r="K879" t="str">
        <f t="shared" si="106"/>
        <v>budget</v>
      </c>
      <c r="L879" s="1">
        <f t="shared" si="107"/>
        <v>457473.0351851852</v>
      </c>
      <c r="M879" cm="1">
        <f t="array" ref="M879">SUM(COUNTIF(E879:E4455,{"Petrol","Diesel","CNG","LPG","Electric"}))</f>
        <v>2700</v>
      </c>
      <c r="N879">
        <f t="shared" si="108"/>
        <v>2700</v>
      </c>
      <c r="O879" cm="1">
        <f t="array" ref="O879">SUM(COUNTIF(F879:F4455,{"Individual","Dealer","Trustmark Dealer"}))</f>
        <v>2700</v>
      </c>
      <c r="P879">
        <f t="shared" si="109"/>
        <v>1854</v>
      </c>
      <c r="Q879">
        <f t="shared" si="110"/>
        <v>0.60259259259259257</v>
      </c>
      <c r="R879" s="16">
        <f t="shared" si="111"/>
        <v>1198901.5701285601</v>
      </c>
    </row>
    <row r="880" spans="1:18" x14ac:dyDescent="0.3">
      <c r="A880" t="s">
        <v>391</v>
      </c>
      <c r="B880">
        <v>2006</v>
      </c>
      <c r="C880" s="1">
        <v>70000</v>
      </c>
      <c r="D880">
        <v>60000</v>
      </c>
      <c r="E880" t="s">
        <v>10</v>
      </c>
      <c r="F880" t="s">
        <v>25</v>
      </c>
      <c r="G880" t="s">
        <v>12</v>
      </c>
      <c r="H880" t="s">
        <v>126</v>
      </c>
      <c r="I880">
        <f t="shared" si="104"/>
        <v>2699</v>
      </c>
      <c r="J880">
        <f t="shared" si="105"/>
        <v>20</v>
      </c>
      <c r="K880" t="str">
        <f t="shared" si="106"/>
        <v>budget</v>
      </c>
      <c r="L880" s="1">
        <f t="shared" si="107"/>
        <v>457549.90552056319</v>
      </c>
      <c r="M880" cm="1">
        <f t="array" ref="M880">SUM(COUNTIF(E880:E4456,{"Petrol","Diesel","CNG","LPG","Electric"}))</f>
        <v>2699</v>
      </c>
      <c r="N880">
        <f t="shared" si="108"/>
        <v>2699</v>
      </c>
      <c r="O880" cm="1">
        <f t="array" ref="O880">SUM(COUNTIF(F880:F4456,{"Individual","Dealer","Trustmark Dealer"}))</f>
        <v>2699</v>
      </c>
      <c r="P880">
        <f t="shared" si="109"/>
        <v>1853</v>
      </c>
      <c r="Q880">
        <f t="shared" si="110"/>
        <v>0.60281585772508339</v>
      </c>
      <c r="R880" s="16">
        <f t="shared" si="111"/>
        <v>1198963.0119631025</v>
      </c>
    </row>
    <row r="881" spans="1:18" x14ac:dyDescent="0.3">
      <c r="A881" t="s">
        <v>241</v>
      </c>
      <c r="B881">
        <v>2012</v>
      </c>
      <c r="C881" s="1">
        <v>160000</v>
      </c>
      <c r="D881">
        <v>70000</v>
      </c>
      <c r="E881" t="s">
        <v>10</v>
      </c>
      <c r="F881" t="s">
        <v>25</v>
      </c>
      <c r="G881" t="s">
        <v>12</v>
      </c>
      <c r="H881" t="s">
        <v>154</v>
      </c>
      <c r="I881">
        <f t="shared" si="104"/>
        <v>2698</v>
      </c>
      <c r="J881">
        <f t="shared" si="105"/>
        <v>14</v>
      </c>
      <c r="K881" t="str">
        <f t="shared" si="106"/>
        <v>budget</v>
      </c>
      <c r="L881" s="1">
        <f t="shared" si="107"/>
        <v>457693.5489251297</v>
      </c>
      <c r="M881" cm="1">
        <f t="array" ref="M881">SUM(COUNTIF(E881:E4457,{"Petrol","Diesel","CNG","LPG","Electric"}))</f>
        <v>2698</v>
      </c>
      <c r="N881">
        <f t="shared" si="108"/>
        <v>2698</v>
      </c>
      <c r="O881" cm="1">
        <f t="array" ref="O881">SUM(COUNTIF(F881:F4457,{"Individual","Dealer","Trustmark Dealer"}))</f>
        <v>2698</v>
      </c>
      <c r="P881">
        <f t="shared" si="109"/>
        <v>1852</v>
      </c>
      <c r="Q881">
        <f t="shared" si="110"/>
        <v>0.60303928836174947</v>
      </c>
      <c r="R881" s="16">
        <f t="shared" si="111"/>
        <v>1199164.7364173252</v>
      </c>
    </row>
    <row r="882" spans="1:18" x14ac:dyDescent="0.3">
      <c r="A882" t="s">
        <v>713</v>
      </c>
      <c r="B882">
        <v>2011</v>
      </c>
      <c r="C882" s="1">
        <v>1000000</v>
      </c>
      <c r="D882">
        <v>90000</v>
      </c>
      <c r="E882" t="s">
        <v>14</v>
      </c>
      <c r="F882" t="s">
        <v>25</v>
      </c>
      <c r="G882" t="s">
        <v>19</v>
      </c>
      <c r="H882" t="s">
        <v>126</v>
      </c>
      <c r="I882">
        <f t="shared" si="104"/>
        <v>2697</v>
      </c>
      <c r="J882">
        <f t="shared" si="105"/>
        <v>15</v>
      </c>
      <c r="K882" t="str">
        <f t="shared" si="106"/>
        <v>medium</v>
      </c>
      <c r="L882" s="1">
        <f t="shared" si="107"/>
        <v>457803.92843900633</v>
      </c>
      <c r="M882" cm="1">
        <f t="array" ref="M882">SUM(COUNTIF(E882:E4458,{"Petrol","Diesel","CNG","LPG","Electric"}))</f>
        <v>2697</v>
      </c>
      <c r="N882">
        <f t="shared" si="108"/>
        <v>2697</v>
      </c>
      <c r="O882" cm="1">
        <f t="array" ref="O882">SUM(COUNTIF(F882:F4458,{"Individual","Dealer","Trustmark Dealer"}))</f>
        <v>2697</v>
      </c>
      <c r="P882">
        <f t="shared" si="109"/>
        <v>1851</v>
      </c>
      <c r="Q882">
        <f t="shared" si="110"/>
        <v>0.60326288468668887</v>
      </c>
      <c r="R882" s="16">
        <f t="shared" si="111"/>
        <v>1199296.6272385847</v>
      </c>
    </row>
    <row r="883" spans="1:18" x14ac:dyDescent="0.3">
      <c r="A883" t="s">
        <v>714</v>
      </c>
      <c r="B883">
        <v>2001</v>
      </c>
      <c r="C883" s="1">
        <v>68000</v>
      </c>
      <c r="D883">
        <v>70000</v>
      </c>
      <c r="E883" t="s">
        <v>10</v>
      </c>
      <c r="F883" t="s">
        <v>25</v>
      </c>
      <c r="G883" t="s">
        <v>12</v>
      </c>
      <c r="H883" t="s">
        <v>121</v>
      </c>
      <c r="I883">
        <f t="shared" si="104"/>
        <v>2696</v>
      </c>
      <c r="J883">
        <f t="shared" si="105"/>
        <v>25</v>
      </c>
      <c r="K883" t="str">
        <f t="shared" si="106"/>
        <v>budget</v>
      </c>
      <c r="L883" s="1">
        <f t="shared" si="107"/>
        <v>457602.81713649852</v>
      </c>
      <c r="M883" cm="1">
        <f t="array" ref="M883">SUM(COUNTIF(E883:E4459,{"Petrol","Diesel","CNG","LPG","Electric"}))</f>
        <v>2696</v>
      </c>
      <c r="N883">
        <f t="shared" si="108"/>
        <v>2696</v>
      </c>
      <c r="O883" cm="1">
        <f t="array" ref="O883">SUM(COUNTIF(F883:F4459,{"Individual","Dealer","Trustmark Dealer"}))</f>
        <v>2696</v>
      </c>
      <c r="P883">
        <f t="shared" si="109"/>
        <v>1850</v>
      </c>
      <c r="Q883">
        <f t="shared" si="110"/>
        <v>0.603486646884273</v>
      </c>
      <c r="R883" s="16">
        <f t="shared" si="111"/>
        <v>1198993.4883694525</v>
      </c>
    </row>
    <row r="884" spans="1:18" x14ac:dyDescent="0.3">
      <c r="A884" t="s">
        <v>162</v>
      </c>
      <c r="B884">
        <v>2017</v>
      </c>
      <c r="C884" s="1">
        <v>500000</v>
      </c>
      <c r="D884">
        <v>26500</v>
      </c>
      <c r="E884" t="s">
        <v>10</v>
      </c>
      <c r="F884" t="s">
        <v>25</v>
      </c>
      <c r="G884" t="s">
        <v>12</v>
      </c>
      <c r="H884" t="s">
        <v>121</v>
      </c>
      <c r="I884">
        <f t="shared" si="104"/>
        <v>2695</v>
      </c>
      <c r="J884">
        <f t="shared" si="105"/>
        <v>9</v>
      </c>
      <c r="K884" t="str">
        <f t="shared" si="106"/>
        <v>budget</v>
      </c>
      <c r="L884" s="1">
        <f t="shared" si="107"/>
        <v>457747.38218923932</v>
      </c>
      <c r="M884" cm="1">
        <f t="array" ref="M884">SUM(COUNTIF(E884:E4460,{"Petrol","Diesel","CNG","LPG","Electric"}))</f>
        <v>2695</v>
      </c>
      <c r="N884">
        <f t="shared" si="108"/>
        <v>2695</v>
      </c>
      <c r="O884" cm="1">
        <f t="array" ref="O884">SUM(COUNTIF(F884:F4460,{"Individual","Dealer","Trustmark Dealer"}))</f>
        <v>2695</v>
      </c>
      <c r="P884">
        <f t="shared" si="109"/>
        <v>1849</v>
      </c>
      <c r="Q884">
        <f t="shared" si="110"/>
        <v>0.60333951762523186</v>
      </c>
      <c r="R884" s="16">
        <f t="shared" si="111"/>
        <v>1199197.3478191383</v>
      </c>
    </row>
    <row r="885" spans="1:18" x14ac:dyDescent="0.3">
      <c r="A885" t="s">
        <v>715</v>
      </c>
      <c r="B885">
        <v>2020</v>
      </c>
      <c r="C885" s="1">
        <v>1050000</v>
      </c>
      <c r="D885">
        <v>10000</v>
      </c>
      <c r="E885" t="s">
        <v>14</v>
      </c>
      <c r="F885" t="s">
        <v>25</v>
      </c>
      <c r="G885" t="s">
        <v>12</v>
      </c>
      <c r="H885" t="s">
        <v>121</v>
      </c>
      <c r="I885">
        <f t="shared" si="104"/>
        <v>2694</v>
      </c>
      <c r="J885">
        <f t="shared" si="105"/>
        <v>6</v>
      </c>
      <c r="K885" t="str">
        <f t="shared" si="106"/>
        <v>premimum</v>
      </c>
      <c r="L885" s="1">
        <f t="shared" si="107"/>
        <v>457731.69821826281</v>
      </c>
      <c r="M885" cm="1">
        <f t="array" ref="M885">SUM(COUNTIF(E885:E4461,{"Petrol","Diesel","CNG","LPG","Electric"}))</f>
        <v>2694</v>
      </c>
      <c r="N885">
        <f t="shared" si="108"/>
        <v>2694</v>
      </c>
      <c r="O885" cm="1">
        <f t="array" ref="O885">SUM(COUNTIF(F885:F4461,{"Individual","Dealer","Trustmark Dealer"}))</f>
        <v>2694</v>
      </c>
      <c r="P885">
        <f t="shared" si="109"/>
        <v>1849</v>
      </c>
      <c r="Q885">
        <f t="shared" si="110"/>
        <v>0.603192279138827</v>
      </c>
      <c r="R885" s="16">
        <f t="shared" si="111"/>
        <v>1199064.2890165988</v>
      </c>
    </row>
    <row r="886" spans="1:18" x14ac:dyDescent="0.3">
      <c r="A886" t="s">
        <v>716</v>
      </c>
      <c r="B886">
        <v>2017</v>
      </c>
      <c r="C886" s="1">
        <v>900000</v>
      </c>
      <c r="D886">
        <v>50000</v>
      </c>
      <c r="E886" t="s">
        <v>14</v>
      </c>
      <c r="F886" t="s">
        <v>25</v>
      </c>
      <c r="G886" t="s">
        <v>12</v>
      </c>
      <c r="H886" t="s">
        <v>121</v>
      </c>
      <c r="I886">
        <f t="shared" si="104"/>
        <v>2693</v>
      </c>
      <c r="J886">
        <f t="shared" si="105"/>
        <v>9</v>
      </c>
      <c r="K886" t="str">
        <f t="shared" si="106"/>
        <v>medium</v>
      </c>
      <c r="L886" s="1">
        <f t="shared" si="107"/>
        <v>457511.76940215373</v>
      </c>
      <c r="M886" cm="1">
        <f t="array" ref="M886">SUM(COUNTIF(E886:E4462,{"Petrol","Diesel","CNG","LPG","Electric"}))</f>
        <v>2693</v>
      </c>
      <c r="N886">
        <f t="shared" si="108"/>
        <v>2693</v>
      </c>
      <c r="O886" cm="1">
        <f t="array" ref="O886">SUM(COUNTIF(F886:F4462,{"Individual","Dealer","Trustmark Dealer"}))</f>
        <v>2693</v>
      </c>
      <c r="P886">
        <f t="shared" si="109"/>
        <v>1849</v>
      </c>
      <c r="Q886">
        <f t="shared" si="110"/>
        <v>0.60304493130337911</v>
      </c>
      <c r="R886" s="16">
        <f t="shared" si="111"/>
        <v>1198724.1301930128</v>
      </c>
    </row>
    <row r="887" spans="1:18" x14ac:dyDescent="0.3">
      <c r="A887" t="s">
        <v>277</v>
      </c>
      <c r="B887">
        <v>2007</v>
      </c>
      <c r="C887" s="1">
        <v>100000</v>
      </c>
      <c r="D887">
        <v>52000</v>
      </c>
      <c r="E887" t="s">
        <v>10</v>
      </c>
      <c r="F887" t="s">
        <v>25</v>
      </c>
      <c r="G887" t="s">
        <v>12</v>
      </c>
      <c r="H887" t="s">
        <v>126</v>
      </c>
      <c r="I887">
        <f t="shared" si="104"/>
        <v>2692</v>
      </c>
      <c r="J887">
        <f t="shared" si="105"/>
        <v>19</v>
      </c>
      <c r="K887" t="str">
        <f t="shared" si="106"/>
        <v>budget</v>
      </c>
      <c r="L887" s="1">
        <f t="shared" si="107"/>
        <v>457347.39784546808</v>
      </c>
      <c r="M887" cm="1">
        <f t="array" ref="M887">SUM(COUNTIF(E887:E4463,{"Petrol","Diesel","CNG","LPG","Electric"}))</f>
        <v>2692</v>
      </c>
      <c r="N887">
        <f t="shared" si="108"/>
        <v>2692</v>
      </c>
      <c r="O887" cm="1">
        <f t="array" ref="O887">SUM(COUNTIF(F887:F4463,{"Individual","Dealer","Trustmark Dealer"}))</f>
        <v>2692</v>
      </c>
      <c r="P887">
        <f t="shared" si="109"/>
        <v>1849</v>
      </c>
      <c r="Q887">
        <f t="shared" si="110"/>
        <v>0.6028974739970282</v>
      </c>
      <c r="R887" s="16">
        <f t="shared" si="111"/>
        <v>1198493.2829963323</v>
      </c>
    </row>
    <row r="888" spans="1:18" x14ac:dyDescent="0.3">
      <c r="A888" t="s">
        <v>249</v>
      </c>
      <c r="B888">
        <v>2013</v>
      </c>
      <c r="C888" s="1">
        <v>300000</v>
      </c>
      <c r="D888">
        <v>90000</v>
      </c>
      <c r="E888" t="s">
        <v>14</v>
      </c>
      <c r="F888" t="s">
        <v>25</v>
      </c>
      <c r="G888" t="s">
        <v>12</v>
      </c>
      <c r="H888" t="s">
        <v>121</v>
      </c>
      <c r="I888">
        <f t="shared" si="104"/>
        <v>2691</v>
      </c>
      <c r="J888">
        <f t="shared" si="105"/>
        <v>13</v>
      </c>
      <c r="K888" t="str">
        <f t="shared" si="106"/>
        <v>budget</v>
      </c>
      <c r="L888" s="1">
        <f t="shared" si="107"/>
        <v>457480.19137866964</v>
      </c>
      <c r="M888" cm="1">
        <f t="array" ref="M888">SUM(COUNTIF(E888:E4464,{"Petrol","Diesel","CNG","LPG","Electric"}))</f>
        <v>2691</v>
      </c>
      <c r="N888">
        <f t="shared" si="108"/>
        <v>2691</v>
      </c>
      <c r="O888" cm="1">
        <f t="array" ref="O888">SUM(COUNTIF(F888:F4464,{"Individual","Dealer","Trustmark Dealer"}))</f>
        <v>2691</v>
      </c>
      <c r="P888">
        <f t="shared" si="109"/>
        <v>1848</v>
      </c>
      <c r="Q888">
        <f t="shared" si="110"/>
        <v>0.60312151616499443</v>
      </c>
      <c r="R888" s="16">
        <f t="shared" si="111"/>
        <v>1198672.5162894139</v>
      </c>
    </row>
    <row r="889" spans="1:18" x14ac:dyDescent="0.3">
      <c r="A889" t="s">
        <v>717</v>
      </c>
      <c r="B889">
        <v>2011</v>
      </c>
      <c r="C889" s="1">
        <v>140000</v>
      </c>
      <c r="D889">
        <v>60000</v>
      </c>
      <c r="E889" t="s">
        <v>14</v>
      </c>
      <c r="F889" t="s">
        <v>25</v>
      </c>
      <c r="G889" t="s">
        <v>12</v>
      </c>
      <c r="H889" t="s">
        <v>126</v>
      </c>
      <c r="I889">
        <f t="shared" si="104"/>
        <v>2690</v>
      </c>
      <c r="J889">
        <f t="shared" si="105"/>
        <v>15</v>
      </c>
      <c r="K889" t="str">
        <f t="shared" si="106"/>
        <v>budget</v>
      </c>
      <c r="L889" s="1">
        <f t="shared" si="107"/>
        <v>457538.73420074349</v>
      </c>
      <c r="M889" cm="1">
        <f t="array" ref="M889">SUM(COUNTIF(E889:E4465,{"Petrol","Diesel","CNG","LPG","Electric"}))</f>
        <v>2690</v>
      </c>
      <c r="N889">
        <f t="shared" si="108"/>
        <v>2690</v>
      </c>
      <c r="O889" cm="1">
        <f t="array" ref="O889">SUM(COUNTIF(F889:F4465,{"Individual","Dealer","Trustmark Dealer"}))</f>
        <v>2690</v>
      </c>
      <c r="P889">
        <f t="shared" si="109"/>
        <v>1847</v>
      </c>
      <c r="Q889">
        <f t="shared" si="110"/>
        <v>0.60297397769516725</v>
      </c>
      <c r="R889" s="16">
        <f t="shared" si="111"/>
        <v>1198880.8912946428</v>
      </c>
    </row>
    <row r="890" spans="1:18" x14ac:dyDescent="0.3">
      <c r="A890" t="s">
        <v>366</v>
      </c>
      <c r="B890">
        <v>2018</v>
      </c>
      <c r="C890" s="1">
        <v>550000</v>
      </c>
      <c r="D890">
        <v>35000</v>
      </c>
      <c r="E890" t="s">
        <v>10</v>
      </c>
      <c r="F890" t="s">
        <v>25</v>
      </c>
      <c r="G890" t="s">
        <v>12</v>
      </c>
      <c r="H890" t="s">
        <v>121</v>
      </c>
      <c r="I890">
        <f t="shared" si="104"/>
        <v>2689</v>
      </c>
      <c r="J890">
        <f t="shared" si="105"/>
        <v>8</v>
      </c>
      <c r="K890" t="str">
        <f t="shared" si="106"/>
        <v>medium</v>
      </c>
      <c r="L890" s="1">
        <f t="shared" si="107"/>
        <v>457656.82223875046</v>
      </c>
      <c r="M890" cm="1">
        <f t="array" ref="M890">SUM(COUNTIF(E890:E4466,{"Petrol","Diesel","CNG","LPG","Electric"}))</f>
        <v>2689</v>
      </c>
      <c r="N890">
        <f t="shared" si="108"/>
        <v>2689</v>
      </c>
      <c r="O890" cm="1">
        <f t="array" ref="O890">SUM(COUNTIF(F890:F4466,{"Individual","Dealer","Trustmark Dealer"}))</f>
        <v>2689</v>
      </c>
      <c r="P890">
        <f t="shared" si="109"/>
        <v>1846</v>
      </c>
      <c r="Q890">
        <f t="shared" si="110"/>
        <v>0.60319821494979542</v>
      </c>
      <c r="R890" s="16">
        <f t="shared" si="111"/>
        <v>1199206.873887856</v>
      </c>
    </row>
    <row r="891" spans="1:18" x14ac:dyDescent="0.3">
      <c r="A891" t="s">
        <v>600</v>
      </c>
      <c r="B891">
        <v>2012</v>
      </c>
      <c r="C891" s="1">
        <v>650000</v>
      </c>
      <c r="D891">
        <v>71042</v>
      </c>
      <c r="E891" t="s">
        <v>14</v>
      </c>
      <c r="F891" t="s">
        <v>11</v>
      </c>
      <c r="G891" t="s">
        <v>12</v>
      </c>
      <c r="H891" t="s">
        <v>121</v>
      </c>
      <c r="I891">
        <f t="shared" si="104"/>
        <v>2688</v>
      </c>
      <c r="J891">
        <f t="shared" si="105"/>
        <v>14</v>
      </c>
      <c r="K891" t="str">
        <f t="shared" si="106"/>
        <v>medium</v>
      </c>
      <c r="L891" s="1">
        <f t="shared" si="107"/>
        <v>457622.46837797621</v>
      </c>
      <c r="M891" cm="1">
        <f t="array" ref="M891">SUM(COUNTIF(E891:E4467,{"Petrol","Diesel","CNG","LPG","Electric"}))</f>
        <v>2688</v>
      </c>
      <c r="N891">
        <f t="shared" si="108"/>
        <v>2688</v>
      </c>
      <c r="O891" cm="1">
        <f t="array" ref="O891">SUM(COUNTIF(F891:F4467,{"Individual","Dealer","Trustmark Dealer"}))</f>
        <v>2688</v>
      </c>
      <c r="P891">
        <f t="shared" si="109"/>
        <v>1846</v>
      </c>
      <c r="Q891">
        <f t="shared" si="110"/>
        <v>0.60305059523809523</v>
      </c>
      <c r="R891" s="16">
        <f t="shared" si="111"/>
        <v>1199034.5500789722</v>
      </c>
    </row>
    <row r="892" spans="1:18" x14ac:dyDescent="0.3">
      <c r="A892" t="s">
        <v>718</v>
      </c>
      <c r="B892">
        <v>2012</v>
      </c>
      <c r="C892" s="1">
        <v>1025000</v>
      </c>
      <c r="D892">
        <v>167870</v>
      </c>
      <c r="E892" t="s">
        <v>14</v>
      </c>
      <c r="F892" t="s">
        <v>11</v>
      </c>
      <c r="G892" t="s">
        <v>12</v>
      </c>
      <c r="H892" t="s">
        <v>126</v>
      </c>
      <c r="I892">
        <f t="shared" si="104"/>
        <v>2687</v>
      </c>
      <c r="J892">
        <f t="shared" si="105"/>
        <v>14</v>
      </c>
      <c r="K892" t="str">
        <f t="shared" si="106"/>
        <v>premimum</v>
      </c>
      <c r="L892" s="1">
        <f t="shared" si="107"/>
        <v>457550.87272050616</v>
      </c>
      <c r="M892" cm="1">
        <f t="array" ref="M892">SUM(COUNTIF(E892:E4468,{"Petrol","Diesel","CNG","LPG","Electric"}))</f>
        <v>2687</v>
      </c>
      <c r="N892">
        <f t="shared" si="108"/>
        <v>2687</v>
      </c>
      <c r="O892" cm="1">
        <f t="array" ref="O892">SUM(COUNTIF(F892:F4468,{"Individual","Dealer","Trustmark Dealer"}))</f>
        <v>2687</v>
      </c>
      <c r="P892">
        <f t="shared" si="109"/>
        <v>1845</v>
      </c>
      <c r="Q892">
        <f t="shared" si="110"/>
        <v>0.60290286564942319</v>
      </c>
      <c r="R892" s="16">
        <f t="shared" si="111"/>
        <v>1198986.8363883896</v>
      </c>
    </row>
    <row r="893" spans="1:18" x14ac:dyDescent="0.3">
      <c r="A893" t="s">
        <v>719</v>
      </c>
      <c r="B893">
        <v>2011</v>
      </c>
      <c r="C893" s="1">
        <v>195000</v>
      </c>
      <c r="D893">
        <v>133564</v>
      </c>
      <c r="E893" t="s">
        <v>14</v>
      </c>
      <c r="F893" t="s">
        <v>11</v>
      </c>
      <c r="G893" t="s">
        <v>12</v>
      </c>
      <c r="H893" t="s">
        <v>121</v>
      </c>
      <c r="I893">
        <f t="shared" si="104"/>
        <v>2686</v>
      </c>
      <c r="J893">
        <f t="shared" si="105"/>
        <v>15</v>
      </c>
      <c r="K893" t="str">
        <f t="shared" si="106"/>
        <v>budget</v>
      </c>
      <c r="L893" s="1">
        <f t="shared" si="107"/>
        <v>457339.61094564409</v>
      </c>
      <c r="M893" cm="1">
        <f t="array" ref="M893">SUM(COUNTIF(E893:E4469,{"Petrol","Diesel","CNG","LPG","Electric"}))</f>
        <v>2686</v>
      </c>
      <c r="N893">
        <f t="shared" si="108"/>
        <v>2686</v>
      </c>
      <c r="O893" cm="1">
        <f t="array" ref="O893">SUM(COUNTIF(F893:F4469,{"Individual","Dealer","Trustmark Dealer"}))</f>
        <v>2686</v>
      </c>
      <c r="P893">
        <f t="shared" si="109"/>
        <v>1844</v>
      </c>
      <c r="Q893">
        <f t="shared" si="110"/>
        <v>0.60312732688011916</v>
      </c>
      <c r="R893" s="16">
        <f t="shared" si="111"/>
        <v>1198663.7222371749</v>
      </c>
    </row>
    <row r="894" spans="1:18" x14ac:dyDescent="0.3">
      <c r="A894" t="s">
        <v>380</v>
      </c>
      <c r="B894">
        <v>2013</v>
      </c>
      <c r="C894" s="1">
        <v>1490000</v>
      </c>
      <c r="D894">
        <v>40000</v>
      </c>
      <c r="E894" t="s">
        <v>14</v>
      </c>
      <c r="F894" t="s">
        <v>11</v>
      </c>
      <c r="G894" t="s">
        <v>19</v>
      </c>
      <c r="H894" t="s">
        <v>121</v>
      </c>
      <c r="I894">
        <f t="shared" si="104"/>
        <v>2685</v>
      </c>
      <c r="J894">
        <f t="shared" si="105"/>
        <v>13</v>
      </c>
      <c r="K894" t="str">
        <f t="shared" si="106"/>
        <v>premimum</v>
      </c>
      <c r="L894" s="1">
        <f t="shared" si="107"/>
        <v>457437.3165735568</v>
      </c>
      <c r="M894" cm="1">
        <f t="array" ref="M894">SUM(COUNTIF(E894:E4470,{"Petrol","Diesel","CNG","LPG","Electric"}))</f>
        <v>2685</v>
      </c>
      <c r="N894">
        <f t="shared" si="108"/>
        <v>2685</v>
      </c>
      <c r="O894" cm="1">
        <f t="array" ref="O894">SUM(COUNTIF(F894:F4470,{"Individual","Dealer","Trustmark Dealer"}))</f>
        <v>2685</v>
      </c>
      <c r="P894">
        <f t="shared" si="109"/>
        <v>1843</v>
      </c>
      <c r="Q894">
        <f t="shared" si="110"/>
        <v>0.60297951582867781</v>
      </c>
      <c r="R894" s="16">
        <f t="shared" si="111"/>
        <v>1198949.978968912</v>
      </c>
    </row>
    <row r="895" spans="1:18" x14ac:dyDescent="0.3">
      <c r="A895" t="s">
        <v>720</v>
      </c>
      <c r="B895">
        <v>2018</v>
      </c>
      <c r="C895" s="1">
        <v>1140000</v>
      </c>
      <c r="D895">
        <v>23038</v>
      </c>
      <c r="E895" t="s">
        <v>10</v>
      </c>
      <c r="F895" t="s">
        <v>512</v>
      </c>
      <c r="G895" t="s">
        <v>19</v>
      </c>
      <c r="H895" t="s">
        <v>121</v>
      </c>
      <c r="I895">
        <f t="shared" si="104"/>
        <v>2684</v>
      </c>
      <c r="J895">
        <f t="shared" si="105"/>
        <v>8</v>
      </c>
      <c r="K895" t="str">
        <f t="shared" si="106"/>
        <v>premimum</v>
      </c>
      <c r="L895" s="1">
        <f t="shared" si="107"/>
        <v>457052.60618479882</v>
      </c>
      <c r="M895" cm="1">
        <f t="array" ref="M895">SUM(COUNTIF(E895:E4471,{"Petrol","Diesel","CNG","LPG","Electric"}))</f>
        <v>2684</v>
      </c>
      <c r="N895">
        <f t="shared" si="108"/>
        <v>2684</v>
      </c>
      <c r="O895" cm="1">
        <f t="array" ref="O895">SUM(COUNTIF(F895:F4471,{"Individual","Dealer","Trustmark Dealer"}))</f>
        <v>2684</v>
      </c>
      <c r="P895">
        <f t="shared" si="109"/>
        <v>1842</v>
      </c>
      <c r="Q895">
        <f t="shared" si="110"/>
        <v>0.60283159463487335</v>
      </c>
      <c r="R895" s="16">
        <f t="shared" si="111"/>
        <v>1198284.4507840783</v>
      </c>
    </row>
    <row r="896" spans="1:18" x14ac:dyDescent="0.3">
      <c r="A896" t="s">
        <v>323</v>
      </c>
      <c r="B896">
        <v>2011</v>
      </c>
      <c r="C896" s="1">
        <v>95000</v>
      </c>
      <c r="D896">
        <v>70000</v>
      </c>
      <c r="E896" t="s">
        <v>14</v>
      </c>
      <c r="F896" t="s">
        <v>25</v>
      </c>
      <c r="G896" t="s">
        <v>12</v>
      </c>
      <c r="H896" t="s">
        <v>121</v>
      </c>
      <c r="I896">
        <f t="shared" si="104"/>
        <v>2683</v>
      </c>
      <c r="J896">
        <f t="shared" si="105"/>
        <v>15</v>
      </c>
      <c r="K896" t="str">
        <f t="shared" si="106"/>
        <v>budget</v>
      </c>
      <c r="L896" s="1">
        <f t="shared" si="107"/>
        <v>456798.06000745436</v>
      </c>
      <c r="M896" cm="1">
        <f t="array" ref="M896">SUM(COUNTIF(E896:E4472,{"Petrol","Diesel","CNG","LPG","Electric"}))</f>
        <v>2683</v>
      </c>
      <c r="N896">
        <f t="shared" si="108"/>
        <v>2683</v>
      </c>
      <c r="O896" cm="1">
        <f t="array" ref="O896">SUM(COUNTIF(F896:F4472,{"Individual","Dealer","Trustmark Dealer"}))</f>
        <v>2683</v>
      </c>
      <c r="P896">
        <f t="shared" si="109"/>
        <v>1842</v>
      </c>
      <c r="Q896">
        <f t="shared" si="110"/>
        <v>0.60268356317554972</v>
      </c>
      <c r="R896" s="16">
        <f t="shared" si="111"/>
        <v>1197650.1984559316</v>
      </c>
    </row>
    <row r="897" spans="1:18" x14ac:dyDescent="0.3">
      <c r="A897" t="s">
        <v>721</v>
      </c>
      <c r="B897">
        <v>2017</v>
      </c>
      <c r="C897" s="1">
        <v>3050000</v>
      </c>
      <c r="D897">
        <v>30000</v>
      </c>
      <c r="E897" t="s">
        <v>14</v>
      </c>
      <c r="F897" t="s">
        <v>25</v>
      </c>
      <c r="G897" t="s">
        <v>19</v>
      </c>
      <c r="H897" t="s">
        <v>121</v>
      </c>
      <c r="I897">
        <f t="shared" si="104"/>
        <v>2682</v>
      </c>
      <c r="J897">
        <f t="shared" si="105"/>
        <v>9</v>
      </c>
      <c r="K897" t="str">
        <f t="shared" si="106"/>
        <v>premimum</v>
      </c>
      <c r="L897" s="1">
        <f t="shared" si="107"/>
        <v>456932.95861297537</v>
      </c>
      <c r="M897" cm="1">
        <f t="array" ref="M897">SUM(COUNTIF(E897:E4473,{"Petrol","Diesel","CNG","LPG","Electric"}))</f>
        <v>2682</v>
      </c>
      <c r="N897">
        <f t="shared" si="108"/>
        <v>2682</v>
      </c>
      <c r="O897" cm="1">
        <f t="array" ref="O897">SUM(COUNTIF(F897:F4473,{"Individual","Dealer","Trustmark Dealer"}))</f>
        <v>2682</v>
      </c>
      <c r="P897">
        <f t="shared" si="109"/>
        <v>1841</v>
      </c>
      <c r="Q897">
        <f t="shared" si="110"/>
        <v>0.60253542132736759</v>
      </c>
      <c r="R897" s="16">
        <f t="shared" si="111"/>
        <v>1198010.1808992291</v>
      </c>
    </row>
    <row r="898" spans="1:18" x14ac:dyDescent="0.3">
      <c r="A898" t="s">
        <v>226</v>
      </c>
      <c r="B898">
        <v>2017</v>
      </c>
      <c r="C898" s="1">
        <v>585000</v>
      </c>
      <c r="D898">
        <v>43608</v>
      </c>
      <c r="E898" t="s">
        <v>10</v>
      </c>
      <c r="F898" t="s">
        <v>512</v>
      </c>
      <c r="G898" t="s">
        <v>12</v>
      </c>
      <c r="H898" t="s">
        <v>121</v>
      </c>
      <c r="I898">
        <f t="shared" ref="I898:I961" si="112">COUNTA(A898:A4474)</f>
        <v>2681</v>
      </c>
      <c r="J898">
        <f t="shared" ref="J898:J961" si="113">2026-B898</f>
        <v>9</v>
      </c>
      <c r="K898" t="str">
        <f t="shared" ref="K898:K961" si="114">IF(C898&lt;=500000,"budget",IF(C898&lt;=1000000,"medium","premimum"))</f>
        <v>medium</v>
      </c>
      <c r="L898" s="1">
        <f t="shared" ref="L898:L961" si="115">AVERAGE(C898:C4474)</f>
        <v>455965.75718015665</v>
      </c>
      <c r="M898" cm="1">
        <f t="array" ref="M898">SUM(COUNTIF(E898:E4474,{"Petrol","Diesel","CNG","LPG","Electric"}))</f>
        <v>2681</v>
      </c>
      <c r="N898">
        <f t="shared" ref="N898:N961" si="116">COUNTIF(G898:G4474,"Automatic")
 +COUNTIF(G898:G4474,"Manual")</f>
        <v>2681</v>
      </c>
      <c r="O898" cm="1">
        <f t="array" ref="O898">SUM(COUNTIF(F898:F4474,{"Individual","Dealer","Trustmark Dealer"}))</f>
        <v>2681</v>
      </c>
      <c r="P898">
        <f t="shared" ref="P898:P961" si="117">COUNTIF(J898:J4474,"&gt;10")</f>
        <v>1841</v>
      </c>
      <c r="Q898">
        <f t="shared" ref="Q898:Q961" si="118">COUNTIF(H898:H4474,"First Owner")/COUNTA(H898:H4474)</f>
        <v>0.60238716896680344</v>
      </c>
      <c r="R898" s="16">
        <f t="shared" ref="R898:R961" si="119">AVERAGEIF(E898:E4474,"Petrol",C898:C4474) + AVERAGEIF(E898:E4474,"Diesel",C898:C4474) + AVERAGEIF(E898:E4474,"CNG",C898:C4474)</f>
        <v>1196194.6993991439</v>
      </c>
    </row>
    <row r="899" spans="1:18" x14ac:dyDescent="0.3">
      <c r="A899" t="s">
        <v>722</v>
      </c>
      <c r="B899">
        <v>2018</v>
      </c>
      <c r="C899" s="1">
        <v>825000</v>
      </c>
      <c r="D899">
        <v>11212</v>
      </c>
      <c r="E899" t="s">
        <v>10</v>
      </c>
      <c r="F899" t="s">
        <v>512</v>
      </c>
      <c r="G899" t="s">
        <v>19</v>
      </c>
      <c r="H899" t="s">
        <v>121</v>
      </c>
      <c r="I899">
        <f t="shared" si="112"/>
        <v>2680</v>
      </c>
      <c r="J899">
        <f t="shared" si="113"/>
        <v>8</v>
      </c>
      <c r="K899" t="str">
        <f t="shared" si="114"/>
        <v>medium</v>
      </c>
      <c r="L899" s="1">
        <f t="shared" si="115"/>
        <v>455917.61007462686</v>
      </c>
      <c r="M899" cm="1">
        <f t="array" ref="M899">SUM(COUNTIF(E899:E4475,{"Petrol","Diesel","CNG","LPG","Electric"}))</f>
        <v>2680</v>
      </c>
      <c r="N899">
        <f t="shared" si="116"/>
        <v>2680</v>
      </c>
      <c r="O899" cm="1">
        <f t="array" ref="O899">SUM(COUNTIF(F899:F4475,{"Individual","Dealer","Trustmark Dealer"}))</f>
        <v>2680</v>
      </c>
      <c r="P899">
        <f t="shared" si="117"/>
        <v>1841</v>
      </c>
      <c r="Q899">
        <f t="shared" si="118"/>
        <v>0.60223880597014923</v>
      </c>
      <c r="R899" s="16">
        <f t="shared" si="119"/>
        <v>1195994.0660963252</v>
      </c>
    </row>
    <row r="900" spans="1:18" x14ac:dyDescent="0.3">
      <c r="A900" t="s">
        <v>723</v>
      </c>
      <c r="B900">
        <v>2013</v>
      </c>
      <c r="C900" s="1">
        <v>280000</v>
      </c>
      <c r="D900">
        <v>52000</v>
      </c>
      <c r="E900" t="s">
        <v>14</v>
      </c>
      <c r="F900" t="s">
        <v>11</v>
      </c>
      <c r="G900" t="s">
        <v>12</v>
      </c>
      <c r="H900" t="s">
        <v>121</v>
      </c>
      <c r="I900">
        <f t="shared" si="112"/>
        <v>2679</v>
      </c>
      <c r="J900">
        <f t="shared" si="113"/>
        <v>13</v>
      </c>
      <c r="K900" t="str">
        <f t="shared" si="114"/>
        <v>budget</v>
      </c>
      <c r="L900" s="1">
        <f t="shared" si="115"/>
        <v>455779.84135871596</v>
      </c>
      <c r="M900" cm="1">
        <f t="array" ref="M900">SUM(COUNTIF(E900:E4476,{"Petrol","Diesel","CNG","LPG","Electric"}))</f>
        <v>2679</v>
      </c>
      <c r="N900">
        <f t="shared" si="116"/>
        <v>2679</v>
      </c>
      <c r="O900" cm="1">
        <f t="array" ref="O900">SUM(COUNTIF(F900:F4476,{"Individual","Dealer","Trustmark Dealer"}))</f>
        <v>2679</v>
      </c>
      <c r="P900">
        <f t="shared" si="117"/>
        <v>1841</v>
      </c>
      <c r="Q900">
        <f t="shared" si="118"/>
        <v>0.60209033221351249</v>
      </c>
      <c r="R900" s="16">
        <f t="shared" si="119"/>
        <v>1195605.0305469504</v>
      </c>
    </row>
    <row r="901" spans="1:18" x14ac:dyDescent="0.3">
      <c r="A901" t="s">
        <v>724</v>
      </c>
      <c r="B901">
        <v>2016</v>
      </c>
      <c r="C901" s="1">
        <v>725000</v>
      </c>
      <c r="D901">
        <v>49217</v>
      </c>
      <c r="E901" t="s">
        <v>10</v>
      </c>
      <c r="F901" t="s">
        <v>512</v>
      </c>
      <c r="G901" t="s">
        <v>12</v>
      </c>
      <c r="H901" t="s">
        <v>121</v>
      </c>
      <c r="I901">
        <f t="shared" si="112"/>
        <v>2678</v>
      </c>
      <c r="J901">
        <f t="shared" si="113"/>
        <v>10</v>
      </c>
      <c r="K901" t="str">
        <f t="shared" si="114"/>
        <v>medium</v>
      </c>
      <c r="L901" s="1">
        <f t="shared" si="115"/>
        <v>455845.47983569826</v>
      </c>
      <c r="M901" cm="1">
        <f t="array" ref="M901">SUM(COUNTIF(E901:E4477,{"Petrol","Diesel","CNG","LPG","Electric"}))</f>
        <v>2678</v>
      </c>
      <c r="N901">
        <f t="shared" si="116"/>
        <v>2678</v>
      </c>
      <c r="O901" cm="1">
        <f t="array" ref="O901">SUM(COUNTIF(F901:F4477,{"Individual","Dealer","Trustmark Dealer"}))</f>
        <v>2678</v>
      </c>
      <c r="P901">
        <f t="shared" si="117"/>
        <v>1840</v>
      </c>
      <c r="Q901">
        <f t="shared" si="118"/>
        <v>0.60194174757281549</v>
      </c>
      <c r="R901" s="16">
        <f t="shared" si="119"/>
        <v>1195828.1408206308</v>
      </c>
    </row>
    <row r="902" spans="1:18" x14ac:dyDescent="0.3">
      <c r="A902" t="s">
        <v>537</v>
      </c>
      <c r="B902">
        <v>2015</v>
      </c>
      <c r="C902" s="1">
        <v>300000</v>
      </c>
      <c r="D902">
        <v>90000</v>
      </c>
      <c r="E902" t="s">
        <v>14</v>
      </c>
      <c r="F902" t="s">
        <v>25</v>
      </c>
      <c r="G902" t="s">
        <v>12</v>
      </c>
      <c r="H902" t="s">
        <v>121</v>
      </c>
      <c r="I902">
        <f t="shared" si="112"/>
        <v>2677</v>
      </c>
      <c r="J902">
        <f t="shared" si="113"/>
        <v>11</v>
      </c>
      <c r="K902" t="str">
        <f t="shared" si="114"/>
        <v>budget</v>
      </c>
      <c r="L902" s="1">
        <f t="shared" si="115"/>
        <v>455744.93649607769</v>
      </c>
      <c r="M902" cm="1">
        <f t="array" ref="M902">SUM(COUNTIF(E902:E4478,{"Petrol","Diesel","CNG","LPG","Electric"}))</f>
        <v>2677</v>
      </c>
      <c r="N902">
        <f t="shared" si="116"/>
        <v>2677</v>
      </c>
      <c r="O902" cm="1">
        <f t="array" ref="O902">SUM(COUNTIF(F902:F4478,{"Individual","Dealer","Trustmark Dealer"}))</f>
        <v>2677</v>
      </c>
      <c r="P902">
        <f t="shared" si="117"/>
        <v>1840</v>
      </c>
      <c r="Q902">
        <f t="shared" si="118"/>
        <v>0.60179305192379529</v>
      </c>
      <c r="R902" s="16">
        <f t="shared" si="119"/>
        <v>1195516.9263919629</v>
      </c>
    </row>
    <row r="903" spans="1:18" x14ac:dyDescent="0.3">
      <c r="A903" t="s">
        <v>128</v>
      </c>
      <c r="B903">
        <v>2015</v>
      </c>
      <c r="C903" s="1">
        <v>375000</v>
      </c>
      <c r="D903">
        <v>70000</v>
      </c>
      <c r="E903" t="s">
        <v>10</v>
      </c>
      <c r="F903" t="s">
        <v>25</v>
      </c>
      <c r="G903" t="s">
        <v>12</v>
      </c>
      <c r="H903" t="s">
        <v>121</v>
      </c>
      <c r="I903">
        <f t="shared" si="112"/>
        <v>2676</v>
      </c>
      <c r="J903">
        <f t="shared" si="113"/>
        <v>11</v>
      </c>
      <c r="K903" t="str">
        <f t="shared" si="114"/>
        <v>budget</v>
      </c>
      <c r="L903" s="1">
        <f t="shared" si="115"/>
        <v>455803.13714499254</v>
      </c>
      <c r="M903" cm="1">
        <f t="array" ref="M903">SUM(COUNTIF(E903:E4479,{"Petrol","Diesel","CNG","LPG","Electric"}))</f>
        <v>2676</v>
      </c>
      <c r="N903">
        <f t="shared" si="116"/>
        <v>2676</v>
      </c>
      <c r="O903" cm="1">
        <f t="array" ref="O903">SUM(COUNTIF(F903:F4479,{"Individual","Dealer","Trustmark Dealer"}))</f>
        <v>2676</v>
      </c>
      <c r="P903">
        <f t="shared" si="117"/>
        <v>1839</v>
      </c>
      <c r="Q903">
        <f t="shared" si="118"/>
        <v>0.60164424514200299</v>
      </c>
      <c r="R903" s="16">
        <f t="shared" si="119"/>
        <v>1195725.6164743064</v>
      </c>
    </row>
    <row r="904" spans="1:18" x14ac:dyDescent="0.3">
      <c r="A904" t="s">
        <v>725</v>
      </c>
      <c r="B904">
        <v>2003</v>
      </c>
      <c r="C904" s="1">
        <v>310000</v>
      </c>
      <c r="D904">
        <v>90000</v>
      </c>
      <c r="E904" t="s">
        <v>10</v>
      </c>
      <c r="F904" t="s">
        <v>25</v>
      </c>
      <c r="G904" t="s">
        <v>12</v>
      </c>
      <c r="H904" t="s">
        <v>151</v>
      </c>
      <c r="I904">
        <f t="shared" si="112"/>
        <v>2675</v>
      </c>
      <c r="J904">
        <f t="shared" si="113"/>
        <v>23</v>
      </c>
      <c r="K904" t="str">
        <f t="shared" si="114"/>
        <v>budget</v>
      </c>
      <c r="L904" s="1">
        <f t="shared" si="115"/>
        <v>455833.34392523364</v>
      </c>
      <c r="M904" cm="1">
        <f t="array" ref="M904">SUM(COUNTIF(E904:E4480,{"Petrol","Diesel","CNG","LPG","Electric"}))</f>
        <v>2675</v>
      </c>
      <c r="N904">
        <f t="shared" si="116"/>
        <v>2675</v>
      </c>
      <c r="O904" cm="1">
        <f t="array" ref="O904">SUM(COUNTIF(F904:F4480,{"Individual","Dealer","Trustmark Dealer"}))</f>
        <v>2675</v>
      </c>
      <c r="P904">
        <f t="shared" si="117"/>
        <v>1838</v>
      </c>
      <c r="Q904">
        <f t="shared" si="118"/>
        <v>0.60149532710280373</v>
      </c>
      <c r="R904" s="16">
        <f t="shared" si="119"/>
        <v>1195688.6387576815</v>
      </c>
    </row>
    <row r="905" spans="1:18" x14ac:dyDescent="0.3">
      <c r="A905" t="s">
        <v>286</v>
      </c>
      <c r="B905">
        <v>2011</v>
      </c>
      <c r="C905" s="1">
        <v>375000</v>
      </c>
      <c r="D905">
        <v>190000</v>
      </c>
      <c r="E905" t="s">
        <v>14</v>
      </c>
      <c r="F905" t="s">
        <v>25</v>
      </c>
      <c r="G905" t="s">
        <v>12</v>
      </c>
      <c r="H905" t="s">
        <v>154</v>
      </c>
      <c r="I905">
        <f t="shared" si="112"/>
        <v>2674</v>
      </c>
      <c r="J905">
        <f t="shared" si="113"/>
        <v>15</v>
      </c>
      <c r="K905" t="str">
        <f t="shared" si="114"/>
        <v>budget</v>
      </c>
      <c r="L905" s="1">
        <f t="shared" si="115"/>
        <v>455887.88145100971</v>
      </c>
      <c r="M905" cm="1">
        <f t="array" ref="M905">SUM(COUNTIF(E905:E4481,{"Petrol","Diesel","CNG","LPG","Electric"}))</f>
        <v>2674</v>
      </c>
      <c r="N905">
        <f t="shared" si="116"/>
        <v>2674</v>
      </c>
      <c r="O905" cm="1">
        <f t="array" ref="O905">SUM(COUNTIF(F905:F4481,{"Individual","Dealer","Trustmark Dealer"}))</f>
        <v>2674</v>
      </c>
      <c r="P905">
        <f t="shared" si="117"/>
        <v>1837</v>
      </c>
      <c r="Q905">
        <f t="shared" si="118"/>
        <v>0.60172026925953626</v>
      </c>
      <c r="R905" s="16">
        <f t="shared" si="119"/>
        <v>1195702.6634327034</v>
      </c>
    </row>
    <row r="906" spans="1:18" x14ac:dyDescent="0.3">
      <c r="A906" t="s">
        <v>726</v>
      </c>
      <c r="B906">
        <v>2016</v>
      </c>
      <c r="C906" s="1">
        <v>1950000</v>
      </c>
      <c r="D906">
        <v>106000</v>
      </c>
      <c r="E906" t="s">
        <v>14</v>
      </c>
      <c r="F906" t="s">
        <v>25</v>
      </c>
      <c r="G906" t="s">
        <v>19</v>
      </c>
      <c r="H906" t="s">
        <v>121</v>
      </c>
      <c r="I906">
        <f t="shared" si="112"/>
        <v>2673</v>
      </c>
      <c r="J906">
        <f t="shared" si="113"/>
        <v>10</v>
      </c>
      <c r="K906" t="str">
        <f t="shared" si="114"/>
        <v>premimum</v>
      </c>
      <c r="L906" s="1">
        <f t="shared" si="115"/>
        <v>455918.14253647585</v>
      </c>
      <c r="M906" cm="1">
        <f t="array" ref="M906">SUM(COUNTIF(E906:E4482,{"Petrol","Diesel","CNG","LPG","Electric"}))</f>
        <v>2673</v>
      </c>
      <c r="N906">
        <f t="shared" si="116"/>
        <v>2673</v>
      </c>
      <c r="O906" cm="1">
        <f t="array" ref="O906">SUM(COUNTIF(F906:F4482,{"Individual","Dealer","Trustmark Dealer"}))</f>
        <v>2673</v>
      </c>
      <c r="P906">
        <f t="shared" si="117"/>
        <v>1836</v>
      </c>
      <c r="Q906">
        <f t="shared" si="118"/>
        <v>0.60194537972315754</v>
      </c>
      <c r="R906" s="16">
        <f t="shared" si="119"/>
        <v>1195856.3109911834</v>
      </c>
    </row>
    <row r="907" spans="1:18" x14ac:dyDescent="0.3">
      <c r="A907" t="s">
        <v>727</v>
      </c>
      <c r="B907">
        <v>2012</v>
      </c>
      <c r="C907" s="1">
        <v>400000</v>
      </c>
      <c r="D907">
        <v>80000</v>
      </c>
      <c r="E907" t="s">
        <v>14</v>
      </c>
      <c r="F907" t="s">
        <v>25</v>
      </c>
      <c r="G907" t="s">
        <v>12</v>
      </c>
      <c r="H907" t="s">
        <v>126</v>
      </c>
      <c r="I907">
        <f t="shared" si="112"/>
        <v>2672</v>
      </c>
      <c r="J907">
        <f t="shared" si="113"/>
        <v>14</v>
      </c>
      <c r="K907" t="str">
        <f t="shared" si="114"/>
        <v>budget</v>
      </c>
      <c r="L907" s="1">
        <f t="shared" si="115"/>
        <v>455358.98016467068</v>
      </c>
      <c r="M907" cm="1">
        <f t="array" ref="M907">SUM(COUNTIF(E907:E4483,{"Petrol","Diesel","CNG","LPG","Electric"}))</f>
        <v>2672</v>
      </c>
      <c r="N907">
        <f t="shared" si="116"/>
        <v>2672</v>
      </c>
      <c r="O907" cm="1">
        <f t="array" ref="O907">SUM(COUNTIF(F907:F4483,{"Individual","Dealer","Trustmark Dealer"}))</f>
        <v>2672</v>
      </c>
      <c r="P907">
        <f t="shared" si="117"/>
        <v>1836</v>
      </c>
      <c r="Q907">
        <f t="shared" si="118"/>
        <v>0.60179640718562877</v>
      </c>
      <c r="R907" s="16">
        <f t="shared" si="119"/>
        <v>1194846.9654145946</v>
      </c>
    </row>
    <row r="908" spans="1:18" x14ac:dyDescent="0.3">
      <c r="A908" t="s">
        <v>728</v>
      </c>
      <c r="B908">
        <v>2014</v>
      </c>
      <c r="C908" s="1">
        <v>550000</v>
      </c>
      <c r="D908">
        <v>80000</v>
      </c>
      <c r="E908" t="s">
        <v>14</v>
      </c>
      <c r="F908" t="s">
        <v>25</v>
      </c>
      <c r="G908" t="s">
        <v>12</v>
      </c>
      <c r="H908" t="s">
        <v>126</v>
      </c>
      <c r="I908">
        <f t="shared" si="112"/>
        <v>2671</v>
      </c>
      <c r="J908">
        <f t="shared" si="113"/>
        <v>12</v>
      </c>
      <c r="K908" t="str">
        <f t="shared" si="114"/>
        <v>medium</v>
      </c>
      <c r="L908" s="1">
        <f t="shared" si="115"/>
        <v>455379.70610258332</v>
      </c>
      <c r="M908" cm="1">
        <f t="array" ref="M908">SUM(COUNTIF(E908:E4484,{"Petrol","Diesel","CNG","LPG","Electric"}))</f>
        <v>2671</v>
      </c>
      <c r="N908">
        <f t="shared" si="116"/>
        <v>2671</v>
      </c>
      <c r="O908" cm="1">
        <f t="array" ref="O908">SUM(COUNTIF(F908:F4484,{"Individual","Dealer","Trustmark Dealer"}))</f>
        <v>2671</v>
      </c>
      <c r="P908">
        <f t="shared" si="117"/>
        <v>1835</v>
      </c>
      <c r="Q908">
        <f t="shared" si="118"/>
        <v>0.60202171471359045</v>
      </c>
      <c r="R908" s="16">
        <f t="shared" si="119"/>
        <v>1194981.7301919209</v>
      </c>
    </row>
    <row r="909" spans="1:18" x14ac:dyDescent="0.3">
      <c r="A909" t="s">
        <v>282</v>
      </c>
      <c r="B909">
        <v>2018</v>
      </c>
      <c r="C909" s="1">
        <v>270000</v>
      </c>
      <c r="D909">
        <v>20000</v>
      </c>
      <c r="E909" t="s">
        <v>10</v>
      </c>
      <c r="F909" t="s">
        <v>25</v>
      </c>
      <c r="G909" t="s">
        <v>12</v>
      </c>
      <c r="H909" t="s">
        <v>121</v>
      </c>
      <c r="I909">
        <f t="shared" si="112"/>
        <v>2670</v>
      </c>
      <c r="J909">
        <f t="shared" si="113"/>
        <v>8</v>
      </c>
      <c r="K909" t="str">
        <f t="shared" si="114"/>
        <v>budget</v>
      </c>
      <c r="L909" s="1">
        <f t="shared" si="115"/>
        <v>455344.26779026218</v>
      </c>
      <c r="M909" cm="1">
        <f t="array" ref="M909">SUM(COUNTIF(E909:E4485,{"Petrol","Diesel","CNG","LPG","Electric"}))</f>
        <v>2670</v>
      </c>
      <c r="N909">
        <f t="shared" si="116"/>
        <v>2670</v>
      </c>
      <c r="O909" cm="1">
        <f t="array" ref="O909">SUM(COUNTIF(F909:F4485,{"Individual","Dealer","Trustmark Dealer"}))</f>
        <v>2670</v>
      </c>
      <c r="P909">
        <f t="shared" si="117"/>
        <v>1834</v>
      </c>
      <c r="Q909">
        <f t="shared" si="118"/>
        <v>0.60224719101123592</v>
      </c>
      <c r="R909" s="16">
        <f t="shared" si="119"/>
        <v>1195005.7475798645</v>
      </c>
    </row>
    <row r="910" spans="1:18" x14ac:dyDescent="0.3">
      <c r="A910" t="s">
        <v>588</v>
      </c>
      <c r="B910">
        <v>2012</v>
      </c>
      <c r="C910" s="1">
        <v>555000</v>
      </c>
      <c r="D910">
        <v>110000</v>
      </c>
      <c r="E910" t="s">
        <v>14</v>
      </c>
      <c r="F910" t="s">
        <v>25</v>
      </c>
      <c r="G910" t="s">
        <v>12</v>
      </c>
      <c r="H910" t="s">
        <v>126</v>
      </c>
      <c r="I910">
        <f t="shared" si="112"/>
        <v>2669</v>
      </c>
      <c r="J910">
        <f t="shared" si="113"/>
        <v>14</v>
      </c>
      <c r="K910" t="str">
        <f t="shared" si="114"/>
        <v>medium</v>
      </c>
      <c r="L910" s="1">
        <f t="shared" si="115"/>
        <v>455413.71112776321</v>
      </c>
      <c r="M910" cm="1">
        <f t="array" ref="M910">SUM(COUNTIF(E910:E4486,{"Petrol","Diesel","CNG","LPG","Electric"}))</f>
        <v>2669</v>
      </c>
      <c r="N910">
        <f t="shared" si="116"/>
        <v>2669</v>
      </c>
      <c r="O910" cm="1">
        <f t="array" ref="O910">SUM(COUNTIF(F910:F4486,{"Individual","Dealer","Trustmark Dealer"}))</f>
        <v>2669</v>
      </c>
      <c r="P910">
        <f t="shared" si="117"/>
        <v>1834</v>
      </c>
      <c r="Q910">
        <f t="shared" si="118"/>
        <v>0.60209816410640693</v>
      </c>
      <c r="R910" s="16">
        <f t="shared" si="119"/>
        <v>1195051.2408471426</v>
      </c>
    </row>
    <row r="911" spans="1:18" x14ac:dyDescent="0.3">
      <c r="A911" t="s">
        <v>729</v>
      </c>
      <c r="B911">
        <v>2013</v>
      </c>
      <c r="C911" s="1">
        <v>500000</v>
      </c>
      <c r="D911">
        <v>60000</v>
      </c>
      <c r="E911" t="s">
        <v>14</v>
      </c>
      <c r="F911" t="s">
        <v>25</v>
      </c>
      <c r="G911" t="s">
        <v>12</v>
      </c>
      <c r="H911" t="s">
        <v>126</v>
      </c>
      <c r="I911">
        <f t="shared" si="112"/>
        <v>2668</v>
      </c>
      <c r="J911">
        <f t="shared" si="113"/>
        <v>13</v>
      </c>
      <c r="K911" t="str">
        <f t="shared" si="114"/>
        <v>budget</v>
      </c>
      <c r="L911" s="1">
        <f t="shared" si="115"/>
        <v>455376.38493253372</v>
      </c>
      <c r="M911" cm="1">
        <f t="array" ref="M911">SUM(COUNTIF(E911:E4487,{"Petrol","Diesel","CNG","LPG","Electric"}))</f>
        <v>2668</v>
      </c>
      <c r="N911">
        <f t="shared" si="116"/>
        <v>2668</v>
      </c>
      <c r="O911" cm="1">
        <f t="array" ref="O911">SUM(COUNTIF(F911:F4487,{"Individual","Dealer","Trustmark Dealer"}))</f>
        <v>2668</v>
      </c>
      <c r="P911">
        <f t="shared" si="117"/>
        <v>1833</v>
      </c>
      <c r="Q911">
        <f t="shared" si="118"/>
        <v>0.60232383808095957</v>
      </c>
      <c r="R911" s="16">
        <f t="shared" si="119"/>
        <v>1195071.5928278144</v>
      </c>
    </row>
    <row r="912" spans="1:18" x14ac:dyDescent="0.3">
      <c r="A912" t="s">
        <v>730</v>
      </c>
      <c r="B912">
        <v>2010</v>
      </c>
      <c r="C912" s="1">
        <v>400000</v>
      </c>
      <c r="D912">
        <v>130000</v>
      </c>
      <c r="E912" t="s">
        <v>14</v>
      </c>
      <c r="F912" t="s">
        <v>25</v>
      </c>
      <c r="G912" t="s">
        <v>19</v>
      </c>
      <c r="H912" t="s">
        <v>126</v>
      </c>
      <c r="I912">
        <f t="shared" si="112"/>
        <v>2667</v>
      </c>
      <c r="J912">
        <f t="shared" si="113"/>
        <v>16</v>
      </c>
      <c r="K912" t="str">
        <f t="shared" si="114"/>
        <v>budget</v>
      </c>
      <c r="L912" s="1">
        <f t="shared" si="115"/>
        <v>455359.65316835395</v>
      </c>
      <c r="M912" cm="1">
        <f t="array" ref="M912">SUM(COUNTIF(E912:E4488,{"Petrol","Diesel","CNG","LPG","Electric"}))</f>
        <v>2667</v>
      </c>
      <c r="N912">
        <f t="shared" si="116"/>
        <v>2667</v>
      </c>
      <c r="O912" cm="1">
        <f t="array" ref="O912">SUM(COUNTIF(F912:F4488,{"Individual","Dealer","Trustmark Dealer"}))</f>
        <v>2667</v>
      </c>
      <c r="P912">
        <f t="shared" si="117"/>
        <v>1832</v>
      </c>
      <c r="Q912">
        <f t="shared" si="118"/>
        <v>0.60254968128983877</v>
      </c>
      <c r="R912" s="16">
        <f t="shared" si="119"/>
        <v>1195132.7157003095</v>
      </c>
    </row>
    <row r="913" spans="1:18" x14ac:dyDescent="0.3">
      <c r="A913" t="s">
        <v>634</v>
      </c>
      <c r="B913">
        <v>2017</v>
      </c>
      <c r="C913" s="1">
        <v>280000</v>
      </c>
      <c r="D913">
        <v>28838</v>
      </c>
      <c r="E913" t="s">
        <v>10</v>
      </c>
      <c r="F913" t="s">
        <v>25</v>
      </c>
      <c r="G913" t="s">
        <v>12</v>
      </c>
      <c r="H913" t="s">
        <v>121</v>
      </c>
      <c r="I913">
        <f t="shared" si="112"/>
        <v>2666</v>
      </c>
      <c r="J913">
        <f t="shared" si="113"/>
        <v>9</v>
      </c>
      <c r="K913" t="str">
        <f t="shared" si="114"/>
        <v>budget</v>
      </c>
      <c r="L913" s="1">
        <f t="shared" si="115"/>
        <v>455380.4182295574</v>
      </c>
      <c r="M913" cm="1">
        <f t="array" ref="M913">SUM(COUNTIF(E913:E4489,{"Petrol","Diesel","CNG","LPG","Electric"}))</f>
        <v>2666</v>
      </c>
      <c r="N913">
        <f t="shared" si="116"/>
        <v>2666</v>
      </c>
      <c r="O913" cm="1">
        <f t="array" ref="O913">SUM(COUNTIF(F913:F4489,{"Individual","Dealer","Trustmark Dealer"}))</f>
        <v>2666</v>
      </c>
      <c r="P913">
        <f t="shared" si="117"/>
        <v>1831</v>
      </c>
      <c r="Q913">
        <f t="shared" si="118"/>
        <v>0.60277569392348085</v>
      </c>
      <c r="R913" s="16">
        <f t="shared" si="119"/>
        <v>1195268.0581767666</v>
      </c>
    </row>
    <row r="914" spans="1:18" x14ac:dyDescent="0.3">
      <c r="A914" t="s">
        <v>609</v>
      </c>
      <c r="B914">
        <v>2008</v>
      </c>
      <c r="C914" s="1">
        <v>80000</v>
      </c>
      <c r="D914">
        <v>200000</v>
      </c>
      <c r="E914" t="s">
        <v>10</v>
      </c>
      <c r="F914" t="s">
        <v>25</v>
      </c>
      <c r="G914" t="s">
        <v>12</v>
      </c>
      <c r="H914" t="s">
        <v>121</v>
      </c>
      <c r="I914">
        <f t="shared" si="112"/>
        <v>2665</v>
      </c>
      <c r="J914">
        <f t="shared" si="113"/>
        <v>18</v>
      </c>
      <c r="K914" t="str">
        <f t="shared" si="114"/>
        <v>budget</v>
      </c>
      <c r="L914" s="1">
        <f t="shared" si="115"/>
        <v>455446.22701688553</v>
      </c>
      <c r="M914" cm="1">
        <f t="array" ref="M914">SUM(COUNTIF(E914:E4490,{"Petrol","Diesel","CNG","LPG","Electric"}))</f>
        <v>2665</v>
      </c>
      <c r="N914">
        <f t="shared" si="116"/>
        <v>2665</v>
      </c>
      <c r="O914" cm="1">
        <f t="array" ref="O914">SUM(COUNTIF(F914:F4490,{"Individual","Dealer","Trustmark Dealer"}))</f>
        <v>2665</v>
      </c>
      <c r="P914">
        <f t="shared" si="117"/>
        <v>1831</v>
      </c>
      <c r="Q914">
        <f t="shared" si="118"/>
        <v>0.60262664165103186</v>
      </c>
      <c r="R914" s="16">
        <f t="shared" si="119"/>
        <v>1195305.7552100045</v>
      </c>
    </row>
    <row r="915" spans="1:18" x14ac:dyDescent="0.3">
      <c r="A915" t="s">
        <v>172</v>
      </c>
      <c r="B915">
        <v>2006</v>
      </c>
      <c r="C915" s="1">
        <v>55000</v>
      </c>
      <c r="D915">
        <v>100000</v>
      </c>
      <c r="E915" t="s">
        <v>14</v>
      </c>
      <c r="F915" t="s">
        <v>25</v>
      </c>
      <c r="G915" t="s">
        <v>12</v>
      </c>
      <c r="H915" t="s">
        <v>121</v>
      </c>
      <c r="I915">
        <f t="shared" si="112"/>
        <v>2664</v>
      </c>
      <c r="J915">
        <f t="shared" si="113"/>
        <v>20</v>
      </c>
      <c r="K915" t="str">
        <f t="shared" si="114"/>
        <v>budget</v>
      </c>
      <c r="L915" s="1">
        <f t="shared" si="115"/>
        <v>455587.16028528527</v>
      </c>
      <c r="M915" cm="1">
        <f t="array" ref="M915">SUM(COUNTIF(E915:E4491,{"Petrol","Diesel","CNG","LPG","Electric"}))</f>
        <v>2664</v>
      </c>
      <c r="N915">
        <f t="shared" si="116"/>
        <v>2664</v>
      </c>
      <c r="O915" cm="1">
        <f t="array" ref="O915">SUM(COUNTIF(F915:F4491,{"Individual","Dealer","Trustmark Dealer"}))</f>
        <v>2664</v>
      </c>
      <c r="P915">
        <f t="shared" si="117"/>
        <v>1830</v>
      </c>
      <c r="Q915">
        <f t="shared" si="118"/>
        <v>0.60247747747747749</v>
      </c>
      <c r="R915" s="16">
        <f t="shared" si="119"/>
        <v>1195500.9919236095</v>
      </c>
    </row>
    <row r="916" spans="1:18" x14ac:dyDescent="0.3">
      <c r="A916" t="s">
        <v>731</v>
      </c>
      <c r="B916">
        <v>2014</v>
      </c>
      <c r="C916" s="1">
        <v>250000</v>
      </c>
      <c r="D916">
        <v>50000</v>
      </c>
      <c r="E916" t="s">
        <v>10</v>
      </c>
      <c r="F916" t="s">
        <v>25</v>
      </c>
      <c r="G916" t="s">
        <v>12</v>
      </c>
      <c r="H916" t="s">
        <v>121</v>
      </c>
      <c r="I916">
        <f t="shared" si="112"/>
        <v>2663</v>
      </c>
      <c r="J916">
        <f t="shared" si="113"/>
        <v>12</v>
      </c>
      <c r="K916" t="str">
        <f t="shared" si="114"/>
        <v>budget</v>
      </c>
      <c r="L916" s="1">
        <f t="shared" si="115"/>
        <v>455737.58730754786</v>
      </c>
      <c r="M916" cm="1">
        <f t="array" ref="M916">SUM(COUNTIF(E916:E4492,{"Petrol","Diesel","CNG","LPG","Electric"}))</f>
        <v>2663</v>
      </c>
      <c r="N916">
        <f t="shared" si="116"/>
        <v>2663</v>
      </c>
      <c r="O916" cm="1">
        <f t="array" ref="O916">SUM(COUNTIF(F916:F4492,{"Individual","Dealer","Trustmark Dealer"}))</f>
        <v>2663</v>
      </c>
      <c r="P916">
        <f t="shared" si="117"/>
        <v>1829</v>
      </c>
      <c r="Q916">
        <f t="shared" si="118"/>
        <v>0.60232820127675557</v>
      </c>
      <c r="R916" s="16">
        <f t="shared" si="119"/>
        <v>1195892.469923029</v>
      </c>
    </row>
    <row r="917" spans="1:18" x14ac:dyDescent="0.3">
      <c r="A917" t="s">
        <v>732</v>
      </c>
      <c r="B917">
        <v>2010</v>
      </c>
      <c r="C917" s="1">
        <v>250000</v>
      </c>
      <c r="D917">
        <v>190000</v>
      </c>
      <c r="E917" t="s">
        <v>14</v>
      </c>
      <c r="F917" t="s">
        <v>25</v>
      </c>
      <c r="G917" t="s">
        <v>12</v>
      </c>
      <c r="H917" t="s">
        <v>151</v>
      </c>
      <c r="I917">
        <f t="shared" si="112"/>
        <v>2662</v>
      </c>
      <c r="J917">
        <f t="shared" si="113"/>
        <v>16</v>
      </c>
      <c r="K917" t="str">
        <f t="shared" si="114"/>
        <v>budget</v>
      </c>
      <c r="L917" s="1">
        <f t="shared" si="115"/>
        <v>455814.87415477086</v>
      </c>
      <c r="M917" cm="1">
        <f t="array" ref="M917">SUM(COUNTIF(E917:E4493,{"Petrol","Diesel","CNG","LPG","Electric"}))</f>
        <v>2662</v>
      </c>
      <c r="N917">
        <f t="shared" si="116"/>
        <v>2662</v>
      </c>
      <c r="O917" cm="1">
        <f t="array" ref="O917">SUM(COUNTIF(F917:F4493,{"Individual","Dealer","Trustmark Dealer"}))</f>
        <v>2662</v>
      </c>
      <c r="P917">
        <f t="shared" si="117"/>
        <v>1828</v>
      </c>
      <c r="Q917">
        <f t="shared" si="118"/>
        <v>0.60217881292261455</v>
      </c>
      <c r="R917" s="16">
        <f t="shared" si="119"/>
        <v>1195954.0505873254</v>
      </c>
    </row>
    <row r="918" spans="1:18" x14ac:dyDescent="0.3">
      <c r="A918" t="s">
        <v>733</v>
      </c>
      <c r="B918">
        <v>2007</v>
      </c>
      <c r="C918" s="1">
        <v>95000</v>
      </c>
      <c r="D918">
        <v>100000</v>
      </c>
      <c r="E918" t="s">
        <v>14</v>
      </c>
      <c r="F918" t="s">
        <v>25</v>
      </c>
      <c r="G918" t="s">
        <v>12</v>
      </c>
      <c r="H918" t="s">
        <v>126</v>
      </c>
      <c r="I918">
        <f t="shared" si="112"/>
        <v>2661</v>
      </c>
      <c r="J918">
        <f t="shared" si="113"/>
        <v>19</v>
      </c>
      <c r="K918" t="str">
        <f t="shared" si="114"/>
        <v>budget</v>
      </c>
      <c r="L918" s="1">
        <f t="shared" si="115"/>
        <v>455892.21909056744</v>
      </c>
      <c r="M918" cm="1">
        <f t="array" ref="M918">SUM(COUNTIF(E918:E4494,{"Petrol","Diesel","CNG","LPG","Electric"}))</f>
        <v>2661</v>
      </c>
      <c r="N918">
        <f t="shared" si="116"/>
        <v>2661</v>
      </c>
      <c r="O918" cm="1">
        <f t="array" ref="O918">SUM(COUNTIF(F918:F4494,{"Individual","Dealer","Trustmark Dealer"}))</f>
        <v>2661</v>
      </c>
      <c r="P918">
        <f t="shared" si="117"/>
        <v>1827</v>
      </c>
      <c r="Q918">
        <f t="shared" si="118"/>
        <v>0.60240511086057869</v>
      </c>
      <c r="R918" s="16">
        <f t="shared" si="119"/>
        <v>1196201.3436988445</v>
      </c>
    </row>
    <row r="919" spans="1:18" x14ac:dyDescent="0.3">
      <c r="A919" t="s">
        <v>156</v>
      </c>
      <c r="B919">
        <v>2014</v>
      </c>
      <c r="C919" s="1">
        <v>725000</v>
      </c>
      <c r="D919">
        <v>135000</v>
      </c>
      <c r="E919" t="s">
        <v>14</v>
      </c>
      <c r="F919" t="s">
        <v>25</v>
      </c>
      <c r="G919" t="s">
        <v>12</v>
      </c>
      <c r="H919" t="s">
        <v>126</v>
      </c>
      <c r="I919">
        <f t="shared" si="112"/>
        <v>2660</v>
      </c>
      <c r="J919">
        <f t="shared" si="113"/>
        <v>12</v>
      </c>
      <c r="K919" t="str">
        <f t="shared" si="114"/>
        <v>medium</v>
      </c>
      <c r="L919" s="1">
        <f t="shared" si="115"/>
        <v>456027.89285714284</v>
      </c>
      <c r="M919" cm="1">
        <f t="array" ref="M919">SUM(COUNTIF(E919:E4495,{"Petrol","Diesel","CNG","LPG","Electric"}))</f>
        <v>2660</v>
      </c>
      <c r="N919">
        <f t="shared" si="116"/>
        <v>2660</v>
      </c>
      <c r="O919" cm="1">
        <f t="array" ref="O919">SUM(COUNTIF(F919:F4495,{"Individual","Dealer","Trustmark Dealer"}))</f>
        <v>2660</v>
      </c>
      <c r="P919">
        <f t="shared" si="117"/>
        <v>1826</v>
      </c>
      <c r="Q919">
        <f t="shared" si="118"/>
        <v>0.60263157894736841</v>
      </c>
      <c r="R919" s="16">
        <f t="shared" si="119"/>
        <v>1196564.1602770973</v>
      </c>
    </row>
    <row r="920" spans="1:18" x14ac:dyDescent="0.3">
      <c r="A920" t="s">
        <v>371</v>
      </c>
      <c r="B920">
        <v>2015</v>
      </c>
      <c r="C920" s="1">
        <v>320000</v>
      </c>
      <c r="D920">
        <v>50000</v>
      </c>
      <c r="E920" t="s">
        <v>14</v>
      </c>
      <c r="F920" t="s">
        <v>25</v>
      </c>
      <c r="G920" t="s">
        <v>12</v>
      </c>
      <c r="H920" t="s">
        <v>154</v>
      </c>
      <c r="I920">
        <f t="shared" si="112"/>
        <v>2659</v>
      </c>
      <c r="J920">
        <f t="shared" si="113"/>
        <v>11</v>
      </c>
      <c r="K920" t="str">
        <f t="shared" si="114"/>
        <v>budget</v>
      </c>
      <c r="L920" s="1">
        <f t="shared" si="115"/>
        <v>455926.73749529896</v>
      </c>
      <c r="M920" cm="1">
        <f t="array" ref="M920">SUM(COUNTIF(E920:E4496,{"Petrol","Diesel","CNG","LPG","Electric"}))</f>
        <v>2659</v>
      </c>
      <c r="N920">
        <f t="shared" si="116"/>
        <v>2659</v>
      </c>
      <c r="O920" cm="1">
        <f t="array" ref="O920">SUM(COUNTIF(F920:F4496,{"Individual","Dealer","Trustmark Dealer"}))</f>
        <v>2659</v>
      </c>
      <c r="P920">
        <f t="shared" si="117"/>
        <v>1825</v>
      </c>
      <c r="Q920">
        <f t="shared" si="118"/>
        <v>0.60285821737495304</v>
      </c>
      <c r="R920" s="16">
        <f t="shared" si="119"/>
        <v>1196459.1148725669</v>
      </c>
    </row>
    <row r="921" spans="1:18" x14ac:dyDescent="0.3">
      <c r="A921" t="s">
        <v>734</v>
      </c>
      <c r="B921">
        <v>2014</v>
      </c>
      <c r="C921" s="1">
        <v>1200000</v>
      </c>
      <c r="D921">
        <v>135000</v>
      </c>
      <c r="E921" t="s">
        <v>14</v>
      </c>
      <c r="F921" t="s">
        <v>25</v>
      </c>
      <c r="G921" t="s">
        <v>19</v>
      </c>
      <c r="H921" t="s">
        <v>154</v>
      </c>
      <c r="I921">
        <f t="shared" si="112"/>
        <v>2658</v>
      </c>
      <c r="J921">
        <f t="shared" si="113"/>
        <v>12</v>
      </c>
      <c r="K921" t="str">
        <f t="shared" si="114"/>
        <v>premimum</v>
      </c>
      <c r="L921" s="1">
        <f t="shared" si="115"/>
        <v>455977.87622272386</v>
      </c>
      <c r="M921" cm="1">
        <f t="array" ref="M921">SUM(COUNTIF(E921:E4497,{"Petrol","Diesel","CNG","LPG","Electric"}))</f>
        <v>2658</v>
      </c>
      <c r="N921">
        <f t="shared" si="116"/>
        <v>2658</v>
      </c>
      <c r="O921" cm="1">
        <f t="array" ref="O921">SUM(COUNTIF(F921:F4497,{"Individual","Dealer","Trustmark Dealer"}))</f>
        <v>2658</v>
      </c>
      <c r="P921">
        <f t="shared" si="117"/>
        <v>1824</v>
      </c>
      <c r="Q921">
        <f t="shared" si="118"/>
        <v>0.60308502633559069</v>
      </c>
      <c r="R921" s="16">
        <f t="shared" si="119"/>
        <v>1196655.2524361843</v>
      </c>
    </row>
    <row r="922" spans="1:18" x14ac:dyDescent="0.3">
      <c r="A922" t="s">
        <v>323</v>
      </c>
      <c r="B922">
        <v>2012</v>
      </c>
      <c r="C922" s="1">
        <v>160000</v>
      </c>
      <c r="D922">
        <v>50000</v>
      </c>
      <c r="E922" t="s">
        <v>14</v>
      </c>
      <c r="F922" t="s">
        <v>25</v>
      </c>
      <c r="G922" t="s">
        <v>12</v>
      </c>
      <c r="H922" t="s">
        <v>121</v>
      </c>
      <c r="I922">
        <f t="shared" si="112"/>
        <v>2657</v>
      </c>
      <c r="J922">
        <f t="shared" si="113"/>
        <v>14</v>
      </c>
      <c r="K922" t="str">
        <f t="shared" si="114"/>
        <v>budget</v>
      </c>
      <c r="L922" s="1">
        <f t="shared" si="115"/>
        <v>455697.8528415506</v>
      </c>
      <c r="M922" cm="1">
        <f t="array" ref="M922">SUM(COUNTIF(E922:E4498,{"Petrol","Diesel","CNG","LPG","Electric"}))</f>
        <v>2657</v>
      </c>
      <c r="N922">
        <f t="shared" si="116"/>
        <v>2657</v>
      </c>
      <c r="O922" cm="1">
        <f t="array" ref="O922">SUM(COUNTIF(F922:F4498,{"Individual","Dealer","Trustmark Dealer"}))</f>
        <v>2657</v>
      </c>
      <c r="P922">
        <f t="shared" si="117"/>
        <v>1823</v>
      </c>
      <c r="Q922">
        <f t="shared" si="118"/>
        <v>0.60331200602182911</v>
      </c>
      <c r="R922" s="16">
        <f t="shared" si="119"/>
        <v>1196196.4326469554</v>
      </c>
    </row>
    <row r="923" spans="1:18" x14ac:dyDescent="0.3">
      <c r="A923" t="s">
        <v>735</v>
      </c>
      <c r="B923">
        <v>2018</v>
      </c>
      <c r="C923" s="1">
        <v>790000</v>
      </c>
      <c r="D923">
        <v>19571</v>
      </c>
      <c r="E923" t="s">
        <v>14</v>
      </c>
      <c r="F923" t="s">
        <v>11</v>
      </c>
      <c r="G923" t="s">
        <v>12</v>
      </c>
      <c r="H923" t="s">
        <v>121</v>
      </c>
      <c r="I923">
        <f t="shared" si="112"/>
        <v>2656</v>
      </c>
      <c r="J923">
        <f t="shared" si="113"/>
        <v>8</v>
      </c>
      <c r="K923" t="str">
        <f t="shared" si="114"/>
        <v>medium</v>
      </c>
      <c r="L923" s="1">
        <f t="shared" si="115"/>
        <v>455809.18486445781</v>
      </c>
      <c r="M923" cm="1">
        <f t="array" ref="M923">SUM(COUNTIF(E923:E4499,{"Petrol","Diesel","CNG","LPG","Electric"}))</f>
        <v>2656</v>
      </c>
      <c r="N923">
        <f t="shared" si="116"/>
        <v>2656</v>
      </c>
      <c r="O923" cm="1">
        <f t="array" ref="O923">SUM(COUNTIF(F923:F4499,{"Individual","Dealer","Trustmark Dealer"}))</f>
        <v>2656</v>
      </c>
      <c r="P923">
        <f t="shared" si="117"/>
        <v>1822</v>
      </c>
      <c r="Q923">
        <f t="shared" si="118"/>
        <v>0.60316265060240959</v>
      </c>
      <c r="R923" s="16">
        <f t="shared" si="119"/>
        <v>1196511.8918148214</v>
      </c>
    </row>
    <row r="924" spans="1:18" x14ac:dyDescent="0.3">
      <c r="A924" t="s">
        <v>736</v>
      </c>
      <c r="B924">
        <v>2018</v>
      </c>
      <c r="C924" s="1">
        <v>1200000</v>
      </c>
      <c r="D924">
        <v>29600</v>
      </c>
      <c r="E924" t="s">
        <v>10</v>
      </c>
      <c r="F924" t="s">
        <v>11</v>
      </c>
      <c r="G924" t="s">
        <v>12</v>
      </c>
      <c r="H924" t="s">
        <v>121</v>
      </c>
      <c r="I924">
        <f t="shared" si="112"/>
        <v>2655</v>
      </c>
      <c r="J924">
        <f t="shared" si="113"/>
        <v>8</v>
      </c>
      <c r="K924" t="str">
        <f t="shared" si="114"/>
        <v>premimum</v>
      </c>
      <c r="L924" s="1">
        <f t="shared" si="115"/>
        <v>455683.31261770247</v>
      </c>
      <c r="M924" cm="1">
        <f t="array" ref="M924">SUM(COUNTIF(E924:E4500,{"Petrol","Diesel","CNG","LPG","Electric"}))</f>
        <v>2655</v>
      </c>
      <c r="N924">
        <f t="shared" si="116"/>
        <v>2655</v>
      </c>
      <c r="O924" cm="1">
        <f t="array" ref="O924">SUM(COUNTIF(F924:F4500,{"Individual","Dealer","Trustmark Dealer"}))</f>
        <v>2655</v>
      </c>
      <c r="P924">
        <f t="shared" si="117"/>
        <v>1822</v>
      </c>
      <c r="Q924">
        <f t="shared" si="118"/>
        <v>0.60301318267419968</v>
      </c>
      <c r="R924" s="16">
        <f t="shared" si="119"/>
        <v>1196358.0228084412</v>
      </c>
    </row>
    <row r="925" spans="1:18" x14ac:dyDescent="0.3">
      <c r="A925" t="s">
        <v>611</v>
      </c>
      <c r="B925">
        <v>2011</v>
      </c>
      <c r="C925" s="1">
        <v>175000</v>
      </c>
      <c r="D925">
        <v>70000</v>
      </c>
      <c r="E925" t="s">
        <v>10</v>
      </c>
      <c r="F925" t="s">
        <v>25</v>
      </c>
      <c r="G925" t="s">
        <v>12</v>
      </c>
      <c r="H925" t="s">
        <v>121</v>
      </c>
      <c r="I925">
        <f t="shared" si="112"/>
        <v>2654</v>
      </c>
      <c r="J925">
        <f t="shared" si="113"/>
        <v>15</v>
      </c>
      <c r="K925" t="str">
        <f t="shared" si="114"/>
        <v>budget</v>
      </c>
      <c r="L925" s="1">
        <f t="shared" si="115"/>
        <v>455402.86171816126</v>
      </c>
      <c r="M925" cm="1">
        <f t="array" ref="M925">SUM(COUNTIF(E925:E4501,{"Petrol","Diesel","CNG","LPG","Electric"}))</f>
        <v>2654</v>
      </c>
      <c r="N925">
        <f t="shared" si="116"/>
        <v>2654</v>
      </c>
      <c r="O925" cm="1">
        <f t="array" ref="O925">SUM(COUNTIF(F925:F4501,{"Individual","Dealer","Trustmark Dealer"}))</f>
        <v>2654</v>
      </c>
      <c r="P925">
        <f t="shared" si="117"/>
        <v>1822</v>
      </c>
      <c r="Q925">
        <f t="shared" si="118"/>
        <v>0.60286360211002266</v>
      </c>
      <c r="R925" s="16">
        <f t="shared" si="119"/>
        <v>1195670.489246656</v>
      </c>
    </row>
    <row r="926" spans="1:18" x14ac:dyDescent="0.3">
      <c r="A926" t="s">
        <v>737</v>
      </c>
      <c r="B926">
        <v>2018</v>
      </c>
      <c r="C926" s="1">
        <v>950000</v>
      </c>
      <c r="D926">
        <v>15000</v>
      </c>
      <c r="E926" t="s">
        <v>14</v>
      </c>
      <c r="F926" t="s">
        <v>25</v>
      </c>
      <c r="G926" t="s">
        <v>19</v>
      </c>
      <c r="H926" t="s">
        <v>121</v>
      </c>
      <c r="I926">
        <f t="shared" si="112"/>
        <v>2653</v>
      </c>
      <c r="J926">
        <f t="shared" si="113"/>
        <v>8</v>
      </c>
      <c r="K926" t="str">
        <f t="shared" si="114"/>
        <v>medium</v>
      </c>
      <c r="L926" s="1">
        <f t="shared" si="115"/>
        <v>455508.55446664157</v>
      </c>
      <c r="M926" cm="1">
        <f t="array" ref="M926">SUM(COUNTIF(E926:E4502,{"Petrol","Diesel","CNG","LPG","Electric"}))</f>
        <v>2653</v>
      </c>
      <c r="N926">
        <f t="shared" si="116"/>
        <v>2653</v>
      </c>
      <c r="O926" cm="1">
        <f t="array" ref="O926">SUM(COUNTIF(F926:F4502,{"Individual","Dealer","Trustmark Dealer"}))</f>
        <v>2653</v>
      </c>
      <c r="P926">
        <f t="shared" si="117"/>
        <v>1821</v>
      </c>
      <c r="Q926">
        <f t="shared" si="118"/>
        <v>0.60271390878251041</v>
      </c>
      <c r="R926" s="16">
        <f t="shared" si="119"/>
        <v>1195790.8680233685</v>
      </c>
    </row>
    <row r="927" spans="1:18" x14ac:dyDescent="0.3">
      <c r="A927" t="s">
        <v>738</v>
      </c>
      <c r="B927">
        <v>2019</v>
      </c>
      <c r="C927" s="1">
        <v>340000</v>
      </c>
      <c r="D927">
        <v>50000</v>
      </c>
      <c r="E927" t="s">
        <v>10</v>
      </c>
      <c r="F927" t="s">
        <v>25</v>
      </c>
      <c r="G927" t="s">
        <v>12</v>
      </c>
      <c r="H927" t="s">
        <v>121</v>
      </c>
      <c r="I927">
        <f t="shared" si="112"/>
        <v>2652</v>
      </c>
      <c r="J927">
        <f t="shared" si="113"/>
        <v>7</v>
      </c>
      <c r="K927" t="str">
        <f t="shared" si="114"/>
        <v>budget</v>
      </c>
      <c r="L927" s="1">
        <f t="shared" si="115"/>
        <v>455322.09464555053</v>
      </c>
      <c r="M927" cm="1">
        <f t="array" ref="M927">SUM(COUNTIF(E927:E4503,{"Petrol","Diesel","CNG","LPG","Electric"}))</f>
        <v>2652</v>
      </c>
      <c r="N927">
        <f t="shared" si="116"/>
        <v>2652</v>
      </c>
      <c r="O927" cm="1">
        <f t="array" ref="O927">SUM(COUNTIF(F927:F4503,{"Individual","Dealer","Trustmark Dealer"}))</f>
        <v>2652</v>
      </c>
      <c r="P927">
        <f t="shared" si="117"/>
        <v>1821</v>
      </c>
      <c r="Q927">
        <f t="shared" si="118"/>
        <v>0.60256410256410253</v>
      </c>
      <c r="R927" s="16">
        <f t="shared" si="119"/>
        <v>1195517.3663766801</v>
      </c>
    </row>
    <row r="928" spans="1:18" x14ac:dyDescent="0.3">
      <c r="A928" t="s">
        <v>739</v>
      </c>
      <c r="B928">
        <v>2017</v>
      </c>
      <c r="C928" s="1">
        <v>825000</v>
      </c>
      <c r="D928">
        <v>13500</v>
      </c>
      <c r="E928" t="s">
        <v>14</v>
      </c>
      <c r="F928" t="s">
        <v>25</v>
      </c>
      <c r="G928" t="s">
        <v>12</v>
      </c>
      <c r="H928" t="s">
        <v>121</v>
      </c>
      <c r="I928">
        <f t="shared" si="112"/>
        <v>2651</v>
      </c>
      <c r="J928">
        <f t="shared" si="113"/>
        <v>9</v>
      </c>
      <c r="K928" t="str">
        <f t="shared" si="114"/>
        <v>medium</v>
      </c>
      <c r="L928" s="1">
        <f t="shared" si="115"/>
        <v>455365.59600150888</v>
      </c>
      <c r="M928" cm="1">
        <f t="array" ref="M928">SUM(COUNTIF(E928:E4504,{"Petrol","Diesel","CNG","LPG","Electric"}))</f>
        <v>2651</v>
      </c>
      <c r="N928">
        <f t="shared" si="116"/>
        <v>2651</v>
      </c>
      <c r="O928" cm="1">
        <f t="array" ref="O928">SUM(COUNTIF(F928:F4504,{"Individual","Dealer","Trustmark Dealer"}))</f>
        <v>2651</v>
      </c>
      <c r="P928">
        <f t="shared" si="117"/>
        <v>1821</v>
      </c>
      <c r="Q928">
        <f t="shared" si="118"/>
        <v>0.60241418332704644</v>
      </c>
      <c r="R928" s="16">
        <f t="shared" si="119"/>
        <v>1195507.6035716811</v>
      </c>
    </row>
    <row r="929" spans="1:18" x14ac:dyDescent="0.3">
      <c r="A929" t="s">
        <v>740</v>
      </c>
      <c r="B929">
        <v>2018</v>
      </c>
      <c r="C929" s="1">
        <v>3100000</v>
      </c>
      <c r="D929">
        <v>22000</v>
      </c>
      <c r="E929" t="s">
        <v>10</v>
      </c>
      <c r="F929" t="s">
        <v>25</v>
      </c>
      <c r="G929" t="s">
        <v>19</v>
      </c>
      <c r="H929" t="s">
        <v>121</v>
      </c>
      <c r="I929">
        <f t="shared" si="112"/>
        <v>2650</v>
      </c>
      <c r="J929">
        <f t="shared" si="113"/>
        <v>8</v>
      </c>
      <c r="K929" t="str">
        <f t="shared" si="114"/>
        <v>premimum</v>
      </c>
      <c r="L929" s="1">
        <f t="shared" si="115"/>
        <v>455226.11132075475</v>
      </c>
      <c r="M929" cm="1">
        <f t="array" ref="M929">SUM(COUNTIF(E929:E4505,{"Petrol","Diesel","CNG","LPG","Electric"}))</f>
        <v>2650</v>
      </c>
      <c r="N929">
        <f t="shared" si="116"/>
        <v>2650</v>
      </c>
      <c r="O929" cm="1">
        <f t="array" ref="O929">SUM(COUNTIF(F929:F4505,{"Individual","Dealer","Trustmark Dealer"}))</f>
        <v>2650</v>
      </c>
      <c r="P929">
        <f t="shared" si="117"/>
        <v>1821</v>
      </c>
      <c r="Q929">
        <f t="shared" si="118"/>
        <v>0.60226415094339625</v>
      </c>
      <c r="R929" s="16">
        <f t="shared" si="119"/>
        <v>1195327.04665741</v>
      </c>
    </row>
    <row r="930" spans="1:18" x14ac:dyDescent="0.3">
      <c r="A930" t="s">
        <v>741</v>
      </c>
      <c r="B930">
        <v>2018</v>
      </c>
      <c r="C930" s="1">
        <v>780000</v>
      </c>
      <c r="D930">
        <v>25000</v>
      </c>
      <c r="E930" t="s">
        <v>14</v>
      </c>
      <c r="F930" t="s">
        <v>11</v>
      </c>
      <c r="G930" t="s">
        <v>12</v>
      </c>
      <c r="H930" t="s">
        <v>121</v>
      </c>
      <c r="I930">
        <f t="shared" si="112"/>
        <v>2649</v>
      </c>
      <c r="J930">
        <f t="shared" si="113"/>
        <v>8</v>
      </c>
      <c r="K930" t="str">
        <f t="shared" si="114"/>
        <v>medium</v>
      </c>
      <c r="L930" s="1">
        <f t="shared" si="115"/>
        <v>454227.70668176672</v>
      </c>
      <c r="M930" cm="1">
        <f t="array" ref="M930">SUM(COUNTIF(E930:E4506,{"Petrol","Diesel","CNG","LPG","Electric"}))</f>
        <v>2649</v>
      </c>
      <c r="N930">
        <f t="shared" si="116"/>
        <v>2649</v>
      </c>
      <c r="O930" cm="1">
        <f t="array" ref="O930">SUM(COUNTIF(F930:F4506,{"Individual","Dealer","Trustmark Dealer"}))</f>
        <v>2649</v>
      </c>
      <c r="P930">
        <f t="shared" si="117"/>
        <v>1821</v>
      </c>
      <c r="Q930">
        <f t="shared" si="118"/>
        <v>0.60211400528501324</v>
      </c>
      <c r="R930" s="16">
        <f t="shared" si="119"/>
        <v>1193135.4502353282</v>
      </c>
    </row>
    <row r="931" spans="1:18" x14ac:dyDescent="0.3">
      <c r="A931" t="s">
        <v>742</v>
      </c>
      <c r="B931">
        <v>2010</v>
      </c>
      <c r="C931" s="1">
        <v>350000</v>
      </c>
      <c r="D931">
        <v>80000</v>
      </c>
      <c r="E931" t="s">
        <v>10</v>
      </c>
      <c r="F931" t="s">
        <v>25</v>
      </c>
      <c r="G931" t="s">
        <v>19</v>
      </c>
      <c r="H931" t="s">
        <v>154</v>
      </c>
      <c r="I931">
        <f t="shared" si="112"/>
        <v>2648</v>
      </c>
      <c r="J931">
        <f t="shared" si="113"/>
        <v>16</v>
      </c>
      <c r="K931" t="str">
        <f t="shared" si="114"/>
        <v>budget</v>
      </c>
      <c r="L931" s="1">
        <f t="shared" si="115"/>
        <v>454104.68089123868</v>
      </c>
      <c r="M931" cm="1">
        <f t="array" ref="M931">SUM(COUNTIF(E931:E4507,{"Petrol","Diesel","CNG","LPG","Electric"}))</f>
        <v>2648</v>
      </c>
      <c r="N931">
        <f t="shared" si="116"/>
        <v>2648</v>
      </c>
      <c r="O931" cm="1">
        <f t="array" ref="O931">SUM(COUNTIF(F931:F4507,{"Individual","Dealer","Trustmark Dealer"}))</f>
        <v>2648</v>
      </c>
      <c r="P931">
        <f t="shared" si="117"/>
        <v>1821</v>
      </c>
      <c r="Q931">
        <f t="shared" si="118"/>
        <v>0.60196374622356497</v>
      </c>
      <c r="R931" s="16">
        <f t="shared" si="119"/>
        <v>1192988.2557172989</v>
      </c>
    </row>
    <row r="932" spans="1:18" x14ac:dyDescent="0.3">
      <c r="A932" t="s">
        <v>743</v>
      </c>
      <c r="B932">
        <v>2018</v>
      </c>
      <c r="C932" s="1">
        <v>690000</v>
      </c>
      <c r="D932">
        <v>39000</v>
      </c>
      <c r="E932" t="s">
        <v>10</v>
      </c>
      <c r="F932" t="s">
        <v>11</v>
      </c>
      <c r="G932" t="s">
        <v>12</v>
      </c>
      <c r="H932" t="s">
        <v>121</v>
      </c>
      <c r="I932">
        <f t="shared" si="112"/>
        <v>2647</v>
      </c>
      <c r="J932">
        <f t="shared" si="113"/>
        <v>8</v>
      </c>
      <c r="K932" t="str">
        <f t="shared" si="114"/>
        <v>medium</v>
      </c>
      <c r="L932" s="1">
        <f t="shared" si="115"/>
        <v>454144.01020022668</v>
      </c>
      <c r="M932" cm="1">
        <f t="array" ref="M932">SUM(COUNTIF(E932:E4508,{"Petrol","Diesel","CNG","LPG","Electric"}))</f>
        <v>2647</v>
      </c>
      <c r="N932">
        <f t="shared" si="116"/>
        <v>2647</v>
      </c>
      <c r="O932" cm="1">
        <f t="array" ref="O932">SUM(COUNTIF(F932:F4508,{"Individual","Dealer","Trustmark Dealer"}))</f>
        <v>2647</v>
      </c>
      <c r="P932">
        <f t="shared" si="117"/>
        <v>1820</v>
      </c>
      <c r="Q932">
        <f t="shared" si="118"/>
        <v>0.6021911598035512</v>
      </c>
      <c r="R932" s="16">
        <f t="shared" si="119"/>
        <v>1192968.8244907516</v>
      </c>
    </row>
    <row r="933" spans="1:18" x14ac:dyDescent="0.3">
      <c r="A933" t="s">
        <v>346</v>
      </c>
      <c r="B933">
        <v>2016</v>
      </c>
      <c r="C933" s="1">
        <v>245000</v>
      </c>
      <c r="D933">
        <v>60000</v>
      </c>
      <c r="E933" t="s">
        <v>10</v>
      </c>
      <c r="F933" t="s">
        <v>25</v>
      </c>
      <c r="G933" t="s">
        <v>12</v>
      </c>
      <c r="H933" t="s">
        <v>121</v>
      </c>
      <c r="I933">
        <f t="shared" si="112"/>
        <v>2646</v>
      </c>
      <c r="J933">
        <f t="shared" si="113"/>
        <v>10</v>
      </c>
      <c r="K933" t="str">
        <f t="shared" si="114"/>
        <v>budget</v>
      </c>
      <c r="L933" s="1">
        <f t="shared" si="115"/>
        <v>454054.87339380197</v>
      </c>
      <c r="M933" cm="1">
        <f t="array" ref="M933">SUM(COUNTIF(E933:E4509,{"Petrol","Diesel","CNG","LPG","Electric"}))</f>
        <v>2646</v>
      </c>
      <c r="N933">
        <f t="shared" si="116"/>
        <v>2646</v>
      </c>
      <c r="O933" cm="1">
        <f t="array" ref="O933">SUM(COUNTIF(F933:F4509,{"Individual","Dealer","Trustmark Dealer"}))</f>
        <v>2646</v>
      </c>
      <c r="P933">
        <f t="shared" si="117"/>
        <v>1820</v>
      </c>
      <c r="Q933">
        <f t="shared" si="118"/>
        <v>0.60204081632653061</v>
      </c>
      <c r="R933" s="16">
        <f t="shared" si="119"/>
        <v>1192680.1621775432</v>
      </c>
    </row>
    <row r="934" spans="1:18" x14ac:dyDescent="0.3">
      <c r="A934" t="s">
        <v>741</v>
      </c>
      <c r="B934">
        <v>2018</v>
      </c>
      <c r="C934" s="1">
        <v>790000</v>
      </c>
      <c r="D934">
        <v>49000</v>
      </c>
      <c r="E934" t="s">
        <v>14</v>
      </c>
      <c r="F934" t="s">
        <v>11</v>
      </c>
      <c r="G934" t="s">
        <v>12</v>
      </c>
      <c r="H934" t="s">
        <v>121</v>
      </c>
      <c r="I934">
        <f t="shared" si="112"/>
        <v>2645</v>
      </c>
      <c r="J934">
        <f t="shared" si="113"/>
        <v>8</v>
      </c>
      <c r="K934" t="str">
        <f t="shared" si="114"/>
        <v>medium</v>
      </c>
      <c r="L934" s="1">
        <f t="shared" si="115"/>
        <v>454133.91115311912</v>
      </c>
      <c r="M934" cm="1">
        <f t="array" ref="M934">SUM(COUNTIF(E934:E4510,{"Petrol","Diesel","CNG","LPG","Electric"}))</f>
        <v>2645</v>
      </c>
      <c r="N934">
        <f t="shared" si="116"/>
        <v>2645</v>
      </c>
      <c r="O934" cm="1">
        <f t="array" ref="O934">SUM(COUNTIF(F934:F4510,{"Individual","Dealer","Trustmark Dealer"}))</f>
        <v>2645</v>
      </c>
      <c r="P934">
        <f t="shared" si="117"/>
        <v>1820</v>
      </c>
      <c r="Q934">
        <f t="shared" si="118"/>
        <v>0.60189035916824196</v>
      </c>
      <c r="R934" s="16">
        <f t="shared" si="119"/>
        <v>1192743.6572933155</v>
      </c>
    </row>
    <row r="935" spans="1:18" x14ac:dyDescent="0.3">
      <c r="A935" t="s">
        <v>744</v>
      </c>
      <c r="B935">
        <v>2018</v>
      </c>
      <c r="C935" s="1">
        <v>680000</v>
      </c>
      <c r="D935">
        <v>48600</v>
      </c>
      <c r="E935" t="s">
        <v>10</v>
      </c>
      <c r="F935" t="s">
        <v>11</v>
      </c>
      <c r="G935" t="s">
        <v>12</v>
      </c>
      <c r="H935" t="s">
        <v>121</v>
      </c>
      <c r="I935">
        <f t="shared" si="112"/>
        <v>2644</v>
      </c>
      <c r="J935">
        <f t="shared" si="113"/>
        <v>8</v>
      </c>
      <c r="K935" t="str">
        <f t="shared" si="114"/>
        <v>medium</v>
      </c>
      <c r="L935" s="1">
        <f t="shared" si="115"/>
        <v>454006.88161875948</v>
      </c>
      <c r="M935" cm="1">
        <f t="array" ref="M935">SUM(COUNTIF(E935:E4511,{"Petrol","Diesel","CNG","LPG","Electric"}))</f>
        <v>2644</v>
      </c>
      <c r="N935">
        <f t="shared" si="116"/>
        <v>2644</v>
      </c>
      <c r="O935" cm="1">
        <f t="array" ref="O935">SUM(COUNTIF(F935:F4511,{"Individual","Dealer","Trustmark Dealer"}))</f>
        <v>2644</v>
      </c>
      <c r="P935">
        <f t="shared" si="117"/>
        <v>1820</v>
      </c>
      <c r="Q935">
        <f t="shared" si="118"/>
        <v>0.60173978819969742</v>
      </c>
      <c r="R935" s="16">
        <f t="shared" si="119"/>
        <v>1192588.763157458</v>
      </c>
    </row>
    <row r="936" spans="1:18" x14ac:dyDescent="0.3">
      <c r="A936" t="s">
        <v>688</v>
      </c>
      <c r="B936">
        <v>2017</v>
      </c>
      <c r="C936" s="1">
        <v>540000</v>
      </c>
      <c r="D936">
        <v>20000</v>
      </c>
      <c r="E936" t="s">
        <v>10</v>
      </c>
      <c r="F936" t="s">
        <v>25</v>
      </c>
      <c r="G936" t="s">
        <v>12</v>
      </c>
      <c r="H936" t="s">
        <v>126</v>
      </c>
      <c r="I936">
        <f t="shared" si="112"/>
        <v>2643</v>
      </c>
      <c r="J936">
        <f t="shared" si="113"/>
        <v>9</v>
      </c>
      <c r="K936" t="str">
        <f t="shared" si="114"/>
        <v>medium</v>
      </c>
      <c r="L936" s="1">
        <f t="shared" si="115"/>
        <v>453921.37533106317</v>
      </c>
      <c r="M936" cm="1">
        <f t="array" ref="M936">SUM(COUNTIF(E936:E4512,{"Petrol","Diesel","CNG","LPG","Electric"}))</f>
        <v>2643</v>
      </c>
      <c r="N936">
        <f t="shared" si="116"/>
        <v>2643</v>
      </c>
      <c r="O936" cm="1">
        <f t="array" ref="O936">SUM(COUNTIF(F936:F4512,{"Individual","Dealer","Trustmark Dealer"}))</f>
        <v>2643</v>
      </c>
      <c r="P936">
        <f t="shared" si="117"/>
        <v>1820</v>
      </c>
      <c r="Q936">
        <f t="shared" si="118"/>
        <v>0.601589103291714</v>
      </c>
      <c r="R936" s="16">
        <f t="shared" si="119"/>
        <v>1192307.3946651665</v>
      </c>
    </row>
    <row r="937" spans="1:18" x14ac:dyDescent="0.3">
      <c r="A937" t="s">
        <v>745</v>
      </c>
      <c r="B937">
        <v>2016</v>
      </c>
      <c r="C937" s="1">
        <v>425000</v>
      </c>
      <c r="D937">
        <v>25000</v>
      </c>
      <c r="E937" t="s">
        <v>10</v>
      </c>
      <c r="F937" t="s">
        <v>25</v>
      </c>
      <c r="G937" t="s">
        <v>12</v>
      </c>
      <c r="H937" t="s">
        <v>121</v>
      </c>
      <c r="I937">
        <f t="shared" si="112"/>
        <v>2642</v>
      </c>
      <c r="J937">
        <f t="shared" si="113"/>
        <v>10</v>
      </c>
      <c r="K937" t="str">
        <f t="shared" si="114"/>
        <v>budget</v>
      </c>
      <c r="L937" s="1">
        <f t="shared" si="115"/>
        <v>453888.7944738834</v>
      </c>
      <c r="M937" cm="1">
        <f t="array" ref="M937">SUM(COUNTIF(E937:E4513,{"Petrol","Diesel","CNG","LPG","Electric"}))</f>
        <v>2642</v>
      </c>
      <c r="N937">
        <f t="shared" si="116"/>
        <v>2642</v>
      </c>
      <c r="O937" cm="1">
        <f t="array" ref="O937">SUM(COUNTIF(F937:F4513,{"Individual","Dealer","Trustmark Dealer"}))</f>
        <v>2642</v>
      </c>
      <c r="P937">
        <f t="shared" si="117"/>
        <v>1820</v>
      </c>
      <c r="Q937">
        <f t="shared" si="118"/>
        <v>0.60181680545041638</v>
      </c>
      <c r="R937" s="16">
        <f t="shared" si="119"/>
        <v>1192136.6906673315</v>
      </c>
    </row>
    <row r="938" spans="1:18" x14ac:dyDescent="0.3">
      <c r="A938" t="s">
        <v>746</v>
      </c>
      <c r="B938">
        <v>2008</v>
      </c>
      <c r="C938" s="1">
        <v>140000</v>
      </c>
      <c r="D938">
        <v>120000</v>
      </c>
      <c r="E938" t="s">
        <v>10</v>
      </c>
      <c r="F938" t="s">
        <v>25</v>
      </c>
      <c r="G938" t="s">
        <v>12</v>
      </c>
      <c r="H938" t="s">
        <v>121</v>
      </c>
      <c r="I938">
        <f t="shared" si="112"/>
        <v>2641</v>
      </c>
      <c r="J938">
        <f t="shared" si="113"/>
        <v>18</v>
      </c>
      <c r="K938" t="str">
        <f t="shared" si="114"/>
        <v>budget</v>
      </c>
      <c r="L938" s="1">
        <f t="shared" si="115"/>
        <v>453899.73305566073</v>
      </c>
      <c r="M938" cm="1">
        <f t="array" ref="M938">SUM(COUNTIF(E938:E4514,{"Petrol","Diesel","CNG","LPG","Electric"}))</f>
        <v>2641</v>
      </c>
      <c r="N938">
        <f t="shared" si="116"/>
        <v>2641</v>
      </c>
      <c r="O938" cm="1">
        <f t="array" ref="O938">SUM(COUNTIF(F938:F4514,{"Individual","Dealer","Trustmark Dealer"}))</f>
        <v>2641</v>
      </c>
      <c r="P938">
        <f t="shared" si="117"/>
        <v>1820</v>
      </c>
      <c r="Q938">
        <f t="shared" si="118"/>
        <v>0.60166603559257859</v>
      </c>
      <c r="R938" s="16">
        <f t="shared" si="119"/>
        <v>1192057.0578307391</v>
      </c>
    </row>
    <row r="939" spans="1:18" x14ac:dyDescent="0.3">
      <c r="A939" t="s">
        <v>747</v>
      </c>
      <c r="B939">
        <v>2019</v>
      </c>
      <c r="C939" s="1">
        <v>1100000</v>
      </c>
      <c r="D939">
        <v>30000</v>
      </c>
      <c r="E939" t="s">
        <v>14</v>
      </c>
      <c r="F939" t="s">
        <v>25</v>
      </c>
      <c r="G939" t="s">
        <v>12</v>
      </c>
      <c r="H939" t="s">
        <v>121</v>
      </c>
      <c r="I939">
        <f t="shared" si="112"/>
        <v>2640</v>
      </c>
      <c r="J939">
        <f t="shared" si="113"/>
        <v>7</v>
      </c>
      <c r="K939" t="str">
        <f t="shared" si="114"/>
        <v>premimum</v>
      </c>
      <c r="L939" s="1">
        <f t="shared" si="115"/>
        <v>454018.63446969696</v>
      </c>
      <c r="M939" cm="1">
        <f t="array" ref="M939">SUM(COUNTIF(E939:E4515,{"Petrol","Diesel","CNG","LPG","Electric"}))</f>
        <v>2640</v>
      </c>
      <c r="N939">
        <f t="shared" si="116"/>
        <v>2640</v>
      </c>
      <c r="O939" cm="1">
        <f t="array" ref="O939">SUM(COUNTIF(F939:F4515,{"Individual","Dealer","Trustmark Dealer"}))</f>
        <v>2640</v>
      </c>
      <c r="P939">
        <f t="shared" si="117"/>
        <v>1819</v>
      </c>
      <c r="Q939">
        <f t="shared" si="118"/>
        <v>0.60151515151515156</v>
      </c>
      <c r="R939" s="16">
        <f t="shared" si="119"/>
        <v>1192203.848471354</v>
      </c>
    </row>
    <row r="940" spans="1:18" x14ac:dyDescent="0.3">
      <c r="A940" t="s">
        <v>601</v>
      </c>
      <c r="B940">
        <v>2015</v>
      </c>
      <c r="C940" s="1">
        <v>715000</v>
      </c>
      <c r="D940">
        <v>35000</v>
      </c>
      <c r="E940" t="s">
        <v>14</v>
      </c>
      <c r="F940" t="s">
        <v>25</v>
      </c>
      <c r="G940" t="s">
        <v>12</v>
      </c>
      <c r="H940" t="s">
        <v>121</v>
      </c>
      <c r="I940">
        <f t="shared" si="112"/>
        <v>2639</v>
      </c>
      <c r="J940">
        <f t="shared" si="113"/>
        <v>11</v>
      </c>
      <c r="K940" t="str">
        <f t="shared" si="114"/>
        <v>medium</v>
      </c>
      <c r="L940" s="1">
        <f t="shared" si="115"/>
        <v>453773.85183781735</v>
      </c>
      <c r="M940" cm="1">
        <f t="array" ref="M940">SUM(COUNTIF(E940:E4516,{"Petrol","Diesel","CNG","LPG","Electric"}))</f>
        <v>2639</v>
      </c>
      <c r="N940">
        <f t="shared" si="116"/>
        <v>2639</v>
      </c>
      <c r="O940" cm="1">
        <f t="array" ref="O940">SUM(COUNTIF(F940:F4516,{"Individual","Dealer","Trustmark Dealer"}))</f>
        <v>2639</v>
      </c>
      <c r="P940">
        <f t="shared" si="117"/>
        <v>1819</v>
      </c>
      <c r="Q940">
        <f t="shared" si="118"/>
        <v>0.60136415308829105</v>
      </c>
      <c r="R940" s="16">
        <f t="shared" si="119"/>
        <v>1191816.6865299041</v>
      </c>
    </row>
    <row r="941" spans="1:18" x14ac:dyDescent="0.3">
      <c r="A941" t="s">
        <v>748</v>
      </c>
      <c r="B941">
        <v>2015</v>
      </c>
      <c r="C941" s="1">
        <v>1750000</v>
      </c>
      <c r="D941">
        <v>127643</v>
      </c>
      <c r="E941" t="s">
        <v>14</v>
      </c>
      <c r="F941" t="s">
        <v>11</v>
      </c>
      <c r="G941" t="s">
        <v>19</v>
      </c>
      <c r="H941" t="s">
        <v>121</v>
      </c>
      <c r="I941">
        <f t="shared" si="112"/>
        <v>2638</v>
      </c>
      <c r="J941">
        <f t="shared" si="113"/>
        <v>11</v>
      </c>
      <c r="K941" t="str">
        <f t="shared" si="114"/>
        <v>premimum</v>
      </c>
      <c r="L941" s="1">
        <f t="shared" si="115"/>
        <v>453674.82752084912</v>
      </c>
      <c r="M941" cm="1">
        <f t="array" ref="M941">SUM(COUNTIF(E941:E4517,{"Petrol","Diesel","CNG","LPG","Electric"}))</f>
        <v>2638</v>
      </c>
      <c r="N941">
        <f t="shared" si="116"/>
        <v>2638</v>
      </c>
      <c r="O941" cm="1">
        <f t="array" ref="O941">SUM(COUNTIF(F941:F4517,{"Individual","Dealer","Trustmark Dealer"}))</f>
        <v>2638</v>
      </c>
      <c r="P941">
        <f t="shared" si="117"/>
        <v>1818</v>
      </c>
      <c r="Q941">
        <f t="shared" si="118"/>
        <v>0.60121304018195598</v>
      </c>
      <c r="R941" s="16">
        <f t="shared" si="119"/>
        <v>1191717.3340836728</v>
      </c>
    </row>
    <row r="942" spans="1:18" x14ac:dyDescent="0.3">
      <c r="A942" t="s">
        <v>749</v>
      </c>
      <c r="B942">
        <v>2018</v>
      </c>
      <c r="C942" s="1">
        <v>400000</v>
      </c>
      <c r="D942">
        <v>54000</v>
      </c>
      <c r="E942" t="s">
        <v>10</v>
      </c>
      <c r="F942" t="s">
        <v>11</v>
      </c>
      <c r="G942" t="s">
        <v>12</v>
      </c>
      <c r="H942" t="s">
        <v>126</v>
      </c>
      <c r="I942">
        <f t="shared" si="112"/>
        <v>2637</v>
      </c>
      <c r="J942">
        <f t="shared" si="113"/>
        <v>8</v>
      </c>
      <c r="K942" t="str">
        <f t="shared" si="114"/>
        <v>budget</v>
      </c>
      <c r="L942" s="1">
        <f t="shared" si="115"/>
        <v>453183.23663253698</v>
      </c>
      <c r="M942" cm="1">
        <f t="array" ref="M942">SUM(COUNTIF(E942:E4518,{"Petrol","Diesel","CNG","LPG","Electric"}))</f>
        <v>2637</v>
      </c>
      <c r="N942">
        <f t="shared" si="116"/>
        <v>2637</v>
      </c>
      <c r="O942" cm="1">
        <f t="array" ref="O942">SUM(COUNTIF(F942:F4518,{"Individual","Dealer","Trustmark Dealer"}))</f>
        <v>2637</v>
      </c>
      <c r="P942">
        <f t="shared" si="117"/>
        <v>1817</v>
      </c>
      <c r="Q942">
        <f t="shared" si="118"/>
        <v>0.60106181266590819</v>
      </c>
      <c r="R942" s="16">
        <f t="shared" si="119"/>
        <v>1190841.970614284</v>
      </c>
    </row>
    <row r="943" spans="1:18" x14ac:dyDescent="0.3">
      <c r="A943" t="s">
        <v>143</v>
      </c>
      <c r="B943">
        <v>2014</v>
      </c>
      <c r="C943" s="1">
        <v>1750000</v>
      </c>
      <c r="D943">
        <v>102354</v>
      </c>
      <c r="E943" t="s">
        <v>14</v>
      </c>
      <c r="F943" t="s">
        <v>11</v>
      </c>
      <c r="G943" t="s">
        <v>19</v>
      </c>
      <c r="H943" t="s">
        <v>121</v>
      </c>
      <c r="I943">
        <f t="shared" si="112"/>
        <v>2636</v>
      </c>
      <c r="J943">
        <f t="shared" si="113"/>
        <v>12</v>
      </c>
      <c r="K943" t="str">
        <f t="shared" si="114"/>
        <v>premimum</v>
      </c>
      <c r="L943" s="1">
        <f t="shared" si="115"/>
        <v>453203.41236722306</v>
      </c>
      <c r="M943" cm="1">
        <f t="array" ref="M943">SUM(COUNTIF(E943:E4519,{"Petrol","Diesel","CNG","LPG","Electric"}))</f>
        <v>2636</v>
      </c>
      <c r="N943">
        <f t="shared" si="116"/>
        <v>2636</v>
      </c>
      <c r="O943" cm="1">
        <f t="array" ref="O943">SUM(COUNTIF(F943:F4519,{"Individual","Dealer","Trustmark Dealer"}))</f>
        <v>2636</v>
      </c>
      <c r="P943">
        <f t="shared" si="117"/>
        <v>1817</v>
      </c>
      <c r="Q943">
        <f t="shared" si="118"/>
        <v>0.60128983308042494</v>
      </c>
      <c r="R943" s="16">
        <f t="shared" si="119"/>
        <v>1190782.1531254489</v>
      </c>
    </row>
    <row r="944" spans="1:18" x14ac:dyDescent="0.3">
      <c r="A944" t="s">
        <v>750</v>
      </c>
      <c r="B944">
        <v>2014</v>
      </c>
      <c r="C944" s="1">
        <v>1850000</v>
      </c>
      <c r="D944">
        <v>62237</v>
      </c>
      <c r="E944" t="s">
        <v>10</v>
      </c>
      <c r="F944" t="s">
        <v>11</v>
      </c>
      <c r="G944" t="s">
        <v>19</v>
      </c>
      <c r="H944" t="s">
        <v>121</v>
      </c>
      <c r="I944">
        <f t="shared" si="112"/>
        <v>2635</v>
      </c>
      <c r="J944">
        <f t="shared" si="113"/>
        <v>12</v>
      </c>
      <c r="K944" t="str">
        <f t="shared" si="114"/>
        <v>premimum</v>
      </c>
      <c r="L944" s="1">
        <f t="shared" si="115"/>
        <v>452711.26944971539</v>
      </c>
      <c r="M944" cm="1">
        <f t="array" ref="M944">SUM(COUNTIF(E944:E4520,{"Petrol","Diesel","CNG","LPG","Electric"}))</f>
        <v>2635</v>
      </c>
      <c r="N944">
        <f t="shared" si="116"/>
        <v>2635</v>
      </c>
      <c r="O944" cm="1">
        <f t="array" ref="O944">SUM(COUNTIF(F944:F4520,{"Individual","Dealer","Trustmark Dealer"}))</f>
        <v>2635</v>
      </c>
      <c r="P944">
        <f t="shared" si="117"/>
        <v>1816</v>
      </c>
      <c r="Q944">
        <f t="shared" si="118"/>
        <v>0.60113851992409872</v>
      </c>
      <c r="R944" s="16">
        <f t="shared" si="119"/>
        <v>1189905.4762825125</v>
      </c>
    </row>
    <row r="945" spans="1:18" x14ac:dyDescent="0.3">
      <c r="A945" t="s">
        <v>252</v>
      </c>
      <c r="B945">
        <v>2005</v>
      </c>
      <c r="C945" s="1">
        <v>114999</v>
      </c>
      <c r="D945">
        <v>90000</v>
      </c>
      <c r="E945" t="s">
        <v>10</v>
      </c>
      <c r="F945" t="s">
        <v>11</v>
      </c>
      <c r="G945" t="s">
        <v>12</v>
      </c>
      <c r="H945" t="s">
        <v>126</v>
      </c>
      <c r="I945">
        <f t="shared" si="112"/>
        <v>2634</v>
      </c>
      <c r="J945">
        <f t="shared" si="113"/>
        <v>21</v>
      </c>
      <c r="K945" t="str">
        <f t="shared" si="114"/>
        <v>budget</v>
      </c>
      <c r="L945" s="1">
        <f t="shared" si="115"/>
        <v>452180.78777524678</v>
      </c>
      <c r="M945" cm="1">
        <f t="array" ref="M945">SUM(COUNTIF(E945:E4521,{"Petrol","Diesel","CNG","LPG","Electric"}))</f>
        <v>2634</v>
      </c>
      <c r="N945">
        <f t="shared" si="116"/>
        <v>2634</v>
      </c>
      <c r="O945" cm="1">
        <f t="array" ref="O945">SUM(COUNTIF(F945:F4521,{"Individual","Dealer","Trustmark Dealer"}))</f>
        <v>2634</v>
      </c>
      <c r="P945">
        <f t="shared" si="117"/>
        <v>1815</v>
      </c>
      <c r="Q945">
        <f t="shared" si="118"/>
        <v>0.60098709187547461</v>
      </c>
      <c r="R945" s="16">
        <f t="shared" si="119"/>
        <v>1188691.1049441728</v>
      </c>
    </row>
    <row r="946" spans="1:18" x14ac:dyDescent="0.3">
      <c r="A946" t="s">
        <v>486</v>
      </c>
      <c r="B946">
        <v>2018</v>
      </c>
      <c r="C946" s="1">
        <v>950000</v>
      </c>
      <c r="D946">
        <v>21394</v>
      </c>
      <c r="E946" t="s">
        <v>14</v>
      </c>
      <c r="F946" t="s">
        <v>11</v>
      </c>
      <c r="G946" t="s">
        <v>12</v>
      </c>
      <c r="H946" t="s">
        <v>121</v>
      </c>
      <c r="I946">
        <f t="shared" si="112"/>
        <v>2633</v>
      </c>
      <c r="J946">
        <f t="shared" si="113"/>
        <v>8</v>
      </c>
      <c r="K946" t="str">
        <f t="shared" si="114"/>
        <v>medium</v>
      </c>
      <c r="L946" s="1">
        <f t="shared" si="115"/>
        <v>452308.8477022408</v>
      </c>
      <c r="M946" cm="1">
        <f t="array" ref="M946">SUM(COUNTIF(E946:E4522,{"Petrol","Diesel","CNG","LPG","Electric"}))</f>
        <v>2633</v>
      </c>
      <c r="N946">
        <f t="shared" si="116"/>
        <v>2633</v>
      </c>
      <c r="O946" cm="1">
        <f t="array" ref="O946">SUM(COUNTIF(F946:F4522,{"Individual","Dealer","Trustmark Dealer"}))</f>
        <v>2633</v>
      </c>
      <c r="P946">
        <f t="shared" si="117"/>
        <v>1814</v>
      </c>
      <c r="Q946">
        <f t="shared" si="118"/>
        <v>0.60121534371439422</v>
      </c>
      <c r="R946" s="16">
        <f t="shared" si="119"/>
        <v>1188857.2692690389</v>
      </c>
    </row>
    <row r="947" spans="1:18" x14ac:dyDescent="0.3">
      <c r="A947" t="s">
        <v>751</v>
      </c>
      <c r="B947">
        <v>2015</v>
      </c>
      <c r="C947" s="1">
        <v>310000</v>
      </c>
      <c r="D947">
        <v>32686</v>
      </c>
      <c r="E947" t="s">
        <v>10</v>
      </c>
      <c r="F947" t="s">
        <v>11</v>
      </c>
      <c r="G947" t="s">
        <v>12</v>
      </c>
      <c r="H947" t="s">
        <v>121</v>
      </c>
      <c r="I947">
        <f t="shared" si="112"/>
        <v>2632</v>
      </c>
      <c r="J947">
        <f t="shared" si="113"/>
        <v>11</v>
      </c>
      <c r="K947" t="str">
        <f t="shared" si="114"/>
        <v>budget</v>
      </c>
      <c r="L947" s="1">
        <f t="shared" si="115"/>
        <v>452119.75531914894</v>
      </c>
      <c r="M947" cm="1">
        <f t="array" ref="M947">SUM(COUNTIF(E947:E4523,{"Petrol","Diesel","CNG","LPG","Electric"}))</f>
        <v>2632</v>
      </c>
      <c r="N947">
        <f t="shared" si="116"/>
        <v>2632</v>
      </c>
      <c r="O947" cm="1">
        <f t="array" ref="O947">SUM(COUNTIF(F947:F4523,{"Individual","Dealer","Trustmark Dealer"}))</f>
        <v>2632</v>
      </c>
      <c r="P947">
        <f t="shared" si="117"/>
        <v>1814</v>
      </c>
      <c r="Q947">
        <f t="shared" si="118"/>
        <v>0.60106382978723405</v>
      </c>
      <c r="R947" s="16">
        <f t="shared" si="119"/>
        <v>1188579.8766951072</v>
      </c>
    </row>
    <row r="948" spans="1:18" x14ac:dyDescent="0.3">
      <c r="A948" t="s">
        <v>752</v>
      </c>
      <c r="B948">
        <v>2006</v>
      </c>
      <c r="C948" s="1">
        <v>575000</v>
      </c>
      <c r="D948">
        <v>1001</v>
      </c>
      <c r="E948" t="s">
        <v>14</v>
      </c>
      <c r="F948" t="s">
        <v>11</v>
      </c>
      <c r="G948" t="s">
        <v>12</v>
      </c>
      <c r="H948" t="s">
        <v>121</v>
      </c>
      <c r="I948">
        <f t="shared" si="112"/>
        <v>2631</v>
      </c>
      <c r="J948">
        <f t="shared" si="113"/>
        <v>20</v>
      </c>
      <c r="K948" t="str">
        <f t="shared" si="114"/>
        <v>medium</v>
      </c>
      <c r="L948" s="1">
        <f t="shared" si="115"/>
        <v>452173.77270999621</v>
      </c>
      <c r="M948" cm="1">
        <f t="array" ref="M948">SUM(COUNTIF(E948:E4524,{"Petrol","Diesel","CNG","LPG","Electric"}))</f>
        <v>2631</v>
      </c>
      <c r="N948">
        <f t="shared" si="116"/>
        <v>2631</v>
      </c>
      <c r="O948" cm="1">
        <f t="array" ref="O948">SUM(COUNTIF(F948:F4524,{"Individual","Dealer","Trustmark Dealer"}))</f>
        <v>2631</v>
      </c>
      <c r="P948">
        <f t="shared" si="117"/>
        <v>1813</v>
      </c>
      <c r="Q948">
        <f t="shared" si="118"/>
        <v>0.60091220068415052</v>
      </c>
      <c r="R948" s="16">
        <f t="shared" si="119"/>
        <v>1188590.8028450529</v>
      </c>
    </row>
    <row r="949" spans="1:18" x14ac:dyDescent="0.3">
      <c r="A949" t="s">
        <v>753</v>
      </c>
      <c r="B949">
        <v>2017</v>
      </c>
      <c r="C949" s="1">
        <v>490000</v>
      </c>
      <c r="D949">
        <v>22000</v>
      </c>
      <c r="E949" t="s">
        <v>14</v>
      </c>
      <c r="F949" t="s">
        <v>11</v>
      </c>
      <c r="G949" t="s">
        <v>12</v>
      </c>
      <c r="H949" t="s">
        <v>121</v>
      </c>
      <c r="I949">
        <f t="shared" si="112"/>
        <v>2630</v>
      </c>
      <c r="J949">
        <f t="shared" si="113"/>
        <v>9</v>
      </c>
      <c r="K949" t="str">
        <f t="shared" si="114"/>
        <v>budget</v>
      </c>
      <c r="L949" s="1">
        <f t="shared" si="115"/>
        <v>452127.07072243345</v>
      </c>
      <c r="M949" cm="1">
        <f t="array" ref="M949">SUM(COUNTIF(E949:E4525,{"Petrol","Diesel","CNG","LPG","Electric"}))</f>
        <v>2630</v>
      </c>
      <c r="N949">
        <f t="shared" si="116"/>
        <v>2630</v>
      </c>
      <c r="O949" cm="1">
        <f t="array" ref="O949">SUM(COUNTIF(F949:F4525,{"Individual","Dealer","Trustmark Dealer"}))</f>
        <v>2630</v>
      </c>
      <c r="P949">
        <f t="shared" si="117"/>
        <v>1812</v>
      </c>
      <c r="Q949">
        <f t="shared" si="118"/>
        <v>0.60076045627376429</v>
      </c>
      <c r="R949" s="16">
        <f t="shared" si="119"/>
        <v>1188594.7365031661</v>
      </c>
    </row>
    <row r="950" spans="1:18" x14ac:dyDescent="0.3">
      <c r="A950" t="s">
        <v>315</v>
      </c>
      <c r="B950">
        <v>2017</v>
      </c>
      <c r="C950" s="1">
        <v>480000</v>
      </c>
      <c r="D950">
        <v>53261</v>
      </c>
      <c r="E950" t="s">
        <v>10</v>
      </c>
      <c r="F950" t="s">
        <v>11</v>
      </c>
      <c r="G950" t="s">
        <v>12</v>
      </c>
      <c r="H950" t="s">
        <v>121</v>
      </c>
      <c r="I950">
        <f t="shared" si="112"/>
        <v>2629</v>
      </c>
      <c r="J950">
        <f t="shared" si="113"/>
        <v>9</v>
      </c>
      <c r="K950" t="str">
        <f t="shared" si="114"/>
        <v>budget</v>
      </c>
      <c r="L950" s="1">
        <f t="shared" si="115"/>
        <v>452112.66489159374</v>
      </c>
      <c r="M950" cm="1">
        <f t="array" ref="M950">SUM(COUNTIF(E950:E4526,{"Petrol","Diesel","CNG","LPG","Electric"}))</f>
        <v>2629</v>
      </c>
      <c r="N950">
        <f t="shared" si="116"/>
        <v>2629</v>
      </c>
      <c r="O950" cm="1">
        <f t="array" ref="O950">SUM(COUNTIF(F950:F4526,{"Individual","Dealer","Trustmark Dealer"}))</f>
        <v>2629</v>
      </c>
      <c r="P950">
        <f t="shared" si="117"/>
        <v>1812</v>
      </c>
      <c r="Q950">
        <f t="shared" si="118"/>
        <v>0.60060859642449604</v>
      </c>
      <c r="R950" s="16">
        <f t="shared" si="119"/>
        <v>1188662.5858509911</v>
      </c>
    </row>
    <row r="951" spans="1:18" x14ac:dyDescent="0.3">
      <c r="A951" t="s">
        <v>754</v>
      </c>
      <c r="B951">
        <v>2016</v>
      </c>
      <c r="C951" s="1">
        <v>3500000</v>
      </c>
      <c r="D951">
        <v>53000</v>
      </c>
      <c r="E951" t="s">
        <v>14</v>
      </c>
      <c r="F951" t="s">
        <v>11</v>
      </c>
      <c r="G951" t="s">
        <v>19</v>
      </c>
      <c r="H951" t="s">
        <v>121</v>
      </c>
      <c r="I951">
        <f t="shared" si="112"/>
        <v>2628</v>
      </c>
      <c r="J951">
        <f t="shared" si="113"/>
        <v>10</v>
      </c>
      <c r="K951" t="str">
        <f t="shared" si="114"/>
        <v>premimum</v>
      </c>
      <c r="L951" s="1">
        <f t="shared" si="115"/>
        <v>452102.05327245052</v>
      </c>
      <c r="M951" cm="1">
        <f t="array" ref="M951">SUM(COUNTIF(E951:E4527,{"Petrol","Diesel","CNG","LPG","Electric"}))</f>
        <v>2628</v>
      </c>
      <c r="N951">
        <f t="shared" si="116"/>
        <v>2628</v>
      </c>
      <c r="O951" cm="1">
        <f t="array" ref="O951">SUM(COUNTIF(F951:F4527,{"Individual","Dealer","Trustmark Dealer"}))</f>
        <v>2628</v>
      </c>
      <c r="P951">
        <f t="shared" si="117"/>
        <v>1812</v>
      </c>
      <c r="Q951">
        <f t="shared" si="118"/>
        <v>0.6004566210045662</v>
      </c>
      <c r="R951" s="16">
        <f t="shared" si="119"/>
        <v>1188537.8550594363</v>
      </c>
    </row>
    <row r="952" spans="1:18" x14ac:dyDescent="0.3">
      <c r="A952" t="s">
        <v>411</v>
      </c>
      <c r="B952">
        <v>2018</v>
      </c>
      <c r="C952" s="1">
        <v>370000</v>
      </c>
      <c r="D952">
        <v>10000</v>
      </c>
      <c r="E952" t="s">
        <v>10</v>
      </c>
      <c r="F952" t="s">
        <v>11</v>
      </c>
      <c r="G952" t="s">
        <v>12</v>
      </c>
      <c r="H952" t="s">
        <v>121</v>
      </c>
      <c r="I952">
        <f t="shared" si="112"/>
        <v>2627</v>
      </c>
      <c r="J952">
        <f t="shared" si="113"/>
        <v>8</v>
      </c>
      <c r="K952" t="str">
        <f t="shared" si="114"/>
        <v>budget</v>
      </c>
      <c r="L952" s="1">
        <f t="shared" si="115"/>
        <v>450941.83326988958</v>
      </c>
      <c r="M952" cm="1">
        <f t="array" ref="M952">SUM(COUNTIF(E952:E4528,{"Petrol","Diesel","CNG","LPG","Electric"}))</f>
        <v>2627</v>
      </c>
      <c r="N952">
        <f t="shared" si="116"/>
        <v>2627</v>
      </c>
      <c r="O952" cm="1">
        <f t="array" ref="O952">SUM(COUNTIF(F952:F4528,{"Individual","Dealer","Trustmark Dealer"}))</f>
        <v>2627</v>
      </c>
      <c r="P952">
        <f t="shared" si="117"/>
        <v>1812</v>
      </c>
      <c r="Q952">
        <f t="shared" si="118"/>
        <v>0.60030452988199468</v>
      </c>
      <c r="R952" s="16">
        <f t="shared" si="119"/>
        <v>1186340.9457155347</v>
      </c>
    </row>
    <row r="953" spans="1:18" x14ac:dyDescent="0.3">
      <c r="A953" t="s">
        <v>385</v>
      </c>
      <c r="B953">
        <v>2017</v>
      </c>
      <c r="C953" s="1">
        <v>835000</v>
      </c>
      <c r="D953">
        <v>14000</v>
      </c>
      <c r="E953" t="s">
        <v>14</v>
      </c>
      <c r="F953" t="s">
        <v>11</v>
      </c>
      <c r="G953" t="s">
        <v>12</v>
      </c>
      <c r="H953" t="s">
        <v>121</v>
      </c>
      <c r="I953">
        <f t="shared" si="112"/>
        <v>2626</v>
      </c>
      <c r="J953">
        <f t="shared" si="113"/>
        <v>9</v>
      </c>
      <c r="K953" t="str">
        <f t="shared" si="114"/>
        <v>medium</v>
      </c>
      <c r="L953" s="1">
        <f t="shared" si="115"/>
        <v>450972.65651180502</v>
      </c>
      <c r="M953" cm="1">
        <f t="array" ref="M953">SUM(COUNTIF(E953:E4529,{"Petrol","Diesel","CNG","LPG","Electric"}))</f>
        <v>2626</v>
      </c>
      <c r="N953">
        <f t="shared" si="116"/>
        <v>2626</v>
      </c>
      <c r="O953" cm="1">
        <f t="array" ref="O953">SUM(COUNTIF(F953:F4529,{"Individual","Dealer","Trustmark Dealer"}))</f>
        <v>2626</v>
      </c>
      <c r="P953">
        <f t="shared" si="117"/>
        <v>1812</v>
      </c>
      <c r="Q953">
        <f t="shared" si="118"/>
        <v>0.60015232292460019</v>
      </c>
      <c r="R953" s="16">
        <f t="shared" si="119"/>
        <v>1186303.8750984343</v>
      </c>
    </row>
    <row r="954" spans="1:18" x14ac:dyDescent="0.3">
      <c r="A954" t="s">
        <v>755</v>
      </c>
      <c r="B954">
        <v>2017</v>
      </c>
      <c r="C954" s="1">
        <v>650000</v>
      </c>
      <c r="D954">
        <v>44000</v>
      </c>
      <c r="E954" t="s">
        <v>10</v>
      </c>
      <c r="F954" t="s">
        <v>11</v>
      </c>
      <c r="G954" t="s">
        <v>12</v>
      </c>
      <c r="H954" t="s">
        <v>121</v>
      </c>
      <c r="I954">
        <f t="shared" si="112"/>
        <v>2625</v>
      </c>
      <c r="J954">
        <f t="shared" si="113"/>
        <v>9</v>
      </c>
      <c r="K954" t="str">
        <f t="shared" si="114"/>
        <v>medium</v>
      </c>
      <c r="L954" s="1">
        <f t="shared" si="115"/>
        <v>450826.36038095236</v>
      </c>
      <c r="M954" cm="1">
        <f t="array" ref="M954">SUM(COUNTIF(E954:E4530,{"Petrol","Diesel","CNG","LPG","Electric"}))</f>
        <v>2625</v>
      </c>
      <c r="N954">
        <f t="shared" si="116"/>
        <v>2625</v>
      </c>
      <c r="O954" cm="1">
        <f t="array" ref="O954">SUM(COUNTIF(F954:F4530,{"Individual","Dealer","Trustmark Dealer"}))</f>
        <v>2625</v>
      </c>
      <c r="P954">
        <f t="shared" si="117"/>
        <v>1812</v>
      </c>
      <c r="Q954">
        <f t="shared" si="118"/>
        <v>0.6</v>
      </c>
      <c r="R954" s="16">
        <f t="shared" si="119"/>
        <v>1186110.434264557</v>
      </c>
    </row>
    <row r="955" spans="1:18" x14ac:dyDescent="0.3">
      <c r="A955" t="s">
        <v>482</v>
      </c>
      <c r="B955">
        <v>2014</v>
      </c>
      <c r="C955" s="1">
        <v>670000</v>
      </c>
      <c r="D955">
        <v>39895</v>
      </c>
      <c r="E955" t="s">
        <v>14</v>
      </c>
      <c r="F955" t="s">
        <v>11</v>
      </c>
      <c r="G955" t="s">
        <v>12</v>
      </c>
      <c r="H955" t="s">
        <v>121</v>
      </c>
      <c r="I955">
        <f t="shared" si="112"/>
        <v>2624</v>
      </c>
      <c r="J955">
        <f t="shared" si="113"/>
        <v>12</v>
      </c>
      <c r="K955" t="str">
        <f t="shared" si="114"/>
        <v>medium</v>
      </c>
      <c r="L955" s="1">
        <f t="shared" si="115"/>
        <v>450750.45579268294</v>
      </c>
      <c r="M955" cm="1">
        <f t="array" ref="M955">SUM(COUNTIF(E955:E4531,{"Petrol","Diesel","CNG","LPG","Electric"}))</f>
        <v>2624</v>
      </c>
      <c r="N955">
        <f t="shared" si="116"/>
        <v>2624</v>
      </c>
      <c r="O955" cm="1">
        <f t="array" ref="O955">SUM(COUNTIF(F955:F4531,{"Individual","Dealer","Trustmark Dealer"}))</f>
        <v>2624</v>
      </c>
      <c r="P955">
        <f t="shared" si="117"/>
        <v>1812</v>
      </c>
      <c r="Q955">
        <f t="shared" si="118"/>
        <v>0.59984756097560976</v>
      </c>
      <c r="R955" s="16">
        <f t="shared" si="119"/>
        <v>1185849.4834386364</v>
      </c>
    </row>
    <row r="956" spans="1:18" x14ac:dyDescent="0.3">
      <c r="A956" t="s">
        <v>291</v>
      </c>
      <c r="B956">
        <v>2017</v>
      </c>
      <c r="C956" s="1">
        <v>950000</v>
      </c>
      <c r="D956">
        <v>73000</v>
      </c>
      <c r="E956" t="s">
        <v>14</v>
      </c>
      <c r="F956" t="s">
        <v>11</v>
      </c>
      <c r="G956" t="s">
        <v>19</v>
      </c>
      <c r="H956" t="s">
        <v>121</v>
      </c>
      <c r="I956">
        <f t="shared" si="112"/>
        <v>2623</v>
      </c>
      <c r="J956">
        <f t="shared" si="113"/>
        <v>9</v>
      </c>
      <c r="K956" t="str">
        <f t="shared" si="114"/>
        <v>medium</v>
      </c>
      <c r="L956" s="1">
        <f t="shared" si="115"/>
        <v>450666.86847121618</v>
      </c>
      <c r="M956" cm="1">
        <f t="array" ref="M956">SUM(COUNTIF(E956:E4532,{"Petrol","Diesel","CNG","LPG","Electric"}))</f>
        <v>2623</v>
      </c>
      <c r="N956">
        <f t="shared" si="116"/>
        <v>2623</v>
      </c>
      <c r="O956" cm="1">
        <f t="array" ref="O956">SUM(COUNTIF(F956:F4532,{"Individual","Dealer","Trustmark Dealer"}))</f>
        <v>2623</v>
      </c>
      <c r="P956">
        <f t="shared" si="117"/>
        <v>1811</v>
      </c>
      <c r="Q956">
        <f t="shared" si="118"/>
        <v>0.59969500571864276</v>
      </c>
      <c r="R956" s="16">
        <f t="shared" si="119"/>
        <v>1185780.0916765996</v>
      </c>
    </row>
    <row r="957" spans="1:18" x14ac:dyDescent="0.3">
      <c r="A957" t="s">
        <v>756</v>
      </c>
      <c r="B957">
        <v>2014</v>
      </c>
      <c r="C957" s="1">
        <v>690000</v>
      </c>
      <c r="D957">
        <v>17000</v>
      </c>
      <c r="E957" t="s">
        <v>10</v>
      </c>
      <c r="F957" t="s">
        <v>11</v>
      </c>
      <c r="G957" t="s">
        <v>12</v>
      </c>
      <c r="H957" t="s">
        <v>121</v>
      </c>
      <c r="I957">
        <f t="shared" si="112"/>
        <v>2622</v>
      </c>
      <c r="J957">
        <f t="shared" si="113"/>
        <v>12</v>
      </c>
      <c r="K957" t="str">
        <f t="shared" si="114"/>
        <v>medium</v>
      </c>
      <c r="L957" s="1">
        <f t="shared" si="115"/>
        <v>450476.42868039664</v>
      </c>
      <c r="M957" cm="1">
        <f t="array" ref="M957">SUM(COUNTIF(E957:E4533,{"Petrol","Diesel","CNG","LPG","Electric"}))</f>
        <v>2622</v>
      </c>
      <c r="N957">
        <f t="shared" si="116"/>
        <v>2622</v>
      </c>
      <c r="O957" cm="1">
        <f t="array" ref="O957">SUM(COUNTIF(F957:F4533,{"Individual","Dealer","Trustmark Dealer"}))</f>
        <v>2622</v>
      </c>
      <c r="P957">
        <f t="shared" si="117"/>
        <v>1811</v>
      </c>
      <c r="Q957">
        <f t="shared" si="118"/>
        <v>0.5995423340961098</v>
      </c>
      <c r="R957" s="16">
        <f t="shared" si="119"/>
        <v>1185499.4338636396</v>
      </c>
    </row>
    <row r="958" spans="1:18" x14ac:dyDescent="0.3">
      <c r="A958" t="s">
        <v>755</v>
      </c>
      <c r="B958">
        <v>2017</v>
      </c>
      <c r="C958" s="1">
        <v>670000</v>
      </c>
      <c r="D958">
        <v>18591</v>
      </c>
      <c r="E958" t="s">
        <v>10</v>
      </c>
      <c r="F958" t="s">
        <v>11</v>
      </c>
      <c r="G958" t="s">
        <v>12</v>
      </c>
      <c r="H958" t="s">
        <v>121</v>
      </c>
      <c r="I958">
        <f t="shared" si="112"/>
        <v>2621</v>
      </c>
      <c r="J958">
        <f t="shared" si="113"/>
        <v>9</v>
      </c>
      <c r="K958" t="str">
        <f t="shared" si="114"/>
        <v>medium</v>
      </c>
      <c r="L958" s="1">
        <f t="shared" si="115"/>
        <v>450385.04235024797</v>
      </c>
      <c r="M958" cm="1">
        <f t="array" ref="M958">SUM(COUNTIF(E958:E4534,{"Petrol","Diesel","CNG","LPG","Electric"}))</f>
        <v>2621</v>
      </c>
      <c r="N958">
        <f t="shared" si="116"/>
        <v>2621</v>
      </c>
      <c r="O958" cm="1">
        <f t="array" ref="O958">SUM(COUNTIF(F958:F4534,{"Individual","Dealer","Trustmark Dealer"}))</f>
        <v>2621</v>
      </c>
      <c r="P958">
        <f t="shared" si="117"/>
        <v>1810</v>
      </c>
      <c r="Q958">
        <f t="shared" si="118"/>
        <v>0.59938954597481875</v>
      </c>
      <c r="R958" s="16">
        <f t="shared" si="119"/>
        <v>1185206.0655163974</v>
      </c>
    </row>
    <row r="959" spans="1:18" x14ac:dyDescent="0.3">
      <c r="A959" t="s">
        <v>536</v>
      </c>
      <c r="B959">
        <v>2017</v>
      </c>
      <c r="C959" s="1">
        <v>925000</v>
      </c>
      <c r="D959">
        <v>26766</v>
      </c>
      <c r="E959" t="s">
        <v>14</v>
      </c>
      <c r="F959" t="s">
        <v>11</v>
      </c>
      <c r="G959" t="s">
        <v>12</v>
      </c>
      <c r="H959" t="s">
        <v>121</v>
      </c>
      <c r="I959">
        <f t="shared" si="112"/>
        <v>2620</v>
      </c>
      <c r="J959">
        <f t="shared" si="113"/>
        <v>9</v>
      </c>
      <c r="K959" t="str">
        <f t="shared" si="114"/>
        <v>medium</v>
      </c>
      <c r="L959" s="1">
        <f t="shared" si="115"/>
        <v>450301.21984732826</v>
      </c>
      <c r="M959" cm="1">
        <f t="array" ref="M959">SUM(COUNTIF(E959:E4535,{"Petrol","Diesel","CNG","LPG","Electric"}))</f>
        <v>2620</v>
      </c>
      <c r="N959">
        <f t="shared" si="116"/>
        <v>2620</v>
      </c>
      <c r="O959" cm="1">
        <f t="array" ref="O959">SUM(COUNTIF(F959:F4535,{"Individual","Dealer","Trustmark Dealer"}))</f>
        <v>2620</v>
      </c>
      <c r="P959">
        <f t="shared" si="117"/>
        <v>1810</v>
      </c>
      <c r="Q959">
        <f t="shared" si="118"/>
        <v>0.5992366412213741</v>
      </c>
      <c r="R959" s="16">
        <f t="shared" si="119"/>
        <v>1184928.2402142356</v>
      </c>
    </row>
    <row r="960" spans="1:18" x14ac:dyDescent="0.3">
      <c r="A960" t="s">
        <v>173</v>
      </c>
      <c r="B960">
        <v>2015</v>
      </c>
      <c r="C960" s="1">
        <v>250000</v>
      </c>
      <c r="D960">
        <v>30000</v>
      </c>
      <c r="E960" t="s">
        <v>10</v>
      </c>
      <c r="F960" t="s">
        <v>25</v>
      </c>
      <c r="G960" t="s">
        <v>12</v>
      </c>
      <c r="H960" t="s">
        <v>121</v>
      </c>
      <c r="I960">
        <f t="shared" si="112"/>
        <v>2619</v>
      </c>
      <c r="J960">
        <f t="shared" si="113"/>
        <v>11</v>
      </c>
      <c r="K960" t="str">
        <f t="shared" si="114"/>
        <v>budget</v>
      </c>
      <c r="L960" s="1">
        <f t="shared" si="115"/>
        <v>450119.9679266896</v>
      </c>
      <c r="M960" cm="1">
        <f t="array" ref="M960">SUM(COUNTIF(E960:E4536,{"Petrol","Diesel","CNG","LPG","Electric"}))</f>
        <v>2619</v>
      </c>
      <c r="N960">
        <f t="shared" si="116"/>
        <v>2619</v>
      </c>
      <c r="O960" cm="1">
        <f t="array" ref="O960">SUM(COUNTIF(F960:F4536,{"Individual","Dealer","Trustmark Dealer"}))</f>
        <v>2619</v>
      </c>
      <c r="P960">
        <f t="shared" si="117"/>
        <v>1810</v>
      </c>
      <c r="Q960">
        <f t="shared" si="118"/>
        <v>0.59908361970217638</v>
      </c>
      <c r="R960" s="16">
        <f t="shared" si="119"/>
        <v>1184666.0266913692</v>
      </c>
    </row>
    <row r="961" spans="1:18" x14ac:dyDescent="0.3">
      <c r="A961" t="s">
        <v>757</v>
      </c>
      <c r="B961">
        <v>2016</v>
      </c>
      <c r="C961" s="1">
        <v>509999</v>
      </c>
      <c r="D961">
        <v>42000</v>
      </c>
      <c r="E961" t="s">
        <v>14</v>
      </c>
      <c r="F961" t="s">
        <v>25</v>
      </c>
      <c r="G961" t="s">
        <v>12</v>
      </c>
      <c r="H961" t="s">
        <v>121</v>
      </c>
      <c r="I961">
        <f t="shared" si="112"/>
        <v>2618</v>
      </c>
      <c r="J961">
        <f t="shared" si="113"/>
        <v>10</v>
      </c>
      <c r="K961" t="str">
        <f t="shared" si="114"/>
        <v>medium</v>
      </c>
      <c r="L961" s="1">
        <f t="shared" si="115"/>
        <v>450196.4079449962</v>
      </c>
      <c r="M961" cm="1">
        <f t="array" ref="M961">SUM(COUNTIF(E961:E4537,{"Petrol","Diesel","CNG","LPG","Electric"}))</f>
        <v>2618</v>
      </c>
      <c r="N961">
        <f t="shared" si="116"/>
        <v>2618</v>
      </c>
      <c r="O961" cm="1">
        <f t="array" ref="O961">SUM(COUNTIF(F961:F4537,{"Individual","Dealer","Trustmark Dealer"}))</f>
        <v>2618</v>
      </c>
      <c r="P961">
        <f t="shared" si="117"/>
        <v>1809</v>
      </c>
      <c r="Q961">
        <f t="shared" si="118"/>
        <v>0.59893048128342241</v>
      </c>
      <c r="R961" s="16">
        <f t="shared" si="119"/>
        <v>1184724.2946178899</v>
      </c>
    </row>
    <row r="962" spans="1:18" x14ac:dyDescent="0.3">
      <c r="A962" t="s">
        <v>171</v>
      </c>
      <c r="B962">
        <v>2014</v>
      </c>
      <c r="C962" s="1">
        <v>520000</v>
      </c>
      <c r="D962">
        <v>110000</v>
      </c>
      <c r="E962" t="s">
        <v>14</v>
      </c>
      <c r="F962" t="s">
        <v>25</v>
      </c>
      <c r="G962" t="s">
        <v>12</v>
      </c>
      <c r="H962" t="s">
        <v>121</v>
      </c>
      <c r="I962">
        <f t="shared" ref="I962:I1025" si="120">COUNTA(A962:A4538)</f>
        <v>2617</v>
      </c>
      <c r="J962">
        <f t="shared" ref="J962:J1025" si="121">2026-B962</f>
        <v>12</v>
      </c>
      <c r="K962" t="str">
        <f t="shared" ref="K962:K1025" si="122">IF(C962&lt;=500000,"budget",IF(C962&lt;=1000000,"medium","premimum"))</f>
        <v>medium</v>
      </c>
      <c r="L962" s="1">
        <f t="shared" ref="L962:L1025" si="123">AVERAGE(C962:C4538)</f>
        <v>450173.55636224686</v>
      </c>
      <c r="M962" cm="1">
        <f t="array" ref="M962">SUM(COUNTIF(E962:E4538,{"Petrol","Diesel","CNG","LPG","Electric"}))</f>
        <v>2617</v>
      </c>
      <c r="N962">
        <f t="shared" ref="N962:N1025" si="124">COUNTIF(G962:G4538,"Automatic")
 +COUNTIF(G962:G4538,"Manual")</f>
        <v>2617</v>
      </c>
      <c r="O962" cm="1">
        <f t="array" ref="O962">SUM(COUNTIF(F962:F4538,{"Individual","Dealer","Trustmark Dealer"}))</f>
        <v>2617</v>
      </c>
      <c r="P962">
        <f t="shared" ref="P962:P1025" si="125">COUNTIF(J962:J4538,"&gt;10")</f>
        <v>1809</v>
      </c>
      <c r="Q962">
        <f t="shared" ref="Q962:Q1025" si="126">COUNTIF(H962:H4538,"First Owner")/COUNTA(H962:H4538)</f>
        <v>0.59877722583110427</v>
      </c>
      <c r="R962" s="16">
        <f t="shared" ref="R962:R1025" si="127">AVERAGEIF(E962:E4538,"Petrol",C962:C4538) + AVERAGEIF(E962:E4538,"Diesel",C962:C4538) + AVERAGEIF(E962:E4538,"CNG",C962:C4538)</f>
        <v>1184775.1298661372</v>
      </c>
    </row>
    <row r="963" spans="1:18" x14ac:dyDescent="0.3">
      <c r="A963" t="s">
        <v>758</v>
      </c>
      <c r="B963">
        <v>2005</v>
      </c>
      <c r="C963" s="1">
        <v>100000</v>
      </c>
      <c r="D963">
        <v>100000</v>
      </c>
      <c r="E963" t="s">
        <v>14</v>
      </c>
      <c r="F963" t="s">
        <v>25</v>
      </c>
      <c r="G963" t="s">
        <v>12</v>
      </c>
      <c r="H963" t="s">
        <v>121</v>
      </c>
      <c r="I963">
        <f t="shared" si="120"/>
        <v>2616</v>
      </c>
      <c r="J963">
        <f t="shared" si="121"/>
        <v>21</v>
      </c>
      <c r="K963" t="str">
        <f t="shared" si="122"/>
        <v>budget</v>
      </c>
      <c r="L963" s="1">
        <f t="shared" si="123"/>
        <v>450146.86429663608</v>
      </c>
      <c r="M963" cm="1">
        <f t="array" ref="M963">SUM(COUNTIF(E963:E4539,{"Petrol","Diesel","CNG","LPG","Electric"}))</f>
        <v>2616</v>
      </c>
      <c r="N963">
        <f t="shared" si="124"/>
        <v>2616</v>
      </c>
      <c r="O963" cm="1">
        <f t="array" ref="O963">SUM(COUNTIF(F963:F4539,{"Individual","Dealer","Trustmark Dealer"}))</f>
        <v>2616</v>
      </c>
      <c r="P963">
        <f t="shared" si="125"/>
        <v>1808</v>
      </c>
      <c r="Q963">
        <f t="shared" si="126"/>
        <v>0.59862385321100919</v>
      </c>
      <c r="R963" s="16">
        <f t="shared" si="127"/>
        <v>1184818.4826279872</v>
      </c>
    </row>
    <row r="964" spans="1:18" x14ac:dyDescent="0.3">
      <c r="A964" t="s">
        <v>172</v>
      </c>
      <c r="B964">
        <v>2006</v>
      </c>
      <c r="C964" s="1">
        <v>85000</v>
      </c>
      <c r="D964">
        <v>300000</v>
      </c>
      <c r="E964" t="s">
        <v>14</v>
      </c>
      <c r="F964" t="s">
        <v>25</v>
      </c>
      <c r="G964" t="s">
        <v>12</v>
      </c>
      <c r="H964" t="s">
        <v>126</v>
      </c>
      <c r="I964">
        <f t="shared" si="120"/>
        <v>2615</v>
      </c>
      <c r="J964">
        <f t="shared" si="121"/>
        <v>20</v>
      </c>
      <c r="K964" t="str">
        <f t="shared" si="122"/>
        <v>budget</v>
      </c>
      <c r="L964" s="1">
        <f t="shared" si="123"/>
        <v>450280.76367112808</v>
      </c>
      <c r="M964" cm="1">
        <f t="array" ref="M964">SUM(COUNTIF(E964:E4540,{"Petrol","Diesel","CNG","LPG","Electric"}))</f>
        <v>2615</v>
      </c>
      <c r="N964">
        <f t="shared" si="124"/>
        <v>2615</v>
      </c>
      <c r="O964" cm="1">
        <f t="array" ref="O964">SUM(COUNTIF(F964:F4540,{"Individual","Dealer","Trustmark Dealer"}))</f>
        <v>2615</v>
      </c>
      <c r="P964">
        <f t="shared" si="125"/>
        <v>1807</v>
      </c>
      <c r="Q964">
        <f t="shared" si="126"/>
        <v>0.59847036328871894</v>
      </c>
      <c r="R964" s="16">
        <f t="shared" si="127"/>
        <v>1185179.6014303239</v>
      </c>
    </row>
    <row r="965" spans="1:18" x14ac:dyDescent="0.3">
      <c r="A965" t="s">
        <v>717</v>
      </c>
      <c r="B965">
        <v>2009</v>
      </c>
      <c r="C965" s="1">
        <v>130000</v>
      </c>
      <c r="D965">
        <v>110000</v>
      </c>
      <c r="E965" t="s">
        <v>14</v>
      </c>
      <c r="F965" t="s">
        <v>25</v>
      </c>
      <c r="G965" t="s">
        <v>12</v>
      </c>
      <c r="H965" t="s">
        <v>154</v>
      </c>
      <c r="I965">
        <f t="shared" si="120"/>
        <v>2614</v>
      </c>
      <c r="J965">
        <f t="shared" si="121"/>
        <v>17</v>
      </c>
      <c r="K965" t="str">
        <f t="shared" si="122"/>
        <v>budget</v>
      </c>
      <c r="L965" s="1">
        <f t="shared" si="123"/>
        <v>450420.50382555468</v>
      </c>
      <c r="M965" cm="1">
        <f t="array" ref="M965">SUM(COUNTIF(E965:E4541,{"Petrol","Diesel","CNG","LPG","Electric"}))</f>
        <v>2614</v>
      </c>
      <c r="N965">
        <f t="shared" si="124"/>
        <v>2614</v>
      </c>
      <c r="O965" cm="1">
        <f t="array" ref="O965">SUM(COUNTIF(F965:F4541,{"Individual","Dealer","Trustmark Dealer"}))</f>
        <v>2614</v>
      </c>
      <c r="P965">
        <f t="shared" si="125"/>
        <v>1806</v>
      </c>
      <c r="Q965">
        <f t="shared" si="126"/>
        <v>0.59869931140015298</v>
      </c>
      <c r="R965" s="16">
        <f t="shared" si="127"/>
        <v>1185552.6220022328</v>
      </c>
    </row>
    <row r="966" spans="1:18" x14ac:dyDescent="0.3">
      <c r="A966" t="s">
        <v>486</v>
      </c>
      <c r="B966">
        <v>2018</v>
      </c>
      <c r="C966" s="1">
        <v>950000</v>
      </c>
      <c r="D966">
        <v>27620</v>
      </c>
      <c r="E966" t="s">
        <v>14</v>
      </c>
      <c r="F966" t="s">
        <v>11</v>
      </c>
      <c r="G966" t="s">
        <v>12</v>
      </c>
      <c r="H966" t="s">
        <v>121</v>
      </c>
      <c r="I966">
        <f t="shared" si="120"/>
        <v>2613</v>
      </c>
      <c r="J966">
        <f t="shared" si="121"/>
        <v>8</v>
      </c>
      <c r="K966" t="str">
        <f t="shared" si="122"/>
        <v>medium</v>
      </c>
      <c r="L966" s="1">
        <f t="shared" si="123"/>
        <v>450543.12935323385</v>
      </c>
      <c r="M966" cm="1">
        <f t="array" ref="M966">SUM(COUNTIF(E966:E4542,{"Petrol","Diesel","CNG","LPG","Electric"}))</f>
        <v>2613</v>
      </c>
      <c r="N966">
        <f t="shared" si="124"/>
        <v>2613</v>
      </c>
      <c r="O966" cm="1">
        <f t="array" ref="O966">SUM(COUNTIF(F966:F4542,{"Individual","Dealer","Trustmark Dealer"}))</f>
        <v>2613</v>
      </c>
      <c r="P966">
        <f t="shared" si="125"/>
        <v>1805</v>
      </c>
      <c r="Q966">
        <f t="shared" si="126"/>
        <v>0.59892843474933022</v>
      </c>
      <c r="R966" s="16">
        <f t="shared" si="127"/>
        <v>1185892.1168477356</v>
      </c>
    </row>
    <row r="967" spans="1:18" x14ac:dyDescent="0.3">
      <c r="A967" t="s">
        <v>236</v>
      </c>
      <c r="B967">
        <v>2015</v>
      </c>
      <c r="C967" s="1">
        <v>450000</v>
      </c>
      <c r="D967">
        <v>70000</v>
      </c>
      <c r="E967" t="s">
        <v>10</v>
      </c>
      <c r="F967" t="s">
        <v>25</v>
      </c>
      <c r="G967" t="s">
        <v>12</v>
      </c>
      <c r="H967" t="s">
        <v>121</v>
      </c>
      <c r="I967">
        <f t="shared" si="120"/>
        <v>2612</v>
      </c>
      <c r="J967">
        <f t="shared" si="121"/>
        <v>11</v>
      </c>
      <c r="K967" t="str">
        <f t="shared" si="122"/>
        <v>budget</v>
      </c>
      <c r="L967" s="1">
        <f t="shared" si="123"/>
        <v>450351.91309341503</v>
      </c>
      <c r="M967" cm="1">
        <f t="array" ref="M967">SUM(COUNTIF(E967:E4543,{"Petrol","Diesel","CNG","LPG","Electric"}))</f>
        <v>2612</v>
      </c>
      <c r="N967">
        <f t="shared" si="124"/>
        <v>2612</v>
      </c>
      <c r="O967" cm="1">
        <f t="array" ref="O967">SUM(COUNTIF(F967:F4543,{"Individual","Dealer","Trustmark Dealer"}))</f>
        <v>2612</v>
      </c>
      <c r="P967">
        <f t="shared" si="125"/>
        <v>1805</v>
      </c>
      <c r="Q967">
        <f t="shared" si="126"/>
        <v>0.59877488514548238</v>
      </c>
      <c r="R967" s="16">
        <f t="shared" si="127"/>
        <v>1185610.4433760974</v>
      </c>
    </row>
    <row r="968" spans="1:18" x14ac:dyDescent="0.3">
      <c r="A968" t="s">
        <v>759</v>
      </c>
      <c r="B968">
        <v>2012</v>
      </c>
      <c r="C968" s="1">
        <v>320000</v>
      </c>
      <c r="D968">
        <v>50000</v>
      </c>
      <c r="E968" t="s">
        <v>10</v>
      </c>
      <c r="F968" t="s">
        <v>25</v>
      </c>
      <c r="G968" t="s">
        <v>12</v>
      </c>
      <c r="H968" t="s">
        <v>126</v>
      </c>
      <c r="I968">
        <f t="shared" si="120"/>
        <v>2611</v>
      </c>
      <c r="J968">
        <f t="shared" si="121"/>
        <v>14</v>
      </c>
      <c r="K968" t="str">
        <f t="shared" si="122"/>
        <v>budget</v>
      </c>
      <c r="L968" s="1">
        <f t="shared" si="123"/>
        <v>450352.04787437763</v>
      </c>
      <c r="M968" cm="1">
        <f t="array" ref="M968">SUM(COUNTIF(E968:E4544,{"Petrol","Diesel","CNG","LPG","Electric"}))</f>
        <v>2611</v>
      </c>
      <c r="N968">
        <f t="shared" si="124"/>
        <v>2611</v>
      </c>
      <c r="O968" cm="1">
        <f t="array" ref="O968">SUM(COUNTIF(F968:F4544,{"Individual","Dealer","Trustmark Dealer"}))</f>
        <v>2611</v>
      </c>
      <c r="P968">
        <f t="shared" si="125"/>
        <v>1804</v>
      </c>
      <c r="Q968">
        <f t="shared" si="126"/>
        <v>0.598621217924167</v>
      </c>
      <c r="R968" s="16">
        <f t="shared" si="127"/>
        <v>1185508.4198317702</v>
      </c>
    </row>
    <row r="969" spans="1:18" x14ac:dyDescent="0.3">
      <c r="A969" t="s">
        <v>219</v>
      </c>
      <c r="B969">
        <v>2015</v>
      </c>
      <c r="C969" s="1">
        <v>480000</v>
      </c>
      <c r="D969">
        <v>50000</v>
      </c>
      <c r="E969" t="s">
        <v>14</v>
      </c>
      <c r="F969" t="s">
        <v>25</v>
      </c>
      <c r="G969" t="s">
        <v>12</v>
      </c>
      <c r="H969" t="s">
        <v>121</v>
      </c>
      <c r="I969">
        <f t="shared" si="120"/>
        <v>2610</v>
      </c>
      <c r="J969">
        <f t="shared" si="121"/>
        <v>11</v>
      </c>
      <c r="K969" t="str">
        <f t="shared" si="122"/>
        <v>budget</v>
      </c>
      <c r="L969" s="1">
        <f t="shared" si="123"/>
        <v>450401.99118773948</v>
      </c>
      <c r="M969" cm="1">
        <f t="array" ref="M969">SUM(COUNTIF(E969:E4545,{"Petrol","Diesel","CNG","LPG","Electric"}))</f>
        <v>2610</v>
      </c>
      <c r="N969">
        <f t="shared" si="124"/>
        <v>2610</v>
      </c>
      <c r="O969" cm="1">
        <f t="array" ref="O969">SUM(COUNTIF(F969:F4545,{"Individual","Dealer","Trustmark Dealer"}))</f>
        <v>2610</v>
      </c>
      <c r="P969">
        <f t="shared" si="125"/>
        <v>1803</v>
      </c>
      <c r="Q969">
        <f t="shared" si="126"/>
        <v>0.59885057471264369</v>
      </c>
      <c r="R969" s="16">
        <f t="shared" si="127"/>
        <v>1185510.5663941139</v>
      </c>
    </row>
    <row r="970" spans="1:18" x14ac:dyDescent="0.3">
      <c r="A970" t="s">
        <v>760</v>
      </c>
      <c r="B970">
        <v>2014</v>
      </c>
      <c r="C970" s="1">
        <v>2490000</v>
      </c>
      <c r="D970">
        <v>46000</v>
      </c>
      <c r="E970" t="s">
        <v>14</v>
      </c>
      <c r="F970" t="s">
        <v>25</v>
      </c>
      <c r="G970" t="s">
        <v>19</v>
      </c>
      <c r="H970" t="s">
        <v>121</v>
      </c>
      <c r="I970">
        <f t="shared" si="120"/>
        <v>2609</v>
      </c>
      <c r="J970">
        <f t="shared" si="121"/>
        <v>12</v>
      </c>
      <c r="K970" t="str">
        <f t="shared" si="122"/>
        <v>premimum</v>
      </c>
      <c r="L970" s="1">
        <f t="shared" si="123"/>
        <v>450390.64660789573</v>
      </c>
      <c r="M970" cm="1">
        <f t="array" ref="M970">SUM(COUNTIF(E970:E4546,{"Petrol","Diesel","CNG","LPG","Electric"}))</f>
        <v>2609</v>
      </c>
      <c r="N970">
        <f t="shared" si="124"/>
        <v>2609</v>
      </c>
      <c r="O970" cm="1">
        <f t="array" ref="O970">SUM(COUNTIF(F970:F4546,{"Individual","Dealer","Trustmark Dealer"}))</f>
        <v>2609</v>
      </c>
      <c r="P970">
        <f t="shared" si="125"/>
        <v>1802</v>
      </c>
      <c r="Q970">
        <f t="shared" si="126"/>
        <v>0.59869681870448443</v>
      </c>
      <c r="R970" s="16">
        <f t="shared" si="127"/>
        <v>1185585.0664073441</v>
      </c>
    </row>
    <row r="971" spans="1:18" x14ac:dyDescent="0.3">
      <c r="A971" t="s">
        <v>761</v>
      </c>
      <c r="B971">
        <v>2012</v>
      </c>
      <c r="C971" s="1">
        <v>790000</v>
      </c>
      <c r="D971">
        <v>82000</v>
      </c>
      <c r="E971" t="s">
        <v>14</v>
      </c>
      <c r="F971" t="s">
        <v>25</v>
      </c>
      <c r="G971" t="s">
        <v>12</v>
      </c>
      <c r="H971" t="s">
        <v>121</v>
      </c>
      <c r="I971">
        <f t="shared" si="120"/>
        <v>2608</v>
      </c>
      <c r="J971">
        <f t="shared" si="121"/>
        <v>14</v>
      </c>
      <c r="K971" t="str">
        <f t="shared" si="122"/>
        <v>medium</v>
      </c>
      <c r="L971" s="1">
        <f t="shared" si="123"/>
        <v>449608.58780674846</v>
      </c>
      <c r="M971" cm="1">
        <f t="array" ref="M971">SUM(COUNTIF(E971:E4547,{"Petrol","Diesel","CNG","LPG","Electric"}))</f>
        <v>2608</v>
      </c>
      <c r="N971">
        <f t="shared" si="124"/>
        <v>2608</v>
      </c>
      <c r="O971" cm="1">
        <f t="array" ref="O971">SUM(COUNTIF(F971:F4547,{"Individual","Dealer","Trustmark Dealer"}))</f>
        <v>2608</v>
      </c>
      <c r="P971">
        <f t="shared" si="125"/>
        <v>1801</v>
      </c>
      <c r="Q971">
        <f t="shared" si="126"/>
        <v>0.59854294478527603</v>
      </c>
      <c r="R971" s="16">
        <f t="shared" si="127"/>
        <v>1184133.4836567373</v>
      </c>
    </row>
    <row r="972" spans="1:18" x14ac:dyDescent="0.3">
      <c r="A972" t="s">
        <v>329</v>
      </c>
      <c r="B972">
        <v>2016</v>
      </c>
      <c r="C972" s="1">
        <v>120000</v>
      </c>
      <c r="D972">
        <v>120000</v>
      </c>
      <c r="E972" t="s">
        <v>10</v>
      </c>
      <c r="F972" t="s">
        <v>25</v>
      </c>
      <c r="G972" t="s">
        <v>12</v>
      </c>
      <c r="H972" t="s">
        <v>121</v>
      </c>
      <c r="I972">
        <f t="shared" si="120"/>
        <v>2607</v>
      </c>
      <c r="J972">
        <f t="shared" si="121"/>
        <v>10</v>
      </c>
      <c r="K972" t="str">
        <f t="shared" si="122"/>
        <v>budget</v>
      </c>
      <c r="L972" s="1">
        <f t="shared" si="123"/>
        <v>449478.01956271578</v>
      </c>
      <c r="M972" cm="1">
        <f t="array" ref="M972">SUM(COUNTIF(E972:E4548,{"Petrol","Diesel","CNG","LPG","Electric"}))</f>
        <v>2607</v>
      </c>
      <c r="N972">
        <f t="shared" si="124"/>
        <v>2607</v>
      </c>
      <c r="O972" cm="1">
        <f t="array" ref="O972">SUM(COUNTIF(F972:F4548,{"Individual","Dealer","Trustmark Dealer"}))</f>
        <v>2607</v>
      </c>
      <c r="P972">
        <f t="shared" si="125"/>
        <v>1800</v>
      </c>
      <c r="Q972">
        <f t="shared" si="126"/>
        <v>0.59838895281933258</v>
      </c>
      <c r="R972" s="16">
        <f t="shared" si="127"/>
        <v>1183971.4881663877</v>
      </c>
    </row>
    <row r="973" spans="1:18" x14ac:dyDescent="0.3">
      <c r="A973" t="s">
        <v>163</v>
      </c>
      <c r="B973">
        <v>2006</v>
      </c>
      <c r="C973" s="1">
        <v>75000</v>
      </c>
      <c r="D973">
        <v>80000</v>
      </c>
      <c r="E973" t="s">
        <v>10</v>
      </c>
      <c r="F973" t="s">
        <v>25</v>
      </c>
      <c r="G973" t="s">
        <v>12</v>
      </c>
      <c r="H973" t="s">
        <v>154</v>
      </c>
      <c r="I973">
        <f t="shared" si="120"/>
        <v>2606</v>
      </c>
      <c r="J973">
        <f t="shared" si="121"/>
        <v>20</v>
      </c>
      <c r="K973" t="str">
        <f t="shared" si="122"/>
        <v>budget</v>
      </c>
      <c r="L973" s="1">
        <f t="shared" si="123"/>
        <v>449604.45011511893</v>
      </c>
      <c r="M973" cm="1">
        <f t="array" ref="M973">SUM(COUNTIF(E973:E4549,{"Petrol","Diesel","CNG","LPG","Electric"}))</f>
        <v>2606</v>
      </c>
      <c r="N973">
        <f t="shared" si="124"/>
        <v>2606</v>
      </c>
      <c r="O973" cm="1">
        <f t="array" ref="O973">SUM(COUNTIF(F973:F4549,{"Individual","Dealer","Trustmark Dealer"}))</f>
        <v>2606</v>
      </c>
      <c r="P973">
        <f t="shared" si="125"/>
        <v>1800</v>
      </c>
      <c r="Q973">
        <f t="shared" si="126"/>
        <v>0.59823484267075977</v>
      </c>
      <c r="R973" s="16">
        <f t="shared" si="127"/>
        <v>1184134.2807473054</v>
      </c>
    </row>
    <row r="974" spans="1:18" x14ac:dyDescent="0.3">
      <c r="A974" t="s">
        <v>609</v>
      </c>
      <c r="B974">
        <v>2010</v>
      </c>
      <c r="C974" s="1">
        <v>99000</v>
      </c>
      <c r="D974">
        <v>70000</v>
      </c>
      <c r="E974" t="s">
        <v>10</v>
      </c>
      <c r="F974" t="s">
        <v>25</v>
      </c>
      <c r="G974" t="s">
        <v>12</v>
      </c>
      <c r="H974" t="s">
        <v>121</v>
      </c>
      <c r="I974">
        <f t="shared" si="120"/>
        <v>2605</v>
      </c>
      <c r="J974">
        <f t="shared" si="121"/>
        <v>16</v>
      </c>
      <c r="K974" t="str">
        <f t="shared" si="122"/>
        <v>budget</v>
      </c>
      <c r="L974" s="1">
        <f t="shared" si="123"/>
        <v>449748.25220729364</v>
      </c>
      <c r="M974" cm="1">
        <f t="array" ref="M974">SUM(COUNTIF(E974:E4550,{"Petrol","Diesel","CNG","LPG","Electric"}))</f>
        <v>2605</v>
      </c>
      <c r="N974">
        <f t="shared" si="124"/>
        <v>2605</v>
      </c>
      <c r="O974" cm="1">
        <f t="array" ref="O974">SUM(COUNTIF(F974:F4550,{"Individual","Dealer","Trustmark Dealer"}))</f>
        <v>2605</v>
      </c>
      <c r="P974">
        <f t="shared" si="125"/>
        <v>1799</v>
      </c>
      <c r="Q974">
        <f t="shared" si="126"/>
        <v>0.59846449136276392</v>
      </c>
      <c r="R974" s="16">
        <f t="shared" si="127"/>
        <v>1184333.5086860701</v>
      </c>
    </row>
    <row r="975" spans="1:18" x14ac:dyDescent="0.3">
      <c r="A975" t="s">
        <v>513</v>
      </c>
      <c r="B975">
        <v>2018</v>
      </c>
      <c r="C975" s="1">
        <v>1015000</v>
      </c>
      <c r="D975">
        <v>20000</v>
      </c>
      <c r="E975" t="s">
        <v>14</v>
      </c>
      <c r="F975" t="s">
        <v>25</v>
      </c>
      <c r="G975" t="s">
        <v>12</v>
      </c>
      <c r="H975" t="s">
        <v>121</v>
      </c>
      <c r="I975">
        <f t="shared" si="120"/>
        <v>2604</v>
      </c>
      <c r="J975">
        <f t="shared" si="121"/>
        <v>8</v>
      </c>
      <c r="K975" t="str">
        <f t="shared" si="122"/>
        <v>premimum</v>
      </c>
      <c r="L975" s="1">
        <f t="shared" si="123"/>
        <v>449882.94815668202</v>
      </c>
      <c r="M975" cm="1">
        <f t="array" ref="M975">SUM(COUNTIF(E975:E4551,{"Petrol","Diesel","CNG","LPG","Electric"}))</f>
        <v>2604</v>
      </c>
      <c r="N975">
        <f t="shared" si="124"/>
        <v>2604</v>
      </c>
      <c r="O975" cm="1">
        <f t="array" ref="O975">SUM(COUNTIF(F975:F4551,{"Individual","Dealer","Trustmark Dealer"}))</f>
        <v>2604</v>
      </c>
      <c r="P975">
        <f t="shared" si="125"/>
        <v>1798</v>
      </c>
      <c r="Q975">
        <f t="shared" si="126"/>
        <v>0.59831029185867901</v>
      </c>
      <c r="R975" s="16">
        <f t="shared" si="127"/>
        <v>1184513.7490591691</v>
      </c>
    </row>
    <row r="976" spans="1:18" x14ac:dyDescent="0.3">
      <c r="A976" t="s">
        <v>762</v>
      </c>
      <c r="B976">
        <v>2013</v>
      </c>
      <c r="C976" s="1">
        <v>250000</v>
      </c>
      <c r="D976">
        <v>200000</v>
      </c>
      <c r="E976" t="s">
        <v>14</v>
      </c>
      <c r="F976" t="s">
        <v>25</v>
      </c>
      <c r="G976" t="s">
        <v>12</v>
      </c>
      <c r="H976" t="s">
        <v>126</v>
      </c>
      <c r="I976">
        <f t="shared" si="120"/>
        <v>2603</v>
      </c>
      <c r="J976">
        <f t="shared" si="121"/>
        <v>13</v>
      </c>
      <c r="K976" t="str">
        <f t="shared" si="122"/>
        <v>budget</v>
      </c>
      <c r="L976" s="1">
        <f t="shared" si="123"/>
        <v>449665.84594698425</v>
      </c>
      <c r="M976" cm="1">
        <f t="array" ref="M976">SUM(COUNTIF(E976:E4552,{"Petrol","Diesel","CNG","LPG","Electric"}))</f>
        <v>2603</v>
      </c>
      <c r="N976">
        <f t="shared" si="124"/>
        <v>2603</v>
      </c>
      <c r="O976" cm="1">
        <f t="array" ref="O976">SUM(COUNTIF(F976:F4552,{"Individual","Dealer","Trustmark Dealer"}))</f>
        <v>2603</v>
      </c>
      <c r="P976">
        <f t="shared" si="125"/>
        <v>1798</v>
      </c>
      <c r="Q976">
        <f t="shared" si="126"/>
        <v>0.5981559738762966</v>
      </c>
      <c r="R976" s="16">
        <f t="shared" si="127"/>
        <v>1184180.4045262488</v>
      </c>
    </row>
    <row r="977" spans="1:18" x14ac:dyDescent="0.3">
      <c r="A977" t="s">
        <v>763</v>
      </c>
      <c r="B977">
        <v>2011</v>
      </c>
      <c r="C977" s="1">
        <v>520000</v>
      </c>
      <c r="D977">
        <v>120000</v>
      </c>
      <c r="E977" t="s">
        <v>14</v>
      </c>
      <c r="F977" t="s">
        <v>25</v>
      </c>
      <c r="G977" t="s">
        <v>12</v>
      </c>
      <c r="H977" t="s">
        <v>121</v>
      </c>
      <c r="I977">
        <f t="shared" si="120"/>
        <v>2602</v>
      </c>
      <c r="J977">
        <f t="shared" si="121"/>
        <v>15</v>
      </c>
      <c r="K977" t="str">
        <f t="shared" si="122"/>
        <v>medium</v>
      </c>
      <c r="L977" s="1">
        <f t="shared" si="123"/>
        <v>449742.58147578785</v>
      </c>
      <c r="M977" cm="1">
        <f t="array" ref="M977">SUM(COUNTIF(E977:E4553,{"Petrol","Diesel","CNG","LPG","Electric"}))</f>
        <v>2602</v>
      </c>
      <c r="N977">
        <f t="shared" si="124"/>
        <v>2602</v>
      </c>
      <c r="O977" cm="1">
        <f t="array" ref="O977">SUM(COUNTIF(F977:F4553,{"Individual","Dealer","Trustmark Dealer"}))</f>
        <v>2602</v>
      </c>
      <c r="P977">
        <f t="shared" si="125"/>
        <v>1797</v>
      </c>
      <c r="Q977">
        <f t="shared" si="126"/>
        <v>0.59838585703305147</v>
      </c>
      <c r="R977" s="16">
        <f t="shared" si="127"/>
        <v>1184428.7444004319</v>
      </c>
    </row>
    <row r="978" spans="1:18" x14ac:dyDescent="0.3">
      <c r="A978" t="s">
        <v>764</v>
      </c>
      <c r="B978">
        <v>2018</v>
      </c>
      <c r="C978" s="1">
        <v>1100000</v>
      </c>
      <c r="D978">
        <v>30000</v>
      </c>
      <c r="E978" t="s">
        <v>14</v>
      </c>
      <c r="F978" t="s">
        <v>25</v>
      </c>
      <c r="G978" t="s">
        <v>19</v>
      </c>
      <c r="H978" t="s">
        <v>121</v>
      </c>
      <c r="I978">
        <f t="shared" si="120"/>
        <v>2601</v>
      </c>
      <c r="J978">
        <f t="shared" si="121"/>
        <v>8</v>
      </c>
      <c r="K978" t="str">
        <f t="shared" si="122"/>
        <v>premimum</v>
      </c>
      <c r="L978" s="1">
        <f t="shared" si="123"/>
        <v>449715.56978085352</v>
      </c>
      <c r="M978" cm="1">
        <f t="array" ref="M978">SUM(COUNTIF(E978:E4554,{"Petrol","Diesel","CNG","LPG","Electric"}))</f>
        <v>2601</v>
      </c>
      <c r="N978">
        <f t="shared" si="124"/>
        <v>2601</v>
      </c>
      <c r="O978" cm="1">
        <f t="array" ref="O978">SUM(COUNTIF(F978:F4554,{"Individual","Dealer","Trustmark Dealer"}))</f>
        <v>2601</v>
      </c>
      <c r="P978">
        <f t="shared" si="125"/>
        <v>1796</v>
      </c>
      <c r="Q978">
        <f t="shared" si="126"/>
        <v>0.59823144944252216</v>
      </c>
      <c r="R978" s="16">
        <f t="shared" si="127"/>
        <v>1184471.8266049644</v>
      </c>
    </row>
    <row r="979" spans="1:18" x14ac:dyDescent="0.3">
      <c r="A979" t="s">
        <v>318</v>
      </c>
      <c r="B979">
        <v>2005</v>
      </c>
      <c r="C979" s="1">
        <v>200000</v>
      </c>
      <c r="D979">
        <v>223000</v>
      </c>
      <c r="E979" t="s">
        <v>14</v>
      </c>
      <c r="F979" t="s">
        <v>25</v>
      </c>
      <c r="G979" t="s">
        <v>12</v>
      </c>
      <c r="H979" t="s">
        <v>121</v>
      </c>
      <c r="I979">
        <f t="shared" si="120"/>
        <v>2600</v>
      </c>
      <c r="J979">
        <f t="shared" si="121"/>
        <v>21</v>
      </c>
      <c r="K979" t="str">
        <f t="shared" si="122"/>
        <v>budget</v>
      </c>
      <c r="L979" s="1">
        <f t="shared" si="123"/>
        <v>449465.46038461541</v>
      </c>
      <c r="M979" cm="1">
        <f t="array" ref="M979">SUM(COUNTIF(E979:E4555,{"Petrol","Diesel","CNG","LPG","Electric"}))</f>
        <v>2600</v>
      </c>
      <c r="N979">
        <f t="shared" si="124"/>
        <v>2600</v>
      </c>
      <c r="O979" cm="1">
        <f t="array" ref="O979">SUM(COUNTIF(F979:F4555,{"Individual","Dealer","Trustmark Dealer"}))</f>
        <v>2600</v>
      </c>
      <c r="P979">
        <f t="shared" si="125"/>
        <v>1796</v>
      </c>
      <c r="Q979">
        <f t="shared" si="126"/>
        <v>0.59807692307692306</v>
      </c>
      <c r="R979" s="16">
        <f t="shared" si="127"/>
        <v>1184072.9013128572</v>
      </c>
    </row>
    <row r="980" spans="1:18" x14ac:dyDescent="0.3">
      <c r="A980" t="s">
        <v>219</v>
      </c>
      <c r="B980">
        <v>2016</v>
      </c>
      <c r="C980" s="1">
        <v>525000</v>
      </c>
      <c r="D980">
        <v>60000</v>
      </c>
      <c r="E980" t="s">
        <v>14</v>
      </c>
      <c r="F980" t="s">
        <v>25</v>
      </c>
      <c r="G980" t="s">
        <v>12</v>
      </c>
      <c r="H980" t="s">
        <v>121</v>
      </c>
      <c r="I980">
        <f t="shared" si="120"/>
        <v>2599</v>
      </c>
      <c r="J980">
        <f t="shared" si="121"/>
        <v>10</v>
      </c>
      <c r="K980" t="str">
        <f t="shared" si="122"/>
        <v>medium</v>
      </c>
      <c r="L980" s="1">
        <f t="shared" si="123"/>
        <v>449561.44555598305</v>
      </c>
      <c r="M980" cm="1">
        <f t="array" ref="M980">SUM(COUNTIF(E980:E4556,{"Petrol","Diesel","CNG","LPG","Electric"}))</f>
        <v>2599</v>
      </c>
      <c r="N980">
        <f t="shared" si="124"/>
        <v>2599</v>
      </c>
      <c r="O980" cm="1">
        <f t="array" ref="O980">SUM(COUNTIF(F980:F4556,{"Individual","Dealer","Trustmark Dealer"}))</f>
        <v>2599</v>
      </c>
      <c r="P980">
        <f t="shared" si="125"/>
        <v>1795</v>
      </c>
      <c r="Q980">
        <f t="shared" si="126"/>
        <v>0.59792227779915352</v>
      </c>
      <c r="R980" s="16">
        <f t="shared" si="127"/>
        <v>1184359.8662949041</v>
      </c>
    </row>
    <row r="981" spans="1:18" x14ac:dyDescent="0.3">
      <c r="A981" t="s">
        <v>448</v>
      </c>
      <c r="B981">
        <v>2016</v>
      </c>
      <c r="C981" s="1">
        <v>500000</v>
      </c>
      <c r="D981">
        <v>40000</v>
      </c>
      <c r="E981" t="s">
        <v>10</v>
      </c>
      <c r="F981" t="s">
        <v>25</v>
      </c>
      <c r="G981" t="s">
        <v>12</v>
      </c>
      <c r="H981" t="s">
        <v>121</v>
      </c>
      <c r="I981">
        <f t="shared" si="120"/>
        <v>2598</v>
      </c>
      <c r="J981">
        <f t="shared" si="121"/>
        <v>10</v>
      </c>
      <c r="K981" t="str">
        <f t="shared" si="122"/>
        <v>budget</v>
      </c>
      <c r="L981" s="1">
        <f t="shared" si="123"/>
        <v>449532.40839107003</v>
      </c>
      <c r="M981" cm="1">
        <f t="array" ref="M981">SUM(COUNTIF(E981:E4557,{"Petrol","Diesel","CNG","LPG","Electric"}))</f>
        <v>2598</v>
      </c>
      <c r="N981">
        <f t="shared" si="124"/>
        <v>2598</v>
      </c>
      <c r="O981" cm="1">
        <f t="array" ref="O981">SUM(COUNTIF(F981:F4557,{"Individual","Dealer","Trustmark Dealer"}))</f>
        <v>2598</v>
      </c>
      <c r="P981">
        <f t="shared" si="125"/>
        <v>1795</v>
      </c>
      <c r="Q981">
        <f t="shared" si="126"/>
        <v>0.59776751347190149</v>
      </c>
      <c r="R981" s="16">
        <f t="shared" si="127"/>
        <v>1184399.177788374</v>
      </c>
    </row>
    <row r="982" spans="1:18" x14ac:dyDescent="0.3">
      <c r="A982" t="s">
        <v>765</v>
      </c>
      <c r="B982">
        <v>2016</v>
      </c>
      <c r="C982" s="1">
        <v>675000</v>
      </c>
      <c r="D982">
        <v>161327</v>
      </c>
      <c r="E982" t="s">
        <v>14</v>
      </c>
      <c r="F982" t="s">
        <v>25</v>
      </c>
      <c r="G982" t="s">
        <v>12</v>
      </c>
      <c r="H982" t="s">
        <v>121</v>
      </c>
      <c r="I982">
        <f t="shared" si="120"/>
        <v>2597</v>
      </c>
      <c r="J982">
        <f t="shared" si="121"/>
        <v>10</v>
      </c>
      <c r="K982" t="str">
        <f t="shared" si="122"/>
        <v>medium</v>
      </c>
      <c r="L982" s="1">
        <f t="shared" si="123"/>
        <v>449512.97535618022</v>
      </c>
      <c r="M982" cm="1">
        <f t="array" ref="M982">SUM(COUNTIF(E982:E4558,{"Petrol","Diesel","CNG","LPG","Electric"}))</f>
        <v>2597</v>
      </c>
      <c r="N982">
        <f t="shared" si="124"/>
        <v>2597</v>
      </c>
      <c r="O982" cm="1">
        <f t="array" ref="O982">SUM(COUNTIF(F982:F4558,{"Individual","Dealer","Trustmark Dealer"}))</f>
        <v>2597</v>
      </c>
      <c r="P982">
        <f t="shared" si="125"/>
        <v>1795</v>
      </c>
      <c r="Q982">
        <f t="shared" si="126"/>
        <v>0.59761262995764342</v>
      </c>
      <c r="R982" s="16">
        <f t="shared" si="127"/>
        <v>1184256.8420590141</v>
      </c>
    </row>
    <row r="983" spans="1:18" x14ac:dyDescent="0.3">
      <c r="A983" t="s">
        <v>766</v>
      </c>
      <c r="B983">
        <v>2009</v>
      </c>
      <c r="C983" s="1">
        <v>150000</v>
      </c>
      <c r="D983">
        <v>60000</v>
      </c>
      <c r="E983" t="s">
        <v>10</v>
      </c>
      <c r="F983" t="s">
        <v>25</v>
      </c>
      <c r="G983" t="s">
        <v>12</v>
      </c>
      <c r="H983" t="s">
        <v>154</v>
      </c>
      <c r="I983">
        <f t="shared" si="120"/>
        <v>2596</v>
      </c>
      <c r="J983">
        <f t="shared" si="121"/>
        <v>17</v>
      </c>
      <c r="K983" t="str">
        <f t="shared" si="122"/>
        <v>budget</v>
      </c>
      <c r="L983" s="1">
        <f t="shared" si="123"/>
        <v>449426.11594761169</v>
      </c>
      <c r="M983" cm="1">
        <f t="array" ref="M983">SUM(COUNTIF(E983:E4559,{"Petrol","Diesel","CNG","LPG","Electric"}))</f>
        <v>2596</v>
      </c>
      <c r="N983">
        <f t="shared" si="124"/>
        <v>2596</v>
      </c>
      <c r="O983" cm="1">
        <f t="array" ref="O983">SUM(COUNTIF(F983:F4559,{"Individual","Dealer","Trustmark Dealer"}))</f>
        <v>2596</v>
      </c>
      <c r="P983">
        <f t="shared" si="125"/>
        <v>1795</v>
      </c>
      <c r="Q983">
        <f t="shared" si="126"/>
        <v>0.59745762711864403</v>
      </c>
      <c r="R983" s="16">
        <f t="shared" si="127"/>
        <v>1184181.6223248192</v>
      </c>
    </row>
    <row r="984" spans="1:18" x14ac:dyDescent="0.3">
      <c r="A984" t="s">
        <v>767</v>
      </c>
      <c r="B984">
        <v>2007</v>
      </c>
      <c r="C984" s="1">
        <v>250000</v>
      </c>
      <c r="D984">
        <v>50000</v>
      </c>
      <c r="E984" t="s">
        <v>14</v>
      </c>
      <c r="F984" t="s">
        <v>25</v>
      </c>
      <c r="G984" t="s">
        <v>12</v>
      </c>
      <c r="H984" t="s">
        <v>121</v>
      </c>
      <c r="I984">
        <f t="shared" si="120"/>
        <v>2595</v>
      </c>
      <c r="J984">
        <f t="shared" si="121"/>
        <v>19</v>
      </c>
      <c r="K984" t="str">
        <f t="shared" si="122"/>
        <v>budget</v>
      </c>
      <c r="L984" s="1">
        <f t="shared" si="123"/>
        <v>449541.50173410407</v>
      </c>
      <c r="M984" cm="1">
        <f t="array" ref="M984">SUM(COUNTIF(E984:E4560,{"Petrol","Diesel","CNG","LPG","Electric"}))</f>
        <v>2595</v>
      </c>
      <c r="N984">
        <f t="shared" si="124"/>
        <v>2595</v>
      </c>
      <c r="O984" cm="1">
        <f t="array" ref="O984">SUM(COUNTIF(F984:F4560,{"Individual","Dealer","Trustmark Dealer"}))</f>
        <v>2595</v>
      </c>
      <c r="P984">
        <f t="shared" si="125"/>
        <v>1794</v>
      </c>
      <c r="Q984">
        <f t="shared" si="126"/>
        <v>0.59768786127167628</v>
      </c>
      <c r="R984" s="16">
        <f t="shared" si="127"/>
        <v>1184321.0878271607</v>
      </c>
    </row>
    <row r="985" spans="1:18" x14ac:dyDescent="0.3">
      <c r="A985" t="s">
        <v>645</v>
      </c>
      <c r="B985">
        <v>2018</v>
      </c>
      <c r="C985" s="1">
        <v>450000</v>
      </c>
      <c r="D985">
        <v>6000</v>
      </c>
      <c r="E985" t="s">
        <v>10</v>
      </c>
      <c r="F985" t="s">
        <v>25</v>
      </c>
      <c r="G985" t="s">
        <v>12</v>
      </c>
      <c r="H985" t="s">
        <v>121</v>
      </c>
      <c r="I985">
        <f t="shared" si="120"/>
        <v>2594</v>
      </c>
      <c r="J985">
        <f t="shared" si="121"/>
        <v>8</v>
      </c>
      <c r="K985" t="str">
        <f t="shared" si="122"/>
        <v>budget</v>
      </c>
      <c r="L985" s="1">
        <f t="shared" si="123"/>
        <v>449618.4259830378</v>
      </c>
      <c r="M985" cm="1">
        <f t="array" ref="M985">SUM(COUNTIF(E985:E4561,{"Petrol","Diesel","CNG","LPG","Electric"}))</f>
        <v>2594</v>
      </c>
      <c r="N985">
        <f t="shared" si="124"/>
        <v>2594</v>
      </c>
      <c r="O985" cm="1">
        <f t="array" ref="O985">SUM(COUNTIF(F985:F4561,{"Individual","Dealer","Trustmark Dealer"}))</f>
        <v>2594</v>
      </c>
      <c r="P985">
        <f t="shared" si="125"/>
        <v>1793</v>
      </c>
      <c r="Q985">
        <f t="shared" si="126"/>
        <v>0.59753276792598309</v>
      </c>
      <c r="R985" s="16">
        <f t="shared" si="127"/>
        <v>1184570.6766254823</v>
      </c>
    </row>
    <row r="986" spans="1:18" x14ac:dyDescent="0.3">
      <c r="A986" t="s">
        <v>768</v>
      </c>
      <c r="B986">
        <v>2009</v>
      </c>
      <c r="C986" s="1">
        <v>150000</v>
      </c>
      <c r="D986">
        <v>68000</v>
      </c>
      <c r="E986" t="s">
        <v>10</v>
      </c>
      <c r="F986" t="s">
        <v>25</v>
      </c>
      <c r="G986" t="s">
        <v>12</v>
      </c>
      <c r="H986" t="s">
        <v>126</v>
      </c>
      <c r="I986">
        <f t="shared" si="120"/>
        <v>2593</v>
      </c>
      <c r="J986">
        <f t="shared" si="121"/>
        <v>17</v>
      </c>
      <c r="K986" t="str">
        <f t="shared" si="122"/>
        <v>budget</v>
      </c>
      <c r="L986" s="1">
        <f t="shared" si="123"/>
        <v>449618.27882761281</v>
      </c>
      <c r="M986" cm="1">
        <f t="array" ref="M986">SUM(COUNTIF(E986:E4562,{"Petrol","Diesel","CNG","LPG","Electric"}))</f>
        <v>2593</v>
      </c>
      <c r="N986">
        <f t="shared" si="124"/>
        <v>2593</v>
      </c>
      <c r="O986" cm="1">
        <f t="array" ref="O986">SUM(COUNTIF(F986:F4562,{"Individual","Dealer","Trustmark Dealer"}))</f>
        <v>2593</v>
      </c>
      <c r="P986">
        <f t="shared" si="125"/>
        <v>1793</v>
      </c>
      <c r="Q986">
        <f t="shared" si="126"/>
        <v>0.59737755495564981</v>
      </c>
      <c r="R986" s="16">
        <f t="shared" si="127"/>
        <v>1184468.4315883114</v>
      </c>
    </row>
    <row r="987" spans="1:18" x14ac:dyDescent="0.3">
      <c r="A987" t="s">
        <v>323</v>
      </c>
      <c r="B987">
        <v>2012</v>
      </c>
      <c r="C987" s="1">
        <v>200000</v>
      </c>
      <c r="D987">
        <v>85000</v>
      </c>
      <c r="E987" t="s">
        <v>14</v>
      </c>
      <c r="F987" t="s">
        <v>25</v>
      </c>
      <c r="G987" t="s">
        <v>12</v>
      </c>
      <c r="H987" t="s">
        <v>121</v>
      </c>
      <c r="I987">
        <f t="shared" si="120"/>
        <v>2592</v>
      </c>
      <c r="J987">
        <f t="shared" si="121"/>
        <v>14</v>
      </c>
      <c r="K987" t="str">
        <f t="shared" si="122"/>
        <v>budget</v>
      </c>
      <c r="L987" s="1">
        <f t="shared" si="123"/>
        <v>449733.8722993827</v>
      </c>
      <c r="M987" cm="1">
        <f t="array" ref="M987">SUM(COUNTIF(E987:E4563,{"Petrol","Diesel","CNG","LPG","Electric"}))</f>
        <v>2592</v>
      </c>
      <c r="N987">
        <f t="shared" si="124"/>
        <v>2592</v>
      </c>
      <c r="O987" cm="1">
        <f t="array" ref="O987">SUM(COUNTIF(F987:F4563,{"Individual","Dealer","Trustmark Dealer"}))</f>
        <v>2592</v>
      </c>
      <c r="P987">
        <f t="shared" si="125"/>
        <v>1792</v>
      </c>
      <c r="Q987">
        <f t="shared" si="126"/>
        <v>0.59760802469135799</v>
      </c>
      <c r="R987" s="16">
        <f t="shared" si="127"/>
        <v>1184608.1522572953</v>
      </c>
    </row>
    <row r="988" spans="1:18" x14ac:dyDescent="0.3">
      <c r="A988" t="s">
        <v>356</v>
      </c>
      <c r="B988">
        <v>2011</v>
      </c>
      <c r="C988" s="1">
        <v>525000</v>
      </c>
      <c r="D988">
        <v>70000</v>
      </c>
      <c r="E988" t="s">
        <v>14</v>
      </c>
      <c r="F988" t="s">
        <v>25</v>
      </c>
      <c r="G988" t="s">
        <v>19</v>
      </c>
      <c r="H988" t="s">
        <v>121</v>
      </c>
      <c r="I988">
        <f t="shared" si="120"/>
        <v>2591</v>
      </c>
      <c r="J988">
        <f t="shared" si="121"/>
        <v>15</v>
      </c>
      <c r="K988" t="str">
        <f t="shared" si="122"/>
        <v>medium</v>
      </c>
      <c r="L988" s="1">
        <f t="shared" si="123"/>
        <v>449830.25742956385</v>
      </c>
      <c r="M988" cm="1">
        <f t="array" ref="M988">SUM(COUNTIF(E988:E4564,{"Petrol","Diesel","CNG","LPG","Electric"}))</f>
        <v>2591</v>
      </c>
      <c r="N988">
        <f t="shared" si="124"/>
        <v>2591</v>
      </c>
      <c r="O988" cm="1">
        <f t="array" ref="O988">SUM(COUNTIF(F988:F4564,{"Individual","Dealer","Trustmark Dealer"}))</f>
        <v>2591</v>
      </c>
      <c r="P988">
        <f t="shared" si="125"/>
        <v>1791</v>
      </c>
      <c r="Q988">
        <f t="shared" si="126"/>
        <v>0.5974527209571594</v>
      </c>
      <c r="R988" s="16">
        <f t="shared" si="127"/>
        <v>1184896.3785289121</v>
      </c>
    </row>
    <row r="989" spans="1:18" x14ac:dyDescent="0.3">
      <c r="A989" t="s">
        <v>769</v>
      </c>
      <c r="B989">
        <v>1999</v>
      </c>
      <c r="C989" s="1">
        <v>60000</v>
      </c>
      <c r="D989">
        <v>35000</v>
      </c>
      <c r="E989" t="s">
        <v>10</v>
      </c>
      <c r="F989" t="s">
        <v>25</v>
      </c>
      <c r="G989" t="s">
        <v>12</v>
      </c>
      <c r="H989" t="s">
        <v>126</v>
      </c>
      <c r="I989">
        <f t="shared" si="120"/>
        <v>2590</v>
      </c>
      <c r="J989">
        <f t="shared" si="121"/>
        <v>27</v>
      </c>
      <c r="K989" t="str">
        <f t="shared" si="122"/>
        <v>budget</v>
      </c>
      <c r="L989" s="1">
        <f t="shared" si="123"/>
        <v>449801.23436293437</v>
      </c>
      <c r="M989" cm="1">
        <f t="array" ref="M989">SUM(COUNTIF(E989:E4565,{"Petrol","Diesel","CNG","LPG","Electric"}))</f>
        <v>2590</v>
      </c>
      <c r="N989">
        <f t="shared" si="124"/>
        <v>2590</v>
      </c>
      <c r="O989" cm="1">
        <f t="array" ref="O989">SUM(COUNTIF(F989:F4565,{"Individual","Dealer","Trustmark Dealer"}))</f>
        <v>2590</v>
      </c>
      <c r="P989">
        <f t="shared" si="125"/>
        <v>1790</v>
      </c>
      <c r="Q989">
        <f t="shared" si="126"/>
        <v>0.5972972972972973</v>
      </c>
      <c r="R989" s="16">
        <f t="shared" si="127"/>
        <v>1184936.1947335636</v>
      </c>
    </row>
    <row r="990" spans="1:18" x14ac:dyDescent="0.3">
      <c r="A990" t="s">
        <v>227</v>
      </c>
      <c r="B990">
        <v>2010</v>
      </c>
      <c r="C990" s="1">
        <v>180000</v>
      </c>
      <c r="D990">
        <v>100000</v>
      </c>
      <c r="E990" t="s">
        <v>14</v>
      </c>
      <c r="F990" t="s">
        <v>25</v>
      </c>
      <c r="G990" t="s">
        <v>12</v>
      </c>
      <c r="H990" t="s">
        <v>126</v>
      </c>
      <c r="I990">
        <f t="shared" si="120"/>
        <v>2589</v>
      </c>
      <c r="J990">
        <f t="shared" si="121"/>
        <v>16</v>
      </c>
      <c r="K990" t="str">
        <f t="shared" si="122"/>
        <v>budget</v>
      </c>
      <c r="L990" s="1">
        <f t="shared" si="123"/>
        <v>449951.79490150639</v>
      </c>
      <c r="M990" cm="1">
        <f t="array" ref="M990">SUM(COUNTIF(E990:E4566,{"Petrol","Diesel","CNG","LPG","Electric"}))</f>
        <v>2589</v>
      </c>
      <c r="N990">
        <f t="shared" si="124"/>
        <v>2589</v>
      </c>
      <c r="O990" cm="1">
        <f t="array" ref="O990">SUM(COUNTIF(F990:F4566,{"Individual","Dealer","Trustmark Dealer"}))</f>
        <v>2589</v>
      </c>
      <c r="P990">
        <f t="shared" si="125"/>
        <v>1789</v>
      </c>
      <c r="Q990">
        <f t="shared" si="126"/>
        <v>0.5975280030899961</v>
      </c>
      <c r="R990" s="16">
        <f t="shared" si="127"/>
        <v>1185148.839022368</v>
      </c>
    </row>
    <row r="991" spans="1:18" x14ac:dyDescent="0.3">
      <c r="A991" t="s">
        <v>770</v>
      </c>
      <c r="B991">
        <v>2015</v>
      </c>
      <c r="C991" s="1">
        <v>475000</v>
      </c>
      <c r="D991">
        <v>110000</v>
      </c>
      <c r="E991" t="s">
        <v>14</v>
      </c>
      <c r="F991" t="s">
        <v>25</v>
      </c>
      <c r="G991" t="s">
        <v>12</v>
      </c>
      <c r="H991" t="s">
        <v>121</v>
      </c>
      <c r="I991">
        <f t="shared" si="120"/>
        <v>2588</v>
      </c>
      <c r="J991">
        <f t="shared" si="121"/>
        <v>11</v>
      </c>
      <c r="K991" t="str">
        <f t="shared" si="122"/>
        <v>budget</v>
      </c>
      <c r="L991" s="1">
        <f t="shared" si="123"/>
        <v>450056.10394126741</v>
      </c>
      <c r="M991" cm="1">
        <f t="array" ref="M991">SUM(COUNTIF(E991:E4567,{"Petrol","Diesel","CNG","LPG","Electric"}))</f>
        <v>2588</v>
      </c>
      <c r="N991">
        <f t="shared" si="124"/>
        <v>2588</v>
      </c>
      <c r="O991" cm="1">
        <f t="array" ref="O991">SUM(COUNTIF(F991:F4567,{"Individual","Dealer","Trustmark Dealer"}))</f>
        <v>2588</v>
      </c>
      <c r="P991">
        <f t="shared" si="125"/>
        <v>1788</v>
      </c>
      <c r="Q991">
        <f t="shared" si="126"/>
        <v>0.597758887171561</v>
      </c>
      <c r="R991" s="16">
        <f t="shared" si="127"/>
        <v>1185453.0840641146</v>
      </c>
    </row>
    <row r="992" spans="1:18" x14ac:dyDescent="0.3">
      <c r="A992" t="s">
        <v>356</v>
      </c>
      <c r="B992">
        <v>2010</v>
      </c>
      <c r="C992" s="1">
        <v>380000</v>
      </c>
      <c r="D992">
        <v>195000</v>
      </c>
      <c r="E992" t="s">
        <v>14</v>
      </c>
      <c r="F992" t="s">
        <v>25</v>
      </c>
      <c r="G992" t="s">
        <v>19</v>
      </c>
      <c r="H992" t="s">
        <v>126</v>
      </c>
      <c r="I992">
        <f t="shared" si="120"/>
        <v>2587</v>
      </c>
      <c r="J992">
        <f t="shared" si="121"/>
        <v>16</v>
      </c>
      <c r="K992" t="str">
        <f t="shared" si="122"/>
        <v>budget</v>
      </c>
      <c r="L992" s="1">
        <f t="shared" si="123"/>
        <v>450046.46192500967</v>
      </c>
      <c r="M992" cm="1">
        <f t="array" ref="M992">SUM(COUNTIF(E992:E4568,{"Petrol","Diesel","CNG","LPG","Electric"}))</f>
        <v>2587</v>
      </c>
      <c r="N992">
        <f t="shared" si="124"/>
        <v>2587</v>
      </c>
      <c r="O992" cm="1">
        <f t="array" ref="O992">SUM(COUNTIF(F992:F4568,{"Individual","Dealer","Trustmark Dealer"}))</f>
        <v>2587</v>
      </c>
      <c r="P992">
        <f t="shared" si="125"/>
        <v>1787</v>
      </c>
      <c r="Q992">
        <f t="shared" si="126"/>
        <v>0.59760340162350212</v>
      </c>
      <c r="R992" s="16">
        <f t="shared" si="127"/>
        <v>1185531.5687454958</v>
      </c>
    </row>
    <row r="993" spans="1:18" x14ac:dyDescent="0.3">
      <c r="A993" t="s">
        <v>354</v>
      </c>
      <c r="B993">
        <v>2015</v>
      </c>
      <c r="C993" s="1">
        <v>285000</v>
      </c>
      <c r="D993">
        <v>46000</v>
      </c>
      <c r="E993" t="s">
        <v>10</v>
      </c>
      <c r="F993" t="s">
        <v>25</v>
      </c>
      <c r="G993" t="s">
        <v>12</v>
      </c>
      <c r="H993" t="s">
        <v>126</v>
      </c>
      <c r="I993">
        <f t="shared" si="120"/>
        <v>2586</v>
      </c>
      <c r="J993">
        <f t="shared" si="121"/>
        <v>11</v>
      </c>
      <c r="K993" t="str">
        <f t="shared" si="122"/>
        <v>budget</v>
      </c>
      <c r="L993" s="1">
        <f t="shared" si="123"/>
        <v>450073.5487238979</v>
      </c>
      <c r="M993" cm="1">
        <f t="array" ref="M993">SUM(COUNTIF(E993:E4569,{"Petrol","Diesel","CNG","LPG","Electric"}))</f>
        <v>2586</v>
      </c>
      <c r="N993">
        <f t="shared" si="124"/>
        <v>2586</v>
      </c>
      <c r="O993" cm="1">
        <f t="array" ref="O993">SUM(COUNTIF(F993:F4569,{"Individual","Dealer","Trustmark Dealer"}))</f>
        <v>2586</v>
      </c>
      <c r="P993">
        <f t="shared" si="125"/>
        <v>1786</v>
      </c>
      <c r="Q993">
        <f t="shared" si="126"/>
        <v>0.59783449342614081</v>
      </c>
      <c r="R993" s="16">
        <f t="shared" si="127"/>
        <v>1185683.0825668331</v>
      </c>
    </row>
    <row r="994" spans="1:18" x14ac:dyDescent="0.3">
      <c r="A994" t="s">
        <v>316</v>
      </c>
      <c r="B994">
        <v>2008</v>
      </c>
      <c r="C994" s="1">
        <v>91200</v>
      </c>
      <c r="D994">
        <v>60000</v>
      </c>
      <c r="E994" t="s">
        <v>10</v>
      </c>
      <c r="F994" t="s">
        <v>25</v>
      </c>
      <c r="G994" t="s">
        <v>12</v>
      </c>
      <c r="H994" t="s">
        <v>126</v>
      </c>
      <c r="I994">
        <f t="shared" si="120"/>
        <v>2585</v>
      </c>
      <c r="J994">
        <f t="shared" si="121"/>
        <v>18</v>
      </c>
      <c r="K994" t="str">
        <f t="shared" si="122"/>
        <v>budget</v>
      </c>
      <c r="L994" s="1">
        <f t="shared" si="123"/>
        <v>450137.40696324949</v>
      </c>
      <c r="M994" cm="1">
        <f t="array" ref="M994">SUM(COUNTIF(E994:E4570,{"Petrol","Diesel","CNG","LPG","Electric"}))</f>
        <v>2585</v>
      </c>
      <c r="N994">
        <f t="shared" si="124"/>
        <v>2585</v>
      </c>
      <c r="O994" cm="1">
        <f t="array" ref="O994">SUM(COUNTIF(F994:F4570,{"Individual","Dealer","Trustmark Dealer"}))</f>
        <v>2585</v>
      </c>
      <c r="P994">
        <f t="shared" si="125"/>
        <v>1785</v>
      </c>
      <c r="Q994">
        <f t="shared" si="126"/>
        <v>0.59806576402321088</v>
      </c>
      <c r="R994" s="16">
        <f t="shared" si="127"/>
        <v>1185714.1789886833</v>
      </c>
    </row>
    <row r="995" spans="1:18" x14ac:dyDescent="0.3">
      <c r="A995" t="s">
        <v>189</v>
      </c>
      <c r="B995">
        <v>2015</v>
      </c>
      <c r="C995" s="1">
        <v>400000</v>
      </c>
      <c r="D995">
        <v>42000</v>
      </c>
      <c r="E995" t="s">
        <v>14</v>
      </c>
      <c r="F995" t="s">
        <v>25</v>
      </c>
      <c r="G995" t="s">
        <v>12</v>
      </c>
      <c r="H995" t="s">
        <v>121</v>
      </c>
      <c r="I995">
        <f t="shared" si="120"/>
        <v>2584</v>
      </c>
      <c r="J995">
        <f t="shared" si="121"/>
        <v>11</v>
      </c>
      <c r="K995" t="str">
        <f t="shared" si="122"/>
        <v>budget</v>
      </c>
      <c r="L995" s="1">
        <f t="shared" si="123"/>
        <v>450276.31462848297</v>
      </c>
      <c r="M995" cm="1">
        <f t="array" ref="M995">SUM(COUNTIF(E995:E4571,{"Petrol","Diesel","CNG","LPG","Electric"}))</f>
        <v>2584</v>
      </c>
      <c r="N995">
        <f t="shared" si="124"/>
        <v>2584</v>
      </c>
      <c r="O995" cm="1">
        <f t="array" ref="O995">SUM(COUNTIF(F995:F4571,{"Individual","Dealer","Trustmark Dealer"}))</f>
        <v>2584</v>
      </c>
      <c r="P995">
        <f t="shared" si="125"/>
        <v>1784</v>
      </c>
      <c r="Q995">
        <f t="shared" si="126"/>
        <v>0.59829721362229105</v>
      </c>
      <c r="R995" s="16">
        <f t="shared" si="127"/>
        <v>1185902.1218448731</v>
      </c>
    </row>
    <row r="996" spans="1:18" x14ac:dyDescent="0.3">
      <c r="A996" t="s">
        <v>771</v>
      </c>
      <c r="B996">
        <v>2006</v>
      </c>
      <c r="C996" s="1">
        <v>160000</v>
      </c>
      <c r="D996">
        <v>90000</v>
      </c>
      <c r="E996" t="s">
        <v>10</v>
      </c>
      <c r="F996" t="s">
        <v>25</v>
      </c>
      <c r="G996" t="s">
        <v>19</v>
      </c>
      <c r="H996" t="s">
        <v>126</v>
      </c>
      <c r="I996">
        <f t="shared" si="120"/>
        <v>2583</v>
      </c>
      <c r="J996">
        <f t="shared" si="121"/>
        <v>20</v>
      </c>
      <c r="K996" t="str">
        <f t="shared" si="122"/>
        <v>budget</v>
      </c>
      <c r="L996" s="1">
        <f t="shared" si="123"/>
        <v>450295.77893921797</v>
      </c>
      <c r="M996" cm="1">
        <f t="array" ref="M996">SUM(COUNTIF(E996:E4572,{"Petrol","Diesel","CNG","LPG","Electric"}))</f>
        <v>2583</v>
      </c>
      <c r="N996">
        <f t="shared" si="124"/>
        <v>2583</v>
      </c>
      <c r="O996" cm="1">
        <f t="array" ref="O996">SUM(COUNTIF(F996:F4572,{"Individual","Dealer","Trustmark Dealer"}))</f>
        <v>2583</v>
      </c>
      <c r="P996">
        <f t="shared" si="125"/>
        <v>1783</v>
      </c>
      <c r="Q996">
        <f t="shared" si="126"/>
        <v>0.59814169570267128</v>
      </c>
      <c r="R996" s="16">
        <f t="shared" si="127"/>
        <v>1186038.5074232323</v>
      </c>
    </row>
    <row r="997" spans="1:18" x14ac:dyDescent="0.3">
      <c r="A997" t="s">
        <v>772</v>
      </c>
      <c r="B997">
        <v>2012</v>
      </c>
      <c r="C997" s="1">
        <v>650000</v>
      </c>
      <c r="D997">
        <v>85000</v>
      </c>
      <c r="E997" t="s">
        <v>14</v>
      </c>
      <c r="F997" t="s">
        <v>25</v>
      </c>
      <c r="G997" t="s">
        <v>12</v>
      </c>
      <c r="H997" t="s">
        <v>126</v>
      </c>
      <c r="I997">
        <f t="shared" si="120"/>
        <v>2582</v>
      </c>
      <c r="J997">
        <f t="shared" si="121"/>
        <v>14</v>
      </c>
      <c r="K997" t="str">
        <f t="shared" si="122"/>
        <v>medium</v>
      </c>
      <c r="L997" s="1">
        <f t="shared" si="123"/>
        <v>450408.20952749805</v>
      </c>
      <c r="M997" cm="1">
        <f t="array" ref="M997">SUM(COUNTIF(E997:E4573,{"Petrol","Diesel","CNG","LPG","Electric"}))</f>
        <v>2582</v>
      </c>
      <c r="N997">
        <f t="shared" si="124"/>
        <v>2582</v>
      </c>
      <c r="O997" cm="1">
        <f t="array" ref="O997">SUM(COUNTIF(F997:F4573,{"Individual","Dealer","Trustmark Dealer"}))</f>
        <v>2582</v>
      </c>
      <c r="P997">
        <f t="shared" si="125"/>
        <v>1782</v>
      </c>
      <c r="Q997">
        <f t="shared" si="126"/>
        <v>0.5983733539891557</v>
      </c>
      <c r="R997" s="16">
        <f t="shared" si="127"/>
        <v>1186171.0461382985</v>
      </c>
    </row>
    <row r="998" spans="1:18" x14ac:dyDescent="0.3">
      <c r="A998" t="s">
        <v>123</v>
      </c>
      <c r="B998">
        <v>2012</v>
      </c>
      <c r="C998" s="1">
        <v>409999</v>
      </c>
      <c r="D998">
        <v>120000</v>
      </c>
      <c r="E998" t="s">
        <v>14</v>
      </c>
      <c r="F998" t="s">
        <v>25</v>
      </c>
      <c r="G998" t="s">
        <v>12</v>
      </c>
      <c r="H998" t="s">
        <v>154</v>
      </c>
      <c r="I998">
        <f t="shared" si="120"/>
        <v>2581</v>
      </c>
      <c r="J998">
        <f t="shared" si="121"/>
        <v>14</v>
      </c>
      <c r="K998" t="str">
        <f t="shared" si="122"/>
        <v>budget</v>
      </c>
      <c r="L998" s="1">
        <f t="shared" si="123"/>
        <v>450330.87834172801</v>
      </c>
      <c r="M998" cm="1">
        <f t="array" ref="M998">SUM(COUNTIF(E998:E4574,{"Petrol","Diesel","CNG","LPG","Electric"}))</f>
        <v>2581</v>
      </c>
      <c r="N998">
        <f t="shared" si="124"/>
        <v>2581</v>
      </c>
      <c r="O998" cm="1">
        <f t="array" ref="O998">SUM(COUNTIF(F998:F4574,{"Individual","Dealer","Trustmark Dealer"}))</f>
        <v>2581</v>
      </c>
      <c r="P998">
        <f t="shared" si="125"/>
        <v>1781</v>
      </c>
      <c r="Q998">
        <f t="shared" si="126"/>
        <v>0.59860519178612936</v>
      </c>
      <c r="R998" s="16">
        <f t="shared" si="127"/>
        <v>1186115.4815023278</v>
      </c>
    </row>
    <row r="999" spans="1:18" x14ac:dyDescent="0.3">
      <c r="A999" t="s">
        <v>430</v>
      </c>
      <c r="B999">
        <v>2013</v>
      </c>
      <c r="C999" s="1">
        <v>425000</v>
      </c>
      <c r="D999">
        <v>72000</v>
      </c>
      <c r="E999" t="s">
        <v>14</v>
      </c>
      <c r="F999" t="s">
        <v>25</v>
      </c>
      <c r="G999" t="s">
        <v>12</v>
      </c>
      <c r="H999" t="s">
        <v>121</v>
      </c>
      <c r="I999">
        <f t="shared" si="120"/>
        <v>2580</v>
      </c>
      <c r="J999">
        <f t="shared" si="121"/>
        <v>13</v>
      </c>
      <c r="K999" t="str">
        <f t="shared" si="122"/>
        <v>budget</v>
      </c>
      <c r="L999" s="1">
        <f t="shared" si="123"/>
        <v>450346.5108527132</v>
      </c>
      <c r="M999" cm="1">
        <f t="array" ref="M999">SUM(COUNTIF(E999:E4575,{"Petrol","Diesel","CNG","LPG","Electric"}))</f>
        <v>2580</v>
      </c>
      <c r="N999">
        <f t="shared" si="124"/>
        <v>2580</v>
      </c>
      <c r="O999" cm="1">
        <f t="array" ref="O999">SUM(COUNTIF(F999:F4575,{"Individual","Dealer","Trustmark Dealer"}))</f>
        <v>2580</v>
      </c>
      <c r="P999">
        <f t="shared" si="125"/>
        <v>1780</v>
      </c>
      <c r="Q999">
        <f t="shared" si="126"/>
        <v>0.59883720930232553</v>
      </c>
      <c r="R999" s="16">
        <f t="shared" si="127"/>
        <v>1186244.4475361481</v>
      </c>
    </row>
    <row r="1000" spans="1:18" x14ac:dyDescent="0.3">
      <c r="A1000" t="s">
        <v>773</v>
      </c>
      <c r="B1000">
        <v>2013</v>
      </c>
      <c r="C1000" s="1">
        <v>250000</v>
      </c>
      <c r="D1000">
        <v>71000</v>
      </c>
      <c r="E1000" t="s">
        <v>22</v>
      </c>
      <c r="F1000" t="s">
        <v>25</v>
      </c>
      <c r="G1000" t="s">
        <v>12</v>
      </c>
      <c r="H1000" t="s">
        <v>126</v>
      </c>
      <c r="I1000">
        <f t="shared" si="120"/>
        <v>2579</v>
      </c>
      <c r="J1000">
        <f t="shared" si="121"/>
        <v>13</v>
      </c>
      <c r="K1000" t="str">
        <f t="shared" si="122"/>
        <v>budget</v>
      </c>
      <c r="L1000" s="1">
        <f t="shared" si="123"/>
        <v>450356.33889104304</v>
      </c>
      <c r="M1000" cm="1">
        <f t="array" ref="M1000">SUM(COUNTIF(E1000:E4576,{"Petrol","Diesel","CNG","LPG","Electric"}))</f>
        <v>2579</v>
      </c>
      <c r="N1000">
        <f t="shared" si="124"/>
        <v>2579</v>
      </c>
      <c r="O1000" cm="1">
        <f t="array" ref="O1000">SUM(COUNTIF(F1000:F4576,{"Individual","Dealer","Trustmark Dealer"}))</f>
        <v>2579</v>
      </c>
      <c r="P1000">
        <f t="shared" si="125"/>
        <v>1779</v>
      </c>
      <c r="Q1000">
        <f t="shared" si="126"/>
        <v>0.59868165955796826</v>
      </c>
      <c r="R1000" s="16">
        <f t="shared" si="127"/>
        <v>1186362.0640180572</v>
      </c>
    </row>
    <row r="1001" spans="1:18" x14ac:dyDescent="0.3">
      <c r="A1001" t="s">
        <v>644</v>
      </c>
      <c r="B1001">
        <v>2009</v>
      </c>
      <c r="C1001" s="1">
        <v>200000</v>
      </c>
      <c r="D1001">
        <v>110000</v>
      </c>
      <c r="E1001" t="s">
        <v>10</v>
      </c>
      <c r="F1001" t="s">
        <v>25</v>
      </c>
      <c r="G1001" t="s">
        <v>12</v>
      </c>
      <c r="H1001" t="s">
        <v>151</v>
      </c>
      <c r="I1001">
        <f t="shared" si="120"/>
        <v>2578</v>
      </c>
      <c r="J1001">
        <f t="shared" si="121"/>
        <v>17</v>
      </c>
      <c r="K1001" t="str">
        <f t="shared" si="122"/>
        <v>budget</v>
      </c>
      <c r="L1001" s="1">
        <f t="shared" si="123"/>
        <v>450434.05663304887</v>
      </c>
      <c r="M1001" cm="1">
        <f t="array" ref="M1001">SUM(COUNTIF(E1001:E4577,{"Petrol","Diesel","CNG","LPG","Electric"}))</f>
        <v>2578</v>
      </c>
      <c r="N1001">
        <f t="shared" si="124"/>
        <v>2578</v>
      </c>
      <c r="O1001" cm="1">
        <f t="array" ref="O1001">SUM(COUNTIF(F1001:F4577,{"Individual","Dealer","Trustmark Dealer"}))</f>
        <v>2578</v>
      </c>
      <c r="P1001">
        <f t="shared" si="125"/>
        <v>1778</v>
      </c>
      <c r="Q1001">
        <f t="shared" si="126"/>
        <v>0.59891388673390222</v>
      </c>
      <c r="R1001" s="16">
        <f t="shared" si="127"/>
        <v>1187645.1301556234</v>
      </c>
    </row>
    <row r="1002" spans="1:18" x14ac:dyDescent="0.3">
      <c r="A1002" t="s">
        <v>466</v>
      </c>
      <c r="B1002">
        <v>2010</v>
      </c>
      <c r="C1002" s="1">
        <v>130000</v>
      </c>
      <c r="D1002">
        <v>144000</v>
      </c>
      <c r="E1002" t="s">
        <v>14</v>
      </c>
      <c r="F1002" t="s">
        <v>25</v>
      </c>
      <c r="G1002" t="s">
        <v>12</v>
      </c>
      <c r="H1002" t="s">
        <v>151</v>
      </c>
      <c r="I1002">
        <f t="shared" si="120"/>
        <v>2577</v>
      </c>
      <c r="J1002">
        <f t="shared" si="121"/>
        <v>16</v>
      </c>
      <c r="K1002" t="str">
        <f t="shared" si="122"/>
        <v>budget</v>
      </c>
      <c r="L1002" s="1">
        <f t="shared" si="123"/>
        <v>450531.23709740007</v>
      </c>
      <c r="M1002" cm="1">
        <f t="array" ref="M1002">SUM(COUNTIF(E1002:E4578,{"Petrol","Diesel","CNG","LPG","Electric"}))</f>
        <v>2577</v>
      </c>
      <c r="N1002">
        <f t="shared" si="124"/>
        <v>2577</v>
      </c>
      <c r="O1002" cm="1">
        <f t="array" ref="O1002">SUM(COUNTIF(F1002:F4578,{"Individual","Dealer","Trustmark Dealer"}))</f>
        <v>2577</v>
      </c>
      <c r="P1002">
        <f t="shared" si="125"/>
        <v>1777</v>
      </c>
      <c r="Q1002">
        <f t="shared" si="126"/>
        <v>0.59914629414047338</v>
      </c>
      <c r="R1002" s="16">
        <f t="shared" si="127"/>
        <v>1187745.4687713622</v>
      </c>
    </row>
    <row r="1003" spans="1:18" x14ac:dyDescent="0.3">
      <c r="A1003" t="s">
        <v>165</v>
      </c>
      <c r="B1003">
        <v>2017</v>
      </c>
      <c r="C1003" s="1">
        <v>260000</v>
      </c>
      <c r="D1003">
        <v>30000</v>
      </c>
      <c r="E1003" t="s">
        <v>10</v>
      </c>
      <c r="F1003" t="s">
        <v>11</v>
      </c>
      <c r="G1003" t="s">
        <v>12</v>
      </c>
      <c r="H1003" t="s">
        <v>121</v>
      </c>
      <c r="I1003">
        <f t="shared" si="120"/>
        <v>2576</v>
      </c>
      <c r="J1003">
        <f t="shared" si="121"/>
        <v>9</v>
      </c>
      <c r="K1003" t="str">
        <f t="shared" si="122"/>
        <v>budget</v>
      </c>
      <c r="L1003" s="1">
        <f t="shared" si="123"/>
        <v>450655.66692546586</v>
      </c>
      <c r="M1003" cm="1">
        <f t="array" ref="M1003">SUM(COUNTIF(E1003:E4579,{"Petrol","Diesel","CNG","LPG","Electric"}))</f>
        <v>2576</v>
      </c>
      <c r="N1003">
        <f t="shared" si="124"/>
        <v>2576</v>
      </c>
      <c r="O1003" cm="1">
        <f t="array" ref="O1003">SUM(COUNTIF(F1003:F4579,{"Individual","Dealer","Trustmark Dealer"}))</f>
        <v>2576</v>
      </c>
      <c r="P1003">
        <f t="shared" si="125"/>
        <v>1776</v>
      </c>
      <c r="Q1003">
        <f t="shared" si="126"/>
        <v>0.59937888198757761</v>
      </c>
      <c r="R1003" s="16">
        <f t="shared" si="127"/>
        <v>1188090.5392077891</v>
      </c>
    </row>
    <row r="1004" spans="1:18" x14ac:dyDescent="0.3">
      <c r="A1004" t="s">
        <v>774</v>
      </c>
      <c r="B1004">
        <v>2007</v>
      </c>
      <c r="C1004" s="1">
        <v>155000</v>
      </c>
      <c r="D1004">
        <v>65000</v>
      </c>
      <c r="E1004" t="s">
        <v>10</v>
      </c>
      <c r="F1004" t="s">
        <v>11</v>
      </c>
      <c r="G1004" t="s">
        <v>12</v>
      </c>
      <c r="H1004" t="s">
        <v>121</v>
      </c>
      <c r="I1004">
        <f t="shared" si="120"/>
        <v>2575</v>
      </c>
      <c r="J1004">
        <f t="shared" si="121"/>
        <v>19</v>
      </c>
      <c r="K1004" t="str">
        <f t="shared" si="122"/>
        <v>budget</v>
      </c>
      <c r="L1004" s="1">
        <f t="shared" si="123"/>
        <v>450729.70796116506</v>
      </c>
      <c r="M1004" cm="1">
        <f t="array" ref="M1004">SUM(COUNTIF(E1004:E4580,{"Petrol","Diesel","CNG","LPG","Electric"}))</f>
        <v>2575</v>
      </c>
      <c r="N1004">
        <f t="shared" si="124"/>
        <v>2575</v>
      </c>
      <c r="O1004" cm="1">
        <f t="array" ref="O1004">SUM(COUNTIF(F1004:F4580,{"Individual","Dealer","Trustmark Dealer"}))</f>
        <v>2575</v>
      </c>
      <c r="P1004">
        <f t="shared" si="125"/>
        <v>1776</v>
      </c>
      <c r="Q1004">
        <f t="shared" si="126"/>
        <v>0.59922330097087384</v>
      </c>
      <c r="R1004" s="16">
        <f t="shared" si="127"/>
        <v>1188142.3787782982</v>
      </c>
    </row>
    <row r="1005" spans="1:18" x14ac:dyDescent="0.3">
      <c r="A1005" t="s">
        <v>735</v>
      </c>
      <c r="B1005">
        <v>2015</v>
      </c>
      <c r="C1005" s="1">
        <v>450000</v>
      </c>
      <c r="D1005">
        <v>38000</v>
      </c>
      <c r="E1005" t="s">
        <v>14</v>
      </c>
      <c r="F1005" t="s">
        <v>25</v>
      </c>
      <c r="G1005" t="s">
        <v>12</v>
      </c>
      <c r="H1005" t="s">
        <v>121</v>
      </c>
      <c r="I1005">
        <f t="shared" si="120"/>
        <v>2574</v>
      </c>
      <c r="J1005">
        <f t="shared" si="121"/>
        <v>11</v>
      </c>
      <c r="K1005" t="str">
        <f t="shared" si="122"/>
        <v>budget</v>
      </c>
      <c r="L1005" s="1">
        <f t="shared" si="123"/>
        <v>450844.59906759905</v>
      </c>
      <c r="M1005" cm="1">
        <f t="array" ref="M1005">SUM(COUNTIF(E1005:E4581,{"Petrol","Diesel","CNG","LPG","Electric"}))</f>
        <v>2574</v>
      </c>
      <c r="N1005">
        <f t="shared" si="124"/>
        <v>2574</v>
      </c>
      <c r="O1005" cm="1">
        <f t="array" ref="O1005">SUM(COUNTIF(F1005:F4581,{"Individual","Dealer","Trustmark Dealer"}))</f>
        <v>2574</v>
      </c>
      <c r="P1005">
        <f t="shared" si="125"/>
        <v>1775</v>
      </c>
      <c r="Q1005">
        <f t="shared" si="126"/>
        <v>0.5990675990675991</v>
      </c>
      <c r="R1005" s="16">
        <f t="shared" si="127"/>
        <v>1188279.5297766812</v>
      </c>
    </row>
    <row r="1006" spans="1:18" x14ac:dyDescent="0.3">
      <c r="A1006" t="s">
        <v>775</v>
      </c>
      <c r="B1006">
        <v>2012</v>
      </c>
      <c r="C1006" s="1">
        <v>220000</v>
      </c>
      <c r="D1006">
        <v>90000</v>
      </c>
      <c r="E1006" t="s">
        <v>10</v>
      </c>
      <c r="F1006" t="s">
        <v>25</v>
      </c>
      <c r="G1006" t="s">
        <v>12</v>
      </c>
      <c r="H1006" t="s">
        <v>126</v>
      </c>
      <c r="I1006">
        <f t="shared" si="120"/>
        <v>2573</v>
      </c>
      <c r="J1006">
        <f t="shared" si="121"/>
        <v>14</v>
      </c>
      <c r="K1006" t="str">
        <f t="shared" si="122"/>
        <v>budget</v>
      </c>
      <c r="L1006" s="1">
        <f t="shared" si="123"/>
        <v>450844.927322192</v>
      </c>
      <c r="M1006" cm="1">
        <f t="array" ref="M1006">SUM(COUNTIF(E1006:E4582,{"Petrol","Diesel","CNG","LPG","Electric"}))</f>
        <v>2573</v>
      </c>
      <c r="N1006">
        <f t="shared" si="124"/>
        <v>2573</v>
      </c>
      <c r="O1006" cm="1">
        <f t="array" ref="O1006">SUM(COUNTIF(F1006:F4582,{"Individual","Dealer","Trustmark Dealer"}))</f>
        <v>2573</v>
      </c>
      <c r="P1006">
        <f t="shared" si="125"/>
        <v>1774</v>
      </c>
      <c r="Q1006">
        <f t="shared" si="126"/>
        <v>0.59891177613680524</v>
      </c>
      <c r="R1006" s="16">
        <f t="shared" si="127"/>
        <v>1188378.4091112367</v>
      </c>
    </row>
    <row r="1007" spans="1:18" x14ac:dyDescent="0.3">
      <c r="A1007" t="s">
        <v>776</v>
      </c>
      <c r="B1007">
        <v>2018</v>
      </c>
      <c r="C1007" s="1">
        <v>650000</v>
      </c>
      <c r="D1007">
        <v>37000</v>
      </c>
      <c r="E1007" t="s">
        <v>14</v>
      </c>
      <c r="F1007" t="s">
        <v>11</v>
      </c>
      <c r="G1007" t="s">
        <v>12</v>
      </c>
      <c r="H1007" t="s">
        <v>121</v>
      </c>
      <c r="I1007">
        <f t="shared" si="120"/>
        <v>2572</v>
      </c>
      <c r="J1007">
        <f t="shared" si="121"/>
        <v>8</v>
      </c>
      <c r="K1007" t="str">
        <f t="shared" si="122"/>
        <v>medium</v>
      </c>
      <c r="L1007" s="1">
        <f t="shared" si="123"/>
        <v>450934.68040435459</v>
      </c>
      <c r="M1007" cm="1">
        <f t="array" ref="M1007">SUM(COUNTIF(E1007:E4583,{"Petrol","Diesel","CNG","LPG","Electric"}))</f>
        <v>2572</v>
      </c>
      <c r="N1007">
        <f t="shared" si="124"/>
        <v>2572</v>
      </c>
      <c r="O1007" cm="1">
        <f t="array" ref="O1007">SUM(COUNTIF(F1007:F4583,{"Individual","Dealer","Trustmark Dealer"}))</f>
        <v>2572</v>
      </c>
      <c r="P1007">
        <f t="shared" si="125"/>
        <v>1773</v>
      </c>
      <c r="Q1007">
        <f t="shared" si="126"/>
        <v>0.59914463452566091</v>
      </c>
      <c r="R1007" s="16">
        <f t="shared" si="127"/>
        <v>1188462.9803386992</v>
      </c>
    </row>
    <row r="1008" spans="1:18" x14ac:dyDescent="0.3">
      <c r="A1008" t="s">
        <v>354</v>
      </c>
      <c r="B1008">
        <v>2018</v>
      </c>
      <c r="C1008" s="1">
        <v>285000</v>
      </c>
      <c r="D1008">
        <v>30000</v>
      </c>
      <c r="E1008" t="s">
        <v>10</v>
      </c>
      <c r="F1008" t="s">
        <v>11</v>
      </c>
      <c r="G1008" t="s">
        <v>12</v>
      </c>
      <c r="H1008" t="s">
        <v>121</v>
      </c>
      <c r="I1008">
        <f t="shared" si="120"/>
        <v>2571</v>
      </c>
      <c r="J1008">
        <f t="shared" si="121"/>
        <v>8</v>
      </c>
      <c r="K1008" t="str">
        <f t="shared" si="122"/>
        <v>budget</v>
      </c>
      <c r="L1008" s="1">
        <f t="shared" si="123"/>
        <v>450857.25320886815</v>
      </c>
      <c r="M1008" cm="1">
        <f t="array" ref="M1008">SUM(COUNTIF(E1008:E4584,{"Petrol","Diesel","CNG","LPG","Electric"}))</f>
        <v>2571</v>
      </c>
      <c r="N1008">
        <f t="shared" si="124"/>
        <v>2571</v>
      </c>
      <c r="O1008" cm="1">
        <f t="array" ref="O1008">SUM(COUNTIF(F1008:F4584,{"Individual","Dealer","Trustmark Dealer"}))</f>
        <v>2571</v>
      </c>
      <c r="P1008">
        <f t="shared" si="125"/>
        <v>1773</v>
      </c>
      <c r="Q1008">
        <f t="shared" si="126"/>
        <v>0.59898872034227923</v>
      </c>
      <c r="R1008" s="16">
        <f t="shared" si="127"/>
        <v>1188407.6912771659</v>
      </c>
    </row>
    <row r="1009" spans="1:18" x14ac:dyDescent="0.3">
      <c r="A1009" t="s">
        <v>777</v>
      </c>
      <c r="B1009">
        <v>2018</v>
      </c>
      <c r="C1009" s="1">
        <v>725000</v>
      </c>
      <c r="D1009">
        <v>26000</v>
      </c>
      <c r="E1009" t="s">
        <v>10</v>
      </c>
      <c r="F1009" t="s">
        <v>11</v>
      </c>
      <c r="G1009" t="s">
        <v>19</v>
      </c>
      <c r="H1009" t="s">
        <v>121</v>
      </c>
      <c r="I1009">
        <f t="shared" si="120"/>
        <v>2570</v>
      </c>
      <c r="J1009">
        <f t="shared" si="121"/>
        <v>8</v>
      </c>
      <c r="K1009" t="str">
        <f t="shared" si="122"/>
        <v>medium</v>
      </c>
      <c r="L1009" s="1">
        <f t="shared" si="123"/>
        <v>450921.78910505836</v>
      </c>
      <c r="M1009" cm="1">
        <f t="array" ref="M1009">SUM(COUNTIF(E1009:E4585,{"Petrol","Diesel","CNG","LPG","Electric"}))</f>
        <v>2570</v>
      </c>
      <c r="N1009">
        <f t="shared" si="124"/>
        <v>2570</v>
      </c>
      <c r="O1009" cm="1">
        <f t="array" ref="O1009">SUM(COUNTIF(F1009:F4585,{"Individual","Dealer","Trustmark Dealer"}))</f>
        <v>2570</v>
      </c>
      <c r="P1009">
        <f t="shared" si="125"/>
        <v>1773</v>
      </c>
      <c r="Q1009">
        <f t="shared" si="126"/>
        <v>0.59883268482490271</v>
      </c>
      <c r="R1009" s="16">
        <f t="shared" si="127"/>
        <v>1188439.5544903644</v>
      </c>
    </row>
    <row r="1010" spans="1:18" x14ac:dyDescent="0.3">
      <c r="A1010" t="s">
        <v>778</v>
      </c>
      <c r="B1010">
        <v>2016</v>
      </c>
      <c r="C1010" s="1">
        <v>625000</v>
      </c>
      <c r="D1010">
        <v>30000</v>
      </c>
      <c r="E1010" t="s">
        <v>10</v>
      </c>
      <c r="F1010" t="s">
        <v>11</v>
      </c>
      <c r="G1010" t="s">
        <v>12</v>
      </c>
      <c r="H1010" t="s">
        <v>121</v>
      </c>
      <c r="I1010">
        <f t="shared" si="120"/>
        <v>2569</v>
      </c>
      <c r="J1010">
        <f t="shared" si="121"/>
        <v>10</v>
      </c>
      <c r="K1010" t="str">
        <f t="shared" si="122"/>
        <v>medium</v>
      </c>
      <c r="L1010" s="1">
        <f t="shared" si="123"/>
        <v>450815.1023744648</v>
      </c>
      <c r="M1010" cm="1">
        <f t="array" ref="M1010">SUM(COUNTIF(E1010:E4586,{"Petrol","Diesel","CNG","LPG","Electric"}))</f>
        <v>2569</v>
      </c>
      <c r="N1010">
        <f t="shared" si="124"/>
        <v>2569</v>
      </c>
      <c r="O1010" cm="1">
        <f t="array" ref="O1010">SUM(COUNTIF(F1010:F4586,{"Individual","Dealer","Trustmark Dealer"}))</f>
        <v>2569</v>
      </c>
      <c r="P1010">
        <f t="shared" si="125"/>
        <v>1773</v>
      </c>
      <c r="Q1010">
        <f t="shared" si="126"/>
        <v>0.59867652783184122</v>
      </c>
      <c r="R1010" s="16">
        <f t="shared" si="127"/>
        <v>1188113.454909768</v>
      </c>
    </row>
    <row r="1011" spans="1:18" x14ac:dyDescent="0.3">
      <c r="A1011" t="s">
        <v>779</v>
      </c>
      <c r="B1011">
        <v>2016</v>
      </c>
      <c r="C1011" s="1">
        <v>550000</v>
      </c>
      <c r="D1011">
        <v>23000</v>
      </c>
      <c r="E1011" t="s">
        <v>10</v>
      </c>
      <c r="F1011" t="s">
        <v>11</v>
      </c>
      <c r="G1011" t="s">
        <v>12</v>
      </c>
      <c r="H1011" t="s">
        <v>121</v>
      </c>
      <c r="I1011">
        <f t="shared" si="120"/>
        <v>2568</v>
      </c>
      <c r="J1011">
        <f t="shared" si="121"/>
        <v>10</v>
      </c>
      <c r="K1011" t="str">
        <f t="shared" si="122"/>
        <v>medium</v>
      </c>
      <c r="L1011" s="1">
        <f t="shared" si="123"/>
        <v>450747.273364486</v>
      </c>
      <c r="M1011" cm="1">
        <f t="array" ref="M1011">SUM(COUNTIF(E1011:E4587,{"Petrol","Diesel","CNG","LPG","Electric"}))</f>
        <v>2568</v>
      </c>
      <c r="N1011">
        <f t="shared" si="124"/>
        <v>2568</v>
      </c>
      <c r="O1011" cm="1">
        <f t="array" ref="O1011">SUM(COUNTIF(F1011:F4587,{"Individual","Dealer","Trustmark Dealer"}))</f>
        <v>2568</v>
      </c>
      <c r="P1011">
        <f t="shared" si="125"/>
        <v>1773</v>
      </c>
      <c r="Q1011">
        <f t="shared" si="126"/>
        <v>0.59852024922118385</v>
      </c>
      <c r="R1011" s="16">
        <f t="shared" si="127"/>
        <v>1187868.2574471186</v>
      </c>
    </row>
    <row r="1012" spans="1:18" x14ac:dyDescent="0.3">
      <c r="A1012" t="s">
        <v>531</v>
      </c>
      <c r="B1012">
        <v>2012</v>
      </c>
      <c r="C1012" s="1">
        <v>240000</v>
      </c>
      <c r="D1012">
        <v>40000</v>
      </c>
      <c r="E1012" t="s">
        <v>10</v>
      </c>
      <c r="F1012" t="s">
        <v>11</v>
      </c>
      <c r="G1012" t="s">
        <v>12</v>
      </c>
      <c r="H1012" t="s">
        <v>121</v>
      </c>
      <c r="I1012">
        <f t="shared" si="120"/>
        <v>2567</v>
      </c>
      <c r="J1012">
        <f t="shared" si="121"/>
        <v>14</v>
      </c>
      <c r="K1012" t="str">
        <f t="shared" si="122"/>
        <v>budget</v>
      </c>
      <c r="L1012" s="1">
        <f t="shared" si="123"/>
        <v>450708.60849240358</v>
      </c>
      <c r="M1012" cm="1">
        <f t="array" ref="M1012">SUM(COUNTIF(E1012:E4588,{"Petrol","Diesel","CNG","LPG","Electric"}))</f>
        <v>2567</v>
      </c>
      <c r="N1012">
        <f t="shared" si="124"/>
        <v>2567</v>
      </c>
      <c r="O1012" cm="1">
        <f t="array" ref="O1012">SUM(COUNTIF(F1012:F4588,{"Individual","Dealer","Trustmark Dealer"}))</f>
        <v>2567</v>
      </c>
      <c r="P1012">
        <f t="shared" si="125"/>
        <v>1773</v>
      </c>
      <c r="Q1012">
        <f t="shared" si="126"/>
        <v>0.59836384885079863</v>
      </c>
      <c r="R1012" s="16">
        <f t="shared" si="127"/>
        <v>1187683.78500898</v>
      </c>
    </row>
    <row r="1013" spans="1:18" x14ac:dyDescent="0.3">
      <c r="A1013" t="s">
        <v>780</v>
      </c>
      <c r="B1013">
        <v>2014</v>
      </c>
      <c r="C1013" s="1">
        <v>600000</v>
      </c>
      <c r="D1013">
        <v>27000</v>
      </c>
      <c r="E1013" t="s">
        <v>14</v>
      </c>
      <c r="F1013" t="s">
        <v>11</v>
      </c>
      <c r="G1013" t="s">
        <v>12</v>
      </c>
      <c r="H1013" t="s">
        <v>121</v>
      </c>
      <c r="I1013">
        <f t="shared" si="120"/>
        <v>2566</v>
      </c>
      <c r="J1013">
        <f t="shared" si="121"/>
        <v>12</v>
      </c>
      <c r="K1013" t="str">
        <f t="shared" si="122"/>
        <v>medium</v>
      </c>
      <c r="L1013" s="1">
        <f t="shared" si="123"/>
        <v>450790.72408417769</v>
      </c>
      <c r="M1013" cm="1">
        <f t="array" ref="M1013">SUM(COUNTIF(E1013:E4589,{"Petrol","Diesel","CNG","LPG","Electric"}))</f>
        <v>2566</v>
      </c>
      <c r="N1013">
        <f t="shared" si="124"/>
        <v>2566</v>
      </c>
      <c r="O1013" cm="1">
        <f t="array" ref="O1013">SUM(COUNTIF(F1013:F4589,{"Individual","Dealer","Trustmark Dealer"}))</f>
        <v>2566</v>
      </c>
      <c r="P1013">
        <f t="shared" si="125"/>
        <v>1772</v>
      </c>
      <c r="Q1013">
        <f t="shared" si="126"/>
        <v>0.59820732657833209</v>
      </c>
      <c r="R1013" s="16">
        <f t="shared" si="127"/>
        <v>1187751.8664494089</v>
      </c>
    </row>
    <row r="1014" spans="1:18" x14ac:dyDescent="0.3">
      <c r="A1014" t="s">
        <v>436</v>
      </c>
      <c r="B1014">
        <v>2012</v>
      </c>
      <c r="C1014" s="1">
        <v>350000</v>
      </c>
      <c r="D1014">
        <v>65000</v>
      </c>
      <c r="E1014" t="s">
        <v>14</v>
      </c>
      <c r="F1014" t="s">
        <v>11</v>
      </c>
      <c r="G1014" t="s">
        <v>12</v>
      </c>
      <c r="H1014" t="s">
        <v>121</v>
      </c>
      <c r="I1014">
        <f t="shared" si="120"/>
        <v>2565</v>
      </c>
      <c r="J1014">
        <f t="shared" si="121"/>
        <v>14</v>
      </c>
      <c r="K1014" t="str">
        <f t="shared" si="122"/>
        <v>budget</v>
      </c>
      <c r="L1014" s="1">
        <f t="shared" si="123"/>
        <v>450732.55282651074</v>
      </c>
      <c r="M1014" cm="1">
        <f t="array" ref="M1014">SUM(COUNTIF(E1014:E4590,{"Petrol","Diesel","CNG","LPG","Electric"}))</f>
        <v>2565</v>
      </c>
      <c r="N1014">
        <f t="shared" si="124"/>
        <v>2565</v>
      </c>
      <c r="O1014" cm="1">
        <f t="array" ref="O1014">SUM(COUNTIF(F1014:F4590,{"Individual","Dealer","Trustmark Dealer"}))</f>
        <v>2565</v>
      </c>
      <c r="P1014">
        <f t="shared" si="125"/>
        <v>1771</v>
      </c>
      <c r="Q1014">
        <f t="shared" si="126"/>
        <v>0.59805068226120861</v>
      </c>
      <c r="R1014" s="16">
        <f t="shared" si="127"/>
        <v>1187735.1020379737</v>
      </c>
    </row>
    <row r="1015" spans="1:18" x14ac:dyDescent="0.3">
      <c r="A1015" t="s">
        <v>173</v>
      </c>
      <c r="B1015">
        <v>2015</v>
      </c>
      <c r="C1015" s="1">
        <v>245000</v>
      </c>
      <c r="D1015">
        <v>32000</v>
      </c>
      <c r="E1015" t="s">
        <v>10</v>
      </c>
      <c r="F1015" t="s">
        <v>11</v>
      </c>
      <c r="G1015" t="s">
        <v>12</v>
      </c>
      <c r="H1015" t="s">
        <v>121</v>
      </c>
      <c r="I1015">
        <f t="shared" si="120"/>
        <v>2564</v>
      </c>
      <c r="J1015">
        <f t="shared" si="121"/>
        <v>11</v>
      </c>
      <c r="K1015" t="str">
        <f t="shared" si="122"/>
        <v>budget</v>
      </c>
      <c r="L1015" s="1">
        <f t="shared" si="123"/>
        <v>450771.84009360377</v>
      </c>
      <c r="M1015" cm="1">
        <f t="array" ref="M1015">SUM(COUNTIF(E1015:E4591,{"Petrol","Diesel","CNG","LPG","Electric"}))</f>
        <v>2564</v>
      </c>
      <c r="N1015">
        <f t="shared" si="124"/>
        <v>2564</v>
      </c>
      <c r="O1015" cm="1">
        <f t="array" ref="O1015">SUM(COUNTIF(F1015:F4591,{"Individual","Dealer","Trustmark Dealer"}))</f>
        <v>2564</v>
      </c>
      <c r="P1015">
        <f t="shared" si="125"/>
        <v>1770</v>
      </c>
      <c r="Q1015">
        <f t="shared" si="126"/>
        <v>0.59789391575663031</v>
      </c>
      <c r="R1015" s="16">
        <f t="shared" si="127"/>
        <v>1187911.5110973089</v>
      </c>
    </row>
    <row r="1016" spans="1:18" x14ac:dyDescent="0.3">
      <c r="A1016" t="s">
        <v>781</v>
      </c>
      <c r="B1016">
        <v>2016</v>
      </c>
      <c r="C1016" s="1">
        <v>600000</v>
      </c>
      <c r="D1016">
        <v>56000</v>
      </c>
      <c r="E1016" t="s">
        <v>14</v>
      </c>
      <c r="F1016" t="s">
        <v>11</v>
      </c>
      <c r="G1016" t="s">
        <v>12</v>
      </c>
      <c r="H1016" t="s">
        <v>121</v>
      </c>
      <c r="I1016">
        <f t="shared" si="120"/>
        <v>2563</v>
      </c>
      <c r="J1016">
        <f t="shared" si="121"/>
        <v>10</v>
      </c>
      <c r="K1016" t="str">
        <f t="shared" si="122"/>
        <v>medium</v>
      </c>
      <c r="L1016" s="1">
        <f t="shared" si="123"/>
        <v>450852.12563402264</v>
      </c>
      <c r="M1016" cm="1">
        <f t="array" ref="M1016">SUM(COUNTIF(E1016:E4592,{"Petrol","Diesel","CNG","LPG","Electric"}))</f>
        <v>2563</v>
      </c>
      <c r="N1016">
        <f t="shared" si="124"/>
        <v>2563</v>
      </c>
      <c r="O1016" cm="1">
        <f t="array" ref="O1016">SUM(COUNTIF(F1016:F4592,{"Individual","Dealer","Trustmark Dealer"}))</f>
        <v>2563</v>
      </c>
      <c r="P1016">
        <f t="shared" si="125"/>
        <v>1769</v>
      </c>
      <c r="Q1016">
        <f t="shared" si="126"/>
        <v>0.59773702692157626</v>
      </c>
      <c r="R1016" s="16">
        <f t="shared" si="127"/>
        <v>1187975.622058457</v>
      </c>
    </row>
    <row r="1017" spans="1:18" x14ac:dyDescent="0.3">
      <c r="A1017" t="s">
        <v>206</v>
      </c>
      <c r="B1017">
        <v>2017</v>
      </c>
      <c r="C1017" s="1">
        <v>2400000</v>
      </c>
      <c r="D1017">
        <v>30000</v>
      </c>
      <c r="E1017" t="s">
        <v>14</v>
      </c>
      <c r="F1017" t="s">
        <v>25</v>
      </c>
      <c r="G1017" t="s">
        <v>19</v>
      </c>
      <c r="H1017" t="s">
        <v>121</v>
      </c>
      <c r="I1017">
        <f t="shared" si="120"/>
        <v>2562</v>
      </c>
      <c r="J1017">
        <f t="shared" si="121"/>
        <v>9</v>
      </c>
      <c r="K1017" t="str">
        <f t="shared" si="122"/>
        <v>premimum</v>
      </c>
      <c r="L1017" s="1">
        <f t="shared" si="123"/>
        <v>450793.91022638563</v>
      </c>
      <c r="M1017" cm="1">
        <f t="array" ref="M1017">SUM(COUNTIF(E1017:E4593,{"Petrol","Diesel","CNG","LPG","Electric"}))</f>
        <v>2562</v>
      </c>
      <c r="N1017">
        <f t="shared" si="124"/>
        <v>2562</v>
      </c>
      <c r="O1017" cm="1">
        <f t="array" ref="O1017">SUM(COUNTIF(F1017:F4593,{"Individual","Dealer","Trustmark Dealer"}))</f>
        <v>2562</v>
      </c>
      <c r="P1017">
        <f t="shared" si="125"/>
        <v>1769</v>
      </c>
      <c r="Q1017">
        <f t="shared" si="126"/>
        <v>0.5975800156128025</v>
      </c>
      <c r="R1017" s="16">
        <f t="shared" si="127"/>
        <v>1187958.9551843961</v>
      </c>
    </row>
    <row r="1018" spans="1:18" x14ac:dyDescent="0.3">
      <c r="A1018" t="s">
        <v>782</v>
      </c>
      <c r="B1018">
        <v>2014</v>
      </c>
      <c r="C1018" s="1">
        <v>620000</v>
      </c>
      <c r="D1018">
        <v>80000</v>
      </c>
      <c r="E1018" t="s">
        <v>14</v>
      </c>
      <c r="F1018" t="s">
        <v>11</v>
      </c>
      <c r="G1018" t="s">
        <v>12</v>
      </c>
      <c r="H1018" t="s">
        <v>121</v>
      </c>
      <c r="I1018">
        <f t="shared" si="120"/>
        <v>2561</v>
      </c>
      <c r="J1018">
        <f t="shared" si="121"/>
        <v>12</v>
      </c>
      <c r="K1018" t="str">
        <f t="shared" si="122"/>
        <v>medium</v>
      </c>
      <c r="L1018" s="1">
        <f t="shared" si="123"/>
        <v>450032.79890667705</v>
      </c>
      <c r="M1018" cm="1">
        <f t="array" ref="M1018">SUM(COUNTIF(E1018:E4594,{"Petrol","Diesel","CNG","LPG","Electric"}))</f>
        <v>2561</v>
      </c>
      <c r="N1018">
        <f t="shared" si="124"/>
        <v>2561</v>
      </c>
      <c r="O1018" cm="1">
        <f t="array" ref="O1018">SUM(COUNTIF(F1018:F4594,{"Individual","Dealer","Trustmark Dealer"}))</f>
        <v>2561</v>
      </c>
      <c r="P1018">
        <f t="shared" si="125"/>
        <v>1769</v>
      </c>
      <c r="Q1018">
        <f t="shared" si="126"/>
        <v>0.5974228816868411</v>
      </c>
      <c r="R1018" s="16">
        <f t="shared" si="127"/>
        <v>1186549.0736557313</v>
      </c>
    </row>
    <row r="1019" spans="1:18" x14ac:dyDescent="0.3">
      <c r="A1019" t="s">
        <v>355</v>
      </c>
      <c r="B1019">
        <v>2014</v>
      </c>
      <c r="C1019" s="1">
        <v>395000</v>
      </c>
      <c r="D1019">
        <v>52000</v>
      </c>
      <c r="E1019" t="s">
        <v>10</v>
      </c>
      <c r="F1019" t="s">
        <v>11</v>
      </c>
      <c r="G1019" t="s">
        <v>12</v>
      </c>
      <c r="H1019" t="s">
        <v>126</v>
      </c>
      <c r="I1019">
        <f t="shared" si="120"/>
        <v>2560</v>
      </c>
      <c r="J1019">
        <f t="shared" si="121"/>
        <v>12</v>
      </c>
      <c r="K1019" t="str">
        <f t="shared" si="122"/>
        <v>budget</v>
      </c>
      <c r="L1019" s="1">
        <f t="shared" si="123"/>
        <v>449966.40546874999</v>
      </c>
      <c r="M1019" cm="1">
        <f t="array" ref="M1019">SUM(COUNTIF(E1019:E4595,{"Petrol","Diesel","CNG","LPG","Electric"}))</f>
        <v>2560</v>
      </c>
      <c r="N1019">
        <f t="shared" si="124"/>
        <v>2560</v>
      </c>
      <c r="O1019" cm="1">
        <f t="array" ref="O1019">SUM(COUNTIF(F1019:F4595,{"Individual","Dealer","Trustmark Dealer"}))</f>
        <v>2560</v>
      </c>
      <c r="P1019">
        <f t="shared" si="125"/>
        <v>1768</v>
      </c>
      <c r="Q1019">
        <f t="shared" si="126"/>
        <v>0.59726562500000002</v>
      </c>
      <c r="R1019" s="16">
        <f t="shared" si="127"/>
        <v>1186515.7840999116</v>
      </c>
    </row>
    <row r="1020" spans="1:18" x14ac:dyDescent="0.3">
      <c r="A1020" t="s">
        <v>783</v>
      </c>
      <c r="B1020">
        <v>2014</v>
      </c>
      <c r="C1020" s="1">
        <v>635000</v>
      </c>
      <c r="D1020">
        <v>13250</v>
      </c>
      <c r="E1020" t="s">
        <v>10</v>
      </c>
      <c r="F1020" t="s">
        <v>11</v>
      </c>
      <c r="G1020" t="s">
        <v>12</v>
      </c>
      <c r="H1020" t="s">
        <v>121</v>
      </c>
      <c r="I1020">
        <f t="shared" si="120"/>
        <v>2559</v>
      </c>
      <c r="J1020">
        <f t="shared" si="121"/>
        <v>12</v>
      </c>
      <c r="K1020" t="str">
        <f t="shared" si="122"/>
        <v>medium</v>
      </c>
      <c r="L1020" s="1">
        <f t="shared" si="123"/>
        <v>449987.88511137164</v>
      </c>
      <c r="M1020" cm="1">
        <f t="array" ref="M1020">SUM(COUNTIF(E1020:E4596,{"Petrol","Diesel","CNG","LPG","Electric"}))</f>
        <v>2559</v>
      </c>
      <c r="N1020">
        <f t="shared" si="124"/>
        <v>2559</v>
      </c>
      <c r="O1020" cm="1">
        <f t="array" ref="O1020">SUM(COUNTIF(F1020:F4596,{"Individual","Dealer","Trustmark Dealer"}))</f>
        <v>2559</v>
      </c>
      <c r="P1020">
        <f t="shared" si="125"/>
        <v>1767</v>
      </c>
      <c r="Q1020">
        <f t="shared" si="126"/>
        <v>0.59749902305588121</v>
      </c>
      <c r="R1020" s="16">
        <f t="shared" si="127"/>
        <v>1186457.4507979241</v>
      </c>
    </row>
    <row r="1021" spans="1:18" x14ac:dyDescent="0.3">
      <c r="A1021" t="s">
        <v>277</v>
      </c>
      <c r="B1021">
        <v>2011</v>
      </c>
      <c r="C1021" s="1">
        <v>180000</v>
      </c>
      <c r="D1021">
        <v>36000</v>
      </c>
      <c r="E1021" t="s">
        <v>10</v>
      </c>
      <c r="F1021" t="s">
        <v>11</v>
      </c>
      <c r="G1021" t="s">
        <v>12</v>
      </c>
      <c r="H1021" t="s">
        <v>121</v>
      </c>
      <c r="I1021">
        <f t="shared" si="120"/>
        <v>2558</v>
      </c>
      <c r="J1021">
        <f t="shared" si="121"/>
        <v>15</v>
      </c>
      <c r="K1021" t="str">
        <f t="shared" si="122"/>
        <v>budget</v>
      </c>
      <c r="L1021" s="1">
        <f t="shared" si="123"/>
        <v>449915.55824863177</v>
      </c>
      <c r="M1021" cm="1">
        <f t="array" ref="M1021">SUM(COUNTIF(E1021:E4597,{"Petrol","Diesel","CNG","LPG","Electric"}))</f>
        <v>2558</v>
      </c>
      <c r="N1021">
        <f t="shared" si="124"/>
        <v>2558</v>
      </c>
      <c r="O1021" cm="1">
        <f t="array" ref="O1021">SUM(COUNTIF(F1021:F4597,{"Individual","Dealer","Trustmark Dealer"}))</f>
        <v>2558</v>
      </c>
      <c r="P1021">
        <f t="shared" si="125"/>
        <v>1766</v>
      </c>
      <c r="Q1021">
        <f t="shared" si="126"/>
        <v>0.59734167318217357</v>
      </c>
      <c r="R1021" s="16">
        <f t="shared" si="127"/>
        <v>1186202.7833449931</v>
      </c>
    </row>
    <row r="1022" spans="1:18" x14ac:dyDescent="0.3">
      <c r="A1022" t="s">
        <v>784</v>
      </c>
      <c r="B1022">
        <v>2015</v>
      </c>
      <c r="C1022" s="1">
        <v>484999</v>
      </c>
      <c r="D1022">
        <v>73000</v>
      </c>
      <c r="E1022" t="s">
        <v>14</v>
      </c>
      <c r="F1022" t="s">
        <v>11</v>
      </c>
      <c r="G1022" t="s">
        <v>12</v>
      </c>
      <c r="H1022" t="s">
        <v>126</v>
      </c>
      <c r="I1022">
        <f t="shared" si="120"/>
        <v>2557</v>
      </c>
      <c r="J1022">
        <f t="shared" si="121"/>
        <v>11</v>
      </c>
      <c r="K1022" t="str">
        <f t="shared" si="122"/>
        <v>budget</v>
      </c>
      <c r="L1022" s="1">
        <f t="shared" si="123"/>
        <v>450021.11771607352</v>
      </c>
      <c r="M1022" cm="1">
        <f t="array" ref="M1022">SUM(COUNTIF(E1022:E4598,{"Petrol","Diesel","CNG","LPG","Electric"}))</f>
        <v>2557</v>
      </c>
      <c r="N1022">
        <f t="shared" si="124"/>
        <v>2557</v>
      </c>
      <c r="O1022" cm="1">
        <f t="array" ref="O1022">SUM(COUNTIF(F1022:F4598,{"Individual","Dealer","Trustmark Dealer"}))</f>
        <v>2557</v>
      </c>
      <c r="P1022">
        <f t="shared" si="125"/>
        <v>1765</v>
      </c>
      <c r="Q1022">
        <f t="shared" si="126"/>
        <v>0.59718420023465002</v>
      </c>
      <c r="R1022" s="16">
        <f t="shared" si="127"/>
        <v>1186320.039513252</v>
      </c>
    </row>
    <row r="1023" spans="1:18" x14ac:dyDescent="0.3">
      <c r="A1023" t="s">
        <v>277</v>
      </c>
      <c r="B1023">
        <v>2004</v>
      </c>
      <c r="C1023" s="1">
        <v>110000</v>
      </c>
      <c r="D1023">
        <v>60000</v>
      </c>
      <c r="E1023" t="s">
        <v>10</v>
      </c>
      <c r="F1023" t="s">
        <v>25</v>
      </c>
      <c r="G1023" t="s">
        <v>12</v>
      </c>
      <c r="H1023" t="s">
        <v>121</v>
      </c>
      <c r="I1023">
        <f t="shared" si="120"/>
        <v>2556</v>
      </c>
      <c r="J1023">
        <f t="shared" si="121"/>
        <v>22</v>
      </c>
      <c r="K1023" t="str">
        <f t="shared" si="122"/>
        <v>budget</v>
      </c>
      <c r="L1023" s="1">
        <f t="shared" si="123"/>
        <v>450007.43309859157</v>
      </c>
      <c r="M1023" cm="1">
        <f t="array" ref="M1023">SUM(COUNTIF(E1023:E4599,{"Petrol","Diesel","CNG","LPG","Electric"}))</f>
        <v>2556</v>
      </c>
      <c r="N1023">
        <f t="shared" si="124"/>
        <v>2556</v>
      </c>
      <c r="O1023" cm="1">
        <f t="array" ref="O1023">SUM(COUNTIF(F1023:F4599,{"Individual","Dealer","Trustmark Dealer"}))</f>
        <v>2556</v>
      </c>
      <c r="P1023">
        <f t="shared" si="125"/>
        <v>1764</v>
      </c>
      <c r="Q1023">
        <f t="shared" si="126"/>
        <v>0.59741784037558687</v>
      </c>
      <c r="R1023" s="16">
        <f t="shared" si="127"/>
        <v>1186391.3502837021</v>
      </c>
    </row>
    <row r="1024" spans="1:18" x14ac:dyDescent="0.3">
      <c r="A1024" t="s">
        <v>785</v>
      </c>
      <c r="B1024">
        <v>2006</v>
      </c>
      <c r="C1024" s="1">
        <v>150000</v>
      </c>
      <c r="D1024">
        <v>60000</v>
      </c>
      <c r="E1024" t="s">
        <v>10</v>
      </c>
      <c r="F1024" t="s">
        <v>25</v>
      </c>
      <c r="G1024" t="s">
        <v>12</v>
      </c>
      <c r="H1024" t="s">
        <v>126</v>
      </c>
      <c r="I1024">
        <f t="shared" si="120"/>
        <v>2555</v>
      </c>
      <c r="J1024">
        <f t="shared" si="121"/>
        <v>20</v>
      </c>
      <c r="K1024" t="str">
        <f t="shared" si="122"/>
        <v>budget</v>
      </c>
      <c r="L1024" s="1">
        <f t="shared" si="123"/>
        <v>450140.50841487281</v>
      </c>
      <c r="M1024" cm="1">
        <f t="array" ref="M1024">SUM(COUNTIF(E1024:E4600,{"Petrol","Diesel","CNG","LPG","Electric"}))</f>
        <v>2555</v>
      </c>
      <c r="N1024">
        <f t="shared" si="124"/>
        <v>2555</v>
      </c>
      <c r="O1024" cm="1">
        <f t="array" ref="O1024">SUM(COUNTIF(F1024:F4600,{"Individual","Dealer","Trustmark Dealer"}))</f>
        <v>2555</v>
      </c>
      <c r="P1024">
        <f t="shared" si="125"/>
        <v>1763</v>
      </c>
      <c r="Q1024">
        <f t="shared" si="126"/>
        <v>0.59726027397260273</v>
      </c>
      <c r="R1024" s="16">
        <f t="shared" si="127"/>
        <v>1186566.1285750868</v>
      </c>
    </row>
    <row r="1025" spans="1:18" x14ac:dyDescent="0.3">
      <c r="A1025" t="s">
        <v>786</v>
      </c>
      <c r="B1025">
        <v>2012</v>
      </c>
      <c r="C1025" s="1">
        <v>400000</v>
      </c>
      <c r="D1025">
        <v>110000</v>
      </c>
      <c r="E1025" t="s">
        <v>14</v>
      </c>
      <c r="F1025" t="s">
        <v>25</v>
      </c>
      <c r="G1025" t="s">
        <v>12</v>
      </c>
      <c r="H1025" t="s">
        <v>121</v>
      </c>
      <c r="I1025">
        <f t="shared" si="120"/>
        <v>2554</v>
      </c>
      <c r="J1025">
        <f t="shared" si="121"/>
        <v>14</v>
      </c>
      <c r="K1025" t="str">
        <f t="shared" si="122"/>
        <v>budget</v>
      </c>
      <c r="L1025" s="1">
        <f t="shared" si="123"/>
        <v>450258.02623335941</v>
      </c>
      <c r="M1025" cm="1">
        <f t="array" ref="M1025">SUM(COUNTIF(E1025:E4601,{"Petrol","Diesel","CNG","LPG","Electric"}))</f>
        <v>2554</v>
      </c>
      <c r="N1025">
        <f t="shared" si="124"/>
        <v>2554</v>
      </c>
      <c r="O1025" cm="1">
        <f t="array" ref="O1025">SUM(COUNTIF(F1025:F4601,{"Individual","Dealer","Trustmark Dealer"}))</f>
        <v>2554</v>
      </c>
      <c r="P1025">
        <f t="shared" si="125"/>
        <v>1762</v>
      </c>
      <c r="Q1025">
        <f t="shared" si="126"/>
        <v>0.59749412685982772</v>
      </c>
      <c r="R1025" s="16">
        <f t="shared" si="127"/>
        <v>1186708.4065030147</v>
      </c>
    </row>
    <row r="1026" spans="1:18" x14ac:dyDescent="0.3">
      <c r="A1026" t="s">
        <v>787</v>
      </c>
      <c r="B1026">
        <v>2012</v>
      </c>
      <c r="C1026" s="1">
        <v>200000</v>
      </c>
      <c r="D1026">
        <v>70000</v>
      </c>
      <c r="E1026" t="s">
        <v>14</v>
      </c>
      <c r="F1026" t="s">
        <v>25</v>
      </c>
      <c r="G1026" t="s">
        <v>12</v>
      </c>
      <c r="H1026" t="s">
        <v>126</v>
      </c>
      <c r="I1026">
        <f t="shared" ref="I1026:I1089" si="128">COUNTA(A1026:A4602)</f>
        <v>2553</v>
      </c>
      <c r="J1026">
        <f t="shared" ref="J1026:J1089" si="129">2026-B1026</f>
        <v>14</v>
      </c>
      <c r="K1026" t="str">
        <f t="shared" ref="K1026:K1089" si="130">IF(C1026&lt;=500000,"budget",IF(C1026&lt;=1000000,"medium","premimum"))</f>
        <v>budget</v>
      </c>
      <c r="L1026" s="1">
        <f t="shared" ref="L1026:L1089" si="131">AVERAGE(C1026:C4602)</f>
        <v>450277.71210340777</v>
      </c>
      <c r="M1026" cm="1">
        <f t="array" ref="M1026">SUM(COUNTIF(E1026:E4602,{"Petrol","Diesel","CNG","LPG","Electric"}))</f>
        <v>2553</v>
      </c>
      <c r="N1026">
        <f t="shared" ref="N1026:N1089" si="132">COUNTIF(G1026:G4602,"Automatic")
 +COUNTIF(G1026:G4602,"Manual")</f>
        <v>2553</v>
      </c>
      <c r="O1026" cm="1">
        <f t="array" ref="O1026">SUM(COUNTIF(F1026:F4602,{"Individual","Dealer","Trustmark Dealer"}))</f>
        <v>2553</v>
      </c>
      <c r="P1026">
        <f t="shared" ref="P1026:P1089" si="133">COUNTIF(J1026:J4602,"&gt;10")</f>
        <v>1761</v>
      </c>
      <c r="Q1026">
        <f t="shared" ref="Q1026:Q1089" si="134">COUNTIF(H1026:H4602,"First Owner")/COUNTA(H1026:H4602)</f>
        <v>0.59733646690168429</v>
      </c>
      <c r="R1026" s="16">
        <f t="shared" ref="R1026:R1089" si="135">AVERAGEIF(E1026:E4602,"Petrol",C1026:C4602) + AVERAGEIF(E1026:E4602,"Diesel",C1026:C4602) + AVERAGEIF(E1026:E4602,"CNG",C1026:C4602)</f>
        <v>1186845.7697339309</v>
      </c>
    </row>
    <row r="1027" spans="1:18" x14ac:dyDescent="0.3">
      <c r="A1027" t="s">
        <v>788</v>
      </c>
      <c r="B1027">
        <v>2013</v>
      </c>
      <c r="C1027" s="1">
        <v>302000</v>
      </c>
      <c r="D1027">
        <v>60000</v>
      </c>
      <c r="E1027" t="s">
        <v>14</v>
      </c>
      <c r="F1027" t="s">
        <v>25</v>
      </c>
      <c r="G1027" t="s">
        <v>12</v>
      </c>
      <c r="H1027" t="s">
        <v>126</v>
      </c>
      <c r="I1027">
        <f t="shared" si="128"/>
        <v>2552</v>
      </c>
      <c r="J1027">
        <f t="shared" si="129"/>
        <v>13</v>
      </c>
      <c r="K1027" t="str">
        <f t="shared" si="130"/>
        <v>budget</v>
      </c>
      <c r="L1027" s="1">
        <f t="shared" si="131"/>
        <v>450375.78330721002</v>
      </c>
      <c r="M1027" cm="1">
        <f t="array" ref="M1027">SUM(COUNTIF(E1027:E4603,{"Petrol","Diesel","CNG","LPG","Electric"}))</f>
        <v>2552</v>
      </c>
      <c r="N1027">
        <f t="shared" si="132"/>
        <v>2552</v>
      </c>
      <c r="O1027" cm="1">
        <f t="array" ref="O1027">SUM(COUNTIF(F1027:F4603,{"Individual","Dealer","Trustmark Dealer"}))</f>
        <v>2552</v>
      </c>
      <c r="P1027">
        <f t="shared" si="133"/>
        <v>1760</v>
      </c>
      <c r="Q1027">
        <f t="shared" si="134"/>
        <v>0.59757053291536055</v>
      </c>
      <c r="R1027" s="16">
        <f t="shared" si="135"/>
        <v>1187138.6257648952</v>
      </c>
    </row>
    <row r="1028" spans="1:18" x14ac:dyDescent="0.3">
      <c r="A1028" t="s">
        <v>789</v>
      </c>
      <c r="B1028">
        <v>2011</v>
      </c>
      <c r="C1028" s="1">
        <v>215000</v>
      </c>
      <c r="D1028">
        <v>90000</v>
      </c>
      <c r="E1028" t="s">
        <v>14</v>
      </c>
      <c r="F1028" t="s">
        <v>25</v>
      </c>
      <c r="G1028" t="s">
        <v>12</v>
      </c>
      <c r="H1028" t="s">
        <v>151</v>
      </c>
      <c r="I1028">
        <f t="shared" si="128"/>
        <v>2551</v>
      </c>
      <c r="J1028">
        <f t="shared" si="129"/>
        <v>15</v>
      </c>
      <c r="K1028" t="str">
        <f t="shared" si="130"/>
        <v>budget</v>
      </c>
      <c r="L1028" s="1">
        <f t="shared" si="131"/>
        <v>450433.94707957661</v>
      </c>
      <c r="M1028" cm="1">
        <f t="array" ref="M1028">SUM(COUNTIF(E1028:E4604,{"Petrol","Diesel","CNG","LPG","Electric"}))</f>
        <v>2551</v>
      </c>
      <c r="N1028">
        <f t="shared" si="132"/>
        <v>2551</v>
      </c>
      <c r="O1028" cm="1">
        <f t="array" ref="O1028">SUM(COUNTIF(F1028:F4604,{"Individual","Dealer","Trustmark Dealer"}))</f>
        <v>2551</v>
      </c>
      <c r="P1028">
        <f t="shared" si="133"/>
        <v>1759</v>
      </c>
      <c r="Q1028">
        <f t="shared" si="134"/>
        <v>0.59780478243825952</v>
      </c>
      <c r="R1028" s="16">
        <f t="shared" si="135"/>
        <v>1187352.6828153329</v>
      </c>
    </row>
    <row r="1029" spans="1:18" x14ac:dyDescent="0.3">
      <c r="A1029" t="s">
        <v>785</v>
      </c>
      <c r="B1029">
        <v>2004</v>
      </c>
      <c r="C1029" s="1">
        <v>155000</v>
      </c>
      <c r="D1029">
        <v>80000</v>
      </c>
      <c r="E1029" t="s">
        <v>10</v>
      </c>
      <c r="F1029" t="s">
        <v>25</v>
      </c>
      <c r="G1029" t="s">
        <v>12</v>
      </c>
      <c r="H1029" t="s">
        <v>126</v>
      </c>
      <c r="I1029">
        <f t="shared" si="128"/>
        <v>2550</v>
      </c>
      <c r="J1029">
        <f t="shared" si="129"/>
        <v>22</v>
      </c>
      <c r="K1029" t="str">
        <f t="shared" si="130"/>
        <v>budget</v>
      </c>
      <c r="L1029" s="1">
        <f t="shared" si="131"/>
        <v>450526.27411764703</v>
      </c>
      <c r="M1029" cm="1">
        <f t="array" ref="M1029">SUM(COUNTIF(E1029:E4605,{"Petrol","Diesel","CNG","LPG","Electric"}))</f>
        <v>2550</v>
      </c>
      <c r="N1029">
        <f t="shared" si="132"/>
        <v>2550</v>
      </c>
      <c r="O1029" cm="1">
        <f t="array" ref="O1029">SUM(COUNTIF(F1029:F4605,{"Individual","Dealer","Trustmark Dealer"}))</f>
        <v>2550</v>
      </c>
      <c r="P1029">
        <f t="shared" si="133"/>
        <v>1758</v>
      </c>
      <c r="Q1029">
        <f t="shared" si="134"/>
        <v>0.59803921568627449</v>
      </c>
      <c r="R1029" s="16">
        <f t="shared" si="135"/>
        <v>1187634.7244023962</v>
      </c>
    </row>
    <row r="1030" spans="1:18" x14ac:dyDescent="0.3">
      <c r="A1030" t="s">
        <v>635</v>
      </c>
      <c r="B1030">
        <v>2014</v>
      </c>
      <c r="C1030" s="1">
        <v>1000000</v>
      </c>
      <c r="D1030">
        <v>101000</v>
      </c>
      <c r="E1030" t="s">
        <v>14</v>
      </c>
      <c r="F1030" t="s">
        <v>25</v>
      </c>
      <c r="G1030" t="s">
        <v>12</v>
      </c>
      <c r="H1030" t="s">
        <v>126</v>
      </c>
      <c r="I1030">
        <f t="shared" si="128"/>
        <v>2549</v>
      </c>
      <c r="J1030">
        <f t="shared" si="129"/>
        <v>12</v>
      </c>
      <c r="K1030" t="str">
        <f t="shared" si="130"/>
        <v>medium</v>
      </c>
      <c r="L1030" s="1">
        <f t="shared" si="131"/>
        <v>450642.21224009414</v>
      </c>
      <c r="M1030" cm="1">
        <f t="array" ref="M1030">SUM(COUNTIF(E1030:E4606,{"Petrol","Diesel","CNG","LPG","Electric"}))</f>
        <v>2549</v>
      </c>
      <c r="N1030">
        <f t="shared" si="132"/>
        <v>2549</v>
      </c>
      <c r="O1030" cm="1">
        <f t="array" ref="O1030">SUM(COUNTIF(F1030:F4606,{"Individual","Dealer","Trustmark Dealer"}))</f>
        <v>2549</v>
      </c>
      <c r="P1030">
        <f t="shared" si="133"/>
        <v>1757</v>
      </c>
      <c r="Q1030">
        <f t="shared" si="134"/>
        <v>0.59827383287563751</v>
      </c>
      <c r="R1030" s="16">
        <f t="shared" si="135"/>
        <v>1187773.1340414446</v>
      </c>
    </row>
    <row r="1031" spans="1:18" x14ac:dyDescent="0.3">
      <c r="A1031" t="s">
        <v>210</v>
      </c>
      <c r="B1031">
        <v>2018</v>
      </c>
      <c r="C1031" s="1">
        <v>550000</v>
      </c>
      <c r="D1031">
        <v>44000</v>
      </c>
      <c r="E1031" t="s">
        <v>14</v>
      </c>
      <c r="F1031" t="s">
        <v>25</v>
      </c>
      <c r="G1031" t="s">
        <v>12</v>
      </c>
      <c r="H1031" t="s">
        <v>121</v>
      </c>
      <c r="I1031">
        <f t="shared" si="128"/>
        <v>2548</v>
      </c>
      <c r="J1031">
        <f t="shared" si="129"/>
        <v>8</v>
      </c>
      <c r="K1031" t="str">
        <f t="shared" si="130"/>
        <v>medium</v>
      </c>
      <c r="L1031" s="1">
        <f t="shared" si="131"/>
        <v>450426.60871271585</v>
      </c>
      <c r="M1031" cm="1">
        <f t="array" ref="M1031">SUM(COUNTIF(E1031:E4607,{"Petrol","Diesel","CNG","LPG","Electric"}))</f>
        <v>2548</v>
      </c>
      <c r="N1031">
        <f t="shared" si="132"/>
        <v>2548</v>
      </c>
      <c r="O1031" cm="1">
        <f t="array" ref="O1031">SUM(COUNTIF(F1031:F4607,{"Individual","Dealer","Trustmark Dealer"}))</f>
        <v>2548</v>
      </c>
      <c r="P1031">
        <f t="shared" si="133"/>
        <v>1756</v>
      </c>
      <c r="Q1031">
        <f t="shared" si="134"/>
        <v>0.59850863422291989</v>
      </c>
      <c r="R1031" s="16">
        <f t="shared" si="135"/>
        <v>1187444.7196621066</v>
      </c>
    </row>
    <row r="1032" spans="1:18" x14ac:dyDescent="0.3">
      <c r="A1032" t="s">
        <v>181</v>
      </c>
      <c r="B1032">
        <v>2006</v>
      </c>
      <c r="C1032" s="1">
        <v>200000</v>
      </c>
      <c r="D1032">
        <v>45000</v>
      </c>
      <c r="E1032" t="s">
        <v>10</v>
      </c>
      <c r="F1032" t="s">
        <v>25</v>
      </c>
      <c r="G1032" t="s">
        <v>12</v>
      </c>
      <c r="H1032" t="s">
        <v>121</v>
      </c>
      <c r="I1032">
        <f t="shared" si="128"/>
        <v>2547</v>
      </c>
      <c r="J1032">
        <f t="shared" si="129"/>
        <v>20</v>
      </c>
      <c r="K1032" t="str">
        <f t="shared" si="130"/>
        <v>budget</v>
      </c>
      <c r="L1032" s="1">
        <f t="shared" si="131"/>
        <v>450387.51433058502</v>
      </c>
      <c r="M1032" cm="1">
        <f t="array" ref="M1032">SUM(COUNTIF(E1032:E4608,{"Petrol","Diesel","CNG","LPG","Electric"}))</f>
        <v>2547</v>
      </c>
      <c r="N1032">
        <f t="shared" si="132"/>
        <v>2547</v>
      </c>
      <c r="O1032" cm="1">
        <f t="array" ref="O1032">SUM(COUNTIF(F1032:F4608,{"Individual","Dealer","Trustmark Dealer"}))</f>
        <v>2547</v>
      </c>
      <c r="P1032">
        <f t="shared" si="133"/>
        <v>1756</v>
      </c>
      <c r="Q1032">
        <f t="shared" si="134"/>
        <v>0.59835100117785633</v>
      </c>
      <c r="R1032" s="16">
        <f t="shared" si="135"/>
        <v>1187466.2610236106</v>
      </c>
    </row>
    <row r="1033" spans="1:18" x14ac:dyDescent="0.3">
      <c r="A1033" t="s">
        <v>765</v>
      </c>
      <c r="B1033">
        <v>2017</v>
      </c>
      <c r="C1033" s="1">
        <v>750000</v>
      </c>
      <c r="D1033">
        <v>120000</v>
      </c>
      <c r="E1033" t="s">
        <v>14</v>
      </c>
      <c r="F1033" t="s">
        <v>25</v>
      </c>
      <c r="G1033" t="s">
        <v>12</v>
      </c>
      <c r="H1033" t="s">
        <v>121</v>
      </c>
      <c r="I1033">
        <f t="shared" si="128"/>
        <v>2546</v>
      </c>
      <c r="J1033">
        <f t="shared" si="129"/>
        <v>9</v>
      </c>
      <c r="K1033" t="str">
        <f t="shared" si="130"/>
        <v>medium</v>
      </c>
      <c r="L1033" s="1">
        <f t="shared" si="131"/>
        <v>450485.85978004715</v>
      </c>
      <c r="M1033" cm="1">
        <f t="array" ref="M1033">SUM(COUNTIF(E1033:E4609,{"Petrol","Diesel","CNG","LPG","Electric"}))</f>
        <v>2546</v>
      </c>
      <c r="N1033">
        <f t="shared" si="132"/>
        <v>2546</v>
      </c>
      <c r="O1033" cm="1">
        <f t="array" ref="O1033">SUM(COUNTIF(F1033:F4609,{"Individual","Dealer","Trustmark Dealer"}))</f>
        <v>2546</v>
      </c>
      <c r="P1033">
        <f t="shared" si="133"/>
        <v>1755</v>
      </c>
      <c r="Q1033">
        <f t="shared" si="134"/>
        <v>0.59819324430479182</v>
      </c>
      <c r="R1033" s="16">
        <f t="shared" si="135"/>
        <v>1187567.9521234785</v>
      </c>
    </row>
    <row r="1034" spans="1:18" x14ac:dyDescent="0.3">
      <c r="A1034" t="s">
        <v>612</v>
      </c>
      <c r="B1034">
        <v>2005</v>
      </c>
      <c r="C1034" s="1">
        <v>90000</v>
      </c>
      <c r="D1034">
        <v>90000</v>
      </c>
      <c r="E1034" t="s">
        <v>10</v>
      </c>
      <c r="F1034" t="s">
        <v>25</v>
      </c>
      <c r="G1034" t="s">
        <v>12</v>
      </c>
      <c r="H1034" t="s">
        <v>126</v>
      </c>
      <c r="I1034">
        <f t="shared" si="128"/>
        <v>2545</v>
      </c>
      <c r="J1034">
        <f t="shared" si="129"/>
        <v>21</v>
      </c>
      <c r="K1034" t="str">
        <f t="shared" si="130"/>
        <v>budget</v>
      </c>
      <c r="L1034" s="1">
        <f t="shared" si="131"/>
        <v>450368.17249508842</v>
      </c>
      <c r="M1034" cm="1">
        <f t="array" ref="M1034">SUM(COUNTIF(E1034:E4610,{"Petrol","Diesel","CNG","LPG","Electric"}))</f>
        <v>2545</v>
      </c>
      <c r="N1034">
        <f t="shared" si="132"/>
        <v>2545</v>
      </c>
      <c r="O1034" cm="1">
        <f t="array" ref="O1034">SUM(COUNTIF(F1034:F4610,{"Individual","Dealer","Trustmark Dealer"}))</f>
        <v>2545</v>
      </c>
      <c r="P1034">
        <f t="shared" si="133"/>
        <v>1755</v>
      </c>
      <c r="Q1034">
        <f t="shared" si="134"/>
        <v>0.59803536345776032</v>
      </c>
      <c r="R1034" s="16">
        <f t="shared" si="135"/>
        <v>1187433.6424192949</v>
      </c>
    </row>
    <row r="1035" spans="1:18" x14ac:dyDescent="0.3">
      <c r="A1035" t="s">
        <v>122</v>
      </c>
      <c r="B1035">
        <v>2007</v>
      </c>
      <c r="C1035" s="1">
        <v>80000</v>
      </c>
      <c r="D1035">
        <v>120000</v>
      </c>
      <c r="E1035" t="s">
        <v>10</v>
      </c>
      <c r="F1035" t="s">
        <v>25</v>
      </c>
      <c r="G1035" t="s">
        <v>12</v>
      </c>
      <c r="H1035" t="s">
        <v>126</v>
      </c>
      <c r="I1035">
        <f t="shared" si="128"/>
        <v>2544</v>
      </c>
      <c r="J1035">
        <f t="shared" si="129"/>
        <v>19</v>
      </c>
      <c r="K1035" t="str">
        <f t="shared" si="130"/>
        <v>budget</v>
      </c>
      <c r="L1035" s="1">
        <f t="shared" si="131"/>
        <v>450509.82665094337</v>
      </c>
      <c r="M1035" cm="1">
        <f t="array" ref="M1035">SUM(COUNTIF(E1035:E4611,{"Petrol","Diesel","CNG","LPG","Electric"}))</f>
        <v>2544</v>
      </c>
      <c r="N1035">
        <f t="shared" si="132"/>
        <v>2544</v>
      </c>
      <c r="O1035" cm="1">
        <f t="array" ref="O1035">SUM(COUNTIF(F1035:F4611,{"Individual","Dealer","Trustmark Dealer"}))</f>
        <v>2544</v>
      </c>
      <c r="P1035">
        <f t="shared" si="133"/>
        <v>1754</v>
      </c>
      <c r="Q1035">
        <f t="shared" si="134"/>
        <v>0.59827044025157228</v>
      </c>
      <c r="R1035" s="16">
        <f t="shared" si="135"/>
        <v>1187625.8868323918</v>
      </c>
    </row>
    <row r="1036" spans="1:18" x14ac:dyDescent="0.3">
      <c r="A1036" t="s">
        <v>444</v>
      </c>
      <c r="B1036">
        <v>2013</v>
      </c>
      <c r="C1036" s="1">
        <v>229999</v>
      </c>
      <c r="D1036">
        <v>13500</v>
      </c>
      <c r="E1036" t="s">
        <v>10</v>
      </c>
      <c r="F1036" t="s">
        <v>25</v>
      </c>
      <c r="G1036" t="s">
        <v>12</v>
      </c>
      <c r="H1036" t="s">
        <v>121</v>
      </c>
      <c r="I1036">
        <f t="shared" si="128"/>
        <v>2543</v>
      </c>
      <c r="J1036">
        <f t="shared" si="129"/>
        <v>13</v>
      </c>
      <c r="K1036" t="str">
        <f t="shared" si="130"/>
        <v>budget</v>
      </c>
      <c r="L1036" s="1">
        <f t="shared" si="131"/>
        <v>450655.52457727096</v>
      </c>
      <c r="M1036" cm="1">
        <f t="array" ref="M1036">SUM(COUNTIF(E1036:E4612,{"Petrol","Diesel","CNG","LPG","Electric"}))</f>
        <v>2543</v>
      </c>
      <c r="N1036">
        <f t="shared" si="132"/>
        <v>2543</v>
      </c>
      <c r="O1036" cm="1">
        <f t="array" ref="O1036">SUM(COUNTIF(F1036:F4612,{"Individual","Dealer","Trustmark Dealer"}))</f>
        <v>2543</v>
      </c>
      <c r="P1036">
        <f t="shared" si="133"/>
        <v>1753</v>
      </c>
      <c r="Q1036">
        <f t="shared" si="134"/>
        <v>0.59850570192685804</v>
      </c>
      <c r="R1036" s="16">
        <f t="shared" si="135"/>
        <v>1187826.6711211682</v>
      </c>
    </row>
    <row r="1037" spans="1:18" x14ac:dyDescent="0.3">
      <c r="A1037" t="s">
        <v>411</v>
      </c>
      <c r="B1037">
        <v>2017</v>
      </c>
      <c r="C1037" s="1">
        <v>350000</v>
      </c>
      <c r="D1037">
        <v>10000</v>
      </c>
      <c r="E1037" t="s">
        <v>10</v>
      </c>
      <c r="F1037" t="s">
        <v>25</v>
      </c>
      <c r="G1037" t="s">
        <v>12</v>
      </c>
      <c r="H1037" t="s">
        <v>121</v>
      </c>
      <c r="I1037">
        <f t="shared" si="128"/>
        <v>2542</v>
      </c>
      <c r="J1037">
        <f t="shared" si="129"/>
        <v>9</v>
      </c>
      <c r="K1037" t="str">
        <f t="shared" si="130"/>
        <v>budget</v>
      </c>
      <c r="L1037" s="1">
        <f t="shared" si="131"/>
        <v>450742.32887490164</v>
      </c>
      <c r="M1037" cm="1">
        <f t="array" ref="M1037">SUM(COUNTIF(E1037:E4613,{"Petrol","Diesel","CNG","LPG","Electric"}))</f>
        <v>2542</v>
      </c>
      <c r="N1037">
        <f t="shared" si="132"/>
        <v>2542</v>
      </c>
      <c r="O1037" cm="1">
        <f t="array" ref="O1037">SUM(COUNTIF(F1037:F4613,{"Individual","Dealer","Trustmark Dealer"}))</f>
        <v>2542</v>
      </c>
      <c r="P1037">
        <f t="shared" si="133"/>
        <v>1752</v>
      </c>
      <c r="Q1037">
        <f t="shared" si="134"/>
        <v>0.59834775767112514</v>
      </c>
      <c r="R1037" s="16">
        <f t="shared" si="135"/>
        <v>1187904.3299519836</v>
      </c>
    </row>
    <row r="1038" spans="1:18" x14ac:dyDescent="0.3">
      <c r="A1038" t="s">
        <v>315</v>
      </c>
      <c r="B1038">
        <v>2015</v>
      </c>
      <c r="C1038" s="1">
        <v>325000</v>
      </c>
      <c r="D1038">
        <v>25000</v>
      </c>
      <c r="E1038" t="s">
        <v>10</v>
      </c>
      <c r="F1038" t="s">
        <v>25</v>
      </c>
      <c r="G1038" t="s">
        <v>12</v>
      </c>
      <c r="H1038" t="s">
        <v>154</v>
      </c>
      <c r="I1038">
        <f t="shared" si="128"/>
        <v>2541</v>
      </c>
      <c r="J1038">
        <f t="shared" si="129"/>
        <v>11</v>
      </c>
      <c r="K1038" t="str">
        <f t="shared" si="130"/>
        <v>budget</v>
      </c>
      <c r="L1038" s="1">
        <f t="shared" si="131"/>
        <v>450781.9756001574</v>
      </c>
      <c r="M1038" cm="1">
        <f t="array" ref="M1038">SUM(COUNTIF(E1038:E4614,{"Petrol","Diesel","CNG","LPG","Electric"}))</f>
        <v>2541</v>
      </c>
      <c r="N1038">
        <f t="shared" si="132"/>
        <v>2541</v>
      </c>
      <c r="O1038" cm="1">
        <f t="array" ref="O1038">SUM(COUNTIF(F1038:F4614,{"Individual","Dealer","Trustmark Dealer"}))</f>
        <v>2541</v>
      </c>
      <c r="P1038">
        <f t="shared" si="133"/>
        <v>1752</v>
      </c>
      <c r="Q1038">
        <f t="shared" si="134"/>
        <v>0.59818968909878001</v>
      </c>
      <c r="R1038" s="16">
        <f t="shared" si="135"/>
        <v>1187883.2691103623</v>
      </c>
    </row>
    <row r="1039" spans="1:18" x14ac:dyDescent="0.3">
      <c r="A1039" t="s">
        <v>142</v>
      </c>
      <c r="B1039">
        <v>2018</v>
      </c>
      <c r="C1039" s="1">
        <v>450000</v>
      </c>
      <c r="D1039">
        <v>8500</v>
      </c>
      <c r="E1039" t="s">
        <v>10</v>
      </c>
      <c r="F1039" t="s">
        <v>25</v>
      </c>
      <c r="G1039" t="s">
        <v>12</v>
      </c>
      <c r="H1039" t="s">
        <v>121</v>
      </c>
      <c r="I1039">
        <f t="shared" si="128"/>
        <v>2540</v>
      </c>
      <c r="J1039">
        <f t="shared" si="129"/>
        <v>8</v>
      </c>
      <c r="K1039" t="str">
        <f t="shared" si="130"/>
        <v>budget</v>
      </c>
      <c r="L1039" s="1">
        <f t="shared" si="131"/>
        <v>450831.49606299214</v>
      </c>
      <c r="M1039" cm="1">
        <f t="array" ref="M1039">SUM(COUNTIF(E1039:E4615,{"Petrol","Diesel","CNG","LPG","Electric"}))</f>
        <v>2540</v>
      </c>
      <c r="N1039">
        <f t="shared" si="132"/>
        <v>2540</v>
      </c>
      <c r="O1039" cm="1">
        <f t="array" ref="O1039">SUM(COUNTIF(F1039:F4615,{"Individual","Dealer","Trustmark Dealer"}))</f>
        <v>2540</v>
      </c>
      <c r="P1039">
        <f t="shared" si="133"/>
        <v>1751</v>
      </c>
      <c r="Q1039">
        <f t="shared" si="134"/>
        <v>0.59842519685039375</v>
      </c>
      <c r="R1039" s="16">
        <f t="shared" si="135"/>
        <v>1187882.7836012361</v>
      </c>
    </row>
    <row r="1040" spans="1:18" x14ac:dyDescent="0.3">
      <c r="A1040" t="s">
        <v>314</v>
      </c>
      <c r="B1040">
        <v>2012</v>
      </c>
      <c r="C1040" s="1">
        <v>250000</v>
      </c>
      <c r="D1040">
        <v>120000</v>
      </c>
      <c r="E1040" t="s">
        <v>14</v>
      </c>
      <c r="F1040" t="s">
        <v>25</v>
      </c>
      <c r="G1040" t="s">
        <v>12</v>
      </c>
      <c r="H1040" t="s">
        <v>121</v>
      </c>
      <c r="I1040">
        <f t="shared" si="128"/>
        <v>2539</v>
      </c>
      <c r="J1040">
        <f t="shared" si="129"/>
        <v>14</v>
      </c>
      <c r="K1040" t="str">
        <f t="shared" si="130"/>
        <v>budget</v>
      </c>
      <c r="L1040" s="1">
        <f t="shared" si="131"/>
        <v>450831.82355257974</v>
      </c>
      <c r="M1040" cm="1">
        <f t="array" ref="M1040">SUM(COUNTIF(E1040:E4616,{"Petrol","Diesel","CNG","LPG","Electric"}))</f>
        <v>2539</v>
      </c>
      <c r="N1040">
        <f t="shared" si="132"/>
        <v>2539</v>
      </c>
      <c r="O1040" cm="1">
        <f t="array" ref="O1040">SUM(COUNTIF(F1040:F4616,{"Individual","Dealer","Trustmark Dealer"}))</f>
        <v>2539</v>
      </c>
      <c r="P1040">
        <f t="shared" si="133"/>
        <v>1751</v>
      </c>
      <c r="Q1040">
        <f t="shared" si="134"/>
        <v>0.5982670342654588</v>
      </c>
      <c r="R1040" s="16">
        <f t="shared" si="135"/>
        <v>1187779.1619774085</v>
      </c>
    </row>
    <row r="1041" spans="1:18" x14ac:dyDescent="0.3">
      <c r="A1041" t="s">
        <v>790</v>
      </c>
      <c r="B1041">
        <v>2012</v>
      </c>
      <c r="C1041" s="1">
        <v>225000</v>
      </c>
      <c r="D1041">
        <v>120000</v>
      </c>
      <c r="E1041" t="s">
        <v>14</v>
      </c>
      <c r="F1041" t="s">
        <v>25</v>
      </c>
      <c r="G1041" t="s">
        <v>12</v>
      </c>
      <c r="H1041" t="s">
        <v>121</v>
      </c>
      <c r="I1041">
        <f t="shared" si="128"/>
        <v>2538</v>
      </c>
      <c r="J1041">
        <f t="shared" si="129"/>
        <v>14</v>
      </c>
      <c r="K1041" t="str">
        <f t="shared" si="130"/>
        <v>budget</v>
      </c>
      <c r="L1041" s="1">
        <f t="shared" si="131"/>
        <v>450910.95350669819</v>
      </c>
      <c r="M1041" cm="1">
        <f t="array" ref="M1041">SUM(COUNTIF(E1041:E4617,{"Petrol","Diesel","CNG","LPG","Electric"}))</f>
        <v>2538</v>
      </c>
      <c r="N1041">
        <f t="shared" si="132"/>
        <v>2538</v>
      </c>
      <c r="O1041" cm="1">
        <f t="array" ref="O1041">SUM(COUNTIF(F1041:F4617,{"Individual","Dealer","Trustmark Dealer"}))</f>
        <v>2538</v>
      </c>
      <c r="P1041">
        <f t="shared" si="133"/>
        <v>1750</v>
      </c>
      <c r="Q1041">
        <f t="shared" si="134"/>
        <v>0.59810874704491723</v>
      </c>
      <c r="R1041" s="16">
        <f t="shared" si="135"/>
        <v>1188034.6583423293</v>
      </c>
    </row>
    <row r="1042" spans="1:18" x14ac:dyDescent="0.3">
      <c r="A1042" t="s">
        <v>163</v>
      </c>
      <c r="B1042">
        <v>2009</v>
      </c>
      <c r="C1042" s="1">
        <v>150000</v>
      </c>
      <c r="D1042">
        <v>90246</v>
      </c>
      <c r="E1042" t="s">
        <v>10</v>
      </c>
      <c r="F1042" t="s">
        <v>25</v>
      </c>
      <c r="G1042" t="s">
        <v>12</v>
      </c>
      <c r="H1042" t="s">
        <v>154</v>
      </c>
      <c r="I1042">
        <f t="shared" si="128"/>
        <v>2537</v>
      </c>
      <c r="J1042">
        <f t="shared" si="129"/>
        <v>17</v>
      </c>
      <c r="K1042" t="str">
        <f t="shared" si="130"/>
        <v>budget</v>
      </c>
      <c r="L1042" s="1">
        <f t="shared" si="131"/>
        <v>451000</v>
      </c>
      <c r="M1042" cm="1">
        <f t="array" ref="M1042">SUM(COUNTIF(E1042:E4618,{"Petrol","Diesel","CNG","LPG","Electric"}))</f>
        <v>2537</v>
      </c>
      <c r="N1042">
        <f t="shared" si="132"/>
        <v>2537</v>
      </c>
      <c r="O1042" cm="1">
        <f t="array" ref="O1042">SUM(COUNTIF(F1042:F4618,{"Individual","Dealer","Trustmark Dealer"}))</f>
        <v>2537</v>
      </c>
      <c r="P1042">
        <f t="shared" si="133"/>
        <v>1749</v>
      </c>
      <c r="Q1042">
        <f t="shared" si="134"/>
        <v>0.5979503350413875</v>
      </c>
      <c r="R1042" s="16">
        <f t="shared" si="135"/>
        <v>1188310.0696118011</v>
      </c>
    </row>
    <row r="1043" spans="1:18" x14ac:dyDescent="0.3">
      <c r="A1043" t="s">
        <v>127</v>
      </c>
      <c r="B1043">
        <v>2008</v>
      </c>
      <c r="C1043" s="1">
        <v>110000</v>
      </c>
      <c r="D1043">
        <v>90000</v>
      </c>
      <c r="E1043" t="s">
        <v>10</v>
      </c>
      <c r="F1043" t="s">
        <v>25</v>
      </c>
      <c r="G1043" t="s">
        <v>12</v>
      </c>
      <c r="H1043" t="s">
        <v>126</v>
      </c>
      <c r="I1043">
        <f t="shared" si="128"/>
        <v>2536</v>
      </c>
      <c r="J1043">
        <f t="shared" si="129"/>
        <v>18</v>
      </c>
      <c r="K1043" t="str">
        <f t="shared" si="130"/>
        <v>budget</v>
      </c>
      <c r="L1043" s="1">
        <f t="shared" si="131"/>
        <v>451118.69085173501</v>
      </c>
      <c r="M1043" cm="1">
        <f t="array" ref="M1043">SUM(COUNTIF(E1043:E4619,{"Petrol","Diesel","CNG","LPG","Electric"}))</f>
        <v>2536</v>
      </c>
      <c r="N1043">
        <f t="shared" si="132"/>
        <v>2536</v>
      </c>
      <c r="O1043" cm="1">
        <f t="array" ref="O1043">SUM(COUNTIF(F1043:F4619,{"Individual","Dealer","Trustmark Dealer"}))</f>
        <v>2536</v>
      </c>
      <c r="P1043">
        <f t="shared" si="133"/>
        <v>1748</v>
      </c>
      <c r="Q1043">
        <f t="shared" si="134"/>
        <v>0.59818611987381698</v>
      </c>
      <c r="R1043" s="16">
        <f t="shared" si="135"/>
        <v>1188454.0060034585</v>
      </c>
    </row>
    <row r="1044" spans="1:18" x14ac:dyDescent="0.3">
      <c r="A1044" t="s">
        <v>316</v>
      </c>
      <c r="B1044">
        <v>2010</v>
      </c>
      <c r="C1044" s="1">
        <v>150000</v>
      </c>
      <c r="D1044">
        <v>40000</v>
      </c>
      <c r="E1044" t="s">
        <v>10</v>
      </c>
      <c r="F1044" t="s">
        <v>25</v>
      </c>
      <c r="G1044" t="s">
        <v>12</v>
      </c>
      <c r="H1044" t="s">
        <v>126</v>
      </c>
      <c r="I1044">
        <f t="shared" si="128"/>
        <v>2535</v>
      </c>
      <c r="J1044">
        <f t="shared" si="129"/>
        <v>16</v>
      </c>
      <c r="K1044" t="str">
        <f t="shared" si="130"/>
        <v>budget</v>
      </c>
      <c r="L1044" s="1">
        <f t="shared" si="131"/>
        <v>451253.25443786982</v>
      </c>
      <c r="M1044" cm="1">
        <f t="array" ref="M1044">SUM(COUNTIF(E1044:E4620,{"Petrol","Diesel","CNG","LPG","Electric"}))</f>
        <v>2535</v>
      </c>
      <c r="N1044">
        <f t="shared" si="132"/>
        <v>2535</v>
      </c>
      <c r="O1044" cm="1">
        <f t="array" ref="O1044">SUM(COUNTIF(F1044:F4620,{"Individual","Dealer","Trustmark Dealer"}))</f>
        <v>2535</v>
      </c>
      <c r="P1044">
        <f t="shared" si="133"/>
        <v>1747</v>
      </c>
      <c r="Q1044">
        <f t="shared" si="134"/>
        <v>0.59842209072978303</v>
      </c>
      <c r="R1044" s="16">
        <f t="shared" si="135"/>
        <v>1188631.2381577466</v>
      </c>
    </row>
    <row r="1045" spans="1:18" x14ac:dyDescent="0.3">
      <c r="A1045" t="s">
        <v>791</v>
      </c>
      <c r="B1045">
        <v>2000</v>
      </c>
      <c r="C1045" s="1">
        <v>165000</v>
      </c>
      <c r="D1045">
        <v>60000</v>
      </c>
      <c r="E1045" t="s">
        <v>10</v>
      </c>
      <c r="F1045" t="s">
        <v>25</v>
      </c>
      <c r="G1045" t="s">
        <v>12</v>
      </c>
      <c r="H1045" t="s">
        <v>151</v>
      </c>
      <c r="I1045">
        <f t="shared" si="128"/>
        <v>2534</v>
      </c>
      <c r="J1045">
        <f t="shared" si="129"/>
        <v>26</v>
      </c>
      <c r="K1045" t="str">
        <f t="shared" si="130"/>
        <v>budget</v>
      </c>
      <c r="L1045" s="1">
        <f t="shared" si="131"/>
        <v>451372.13891081297</v>
      </c>
      <c r="M1045" cm="1">
        <f t="array" ref="M1045">SUM(COUNTIF(E1045:E4621,{"Petrol","Diesel","CNG","LPG","Electric"}))</f>
        <v>2534</v>
      </c>
      <c r="N1045">
        <f t="shared" si="132"/>
        <v>2534</v>
      </c>
      <c r="O1045" cm="1">
        <f t="array" ref="O1045">SUM(COUNTIF(F1045:F4621,{"Individual","Dealer","Trustmark Dealer"}))</f>
        <v>2534</v>
      </c>
      <c r="P1045">
        <f t="shared" si="133"/>
        <v>1746</v>
      </c>
      <c r="Q1045">
        <f t="shared" si="134"/>
        <v>0.5986582478295186</v>
      </c>
      <c r="R1045" s="16">
        <f t="shared" si="135"/>
        <v>1188775.6783056729</v>
      </c>
    </row>
    <row r="1046" spans="1:18" x14ac:dyDescent="0.3">
      <c r="A1046" t="s">
        <v>469</v>
      </c>
      <c r="B1046">
        <v>2017</v>
      </c>
      <c r="C1046" s="1">
        <v>610000</v>
      </c>
      <c r="D1046">
        <v>32000</v>
      </c>
      <c r="E1046" t="s">
        <v>14</v>
      </c>
      <c r="F1046" t="s">
        <v>25</v>
      </c>
      <c r="G1046" t="s">
        <v>12</v>
      </c>
      <c r="H1046" t="s">
        <v>126</v>
      </c>
      <c r="I1046">
        <f t="shared" si="128"/>
        <v>2533</v>
      </c>
      <c r="J1046">
        <f t="shared" si="129"/>
        <v>9</v>
      </c>
      <c r="K1046" t="str">
        <f t="shared" si="130"/>
        <v>medium</v>
      </c>
      <c r="L1046" s="1">
        <f t="shared" si="131"/>
        <v>451485.19542045007</v>
      </c>
      <c r="M1046" cm="1">
        <f t="array" ref="M1046">SUM(COUNTIF(E1046:E4622,{"Petrol","Diesel","CNG","LPG","Electric"}))</f>
        <v>2533</v>
      </c>
      <c r="N1046">
        <f t="shared" si="132"/>
        <v>2533</v>
      </c>
      <c r="O1046" cm="1">
        <f t="array" ref="O1046">SUM(COUNTIF(F1046:F4622,{"Individual","Dealer","Trustmark Dealer"}))</f>
        <v>2533</v>
      </c>
      <c r="P1046">
        <f t="shared" si="133"/>
        <v>1745</v>
      </c>
      <c r="Q1046">
        <f t="shared" si="134"/>
        <v>0.59889459139360446</v>
      </c>
      <c r="R1046" s="16">
        <f t="shared" si="135"/>
        <v>1188907.9403743742</v>
      </c>
    </row>
    <row r="1047" spans="1:18" x14ac:dyDescent="0.3">
      <c r="A1047" t="s">
        <v>792</v>
      </c>
      <c r="B1047">
        <v>2013</v>
      </c>
      <c r="C1047" s="1">
        <v>170000</v>
      </c>
      <c r="D1047">
        <v>60400</v>
      </c>
      <c r="E1047" t="s">
        <v>14</v>
      </c>
      <c r="F1047" t="s">
        <v>25</v>
      </c>
      <c r="G1047" t="s">
        <v>12</v>
      </c>
      <c r="H1047" t="s">
        <v>121</v>
      </c>
      <c r="I1047">
        <f t="shared" si="128"/>
        <v>2532</v>
      </c>
      <c r="J1047">
        <f t="shared" si="129"/>
        <v>13</v>
      </c>
      <c r="K1047" t="str">
        <f t="shared" si="130"/>
        <v>budget</v>
      </c>
      <c r="L1047" s="1">
        <f t="shared" si="131"/>
        <v>451422.59083728277</v>
      </c>
      <c r="M1047" cm="1">
        <f t="array" ref="M1047">SUM(COUNTIF(E1047:E4623,{"Petrol","Diesel","CNG","LPG","Electric"}))</f>
        <v>2532</v>
      </c>
      <c r="N1047">
        <f t="shared" si="132"/>
        <v>2532</v>
      </c>
      <c r="O1047" cm="1">
        <f t="array" ref="O1047">SUM(COUNTIF(F1047:F4623,{"Individual","Dealer","Trustmark Dealer"}))</f>
        <v>2532</v>
      </c>
      <c r="P1047">
        <f t="shared" si="133"/>
        <v>1745</v>
      </c>
      <c r="Q1047">
        <f t="shared" si="134"/>
        <v>0.59913112164297</v>
      </c>
      <c r="R1047" s="16">
        <f t="shared" si="135"/>
        <v>1188883.0007239545</v>
      </c>
    </row>
    <row r="1048" spans="1:18" x14ac:dyDescent="0.3">
      <c r="A1048" t="s">
        <v>467</v>
      </c>
      <c r="B1048">
        <v>2008</v>
      </c>
      <c r="C1048" s="1">
        <v>150000</v>
      </c>
      <c r="D1048">
        <v>70950</v>
      </c>
      <c r="E1048" t="s">
        <v>14</v>
      </c>
      <c r="F1048" t="s">
        <v>25</v>
      </c>
      <c r="G1048" t="s">
        <v>12</v>
      </c>
      <c r="H1048" t="s">
        <v>126</v>
      </c>
      <c r="I1048">
        <f t="shared" si="128"/>
        <v>2531</v>
      </c>
      <c r="J1048">
        <f t="shared" si="129"/>
        <v>18</v>
      </c>
      <c r="K1048" t="str">
        <f t="shared" si="130"/>
        <v>budget</v>
      </c>
      <c r="L1048" s="1">
        <f t="shared" si="131"/>
        <v>451533.78111418412</v>
      </c>
      <c r="M1048" cm="1">
        <f t="array" ref="M1048">SUM(COUNTIF(E1048:E4624,{"Petrol","Diesel","CNG","LPG","Electric"}))</f>
        <v>2531</v>
      </c>
      <c r="N1048">
        <f t="shared" si="132"/>
        <v>2531</v>
      </c>
      <c r="O1048" cm="1">
        <f t="array" ref="O1048">SUM(COUNTIF(F1048:F4624,{"Individual","Dealer","Trustmark Dealer"}))</f>
        <v>2531</v>
      </c>
      <c r="P1048">
        <f t="shared" si="133"/>
        <v>1744</v>
      </c>
      <c r="Q1048">
        <f t="shared" si="134"/>
        <v>0.59897273804820228</v>
      </c>
      <c r="R1048" s="16">
        <f t="shared" si="135"/>
        <v>1189202.0408395233</v>
      </c>
    </row>
    <row r="1049" spans="1:18" x14ac:dyDescent="0.3">
      <c r="A1049" t="s">
        <v>397</v>
      </c>
      <c r="B1049">
        <v>2015</v>
      </c>
      <c r="C1049" s="1">
        <v>375000</v>
      </c>
      <c r="D1049">
        <v>72000</v>
      </c>
      <c r="E1049" t="s">
        <v>14</v>
      </c>
      <c r="F1049" t="s">
        <v>25</v>
      </c>
      <c r="G1049" t="s">
        <v>12</v>
      </c>
      <c r="H1049" t="s">
        <v>121</v>
      </c>
      <c r="I1049">
        <f t="shared" si="128"/>
        <v>2530</v>
      </c>
      <c r="J1049">
        <f t="shared" si="129"/>
        <v>11</v>
      </c>
      <c r="K1049" t="str">
        <f t="shared" si="130"/>
        <v>budget</v>
      </c>
      <c r="L1049" s="1">
        <f t="shared" si="131"/>
        <v>451652.96442687744</v>
      </c>
      <c r="M1049" cm="1">
        <f t="array" ref="M1049">SUM(COUNTIF(E1049:E4625,{"Petrol","Diesel","CNG","LPG","Electric"}))</f>
        <v>2530</v>
      </c>
      <c r="N1049">
        <f t="shared" si="132"/>
        <v>2530</v>
      </c>
      <c r="O1049" cm="1">
        <f t="array" ref="O1049">SUM(COUNTIF(F1049:F4625,{"Individual","Dealer","Trustmark Dealer"}))</f>
        <v>2530</v>
      </c>
      <c r="P1049">
        <f t="shared" si="133"/>
        <v>1743</v>
      </c>
      <c r="Q1049">
        <f t="shared" si="134"/>
        <v>0.59920948616600789</v>
      </c>
      <c r="R1049" s="16">
        <f t="shared" si="135"/>
        <v>1189537.2296876675</v>
      </c>
    </row>
    <row r="1050" spans="1:18" x14ac:dyDescent="0.3">
      <c r="A1050" t="s">
        <v>459</v>
      </c>
      <c r="B1050">
        <v>2013</v>
      </c>
      <c r="C1050" s="1">
        <v>390000</v>
      </c>
      <c r="D1050">
        <v>90000</v>
      </c>
      <c r="E1050" t="s">
        <v>14</v>
      </c>
      <c r="F1050" t="s">
        <v>25</v>
      </c>
      <c r="G1050" t="s">
        <v>12</v>
      </c>
      <c r="H1050" t="s">
        <v>121</v>
      </c>
      <c r="I1050">
        <f t="shared" si="128"/>
        <v>2529</v>
      </c>
      <c r="J1050">
        <f t="shared" si="129"/>
        <v>13</v>
      </c>
      <c r="K1050" t="str">
        <f t="shared" si="130"/>
        <v>budget</v>
      </c>
      <c r="L1050" s="1">
        <f t="shared" si="131"/>
        <v>451683.27402135229</v>
      </c>
      <c r="M1050" cm="1">
        <f t="array" ref="M1050">SUM(COUNTIF(E1050:E4626,{"Petrol","Diesel","CNG","LPG","Electric"}))</f>
        <v>2529</v>
      </c>
      <c r="N1050">
        <f t="shared" si="132"/>
        <v>2529</v>
      </c>
      <c r="O1050" cm="1">
        <f t="array" ref="O1050">SUM(COUNTIF(F1050:F4626,{"Individual","Dealer","Trustmark Dealer"}))</f>
        <v>2529</v>
      </c>
      <c r="P1050">
        <f t="shared" si="133"/>
        <v>1742</v>
      </c>
      <c r="Q1050">
        <f t="shared" si="134"/>
        <v>0.5990510083036773</v>
      </c>
      <c r="R1050" s="16">
        <f t="shared" si="135"/>
        <v>1189696.7492936002</v>
      </c>
    </row>
    <row r="1051" spans="1:18" x14ac:dyDescent="0.3">
      <c r="A1051" t="s">
        <v>424</v>
      </c>
      <c r="B1051">
        <v>2017</v>
      </c>
      <c r="C1051" s="1">
        <v>600000</v>
      </c>
      <c r="D1051">
        <v>10000</v>
      </c>
      <c r="E1051" t="s">
        <v>10</v>
      </c>
      <c r="F1051" t="s">
        <v>25</v>
      </c>
      <c r="G1051" t="s">
        <v>12</v>
      </c>
      <c r="H1051" t="s">
        <v>121</v>
      </c>
      <c r="I1051">
        <f t="shared" si="128"/>
        <v>2528</v>
      </c>
      <c r="J1051">
        <f t="shared" si="129"/>
        <v>9</v>
      </c>
      <c r="K1051" t="str">
        <f t="shared" si="130"/>
        <v>medium</v>
      </c>
      <c r="L1051" s="1">
        <f t="shared" si="131"/>
        <v>451707.67405063292</v>
      </c>
      <c r="M1051" cm="1">
        <f t="array" ref="M1051">SUM(COUNTIF(E1051:E4627,{"Petrol","Diesel","CNG","LPG","Electric"}))</f>
        <v>2528</v>
      </c>
      <c r="N1051">
        <f t="shared" si="132"/>
        <v>2528</v>
      </c>
      <c r="O1051" cm="1">
        <f t="array" ref="O1051">SUM(COUNTIF(F1051:F4627,{"Individual","Dealer","Trustmark Dealer"}))</f>
        <v>2528</v>
      </c>
      <c r="P1051">
        <f t="shared" si="133"/>
        <v>1741</v>
      </c>
      <c r="Q1051">
        <f t="shared" si="134"/>
        <v>0.59889240506329111</v>
      </c>
      <c r="R1051" s="16">
        <f t="shared" si="135"/>
        <v>1189844.7634443699</v>
      </c>
    </row>
    <row r="1052" spans="1:18" x14ac:dyDescent="0.3">
      <c r="A1052" t="s">
        <v>354</v>
      </c>
      <c r="B1052">
        <v>2014</v>
      </c>
      <c r="C1052" s="1">
        <v>204999</v>
      </c>
      <c r="D1052">
        <v>25000</v>
      </c>
      <c r="E1052" t="s">
        <v>10</v>
      </c>
      <c r="F1052" t="s">
        <v>25</v>
      </c>
      <c r="G1052" t="s">
        <v>12</v>
      </c>
      <c r="H1052" t="s">
        <v>126</v>
      </c>
      <c r="I1052">
        <f t="shared" si="128"/>
        <v>2527</v>
      </c>
      <c r="J1052">
        <f t="shared" si="129"/>
        <v>12</v>
      </c>
      <c r="K1052" t="str">
        <f t="shared" si="130"/>
        <v>budget</v>
      </c>
      <c r="L1052" s="1">
        <f t="shared" si="131"/>
        <v>451648.99089829839</v>
      </c>
      <c r="M1052" cm="1">
        <f t="array" ref="M1052">SUM(COUNTIF(E1052:E4628,{"Petrol","Diesel","CNG","LPG","Electric"}))</f>
        <v>2527</v>
      </c>
      <c r="N1052">
        <f t="shared" si="132"/>
        <v>2527</v>
      </c>
      <c r="O1052" cm="1">
        <f t="array" ref="O1052">SUM(COUNTIF(F1052:F4628,{"Individual","Dealer","Trustmark Dealer"}))</f>
        <v>2527</v>
      </c>
      <c r="P1052">
        <f t="shared" si="133"/>
        <v>1741</v>
      </c>
      <c r="Q1052">
        <f t="shared" si="134"/>
        <v>0.59873367629600316</v>
      </c>
      <c r="R1052" s="16">
        <f t="shared" si="135"/>
        <v>1189616.8469912296</v>
      </c>
    </row>
    <row r="1053" spans="1:18" x14ac:dyDescent="0.3">
      <c r="A1053" t="s">
        <v>467</v>
      </c>
      <c r="B1053">
        <v>2009</v>
      </c>
      <c r="C1053" s="1">
        <v>270000</v>
      </c>
      <c r="D1053">
        <v>80000</v>
      </c>
      <c r="E1053" t="s">
        <v>14</v>
      </c>
      <c r="F1053" t="s">
        <v>25</v>
      </c>
      <c r="G1053" t="s">
        <v>12</v>
      </c>
      <c r="H1053" t="s">
        <v>126</v>
      </c>
      <c r="I1053">
        <f t="shared" si="128"/>
        <v>2526</v>
      </c>
      <c r="J1053">
        <f t="shared" si="129"/>
        <v>17</v>
      </c>
      <c r="K1053" t="str">
        <f t="shared" si="130"/>
        <v>budget</v>
      </c>
      <c r="L1053" s="1">
        <f t="shared" si="131"/>
        <v>451746.63539192401</v>
      </c>
      <c r="M1053" cm="1">
        <f t="array" ref="M1053">SUM(COUNTIF(E1053:E4629,{"Petrol","Diesel","CNG","LPG","Electric"}))</f>
        <v>2526</v>
      </c>
      <c r="N1053">
        <f t="shared" si="132"/>
        <v>2526</v>
      </c>
      <c r="O1053" cm="1">
        <f t="array" ref="O1053">SUM(COUNTIF(F1053:F4629,{"Individual","Dealer","Trustmark Dealer"}))</f>
        <v>2526</v>
      </c>
      <c r="P1053">
        <f t="shared" si="133"/>
        <v>1740</v>
      </c>
      <c r="Q1053">
        <f t="shared" si="134"/>
        <v>0.59897070467141722</v>
      </c>
      <c r="R1053" s="16">
        <f t="shared" si="135"/>
        <v>1189716.0824179349</v>
      </c>
    </row>
    <row r="1054" spans="1:18" x14ac:dyDescent="0.3">
      <c r="A1054" t="s">
        <v>394</v>
      </c>
      <c r="B1054">
        <v>2017</v>
      </c>
      <c r="C1054" s="1">
        <v>375000</v>
      </c>
      <c r="D1054">
        <v>10000</v>
      </c>
      <c r="E1054" t="s">
        <v>10</v>
      </c>
      <c r="F1054" t="s">
        <v>25</v>
      </c>
      <c r="G1054" t="s">
        <v>12</v>
      </c>
      <c r="H1054" t="s">
        <v>121</v>
      </c>
      <c r="I1054">
        <f t="shared" si="128"/>
        <v>2525</v>
      </c>
      <c r="J1054">
        <f t="shared" si="129"/>
        <v>9</v>
      </c>
      <c r="K1054" t="str">
        <f t="shared" si="130"/>
        <v>budget</v>
      </c>
      <c r="L1054" s="1">
        <f t="shared" si="131"/>
        <v>451818.61425742577</v>
      </c>
      <c r="M1054" cm="1">
        <f t="array" ref="M1054">SUM(COUNTIF(E1054:E4630,{"Petrol","Diesel","CNG","LPG","Electric"}))</f>
        <v>2525</v>
      </c>
      <c r="N1054">
        <f t="shared" si="132"/>
        <v>2525</v>
      </c>
      <c r="O1054" cm="1">
        <f t="array" ref="O1054">SUM(COUNTIF(F1054:F4630,{"Individual","Dealer","Trustmark Dealer"}))</f>
        <v>2525</v>
      </c>
      <c r="P1054">
        <f t="shared" si="133"/>
        <v>1739</v>
      </c>
      <c r="Q1054">
        <f t="shared" si="134"/>
        <v>0.59920792079207919</v>
      </c>
      <c r="R1054" s="16">
        <f t="shared" si="135"/>
        <v>1189958.4463948233</v>
      </c>
    </row>
    <row r="1055" spans="1:18" x14ac:dyDescent="0.3">
      <c r="A1055" t="s">
        <v>724</v>
      </c>
      <c r="B1055">
        <v>2020</v>
      </c>
      <c r="C1055" s="1">
        <v>700000</v>
      </c>
      <c r="D1055">
        <v>1100</v>
      </c>
      <c r="E1055" t="s">
        <v>10</v>
      </c>
      <c r="F1055" t="s">
        <v>25</v>
      </c>
      <c r="G1055" t="s">
        <v>12</v>
      </c>
      <c r="H1055" t="s">
        <v>121</v>
      </c>
      <c r="I1055">
        <f t="shared" si="128"/>
        <v>2524</v>
      </c>
      <c r="J1055">
        <f t="shared" si="129"/>
        <v>6</v>
      </c>
      <c r="K1055" t="str">
        <f t="shared" si="130"/>
        <v>medium</v>
      </c>
      <c r="L1055" s="1">
        <f t="shared" si="131"/>
        <v>451849.04952456418</v>
      </c>
      <c r="M1055" cm="1">
        <f t="array" ref="M1055">SUM(COUNTIF(E1055:E4631,{"Petrol","Diesel","CNG","LPG","Electric"}))</f>
        <v>2524</v>
      </c>
      <c r="N1055">
        <f t="shared" si="132"/>
        <v>2524</v>
      </c>
      <c r="O1055" cm="1">
        <f t="array" ref="O1055">SUM(COUNTIF(F1055:F4631,{"Individual","Dealer","Trustmark Dealer"}))</f>
        <v>2524</v>
      </c>
      <c r="P1055">
        <f t="shared" si="133"/>
        <v>1739</v>
      </c>
      <c r="Q1055">
        <f t="shared" si="134"/>
        <v>0.59904912836767032</v>
      </c>
      <c r="R1055" s="16">
        <f t="shared" si="135"/>
        <v>1189916.766859581</v>
      </c>
    </row>
    <row r="1056" spans="1:18" x14ac:dyDescent="0.3">
      <c r="A1056" t="s">
        <v>793</v>
      </c>
      <c r="B1056">
        <v>2017</v>
      </c>
      <c r="C1056" s="1">
        <v>455000</v>
      </c>
      <c r="D1056">
        <v>40000</v>
      </c>
      <c r="E1056" t="s">
        <v>10</v>
      </c>
      <c r="F1056" t="s">
        <v>25</v>
      </c>
      <c r="G1056" t="s">
        <v>12</v>
      </c>
      <c r="H1056" t="s">
        <v>121</v>
      </c>
      <c r="I1056">
        <f t="shared" si="128"/>
        <v>2523</v>
      </c>
      <c r="J1056">
        <f t="shared" si="129"/>
        <v>9</v>
      </c>
      <c r="K1056" t="str">
        <f t="shared" si="130"/>
        <v>budget</v>
      </c>
      <c r="L1056" s="1">
        <f t="shared" si="131"/>
        <v>451750.69401506142</v>
      </c>
      <c r="M1056" cm="1">
        <f t="array" ref="M1056">SUM(COUNTIF(E1056:E4632,{"Petrol","Diesel","CNG","LPG","Electric"}))</f>
        <v>2523</v>
      </c>
      <c r="N1056">
        <f t="shared" si="132"/>
        <v>2523</v>
      </c>
      <c r="O1056" cm="1">
        <f t="array" ref="O1056">SUM(COUNTIF(F1056:F4632,{"Individual","Dealer","Trustmark Dealer"}))</f>
        <v>2523</v>
      </c>
      <c r="P1056">
        <f t="shared" si="133"/>
        <v>1739</v>
      </c>
      <c r="Q1056">
        <f t="shared" si="134"/>
        <v>0.59889021006738008</v>
      </c>
      <c r="R1056" s="16">
        <f t="shared" si="135"/>
        <v>1189605.0845344132</v>
      </c>
    </row>
    <row r="1057" spans="1:18" x14ac:dyDescent="0.3">
      <c r="A1057" t="s">
        <v>238</v>
      </c>
      <c r="B1057">
        <v>2017</v>
      </c>
      <c r="C1057" s="1">
        <v>375000</v>
      </c>
      <c r="D1057">
        <v>10000</v>
      </c>
      <c r="E1057" t="s">
        <v>10</v>
      </c>
      <c r="F1057" t="s">
        <v>25</v>
      </c>
      <c r="G1057" t="s">
        <v>12</v>
      </c>
      <c r="H1057" t="s">
        <v>121</v>
      </c>
      <c r="I1057">
        <f t="shared" si="128"/>
        <v>2522</v>
      </c>
      <c r="J1057">
        <f t="shared" si="129"/>
        <v>9</v>
      </c>
      <c r="K1057" t="str">
        <f t="shared" si="130"/>
        <v>budget</v>
      </c>
      <c r="L1057" s="1">
        <f t="shared" si="131"/>
        <v>451749.40563045203</v>
      </c>
      <c r="M1057" cm="1">
        <f t="array" ref="M1057">SUM(COUNTIF(E1057:E4633,{"Petrol","Diesel","CNG","LPG","Electric"}))</f>
        <v>2522</v>
      </c>
      <c r="N1057">
        <f t="shared" si="132"/>
        <v>2522</v>
      </c>
      <c r="O1057" cm="1">
        <f t="array" ref="O1057">SUM(COUNTIF(F1057:F4633,{"Individual","Dealer","Trustmark Dealer"}))</f>
        <v>2522</v>
      </c>
      <c r="P1057">
        <f t="shared" si="133"/>
        <v>1739</v>
      </c>
      <c r="Q1057">
        <f t="shared" si="134"/>
        <v>0.598731165741475</v>
      </c>
      <c r="R1057" s="16">
        <f t="shared" si="135"/>
        <v>1189496.5415570007</v>
      </c>
    </row>
    <row r="1058" spans="1:18" x14ac:dyDescent="0.3">
      <c r="A1058" t="s">
        <v>685</v>
      </c>
      <c r="B1058">
        <v>2014</v>
      </c>
      <c r="C1058" s="1">
        <v>341000</v>
      </c>
      <c r="D1058">
        <v>31491</v>
      </c>
      <c r="E1058" t="s">
        <v>10</v>
      </c>
      <c r="F1058" t="s">
        <v>25</v>
      </c>
      <c r="G1058" t="s">
        <v>12</v>
      </c>
      <c r="H1058" t="s">
        <v>121</v>
      </c>
      <c r="I1058">
        <f t="shared" si="128"/>
        <v>2521</v>
      </c>
      <c r="J1058">
        <f t="shared" si="129"/>
        <v>12</v>
      </c>
      <c r="K1058" t="str">
        <f t="shared" si="130"/>
        <v>budget</v>
      </c>
      <c r="L1058" s="1">
        <f t="shared" si="131"/>
        <v>451779.84966283222</v>
      </c>
      <c r="M1058" cm="1">
        <f t="array" ref="M1058">SUM(COUNTIF(E1058:E4634,{"Petrol","Diesel","CNG","LPG","Electric"}))</f>
        <v>2521</v>
      </c>
      <c r="N1058">
        <f t="shared" si="132"/>
        <v>2521</v>
      </c>
      <c r="O1058" cm="1">
        <f t="array" ref="O1058">SUM(COUNTIF(F1058:F4634,{"Individual","Dealer","Trustmark Dealer"}))</f>
        <v>2521</v>
      </c>
      <c r="P1058">
        <f t="shared" si="133"/>
        <v>1739</v>
      </c>
      <c r="Q1058">
        <f t="shared" si="134"/>
        <v>0.59857199523998417</v>
      </c>
      <c r="R1058" s="16">
        <f t="shared" si="135"/>
        <v>1189454.3737160652</v>
      </c>
    </row>
    <row r="1059" spans="1:18" x14ac:dyDescent="0.3">
      <c r="A1059" t="s">
        <v>219</v>
      </c>
      <c r="B1059">
        <v>2014</v>
      </c>
      <c r="C1059" s="1">
        <v>200000</v>
      </c>
      <c r="D1059">
        <v>107143</v>
      </c>
      <c r="E1059" t="s">
        <v>14</v>
      </c>
      <c r="F1059" t="s">
        <v>25</v>
      </c>
      <c r="G1059" t="s">
        <v>12</v>
      </c>
      <c r="H1059" t="s">
        <v>126</v>
      </c>
      <c r="I1059">
        <f t="shared" si="128"/>
        <v>2520</v>
      </c>
      <c r="J1059">
        <f t="shared" si="129"/>
        <v>12</v>
      </c>
      <c r="K1059" t="str">
        <f t="shared" si="130"/>
        <v>budget</v>
      </c>
      <c r="L1059" s="1">
        <f t="shared" si="131"/>
        <v>451823.8099206349</v>
      </c>
      <c r="M1059" cm="1">
        <f t="array" ref="M1059">SUM(COUNTIF(E1059:E4635,{"Petrol","Diesel","CNG","LPG","Electric"}))</f>
        <v>2520</v>
      </c>
      <c r="N1059">
        <f t="shared" si="132"/>
        <v>2520</v>
      </c>
      <c r="O1059" cm="1">
        <f t="array" ref="O1059">SUM(COUNTIF(F1059:F4635,{"Individual","Dealer","Trustmark Dealer"}))</f>
        <v>2520</v>
      </c>
      <c r="P1059">
        <f t="shared" si="133"/>
        <v>1738</v>
      </c>
      <c r="Q1059">
        <f t="shared" si="134"/>
        <v>0.5984126984126984</v>
      </c>
      <c r="R1059" s="16">
        <f t="shared" si="135"/>
        <v>1189440.445395794</v>
      </c>
    </row>
    <row r="1060" spans="1:18" x14ac:dyDescent="0.3">
      <c r="A1060" t="s">
        <v>794</v>
      </c>
      <c r="B1060">
        <v>2017</v>
      </c>
      <c r="C1060" s="1">
        <v>450000</v>
      </c>
      <c r="D1060">
        <v>15000</v>
      </c>
      <c r="E1060" t="s">
        <v>10</v>
      </c>
      <c r="F1060" t="s">
        <v>25</v>
      </c>
      <c r="G1060" t="s">
        <v>19</v>
      </c>
      <c r="H1060" t="s">
        <v>121</v>
      </c>
      <c r="I1060">
        <f t="shared" si="128"/>
        <v>2519</v>
      </c>
      <c r="J1060">
        <f t="shared" si="129"/>
        <v>9</v>
      </c>
      <c r="K1060" t="str">
        <f t="shared" si="130"/>
        <v>budget</v>
      </c>
      <c r="L1060" s="1">
        <f t="shared" si="131"/>
        <v>451923.77967447398</v>
      </c>
      <c r="M1060" cm="1">
        <f t="array" ref="M1060">SUM(COUNTIF(E1060:E4636,{"Petrol","Diesel","CNG","LPG","Electric"}))</f>
        <v>2519</v>
      </c>
      <c r="N1060">
        <f t="shared" si="132"/>
        <v>2519</v>
      </c>
      <c r="O1060" cm="1">
        <f t="array" ref="O1060">SUM(COUNTIF(F1060:F4636,{"Individual","Dealer","Trustmark Dealer"}))</f>
        <v>2519</v>
      </c>
      <c r="P1060">
        <f t="shared" si="133"/>
        <v>1737</v>
      </c>
      <c r="Q1060">
        <f t="shared" si="134"/>
        <v>0.59865025803890437</v>
      </c>
      <c r="R1060" s="16">
        <f t="shared" si="135"/>
        <v>1189738.1349048284</v>
      </c>
    </row>
    <row r="1061" spans="1:18" x14ac:dyDescent="0.3">
      <c r="A1061" t="s">
        <v>334</v>
      </c>
      <c r="B1061">
        <v>2012</v>
      </c>
      <c r="C1061" s="1">
        <v>170000</v>
      </c>
      <c r="D1061">
        <v>50000</v>
      </c>
      <c r="E1061" t="s">
        <v>10</v>
      </c>
      <c r="F1061" t="s">
        <v>25</v>
      </c>
      <c r="G1061" t="s">
        <v>12</v>
      </c>
      <c r="H1061" t="s">
        <v>126</v>
      </c>
      <c r="I1061">
        <f t="shared" si="128"/>
        <v>2518</v>
      </c>
      <c r="J1061">
        <f t="shared" si="129"/>
        <v>14</v>
      </c>
      <c r="K1061" t="str">
        <f t="shared" si="130"/>
        <v>budget</v>
      </c>
      <c r="L1061" s="1">
        <f t="shared" si="131"/>
        <v>451924.54368546465</v>
      </c>
      <c r="M1061" cm="1">
        <f t="array" ref="M1061">SUM(COUNTIF(E1061:E4637,{"Petrol","Diesel","CNG","LPG","Electric"}))</f>
        <v>2518</v>
      </c>
      <c r="N1061">
        <f t="shared" si="132"/>
        <v>2518</v>
      </c>
      <c r="O1061" cm="1">
        <f t="array" ref="O1061">SUM(COUNTIF(F1061:F4637,{"Individual","Dealer","Trustmark Dealer"}))</f>
        <v>2518</v>
      </c>
      <c r="P1061">
        <f t="shared" si="133"/>
        <v>1737</v>
      </c>
      <c r="Q1061">
        <f t="shared" si="134"/>
        <v>0.59849086576648136</v>
      </c>
      <c r="R1061" s="16">
        <f t="shared" si="135"/>
        <v>1189633.3500373568</v>
      </c>
    </row>
    <row r="1062" spans="1:18" x14ac:dyDescent="0.3">
      <c r="A1062" t="s">
        <v>795</v>
      </c>
      <c r="B1062">
        <v>2017</v>
      </c>
      <c r="C1062" s="1">
        <v>1900000</v>
      </c>
      <c r="D1062">
        <v>100000</v>
      </c>
      <c r="E1062" t="s">
        <v>14</v>
      </c>
      <c r="F1062" t="s">
        <v>25</v>
      </c>
      <c r="G1062" t="s">
        <v>12</v>
      </c>
      <c r="H1062" t="s">
        <v>121</v>
      </c>
      <c r="I1062">
        <f t="shared" si="128"/>
        <v>2517</v>
      </c>
      <c r="J1062">
        <f t="shared" si="129"/>
        <v>9</v>
      </c>
      <c r="K1062" t="str">
        <f t="shared" si="130"/>
        <v>premimum</v>
      </c>
      <c r="L1062" s="1">
        <f t="shared" si="131"/>
        <v>452036.5518474374</v>
      </c>
      <c r="M1062" cm="1">
        <f t="array" ref="M1062">SUM(COUNTIF(E1062:E4638,{"Petrol","Diesel","CNG","LPG","Electric"}))</f>
        <v>2517</v>
      </c>
      <c r="N1062">
        <f t="shared" si="132"/>
        <v>2517</v>
      </c>
      <c r="O1062" cm="1">
        <f t="array" ref="O1062">SUM(COUNTIF(F1062:F4638,{"Individual","Dealer","Trustmark Dealer"}))</f>
        <v>2517</v>
      </c>
      <c r="P1062">
        <f t="shared" si="133"/>
        <v>1736</v>
      </c>
      <c r="Q1062">
        <f t="shared" si="134"/>
        <v>0.59872864521255464</v>
      </c>
      <c r="R1062" s="16">
        <f t="shared" si="135"/>
        <v>1189761.9183227336</v>
      </c>
    </row>
    <row r="1063" spans="1:18" x14ac:dyDescent="0.3">
      <c r="A1063" t="s">
        <v>796</v>
      </c>
      <c r="B1063">
        <v>2016</v>
      </c>
      <c r="C1063" s="1">
        <v>500000</v>
      </c>
      <c r="D1063">
        <v>60000</v>
      </c>
      <c r="E1063" t="s">
        <v>14</v>
      </c>
      <c r="F1063" t="s">
        <v>25</v>
      </c>
      <c r="G1063" t="s">
        <v>12</v>
      </c>
      <c r="H1063" t="s">
        <v>121</v>
      </c>
      <c r="I1063">
        <f t="shared" si="128"/>
        <v>2516</v>
      </c>
      <c r="J1063">
        <f t="shared" si="129"/>
        <v>10</v>
      </c>
      <c r="K1063" t="str">
        <f t="shared" si="130"/>
        <v>budget</v>
      </c>
      <c r="L1063" s="1">
        <f t="shared" si="131"/>
        <v>451461.04968203499</v>
      </c>
      <c r="M1063" cm="1">
        <f t="array" ref="M1063">SUM(COUNTIF(E1063:E4639,{"Petrol","Diesel","CNG","LPG","Electric"}))</f>
        <v>2516</v>
      </c>
      <c r="N1063">
        <f t="shared" si="132"/>
        <v>2516</v>
      </c>
      <c r="O1063" cm="1">
        <f t="array" ref="O1063">SUM(COUNTIF(F1063:F4639,{"Individual","Dealer","Trustmark Dealer"}))</f>
        <v>2516</v>
      </c>
      <c r="P1063">
        <f t="shared" si="133"/>
        <v>1736</v>
      </c>
      <c r="Q1063">
        <f t="shared" si="134"/>
        <v>0.59856915739268679</v>
      </c>
      <c r="R1063" s="16">
        <f t="shared" si="135"/>
        <v>1188724.6474068018</v>
      </c>
    </row>
    <row r="1064" spans="1:18" x14ac:dyDescent="0.3">
      <c r="A1064" t="s">
        <v>440</v>
      </c>
      <c r="B1064">
        <v>2016</v>
      </c>
      <c r="C1064" s="1">
        <v>819999</v>
      </c>
      <c r="D1064">
        <v>85000</v>
      </c>
      <c r="E1064" t="s">
        <v>14</v>
      </c>
      <c r="F1064" t="s">
        <v>25</v>
      </c>
      <c r="G1064" t="s">
        <v>12</v>
      </c>
      <c r="H1064" t="s">
        <v>121</v>
      </c>
      <c r="I1064">
        <f t="shared" si="128"/>
        <v>2515</v>
      </c>
      <c r="J1064">
        <f t="shared" si="129"/>
        <v>10</v>
      </c>
      <c r="K1064" t="str">
        <f t="shared" si="130"/>
        <v>medium</v>
      </c>
      <c r="L1064" s="1">
        <f t="shared" si="131"/>
        <v>451441.74990059645</v>
      </c>
      <c r="M1064" cm="1">
        <f t="array" ref="M1064">SUM(COUNTIF(E1064:E4640,{"Petrol","Diesel","CNG","LPG","Electric"}))</f>
        <v>2515</v>
      </c>
      <c r="N1064">
        <f t="shared" si="132"/>
        <v>2515</v>
      </c>
      <c r="O1064" cm="1">
        <f t="array" ref="O1064">SUM(COUNTIF(F1064:F4640,{"Individual","Dealer","Trustmark Dealer"}))</f>
        <v>2515</v>
      </c>
      <c r="P1064">
        <f t="shared" si="133"/>
        <v>1736</v>
      </c>
      <c r="Q1064">
        <f t="shared" si="134"/>
        <v>0.59840954274353875</v>
      </c>
      <c r="R1064" s="16">
        <f t="shared" si="135"/>
        <v>1188786.3744925745</v>
      </c>
    </row>
    <row r="1065" spans="1:18" x14ac:dyDescent="0.3">
      <c r="A1065" t="s">
        <v>797</v>
      </c>
      <c r="B1065">
        <v>2014</v>
      </c>
      <c r="C1065" s="1">
        <v>351000</v>
      </c>
      <c r="D1065">
        <v>40000</v>
      </c>
      <c r="E1065" t="s">
        <v>10</v>
      </c>
      <c r="F1065" t="s">
        <v>25</v>
      </c>
      <c r="G1065" t="s">
        <v>12</v>
      </c>
      <c r="H1065" t="s">
        <v>126</v>
      </c>
      <c r="I1065">
        <f t="shared" si="128"/>
        <v>2514</v>
      </c>
      <c r="J1065">
        <f t="shared" si="129"/>
        <v>12</v>
      </c>
      <c r="K1065" t="str">
        <f t="shared" si="130"/>
        <v>budget</v>
      </c>
      <c r="L1065" s="1">
        <f t="shared" si="131"/>
        <v>451295.14797136036</v>
      </c>
      <c r="M1065" cm="1">
        <f t="array" ref="M1065">SUM(COUNTIF(E1065:E4641,{"Petrol","Diesel","CNG","LPG","Electric"}))</f>
        <v>2514</v>
      </c>
      <c r="N1065">
        <f t="shared" si="132"/>
        <v>2514</v>
      </c>
      <c r="O1065" cm="1">
        <f t="array" ref="O1065">SUM(COUNTIF(F1065:F4641,{"Individual","Dealer","Trustmark Dealer"}))</f>
        <v>2514</v>
      </c>
      <c r="P1065">
        <f t="shared" si="133"/>
        <v>1736</v>
      </c>
      <c r="Q1065">
        <f t="shared" si="134"/>
        <v>0.59824980111376291</v>
      </c>
      <c r="R1065" s="16">
        <f t="shared" si="135"/>
        <v>1188596.4292370188</v>
      </c>
    </row>
    <row r="1066" spans="1:18" x14ac:dyDescent="0.3">
      <c r="A1066" t="s">
        <v>766</v>
      </c>
      <c r="B1066">
        <v>2011</v>
      </c>
      <c r="C1066" s="1">
        <v>195000</v>
      </c>
      <c r="D1066">
        <v>80000</v>
      </c>
      <c r="E1066" t="s">
        <v>10</v>
      </c>
      <c r="F1066" t="s">
        <v>25</v>
      </c>
      <c r="G1066" t="s">
        <v>12</v>
      </c>
      <c r="H1066" t="s">
        <v>126</v>
      </c>
      <c r="I1066">
        <f t="shared" si="128"/>
        <v>2513</v>
      </c>
      <c r="J1066">
        <f t="shared" si="129"/>
        <v>15</v>
      </c>
      <c r="K1066" t="str">
        <f t="shared" si="130"/>
        <v>budget</v>
      </c>
      <c r="L1066" s="1">
        <f t="shared" si="131"/>
        <v>451335.05849582172</v>
      </c>
      <c r="M1066" cm="1">
        <f t="array" ref="M1066">SUM(COUNTIF(E1066:E4642,{"Petrol","Diesel","CNG","LPG","Electric"}))</f>
        <v>2513</v>
      </c>
      <c r="N1066">
        <f t="shared" si="132"/>
        <v>2513</v>
      </c>
      <c r="O1066" cm="1">
        <f t="array" ref="O1066">SUM(COUNTIF(F1066:F4642,{"Individual","Dealer","Trustmark Dealer"}))</f>
        <v>2513</v>
      </c>
      <c r="P1066">
        <f t="shared" si="133"/>
        <v>1735</v>
      </c>
      <c r="Q1066">
        <f t="shared" si="134"/>
        <v>0.59848786311181856</v>
      </c>
      <c r="R1066" s="16">
        <f t="shared" si="135"/>
        <v>1188574.1270186983</v>
      </c>
    </row>
    <row r="1067" spans="1:18" x14ac:dyDescent="0.3">
      <c r="A1067" t="s">
        <v>286</v>
      </c>
      <c r="B1067">
        <v>2008</v>
      </c>
      <c r="C1067" s="1">
        <v>250000</v>
      </c>
      <c r="D1067">
        <v>82000</v>
      </c>
      <c r="E1067" t="s">
        <v>14</v>
      </c>
      <c r="F1067" t="s">
        <v>25</v>
      </c>
      <c r="G1067" t="s">
        <v>12</v>
      </c>
      <c r="H1067" t="s">
        <v>126</v>
      </c>
      <c r="I1067">
        <f t="shared" si="128"/>
        <v>2512</v>
      </c>
      <c r="J1067">
        <f t="shared" si="129"/>
        <v>18</v>
      </c>
      <c r="K1067" t="str">
        <f t="shared" si="130"/>
        <v>budget</v>
      </c>
      <c r="L1067" s="1">
        <f t="shared" si="131"/>
        <v>451437.10270700639</v>
      </c>
      <c r="M1067" cm="1">
        <f t="array" ref="M1067">SUM(COUNTIF(E1067:E4643,{"Petrol","Diesel","CNG","LPG","Electric"}))</f>
        <v>2512</v>
      </c>
      <c r="N1067">
        <f t="shared" si="132"/>
        <v>2512</v>
      </c>
      <c r="O1067" cm="1">
        <f t="array" ref="O1067">SUM(COUNTIF(F1067:F4643,{"Individual","Dealer","Trustmark Dealer"}))</f>
        <v>2512</v>
      </c>
      <c r="P1067">
        <f t="shared" si="133"/>
        <v>1734</v>
      </c>
      <c r="Q1067">
        <f t="shared" si="134"/>
        <v>0.59872611464968151</v>
      </c>
      <c r="R1067" s="16">
        <f t="shared" si="135"/>
        <v>1188682.1133513914</v>
      </c>
    </row>
    <row r="1068" spans="1:18" x14ac:dyDescent="0.3">
      <c r="A1068" t="s">
        <v>566</v>
      </c>
      <c r="B1068">
        <v>2008</v>
      </c>
      <c r="C1068" s="1">
        <v>120000</v>
      </c>
      <c r="D1068">
        <v>70000</v>
      </c>
      <c r="E1068" t="s">
        <v>10</v>
      </c>
      <c r="F1068" t="s">
        <v>25</v>
      </c>
      <c r="G1068" t="s">
        <v>12</v>
      </c>
      <c r="H1068" t="s">
        <v>126</v>
      </c>
      <c r="I1068">
        <f t="shared" si="128"/>
        <v>2511</v>
      </c>
      <c r="J1068">
        <f t="shared" si="129"/>
        <v>18</v>
      </c>
      <c r="K1068" t="str">
        <f t="shared" si="130"/>
        <v>budget</v>
      </c>
      <c r="L1068" s="1">
        <f t="shared" si="131"/>
        <v>451517.32457188371</v>
      </c>
      <c r="M1068" cm="1">
        <f t="array" ref="M1068">SUM(COUNTIF(E1068:E4644,{"Petrol","Diesel","CNG","LPG","Electric"}))</f>
        <v>2511</v>
      </c>
      <c r="N1068">
        <f t="shared" si="132"/>
        <v>2511</v>
      </c>
      <c r="O1068" cm="1">
        <f t="array" ref="O1068">SUM(COUNTIF(F1068:F4644,{"Individual","Dealer","Trustmark Dealer"}))</f>
        <v>2511</v>
      </c>
      <c r="P1068">
        <f t="shared" si="133"/>
        <v>1733</v>
      </c>
      <c r="Q1068">
        <f t="shared" si="134"/>
        <v>0.59896455595380327</v>
      </c>
      <c r="R1068" s="16">
        <f t="shared" si="135"/>
        <v>1188940.6870796853</v>
      </c>
    </row>
    <row r="1069" spans="1:18" x14ac:dyDescent="0.3">
      <c r="A1069" t="s">
        <v>374</v>
      </c>
      <c r="B1069">
        <v>2009</v>
      </c>
      <c r="C1069" s="1">
        <v>180000</v>
      </c>
      <c r="D1069">
        <v>70000</v>
      </c>
      <c r="E1069" t="s">
        <v>10</v>
      </c>
      <c r="F1069" t="s">
        <v>25</v>
      </c>
      <c r="G1069" t="s">
        <v>12</v>
      </c>
      <c r="H1069" t="s">
        <v>154</v>
      </c>
      <c r="I1069">
        <f t="shared" si="128"/>
        <v>2510</v>
      </c>
      <c r="J1069">
        <f t="shared" si="129"/>
        <v>17</v>
      </c>
      <c r="K1069" t="str">
        <f t="shared" si="130"/>
        <v>budget</v>
      </c>
      <c r="L1069" s="1">
        <f t="shared" si="131"/>
        <v>451649.40318725101</v>
      </c>
      <c r="M1069" cm="1">
        <f t="array" ref="M1069">SUM(COUNTIF(E1069:E4645,{"Petrol","Diesel","CNG","LPG","Electric"}))</f>
        <v>2510</v>
      </c>
      <c r="N1069">
        <f t="shared" si="132"/>
        <v>2510</v>
      </c>
      <c r="O1069" cm="1">
        <f t="array" ref="O1069">SUM(COUNTIF(F1069:F4645,{"Individual","Dealer","Trustmark Dealer"}))</f>
        <v>2510</v>
      </c>
      <c r="P1069">
        <f t="shared" si="133"/>
        <v>1732</v>
      </c>
      <c r="Q1069">
        <f t="shared" si="134"/>
        <v>0.59920318725099597</v>
      </c>
      <c r="R1069" s="16">
        <f t="shared" si="135"/>
        <v>1189111.5630216305</v>
      </c>
    </row>
    <row r="1070" spans="1:18" x14ac:dyDescent="0.3">
      <c r="A1070" t="s">
        <v>798</v>
      </c>
      <c r="B1070">
        <v>2016</v>
      </c>
      <c r="C1070" s="1">
        <v>430000</v>
      </c>
      <c r="D1070">
        <v>20000</v>
      </c>
      <c r="E1070" t="s">
        <v>14</v>
      </c>
      <c r="F1070" t="s">
        <v>25</v>
      </c>
      <c r="G1070" t="s">
        <v>12</v>
      </c>
      <c r="H1070" t="s">
        <v>121</v>
      </c>
      <c r="I1070">
        <f t="shared" si="128"/>
        <v>2509</v>
      </c>
      <c r="J1070">
        <f t="shared" si="129"/>
        <v>10</v>
      </c>
      <c r="K1070" t="str">
        <f t="shared" si="130"/>
        <v>budget</v>
      </c>
      <c r="L1070" s="1">
        <f t="shared" si="131"/>
        <v>451757.67317656439</v>
      </c>
      <c r="M1070" cm="1">
        <f t="array" ref="M1070">SUM(COUNTIF(E1070:E4646,{"Petrol","Diesel","CNG","LPG","Electric"}))</f>
        <v>2509</v>
      </c>
      <c r="N1070">
        <f t="shared" si="132"/>
        <v>2509</v>
      </c>
      <c r="O1070" cm="1">
        <f t="array" ref="O1070">SUM(COUNTIF(F1070:F4646,{"Individual","Dealer","Trustmark Dealer"}))</f>
        <v>2509</v>
      </c>
      <c r="P1070">
        <f t="shared" si="133"/>
        <v>1731</v>
      </c>
      <c r="Q1070">
        <f t="shared" si="134"/>
        <v>0.59944200876843368</v>
      </c>
      <c r="R1070" s="16">
        <f t="shared" si="135"/>
        <v>1189232.5157433948</v>
      </c>
    </row>
    <row r="1071" spans="1:18" x14ac:dyDescent="0.3">
      <c r="A1071" t="s">
        <v>799</v>
      </c>
      <c r="B1071">
        <v>2012</v>
      </c>
      <c r="C1071" s="1">
        <v>75000</v>
      </c>
      <c r="D1071">
        <v>35000</v>
      </c>
      <c r="E1071" t="s">
        <v>10</v>
      </c>
      <c r="F1071" t="s">
        <v>25</v>
      </c>
      <c r="G1071" t="s">
        <v>12</v>
      </c>
      <c r="H1071" t="s">
        <v>126</v>
      </c>
      <c r="I1071">
        <f t="shared" si="128"/>
        <v>2508</v>
      </c>
      <c r="J1071">
        <f t="shared" si="129"/>
        <v>14</v>
      </c>
      <c r="K1071" t="str">
        <f t="shared" si="130"/>
        <v>budget</v>
      </c>
      <c r="L1071" s="1">
        <f t="shared" si="131"/>
        <v>451766.34848484851</v>
      </c>
      <c r="M1071" cm="1">
        <f t="array" ref="M1071">SUM(COUNTIF(E1071:E4647,{"Petrol","Diesel","CNG","LPG","Electric"}))</f>
        <v>2508</v>
      </c>
      <c r="N1071">
        <f t="shared" si="132"/>
        <v>2508</v>
      </c>
      <c r="O1071" cm="1">
        <f t="array" ref="O1071">SUM(COUNTIF(F1071:F4647,{"Individual","Dealer","Trustmark Dealer"}))</f>
        <v>2508</v>
      </c>
      <c r="P1071">
        <f t="shared" si="133"/>
        <v>1731</v>
      </c>
      <c r="Q1071">
        <f t="shared" si="134"/>
        <v>0.59928229665071775</v>
      </c>
      <c r="R1071" s="16">
        <f t="shared" si="135"/>
        <v>1189349.6530236639</v>
      </c>
    </row>
    <row r="1072" spans="1:18" x14ac:dyDescent="0.3">
      <c r="A1072" t="s">
        <v>213</v>
      </c>
      <c r="B1072">
        <v>2017</v>
      </c>
      <c r="C1072" s="1">
        <v>750000</v>
      </c>
      <c r="D1072">
        <v>80000</v>
      </c>
      <c r="E1072" t="s">
        <v>14</v>
      </c>
      <c r="F1072" t="s">
        <v>25</v>
      </c>
      <c r="G1072" t="s">
        <v>12</v>
      </c>
      <c r="H1072" t="s">
        <v>121</v>
      </c>
      <c r="I1072">
        <f t="shared" si="128"/>
        <v>2507</v>
      </c>
      <c r="J1072">
        <f t="shared" si="129"/>
        <v>9</v>
      </c>
      <c r="K1072" t="str">
        <f t="shared" si="130"/>
        <v>medium</v>
      </c>
      <c r="L1072" s="1">
        <f t="shared" si="131"/>
        <v>451916.63422417233</v>
      </c>
      <c r="M1072" cm="1">
        <f t="array" ref="M1072">SUM(COUNTIF(E1072:E4648,{"Petrol","Diesel","CNG","LPG","Electric"}))</f>
        <v>2507</v>
      </c>
      <c r="N1072">
        <f t="shared" si="132"/>
        <v>2507</v>
      </c>
      <c r="O1072" cm="1">
        <f t="array" ref="O1072">SUM(COUNTIF(F1072:F4648,{"Individual","Dealer","Trustmark Dealer"}))</f>
        <v>2507</v>
      </c>
      <c r="P1072">
        <f t="shared" si="133"/>
        <v>1730</v>
      </c>
      <c r="Q1072">
        <f t="shared" si="134"/>
        <v>0.59952134024730752</v>
      </c>
      <c r="R1072" s="16">
        <f t="shared" si="135"/>
        <v>1189558.7480447947</v>
      </c>
    </row>
    <row r="1073" spans="1:18" x14ac:dyDescent="0.3">
      <c r="A1073" t="s">
        <v>454</v>
      </c>
      <c r="B1073">
        <v>2011</v>
      </c>
      <c r="C1073" s="1">
        <v>60000</v>
      </c>
      <c r="D1073">
        <v>40000</v>
      </c>
      <c r="E1073" t="s">
        <v>10</v>
      </c>
      <c r="F1073" t="s">
        <v>25</v>
      </c>
      <c r="G1073" t="s">
        <v>12</v>
      </c>
      <c r="H1073" t="s">
        <v>121</v>
      </c>
      <c r="I1073">
        <f t="shared" si="128"/>
        <v>2506</v>
      </c>
      <c r="J1073">
        <f t="shared" si="129"/>
        <v>15</v>
      </c>
      <c r="K1073" t="str">
        <f t="shared" si="130"/>
        <v>budget</v>
      </c>
      <c r="L1073" s="1">
        <f t="shared" si="131"/>
        <v>451797.68635275337</v>
      </c>
      <c r="M1073" cm="1">
        <f t="array" ref="M1073">SUM(COUNTIF(E1073:E4649,{"Petrol","Diesel","CNG","LPG","Electric"}))</f>
        <v>2506</v>
      </c>
      <c r="N1073">
        <f t="shared" si="132"/>
        <v>2506</v>
      </c>
      <c r="O1073" cm="1">
        <f t="array" ref="O1073">SUM(COUNTIF(F1073:F4649,{"Individual","Dealer","Trustmark Dealer"}))</f>
        <v>2506</v>
      </c>
      <c r="P1073">
        <f t="shared" si="133"/>
        <v>1730</v>
      </c>
      <c r="Q1073">
        <f t="shared" si="134"/>
        <v>0.59936153232242617</v>
      </c>
      <c r="R1073" s="16">
        <f t="shared" si="135"/>
        <v>1189423.7041535813</v>
      </c>
    </row>
    <row r="1074" spans="1:18" x14ac:dyDescent="0.3">
      <c r="A1074" t="s">
        <v>326</v>
      </c>
      <c r="B1074">
        <v>2015</v>
      </c>
      <c r="C1074" s="1">
        <v>1500000</v>
      </c>
      <c r="D1074">
        <v>46412</v>
      </c>
      <c r="E1074" t="s">
        <v>14</v>
      </c>
      <c r="F1074" t="s">
        <v>25</v>
      </c>
      <c r="G1074" t="s">
        <v>12</v>
      </c>
      <c r="H1074" t="s">
        <v>121</v>
      </c>
      <c r="I1074">
        <f t="shared" si="128"/>
        <v>2505</v>
      </c>
      <c r="J1074">
        <f t="shared" si="129"/>
        <v>11</v>
      </c>
      <c r="K1074" t="str">
        <f t="shared" si="130"/>
        <v>premimum</v>
      </c>
      <c r="L1074" s="1">
        <f t="shared" si="131"/>
        <v>451954.09261477046</v>
      </c>
      <c r="M1074" cm="1">
        <f t="array" ref="M1074">SUM(COUNTIF(E1074:E4650,{"Petrol","Diesel","CNG","LPG","Electric"}))</f>
        <v>2505</v>
      </c>
      <c r="N1074">
        <f t="shared" si="132"/>
        <v>2505</v>
      </c>
      <c r="O1074" cm="1">
        <f t="array" ref="O1074">SUM(COUNTIF(F1074:F4650,{"Individual","Dealer","Trustmark Dealer"}))</f>
        <v>2505</v>
      </c>
      <c r="P1074">
        <f t="shared" si="133"/>
        <v>1729</v>
      </c>
      <c r="Q1074">
        <f t="shared" si="134"/>
        <v>0.59920159680638718</v>
      </c>
      <c r="R1074" s="16">
        <f t="shared" si="135"/>
        <v>1189645.7230557199</v>
      </c>
    </row>
    <row r="1075" spans="1:18" x14ac:dyDescent="0.3">
      <c r="A1075" t="s">
        <v>350</v>
      </c>
      <c r="B1075">
        <v>2011</v>
      </c>
      <c r="C1075" s="1">
        <v>390000</v>
      </c>
      <c r="D1075">
        <v>150000</v>
      </c>
      <c r="E1075" t="s">
        <v>14</v>
      </c>
      <c r="F1075" t="s">
        <v>25</v>
      </c>
      <c r="G1075" t="s">
        <v>12</v>
      </c>
      <c r="H1075" t="s">
        <v>151</v>
      </c>
      <c r="I1075">
        <f t="shared" si="128"/>
        <v>2504</v>
      </c>
      <c r="J1075">
        <f t="shared" si="129"/>
        <v>15</v>
      </c>
      <c r="K1075" t="str">
        <f t="shared" si="130"/>
        <v>budget</v>
      </c>
      <c r="L1075" s="1">
        <f t="shared" si="131"/>
        <v>451535.54392971244</v>
      </c>
      <c r="M1075" cm="1">
        <f t="array" ref="M1075">SUM(COUNTIF(E1075:E4651,{"Petrol","Diesel","CNG","LPG","Electric"}))</f>
        <v>2504</v>
      </c>
      <c r="N1075">
        <f t="shared" si="132"/>
        <v>2504</v>
      </c>
      <c r="O1075" cm="1">
        <f t="array" ref="O1075">SUM(COUNTIF(F1075:F4651,{"Individual","Dealer","Trustmark Dealer"}))</f>
        <v>2504</v>
      </c>
      <c r="P1075">
        <f t="shared" si="133"/>
        <v>1728</v>
      </c>
      <c r="Q1075">
        <f t="shared" si="134"/>
        <v>0.59904153354632583</v>
      </c>
      <c r="R1075" s="16">
        <f t="shared" si="135"/>
        <v>1188918.5165064305</v>
      </c>
    </row>
    <row r="1076" spans="1:18" x14ac:dyDescent="0.3">
      <c r="A1076" t="s">
        <v>800</v>
      </c>
      <c r="B1076">
        <v>2016</v>
      </c>
      <c r="C1076" s="1">
        <v>630000</v>
      </c>
      <c r="D1076">
        <v>50000</v>
      </c>
      <c r="E1076" t="s">
        <v>14</v>
      </c>
      <c r="F1076" t="s">
        <v>25</v>
      </c>
      <c r="G1076" t="s">
        <v>12</v>
      </c>
      <c r="H1076" t="s">
        <v>121</v>
      </c>
      <c r="I1076">
        <f t="shared" si="128"/>
        <v>2503</v>
      </c>
      <c r="J1076">
        <f t="shared" si="129"/>
        <v>10</v>
      </c>
      <c r="K1076" t="str">
        <f t="shared" si="130"/>
        <v>medium</v>
      </c>
      <c r="L1076" s="1">
        <f t="shared" si="131"/>
        <v>451560.12864562526</v>
      </c>
      <c r="M1076" cm="1">
        <f t="array" ref="M1076">SUM(COUNTIF(E1076:E4652,{"Petrol","Diesel","CNG","LPG","Electric"}))</f>
        <v>2503</v>
      </c>
      <c r="N1076">
        <f t="shared" si="132"/>
        <v>2503</v>
      </c>
      <c r="O1076" cm="1">
        <f t="array" ref="O1076">SUM(COUNTIF(F1076:F4652,{"Individual","Dealer","Trustmark Dealer"}))</f>
        <v>2503</v>
      </c>
      <c r="P1076">
        <f t="shared" si="133"/>
        <v>1727</v>
      </c>
      <c r="Q1076">
        <f t="shared" si="134"/>
        <v>0.59928086296444272</v>
      </c>
      <c r="R1076" s="16">
        <f t="shared" si="135"/>
        <v>1189066.9383828137</v>
      </c>
    </row>
    <row r="1077" spans="1:18" x14ac:dyDescent="0.3">
      <c r="A1077" t="s">
        <v>801</v>
      </c>
      <c r="B1077">
        <v>2018</v>
      </c>
      <c r="C1077" s="1">
        <v>1085000</v>
      </c>
      <c r="D1077">
        <v>15000</v>
      </c>
      <c r="E1077" t="s">
        <v>14</v>
      </c>
      <c r="F1077" t="s">
        <v>25</v>
      </c>
      <c r="G1077" t="s">
        <v>12</v>
      </c>
      <c r="H1077" t="s">
        <v>121</v>
      </c>
      <c r="I1077">
        <f t="shared" si="128"/>
        <v>2502</v>
      </c>
      <c r="J1077">
        <f t="shared" si="129"/>
        <v>8</v>
      </c>
      <c r="K1077" t="str">
        <f t="shared" si="130"/>
        <v>premimum</v>
      </c>
      <c r="L1077" s="1">
        <f t="shared" si="131"/>
        <v>451488.80975219823</v>
      </c>
      <c r="M1077" cm="1">
        <f t="array" ref="M1077">SUM(COUNTIF(E1077:E4653,{"Petrol","Diesel","CNG","LPG","Electric"}))</f>
        <v>2502</v>
      </c>
      <c r="N1077">
        <f t="shared" si="132"/>
        <v>2502</v>
      </c>
      <c r="O1077" cm="1">
        <f t="array" ref="O1077">SUM(COUNTIF(F1077:F4653,{"Individual","Dealer","Trustmark Dealer"}))</f>
        <v>2502</v>
      </c>
      <c r="P1077">
        <f t="shared" si="133"/>
        <v>1727</v>
      </c>
      <c r="Q1077">
        <f t="shared" si="134"/>
        <v>0.59912070343725021</v>
      </c>
      <c r="R1077" s="16">
        <f t="shared" si="135"/>
        <v>1189025.871598132</v>
      </c>
    </row>
    <row r="1078" spans="1:18" x14ac:dyDescent="0.3">
      <c r="A1078" t="s">
        <v>766</v>
      </c>
      <c r="B1078">
        <v>2012</v>
      </c>
      <c r="C1078" s="1">
        <v>190000</v>
      </c>
      <c r="D1078">
        <v>60000</v>
      </c>
      <c r="E1078" t="s">
        <v>10</v>
      </c>
      <c r="F1078" t="s">
        <v>25</v>
      </c>
      <c r="G1078" t="s">
        <v>12</v>
      </c>
      <c r="H1078" t="s">
        <v>126</v>
      </c>
      <c r="I1078">
        <f t="shared" si="128"/>
        <v>2501</v>
      </c>
      <c r="J1078">
        <f t="shared" si="129"/>
        <v>14</v>
      </c>
      <c r="K1078" t="str">
        <f t="shared" si="130"/>
        <v>budget</v>
      </c>
      <c r="L1078" s="1">
        <f t="shared" si="131"/>
        <v>451235.50659736106</v>
      </c>
      <c r="M1078" cm="1">
        <f t="array" ref="M1078">SUM(COUNTIF(E1078:E4654,{"Petrol","Diesel","CNG","LPG","Electric"}))</f>
        <v>2501</v>
      </c>
      <c r="N1078">
        <f t="shared" si="132"/>
        <v>2501</v>
      </c>
      <c r="O1078" cm="1">
        <f t="array" ref="O1078">SUM(COUNTIF(F1078:F4654,{"Individual","Dealer","Trustmark Dealer"}))</f>
        <v>2501</v>
      </c>
      <c r="P1078">
        <f t="shared" si="133"/>
        <v>1727</v>
      </c>
      <c r="Q1078">
        <f t="shared" si="134"/>
        <v>0.59896041583366655</v>
      </c>
      <c r="R1078" s="16">
        <f t="shared" si="135"/>
        <v>1188624.7714799303</v>
      </c>
    </row>
    <row r="1079" spans="1:18" x14ac:dyDescent="0.3">
      <c r="A1079" t="s">
        <v>802</v>
      </c>
      <c r="B1079">
        <v>2018</v>
      </c>
      <c r="C1079" s="1">
        <v>550000</v>
      </c>
      <c r="D1079">
        <v>25000</v>
      </c>
      <c r="E1079" t="s">
        <v>10</v>
      </c>
      <c r="F1079" t="s">
        <v>25</v>
      </c>
      <c r="G1079" t="s">
        <v>19</v>
      </c>
      <c r="H1079" t="s">
        <v>121</v>
      </c>
      <c r="I1079">
        <f t="shared" si="128"/>
        <v>2500</v>
      </c>
      <c r="J1079">
        <f t="shared" si="129"/>
        <v>8</v>
      </c>
      <c r="K1079" t="str">
        <f t="shared" si="130"/>
        <v>medium</v>
      </c>
      <c r="L1079" s="1">
        <f t="shared" si="131"/>
        <v>451340.00079999998</v>
      </c>
      <c r="M1079" cm="1">
        <f t="array" ref="M1079">SUM(COUNTIF(E1079:E4655,{"Petrol","Diesel","CNG","LPG","Electric"}))</f>
        <v>2500</v>
      </c>
      <c r="N1079">
        <f t="shared" si="132"/>
        <v>2500</v>
      </c>
      <c r="O1079" cm="1">
        <f t="array" ref="O1079">SUM(COUNTIF(F1079:F4655,{"Individual","Dealer","Trustmark Dealer"}))</f>
        <v>2500</v>
      </c>
      <c r="P1079">
        <f t="shared" si="133"/>
        <v>1726</v>
      </c>
      <c r="Q1079">
        <f t="shared" si="134"/>
        <v>0.59919999999999995</v>
      </c>
      <c r="R1079" s="16">
        <f t="shared" si="135"/>
        <v>1188738.1024943206</v>
      </c>
    </row>
    <row r="1080" spans="1:18" x14ac:dyDescent="0.3">
      <c r="A1080" t="s">
        <v>354</v>
      </c>
      <c r="B1080">
        <v>2012</v>
      </c>
      <c r="C1080" s="1">
        <v>200000</v>
      </c>
      <c r="D1080">
        <v>90000</v>
      </c>
      <c r="E1080" t="s">
        <v>10</v>
      </c>
      <c r="F1080" t="s">
        <v>25</v>
      </c>
      <c r="G1080" t="s">
        <v>12</v>
      </c>
      <c r="H1080" t="s">
        <v>154</v>
      </c>
      <c r="I1080">
        <f t="shared" si="128"/>
        <v>2499</v>
      </c>
      <c r="J1080">
        <f t="shared" si="129"/>
        <v>14</v>
      </c>
      <c r="K1080" t="str">
        <f t="shared" si="130"/>
        <v>budget</v>
      </c>
      <c r="L1080" s="1">
        <f t="shared" si="131"/>
        <v>451300.52100840339</v>
      </c>
      <c r="M1080" cm="1">
        <f t="array" ref="M1080">SUM(COUNTIF(E1080:E4656,{"Petrol","Diesel","CNG","LPG","Electric"}))</f>
        <v>2499</v>
      </c>
      <c r="N1080">
        <f t="shared" si="132"/>
        <v>2499</v>
      </c>
      <c r="O1080" cm="1">
        <f t="array" ref="O1080">SUM(COUNTIF(F1080:F4656,{"Individual","Dealer","Trustmark Dealer"}))</f>
        <v>2499</v>
      </c>
      <c r="P1080">
        <f t="shared" si="133"/>
        <v>1726</v>
      </c>
      <c r="Q1080">
        <f t="shared" si="134"/>
        <v>0.59903961584633858</v>
      </c>
      <c r="R1080" s="16">
        <f t="shared" si="135"/>
        <v>1188549.3568185589</v>
      </c>
    </row>
    <row r="1081" spans="1:18" x14ac:dyDescent="0.3">
      <c r="A1081" t="s">
        <v>363</v>
      </c>
      <c r="B1081">
        <v>2011</v>
      </c>
      <c r="C1081" s="1">
        <v>165000</v>
      </c>
      <c r="D1081">
        <v>60000</v>
      </c>
      <c r="E1081" t="s">
        <v>10</v>
      </c>
      <c r="F1081" t="s">
        <v>25</v>
      </c>
      <c r="G1081" t="s">
        <v>12</v>
      </c>
      <c r="H1081" t="s">
        <v>121</v>
      </c>
      <c r="I1081">
        <f t="shared" si="128"/>
        <v>2498</v>
      </c>
      <c r="J1081">
        <f t="shared" si="129"/>
        <v>15</v>
      </c>
      <c r="K1081" t="str">
        <f t="shared" si="130"/>
        <v>budget</v>
      </c>
      <c r="L1081" s="1">
        <f t="shared" si="131"/>
        <v>451401.12169735791</v>
      </c>
      <c r="M1081" cm="1">
        <f t="array" ref="M1081">SUM(COUNTIF(E1081:E4657,{"Petrol","Diesel","CNG","LPG","Electric"}))</f>
        <v>2498</v>
      </c>
      <c r="N1081">
        <f t="shared" si="132"/>
        <v>2498</v>
      </c>
      <c r="O1081" cm="1">
        <f t="array" ref="O1081">SUM(COUNTIF(F1081:F4657,{"Individual","Dealer","Trustmark Dealer"}))</f>
        <v>2498</v>
      </c>
      <c r="P1081">
        <f t="shared" si="133"/>
        <v>1725</v>
      </c>
      <c r="Q1081">
        <f t="shared" si="134"/>
        <v>0.59927942353883101</v>
      </c>
      <c r="R1081" s="16">
        <f t="shared" si="135"/>
        <v>1188654.4115702328</v>
      </c>
    </row>
    <row r="1082" spans="1:18" x14ac:dyDescent="0.3">
      <c r="A1082" t="s">
        <v>409</v>
      </c>
      <c r="B1082">
        <v>2013</v>
      </c>
      <c r="C1082" s="1">
        <v>260000</v>
      </c>
      <c r="D1082">
        <v>65000</v>
      </c>
      <c r="E1082" t="s">
        <v>14</v>
      </c>
      <c r="F1082" t="s">
        <v>25</v>
      </c>
      <c r="G1082" t="s">
        <v>12</v>
      </c>
      <c r="H1082" t="s">
        <v>121</v>
      </c>
      <c r="I1082">
        <f t="shared" si="128"/>
        <v>2497</v>
      </c>
      <c r="J1082">
        <f t="shared" si="129"/>
        <v>13</v>
      </c>
      <c r="K1082" t="str">
        <f t="shared" si="130"/>
        <v>budget</v>
      </c>
      <c r="L1082" s="1">
        <f t="shared" si="131"/>
        <v>451515.8197837405</v>
      </c>
      <c r="M1082" cm="1">
        <f t="array" ref="M1082">SUM(COUNTIF(E1082:E4658,{"Petrol","Diesel","CNG","LPG","Electric"}))</f>
        <v>2497</v>
      </c>
      <c r="N1082">
        <f t="shared" si="132"/>
        <v>2497</v>
      </c>
      <c r="O1082" cm="1">
        <f t="array" ref="O1082">SUM(COUNTIF(F1082:F4658,{"Individual","Dealer","Trustmark Dealer"}))</f>
        <v>2497</v>
      </c>
      <c r="P1082">
        <f t="shared" si="133"/>
        <v>1724</v>
      </c>
      <c r="Q1082">
        <f t="shared" si="134"/>
        <v>0.59911894273127753</v>
      </c>
      <c r="R1082" s="16">
        <f t="shared" si="135"/>
        <v>1188789.0795342731</v>
      </c>
    </row>
    <row r="1083" spans="1:18" x14ac:dyDescent="0.3">
      <c r="A1083" t="s">
        <v>277</v>
      </c>
      <c r="B1083">
        <v>2011</v>
      </c>
      <c r="C1083" s="1">
        <v>151000</v>
      </c>
      <c r="D1083">
        <v>40000</v>
      </c>
      <c r="E1083" t="s">
        <v>10</v>
      </c>
      <c r="F1083" t="s">
        <v>25</v>
      </c>
      <c r="G1083" t="s">
        <v>12</v>
      </c>
      <c r="H1083" t="s">
        <v>121</v>
      </c>
      <c r="I1083">
        <f t="shared" si="128"/>
        <v>2496</v>
      </c>
      <c r="J1083">
        <f t="shared" si="129"/>
        <v>15</v>
      </c>
      <c r="K1083" t="str">
        <f t="shared" si="130"/>
        <v>budget</v>
      </c>
      <c r="L1083" s="1">
        <f t="shared" si="131"/>
        <v>451592.54887820513</v>
      </c>
      <c r="M1083" cm="1">
        <f t="array" ref="M1083">SUM(COUNTIF(E1083:E4659,{"Petrol","Diesel","CNG","LPG","Electric"}))</f>
        <v>2496</v>
      </c>
      <c r="N1083">
        <f t="shared" si="132"/>
        <v>2496</v>
      </c>
      <c r="O1083" cm="1">
        <f t="array" ref="O1083">SUM(COUNTIF(F1083:F4659,{"Individual","Dealer","Trustmark Dealer"}))</f>
        <v>2496</v>
      </c>
      <c r="P1083">
        <f t="shared" si="133"/>
        <v>1723</v>
      </c>
      <c r="Q1083">
        <f t="shared" si="134"/>
        <v>0.59895833333333337</v>
      </c>
      <c r="R1083" s="16">
        <f t="shared" si="135"/>
        <v>1189040.5509123211</v>
      </c>
    </row>
    <row r="1084" spans="1:18" x14ac:dyDescent="0.3">
      <c r="A1084" t="s">
        <v>251</v>
      </c>
      <c r="B1084">
        <v>2018</v>
      </c>
      <c r="C1084" s="1">
        <v>780000</v>
      </c>
      <c r="D1084">
        <v>50000</v>
      </c>
      <c r="E1084" t="s">
        <v>14</v>
      </c>
      <c r="F1084" t="s">
        <v>25</v>
      </c>
      <c r="G1084" t="s">
        <v>12</v>
      </c>
      <c r="H1084" t="s">
        <v>121</v>
      </c>
      <c r="I1084">
        <f t="shared" si="128"/>
        <v>2495</v>
      </c>
      <c r="J1084">
        <f t="shared" si="129"/>
        <v>8</v>
      </c>
      <c r="K1084" t="str">
        <f t="shared" si="130"/>
        <v>medium</v>
      </c>
      <c r="L1084" s="1">
        <f t="shared" si="131"/>
        <v>451713.02685370739</v>
      </c>
      <c r="M1084" cm="1">
        <f t="array" ref="M1084">SUM(COUNTIF(E1084:E4660,{"Petrol","Diesel","CNG","LPG","Electric"}))</f>
        <v>2495</v>
      </c>
      <c r="N1084">
        <f t="shared" si="132"/>
        <v>2495</v>
      </c>
      <c r="O1084" cm="1">
        <f t="array" ref="O1084">SUM(COUNTIF(F1084:F4660,{"Individual","Dealer","Trustmark Dealer"}))</f>
        <v>2495</v>
      </c>
      <c r="P1084">
        <f t="shared" si="133"/>
        <v>1722</v>
      </c>
      <c r="Q1084">
        <f t="shared" si="134"/>
        <v>0.59879759519038078</v>
      </c>
      <c r="R1084" s="16">
        <f t="shared" si="135"/>
        <v>1189187.2301018899</v>
      </c>
    </row>
    <row r="1085" spans="1:18" x14ac:dyDescent="0.3">
      <c r="A1085" t="s">
        <v>468</v>
      </c>
      <c r="B1085">
        <v>2012</v>
      </c>
      <c r="C1085" s="1">
        <v>175000</v>
      </c>
      <c r="D1085">
        <v>80000</v>
      </c>
      <c r="E1085" t="s">
        <v>14</v>
      </c>
      <c r="F1085" t="s">
        <v>25</v>
      </c>
      <c r="G1085" t="s">
        <v>12</v>
      </c>
      <c r="H1085" t="s">
        <v>154</v>
      </c>
      <c r="I1085">
        <f t="shared" si="128"/>
        <v>2494</v>
      </c>
      <c r="J1085">
        <f t="shared" si="129"/>
        <v>14</v>
      </c>
      <c r="K1085" t="str">
        <f t="shared" si="130"/>
        <v>budget</v>
      </c>
      <c r="L1085" s="1">
        <f t="shared" si="131"/>
        <v>451581.39615076181</v>
      </c>
      <c r="M1085" cm="1">
        <f t="array" ref="M1085">SUM(COUNTIF(E1085:E4661,{"Petrol","Diesel","CNG","LPG","Electric"}))</f>
        <v>2494</v>
      </c>
      <c r="N1085">
        <f t="shared" si="132"/>
        <v>2494</v>
      </c>
      <c r="O1085" cm="1">
        <f t="array" ref="O1085">SUM(COUNTIF(F1085:F4661,{"Individual","Dealer","Trustmark Dealer"}))</f>
        <v>2494</v>
      </c>
      <c r="P1085">
        <f t="shared" si="133"/>
        <v>1722</v>
      </c>
      <c r="Q1085">
        <f t="shared" si="134"/>
        <v>0.59863672814755409</v>
      </c>
      <c r="R1085" s="16">
        <f t="shared" si="135"/>
        <v>1189027.0556342613</v>
      </c>
    </row>
    <row r="1086" spans="1:18" x14ac:dyDescent="0.3">
      <c r="A1086" t="s">
        <v>322</v>
      </c>
      <c r="B1086">
        <v>2010</v>
      </c>
      <c r="C1086" s="1">
        <v>170000</v>
      </c>
      <c r="D1086">
        <v>107500</v>
      </c>
      <c r="E1086" t="s">
        <v>14</v>
      </c>
      <c r="F1086" t="s">
        <v>11</v>
      </c>
      <c r="G1086" t="s">
        <v>12</v>
      </c>
      <c r="H1086" t="s">
        <v>121</v>
      </c>
      <c r="I1086">
        <f t="shared" si="128"/>
        <v>2493</v>
      </c>
      <c r="J1086">
        <f t="shared" si="129"/>
        <v>16</v>
      </c>
      <c r="K1086" t="str">
        <f t="shared" si="130"/>
        <v>budget</v>
      </c>
      <c r="L1086" s="1">
        <f t="shared" si="131"/>
        <v>451692.33935018053</v>
      </c>
      <c r="M1086" cm="1">
        <f t="array" ref="M1086">SUM(COUNTIF(E1086:E4662,{"Petrol","Diesel","CNG","LPG","Electric"}))</f>
        <v>2493</v>
      </c>
      <c r="N1086">
        <f t="shared" si="132"/>
        <v>2493</v>
      </c>
      <c r="O1086" cm="1">
        <f t="array" ref="O1086">SUM(COUNTIF(F1086:F4662,{"Individual","Dealer","Trustmark Dealer"}))</f>
        <v>2493</v>
      </c>
      <c r="P1086">
        <f t="shared" si="133"/>
        <v>1721</v>
      </c>
      <c r="Q1086">
        <f t="shared" si="134"/>
        <v>0.5988768551945447</v>
      </c>
      <c r="R1086" s="16">
        <f t="shared" si="135"/>
        <v>1189346.4050770726</v>
      </c>
    </row>
    <row r="1087" spans="1:18" x14ac:dyDescent="0.3">
      <c r="A1087" t="s">
        <v>322</v>
      </c>
      <c r="B1087">
        <v>2013</v>
      </c>
      <c r="C1087" s="1">
        <v>210000</v>
      </c>
      <c r="D1087">
        <v>135000</v>
      </c>
      <c r="E1087" t="s">
        <v>14</v>
      </c>
      <c r="F1087" t="s">
        <v>11</v>
      </c>
      <c r="G1087" t="s">
        <v>12</v>
      </c>
      <c r="H1087" t="s">
        <v>126</v>
      </c>
      <c r="I1087">
        <f t="shared" si="128"/>
        <v>2492</v>
      </c>
      <c r="J1087">
        <f t="shared" si="129"/>
        <v>13</v>
      </c>
      <c r="K1087" t="str">
        <f t="shared" si="130"/>
        <v>budget</v>
      </c>
      <c r="L1087" s="1">
        <f t="shared" si="131"/>
        <v>451805.37800963083</v>
      </c>
      <c r="M1087" cm="1">
        <f t="array" ref="M1087">SUM(COUNTIF(E1087:E4663,{"Petrol","Diesel","CNG","LPG","Electric"}))</f>
        <v>2492</v>
      </c>
      <c r="N1087">
        <f t="shared" si="132"/>
        <v>2492</v>
      </c>
      <c r="O1087" cm="1">
        <f t="array" ref="O1087">SUM(COUNTIF(F1087:F4663,{"Individual","Dealer","Trustmark Dealer"}))</f>
        <v>2492</v>
      </c>
      <c r="P1087">
        <f t="shared" si="133"/>
        <v>1720</v>
      </c>
      <c r="Q1087">
        <f t="shared" si="134"/>
        <v>0.5987158908507223</v>
      </c>
      <c r="R1087" s="16">
        <f t="shared" si="135"/>
        <v>1189670.2296777298</v>
      </c>
    </row>
    <row r="1088" spans="1:18" x14ac:dyDescent="0.3">
      <c r="A1088" t="s">
        <v>163</v>
      </c>
      <c r="B1088">
        <v>2007</v>
      </c>
      <c r="C1088" s="1">
        <v>90000</v>
      </c>
      <c r="D1088">
        <v>43826</v>
      </c>
      <c r="E1088" t="s">
        <v>10</v>
      </c>
      <c r="F1088" t="s">
        <v>11</v>
      </c>
      <c r="G1088" t="s">
        <v>12</v>
      </c>
      <c r="H1088" t="s">
        <v>126</v>
      </c>
      <c r="I1088">
        <f t="shared" si="128"/>
        <v>2491</v>
      </c>
      <c r="J1088">
        <f t="shared" si="129"/>
        <v>19</v>
      </c>
      <c r="K1088" t="str">
        <f t="shared" si="130"/>
        <v>budget</v>
      </c>
      <c r="L1088" s="1">
        <f t="shared" si="131"/>
        <v>451902.44961862708</v>
      </c>
      <c r="M1088" cm="1">
        <f t="array" ref="M1088">SUM(COUNTIF(E1088:E4664,{"Petrol","Diesel","CNG","LPG","Electric"}))</f>
        <v>2491</v>
      </c>
      <c r="N1088">
        <f t="shared" si="132"/>
        <v>2491</v>
      </c>
      <c r="O1088" cm="1">
        <f t="array" ref="O1088">SUM(COUNTIF(F1088:F4664,{"Individual","Dealer","Trustmark Dealer"}))</f>
        <v>2491</v>
      </c>
      <c r="P1088">
        <f t="shared" si="133"/>
        <v>1719</v>
      </c>
      <c r="Q1088">
        <f t="shared" si="134"/>
        <v>0.59895624247290247</v>
      </c>
      <c r="R1088" s="16">
        <f t="shared" si="135"/>
        <v>1189962.7974469343</v>
      </c>
    </row>
    <row r="1089" spans="1:18" x14ac:dyDescent="0.3">
      <c r="A1089" t="s">
        <v>803</v>
      </c>
      <c r="B1089">
        <v>2016</v>
      </c>
      <c r="C1089" s="1">
        <v>535000</v>
      </c>
      <c r="D1089">
        <v>55838</v>
      </c>
      <c r="E1089" t="s">
        <v>10</v>
      </c>
      <c r="F1089" t="s">
        <v>11</v>
      </c>
      <c r="G1089" t="s">
        <v>12</v>
      </c>
      <c r="H1089" t="s">
        <v>121</v>
      </c>
      <c r="I1089">
        <f t="shared" si="128"/>
        <v>2490</v>
      </c>
      <c r="J1089">
        <f t="shared" si="129"/>
        <v>10</v>
      </c>
      <c r="K1089" t="str">
        <f t="shared" si="130"/>
        <v>medium</v>
      </c>
      <c r="L1089" s="1">
        <f t="shared" si="131"/>
        <v>452047.79196787148</v>
      </c>
      <c r="M1089" cm="1">
        <f t="array" ref="M1089">SUM(COUNTIF(E1089:E4665,{"Petrol","Diesel","CNG","LPG","Electric"}))</f>
        <v>2490</v>
      </c>
      <c r="N1089">
        <f t="shared" si="132"/>
        <v>2490</v>
      </c>
      <c r="O1089" cm="1">
        <f t="array" ref="O1089">SUM(COUNTIF(F1089:F4665,{"Individual","Dealer","Trustmark Dealer"}))</f>
        <v>2490</v>
      </c>
      <c r="P1089">
        <f t="shared" si="133"/>
        <v>1718</v>
      </c>
      <c r="Q1089">
        <f t="shared" si="134"/>
        <v>0.59919678714859437</v>
      </c>
      <c r="R1089" s="16">
        <f t="shared" si="135"/>
        <v>1190161.1138381704</v>
      </c>
    </row>
    <row r="1090" spans="1:18" x14ac:dyDescent="0.3">
      <c r="A1090" t="s">
        <v>267</v>
      </c>
      <c r="B1090">
        <v>2007</v>
      </c>
      <c r="C1090" s="1">
        <v>195000</v>
      </c>
      <c r="D1090">
        <v>112880</v>
      </c>
      <c r="E1090" t="s">
        <v>14</v>
      </c>
      <c r="F1090" t="s">
        <v>11</v>
      </c>
      <c r="G1090" t="s">
        <v>12</v>
      </c>
      <c r="H1090" t="s">
        <v>121</v>
      </c>
      <c r="I1090">
        <f t="shared" ref="I1090:I1153" si="136">COUNTA(A1090:A4666)</f>
        <v>2489</v>
      </c>
      <c r="J1090">
        <f t="shared" ref="J1090:J1153" si="137">2026-B1090</f>
        <v>19</v>
      </c>
      <c r="K1090" t="str">
        <f t="shared" ref="K1090:K1153" si="138">IF(C1090&lt;=500000,"budget",IF(C1090&lt;=1000000,"medium","premimum"))</f>
        <v>budget</v>
      </c>
      <c r="L1090" s="1">
        <f t="shared" ref="L1090:L1153" si="139">AVERAGE(C1090:C4666)</f>
        <v>452014.46444355161</v>
      </c>
      <c r="M1090" cm="1">
        <f t="array" ref="M1090">SUM(COUNTIF(E1090:E4666,{"Petrol","Diesel","CNG","LPG","Electric"}))</f>
        <v>2489</v>
      </c>
      <c r="N1090">
        <f t="shared" ref="N1090:N1153" si="140">COUNTIF(G1090:G4666,"Automatic")
 +COUNTIF(G1090:G4666,"Manual")</f>
        <v>2489</v>
      </c>
      <c r="O1090" cm="1">
        <f t="array" ref="O1090">SUM(COUNTIF(F1090:F4666,{"Individual","Dealer","Trustmark Dealer"}))</f>
        <v>2489</v>
      </c>
      <c r="P1090">
        <f t="shared" ref="P1090:P1153" si="141">COUNTIF(J1090:J4666,"&gt;10")</f>
        <v>1718</v>
      </c>
      <c r="Q1090">
        <f t="shared" ref="Q1090:Q1153" si="142">COUNTIF(H1090:H4666,"First Owner")/COUNTA(H1090:H4666)</f>
        <v>0.599035757332262</v>
      </c>
      <c r="R1090" s="16">
        <f t="shared" ref="R1090:R1153" si="143">AVERAGEIF(E1090:E4666,"Petrol",C1090:C4666) + AVERAGEIF(E1090:E4666,"Diesel",C1090:C4666) + AVERAGEIF(E1090:E4666,"CNG",C1090:C4666)</f>
        <v>1189984.5538658167</v>
      </c>
    </row>
    <row r="1091" spans="1:18" x14ac:dyDescent="0.3">
      <c r="A1091" t="s">
        <v>804</v>
      </c>
      <c r="B1091">
        <v>2011</v>
      </c>
      <c r="C1091" s="1">
        <v>140000</v>
      </c>
      <c r="D1091">
        <v>90000</v>
      </c>
      <c r="E1091" t="s">
        <v>14</v>
      </c>
      <c r="F1091" t="s">
        <v>25</v>
      </c>
      <c r="G1091" t="s">
        <v>12</v>
      </c>
      <c r="H1091" t="s">
        <v>154</v>
      </c>
      <c r="I1091">
        <f t="shared" si="136"/>
        <v>2488</v>
      </c>
      <c r="J1091">
        <f t="shared" si="137"/>
        <v>15</v>
      </c>
      <c r="K1091" t="str">
        <f t="shared" si="138"/>
        <v>budget</v>
      </c>
      <c r="L1091" s="1">
        <f t="shared" si="139"/>
        <v>452117.76607717044</v>
      </c>
      <c r="M1091" cm="1">
        <f t="array" ref="M1091">SUM(COUNTIF(E1091:E4667,{"Petrol","Diesel","CNG","LPG","Electric"}))</f>
        <v>2488</v>
      </c>
      <c r="N1091">
        <f t="shared" si="140"/>
        <v>2488</v>
      </c>
      <c r="O1091" cm="1">
        <f t="array" ref="O1091">SUM(COUNTIF(F1091:F4667,{"Individual","Dealer","Trustmark Dealer"}))</f>
        <v>2488</v>
      </c>
      <c r="P1091">
        <f t="shared" si="141"/>
        <v>1717</v>
      </c>
      <c r="Q1091">
        <f t="shared" si="142"/>
        <v>0.59887459807073951</v>
      </c>
      <c r="R1091" s="16">
        <f t="shared" si="143"/>
        <v>1190289.5104550042</v>
      </c>
    </row>
    <row r="1092" spans="1:18" x14ac:dyDescent="0.3">
      <c r="A1092" t="s">
        <v>805</v>
      </c>
      <c r="B1092">
        <v>2012</v>
      </c>
      <c r="C1092" s="1">
        <v>350000</v>
      </c>
      <c r="D1092">
        <v>40000</v>
      </c>
      <c r="E1092" t="s">
        <v>10</v>
      </c>
      <c r="F1092" t="s">
        <v>25</v>
      </c>
      <c r="G1092" t="s">
        <v>12</v>
      </c>
      <c r="H1092" t="s">
        <v>121</v>
      </c>
      <c r="I1092">
        <f t="shared" si="136"/>
        <v>2487</v>
      </c>
      <c r="J1092">
        <f t="shared" si="137"/>
        <v>14</v>
      </c>
      <c r="K1092" t="str">
        <f t="shared" si="138"/>
        <v>budget</v>
      </c>
      <c r="L1092" s="1">
        <f t="shared" si="139"/>
        <v>452243.26578206674</v>
      </c>
      <c r="M1092" cm="1">
        <f t="array" ref="M1092">SUM(COUNTIF(E1092:E4668,{"Petrol","Diesel","CNG","LPG","Electric"}))</f>
        <v>2487</v>
      </c>
      <c r="N1092">
        <f t="shared" si="140"/>
        <v>2487</v>
      </c>
      <c r="O1092" cm="1">
        <f t="array" ref="O1092">SUM(COUNTIF(F1092:F4668,{"Individual","Dealer","Trustmark Dealer"}))</f>
        <v>2487</v>
      </c>
      <c r="P1092">
        <f t="shared" si="141"/>
        <v>1716</v>
      </c>
      <c r="Q1092">
        <f t="shared" si="142"/>
        <v>0.59911540008041819</v>
      </c>
      <c r="R1092" s="16">
        <f t="shared" si="143"/>
        <v>1190638.7072296955</v>
      </c>
    </row>
    <row r="1093" spans="1:18" x14ac:dyDescent="0.3">
      <c r="A1093" t="s">
        <v>622</v>
      </c>
      <c r="B1093">
        <v>2013</v>
      </c>
      <c r="C1093" s="1">
        <v>425000</v>
      </c>
      <c r="D1093">
        <v>66000</v>
      </c>
      <c r="E1093" t="s">
        <v>10</v>
      </c>
      <c r="F1093" t="s">
        <v>25</v>
      </c>
      <c r="G1093" t="s">
        <v>12</v>
      </c>
      <c r="H1093" t="s">
        <v>121</v>
      </c>
      <c r="I1093">
        <f t="shared" si="136"/>
        <v>2486</v>
      </c>
      <c r="J1093">
        <f t="shared" si="137"/>
        <v>13</v>
      </c>
      <c r="K1093" t="str">
        <f t="shared" si="138"/>
        <v>budget</v>
      </c>
      <c r="L1093" s="1">
        <f t="shared" si="139"/>
        <v>452284.39340305713</v>
      </c>
      <c r="M1093" cm="1">
        <f t="array" ref="M1093">SUM(COUNTIF(E1093:E4669,{"Petrol","Diesel","CNG","LPG","Electric"}))</f>
        <v>2486</v>
      </c>
      <c r="N1093">
        <f t="shared" si="140"/>
        <v>2486</v>
      </c>
      <c r="O1093" cm="1">
        <f t="array" ref="O1093">SUM(COUNTIF(F1093:F4669,{"Individual","Dealer","Trustmark Dealer"}))</f>
        <v>2486</v>
      </c>
      <c r="P1093">
        <f t="shared" si="141"/>
        <v>1715</v>
      </c>
      <c r="Q1093">
        <f t="shared" si="142"/>
        <v>0.59895414320193086</v>
      </c>
      <c r="R1093" s="16">
        <f t="shared" si="143"/>
        <v>1190617.9674092871</v>
      </c>
    </row>
    <row r="1094" spans="1:18" x14ac:dyDescent="0.3">
      <c r="A1094" t="s">
        <v>411</v>
      </c>
      <c r="B1094">
        <v>2017</v>
      </c>
      <c r="C1094" s="1">
        <v>300000</v>
      </c>
      <c r="D1094">
        <v>30300</v>
      </c>
      <c r="E1094" t="s">
        <v>10</v>
      </c>
      <c r="F1094" t="s">
        <v>25</v>
      </c>
      <c r="G1094" t="s">
        <v>12</v>
      </c>
      <c r="H1094" t="s">
        <v>121</v>
      </c>
      <c r="I1094">
        <f t="shared" si="136"/>
        <v>2485</v>
      </c>
      <c r="J1094">
        <f t="shared" si="137"/>
        <v>9</v>
      </c>
      <c r="K1094" t="str">
        <f t="shared" si="138"/>
        <v>budget</v>
      </c>
      <c r="L1094" s="1">
        <f t="shared" si="139"/>
        <v>452295.37303822936</v>
      </c>
      <c r="M1094" cm="1">
        <f t="array" ref="M1094">SUM(COUNTIF(E1094:E4670,{"Petrol","Diesel","CNG","LPG","Electric"}))</f>
        <v>2485</v>
      </c>
      <c r="N1094">
        <f t="shared" si="140"/>
        <v>2485</v>
      </c>
      <c r="O1094" cm="1">
        <f t="array" ref="O1094">SUM(COUNTIF(F1094:F4670,{"Individual","Dealer","Trustmark Dealer"}))</f>
        <v>2485</v>
      </c>
      <c r="P1094">
        <f t="shared" si="141"/>
        <v>1714</v>
      </c>
      <c r="Q1094">
        <f t="shared" si="142"/>
        <v>0.59879275653923536</v>
      </c>
      <c r="R1094" s="16">
        <f t="shared" si="143"/>
        <v>1190533.8479608039</v>
      </c>
    </row>
    <row r="1095" spans="1:18" x14ac:dyDescent="0.3">
      <c r="A1095" t="s">
        <v>806</v>
      </c>
      <c r="B1095">
        <v>2013</v>
      </c>
      <c r="C1095" s="1">
        <v>340000</v>
      </c>
      <c r="D1095">
        <v>85000</v>
      </c>
      <c r="E1095" t="s">
        <v>14</v>
      </c>
      <c r="F1095" t="s">
        <v>25</v>
      </c>
      <c r="G1095" t="s">
        <v>12</v>
      </c>
      <c r="H1095" t="s">
        <v>126</v>
      </c>
      <c r="I1095">
        <f t="shared" si="136"/>
        <v>2484</v>
      </c>
      <c r="J1095">
        <f t="shared" si="137"/>
        <v>13</v>
      </c>
      <c r="K1095" t="str">
        <f t="shared" si="138"/>
        <v>budget</v>
      </c>
      <c r="L1095" s="1">
        <f t="shared" si="139"/>
        <v>452356.68357487925</v>
      </c>
      <c r="M1095" cm="1">
        <f t="array" ref="M1095">SUM(COUNTIF(E1095:E4671,{"Petrol","Diesel","CNG","LPG","Electric"}))</f>
        <v>2484</v>
      </c>
      <c r="N1095">
        <f t="shared" si="140"/>
        <v>2484</v>
      </c>
      <c r="O1095" cm="1">
        <f t="array" ref="O1095">SUM(COUNTIF(F1095:F4671,{"Individual","Dealer","Trustmark Dealer"}))</f>
        <v>2484</v>
      </c>
      <c r="P1095">
        <f t="shared" si="141"/>
        <v>1714</v>
      </c>
      <c r="Q1095">
        <f t="shared" si="142"/>
        <v>0.59863123993558776</v>
      </c>
      <c r="R1095" s="16">
        <f t="shared" si="143"/>
        <v>1190555.2498657466</v>
      </c>
    </row>
    <row r="1096" spans="1:18" x14ac:dyDescent="0.3">
      <c r="A1096" t="s">
        <v>644</v>
      </c>
      <c r="B1096">
        <v>2009</v>
      </c>
      <c r="C1096" s="1">
        <v>250000</v>
      </c>
      <c r="D1096">
        <v>80659</v>
      </c>
      <c r="E1096" t="s">
        <v>10</v>
      </c>
      <c r="F1096" t="s">
        <v>11</v>
      </c>
      <c r="G1096" t="s">
        <v>12</v>
      </c>
      <c r="H1096" t="s">
        <v>121</v>
      </c>
      <c r="I1096">
        <f t="shared" si="136"/>
        <v>2483</v>
      </c>
      <c r="J1096">
        <f t="shared" si="137"/>
        <v>17</v>
      </c>
      <c r="K1096" t="str">
        <f t="shared" si="138"/>
        <v>budget</v>
      </c>
      <c r="L1096" s="1">
        <f t="shared" si="139"/>
        <v>452401.93395086587</v>
      </c>
      <c r="M1096" cm="1">
        <f t="array" ref="M1096">SUM(COUNTIF(E1096:E4672,{"Petrol","Diesel","CNG","LPG","Electric"}))</f>
        <v>2483</v>
      </c>
      <c r="N1096">
        <f t="shared" si="140"/>
        <v>2483</v>
      </c>
      <c r="O1096" cm="1">
        <f t="array" ref="O1096">SUM(COUNTIF(F1096:F4672,{"Individual","Dealer","Trustmark Dealer"}))</f>
        <v>2483</v>
      </c>
      <c r="P1096">
        <f t="shared" si="141"/>
        <v>1713</v>
      </c>
      <c r="Q1096">
        <f t="shared" si="142"/>
        <v>0.59887233185662503</v>
      </c>
      <c r="R1096" s="16">
        <f t="shared" si="143"/>
        <v>1190745.7670174676</v>
      </c>
    </row>
    <row r="1097" spans="1:18" x14ac:dyDescent="0.3">
      <c r="A1097" t="s">
        <v>807</v>
      </c>
      <c r="B1097">
        <v>2008</v>
      </c>
      <c r="C1097" s="1">
        <v>170000</v>
      </c>
      <c r="D1097">
        <v>81324</v>
      </c>
      <c r="E1097" t="s">
        <v>10</v>
      </c>
      <c r="F1097" t="s">
        <v>11</v>
      </c>
      <c r="G1097" t="s">
        <v>12</v>
      </c>
      <c r="H1097" t="s">
        <v>121</v>
      </c>
      <c r="I1097">
        <f t="shared" si="136"/>
        <v>2482</v>
      </c>
      <c r="J1097">
        <f t="shared" si="137"/>
        <v>18</v>
      </c>
      <c r="K1097" t="str">
        <f t="shared" si="138"/>
        <v>budget</v>
      </c>
      <c r="L1097" s="1">
        <f t="shared" si="139"/>
        <v>452483.48186946014</v>
      </c>
      <c r="M1097" cm="1">
        <f t="array" ref="M1097">SUM(COUNTIF(E1097:E4673,{"Petrol","Diesel","CNG","LPG","Electric"}))</f>
        <v>2482</v>
      </c>
      <c r="N1097">
        <f t="shared" si="140"/>
        <v>2482</v>
      </c>
      <c r="O1097" cm="1">
        <f t="array" ref="O1097">SUM(COUNTIF(F1097:F4673,{"Individual","Dealer","Trustmark Dealer"}))</f>
        <v>2482</v>
      </c>
      <c r="P1097">
        <f t="shared" si="141"/>
        <v>1712</v>
      </c>
      <c r="Q1097">
        <f t="shared" si="142"/>
        <v>0.59871071716357771</v>
      </c>
      <c r="R1097" s="16">
        <f t="shared" si="143"/>
        <v>1190809.5063198807</v>
      </c>
    </row>
    <row r="1098" spans="1:18" x14ac:dyDescent="0.3">
      <c r="A1098" t="s">
        <v>770</v>
      </c>
      <c r="B1098">
        <v>2013</v>
      </c>
      <c r="C1098" s="1">
        <v>315000</v>
      </c>
      <c r="D1098">
        <v>127884</v>
      </c>
      <c r="E1098" t="s">
        <v>14</v>
      </c>
      <c r="F1098" t="s">
        <v>11</v>
      </c>
      <c r="G1098" t="s">
        <v>12</v>
      </c>
      <c r="H1098" t="s">
        <v>121</v>
      </c>
      <c r="I1098">
        <f t="shared" si="136"/>
        <v>2481</v>
      </c>
      <c r="J1098">
        <f t="shared" si="137"/>
        <v>13</v>
      </c>
      <c r="K1098" t="str">
        <f t="shared" si="138"/>
        <v>budget</v>
      </c>
      <c r="L1098" s="1">
        <f t="shared" si="139"/>
        <v>452597.34058847238</v>
      </c>
      <c r="M1098" cm="1">
        <f t="array" ref="M1098">SUM(COUNTIF(E1098:E4674,{"Petrol","Diesel","CNG","LPG","Electric"}))</f>
        <v>2481</v>
      </c>
      <c r="N1098">
        <f t="shared" si="140"/>
        <v>2481</v>
      </c>
      <c r="O1098" cm="1">
        <f t="array" ref="O1098">SUM(COUNTIF(F1098:F4674,{"Individual","Dealer","Trustmark Dealer"}))</f>
        <v>2481</v>
      </c>
      <c r="P1098">
        <f t="shared" si="141"/>
        <v>1711</v>
      </c>
      <c r="Q1098">
        <f t="shared" si="142"/>
        <v>0.59854897218863357</v>
      </c>
      <c r="R1098" s="16">
        <f t="shared" si="143"/>
        <v>1190941.0927675986</v>
      </c>
    </row>
    <row r="1099" spans="1:18" x14ac:dyDescent="0.3">
      <c r="A1099" t="s">
        <v>808</v>
      </c>
      <c r="B1099">
        <v>2015</v>
      </c>
      <c r="C1099" s="1">
        <v>200000</v>
      </c>
      <c r="D1099">
        <v>50000</v>
      </c>
      <c r="E1099" t="s">
        <v>10</v>
      </c>
      <c r="F1099" t="s">
        <v>25</v>
      </c>
      <c r="G1099" t="s">
        <v>12</v>
      </c>
      <c r="H1099" t="s">
        <v>121</v>
      </c>
      <c r="I1099">
        <f t="shared" si="136"/>
        <v>2480</v>
      </c>
      <c r="J1099">
        <f t="shared" si="137"/>
        <v>11</v>
      </c>
      <c r="K1099" t="str">
        <f t="shared" si="138"/>
        <v>budget</v>
      </c>
      <c r="L1099" s="1">
        <f t="shared" si="139"/>
        <v>452652.82338709675</v>
      </c>
      <c r="M1099" cm="1">
        <f t="array" ref="M1099">SUM(COUNTIF(E1099:E4675,{"Petrol","Diesel","CNG","LPG","Electric"}))</f>
        <v>2480</v>
      </c>
      <c r="N1099">
        <f t="shared" si="140"/>
        <v>2480</v>
      </c>
      <c r="O1099" cm="1">
        <f t="array" ref="O1099">SUM(COUNTIF(F1099:F4675,{"Individual","Dealer","Trustmark Dealer"}))</f>
        <v>2480</v>
      </c>
      <c r="P1099">
        <f t="shared" si="141"/>
        <v>1710</v>
      </c>
      <c r="Q1099">
        <f t="shared" si="142"/>
        <v>0.59838709677419355</v>
      </c>
      <c r="R1099" s="16">
        <f t="shared" si="143"/>
        <v>1191151.8338510355</v>
      </c>
    </row>
    <row r="1100" spans="1:18" x14ac:dyDescent="0.3">
      <c r="A1100" t="s">
        <v>808</v>
      </c>
      <c r="B1100">
        <v>2016</v>
      </c>
      <c r="C1100" s="1">
        <v>300000</v>
      </c>
      <c r="D1100">
        <v>25000</v>
      </c>
      <c r="E1100" t="s">
        <v>10</v>
      </c>
      <c r="F1100" t="s">
        <v>25</v>
      </c>
      <c r="G1100" t="s">
        <v>12</v>
      </c>
      <c r="H1100" t="s">
        <v>121</v>
      </c>
      <c r="I1100">
        <f t="shared" si="136"/>
        <v>2479</v>
      </c>
      <c r="J1100">
        <f t="shared" si="137"/>
        <v>10</v>
      </c>
      <c r="K1100" t="str">
        <f t="shared" si="138"/>
        <v>budget</v>
      </c>
      <c r="L1100" s="1">
        <f t="shared" si="139"/>
        <v>452754.74062121822</v>
      </c>
      <c r="M1100" cm="1">
        <f t="array" ref="M1100">SUM(COUNTIF(E1100:E4676,{"Petrol","Diesel","CNG","LPG","Electric"}))</f>
        <v>2479</v>
      </c>
      <c r="N1100">
        <f t="shared" si="140"/>
        <v>2479</v>
      </c>
      <c r="O1100" cm="1">
        <f t="array" ref="O1100">SUM(COUNTIF(F1100:F4676,{"Individual","Dealer","Trustmark Dealer"}))</f>
        <v>2479</v>
      </c>
      <c r="P1100">
        <f t="shared" si="141"/>
        <v>1709</v>
      </c>
      <c r="Q1100">
        <f t="shared" si="142"/>
        <v>0.59822509076240415</v>
      </c>
      <c r="R1100" s="16">
        <f t="shared" si="143"/>
        <v>1191258.2195978172</v>
      </c>
    </row>
    <row r="1101" spans="1:18" x14ac:dyDescent="0.3">
      <c r="A1101" t="s">
        <v>770</v>
      </c>
      <c r="B1101">
        <v>2015</v>
      </c>
      <c r="C1101" s="1">
        <v>300000</v>
      </c>
      <c r="D1101">
        <v>66755</v>
      </c>
      <c r="E1101" t="s">
        <v>14</v>
      </c>
      <c r="F1101" t="s">
        <v>11</v>
      </c>
      <c r="G1101" t="s">
        <v>12</v>
      </c>
      <c r="H1101" t="s">
        <v>121</v>
      </c>
      <c r="I1101">
        <f t="shared" si="136"/>
        <v>2478</v>
      </c>
      <c r="J1101">
        <f t="shared" si="137"/>
        <v>11</v>
      </c>
      <c r="K1101" t="str">
        <f t="shared" si="138"/>
        <v>budget</v>
      </c>
      <c r="L1101" s="1">
        <f t="shared" si="139"/>
        <v>452816.38498789346</v>
      </c>
      <c r="M1101" cm="1">
        <f t="array" ref="M1101">SUM(COUNTIF(E1101:E4677,{"Petrol","Diesel","CNG","LPG","Electric"}))</f>
        <v>2478</v>
      </c>
      <c r="N1101">
        <f t="shared" si="140"/>
        <v>2478</v>
      </c>
      <c r="O1101" cm="1">
        <f t="array" ref="O1101">SUM(COUNTIF(F1101:F4677,{"Individual","Dealer","Trustmark Dealer"}))</f>
        <v>2478</v>
      </c>
      <c r="P1101">
        <f t="shared" si="141"/>
        <v>1709</v>
      </c>
      <c r="Q1101">
        <f t="shared" si="142"/>
        <v>0.59806295399515741</v>
      </c>
      <c r="R1101" s="16">
        <f t="shared" si="143"/>
        <v>1191279.9681702931</v>
      </c>
    </row>
    <row r="1102" spans="1:18" x14ac:dyDescent="0.3">
      <c r="A1102" t="s">
        <v>809</v>
      </c>
      <c r="B1102">
        <v>2013</v>
      </c>
      <c r="C1102" s="1">
        <v>380000</v>
      </c>
      <c r="D1102">
        <v>123084</v>
      </c>
      <c r="E1102" t="s">
        <v>10</v>
      </c>
      <c r="F1102" t="s">
        <v>11</v>
      </c>
      <c r="G1102" t="s">
        <v>12</v>
      </c>
      <c r="H1102" t="s">
        <v>121</v>
      </c>
      <c r="I1102">
        <f t="shared" si="136"/>
        <v>2477</v>
      </c>
      <c r="J1102">
        <f t="shared" si="137"/>
        <v>13</v>
      </c>
      <c r="K1102" t="str">
        <f t="shared" si="138"/>
        <v>budget</v>
      </c>
      <c r="L1102" s="1">
        <f t="shared" si="139"/>
        <v>452878.07912797737</v>
      </c>
      <c r="M1102" cm="1">
        <f t="array" ref="M1102">SUM(COUNTIF(E1102:E4678,{"Petrol","Diesel","CNG","LPG","Electric"}))</f>
        <v>2477</v>
      </c>
      <c r="N1102">
        <f t="shared" si="140"/>
        <v>2477</v>
      </c>
      <c r="O1102" cm="1">
        <f t="array" ref="O1102">SUM(COUNTIF(F1102:F4678,{"Individual","Dealer","Trustmark Dealer"}))</f>
        <v>2477</v>
      </c>
      <c r="P1102">
        <f t="shared" si="141"/>
        <v>1708</v>
      </c>
      <c r="Q1102">
        <f t="shared" si="142"/>
        <v>0.59790068631408966</v>
      </c>
      <c r="R1102" s="16">
        <f t="shared" si="143"/>
        <v>1191503.007086399</v>
      </c>
    </row>
    <row r="1103" spans="1:18" x14ac:dyDescent="0.3">
      <c r="A1103" t="s">
        <v>422</v>
      </c>
      <c r="B1103">
        <v>2009</v>
      </c>
      <c r="C1103" s="1">
        <v>250000</v>
      </c>
      <c r="D1103">
        <v>806599</v>
      </c>
      <c r="E1103" t="s">
        <v>10</v>
      </c>
      <c r="F1103" t="s">
        <v>11</v>
      </c>
      <c r="G1103" t="s">
        <v>12</v>
      </c>
      <c r="H1103" t="s">
        <v>121</v>
      </c>
      <c r="I1103">
        <f t="shared" si="136"/>
        <v>2476</v>
      </c>
      <c r="J1103">
        <f t="shared" si="137"/>
        <v>17</v>
      </c>
      <c r="K1103" t="str">
        <f t="shared" si="138"/>
        <v>budget</v>
      </c>
      <c r="L1103" s="1">
        <f t="shared" si="139"/>
        <v>452907.51292407111</v>
      </c>
      <c r="M1103" cm="1">
        <f t="array" ref="M1103">SUM(COUNTIF(E1103:E4679,{"Petrol","Diesel","CNG","LPG","Electric"}))</f>
        <v>2476</v>
      </c>
      <c r="N1103">
        <f t="shared" si="140"/>
        <v>2476</v>
      </c>
      <c r="O1103" cm="1">
        <f t="array" ref="O1103">SUM(COUNTIF(F1103:F4679,{"Individual","Dealer","Trustmark Dealer"}))</f>
        <v>2476</v>
      </c>
      <c r="P1103">
        <f t="shared" si="141"/>
        <v>1707</v>
      </c>
      <c r="Q1103">
        <f t="shared" si="142"/>
        <v>0.59773828756058156</v>
      </c>
      <c r="R1103" s="16">
        <f t="shared" si="143"/>
        <v>1191456.8808686754</v>
      </c>
    </row>
    <row r="1104" spans="1:18" x14ac:dyDescent="0.3">
      <c r="A1104" t="s">
        <v>770</v>
      </c>
      <c r="B1104">
        <v>2013</v>
      </c>
      <c r="C1104" s="1">
        <v>310000</v>
      </c>
      <c r="D1104">
        <v>95851</v>
      </c>
      <c r="E1104" t="s">
        <v>14</v>
      </c>
      <c r="F1104" t="s">
        <v>11</v>
      </c>
      <c r="G1104" t="s">
        <v>12</v>
      </c>
      <c r="H1104" t="s">
        <v>121</v>
      </c>
      <c r="I1104">
        <f t="shared" si="136"/>
        <v>2475</v>
      </c>
      <c r="J1104">
        <f t="shared" si="137"/>
        <v>13</v>
      </c>
      <c r="K1104" t="str">
        <f t="shared" si="138"/>
        <v>budget</v>
      </c>
      <c r="L1104" s="1">
        <f t="shared" si="139"/>
        <v>452989.49575757573</v>
      </c>
      <c r="M1104" cm="1">
        <f t="array" ref="M1104">SUM(COUNTIF(E1104:E4680,{"Petrol","Diesel","CNG","LPG","Electric"}))</f>
        <v>2475</v>
      </c>
      <c r="N1104">
        <f t="shared" si="140"/>
        <v>2475</v>
      </c>
      <c r="O1104" cm="1">
        <f t="array" ref="O1104">SUM(COUNTIF(F1104:F4680,{"Individual","Dealer","Trustmark Dealer"}))</f>
        <v>2475</v>
      </c>
      <c r="P1104">
        <f t="shared" si="141"/>
        <v>1706</v>
      </c>
      <c r="Q1104">
        <f t="shared" si="142"/>
        <v>0.59757575757575754</v>
      </c>
      <c r="R1104" s="16">
        <f t="shared" si="143"/>
        <v>1191521.1265690187</v>
      </c>
    </row>
    <row r="1105" spans="1:18" x14ac:dyDescent="0.3">
      <c r="A1105" t="s">
        <v>810</v>
      </c>
      <c r="B1105">
        <v>2010</v>
      </c>
      <c r="C1105" s="1">
        <v>260000</v>
      </c>
      <c r="D1105">
        <v>50000</v>
      </c>
      <c r="E1105" t="s">
        <v>10</v>
      </c>
      <c r="F1105" t="s">
        <v>25</v>
      </c>
      <c r="G1105" t="s">
        <v>12</v>
      </c>
      <c r="H1105" t="s">
        <v>121</v>
      </c>
      <c r="I1105">
        <f t="shared" si="136"/>
        <v>2474</v>
      </c>
      <c r="J1105">
        <f t="shared" si="137"/>
        <v>16</v>
      </c>
      <c r="K1105" t="str">
        <f t="shared" si="138"/>
        <v>budget</v>
      </c>
      <c r="L1105" s="1">
        <f t="shared" si="139"/>
        <v>453047.29264349234</v>
      </c>
      <c r="M1105" cm="1">
        <f t="array" ref="M1105">SUM(COUNTIF(E1105:E4681,{"Petrol","Diesel","CNG","LPG","Electric"}))</f>
        <v>2474</v>
      </c>
      <c r="N1105">
        <f t="shared" si="140"/>
        <v>2474</v>
      </c>
      <c r="O1105" cm="1">
        <f t="array" ref="O1105">SUM(COUNTIF(F1105:F4681,{"Individual","Dealer","Trustmark Dealer"}))</f>
        <v>2474</v>
      </c>
      <c r="P1105">
        <f t="shared" si="141"/>
        <v>1705</v>
      </c>
      <c r="Q1105">
        <f t="shared" si="142"/>
        <v>0.59741309620048499</v>
      </c>
      <c r="R1105" s="16">
        <f t="shared" si="143"/>
        <v>1191736.5406470019</v>
      </c>
    </row>
    <row r="1106" spans="1:18" x14ac:dyDescent="0.3">
      <c r="A1106" t="s">
        <v>811</v>
      </c>
      <c r="B1106">
        <v>2008</v>
      </c>
      <c r="C1106" s="1">
        <v>150000</v>
      </c>
      <c r="D1106">
        <v>50000</v>
      </c>
      <c r="E1106" t="s">
        <v>10</v>
      </c>
      <c r="F1106" t="s">
        <v>25</v>
      </c>
      <c r="G1106" t="s">
        <v>12</v>
      </c>
      <c r="H1106" t="s">
        <v>126</v>
      </c>
      <c r="I1106">
        <f t="shared" si="136"/>
        <v>2473</v>
      </c>
      <c r="J1106">
        <f t="shared" si="137"/>
        <v>18</v>
      </c>
      <c r="K1106" t="str">
        <f t="shared" si="138"/>
        <v>budget</v>
      </c>
      <c r="L1106" s="1">
        <f t="shared" si="139"/>
        <v>453125.35463000403</v>
      </c>
      <c r="M1106" cm="1">
        <f t="array" ref="M1106">SUM(COUNTIF(E1106:E4682,{"Petrol","Diesel","CNG","LPG","Electric"}))</f>
        <v>2473</v>
      </c>
      <c r="N1106">
        <f t="shared" si="140"/>
        <v>2473</v>
      </c>
      <c r="O1106" cm="1">
        <f t="array" ref="O1106">SUM(COUNTIF(F1106:F4682,{"Individual","Dealer","Trustmark Dealer"}))</f>
        <v>2473</v>
      </c>
      <c r="P1106">
        <f t="shared" si="141"/>
        <v>1704</v>
      </c>
      <c r="Q1106">
        <f t="shared" si="142"/>
        <v>0.59725030327537409</v>
      </c>
      <c r="R1106" s="16">
        <f t="shared" si="143"/>
        <v>1191792.3922073797</v>
      </c>
    </row>
    <row r="1107" spans="1:18" x14ac:dyDescent="0.3">
      <c r="A1107" t="s">
        <v>288</v>
      </c>
      <c r="B1107">
        <v>2006</v>
      </c>
      <c r="C1107" s="1">
        <v>85000</v>
      </c>
      <c r="D1107">
        <v>60000</v>
      </c>
      <c r="E1107" t="s">
        <v>10</v>
      </c>
      <c r="F1107" t="s">
        <v>25</v>
      </c>
      <c r="G1107" t="s">
        <v>12</v>
      </c>
      <c r="H1107" t="s">
        <v>126</v>
      </c>
      <c r="I1107">
        <f t="shared" si="136"/>
        <v>2472</v>
      </c>
      <c r="J1107">
        <f t="shared" si="137"/>
        <v>20</v>
      </c>
      <c r="K1107" t="str">
        <f t="shared" si="138"/>
        <v>budget</v>
      </c>
      <c r="L1107" s="1">
        <f t="shared" si="139"/>
        <v>453247.97815533978</v>
      </c>
      <c r="M1107" cm="1">
        <f t="array" ref="M1107">SUM(COUNTIF(E1107:E4683,{"Petrol","Diesel","CNG","LPG","Electric"}))</f>
        <v>2472</v>
      </c>
      <c r="N1107">
        <f t="shared" si="140"/>
        <v>2472</v>
      </c>
      <c r="O1107" cm="1">
        <f t="array" ref="O1107">SUM(COUNTIF(F1107:F4683,{"Individual","Dealer","Trustmark Dealer"}))</f>
        <v>2472</v>
      </c>
      <c r="P1107">
        <f t="shared" si="141"/>
        <v>1703</v>
      </c>
      <c r="Q1107">
        <f t="shared" si="142"/>
        <v>0.59749190938511332</v>
      </c>
      <c r="R1107" s="16">
        <f t="shared" si="143"/>
        <v>1191941.9558555197</v>
      </c>
    </row>
    <row r="1108" spans="1:18" x14ac:dyDescent="0.3">
      <c r="A1108" t="s">
        <v>354</v>
      </c>
      <c r="B1108">
        <v>2015</v>
      </c>
      <c r="C1108" s="1">
        <v>280000</v>
      </c>
      <c r="D1108">
        <v>15000</v>
      </c>
      <c r="E1108" t="s">
        <v>10</v>
      </c>
      <c r="F1108" t="s">
        <v>25</v>
      </c>
      <c r="G1108" t="s">
        <v>12</v>
      </c>
      <c r="H1108" t="s">
        <v>126</v>
      </c>
      <c r="I1108">
        <f t="shared" si="136"/>
        <v>2471</v>
      </c>
      <c r="J1108">
        <f t="shared" si="137"/>
        <v>11</v>
      </c>
      <c r="K1108" t="str">
        <f t="shared" si="138"/>
        <v>budget</v>
      </c>
      <c r="L1108" s="1">
        <f t="shared" si="139"/>
        <v>453397.00607041683</v>
      </c>
      <c r="M1108" cm="1">
        <f t="array" ref="M1108">SUM(COUNTIF(E1108:E4684,{"Petrol","Diesel","CNG","LPG","Electric"}))</f>
        <v>2471</v>
      </c>
      <c r="N1108">
        <f t="shared" si="140"/>
        <v>2471</v>
      </c>
      <c r="O1108" cm="1">
        <f t="array" ref="O1108">SUM(COUNTIF(F1108:F4684,{"Individual","Dealer","Trustmark Dealer"}))</f>
        <v>2471</v>
      </c>
      <c r="P1108">
        <f t="shared" si="141"/>
        <v>1702</v>
      </c>
      <c r="Q1108">
        <f t="shared" si="142"/>
        <v>0.59773371104815864</v>
      </c>
      <c r="R1108" s="16">
        <f t="shared" si="143"/>
        <v>1192147.1405660927</v>
      </c>
    </row>
    <row r="1109" spans="1:18" x14ac:dyDescent="0.3">
      <c r="A1109" t="s">
        <v>812</v>
      </c>
      <c r="B1109">
        <v>2016</v>
      </c>
      <c r="C1109" s="1">
        <v>850000</v>
      </c>
      <c r="D1109">
        <v>40000</v>
      </c>
      <c r="E1109" t="s">
        <v>14</v>
      </c>
      <c r="F1109" t="s">
        <v>25</v>
      </c>
      <c r="G1109" t="s">
        <v>12</v>
      </c>
      <c r="H1109" t="s">
        <v>121</v>
      </c>
      <c r="I1109">
        <f t="shared" si="136"/>
        <v>2470</v>
      </c>
      <c r="J1109">
        <f t="shared" si="137"/>
        <v>10</v>
      </c>
      <c r="K1109" t="str">
        <f t="shared" si="138"/>
        <v>medium</v>
      </c>
      <c r="L1109" s="1">
        <f t="shared" si="139"/>
        <v>453467.20728744939</v>
      </c>
      <c r="M1109" cm="1">
        <f t="array" ref="M1109">SUM(COUNTIF(E1109:E4685,{"Petrol","Diesel","CNG","LPG","Electric"}))</f>
        <v>2470</v>
      </c>
      <c r="N1109">
        <f t="shared" si="140"/>
        <v>2470</v>
      </c>
      <c r="O1109" cm="1">
        <f t="array" ref="O1109">SUM(COUNTIF(F1109:F4685,{"Individual","Dealer","Trustmark Dealer"}))</f>
        <v>2470</v>
      </c>
      <c r="P1109">
        <f t="shared" si="141"/>
        <v>1701</v>
      </c>
      <c r="Q1109">
        <f t="shared" si="142"/>
        <v>0.59797570850202431</v>
      </c>
      <c r="R1109" s="16">
        <f t="shared" si="143"/>
        <v>1192186.4347135124</v>
      </c>
    </row>
    <row r="1110" spans="1:18" x14ac:dyDescent="0.3">
      <c r="A1110" t="s">
        <v>476</v>
      </c>
      <c r="B1110">
        <v>2017</v>
      </c>
      <c r="C1110" s="1">
        <v>375000</v>
      </c>
      <c r="D1110">
        <v>20000</v>
      </c>
      <c r="E1110" t="s">
        <v>10</v>
      </c>
      <c r="F1110" t="s">
        <v>25</v>
      </c>
      <c r="G1110" t="s">
        <v>12</v>
      </c>
      <c r="H1110" t="s">
        <v>126</v>
      </c>
      <c r="I1110">
        <f t="shared" si="136"/>
        <v>2469</v>
      </c>
      <c r="J1110">
        <f t="shared" si="137"/>
        <v>9</v>
      </c>
      <c r="K1110" t="str">
        <f t="shared" si="138"/>
        <v>budget</v>
      </c>
      <c r="L1110" s="1">
        <f t="shared" si="139"/>
        <v>453306.60267314705</v>
      </c>
      <c r="M1110" cm="1">
        <f t="array" ref="M1110">SUM(COUNTIF(E1110:E4686,{"Petrol","Diesel","CNG","LPG","Electric"}))</f>
        <v>2469</v>
      </c>
      <c r="N1110">
        <f t="shared" si="140"/>
        <v>2469</v>
      </c>
      <c r="O1110" cm="1">
        <f t="array" ref="O1110">SUM(COUNTIF(F1110:F4686,{"Individual","Dealer","Trustmark Dealer"}))</f>
        <v>2469</v>
      </c>
      <c r="P1110">
        <f t="shared" si="141"/>
        <v>1701</v>
      </c>
      <c r="Q1110">
        <f t="shared" si="142"/>
        <v>0.59781287970838393</v>
      </c>
      <c r="R1110" s="16">
        <f t="shared" si="143"/>
        <v>1191970.8829992879</v>
      </c>
    </row>
    <row r="1111" spans="1:18" x14ac:dyDescent="0.3">
      <c r="A1111" t="s">
        <v>813</v>
      </c>
      <c r="B1111">
        <v>2006</v>
      </c>
      <c r="C1111" s="1">
        <v>125000</v>
      </c>
      <c r="D1111">
        <v>120000</v>
      </c>
      <c r="E1111" t="s">
        <v>14</v>
      </c>
      <c r="F1111" t="s">
        <v>25</v>
      </c>
      <c r="G1111" t="s">
        <v>12</v>
      </c>
      <c r="H1111" t="s">
        <v>154</v>
      </c>
      <c r="I1111">
        <f t="shared" si="136"/>
        <v>2468</v>
      </c>
      <c r="J1111">
        <f t="shared" si="137"/>
        <v>20</v>
      </c>
      <c r="K1111" t="str">
        <f t="shared" si="138"/>
        <v>budget</v>
      </c>
      <c r="L1111" s="1">
        <f t="shared" si="139"/>
        <v>453338.33144246356</v>
      </c>
      <c r="M1111" cm="1">
        <f t="array" ref="M1111">SUM(COUNTIF(E1111:E4687,{"Petrol","Diesel","CNG","LPG","Electric"}))</f>
        <v>2468</v>
      </c>
      <c r="N1111">
        <f t="shared" si="140"/>
        <v>2468</v>
      </c>
      <c r="O1111" cm="1">
        <f t="array" ref="O1111">SUM(COUNTIF(F1111:F4687,{"Individual","Dealer","Trustmark Dealer"}))</f>
        <v>2468</v>
      </c>
      <c r="P1111">
        <f t="shared" si="141"/>
        <v>1701</v>
      </c>
      <c r="Q1111">
        <f t="shared" si="142"/>
        <v>0.59805510534846029</v>
      </c>
      <c r="R1111" s="16">
        <f t="shared" si="143"/>
        <v>1191929.1861810889</v>
      </c>
    </row>
    <row r="1112" spans="1:18" x14ac:dyDescent="0.3">
      <c r="A1112" t="s">
        <v>290</v>
      </c>
      <c r="B1112">
        <v>2012</v>
      </c>
      <c r="C1112" s="1">
        <v>250000</v>
      </c>
      <c r="D1112">
        <v>110000</v>
      </c>
      <c r="E1112" t="s">
        <v>14</v>
      </c>
      <c r="F1112" t="s">
        <v>25</v>
      </c>
      <c r="G1112" t="s">
        <v>12</v>
      </c>
      <c r="H1112" t="s">
        <v>121</v>
      </c>
      <c r="I1112">
        <f t="shared" si="136"/>
        <v>2467</v>
      </c>
      <c r="J1112">
        <f t="shared" si="137"/>
        <v>14</v>
      </c>
      <c r="K1112" t="str">
        <f t="shared" si="138"/>
        <v>budget</v>
      </c>
      <c r="L1112" s="1">
        <f t="shared" si="139"/>
        <v>453471.42359140655</v>
      </c>
      <c r="M1112" cm="1">
        <f t="array" ref="M1112">SUM(COUNTIF(E1112:E4688,{"Petrol","Diesel","CNG","LPG","Electric"}))</f>
        <v>2467</v>
      </c>
      <c r="N1112">
        <f t="shared" si="140"/>
        <v>2467</v>
      </c>
      <c r="O1112" cm="1">
        <f t="array" ref="O1112">SUM(COUNTIF(F1112:F4688,{"Individual","Dealer","Trustmark Dealer"}))</f>
        <v>2467</v>
      </c>
      <c r="P1112">
        <f t="shared" si="141"/>
        <v>1700</v>
      </c>
      <c r="Q1112">
        <f t="shared" si="142"/>
        <v>0.59829752736116737</v>
      </c>
      <c r="R1112" s="16">
        <f t="shared" si="143"/>
        <v>1192292.8262307106</v>
      </c>
    </row>
    <row r="1113" spans="1:18" x14ac:dyDescent="0.3">
      <c r="A1113" t="s">
        <v>814</v>
      </c>
      <c r="B1113">
        <v>2014</v>
      </c>
      <c r="C1113" s="1">
        <v>715000</v>
      </c>
      <c r="D1113">
        <v>234000</v>
      </c>
      <c r="E1113" t="s">
        <v>14</v>
      </c>
      <c r="F1113" t="s">
        <v>25</v>
      </c>
      <c r="G1113" t="s">
        <v>12</v>
      </c>
      <c r="H1113" t="s">
        <v>121</v>
      </c>
      <c r="I1113">
        <f t="shared" si="136"/>
        <v>2466</v>
      </c>
      <c r="J1113">
        <f t="shared" si="137"/>
        <v>12</v>
      </c>
      <c r="K1113" t="str">
        <f t="shared" si="138"/>
        <v>medium</v>
      </c>
      <c r="L1113" s="1">
        <f t="shared" si="139"/>
        <v>453553.93430656934</v>
      </c>
      <c r="M1113" cm="1">
        <f t="array" ref="M1113">SUM(COUNTIF(E1113:E4689,{"Petrol","Diesel","CNG","LPG","Electric"}))</f>
        <v>2466</v>
      </c>
      <c r="N1113">
        <f t="shared" si="140"/>
        <v>2466</v>
      </c>
      <c r="O1113" cm="1">
        <f t="array" ref="O1113">SUM(COUNTIF(F1113:F4689,{"Individual","Dealer","Trustmark Dealer"}))</f>
        <v>2466</v>
      </c>
      <c r="P1113">
        <f t="shared" si="141"/>
        <v>1699</v>
      </c>
      <c r="Q1113">
        <f t="shared" si="142"/>
        <v>0.59813463098134634</v>
      </c>
      <c r="R1113" s="16">
        <f t="shared" si="143"/>
        <v>1192557.0481044117</v>
      </c>
    </row>
    <row r="1114" spans="1:18" x14ac:dyDescent="0.3">
      <c r="A1114" t="s">
        <v>815</v>
      </c>
      <c r="B1114">
        <v>2011</v>
      </c>
      <c r="C1114" s="1">
        <v>220000</v>
      </c>
      <c r="D1114">
        <v>70000</v>
      </c>
      <c r="E1114" t="s">
        <v>14</v>
      </c>
      <c r="F1114" t="s">
        <v>25</v>
      </c>
      <c r="G1114" t="s">
        <v>12</v>
      </c>
      <c r="H1114" t="s">
        <v>121</v>
      </c>
      <c r="I1114">
        <f t="shared" si="136"/>
        <v>2465</v>
      </c>
      <c r="J1114">
        <f t="shared" si="137"/>
        <v>15</v>
      </c>
      <c r="K1114" t="str">
        <f t="shared" si="138"/>
        <v>budget</v>
      </c>
      <c r="L1114" s="1">
        <f t="shared" si="139"/>
        <v>453447.87099391478</v>
      </c>
      <c r="M1114" cm="1">
        <f t="array" ref="M1114">SUM(COUNTIF(E1114:E4690,{"Petrol","Diesel","CNG","LPG","Electric"}))</f>
        <v>2465</v>
      </c>
      <c r="N1114">
        <f t="shared" si="140"/>
        <v>2465</v>
      </c>
      <c r="O1114" cm="1">
        <f t="array" ref="O1114">SUM(COUNTIF(F1114:F4690,{"Individual","Dealer","Trustmark Dealer"}))</f>
        <v>2465</v>
      </c>
      <c r="P1114">
        <f t="shared" si="141"/>
        <v>1698</v>
      </c>
      <c r="Q1114">
        <f t="shared" si="142"/>
        <v>0.5979716024340771</v>
      </c>
      <c r="R1114" s="16">
        <f t="shared" si="143"/>
        <v>1192449.3952333147</v>
      </c>
    </row>
    <row r="1115" spans="1:18" x14ac:dyDescent="0.3">
      <c r="A1115" t="s">
        <v>816</v>
      </c>
      <c r="B1115">
        <v>2010</v>
      </c>
      <c r="C1115" s="1">
        <v>110000</v>
      </c>
      <c r="D1115">
        <v>110000</v>
      </c>
      <c r="E1115" t="s">
        <v>14</v>
      </c>
      <c r="F1115" t="s">
        <v>25</v>
      </c>
      <c r="G1115" t="s">
        <v>12</v>
      </c>
      <c r="H1115" t="s">
        <v>126</v>
      </c>
      <c r="I1115">
        <f t="shared" si="136"/>
        <v>2464</v>
      </c>
      <c r="J1115">
        <f t="shared" si="137"/>
        <v>16</v>
      </c>
      <c r="K1115" t="str">
        <f t="shared" si="138"/>
        <v>budget</v>
      </c>
      <c r="L1115" s="1">
        <f t="shared" si="139"/>
        <v>453542.61444805196</v>
      </c>
      <c r="M1115" cm="1">
        <f t="array" ref="M1115">SUM(COUNTIF(E1115:E4691,{"Petrol","Diesel","CNG","LPG","Electric"}))</f>
        <v>2464</v>
      </c>
      <c r="N1115">
        <f t="shared" si="140"/>
        <v>2464</v>
      </c>
      <c r="O1115" cm="1">
        <f t="array" ref="O1115">SUM(COUNTIF(F1115:F4691,{"Individual","Dealer","Trustmark Dealer"}))</f>
        <v>2464</v>
      </c>
      <c r="P1115">
        <f t="shared" si="141"/>
        <v>1697</v>
      </c>
      <c r="Q1115">
        <f t="shared" si="142"/>
        <v>0.59780844155844159</v>
      </c>
      <c r="R1115" s="16">
        <f t="shared" si="143"/>
        <v>1192738.2044569757</v>
      </c>
    </row>
    <row r="1116" spans="1:18" x14ac:dyDescent="0.3">
      <c r="A1116" t="s">
        <v>817</v>
      </c>
      <c r="B1116">
        <v>2007</v>
      </c>
      <c r="C1116" s="1">
        <v>150000</v>
      </c>
      <c r="D1116">
        <v>84000</v>
      </c>
      <c r="E1116" t="s">
        <v>10</v>
      </c>
      <c r="F1116" t="s">
        <v>25</v>
      </c>
      <c r="G1116" t="s">
        <v>12</v>
      </c>
      <c r="H1116" t="s">
        <v>126</v>
      </c>
      <c r="I1116">
        <f t="shared" si="136"/>
        <v>2463</v>
      </c>
      <c r="J1116">
        <f t="shared" si="137"/>
        <v>19</v>
      </c>
      <c r="K1116" t="str">
        <f t="shared" si="138"/>
        <v>budget</v>
      </c>
      <c r="L1116" s="1">
        <f t="shared" si="139"/>
        <v>453682.09581810801</v>
      </c>
      <c r="M1116" cm="1">
        <f t="array" ref="M1116">SUM(COUNTIF(E1116:E4692,{"Petrol","Diesel","CNG","LPG","Electric"}))</f>
        <v>2463</v>
      </c>
      <c r="N1116">
        <f t="shared" si="140"/>
        <v>2463</v>
      </c>
      <c r="O1116" cm="1">
        <f t="array" ref="O1116">SUM(COUNTIF(F1116:F4692,{"Individual","Dealer","Trustmark Dealer"}))</f>
        <v>2463</v>
      </c>
      <c r="P1116">
        <f t="shared" si="141"/>
        <v>1696</v>
      </c>
      <c r="Q1116">
        <f t="shared" si="142"/>
        <v>0.59805115712545676</v>
      </c>
      <c r="R1116" s="16">
        <f t="shared" si="143"/>
        <v>1193115.6885951895</v>
      </c>
    </row>
    <row r="1117" spans="1:18" x14ac:dyDescent="0.3">
      <c r="A1117" t="s">
        <v>669</v>
      </c>
      <c r="B1117">
        <v>2012</v>
      </c>
      <c r="C1117" s="1">
        <v>300000</v>
      </c>
      <c r="D1117">
        <v>170000</v>
      </c>
      <c r="E1117" t="s">
        <v>14</v>
      </c>
      <c r="F1117" t="s">
        <v>25</v>
      </c>
      <c r="G1117" t="s">
        <v>12</v>
      </c>
      <c r="H1117" t="s">
        <v>121</v>
      </c>
      <c r="I1117">
        <f t="shared" si="136"/>
        <v>2462</v>
      </c>
      <c r="J1117">
        <f t="shared" si="137"/>
        <v>14</v>
      </c>
      <c r="K1117" t="str">
        <f t="shared" si="138"/>
        <v>budget</v>
      </c>
      <c r="L1117" s="1">
        <f t="shared" si="139"/>
        <v>453805.44354183588</v>
      </c>
      <c r="M1117" cm="1">
        <f t="array" ref="M1117">SUM(COUNTIF(E1117:E4693,{"Petrol","Diesel","CNG","LPG","Electric"}))</f>
        <v>2462</v>
      </c>
      <c r="N1117">
        <f t="shared" si="140"/>
        <v>2462</v>
      </c>
      <c r="O1117" cm="1">
        <f t="array" ref="O1117">SUM(COUNTIF(F1117:F4693,{"Individual","Dealer","Trustmark Dealer"}))</f>
        <v>2462</v>
      </c>
      <c r="P1117">
        <f t="shared" si="141"/>
        <v>1695</v>
      </c>
      <c r="Q1117">
        <f t="shared" si="142"/>
        <v>0.59829406986190092</v>
      </c>
      <c r="R1117" s="16">
        <f t="shared" si="143"/>
        <v>1193266.0640283686</v>
      </c>
    </row>
    <row r="1118" spans="1:18" x14ac:dyDescent="0.3">
      <c r="A1118" t="s">
        <v>124</v>
      </c>
      <c r="B1118">
        <v>2017</v>
      </c>
      <c r="C1118" s="1">
        <v>220000</v>
      </c>
      <c r="D1118">
        <v>40000</v>
      </c>
      <c r="E1118" t="s">
        <v>10</v>
      </c>
      <c r="F1118" t="s">
        <v>25</v>
      </c>
      <c r="G1118" t="s">
        <v>12</v>
      </c>
      <c r="H1118" t="s">
        <v>121</v>
      </c>
      <c r="I1118">
        <f t="shared" si="136"/>
        <v>2461</v>
      </c>
      <c r="J1118">
        <f t="shared" si="137"/>
        <v>9</v>
      </c>
      <c r="K1118" t="str">
        <f t="shared" si="138"/>
        <v>budget</v>
      </c>
      <c r="L1118" s="1">
        <f t="shared" si="139"/>
        <v>453867.94067452254</v>
      </c>
      <c r="M1118" cm="1">
        <f t="array" ref="M1118">SUM(COUNTIF(E1118:E4694,{"Petrol","Diesel","CNG","LPG","Electric"}))</f>
        <v>2461</v>
      </c>
      <c r="N1118">
        <f t="shared" si="140"/>
        <v>2461</v>
      </c>
      <c r="O1118" cm="1">
        <f t="array" ref="O1118">SUM(COUNTIF(F1118:F4694,{"Individual","Dealer","Trustmark Dealer"}))</f>
        <v>2461</v>
      </c>
      <c r="P1118">
        <f t="shared" si="141"/>
        <v>1694</v>
      </c>
      <c r="Q1118">
        <f t="shared" si="142"/>
        <v>0.59813084112149528</v>
      </c>
      <c r="R1118" s="16">
        <f t="shared" si="143"/>
        <v>1193491.66611865</v>
      </c>
    </row>
    <row r="1119" spans="1:18" x14ac:dyDescent="0.3">
      <c r="A1119" t="s">
        <v>818</v>
      </c>
      <c r="B1119">
        <v>2006</v>
      </c>
      <c r="C1119" s="1">
        <v>75000</v>
      </c>
      <c r="D1119">
        <v>96000</v>
      </c>
      <c r="E1119" t="s">
        <v>10</v>
      </c>
      <c r="F1119" t="s">
        <v>25</v>
      </c>
      <c r="G1119" t="s">
        <v>12</v>
      </c>
      <c r="H1119" t="s">
        <v>126</v>
      </c>
      <c r="I1119">
        <f t="shared" si="136"/>
        <v>2460</v>
      </c>
      <c r="J1119">
        <f t="shared" si="137"/>
        <v>20</v>
      </c>
      <c r="K1119" t="str">
        <f t="shared" si="138"/>
        <v>budget</v>
      </c>
      <c r="L1119" s="1">
        <f t="shared" si="139"/>
        <v>453963.00894308946</v>
      </c>
      <c r="M1119" cm="1">
        <f t="array" ref="M1119">SUM(COUNTIF(E1119:E4695,{"Petrol","Diesel","CNG","LPG","Electric"}))</f>
        <v>2460</v>
      </c>
      <c r="N1119">
        <f t="shared" si="140"/>
        <v>2460</v>
      </c>
      <c r="O1119" cm="1">
        <f t="array" ref="O1119">SUM(COUNTIF(F1119:F4695,{"Individual","Dealer","Trustmark Dealer"}))</f>
        <v>2460</v>
      </c>
      <c r="P1119">
        <f t="shared" si="141"/>
        <v>1694</v>
      </c>
      <c r="Q1119">
        <f t="shared" si="142"/>
        <v>0.5979674796747968</v>
      </c>
      <c r="R1119" s="16">
        <f t="shared" si="143"/>
        <v>1193582.4695440223</v>
      </c>
    </row>
    <row r="1120" spans="1:18" x14ac:dyDescent="0.3">
      <c r="A1120" t="s">
        <v>591</v>
      </c>
      <c r="B1120">
        <v>2009</v>
      </c>
      <c r="C1120" s="1">
        <v>100000</v>
      </c>
      <c r="D1120">
        <v>20000</v>
      </c>
      <c r="E1120" t="s">
        <v>14</v>
      </c>
      <c r="F1120" t="s">
        <v>25</v>
      </c>
      <c r="G1120" t="s">
        <v>12</v>
      </c>
      <c r="H1120" t="s">
        <v>121</v>
      </c>
      <c r="I1120">
        <f t="shared" si="136"/>
        <v>2459</v>
      </c>
      <c r="J1120">
        <f t="shared" si="137"/>
        <v>17</v>
      </c>
      <c r="K1120" t="str">
        <f t="shared" si="138"/>
        <v>budget</v>
      </c>
      <c r="L1120" s="1">
        <f t="shared" si="139"/>
        <v>454117.12159414397</v>
      </c>
      <c r="M1120" cm="1">
        <f t="array" ref="M1120">SUM(COUNTIF(E1120:E4696,{"Petrol","Diesel","CNG","LPG","Electric"}))</f>
        <v>2459</v>
      </c>
      <c r="N1120">
        <f t="shared" si="140"/>
        <v>2459</v>
      </c>
      <c r="O1120" cm="1">
        <f t="array" ref="O1120">SUM(COUNTIF(F1120:F4696,{"Individual","Dealer","Trustmark Dealer"}))</f>
        <v>2459</v>
      </c>
      <c r="P1120">
        <f t="shared" si="141"/>
        <v>1693</v>
      </c>
      <c r="Q1120">
        <f t="shared" si="142"/>
        <v>0.5982106547376983</v>
      </c>
      <c r="R1120" s="16">
        <f t="shared" si="143"/>
        <v>1193797.4659607129</v>
      </c>
    </row>
    <row r="1121" spans="1:18" x14ac:dyDescent="0.3">
      <c r="A1121" t="s">
        <v>366</v>
      </c>
      <c r="B1121">
        <v>2016</v>
      </c>
      <c r="C1121" s="1">
        <v>380000</v>
      </c>
      <c r="D1121">
        <v>15000</v>
      </c>
      <c r="E1121" t="s">
        <v>10</v>
      </c>
      <c r="F1121" t="s">
        <v>25</v>
      </c>
      <c r="G1121" t="s">
        <v>12</v>
      </c>
      <c r="H1121" t="s">
        <v>121</v>
      </c>
      <c r="I1121">
        <f t="shared" si="136"/>
        <v>2458</v>
      </c>
      <c r="J1121">
        <f t="shared" si="137"/>
        <v>10</v>
      </c>
      <c r="K1121" t="str">
        <f t="shared" si="138"/>
        <v>budget</v>
      </c>
      <c r="L1121" s="1">
        <f t="shared" si="139"/>
        <v>454261.18877135881</v>
      </c>
      <c r="M1121" cm="1">
        <f t="array" ref="M1121">SUM(COUNTIF(E1121:E4697,{"Petrol","Diesel","CNG","LPG","Electric"}))</f>
        <v>2458</v>
      </c>
      <c r="N1121">
        <f t="shared" si="140"/>
        <v>2458</v>
      </c>
      <c r="O1121" cm="1">
        <f t="array" ref="O1121">SUM(COUNTIF(F1121:F4697,{"Individual","Dealer","Trustmark Dealer"}))</f>
        <v>2458</v>
      </c>
      <c r="P1121">
        <f t="shared" si="141"/>
        <v>1692</v>
      </c>
      <c r="Q1121">
        <f t="shared" si="142"/>
        <v>0.59804719283970709</v>
      </c>
      <c r="R1121" s="16">
        <f t="shared" si="143"/>
        <v>1194184.0730342718</v>
      </c>
    </row>
    <row r="1122" spans="1:18" x14ac:dyDescent="0.3">
      <c r="A1122" t="s">
        <v>819</v>
      </c>
      <c r="B1122">
        <v>2007</v>
      </c>
      <c r="C1122" s="1">
        <v>100000</v>
      </c>
      <c r="D1122">
        <v>50000</v>
      </c>
      <c r="E1122" t="s">
        <v>10</v>
      </c>
      <c r="F1122" t="s">
        <v>25</v>
      </c>
      <c r="G1122" t="s">
        <v>12</v>
      </c>
      <c r="H1122" t="s">
        <v>121</v>
      </c>
      <c r="I1122">
        <f t="shared" si="136"/>
        <v>2457</v>
      </c>
      <c r="J1122">
        <f t="shared" si="137"/>
        <v>19</v>
      </c>
      <c r="K1122" t="str">
        <f t="shared" si="138"/>
        <v>budget</v>
      </c>
      <c r="L1122" s="1">
        <f t="shared" si="139"/>
        <v>454291.41310541308</v>
      </c>
      <c r="M1122" cm="1">
        <f t="array" ref="M1122">SUM(COUNTIF(E1122:E4698,{"Petrol","Diesel","CNG","LPG","Electric"}))</f>
        <v>2457</v>
      </c>
      <c r="N1122">
        <f t="shared" si="140"/>
        <v>2457</v>
      </c>
      <c r="O1122" cm="1">
        <f t="array" ref="O1122">SUM(COUNTIF(F1122:F4698,{"Individual","Dealer","Trustmark Dealer"}))</f>
        <v>2457</v>
      </c>
      <c r="P1122">
        <f t="shared" si="141"/>
        <v>1692</v>
      </c>
      <c r="Q1122">
        <f t="shared" si="142"/>
        <v>0.59788359788359791</v>
      </c>
      <c r="R1122" s="16">
        <f t="shared" si="143"/>
        <v>1194138.3074585251</v>
      </c>
    </row>
    <row r="1123" spans="1:18" x14ac:dyDescent="0.3">
      <c r="A1123" t="s">
        <v>820</v>
      </c>
      <c r="B1123">
        <v>2010</v>
      </c>
      <c r="C1123" s="1">
        <v>480000</v>
      </c>
      <c r="D1123">
        <v>80000</v>
      </c>
      <c r="E1123" t="s">
        <v>10</v>
      </c>
      <c r="F1123" t="s">
        <v>25</v>
      </c>
      <c r="G1123" t="s">
        <v>12</v>
      </c>
      <c r="H1123" t="s">
        <v>126</v>
      </c>
      <c r="I1123">
        <f t="shared" si="136"/>
        <v>2456</v>
      </c>
      <c r="J1123">
        <f t="shared" si="137"/>
        <v>16</v>
      </c>
      <c r="K1123" t="str">
        <f t="shared" si="138"/>
        <v>budget</v>
      </c>
      <c r="L1123" s="1">
        <f t="shared" si="139"/>
        <v>454435.66856677522</v>
      </c>
      <c r="M1123" cm="1">
        <f t="array" ref="M1123">SUM(COUNTIF(E1123:E4699,{"Petrol","Diesel","CNG","LPG","Electric"}))</f>
        <v>2456</v>
      </c>
      <c r="N1123">
        <f t="shared" si="140"/>
        <v>2456</v>
      </c>
      <c r="O1123" cm="1">
        <f t="array" ref="O1123">SUM(COUNTIF(F1123:F4699,{"Individual","Dealer","Trustmark Dealer"}))</f>
        <v>2456</v>
      </c>
      <c r="P1123">
        <f t="shared" si="141"/>
        <v>1691</v>
      </c>
      <c r="Q1123">
        <f t="shared" si="142"/>
        <v>0.59771986970684043</v>
      </c>
      <c r="R1123" s="16">
        <f t="shared" si="143"/>
        <v>1194332.3948980728</v>
      </c>
    </row>
    <row r="1124" spans="1:18" x14ac:dyDescent="0.3">
      <c r="A1124" t="s">
        <v>174</v>
      </c>
      <c r="B1124">
        <v>2012</v>
      </c>
      <c r="C1124" s="1">
        <v>300000</v>
      </c>
      <c r="D1124">
        <v>124000</v>
      </c>
      <c r="E1124" t="s">
        <v>14</v>
      </c>
      <c r="F1124" t="s">
        <v>25</v>
      </c>
      <c r="G1124" t="s">
        <v>12</v>
      </c>
      <c r="H1124" t="s">
        <v>121</v>
      </c>
      <c r="I1124">
        <f t="shared" si="136"/>
        <v>2455</v>
      </c>
      <c r="J1124">
        <f t="shared" si="137"/>
        <v>14</v>
      </c>
      <c r="K1124" t="str">
        <f t="shared" si="138"/>
        <v>budget</v>
      </c>
      <c r="L1124" s="1">
        <f t="shared" si="139"/>
        <v>454425.25539714866</v>
      </c>
      <c r="M1124" cm="1">
        <f t="array" ref="M1124">SUM(COUNTIF(E1124:E4700,{"Petrol","Diesel","CNG","LPG","Electric"}))</f>
        <v>2455</v>
      </c>
      <c r="N1124">
        <f t="shared" si="140"/>
        <v>2455</v>
      </c>
      <c r="O1124" cm="1">
        <f t="array" ref="O1124">SUM(COUNTIF(F1124:F4700,{"Individual","Dealer","Trustmark Dealer"}))</f>
        <v>2455</v>
      </c>
      <c r="P1124">
        <f t="shared" si="141"/>
        <v>1690</v>
      </c>
      <c r="Q1124">
        <f t="shared" si="142"/>
        <v>0.59796334012219954</v>
      </c>
      <c r="R1124" s="16">
        <f t="shared" si="143"/>
        <v>1194200.9147346006</v>
      </c>
    </row>
    <row r="1125" spans="1:18" x14ac:dyDescent="0.3">
      <c r="A1125" t="s">
        <v>323</v>
      </c>
      <c r="B1125">
        <v>2013</v>
      </c>
      <c r="C1125" s="1">
        <v>190000</v>
      </c>
      <c r="D1125">
        <v>70000</v>
      </c>
      <c r="E1125" t="s">
        <v>14</v>
      </c>
      <c r="F1125" t="s">
        <v>25</v>
      </c>
      <c r="G1125" t="s">
        <v>12</v>
      </c>
      <c r="H1125" t="s">
        <v>121</v>
      </c>
      <c r="I1125">
        <f t="shared" si="136"/>
        <v>2454</v>
      </c>
      <c r="J1125">
        <f t="shared" si="137"/>
        <v>13</v>
      </c>
      <c r="K1125" t="str">
        <f t="shared" si="138"/>
        <v>budget</v>
      </c>
      <c r="L1125" s="1">
        <f t="shared" si="139"/>
        <v>454488.18337408314</v>
      </c>
      <c r="M1125" cm="1">
        <f t="array" ref="M1125">SUM(COUNTIF(E1125:E4701,{"Petrol","Diesel","CNG","LPG","Electric"}))</f>
        <v>2454</v>
      </c>
      <c r="N1125">
        <f t="shared" si="140"/>
        <v>2454</v>
      </c>
      <c r="O1125" cm="1">
        <f t="array" ref="O1125">SUM(COUNTIF(F1125:F4701,{"Individual","Dealer","Trustmark Dealer"}))</f>
        <v>2454</v>
      </c>
      <c r="P1125">
        <f t="shared" si="141"/>
        <v>1689</v>
      </c>
      <c r="Q1125">
        <f t="shared" si="142"/>
        <v>0.59779951100244499</v>
      </c>
      <c r="R1125" s="16">
        <f t="shared" si="143"/>
        <v>1194427.3716587604</v>
      </c>
    </row>
    <row r="1126" spans="1:18" x14ac:dyDescent="0.3">
      <c r="A1126" t="s">
        <v>821</v>
      </c>
      <c r="B1126">
        <v>2012</v>
      </c>
      <c r="C1126" s="1">
        <v>190000</v>
      </c>
      <c r="D1126">
        <v>130000</v>
      </c>
      <c r="E1126" t="s">
        <v>14</v>
      </c>
      <c r="F1126" t="s">
        <v>25</v>
      </c>
      <c r="G1126" t="s">
        <v>12</v>
      </c>
      <c r="H1126" t="s">
        <v>126</v>
      </c>
      <c r="I1126">
        <f t="shared" si="136"/>
        <v>2453</v>
      </c>
      <c r="J1126">
        <f t="shared" si="137"/>
        <v>14</v>
      </c>
      <c r="K1126" t="str">
        <f t="shared" si="138"/>
        <v>budget</v>
      </c>
      <c r="L1126" s="1">
        <f t="shared" si="139"/>
        <v>454596.00570729718</v>
      </c>
      <c r="M1126" cm="1">
        <f t="array" ref="M1126">SUM(COUNTIF(E1126:E4702,{"Petrol","Diesel","CNG","LPG","Electric"}))</f>
        <v>2453</v>
      </c>
      <c r="N1126">
        <f t="shared" si="140"/>
        <v>2453</v>
      </c>
      <c r="O1126" cm="1">
        <f t="array" ref="O1126">SUM(COUNTIF(F1126:F4702,{"Individual","Dealer","Trustmark Dealer"}))</f>
        <v>2453</v>
      </c>
      <c r="P1126">
        <f t="shared" si="141"/>
        <v>1688</v>
      </c>
      <c r="Q1126">
        <f t="shared" si="142"/>
        <v>0.5976355483081941</v>
      </c>
      <c r="R1126" s="16">
        <f t="shared" si="143"/>
        <v>1194742.6885297007</v>
      </c>
    </row>
    <row r="1127" spans="1:18" x14ac:dyDescent="0.3">
      <c r="A1127" t="s">
        <v>822</v>
      </c>
      <c r="B1127">
        <v>2017</v>
      </c>
      <c r="C1127" s="1">
        <v>650000</v>
      </c>
      <c r="D1127">
        <v>19014</v>
      </c>
      <c r="E1127" t="s">
        <v>10</v>
      </c>
      <c r="F1127" t="s">
        <v>11</v>
      </c>
      <c r="G1127" t="s">
        <v>12</v>
      </c>
      <c r="H1127" t="s">
        <v>121</v>
      </c>
      <c r="I1127">
        <f t="shared" si="136"/>
        <v>2452</v>
      </c>
      <c r="J1127">
        <f t="shared" si="137"/>
        <v>9</v>
      </c>
      <c r="K1127" t="str">
        <f t="shared" si="138"/>
        <v>medium</v>
      </c>
      <c r="L1127" s="1">
        <f t="shared" si="139"/>
        <v>454703.9159869494</v>
      </c>
      <c r="M1127" cm="1">
        <f t="array" ref="M1127">SUM(COUNTIF(E1127:E4703,{"Petrol","Diesel","CNG","LPG","Electric"}))</f>
        <v>2452</v>
      </c>
      <c r="N1127">
        <f t="shared" si="140"/>
        <v>2452</v>
      </c>
      <c r="O1127" cm="1">
        <f t="array" ref="O1127">SUM(COUNTIF(F1127:F4703,{"Individual","Dealer","Trustmark Dealer"}))</f>
        <v>2452</v>
      </c>
      <c r="P1127">
        <f t="shared" si="141"/>
        <v>1687</v>
      </c>
      <c r="Q1127">
        <f t="shared" si="142"/>
        <v>0.5978792822185971</v>
      </c>
      <c r="R1127" s="16">
        <f t="shared" si="143"/>
        <v>1195058.5131572769</v>
      </c>
    </row>
    <row r="1128" spans="1:18" x14ac:dyDescent="0.3">
      <c r="A1128" t="s">
        <v>823</v>
      </c>
      <c r="B1128">
        <v>2009</v>
      </c>
      <c r="C1128" s="1">
        <v>300000</v>
      </c>
      <c r="D1128">
        <v>23262</v>
      </c>
      <c r="E1128" t="s">
        <v>10</v>
      </c>
      <c r="F1128" t="s">
        <v>11</v>
      </c>
      <c r="G1128" t="s">
        <v>12</v>
      </c>
      <c r="H1128" t="s">
        <v>121</v>
      </c>
      <c r="I1128">
        <f t="shared" si="136"/>
        <v>2451</v>
      </c>
      <c r="J1128">
        <f t="shared" si="137"/>
        <v>17</v>
      </c>
      <c r="K1128" t="str">
        <f t="shared" si="138"/>
        <v>budget</v>
      </c>
      <c r="L1128" s="1">
        <f t="shared" si="139"/>
        <v>454624.23582211341</v>
      </c>
      <c r="M1128" cm="1">
        <f t="array" ref="M1128">SUM(COUNTIF(E1128:E4704,{"Petrol","Diesel","CNG","LPG","Electric"}))</f>
        <v>2451</v>
      </c>
      <c r="N1128">
        <f t="shared" si="140"/>
        <v>2451</v>
      </c>
      <c r="O1128" cm="1">
        <f t="array" ref="O1128">SUM(COUNTIF(F1128:F4704,{"Individual","Dealer","Trustmark Dealer"}))</f>
        <v>2451</v>
      </c>
      <c r="P1128">
        <f t="shared" si="141"/>
        <v>1687</v>
      </c>
      <c r="Q1128">
        <f t="shared" si="142"/>
        <v>0.5977152182782538</v>
      </c>
      <c r="R1128" s="16">
        <f t="shared" si="143"/>
        <v>1194780.8845300048</v>
      </c>
    </row>
    <row r="1129" spans="1:18" x14ac:dyDescent="0.3">
      <c r="A1129" t="s">
        <v>824</v>
      </c>
      <c r="B1129">
        <v>2016</v>
      </c>
      <c r="C1129" s="1">
        <v>700000</v>
      </c>
      <c r="D1129">
        <v>29600</v>
      </c>
      <c r="E1129" t="s">
        <v>14</v>
      </c>
      <c r="F1129" t="s">
        <v>11</v>
      </c>
      <c r="G1129" t="s">
        <v>12</v>
      </c>
      <c r="H1129" t="s">
        <v>121</v>
      </c>
      <c r="I1129">
        <f t="shared" si="136"/>
        <v>2450</v>
      </c>
      <c r="J1129">
        <f t="shared" si="137"/>
        <v>10</v>
      </c>
      <c r="K1129" t="str">
        <f t="shared" si="138"/>
        <v>medium</v>
      </c>
      <c r="L1129" s="1">
        <f t="shared" si="139"/>
        <v>454687.34775510203</v>
      </c>
      <c r="M1129" cm="1">
        <f t="array" ref="M1129">SUM(COUNTIF(E1129:E4705,{"Petrol","Diesel","CNG","LPG","Electric"}))</f>
        <v>2450</v>
      </c>
      <c r="N1129">
        <f t="shared" si="140"/>
        <v>2450</v>
      </c>
      <c r="O1129" cm="1">
        <f t="array" ref="O1129">SUM(COUNTIF(F1129:F4705,{"Individual","Dealer","Trustmark Dealer"}))</f>
        <v>2450</v>
      </c>
      <c r="P1129">
        <f t="shared" si="141"/>
        <v>1686</v>
      </c>
      <c r="Q1129">
        <f t="shared" si="142"/>
        <v>0.59755102040816321</v>
      </c>
      <c r="R1129" s="16">
        <f t="shared" si="143"/>
        <v>1194803.4661628236</v>
      </c>
    </row>
    <row r="1130" spans="1:18" x14ac:dyDescent="0.3">
      <c r="A1130" t="s">
        <v>238</v>
      </c>
      <c r="B1130">
        <v>2015</v>
      </c>
      <c r="C1130" s="1">
        <v>310000</v>
      </c>
      <c r="D1130">
        <v>35925</v>
      </c>
      <c r="E1130" t="s">
        <v>10</v>
      </c>
      <c r="F1130" t="s">
        <v>11</v>
      </c>
      <c r="G1130" t="s">
        <v>12</v>
      </c>
      <c r="H1130" t="s">
        <v>121</v>
      </c>
      <c r="I1130">
        <f t="shared" si="136"/>
        <v>2449</v>
      </c>
      <c r="J1130">
        <f t="shared" si="137"/>
        <v>11</v>
      </c>
      <c r="K1130" t="str">
        <f t="shared" si="138"/>
        <v>budget</v>
      </c>
      <c r="L1130" s="1">
        <f t="shared" si="139"/>
        <v>454587.1792568395</v>
      </c>
      <c r="M1130" cm="1">
        <f t="array" ref="M1130">SUM(COUNTIF(E1130:E4706,{"Petrol","Diesel","CNG","LPG","Electric"}))</f>
        <v>2449</v>
      </c>
      <c r="N1130">
        <f t="shared" si="140"/>
        <v>2449</v>
      </c>
      <c r="O1130" cm="1">
        <f t="array" ref="O1130">SUM(COUNTIF(F1130:F4706,{"Individual","Dealer","Trustmark Dealer"}))</f>
        <v>2449</v>
      </c>
      <c r="P1130">
        <f t="shared" si="141"/>
        <v>1686</v>
      </c>
      <c r="Q1130">
        <f t="shared" si="142"/>
        <v>0.59738668844426301</v>
      </c>
      <c r="R1130" s="16">
        <f t="shared" si="143"/>
        <v>1194708.8408703799</v>
      </c>
    </row>
    <row r="1131" spans="1:18" x14ac:dyDescent="0.3">
      <c r="A1131" t="s">
        <v>825</v>
      </c>
      <c r="B1131">
        <v>2018</v>
      </c>
      <c r="C1131" s="1">
        <v>500000</v>
      </c>
      <c r="D1131">
        <v>12000</v>
      </c>
      <c r="E1131" t="s">
        <v>10</v>
      </c>
      <c r="F1131" t="s">
        <v>25</v>
      </c>
      <c r="G1131" t="s">
        <v>12</v>
      </c>
      <c r="H1131" t="s">
        <v>121</v>
      </c>
      <c r="I1131">
        <f t="shared" si="136"/>
        <v>2448</v>
      </c>
      <c r="J1131">
        <f t="shared" si="137"/>
        <v>8</v>
      </c>
      <c r="K1131" t="str">
        <f t="shared" si="138"/>
        <v>budget</v>
      </c>
      <c r="L1131" s="1">
        <f t="shared" si="139"/>
        <v>454646.2426470588</v>
      </c>
      <c r="M1131" cm="1">
        <f t="array" ref="M1131">SUM(COUNTIF(E1131:E4707,{"Petrol","Diesel","CNG","LPG","Electric"}))</f>
        <v>2448</v>
      </c>
      <c r="N1131">
        <f t="shared" si="140"/>
        <v>2448</v>
      </c>
      <c r="O1131" cm="1">
        <f t="array" ref="O1131">SUM(COUNTIF(F1131:F4707,{"Individual","Dealer","Trustmark Dealer"}))</f>
        <v>2448</v>
      </c>
      <c r="P1131">
        <f t="shared" si="141"/>
        <v>1685</v>
      </c>
      <c r="Q1131">
        <f t="shared" si="142"/>
        <v>0.59722222222222221</v>
      </c>
      <c r="R1131" s="16">
        <f t="shared" si="143"/>
        <v>1194722.8628843382</v>
      </c>
    </row>
    <row r="1132" spans="1:18" x14ac:dyDescent="0.3">
      <c r="A1132" t="s">
        <v>581</v>
      </c>
      <c r="B1132">
        <v>2013</v>
      </c>
      <c r="C1132" s="1">
        <v>415000</v>
      </c>
      <c r="D1132">
        <v>40771</v>
      </c>
      <c r="E1132" t="s">
        <v>10</v>
      </c>
      <c r="F1132" t="s">
        <v>11</v>
      </c>
      <c r="G1132" t="s">
        <v>12</v>
      </c>
      <c r="H1132" t="s">
        <v>121</v>
      </c>
      <c r="I1132">
        <f t="shared" si="136"/>
        <v>2447</v>
      </c>
      <c r="J1132">
        <f t="shared" si="137"/>
        <v>13</v>
      </c>
      <c r="K1132" t="str">
        <f t="shared" si="138"/>
        <v>budget</v>
      </c>
      <c r="L1132" s="1">
        <f t="shared" si="139"/>
        <v>454627.70821413974</v>
      </c>
      <c r="M1132" cm="1">
        <f t="array" ref="M1132">SUM(COUNTIF(E1132:E4708,{"Petrol","Diesel","CNG","LPG","Electric"}))</f>
        <v>2447</v>
      </c>
      <c r="N1132">
        <f t="shared" si="140"/>
        <v>2447</v>
      </c>
      <c r="O1132" cm="1">
        <f t="array" ref="O1132">SUM(COUNTIF(F1132:F4708,{"Individual","Dealer","Trustmark Dealer"}))</f>
        <v>2447</v>
      </c>
      <c r="P1132">
        <f t="shared" si="141"/>
        <v>1685</v>
      </c>
      <c r="Q1132">
        <f t="shared" si="142"/>
        <v>0.5970576215774418</v>
      </c>
      <c r="R1132" s="16">
        <f t="shared" si="143"/>
        <v>1194573.3978449644</v>
      </c>
    </row>
    <row r="1133" spans="1:18" x14ac:dyDescent="0.3">
      <c r="A1133" t="s">
        <v>576</v>
      </c>
      <c r="B1133">
        <v>2015</v>
      </c>
      <c r="C1133" s="1">
        <v>395000</v>
      </c>
      <c r="D1133">
        <v>30500</v>
      </c>
      <c r="E1133" t="s">
        <v>10</v>
      </c>
      <c r="F1133" t="s">
        <v>11</v>
      </c>
      <c r="G1133" t="s">
        <v>19</v>
      </c>
      <c r="H1133" t="s">
        <v>126</v>
      </c>
      <c r="I1133">
        <f t="shared" si="136"/>
        <v>2446</v>
      </c>
      <c r="J1133">
        <f t="shared" si="137"/>
        <v>11</v>
      </c>
      <c r="K1133" t="str">
        <f t="shared" si="138"/>
        <v>budget</v>
      </c>
      <c r="L1133" s="1">
        <f t="shared" si="139"/>
        <v>454643.9092395748</v>
      </c>
      <c r="M1133" cm="1">
        <f t="array" ref="M1133">SUM(COUNTIF(E1133:E4709,{"Petrol","Diesel","CNG","LPG","Electric"}))</f>
        <v>2446</v>
      </c>
      <c r="N1133">
        <f t="shared" si="140"/>
        <v>2446</v>
      </c>
      <c r="O1133" cm="1">
        <f t="array" ref="O1133">SUM(COUNTIF(F1133:F4709,{"Individual","Dealer","Trustmark Dealer"}))</f>
        <v>2446</v>
      </c>
      <c r="P1133">
        <f t="shared" si="141"/>
        <v>1684</v>
      </c>
      <c r="Q1133">
        <f t="shared" si="142"/>
        <v>0.59689288634505311</v>
      </c>
      <c r="R1133" s="16">
        <f t="shared" si="143"/>
        <v>1194496.8880768407</v>
      </c>
    </row>
    <row r="1134" spans="1:18" x14ac:dyDescent="0.3">
      <c r="A1134" t="s">
        <v>826</v>
      </c>
      <c r="B1134">
        <v>2014</v>
      </c>
      <c r="C1134" s="1">
        <v>430000</v>
      </c>
      <c r="D1134">
        <v>42000</v>
      </c>
      <c r="E1134" t="s">
        <v>10</v>
      </c>
      <c r="F1134" t="s">
        <v>11</v>
      </c>
      <c r="G1134" t="s">
        <v>12</v>
      </c>
      <c r="H1134" t="s">
        <v>126</v>
      </c>
      <c r="I1134">
        <f t="shared" si="136"/>
        <v>2445</v>
      </c>
      <c r="J1134">
        <f t="shared" si="137"/>
        <v>12</v>
      </c>
      <c r="K1134" t="str">
        <f t="shared" si="138"/>
        <v>budget</v>
      </c>
      <c r="L1134" s="1">
        <f t="shared" si="139"/>
        <v>454668.30347648263</v>
      </c>
      <c r="M1134" cm="1">
        <f t="array" ref="M1134">SUM(COUNTIF(E1134:E4710,{"Petrol","Diesel","CNG","LPG","Electric"}))</f>
        <v>2445</v>
      </c>
      <c r="N1134">
        <f t="shared" si="140"/>
        <v>2445</v>
      </c>
      <c r="O1134" cm="1">
        <f t="array" ref="O1134">SUM(COUNTIF(F1134:F4710,{"Individual","Dealer","Trustmark Dealer"}))</f>
        <v>2445</v>
      </c>
      <c r="P1134">
        <f t="shared" si="141"/>
        <v>1683</v>
      </c>
      <c r="Q1134">
        <f t="shared" si="142"/>
        <v>0.59713701431492838</v>
      </c>
      <c r="R1134" s="16">
        <f t="shared" si="143"/>
        <v>1194437.4877746338</v>
      </c>
    </row>
    <row r="1135" spans="1:18" x14ac:dyDescent="0.3">
      <c r="A1135" t="s">
        <v>827</v>
      </c>
      <c r="B1135">
        <v>2007</v>
      </c>
      <c r="C1135" s="1">
        <v>215000</v>
      </c>
      <c r="D1135">
        <v>55800</v>
      </c>
      <c r="E1135" t="s">
        <v>10</v>
      </c>
      <c r="F1135" t="s">
        <v>11</v>
      </c>
      <c r="G1135" t="s">
        <v>12</v>
      </c>
      <c r="H1135" t="s">
        <v>126</v>
      </c>
      <c r="I1135">
        <f t="shared" si="136"/>
        <v>2444</v>
      </c>
      <c r="J1135">
        <f t="shared" si="137"/>
        <v>19</v>
      </c>
      <c r="K1135" t="str">
        <f t="shared" si="138"/>
        <v>budget</v>
      </c>
      <c r="L1135" s="1">
        <f t="shared" si="139"/>
        <v>454678.39689034369</v>
      </c>
      <c r="M1135" cm="1">
        <f t="array" ref="M1135">SUM(COUNTIF(E1135:E4711,{"Petrol","Diesel","CNG","LPG","Electric"}))</f>
        <v>2444</v>
      </c>
      <c r="N1135">
        <f t="shared" si="140"/>
        <v>2444</v>
      </c>
      <c r="O1135" cm="1">
        <f t="array" ref="O1135">SUM(COUNTIF(F1135:F4711,{"Individual","Dealer","Trustmark Dealer"}))</f>
        <v>2444</v>
      </c>
      <c r="P1135">
        <f t="shared" si="141"/>
        <v>1682</v>
      </c>
      <c r="Q1135">
        <f t="shared" si="142"/>
        <v>0.59738134206219318</v>
      </c>
      <c r="R1135" s="16">
        <f t="shared" si="143"/>
        <v>1194347.7865228115</v>
      </c>
    </row>
    <row r="1136" spans="1:18" x14ac:dyDescent="0.3">
      <c r="A1136" t="s">
        <v>828</v>
      </c>
      <c r="B1136">
        <v>2014</v>
      </c>
      <c r="C1136" s="1">
        <v>550000</v>
      </c>
      <c r="D1136">
        <v>66569</v>
      </c>
      <c r="E1136" t="s">
        <v>14</v>
      </c>
      <c r="F1136" t="s">
        <v>11</v>
      </c>
      <c r="G1136" t="s">
        <v>12</v>
      </c>
      <c r="H1136" t="s">
        <v>121</v>
      </c>
      <c r="I1136">
        <f t="shared" si="136"/>
        <v>2443</v>
      </c>
      <c r="J1136">
        <f t="shared" si="137"/>
        <v>12</v>
      </c>
      <c r="K1136" t="str">
        <f t="shared" si="138"/>
        <v>medium</v>
      </c>
      <c r="L1136" s="1">
        <f t="shared" si="139"/>
        <v>454776.50511665986</v>
      </c>
      <c r="M1136" cm="1">
        <f t="array" ref="M1136">SUM(COUNTIF(E1136:E4712,{"Petrol","Diesel","CNG","LPG","Electric"}))</f>
        <v>2443</v>
      </c>
      <c r="N1136">
        <f t="shared" si="140"/>
        <v>2443</v>
      </c>
      <c r="O1136" cm="1">
        <f t="array" ref="O1136">SUM(COUNTIF(F1136:F4712,{"Individual","Dealer","Trustmark Dealer"}))</f>
        <v>2443</v>
      </c>
      <c r="P1136">
        <f t="shared" si="141"/>
        <v>1681</v>
      </c>
      <c r="Q1136">
        <f t="shared" si="142"/>
        <v>0.59762586983217358</v>
      </c>
      <c r="R1136" s="16">
        <f t="shared" si="143"/>
        <v>1194443.5952860983</v>
      </c>
    </row>
    <row r="1137" spans="1:18" x14ac:dyDescent="0.3">
      <c r="A1137" t="s">
        <v>616</v>
      </c>
      <c r="B1137">
        <v>2014</v>
      </c>
      <c r="C1137" s="1">
        <v>415000</v>
      </c>
      <c r="D1137">
        <v>81358</v>
      </c>
      <c r="E1137" t="s">
        <v>14</v>
      </c>
      <c r="F1137" t="s">
        <v>11</v>
      </c>
      <c r="G1137" t="s">
        <v>12</v>
      </c>
      <c r="H1137" t="s">
        <v>121</v>
      </c>
      <c r="I1137">
        <f t="shared" si="136"/>
        <v>2442</v>
      </c>
      <c r="J1137">
        <f t="shared" si="137"/>
        <v>12</v>
      </c>
      <c r="K1137" t="str">
        <f t="shared" si="138"/>
        <v>budget</v>
      </c>
      <c r="L1137" s="1">
        <f t="shared" si="139"/>
        <v>454737.51105651108</v>
      </c>
      <c r="M1137" cm="1">
        <f t="array" ref="M1137">SUM(COUNTIF(E1137:E4713,{"Petrol","Diesel","CNG","LPG","Electric"}))</f>
        <v>2442</v>
      </c>
      <c r="N1137">
        <f t="shared" si="140"/>
        <v>2442</v>
      </c>
      <c r="O1137" cm="1">
        <f t="array" ref="O1137">SUM(COUNTIF(F1137:F4713,{"Individual","Dealer","Trustmark Dealer"}))</f>
        <v>2442</v>
      </c>
      <c r="P1137">
        <f t="shared" si="141"/>
        <v>1680</v>
      </c>
      <c r="Q1137">
        <f t="shared" si="142"/>
        <v>0.59746109746109743</v>
      </c>
      <c r="R1137" s="16">
        <f t="shared" si="143"/>
        <v>1194469.7851141507</v>
      </c>
    </row>
    <row r="1138" spans="1:18" x14ac:dyDescent="0.3">
      <c r="A1138" t="s">
        <v>829</v>
      </c>
      <c r="B1138">
        <v>2015</v>
      </c>
      <c r="C1138" s="1">
        <v>450000</v>
      </c>
      <c r="D1138">
        <v>82695</v>
      </c>
      <c r="E1138" t="s">
        <v>14</v>
      </c>
      <c r="F1138" t="s">
        <v>11</v>
      </c>
      <c r="G1138" t="s">
        <v>12</v>
      </c>
      <c r="H1138" t="s">
        <v>121</v>
      </c>
      <c r="I1138">
        <f t="shared" si="136"/>
        <v>2441</v>
      </c>
      <c r="J1138">
        <f t="shared" si="137"/>
        <v>11</v>
      </c>
      <c r="K1138" t="str">
        <f t="shared" si="138"/>
        <v>budget</v>
      </c>
      <c r="L1138" s="1">
        <f t="shared" si="139"/>
        <v>454753.79024989757</v>
      </c>
      <c r="M1138" cm="1">
        <f t="array" ref="M1138">SUM(COUNTIF(E1138:E4714,{"Petrol","Diesel","CNG","LPG","Electric"}))</f>
        <v>2441</v>
      </c>
      <c r="N1138">
        <f t="shared" si="140"/>
        <v>2441</v>
      </c>
      <c r="O1138" cm="1">
        <f t="array" ref="O1138">SUM(COUNTIF(F1138:F4714,{"Individual","Dealer","Trustmark Dealer"}))</f>
        <v>2441</v>
      </c>
      <c r="P1138">
        <f t="shared" si="141"/>
        <v>1679</v>
      </c>
      <c r="Q1138">
        <f t="shared" si="142"/>
        <v>0.5972961900860303</v>
      </c>
      <c r="R1138" s="16">
        <f t="shared" si="143"/>
        <v>1194604.9760557269</v>
      </c>
    </row>
    <row r="1139" spans="1:18" x14ac:dyDescent="0.3">
      <c r="A1139" t="s">
        <v>830</v>
      </c>
      <c r="B1139">
        <v>2014</v>
      </c>
      <c r="C1139" s="1">
        <v>285000</v>
      </c>
      <c r="D1139">
        <v>68293</v>
      </c>
      <c r="E1139" t="s">
        <v>14</v>
      </c>
      <c r="F1139" t="s">
        <v>11</v>
      </c>
      <c r="G1139" t="s">
        <v>12</v>
      </c>
      <c r="H1139" t="s">
        <v>126</v>
      </c>
      <c r="I1139">
        <f t="shared" si="136"/>
        <v>2440</v>
      </c>
      <c r="J1139">
        <f t="shared" si="137"/>
        <v>12</v>
      </c>
      <c r="K1139" t="str">
        <f t="shared" si="138"/>
        <v>budget</v>
      </c>
      <c r="L1139" s="1">
        <f t="shared" si="139"/>
        <v>454755.73852459015</v>
      </c>
      <c r="M1139" cm="1">
        <f t="array" ref="M1139">SUM(COUNTIF(E1139:E4715,{"Petrol","Diesel","CNG","LPG","Electric"}))</f>
        <v>2440</v>
      </c>
      <c r="N1139">
        <f t="shared" si="140"/>
        <v>2440</v>
      </c>
      <c r="O1139" cm="1">
        <f t="array" ref="O1139">SUM(COUNTIF(F1139:F4715,{"Individual","Dealer","Trustmark Dealer"}))</f>
        <v>2440</v>
      </c>
      <c r="P1139">
        <f t="shared" si="141"/>
        <v>1678</v>
      </c>
      <c r="Q1139">
        <f t="shared" si="142"/>
        <v>0.59713114754098362</v>
      </c>
      <c r="R1139" s="16">
        <f t="shared" si="143"/>
        <v>1194712.1139939777</v>
      </c>
    </row>
    <row r="1140" spans="1:18" x14ac:dyDescent="0.3">
      <c r="A1140" t="s">
        <v>831</v>
      </c>
      <c r="B1140">
        <v>2016</v>
      </c>
      <c r="C1140" s="1">
        <v>580000</v>
      </c>
      <c r="D1140">
        <v>32000</v>
      </c>
      <c r="E1140" t="s">
        <v>10</v>
      </c>
      <c r="F1140" t="s">
        <v>11</v>
      </c>
      <c r="G1140" t="s">
        <v>19</v>
      </c>
      <c r="H1140" t="s">
        <v>121</v>
      </c>
      <c r="I1140">
        <f t="shared" si="136"/>
        <v>2439</v>
      </c>
      <c r="J1140">
        <f t="shared" si="137"/>
        <v>10</v>
      </c>
      <c r="K1140" t="str">
        <f t="shared" si="138"/>
        <v>medium</v>
      </c>
      <c r="L1140" s="1">
        <f t="shared" si="139"/>
        <v>454825.33907339076</v>
      </c>
      <c r="M1140" cm="1">
        <f t="array" ref="M1140">SUM(COUNTIF(E1140:E4716,{"Petrol","Diesel","CNG","LPG","Electric"}))</f>
        <v>2439</v>
      </c>
      <c r="N1140">
        <f t="shared" si="140"/>
        <v>2439</v>
      </c>
      <c r="O1140" cm="1">
        <f t="array" ref="O1140">SUM(COUNTIF(F1140:F4716,{"Individual","Dealer","Trustmark Dealer"}))</f>
        <v>2439</v>
      </c>
      <c r="P1140">
        <f t="shared" si="141"/>
        <v>1677</v>
      </c>
      <c r="Q1140">
        <f t="shared" si="142"/>
        <v>0.59737597375973761</v>
      </c>
      <c r="R1140" s="16">
        <f t="shared" si="143"/>
        <v>1194952.8123816031</v>
      </c>
    </row>
    <row r="1141" spans="1:18" x14ac:dyDescent="0.3">
      <c r="A1141" t="s">
        <v>832</v>
      </c>
      <c r="B1141">
        <v>2014</v>
      </c>
      <c r="C1141" s="1">
        <v>300000</v>
      </c>
      <c r="D1141">
        <v>190621</v>
      </c>
      <c r="E1141" t="s">
        <v>14</v>
      </c>
      <c r="F1141" t="s">
        <v>11</v>
      </c>
      <c r="G1141" t="s">
        <v>12</v>
      </c>
      <c r="H1141" t="s">
        <v>121</v>
      </c>
      <c r="I1141">
        <f t="shared" si="136"/>
        <v>2438</v>
      </c>
      <c r="J1141">
        <f t="shared" si="137"/>
        <v>12</v>
      </c>
      <c r="K1141" t="str">
        <f t="shared" si="138"/>
        <v>budget</v>
      </c>
      <c r="L1141" s="1">
        <f t="shared" si="139"/>
        <v>454773.99589827727</v>
      </c>
      <c r="M1141" cm="1">
        <f t="array" ref="M1141">SUM(COUNTIF(E1141:E4717,{"Petrol","Diesel","CNG","LPG","Electric"}))</f>
        <v>2438</v>
      </c>
      <c r="N1141">
        <f t="shared" si="140"/>
        <v>2438</v>
      </c>
      <c r="O1141" cm="1">
        <f t="array" ref="O1141">SUM(COUNTIF(F1141:F4717,{"Individual","Dealer","Trustmark Dealer"}))</f>
        <v>2438</v>
      </c>
      <c r="P1141">
        <f t="shared" si="141"/>
        <v>1677</v>
      </c>
      <c r="Q1141">
        <f t="shared" si="142"/>
        <v>0.59721082854799012</v>
      </c>
      <c r="R1141" s="16">
        <f t="shared" si="143"/>
        <v>1194733.3157149216</v>
      </c>
    </row>
    <row r="1142" spans="1:18" x14ac:dyDescent="0.3">
      <c r="A1142" t="s">
        <v>595</v>
      </c>
      <c r="B1142">
        <v>2018</v>
      </c>
      <c r="C1142" s="1">
        <v>1200000</v>
      </c>
      <c r="D1142">
        <v>60000</v>
      </c>
      <c r="E1142" t="s">
        <v>14</v>
      </c>
      <c r="F1142" t="s">
        <v>25</v>
      </c>
      <c r="G1142" t="s">
        <v>12</v>
      </c>
      <c r="H1142" t="s">
        <v>121</v>
      </c>
      <c r="I1142">
        <f t="shared" si="136"/>
        <v>2437</v>
      </c>
      <c r="J1142">
        <f t="shared" si="137"/>
        <v>8</v>
      </c>
      <c r="K1142" t="str">
        <f t="shared" si="138"/>
        <v>premimum</v>
      </c>
      <c r="L1142" s="1">
        <f t="shared" si="139"/>
        <v>454837.50594993844</v>
      </c>
      <c r="M1142" cm="1">
        <f t="array" ref="M1142">SUM(COUNTIF(E1142:E4718,{"Petrol","Diesel","CNG","LPG","Electric"}))</f>
        <v>2437</v>
      </c>
      <c r="N1142">
        <f t="shared" si="140"/>
        <v>2437</v>
      </c>
      <c r="O1142" cm="1">
        <f t="array" ref="O1142">SUM(COUNTIF(F1142:F4718,{"Individual","Dealer","Trustmark Dealer"}))</f>
        <v>2437</v>
      </c>
      <c r="P1142">
        <f t="shared" si="141"/>
        <v>1676</v>
      </c>
      <c r="Q1142">
        <f t="shared" si="142"/>
        <v>0.59704554780467789</v>
      </c>
      <c r="R1142" s="16">
        <f t="shared" si="143"/>
        <v>1194962.2676598085</v>
      </c>
    </row>
    <row r="1143" spans="1:18" x14ac:dyDescent="0.3">
      <c r="A1143" t="s">
        <v>833</v>
      </c>
      <c r="B1143">
        <v>2006</v>
      </c>
      <c r="C1143" s="1">
        <v>78000</v>
      </c>
      <c r="D1143">
        <v>64700</v>
      </c>
      <c r="E1143" t="s">
        <v>10</v>
      </c>
      <c r="F1143" t="s">
        <v>25</v>
      </c>
      <c r="G1143" t="s">
        <v>12</v>
      </c>
      <c r="H1143" t="s">
        <v>121</v>
      </c>
      <c r="I1143">
        <f t="shared" si="136"/>
        <v>2436</v>
      </c>
      <c r="J1143">
        <f t="shared" si="137"/>
        <v>20</v>
      </c>
      <c r="K1143" t="str">
        <f t="shared" si="138"/>
        <v>budget</v>
      </c>
      <c r="L1143" s="1">
        <f t="shared" si="139"/>
        <v>454531.61001642037</v>
      </c>
      <c r="M1143" cm="1">
        <f t="array" ref="M1143">SUM(COUNTIF(E1143:E4719,{"Petrol","Diesel","CNG","LPG","Electric"}))</f>
        <v>2436</v>
      </c>
      <c r="N1143">
        <f t="shared" si="140"/>
        <v>2436</v>
      </c>
      <c r="O1143" cm="1">
        <f t="array" ref="O1143">SUM(COUNTIF(F1143:F4719,{"Individual","Dealer","Trustmark Dealer"}))</f>
        <v>2436</v>
      </c>
      <c r="P1143">
        <f t="shared" si="141"/>
        <v>1676</v>
      </c>
      <c r="Q1143">
        <f t="shared" si="142"/>
        <v>0.59688013136288998</v>
      </c>
      <c r="R1143" s="16">
        <f t="shared" si="143"/>
        <v>1194462.8454378047</v>
      </c>
    </row>
    <row r="1144" spans="1:18" x14ac:dyDescent="0.3">
      <c r="A1144" t="s">
        <v>324</v>
      </c>
      <c r="B1144">
        <v>2016</v>
      </c>
      <c r="C1144" s="1">
        <v>400000</v>
      </c>
      <c r="D1144">
        <v>88470</v>
      </c>
      <c r="E1144" t="s">
        <v>14</v>
      </c>
      <c r="F1144" t="s">
        <v>25</v>
      </c>
      <c r="G1144" t="s">
        <v>12</v>
      </c>
      <c r="H1144" t="s">
        <v>121</v>
      </c>
      <c r="I1144">
        <f t="shared" si="136"/>
        <v>2435</v>
      </c>
      <c r="J1144">
        <f t="shared" si="137"/>
        <v>10</v>
      </c>
      <c r="K1144" t="str">
        <f t="shared" si="138"/>
        <v>budget</v>
      </c>
      <c r="L1144" s="1">
        <f t="shared" si="139"/>
        <v>454686.24312114989</v>
      </c>
      <c r="M1144" cm="1">
        <f t="array" ref="M1144">SUM(COUNTIF(E1144:E4720,{"Petrol","Diesel","CNG","LPG","Electric"}))</f>
        <v>2435</v>
      </c>
      <c r="N1144">
        <f t="shared" si="140"/>
        <v>2435</v>
      </c>
      <c r="O1144" cm="1">
        <f t="array" ref="O1144">SUM(COUNTIF(F1144:F4720,{"Individual","Dealer","Trustmark Dealer"}))</f>
        <v>2435</v>
      </c>
      <c r="P1144">
        <f t="shared" si="141"/>
        <v>1675</v>
      </c>
      <c r="Q1144">
        <f t="shared" si="142"/>
        <v>0.59671457905544145</v>
      </c>
      <c r="R1144" s="16">
        <f t="shared" si="143"/>
        <v>1194677.2250744679</v>
      </c>
    </row>
    <row r="1145" spans="1:18" x14ac:dyDescent="0.3">
      <c r="A1145" t="s">
        <v>834</v>
      </c>
      <c r="B1145">
        <v>2016</v>
      </c>
      <c r="C1145" s="1">
        <v>850000</v>
      </c>
      <c r="D1145">
        <v>75000</v>
      </c>
      <c r="E1145" t="s">
        <v>14</v>
      </c>
      <c r="F1145" t="s">
        <v>25</v>
      </c>
      <c r="G1145" t="s">
        <v>12</v>
      </c>
      <c r="H1145" t="s">
        <v>121</v>
      </c>
      <c r="I1145">
        <f t="shared" si="136"/>
        <v>2434</v>
      </c>
      <c r="J1145">
        <f t="shared" si="137"/>
        <v>10</v>
      </c>
      <c r="K1145" t="str">
        <f t="shared" si="138"/>
        <v>medium</v>
      </c>
      <c r="L1145" s="1">
        <f t="shared" si="139"/>
        <v>454708.71076417417</v>
      </c>
      <c r="M1145" cm="1">
        <f t="array" ref="M1145">SUM(COUNTIF(E1145:E4721,{"Petrol","Diesel","CNG","LPG","Electric"}))</f>
        <v>2434</v>
      </c>
      <c r="N1145">
        <f t="shared" si="140"/>
        <v>2434</v>
      </c>
      <c r="O1145" cm="1">
        <f t="array" ref="O1145">SUM(COUNTIF(F1145:F4721,{"Individual","Dealer","Trustmark Dealer"}))</f>
        <v>2434</v>
      </c>
      <c r="P1145">
        <f t="shared" si="141"/>
        <v>1675</v>
      </c>
      <c r="Q1145">
        <f t="shared" si="142"/>
        <v>0.5965488907148726</v>
      </c>
      <c r="R1145" s="16">
        <f t="shared" si="143"/>
        <v>1194825.2916333035</v>
      </c>
    </row>
    <row r="1146" spans="1:18" x14ac:dyDescent="0.3">
      <c r="A1146" t="s">
        <v>475</v>
      </c>
      <c r="B1146">
        <v>2013</v>
      </c>
      <c r="C1146" s="1">
        <v>450000</v>
      </c>
      <c r="D1146">
        <v>120000</v>
      </c>
      <c r="E1146" t="s">
        <v>14</v>
      </c>
      <c r="F1146" t="s">
        <v>25</v>
      </c>
      <c r="G1146" t="s">
        <v>12</v>
      </c>
      <c r="H1146" t="s">
        <v>126</v>
      </c>
      <c r="I1146">
        <f t="shared" si="136"/>
        <v>2433</v>
      </c>
      <c r="J1146">
        <f t="shared" si="137"/>
        <v>13</v>
      </c>
      <c r="K1146" t="str">
        <f t="shared" si="138"/>
        <v>budget</v>
      </c>
      <c r="L1146" s="1">
        <f t="shared" si="139"/>
        <v>454546.24003288121</v>
      </c>
      <c r="M1146" cm="1">
        <f t="array" ref="M1146">SUM(COUNTIF(E1146:E4722,{"Petrol","Diesel","CNG","LPG","Electric"}))</f>
        <v>2433</v>
      </c>
      <c r="N1146">
        <f t="shared" si="140"/>
        <v>2433</v>
      </c>
      <c r="O1146" cm="1">
        <f t="array" ref="O1146">SUM(COUNTIF(F1146:F4722,{"Individual","Dealer","Trustmark Dealer"}))</f>
        <v>2433</v>
      </c>
      <c r="P1146">
        <f t="shared" si="141"/>
        <v>1675</v>
      </c>
      <c r="Q1146">
        <f t="shared" si="142"/>
        <v>0.59638306617344838</v>
      </c>
      <c r="R1146" s="16">
        <f t="shared" si="143"/>
        <v>1194608.6348613345</v>
      </c>
    </row>
    <row r="1147" spans="1:18" x14ac:dyDescent="0.3">
      <c r="A1147" t="s">
        <v>835</v>
      </c>
      <c r="B1147">
        <v>2012</v>
      </c>
      <c r="C1147" s="1">
        <v>2500000</v>
      </c>
      <c r="D1147">
        <v>35000</v>
      </c>
      <c r="E1147" t="s">
        <v>14</v>
      </c>
      <c r="F1147" t="s">
        <v>25</v>
      </c>
      <c r="G1147" t="s">
        <v>19</v>
      </c>
      <c r="H1147" t="s">
        <v>121</v>
      </c>
      <c r="I1147">
        <f t="shared" si="136"/>
        <v>2432</v>
      </c>
      <c r="J1147">
        <f t="shared" si="137"/>
        <v>14</v>
      </c>
      <c r="K1147" t="str">
        <f t="shared" si="138"/>
        <v>premimum</v>
      </c>
      <c r="L1147" s="1">
        <f t="shared" si="139"/>
        <v>454548.109375</v>
      </c>
      <c r="M1147" cm="1">
        <f t="array" ref="M1147">SUM(COUNTIF(E1147:E4723,{"Petrol","Diesel","CNG","LPG","Electric"}))</f>
        <v>2432</v>
      </c>
      <c r="N1147">
        <f t="shared" si="140"/>
        <v>2432</v>
      </c>
      <c r="O1147" cm="1">
        <f t="array" ref="O1147">SUM(COUNTIF(F1147:F4723,{"Individual","Dealer","Trustmark Dealer"}))</f>
        <v>2432</v>
      </c>
      <c r="P1147">
        <f t="shared" si="141"/>
        <v>1674</v>
      </c>
      <c r="Q1147">
        <f t="shared" si="142"/>
        <v>0.59662828947368418</v>
      </c>
      <c r="R1147" s="16">
        <f t="shared" si="143"/>
        <v>1194716.3016985017</v>
      </c>
    </row>
    <row r="1148" spans="1:18" x14ac:dyDescent="0.3">
      <c r="A1148" t="s">
        <v>836</v>
      </c>
      <c r="B1148">
        <v>2017</v>
      </c>
      <c r="C1148" s="1">
        <v>780000</v>
      </c>
      <c r="D1148">
        <v>70000</v>
      </c>
      <c r="E1148" t="s">
        <v>14</v>
      </c>
      <c r="F1148" t="s">
        <v>25</v>
      </c>
      <c r="G1148" t="s">
        <v>12</v>
      </c>
      <c r="H1148" t="s">
        <v>121</v>
      </c>
      <c r="I1148">
        <f t="shared" si="136"/>
        <v>2431</v>
      </c>
      <c r="J1148">
        <f t="shared" si="137"/>
        <v>9</v>
      </c>
      <c r="K1148" t="str">
        <f t="shared" si="138"/>
        <v>medium</v>
      </c>
      <c r="L1148" s="1">
        <f t="shared" si="139"/>
        <v>453706.70588235295</v>
      </c>
      <c r="M1148" cm="1">
        <f t="array" ref="M1148">SUM(COUNTIF(E1148:E4724,{"Petrol","Diesel","CNG","LPG","Electric"}))</f>
        <v>2431</v>
      </c>
      <c r="N1148">
        <f t="shared" si="140"/>
        <v>2431</v>
      </c>
      <c r="O1148" cm="1">
        <f t="array" ref="O1148">SUM(COUNTIF(F1148:F4724,{"Individual","Dealer","Trustmark Dealer"}))</f>
        <v>2431</v>
      </c>
      <c r="P1148">
        <f t="shared" si="141"/>
        <v>1673</v>
      </c>
      <c r="Q1148">
        <f t="shared" si="142"/>
        <v>0.59646236116824347</v>
      </c>
      <c r="R1148" s="16">
        <f t="shared" si="143"/>
        <v>1193158.8307076222</v>
      </c>
    </row>
    <row r="1149" spans="1:18" x14ac:dyDescent="0.3">
      <c r="A1149" t="s">
        <v>614</v>
      </c>
      <c r="B1149">
        <v>2017</v>
      </c>
      <c r="C1149" s="1">
        <v>3200000</v>
      </c>
      <c r="D1149">
        <v>57000</v>
      </c>
      <c r="E1149" t="s">
        <v>14</v>
      </c>
      <c r="F1149" t="s">
        <v>25</v>
      </c>
      <c r="G1149" t="s">
        <v>19</v>
      </c>
      <c r="H1149" t="s">
        <v>121</v>
      </c>
      <c r="I1149">
        <f t="shared" si="136"/>
        <v>2430</v>
      </c>
      <c r="J1149">
        <f t="shared" si="137"/>
        <v>9</v>
      </c>
      <c r="K1149" t="str">
        <f t="shared" si="138"/>
        <v>premimum</v>
      </c>
      <c r="L1149" s="1">
        <f t="shared" si="139"/>
        <v>453572.42880658439</v>
      </c>
      <c r="M1149" cm="1">
        <f t="array" ref="M1149">SUM(COUNTIF(E1149:E4725,{"Petrol","Diesel","CNG","LPG","Electric"}))</f>
        <v>2430</v>
      </c>
      <c r="N1149">
        <f t="shared" si="140"/>
        <v>2430</v>
      </c>
      <c r="O1149" cm="1">
        <f t="array" ref="O1149">SUM(COUNTIF(F1149:F4725,{"Individual","Dealer","Trustmark Dealer"}))</f>
        <v>2430</v>
      </c>
      <c r="P1149">
        <f t="shared" si="141"/>
        <v>1673</v>
      </c>
      <c r="Q1149">
        <f t="shared" si="142"/>
        <v>0.59629629629629632</v>
      </c>
      <c r="R1149" s="16">
        <f t="shared" si="143"/>
        <v>1192997.2012273266</v>
      </c>
    </row>
    <row r="1150" spans="1:18" x14ac:dyDescent="0.3">
      <c r="A1150" t="s">
        <v>346</v>
      </c>
      <c r="B1150">
        <v>2020</v>
      </c>
      <c r="C1150" s="1">
        <v>350000</v>
      </c>
      <c r="D1150">
        <v>1000</v>
      </c>
      <c r="E1150" t="s">
        <v>10</v>
      </c>
      <c r="F1150" t="s">
        <v>25</v>
      </c>
      <c r="G1150" t="s">
        <v>12</v>
      </c>
      <c r="H1150" t="s">
        <v>121</v>
      </c>
      <c r="I1150">
        <f t="shared" si="136"/>
        <v>2429</v>
      </c>
      <c r="J1150">
        <f t="shared" si="137"/>
        <v>6</v>
      </c>
      <c r="K1150" t="str">
        <f t="shared" si="138"/>
        <v>budget</v>
      </c>
      <c r="L1150" s="1">
        <f t="shared" si="139"/>
        <v>452441.74639769451</v>
      </c>
      <c r="M1150" cm="1">
        <f t="array" ref="M1150">SUM(COUNTIF(E1150:E4726,{"Petrol","Diesel","CNG","LPG","Electric"}))</f>
        <v>2429</v>
      </c>
      <c r="N1150">
        <f t="shared" si="140"/>
        <v>2429</v>
      </c>
      <c r="O1150" cm="1">
        <f t="array" ref="O1150">SUM(COUNTIF(F1150:F4726,{"Individual","Dealer","Trustmark Dealer"}))</f>
        <v>2429</v>
      </c>
      <c r="P1150">
        <f t="shared" si="141"/>
        <v>1673</v>
      </c>
      <c r="Q1150">
        <f t="shared" si="142"/>
        <v>0.59613009468917255</v>
      </c>
      <c r="R1150" s="16">
        <f t="shared" si="143"/>
        <v>1190866.2281677302</v>
      </c>
    </row>
    <row r="1151" spans="1:18" x14ac:dyDescent="0.3">
      <c r="A1151" t="s">
        <v>837</v>
      </c>
      <c r="B1151">
        <v>2013</v>
      </c>
      <c r="C1151" s="1">
        <v>285000</v>
      </c>
      <c r="D1151">
        <v>120000</v>
      </c>
      <c r="E1151" t="s">
        <v>14</v>
      </c>
      <c r="F1151" t="s">
        <v>25</v>
      </c>
      <c r="G1151" t="s">
        <v>12</v>
      </c>
      <c r="H1151" t="s">
        <v>126</v>
      </c>
      <c r="I1151">
        <f t="shared" si="136"/>
        <v>2428</v>
      </c>
      <c r="J1151">
        <f t="shared" si="137"/>
        <v>13</v>
      </c>
      <c r="K1151" t="str">
        <f t="shared" si="138"/>
        <v>budget</v>
      </c>
      <c r="L1151" s="1">
        <f t="shared" si="139"/>
        <v>452483.93822075782</v>
      </c>
      <c r="M1151" cm="1">
        <f t="array" ref="M1151">SUM(COUNTIF(E1151:E4727,{"Petrol","Diesel","CNG","LPG","Electric"}))</f>
        <v>2428</v>
      </c>
      <c r="N1151">
        <f t="shared" si="140"/>
        <v>2428</v>
      </c>
      <c r="O1151" cm="1">
        <f t="array" ref="O1151">SUM(COUNTIF(F1151:F4727,{"Individual","Dealer","Trustmark Dealer"}))</f>
        <v>2428</v>
      </c>
      <c r="P1151">
        <f t="shared" si="141"/>
        <v>1673</v>
      </c>
      <c r="Q1151">
        <f t="shared" si="142"/>
        <v>0.59596375617792419</v>
      </c>
      <c r="R1151" s="16">
        <f t="shared" si="143"/>
        <v>1190845.4811890456</v>
      </c>
    </row>
    <row r="1152" spans="1:18" x14ac:dyDescent="0.3">
      <c r="A1152" t="s">
        <v>838</v>
      </c>
      <c r="B1152">
        <v>2015</v>
      </c>
      <c r="C1152" s="1">
        <v>525000</v>
      </c>
      <c r="D1152">
        <v>98000</v>
      </c>
      <c r="E1152" t="s">
        <v>14</v>
      </c>
      <c r="F1152" t="s">
        <v>11</v>
      </c>
      <c r="G1152" t="s">
        <v>12</v>
      </c>
      <c r="H1152" t="s">
        <v>121</v>
      </c>
      <c r="I1152">
        <f t="shared" si="136"/>
        <v>2427</v>
      </c>
      <c r="J1152">
        <f t="shared" si="137"/>
        <v>11</v>
      </c>
      <c r="K1152" t="str">
        <f t="shared" si="138"/>
        <v>medium</v>
      </c>
      <c r="L1152" s="1">
        <f t="shared" si="139"/>
        <v>452552.94684796047</v>
      </c>
      <c r="M1152" cm="1">
        <f t="array" ref="M1152">SUM(COUNTIF(E1152:E4728,{"Petrol","Diesel","CNG","LPG","Electric"}))</f>
        <v>2427</v>
      </c>
      <c r="N1152">
        <f t="shared" si="140"/>
        <v>2427</v>
      </c>
      <c r="O1152" cm="1">
        <f t="array" ref="O1152">SUM(COUNTIF(F1152:F4728,{"Individual","Dealer","Trustmark Dealer"}))</f>
        <v>2427</v>
      </c>
      <c r="P1152">
        <f t="shared" si="141"/>
        <v>1672</v>
      </c>
      <c r="Q1152">
        <f t="shared" si="142"/>
        <v>0.59620931190770499</v>
      </c>
      <c r="R1152" s="16">
        <f t="shared" si="143"/>
        <v>1191084.8159909158</v>
      </c>
    </row>
    <row r="1153" spans="1:18" x14ac:dyDescent="0.3">
      <c r="A1153" t="s">
        <v>839</v>
      </c>
      <c r="B1153">
        <v>2014</v>
      </c>
      <c r="C1153" s="1">
        <v>550000</v>
      </c>
      <c r="D1153">
        <v>90000</v>
      </c>
      <c r="E1153" t="s">
        <v>14</v>
      </c>
      <c r="F1153" t="s">
        <v>11</v>
      </c>
      <c r="G1153" t="s">
        <v>12</v>
      </c>
      <c r="H1153" t="s">
        <v>126</v>
      </c>
      <c r="I1153">
        <f t="shared" si="136"/>
        <v>2426</v>
      </c>
      <c r="J1153">
        <f t="shared" si="137"/>
        <v>12</v>
      </c>
      <c r="K1153" t="str">
        <f t="shared" si="138"/>
        <v>medium</v>
      </c>
      <c r="L1153" s="1">
        <f t="shared" si="139"/>
        <v>452523.08408903546</v>
      </c>
      <c r="M1153" cm="1">
        <f t="array" ref="M1153">SUM(COUNTIF(E1153:E4729,{"Petrol","Diesel","CNG","LPG","Electric"}))</f>
        <v>2426</v>
      </c>
      <c r="N1153">
        <f t="shared" si="140"/>
        <v>2426</v>
      </c>
      <c r="O1153" cm="1">
        <f t="array" ref="O1153">SUM(COUNTIF(F1153:F4729,{"Individual","Dealer","Trustmark Dealer"}))</f>
        <v>2426</v>
      </c>
      <c r="P1153">
        <f t="shared" si="141"/>
        <v>1671</v>
      </c>
      <c r="Q1153">
        <f t="shared" si="142"/>
        <v>0.596042868920033</v>
      </c>
      <c r="R1153" s="16">
        <f t="shared" si="143"/>
        <v>1191128.9418845575</v>
      </c>
    </row>
    <row r="1154" spans="1:18" x14ac:dyDescent="0.3">
      <c r="A1154" t="s">
        <v>840</v>
      </c>
      <c r="B1154">
        <v>2018</v>
      </c>
      <c r="C1154" s="1">
        <v>580000</v>
      </c>
      <c r="D1154">
        <v>70000</v>
      </c>
      <c r="E1154" t="s">
        <v>14</v>
      </c>
      <c r="F1154" t="s">
        <v>25</v>
      </c>
      <c r="G1154" t="s">
        <v>12</v>
      </c>
      <c r="H1154" t="s">
        <v>121</v>
      </c>
      <c r="I1154">
        <f t="shared" ref="I1154:I1217" si="144">COUNTA(A1154:A4730)</f>
        <v>2425</v>
      </c>
      <c r="J1154">
        <f t="shared" ref="J1154:J1217" si="145">2026-B1154</f>
        <v>8</v>
      </c>
      <c r="K1154" t="str">
        <f t="shared" ref="K1154:K1217" si="146">IF(C1154&lt;=500000,"budget",IF(C1154&lt;=1000000,"medium","premimum"))</f>
        <v>medium</v>
      </c>
      <c r="L1154" s="1">
        <f t="shared" ref="L1154:L1217" si="147">AVERAGE(C1154:C4730)</f>
        <v>452482.88742268039</v>
      </c>
      <c r="M1154" cm="1">
        <f t="array" ref="M1154">SUM(COUNTIF(E1154:E4730,{"Petrol","Diesel","CNG","LPG","Electric"}))</f>
        <v>2425</v>
      </c>
      <c r="N1154">
        <f t="shared" ref="N1154:N1217" si="148">COUNTIF(G1154:G4730,"Automatic")
 +COUNTIF(G1154:G4730,"Manual")</f>
        <v>2425</v>
      </c>
      <c r="O1154" cm="1">
        <f t="array" ref="O1154">SUM(COUNTIF(F1154:F4730,{"Individual","Dealer","Trustmark Dealer"}))</f>
        <v>2425</v>
      </c>
      <c r="P1154">
        <f t="shared" ref="P1154:P1217" si="149">COUNTIF(J1154:J4730,"&gt;10")</f>
        <v>1670</v>
      </c>
      <c r="Q1154">
        <f t="shared" ref="Q1154:Q1217" si="150">COUNTIF(H1154:H4730,"First Owner")/COUNTA(H1154:H4730)</f>
        <v>0.5962886597938144</v>
      </c>
      <c r="R1154" s="16">
        <f t="shared" ref="R1154:R1217" si="151">AVERAGEIF(E1154:E4730,"Petrol",C1154:C4730) + AVERAGEIF(E1154:E4730,"Diesel",C1154:C4730) + AVERAGEIF(E1154:E4730,"CNG",C1154:C4730)</f>
        <v>1191152.7482445836</v>
      </c>
    </row>
    <row r="1155" spans="1:18" x14ac:dyDescent="0.3">
      <c r="A1155" t="s">
        <v>841</v>
      </c>
      <c r="B1155">
        <v>2013</v>
      </c>
      <c r="C1155" s="1">
        <v>75000</v>
      </c>
      <c r="D1155">
        <v>25000</v>
      </c>
      <c r="E1155" t="s">
        <v>10</v>
      </c>
      <c r="F1155" t="s">
        <v>25</v>
      </c>
      <c r="G1155" t="s">
        <v>12</v>
      </c>
      <c r="H1155" t="s">
        <v>154</v>
      </c>
      <c r="I1155">
        <f t="shared" si="144"/>
        <v>2424</v>
      </c>
      <c r="J1155">
        <f t="shared" si="145"/>
        <v>13</v>
      </c>
      <c r="K1155" t="str">
        <f t="shared" si="146"/>
        <v>budget</v>
      </c>
      <c r="L1155" s="1">
        <f t="shared" si="147"/>
        <v>452430.2813531353</v>
      </c>
      <c r="M1155" cm="1">
        <f t="array" ref="M1155">SUM(COUNTIF(E1155:E4731,{"Petrol","Diesel","CNG","LPG","Electric"}))</f>
        <v>2424</v>
      </c>
      <c r="N1155">
        <f t="shared" si="148"/>
        <v>2424</v>
      </c>
      <c r="O1155" cm="1">
        <f t="array" ref="O1155">SUM(COUNTIF(F1155:F4731,{"Individual","Dealer","Trustmark Dealer"}))</f>
        <v>2424</v>
      </c>
      <c r="P1155">
        <f t="shared" si="149"/>
        <v>1670</v>
      </c>
      <c r="Q1155">
        <f t="shared" si="150"/>
        <v>0.59612211221122113</v>
      </c>
      <c r="R1155" s="16">
        <f t="shared" si="151"/>
        <v>1191152.1036762178</v>
      </c>
    </row>
    <row r="1156" spans="1:18" x14ac:dyDescent="0.3">
      <c r="A1156" t="s">
        <v>842</v>
      </c>
      <c r="B1156">
        <v>2009</v>
      </c>
      <c r="C1156" s="1">
        <v>185000</v>
      </c>
      <c r="D1156">
        <v>60000</v>
      </c>
      <c r="E1156" t="s">
        <v>14</v>
      </c>
      <c r="F1156" t="s">
        <v>25</v>
      </c>
      <c r="G1156" t="s">
        <v>12</v>
      </c>
      <c r="H1156" t="s">
        <v>154</v>
      </c>
      <c r="I1156">
        <f t="shared" si="144"/>
        <v>2423</v>
      </c>
      <c r="J1156">
        <f t="shared" si="145"/>
        <v>17</v>
      </c>
      <c r="K1156" t="str">
        <f t="shared" si="146"/>
        <v>budget</v>
      </c>
      <c r="L1156" s="1">
        <f t="shared" si="147"/>
        <v>452586.0511762278</v>
      </c>
      <c r="M1156" cm="1">
        <f t="array" ref="M1156">SUM(COUNTIF(E1156:E4732,{"Petrol","Diesel","CNG","LPG","Electric"}))</f>
        <v>2423</v>
      </c>
      <c r="N1156">
        <f t="shared" si="148"/>
        <v>2423</v>
      </c>
      <c r="O1156" cm="1">
        <f t="array" ref="O1156">SUM(COUNTIF(F1156:F4732,{"Individual","Dealer","Trustmark Dealer"}))</f>
        <v>2423</v>
      </c>
      <c r="P1156">
        <f t="shared" si="149"/>
        <v>1669</v>
      </c>
      <c r="Q1156">
        <f t="shared" si="150"/>
        <v>0.59636813867106897</v>
      </c>
      <c r="R1156" s="16">
        <f t="shared" si="151"/>
        <v>1191369.62230069</v>
      </c>
    </row>
    <row r="1157" spans="1:18" x14ac:dyDescent="0.3">
      <c r="A1157" t="s">
        <v>843</v>
      </c>
      <c r="B1157">
        <v>2007</v>
      </c>
      <c r="C1157" s="1">
        <v>110000</v>
      </c>
      <c r="D1157">
        <v>90000</v>
      </c>
      <c r="E1157" t="s">
        <v>10</v>
      </c>
      <c r="F1157" t="s">
        <v>25</v>
      </c>
      <c r="G1157" t="s">
        <v>12</v>
      </c>
      <c r="H1157" t="s">
        <v>151</v>
      </c>
      <c r="I1157">
        <f t="shared" si="144"/>
        <v>2422</v>
      </c>
      <c r="J1157">
        <f t="shared" si="145"/>
        <v>19</v>
      </c>
      <c r="K1157" t="str">
        <f t="shared" si="146"/>
        <v>budget</v>
      </c>
      <c r="L1157" s="1">
        <f t="shared" si="147"/>
        <v>452696.53261767136</v>
      </c>
      <c r="M1157" cm="1">
        <f t="array" ref="M1157">SUM(COUNTIF(E1157:E4733,{"Petrol","Diesel","CNG","LPG","Electric"}))</f>
        <v>2422</v>
      </c>
      <c r="N1157">
        <f t="shared" si="148"/>
        <v>2422</v>
      </c>
      <c r="O1157" cm="1">
        <f t="array" ref="O1157">SUM(COUNTIF(F1157:F4733,{"Individual","Dealer","Trustmark Dealer"}))</f>
        <v>2422</v>
      </c>
      <c r="P1157">
        <f t="shared" si="149"/>
        <v>1668</v>
      </c>
      <c r="Q1157">
        <f t="shared" si="150"/>
        <v>0.59661436829066883</v>
      </c>
      <c r="R1157" s="16">
        <f t="shared" si="151"/>
        <v>1191691.6890974087</v>
      </c>
    </row>
    <row r="1158" spans="1:18" x14ac:dyDescent="0.3">
      <c r="A1158" t="s">
        <v>283</v>
      </c>
      <c r="B1158">
        <v>2004</v>
      </c>
      <c r="C1158" s="1">
        <v>180000</v>
      </c>
      <c r="D1158">
        <v>200000</v>
      </c>
      <c r="E1158" t="s">
        <v>10</v>
      </c>
      <c r="F1158" t="s">
        <v>25</v>
      </c>
      <c r="G1158" t="s">
        <v>12</v>
      </c>
      <c r="H1158" t="s">
        <v>126</v>
      </c>
      <c r="I1158">
        <f t="shared" si="144"/>
        <v>2421</v>
      </c>
      <c r="J1158">
        <f t="shared" si="145"/>
        <v>22</v>
      </c>
      <c r="K1158" t="str">
        <f t="shared" si="146"/>
        <v>budget</v>
      </c>
      <c r="L1158" s="1">
        <f t="shared" si="147"/>
        <v>452838.08426270139</v>
      </c>
      <c r="M1158" cm="1">
        <f t="array" ref="M1158">SUM(COUNTIF(E1158:E4734,{"Petrol","Diesel","CNG","LPG","Electric"}))</f>
        <v>2421</v>
      </c>
      <c r="N1158">
        <f t="shared" si="148"/>
        <v>2421</v>
      </c>
      <c r="O1158" cm="1">
        <f t="array" ref="O1158">SUM(COUNTIF(F1158:F4734,{"Individual","Dealer","Trustmark Dealer"}))</f>
        <v>2421</v>
      </c>
      <c r="P1158">
        <f t="shared" si="149"/>
        <v>1667</v>
      </c>
      <c r="Q1158">
        <f t="shared" si="150"/>
        <v>0.59686080132176789</v>
      </c>
      <c r="R1158" s="16">
        <f t="shared" si="151"/>
        <v>1191879.229436754</v>
      </c>
    </row>
    <row r="1159" spans="1:18" x14ac:dyDescent="0.3">
      <c r="A1159" t="s">
        <v>790</v>
      </c>
      <c r="B1159">
        <v>2010</v>
      </c>
      <c r="C1159" s="1">
        <v>350000</v>
      </c>
      <c r="D1159">
        <v>110000</v>
      </c>
      <c r="E1159" t="s">
        <v>14</v>
      </c>
      <c r="F1159" t="s">
        <v>25</v>
      </c>
      <c r="G1159" t="s">
        <v>12</v>
      </c>
      <c r="H1159" t="s">
        <v>126</v>
      </c>
      <c r="I1159">
        <f t="shared" si="144"/>
        <v>2420</v>
      </c>
      <c r="J1159">
        <f t="shared" si="145"/>
        <v>16</v>
      </c>
      <c r="K1159" t="str">
        <f t="shared" si="146"/>
        <v>budget</v>
      </c>
      <c r="L1159" s="1">
        <f t="shared" si="147"/>
        <v>452950.82727272727</v>
      </c>
      <c r="M1159" cm="1">
        <f t="array" ref="M1159">SUM(COUNTIF(E1159:E4735,{"Petrol","Diesel","CNG","LPG","Electric"}))</f>
        <v>2420</v>
      </c>
      <c r="N1159">
        <f t="shared" si="148"/>
        <v>2420</v>
      </c>
      <c r="O1159" cm="1">
        <f t="array" ref="O1159">SUM(COUNTIF(F1159:F4735,{"Individual","Dealer","Trustmark Dealer"}))</f>
        <v>2420</v>
      </c>
      <c r="P1159">
        <f t="shared" si="149"/>
        <v>1666</v>
      </c>
      <c r="Q1159">
        <f t="shared" si="150"/>
        <v>0.59710743801652888</v>
      </c>
      <c r="R1159" s="16">
        <f t="shared" si="151"/>
        <v>1192006.3314780775</v>
      </c>
    </row>
    <row r="1160" spans="1:18" x14ac:dyDescent="0.3">
      <c r="A1160" t="s">
        <v>844</v>
      </c>
      <c r="B1160">
        <v>2005</v>
      </c>
      <c r="C1160" s="1">
        <v>60000</v>
      </c>
      <c r="D1160">
        <v>126000</v>
      </c>
      <c r="E1160" t="s">
        <v>10</v>
      </c>
      <c r="F1160" t="s">
        <v>25</v>
      </c>
      <c r="G1160" t="s">
        <v>12</v>
      </c>
      <c r="H1160" t="s">
        <v>126</v>
      </c>
      <c r="I1160">
        <f t="shared" si="144"/>
        <v>2419</v>
      </c>
      <c r="J1160">
        <f t="shared" si="145"/>
        <v>21</v>
      </c>
      <c r="K1160" t="str">
        <f t="shared" si="146"/>
        <v>budget</v>
      </c>
      <c r="L1160" s="1">
        <f t="shared" si="147"/>
        <v>452993.38652335678</v>
      </c>
      <c r="M1160" cm="1">
        <f t="array" ref="M1160">SUM(COUNTIF(E1160:E4736,{"Petrol","Diesel","CNG","LPG","Electric"}))</f>
        <v>2419</v>
      </c>
      <c r="N1160">
        <f t="shared" si="148"/>
        <v>2419</v>
      </c>
      <c r="O1160" cm="1">
        <f t="array" ref="O1160">SUM(COUNTIF(F1160:F4736,{"Individual","Dealer","Trustmark Dealer"}))</f>
        <v>2419</v>
      </c>
      <c r="P1160">
        <f t="shared" si="149"/>
        <v>1665</v>
      </c>
      <c r="Q1160">
        <f t="shared" si="150"/>
        <v>0.59735427862753199</v>
      </c>
      <c r="R1160" s="16">
        <f t="shared" si="151"/>
        <v>1192194.0108124849</v>
      </c>
    </row>
    <row r="1161" spans="1:18" x14ac:dyDescent="0.3">
      <c r="A1161" t="s">
        <v>845</v>
      </c>
      <c r="B1161">
        <v>2018</v>
      </c>
      <c r="C1161" s="1">
        <v>695000</v>
      </c>
      <c r="D1161">
        <v>70000</v>
      </c>
      <c r="E1161" t="s">
        <v>14</v>
      </c>
      <c r="F1161" t="s">
        <v>25</v>
      </c>
      <c r="G1161" t="s">
        <v>12</v>
      </c>
      <c r="H1161" t="s">
        <v>121</v>
      </c>
      <c r="I1161">
        <f t="shared" si="144"/>
        <v>2418</v>
      </c>
      <c r="J1161">
        <f t="shared" si="145"/>
        <v>8</v>
      </c>
      <c r="K1161" t="str">
        <f t="shared" si="146"/>
        <v>medium</v>
      </c>
      <c r="L1161" s="1">
        <f t="shared" si="147"/>
        <v>453155.91480562446</v>
      </c>
      <c r="M1161" cm="1">
        <f t="array" ref="M1161">SUM(COUNTIF(E1161:E4737,{"Petrol","Diesel","CNG","LPG","Electric"}))</f>
        <v>2418</v>
      </c>
      <c r="N1161">
        <f t="shared" si="148"/>
        <v>2418</v>
      </c>
      <c r="O1161" cm="1">
        <f t="array" ref="O1161">SUM(COUNTIF(F1161:F4737,{"Individual","Dealer","Trustmark Dealer"}))</f>
        <v>2418</v>
      </c>
      <c r="P1161">
        <f t="shared" si="149"/>
        <v>1664</v>
      </c>
      <c r="Q1161">
        <f t="shared" si="150"/>
        <v>0.59760132340777505</v>
      </c>
      <c r="R1161" s="16">
        <f t="shared" si="151"/>
        <v>1192425.5908764692</v>
      </c>
    </row>
    <row r="1162" spans="1:18" x14ac:dyDescent="0.3">
      <c r="A1162" t="s">
        <v>846</v>
      </c>
      <c r="B1162">
        <v>2019</v>
      </c>
      <c r="C1162" s="1">
        <v>2700000</v>
      </c>
      <c r="D1162">
        <v>5000</v>
      </c>
      <c r="E1162" t="s">
        <v>14</v>
      </c>
      <c r="F1162" t="s">
        <v>25</v>
      </c>
      <c r="G1162" t="s">
        <v>19</v>
      </c>
      <c r="H1162" t="s">
        <v>121</v>
      </c>
      <c r="I1162">
        <f t="shared" si="144"/>
        <v>2417</v>
      </c>
      <c r="J1162">
        <f t="shared" si="145"/>
        <v>7</v>
      </c>
      <c r="K1162" t="str">
        <f t="shared" si="146"/>
        <v>premimum</v>
      </c>
      <c r="L1162" s="1">
        <f t="shared" si="147"/>
        <v>453055.85519238724</v>
      </c>
      <c r="M1162" cm="1">
        <f t="array" ref="M1162">SUM(COUNTIF(E1162:E4738,{"Petrol","Diesel","CNG","LPG","Electric"}))</f>
        <v>2417</v>
      </c>
      <c r="N1162">
        <f t="shared" si="148"/>
        <v>2417</v>
      </c>
      <c r="O1162" cm="1">
        <f t="array" ref="O1162">SUM(COUNTIF(F1162:F4738,{"Individual","Dealer","Trustmark Dealer"}))</f>
        <v>2417</v>
      </c>
      <c r="P1162">
        <f t="shared" si="149"/>
        <v>1664</v>
      </c>
      <c r="Q1162">
        <f t="shared" si="150"/>
        <v>0.59743483657426566</v>
      </c>
      <c r="R1162" s="16">
        <f t="shared" si="151"/>
        <v>1192331.2533194437</v>
      </c>
    </row>
    <row r="1163" spans="1:18" x14ac:dyDescent="0.3">
      <c r="A1163" t="s">
        <v>847</v>
      </c>
      <c r="B1163">
        <v>2007</v>
      </c>
      <c r="C1163" s="1">
        <v>135000</v>
      </c>
      <c r="D1163">
        <v>74183</v>
      </c>
      <c r="E1163" t="s">
        <v>10</v>
      </c>
      <c r="F1163" t="s">
        <v>25</v>
      </c>
      <c r="G1163" t="s">
        <v>12</v>
      </c>
      <c r="H1163" t="s">
        <v>126</v>
      </c>
      <c r="I1163">
        <f t="shared" si="144"/>
        <v>2416</v>
      </c>
      <c r="J1163">
        <f t="shared" si="145"/>
        <v>19</v>
      </c>
      <c r="K1163" t="str">
        <f t="shared" si="146"/>
        <v>budget</v>
      </c>
      <c r="L1163" s="1">
        <f t="shared" si="147"/>
        <v>452125.82864238409</v>
      </c>
      <c r="M1163" cm="1">
        <f t="array" ref="M1163">SUM(COUNTIF(E1163:E4739,{"Petrol","Diesel","CNG","LPG","Electric"}))</f>
        <v>2416</v>
      </c>
      <c r="N1163">
        <f t="shared" si="148"/>
        <v>2416</v>
      </c>
      <c r="O1163" cm="1">
        <f t="array" ref="O1163">SUM(COUNTIF(F1163:F4739,{"Individual","Dealer","Trustmark Dealer"}))</f>
        <v>2416</v>
      </c>
      <c r="P1163">
        <f t="shared" si="149"/>
        <v>1664</v>
      </c>
      <c r="Q1163">
        <f t="shared" si="150"/>
        <v>0.59726821192052981</v>
      </c>
      <c r="R1163" s="16">
        <f t="shared" si="151"/>
        <v>1190594.6645952484</v>
      </c>
    </row>
    <row r="1164" spans="1:18" x14ac:dyDescent="0.3">
      <c r="A1164" t="s">
        <v>371</v>
      </c>
      <c r="B1164">
        <v>2015</v>
      </c>
      <c r="C1164" s="1">
        <v>640000</v>
      </c>
      <c r="D1164">
        <v>70000</v>
      </c>
      <c r="E1164" t="s">
        <v>14</v>
      </c>
      <c r="F1164" t="s">
        <v>25</v>
      </c>
      <c r="G1164" t="s">
        <v>12</v>
      </c>
      <c r="H1164" t="s">
        <v>126</v>
      </c>
      <c r="I1164">
        <f t="shared" si="144"/>
        <v>2415</v>
      </c>
      <c r="J1164">
        <f t="shared" si="145"/>
        <v>11</v>
      </c>
      <c r="K1164" t="str">
        <f t="shared" si="146"/>
        <v>medium</v>
      </c>
      <c r="L1164" s="1">
        <f t="shared" si="147"/>
        <v>452257.14368530019</v>
      </c>
      <c r="M1164" cm="1">
        <f t="array" ref="M1164">SUM(COUNTIF(E1164:E4740,{"Petrol","Diesel","CNG","LPG","Electric"}))</f>
        <v>2415</v>
      </c>
      <c r="N1164">
        <f t="shared" si="148"/>
        <v>2415</v>
      </c>
      <c r="O1164" cm="1">
        <f t="array" ref="O1164">SUM(COUNTIF(F1164:F4740,{"Individual","Dealer","Trustmark Dealer"}))</f>
        <v>2415</v>
      </c>
      <c r="P1164">
        <f t="shared" si="149"/>
        <v>1663</v>
      </c>
      <c r="Q1164">
        <f t="shared" si="150"/>
        <v>0.5975155279503106</v>
      </c>
      <c r="R1164" s="16">
        <f t="shared" si="151"/>
        <v>1190761.4300158657</v>
      </c>
    </row>
    <row r="1165" spans="1:18" x14ac:dyDescent="0.3">
      <c r="A1165" t="s">
        <v>346</v>
      </c>
      <c r="B1165">
        <v>2014</v>
      </c>
      <c r="C1165" s="1">
        <v>160000</v>
      </c>
      <c r="D1165">
        <v>90000</v>
      </c>
      <c r="E1165" t="s">
        <v>10</v>
      </c>
      <c r="F1165" t="s">
        <v>25</v>
      </c>
      <c r="G1165" t="s">
        <v>12</v>
      </c>
      <c r="H1165" t="s">
        <v>121</v>
      </c>
      <c r="I1165">
        <f t="shared" si="144"/>
        <v>2414</v>
      </c>
      <c r="J1165">
        <f t="shared" si="145"/>
        <v>12</v>
      </c>
      <c r="K1165" t="str">
        <f t="shared" si="146"/>
        <v>budget</v>
      </c>
      <c r="L1165" s="1">
        <f t="shared" si="147"/>
        <v>452179.37116818561</v>
      </c>
      <c r="M1165" cm="1">
        <f t="array" ref="M1165">SUM(COUNTIF(E1165:E4741,{"Petrol","Diesel","CNG","LPG","Electric"}))</f>
        <v>2414</v>
      </c>
      <c r="N1165">
        <f t="shared" si="148"/>
        <v>2414</v>
      </c>
      <c r="O1165" cm="1">
        <f t="array" ref="O1165">SUM(COUNTIF(F1165:F4741,{"Individual","Dealer","Trustmark Dealer"}))</f>
        <v>2414</v>
      </c>
      <c r="P1165">
        <f t="shared" si="149"/>
        <v>1662</v>
      </c>
      <c r="Q1165">
        <f t="shared" si="150"/>
        <v>0.59776304888152443</v>
      </c>
      <c r="R1165" s="16">
        <f t="shared" si="151"/>
        <v>1190710.5190150735</v>
      </c>
    </row>
    <row r="1166" spans="1:18" x14ac:dyDescent="0.3">
      <c r="A1166" t="s">
        <v>848</v>
      </c>
      <c r="B1166">
        <v>2004</v>
      </c>
      <c r="C1166" s="1">
        <v>80000</v>
      </c>
      <c r="D1166">
        <v>46000</v>
      </c>
      <c r="E1166" t="s">
        <v>10</v>
      </c>
      <c r="F1166" t="s">
        <v>25</v>
      </c>
      <c r="G1166" t="s">
        <v>12</v>
      </c>
      <c r="H1166" t="s">
        <v>126</v>
      </c>
      <c r="I1166">
        <f t="shared" si="144"/>
        <v>2413</v>
      </c>
      <c r="J1166">
        <f t="shared" si="145"/>
        <v>22</v>
      </c>
      <c r="K1166" t="str">
        <f t="shared" si="146"/>
        <v>budget</v>
      </c>
      <c r="L1166" s="1">
        <f t="shared" si="147"/>
        <v>452300.45669291337</v>
      </c>
      <c r="M1166" cm="1">
        <f t="array" ref="M1166">SUM(COUNTIF(E1166:E4742,{"Petrol","Diesel","CNG","LPG","Electric"}))</f>
        <v>2413</v>
      </c>
      <c r="N1166">
        <f t="shared" si="148"/>
        <v>2413</v>
      </c>
      <c r="O1166" cm="1">
        <f t="array" ref="O1166">SUM(COUNTIF(F1166:F4742,{"Individual","Dealer","Trustmark Dealer"}))</f>
        <v>2413</v>
      </c>
      <c r="P1166">
        <f t="shared" si="149"/>
        <v>1661</v>
      </c>
      <c r="Q1166">
        <f t="shared" si="150"/>
        <v>0.59759635308744297</v>
      </c>
      <c r="R1166" s="16">
        <f t="shared" si="151"/>
        <v>1190855.8166644473</v>
      </c>
    </row>
    <row r="1167" spans="1:18" x14ac:dyDescent="0.3">
      <c r="A1167" t="s">
        <v>219</v>
      </c>
      <c r="B1167">
        <v>2013</v>
      </c>
      <c r="C1167" s="1">
        <v>340000</v>
      </c>
      <c r="D1167">
        <v>110000</v>
      </c>
      <c r="E1167" t="s">
        <v>14</v>
      </c>
      <c r="F1167" t="s">
        <v>25</v>
      </c>
      <c r="G1167" t="s">
        <v>12</v>
      </c>
      <c r="H1167" t="s">
        <v>126</v>
      </c>
      <c r="I1167">
        <f t="shared" si="144"/>
        <v>2412</v>
      </c>
      <c r="J1167">
        <f t="shared" si="145"/>
        <v>13</v>
      </c>
      <c r="K1167" t="str">
        <f t="shared" si="146"/>
        <v>budget</v>
      </c>
      <c r="L1167" s="1">
        <f t="shared" si="147"/>
        <v>452454.81011608621</v>
      </c>
      <c r="M1167" cm="1">
        <f t="array" ref="M1167">SUM(COUNTIF(E1167:E4743,{"Petrol","Diesel","CNG","LPG","Electric"}))</f>
        <v>2412</v>
      </c>
      <c r="N1167">
        <f t="shared" si="148"/>
        <v>2412</v>
      </c>
      <c r="O1167" cm="1">
        <f t="array" ref="O1167">SUM(COUNTIF(F1167:F4743,{"Individual","Dealer","Trustmark Dealer"}))</f>
        <v>2412</v>
      </c>
      <c r="P1167">
        <f t="shared" si="149"/>
        <v>1660</v>
      </c>
      <c r="Q1167">
        <f t="shared" si="150"/>
        <v>0.5978441127694859</v>
      </c>
      <c r="R1167" s="16">
        <f t="shared" si="151"/>
        <v>1191071.0538567642</v>
      </c>
    </row>
    <row r="1168" spans="1:18" x14ac:dyDescent="0.3">
      <c r="A1168" t="s">
        <v>400</v>
      </c>
      <c r="B1168">
        <v>2012</v>
      </c>
      <c r="C1168" s="1">
        <v>110000</v>
      </c>
      <c r="D1168">
        <v>80000</v>
      </c>
      <c r="E1168" t="s">
        <v>14</v>
      </c>
      <c r="F1168" t="s">
        <v>25</v>
      </c>
      <c r="G1168" t="s">
        <v>12</v>
      </c>
      <c r="H1168" t="s">
        <v>126</v>
      </c>
      <c r="I1168">
        <f t="shared" si="144"/>
        <v>2411</v>
      </c>
      <c r="J1168">
        <f t="shared" si="145"/>
        <v>14</v>
      </c>
      <c r="K1168" t="str">
        <f t="shared" si="146"/>
        <v>budget</v>
      </c>
      <c r="L1168" s="1">
        <f t="shared" si="147"/>
        <v>452501.45250933222</v>
      </c>
      <c r="M1168" cm="1">
        <f t="array" ref="M1168">SUM(COUNTIF(E1168:E4744,{"Petrol","Diesel","CNG","LPG","Electric"}))</f>
        <v>2411</v>
      </c>
      <c r="N1168">
        <f t="shared" si="148"/>
        <v>2411</v>
      </c>
      <c r="O1168" cm="1">
        <f t="array" ref="O1168">SUM(COUNTIF(F1168:F4744,{"Individual","Dealer","Trustmark Dealer"}))</f>
        <v>2411</v>
      </c>
      <c r="P1168">
        <f t="shared" si="149"/>
        <v>1659</v>
      </c>
      <c r="Q1168">
        <f t="shared" si="150"/>
        <v>0.59809207797594355</v>
      </c>
      <c r="R1168" s="16">
        <f t="shared" si="151"/>
        <v>1191266.1626902611</v>
      </c>
    </row>
    <row r="1169" spans="1:18" x14ac:dyDescent="0.3">
      <c r="A1169" t="s">
        <v>757</v>
      </c>
      <c r="B1169">
        <v>2013</v>
      </c>
      <c r="C1169" s="1">
        <v>250000</v>
      </c>
      <c r="D1169">
        <v>90000</v>
      </c>
      <c r="E1169" t="s">
        <v>14</v>
      </c>
      <c r="F1169" t="s">
        <v>25</v>
      </c>
      <c r="G1169" t="s">
        <v>12</v>
      </c>
      <c r="H1169" t="s">
        <v>126</v>
      </c>
      <c r="I1169">
        <f t="shared" si="144"/>
        <v>2410</v>
      </c>
      <c r="J1169">
        <f t="shared" si="145"/>
        <v>13</v>
      </c>
      <c r="K1169" t="str">
        <f t="shared" si="146"/>
        <v>budget</v>
      </c>
      <c r="L1169" s="1">
        <f t="shared" si="147"/>
        <v>452643.56929460581</v>
      </c>
      <c r="M1169" cm="1">
        <f t="array" ref="M1169">SUM(COUNTIF(E1169:E4745,{"Petrol","Diesel","CNG","LPG","Electric"}))</f>
        <v>2410</v>
      </c>
      <c r="N1169">
        <f t="shared" si="148"/>
        <v>2410</v>
      </c>
      <c r="O1169" cm="1">
        <f t="array" ref="O1169">SUM(COUNTIF(F1169:F4745,{"Individual","Dealer","Trustmark Dealer"}))</f>
        <v>2410</v>
      </c>
      <c r="P1169">
        <f t="shared" si="149"/>
        <v>1658</v>
      </c>
      <c r="Q1169">
        <f t="shared" si="150"/>
        <v>0.59834024896265559</v>
      </c>
      <c r="R1169" s="16">
        <f t="shared" si="151"/>
        <v>1191650.4260538623</v>
      </c>
    </row>
    <row r="1170" spans="1:18" x14ac:dyDescent="0.3">
      <c r="A1170" t="s">
        <v>597</v>
      </c>
      <c r="B1170">
        <v>2017</v>
      </c>
      <c r="C1170" s="1">
        <v>1300000</v>
      </c>
      <c r="D1170">
        <v>70000</v>
      </c>
      <c r="E1170" t="s">
        <v>14</v>
      </c>
      <c r="F1170" t="s">
        <v>25</v>
      </c>
      <c r="G1170" t="s">
        <v>12</v>
      </c>
      <c r="H1170" t="s">
        <v>121</v>
      </c>
      <c r="I1170">
        <f t="shared" si="144"/>
        <v>2409</v>
      </c>
      <c r="J1170">
        <f t="shared" si="145"/>
        <v>9</v>
      </c>
      <c r="K1170" t="str">
        <f t="shared" si="146"/>
        <v>premimum</v>
      </c>
      <c r="L1170" s="1">
        <f t="shared" si="147"/>
        <v>452727.6886674969</v>
      </c>
      <c r="M1170" cm="1">
        <f t="array" ref="M1170">SUM(COUNTIF(E1170:E4746,{"Petrol","Diesel","CNG","LPG","Electric"}))</f>
        <v>2409</v>
      </c>
      <c r="N1170">
        <f t="shared" si="148"/>
        <v>2409</v>
      </c>
      <c r="O1170" cm="1">
        <f t="array" ref="O1170">SUM(COUNTIF(F1170:F4746,{"Individual","Dealer","Trustmark Dealer"}))</f>
        <v>2409</v>
      </c>
      <c r="P1170">
        <f t="shared" si="149"/>
        <v>1657</v>
      </c>
      <c r="Q1170">
        <f t="shared" si="150"/>
        <v>0.59858862598588625</v>
      </c>
      <c r="R1170" s="16">
        <f t="shared" si="151"/>
        <v>1191920.2839340842</v>
      </c>
    </row>
    <row r="1171" spans="1:18" x14ac:dyDescent="0.3">
      <c r="A1171" t="s">
        <v>837</v>
      </c>
      <c r="B1171">
        <v>2014</v>
      </c>
      <c r="C1171" s="1">
        <v>250000</v>
      </c>
      <c r="D1171">
        <v>1</v>
      </c>
      <c r="E1171" t="s">
        <v>14</v>
      </c>
      <c r="F1171" t="s">
        <v>25</v>
      </c>
      <c r="G1171" t="s">
        <v>12</v>
      </c>
      <c r="H1171" t="s">
        <v>126</v>
      </c>
      <c r="I1171">
        <f t="shared" si="144"/>
        <v>2408</v>
      </c>
      <c r="J1171">
        <f t="shared" si="145"/>
        <v>12</v>
      </c>
      <c r="K1171" t="str">
        <f t="shared" si="146"/>
        <v>budget</v>
      </c>
      <c r="L1171" s="1">
        <f t="shared" si="147"/>
        <v>452375.83139534883</v>
      </c>
      <c r="M1171" cm="1">
        <f t="array" ref="M1171">SUM(COUNTIF(E1171:E4747,{"Petrol","Diesel","CNG","LPG","Electric"}))</f>
        <v>2408</v>
      </c>
      <c r="N1171">
        <f t="shared" si="148"/>
        <v>2408</v>
      </c>
      <c r="O1171" cm="1">
        <f t="array" ref="O1171">SUM(COUNTIF(F1171:F4747,{"Individual","Dealer","Trustmark Dealer"}))</f>
        <v>2408</v>
      </c>
      <c r="P1171">
        <f t="shared" si="149"/>
        <v>1657</v>
      </c>
      <c r="Q1171">
        <f t="shared" si="150"/>
        <v>0.59842192691029905</v>
      </c>
      <c r="R1171" s="16">
        <f t="shared" si="151"/>
        <v>1191327.0988173983</v>
      </c>
    </row>
    <row r="1172" spans="1:18" x14ac:dyDescent="0.3">
      <c r="A1172" t="s">
        <v>419</v>
      </c>
      <c r="B1172">
        <v>2009</v>
      </c>
      <c r="C1172" s="1">
        <v>450000</v>
      </c>
      <c r="D1172">
        <v>192000</v>
      </c>
      <c r="E1172" t="s">
        <v>14</v>
      </c>
      <c r="F1172" t="s">
        <v>25</v>
      </c>
      <c r="G1172" t="s">
        <v>12</v>
      </c>
      <c r="H1172" t="s">
        <v>121</v>
      </c>
      <c r="I1172">
        <f t="shared" si="144"/>
        <v>2407</v>
      </c>
      <c r="J1172">
        <f t="shared" si="145"/>
        <v>17</v>
      </c>
      <c r="K1172" t="str">
        <f t="shared" si="146"/>
        <v>budget</v>
      </c>
      <c r="L1172" s="1">
        <f t="shared" si="147"/>
        <v>452459.90943082678</v>
      </c>
      <c r="M1172" cm="1">
        <f t="array" ref="M1172">SUM(COUNTIF(E1172:E4748,{"Petrol","Diesel","CNG","LPG","Electric"}))</f>
        <v>2407</v>
      </c>
      <c r="N1172">
        <f t="shared" si="148"/>
        <v>2407</v>
      </c>
      <c r="O1172" cm="1">
        <f t="array" ref="O1172">SUM(COUNTIF(F1172:F4748,{"Individual","Dealer","Trustmark Dealer"}))</f>
        <v>2407</v>
      </c>
      <c r="P1172">
        <f t="shared" si="149"/>
        <v>1656</v>
      </c>
      <c r="Q1172">
        <f t="shared" si="150"/>
        <v>0.59867054424594934</v>
      </c>
      <c r="R1172" s="16">
        <f t="shared" si="151"/>
        <v>1191597.1347951707</v>
      </c>
    </row>
    <row r="1173" spans="1:18" x14ac:dyDescent="0.3">
      <c r="A1173" t="s">
        <v>567</v>
      </c>
      <c r="B1173">
        <v>2013</v>
      </c>
      <c r="C1173" s="1">
        <v>240000</v>
      </c>
      <c r="D1173">
        <v>70000</v>
      </c>
      <c r="E1173" t="s">
        <v>10</v>
      </c>
      <c r="F1173" t="s">
        <v>25</v>
      </c>
      <c r="G1173" t="s">
        <v>12</v>
      </c>
      <c r="H1173" t="s">
        <v>151</v>
      </c>
      <c r="I1173">
        <f t="shared" si="144"/>
        <v>2406</v>
      </c>
      <c r="J1173">
        <f t="shared" si="145"/>
        <v>13</v>
      </c>
      <c r="K1173" t="str">
        <f t="shared" si="146"/>
        <v>budget</v>
      </c>
      <c r="L1173" s="1">
        <f t="shared" si="147"/>
        <v>452460.93183707399</v>
      </c>
      <c r="M1173" cm="1">
        <f t="array" ref="M1173">SUM(COUNTIF(E1173:E4749,{"Petrol","Diesel","CNG","LPG","Electric"}))</f>
        <v>2406</v>
      </c>
      <c r="N1173">
        <f t="shared" si="148"/>
        <v>2406</v>
      </c>
      <c r="O1173" cm="1">
        <f t="array" ref="O1173">SUM(COUNTIF(F1173:F4749,{"Individual","Dealer","Trustmark Dealer"}))</f>
        <v>2406</v>
      </c>
      <c r="P1173">
        <f t="shared" si="149"/>
        <v>1655</v>
      </c>
      <c r="Q1173">
        <f t="shared" si="150"/>
        <v>0.59850374064837908</v>
      </c>
      <c r="R1173" s="16">
        <f t="shared" si="151"/>
        <v>1191702.8709969593</v>
      </c>
    </row>
    <row r="1174" spans="1:18" x14ac:dyDescent="0.3">
      <c r="A1174" t="s">
        <v>479</v>
      </c>
      <c r="B1174">
        <v>2007</v>
      </c>
      <c r="C1174" s="1">
        <v>225000</v>
      </c>
      <c r="D1174">
        <v>120000</v>
      </c>
      <c r="E1174" t="s">
        <v>14</v>
      </c>
      <c r="F1174" t="s">
        <v>25</v>
      </c>
      <c r="G1174" t="s">
        <v>12</v>
      </c>
      <c r="H1174" t="s">
        <v>126</v>
      </c>
      <c r="I1174">
        <f t="shared" si="144"/>
        <v>2405</v>
      </c>
      <c r="J1174">
        <f t="shared" si="145"/>
        <v>19</v>
      </c>
      <c r="K1174" t="str">
        <f t="shared" si="146"/>
        <v>budget</v>
      </c>
      <c r="L1174" s="1">
        <f t="shared" si="147"/>
        <v>452549.27318087319</v>
      </c>
      <c r="M1174" cm="1">
        <f t="array" ref="M1174">SUM(COUNTIF(E1174:E4750,{"Petrol","Diesel","CNG","LPG","Electric"}))</f>
        <v>2405</v>
      </c>
      <c r="N1174">
        <f t="shared" si="148"/>
        <v>2405</v>
      </c>
      <c r="O1174" cm="1">
        <f t="array" ref="O1174">SUM(COUNTIF(F1174:F4750,{"Individual","Dealer","Trustmark Dealer"}))</f>
        <v>2405</v>
      </c>
      <c r="P1174">
        <f t="shared" si="149"/>
        <v>1654</v>
      </c>
      <c r="Q1174">
        <f t="shared" si="150"/>
        <v>0.59875259875259879</v>
      </c>
      <c r="R1174" s="16">
        <f t="shared" si="151"/>
        <v>1191778.9891608406</v>
      </c>
    </row>
    <row r="1175" spans="1:18" x14ac:dyDescent="0.3">
      <c r="A1175" t="s">
        <v>849</v>
      </c>
      <c r="B1175">
        <v>2015</v>
      </c>
      <c r="C1175" s="1">
        <v>275000</v>
      </c>
      <c r="D1175">
        <v>60000</v>
      </c>
      <c r="E1175" t="s">
        <v>10</v>
      </c>
      <c r="F1175" t="s">
        <v>25</v>
      </c>
      <c r="G1175" t="s">
        <v>12</v>
      </c>
      <c r="H1175" t="s">
        <v>126</v>
      </c>
      <c r="I1175">
        <f t="shared" si="144"/>
        <v>2404</v>
      </c>
      <c r="J1175">
        <f t="shared" si="145"/>
        <v>11</v>
      </c>
      <c r="K1175" t="str">
        <f t="shared" si="146"/>
        <v>budget</v>
      </c>
      <c r="L1175" s="1">
        <f t="shared" si="147"/>
        <v>452643.92762063228</v>
      </c>
      <c r="M1175" cm="1">
        <f t="array" ref="M1175">SUM(COUNTIF(E1175:E4751,{"Petrol","Diesel","CNG","LPG","Electric"}))</f>
        <v>2404</v>
      </c>
      <c r="N1175">
        <f t="shared" si="148"/>
        <v>2404</v>
      </c>
      <c r="O1175" cm="1">
        <f t="array" ref="O1175">SUM(COUNTIF(F1175:F4751,{"Individual","Dealer","Trustmark Dealer"}))</f>
        <v>2404</v>
      </c>
      <c r="P1175">
        <f t="shared" si="149"/>
        <v>1653</v>
      </c>
      <c r="Q1175">
        <f t="shared" si="150"/>
        <v>0.59900166389351084</v>
      </c>
      <c r="R1175" s="16">
        <f t="shared" si="151"/>
        <v>1192070.3902203403</v>
      </c>
    </row>
    <row r="1176" spans="1:18" x14ac:dyDescent="0.3">
      <c r="A1176" t="s">
        <v>850</v>
      </c>
      <c r="B1176">
        <v>2012</v>
      </c>
      <c r="C1176" s="1">
        <v>320000</v>
      </c>
      <c r="D1176">
        <v>120000</v>
      </c>
      <c r="E1176" t="s">
        <v>14</v>
      </c>
      <c r="F1176" t="s">
        <v>25</v>
      </c>
      <c r="G1176" t="s">
        <v>12</v>
      </c>
      <c r="H1176" t="s">
        <v>126</v>
      </c>
      <c r="I1176">
        <f t="shared" si="144"/>
        <v>2403</v>
      </c>
      <c r="J1176">
        <f t="shared" si="145"/>
        <v>14</v>
      </c>
      <c r="K1176" t="str">
        <f t="shared" si="146"/>
        <v>budget</v>
      </c>
      <c r="L1176" s="1">
        <f t="shared" si="147"/>
        <v>452717.85351643781</v>
      </c>
      <c r="M1176" cm="1">
        <f t="array" ref="M1176">SUM(COUNTIF(E1176:E4752,{"Petrol","Diesel","CNG","LPG","Electric"}))</f>
        <v>2403</v>
      </c>
      <c r="N1176">
        <f t="shared" si="148"/>
        <v>2403</v>
      </c>
      <c r="O1176" cm="1">
        <f t="array" ref="O1176">SUM(COUNTIF(F1176:F4752,{"Individual","Dealer","Trustmark Dealer"}))</f>
        <v>2403</v>
      </c>
      <c r="P1176">
        <f t="shared" si="149"/>
        <v>1652</v>
      </c>
      <c r="Q1176">
        <f t="shared" si="150"/>
        <v>0.59925093632958804</v>
      </c>
      <c r="R1176" s="16">
        <f t="shared" si="151"/>
        <v>1192116.1002134781</v>
      </c>
    </row>
    <row r="1177" spans="1:18" x14ac:dyDescent="0.3">
      <c r="A1177" t="s">
        <v>127</v>
      </c>
      <c r="B1177">
        <v>2008</v>
      </c>
      <c r="C1177" s="1">
        <v>75000</v>
      </c>
      <c r="D1177">
        <v>120000</v>
      </c>
      <c r="E1177" t="s">
        <v>10</v>
      </c>
      <c r="F1177" t="s">
        <v>25</v>
      </c>
      <c r="G1177" t="s">
        <v>12</v>
      </c>
      <c r="H1177" t="s">
        <v>121</v>
      </c>
      <c r="I1177">
        <f t="shared" si="144"/>
        <v>2402</v>
      </c>
      <c r="J1177">
        <f t="shared" si="145"/>
        <v>18</v>
      </c>
      <c r="K1177" t="str">
        <f t="shared" si="146"/>
        <v>budget</v>
      </c>
      <c r="L1177" s="1">
        <f t="shared" si="147"/>
        <v>452773.10657785181</v>
      </c>
      <c r="M1177" cm="1">
        <f t="array" ref="M1177">SUM(COUNTIF(E1177:E4753,{"Petrol","Diesel","CNG","LPG","Electric"}))</f>
        <v>2402</v>
      </c>
      <c r="N1177">
        <f t="shared" si="148"/>
        <v>2402</v>
      </c>
      <c r="O1177" cm="1">
        <f t="array" ref="O1177">SUM(COUNTIF(F1177:F4753,{"Individual","Dealer","Trustmark Dealer"}))</f>
        <v>2402</v>
      </c>
      <c r="P1177">
        <f t="shared" si="149"/>
        <v>1651</v>
      </c>
      <c r="Q1177">
        <f t="shared" si="150"/>
        <v>0.59950041631973361</v>
      </c>
      <c r="R1177" s="16">
        <f t="shared" si="151"/>
        <v>1192329.5992945281</v>
      </c>
    </row>
    <row r="1178" spans="1:18" x14ac:dyDescent="0.3">
      <c r="A1178" t="s">
        <v>609</v>
      </c>
      <c r="B1178">
        <v>2007</v>
      </c>
      <c r="C1178" s="1">
        <v>85000</v>
      </c>
      <c r="D1178">
        <v>50000</v>
      </c>
      <c r="E1178" t="s">
        <v>10</v>
      </c>
      <c r="F1178" t="s">
        <v>25</v>
      </c>
      <c r="G1178" t="s">
        <v>12</v>
      </c>
      <c r="H1178" t="s">
        <v>126</v>
      </c>
      <c r="I1178">
        <f t="shared" si="144"/>
        <v>2401</v>
      </c>
      <c r="J1178">
        <f t="shared" si="145"/>
        <v>19</v>
      </c>
      <c r="K1178" t="str">
        <f t="shared" si="146"/>
        <v>budget</v>
      </c>
      <c r="L1178" s="1">
        <f t="shared" si="147"/>
        <v>452930.44648063305</v>
      </c>
      <c r="M1178" cm="1">
        <f t="array" ref="M1178">SUM(COUNTIF(E1178:E4754,{"Petrol","Diesel","CNG","LPG","Electric"}))</f>
        <v>2401</v>
      </c>
      <c r="N1178">
        <f t="shared" si="148"/>
        <v>2401</v>
      </c>
      <c r="O1178" cm="1">
        <f t="array" ref="O1178">SUM(COUNTIF(F1178:F4754,{"Individual","Dealer","Trustmark Dealer"}))</f>
        <v>2401</v>
      </c>
      <c r="P1178">
        <f t="shared" si="149"/>
        <v>1650</v>
      </c>
      <c r="Q1178">
        <f t="shared" si="150"/>
        <v>0.5993336109954186</v>
      </c>
      <c r="R1178" s="16">
        <f t="shared" si="151"/>
        <v>1192550.0616195318</v>
      </c>
    </row>
    <row r="1179" spans="1:18" x14ac:dyDescent="0.3">
      <c r="A1179" t="s">
        <v>242</v>
      </c>
      <c r="B1179">
        <v>2009</v>
      </c>
      <c r="C1179" s="1">
        <v>90000</v>
      </c>
      <c r="D1179">
        <v>120000</v>
      </c>
      <c r="E1179" t="s">
        <v>14</v>
      </c>
      <c r="F1179" t="s">
        <v>25</v>
      </c>
      <c r="G1179" t="s">
        <v>12</v>
      </c>
      <c r="H1179" t="s">
        <v>121</v>
      </c>
      <c r="I1179">
        <f t="shared" si="144"/>
        <v>2400</v>
      </c>
      <c r="J1179">
        <f t="shared" si="145"/>
        <v>17</v>
      </c>
      <c r="K1179" t="str">
        <f t="shared" si="146"/>
        <v>budget</v>
      </c>
      <c r="L1179" s="1">
        <f t="shared" si="147"/>
        <v>453083.75083333335</v>
      </c>
      <c r="M1179" cm="1">
        <f t="array" ref="M1179">SUM(COUNTIF(E1179:E4755,{"Petrol","Diesel","CNG","LPG","Electric"}))</f>
        <v>2400</v>
      </c>
      <c r="N1179">
        <f t="shared" si="148"/>
        <v>2400</v>
      </c>
      <c r="O1179" cm="1">
        <f t="array" ref="O1179">SUM(COUNTIF(F1179:F4755,{"Individual","Dealer","Trustmark Dealer"}))</f>
        <v>2400</v>
      </c>
      <c r="P1179">
        <f t="shared" si="149"/>
        <v>1649</v>
      </c>
      <c r="Q1179">
        <f t="shared" si="150"/>
        <v>0.59958333333333336</v>
      </c>
      <c r="R1179" s="16">
        <f t="shared" si="151"/>
        <v>1192762.1681094393</v>
      </c>
    </row>
    <row r="1180" spans="1:18" x14ac:dyDescent="0.3">
      <c r="A1180" t="s">
        <v>122</v>
      </c>
      <c r="B1180">
        <v>2007</v>
      </c>
      <c r="C1180" s="1">
        <v>85000</v>
      </c>
      <c r="D1180">
        <v>80000</v>
      </c>
      <c r="E1180" t="s">
        <v>10</v>
      </c>
      <c r="F1180" t="s">
        <v>25</v>
      </c>
      <c r="G1180" t="s">
        <v>12</v>
      </c>
      <c r="H1180" t="s">
        <v>126</v>
      </c>
      <c r="I1180">
        <f t="shared" si="144"/>
        <v>2399</v>
      </c>
      <c r="J1180">
        <f t="shared" si="145"/>
        <v>19</v>
      </c>
      <c r="K1180" t="str">
        <f t="shared" si="146"/>
        <v>budget</v>
      </c>
      <c r="L1180" s="1">
        <f t="shared" si="147"/>
        <v>453235.09879116301</v>
      </c>
      <c r="M1180" cm="1">
        <f t="array" ref="M1180">SUM(COUNTIF(E1180:E4756,{"Petrol","Diesel","CNG","LPG","Electric"}))</f>
        <v>2399</v>
      </c>
      <c r="N1180">
        <f t="shared" si="148"/>
        <v>2399</v>
      </c>
      <c r="O1180" cm="1">
        <f t="array" ref="O1180">SUM(COUNTIF(F1180:F4756,{"Individual","Dealer","Trustmark Dealer"}))</f>
        <v>2399</v>
      </c>
      <c r="P1180">
        <f t="shared" si="149"/>
        <v>1648</v>
      </c>
      <c r="Q1180">
        <f t="shared" si="150"/>
        <v>0.59941642350979574</v>
      </c>
      <c r="R1180" s="16">
        <f t="shared" si="151"/>
        <v>1193165.9454713827</v>
      </c>
    </row>
    <row r="1181" spans="1:18" x14ac:dyDescent="0.3">
      <c r="A1181" t="s">
        <v>694</v>
      </c>
      <c r="B1181">
        <v>2008</v>
      </c>
      <c r="C1181" s="1">
        <v>350000</v>
      </c>
      <c r="D1181">
        <v>80000</v>
      </c>
      <c r="E1181" t="s">
        <v>14</v>
      </c>
      <c r="F1181" t="s">
        <v>25</v>
      </c>
      <c r="G1181" t="s">
        <v>12</v>
      </c>
      <c r="H1181" t="s">
        <v>126</v>
      </c>
      <c r="I1181">
        <f t="shared" si="144"/>
        <v>2398</v>
      </c>
      <c r="J1181">
        <f t="shared" si="145"/>
        <v>18</v>
      </c>
      <c r="K1181" t="str">
        <f t="shared" si="146"/>
        <v>budget</v>
      </c>
      <c r="L1181" s="1">
        <f t="shared" si="147"/>
        <v>453388.65804837365</v>
      </c>
      <c r="M1181" cm="1">
        <f t="array" ref="M1181">SUM(COUNTIF(E1181:E4757,{"Petrol","Diesel","CNG","LPG","Electric"}))</f>
        <v>2398</v>
      </c>
      <c r="N1181">
        <f t="shared" si="148"/>
        <v>2398</v>
      </c>
      <c r="O1181" cm="1">
        <f t="array" ref="O1181">SUM(COUNTIF(F1181:F4757,{"Individual","Dealer","Trustmark Dealer"}))</f>
        <v>2398</v>
      </c>
      <c r="P1181">
        <f t="shared" si="149"/>
        <v>1647</v>
      </c>
      <c r="Q1181">
        <f t="shared" si="150"/>
        <v>0.59966638865721433</v>
      </c>
      <c r="R1181" s="16">
        <f t="shared" si="151"/>
        <v>1193378.423101255</v>
      </c>
    </row>
    <row r="1182" spans="1:18" x14ac:dyDescent="0.3">
      <c r="A1182" t="s">
        <v>851</v>
      </c>
      <c r="B1182">
        <v>2009</v>
      </c>
      <c r="C1182" s="1">
        <v>355000</v>
      </c>
      <c r="D1182">
        <v>100000</v>
      </c>
      <c r="E1182" t="s">
        <v>14</v>
      </c>
      <c r="F1182" t="s">
        <v>25</v>
      </c>
      <c r="G1182" t="s">
        <v>19</v>
      </c>
      <c r="H1182" t="s">
        <v>126</v>
      </c>
      <c r="I1182">
        <f t="shared" si="144"/>
        <v>2397</v>
      </c>
      <c r="J1182">
        <f t="shared" si="145"/>
        <v>17</v>
      </c>
      <c r="K1182" t="str">
        <f t="shared" si="146"/>
        <v>budget</v>
      </c>
      <c r="L1182" s="1">
        <f t="shared" si="147"/>
        <v>453431.79057154775</v>
      </c>
      <c r="M1182" cm="1">
        <f t="array" ref="M1182">SUM(COUNTIF(E1182:E4758,{"Petrol","Diesel","CNG","LPG","Electric"}))</f>
        <v>2397</v>
      </c>
      <c r="N1182">
        <f t="shared" si="148"/>
        <v>2397</v>
      </c>
      <c r="O1182" cm="1">
        <f t="array" ref="O1182">SUM(COUNTIF(F1182:F4758,{"Individual","Dealer","Trustmark Dealer"}))</f>
        <v>2397</v>
      </c>
      <c r="P1182">
        <f t="shared" si="149"/>
        <v>1646</v>
      </c>
      <c r="Q1182">
        <f t="shared" si="150"/>
        <v>0.59991656236962865</v>
      </c>
      <c r="R1182" s="16">
        <f t="shared" si="151"/>
        <v>1193567.9918307387</v>
      </c>
    </row>
    <row r="1183" spans="1:18" x14ac:dyDescent="0.3">
      <c r="A1183" t="s">
        <v>548</v>
      </c>
      <c r="B1183">
        <v>2020</v>
      </c>
      <c r="C1183" s="1">
        <v>619000</v>
      </c>
      <c r="D1183">
        <v>1500</v>
      </c>
      <c r="E1183" t="s">
        <v>10</v>
      </c>
      <c r="F1183" t="s">
        <v>25</v>
      </c>
      <c r="G1183" t="s">
        <v>12</v>
      </c>
      <c r="H1183" t="s">
        <v>121</v>
      </c>
      <c r="I1183">
        <f t="shared" si="144"/>
        <v>2396</v>
      </c>
      <c r="J1183">
        <f t="shared" si="145"/>
        <v>6</v>
      </c>
      <c r="K1183" t="str">
        <f t="shared" si="146"/>
        <v>medium</v>
      </c>
      <c r="L1183" s="1">
        <f t="shared" si="147"/>
        <v>453472.87228714523</v>
      </c>
      <c r="M1183" cm="1">
        <f t="array" ref="M1183">SUM(COUNTIF(E1183:E4759,{"Petrol","Diesel","CNG","LPG","Electric"}))</f>
        <v>2396</v>
      </c>
      <c r="N1183">
        <f t="shared" si="148"/>
        <v>2396</v>
      </c>
      <c r="O1183" cm="1">
        <f t="array" ref="O1183">SUM(COUNTIF(F1183:F4759,{"Individual","Dealer","Trustmark Dealer"}))</f>
        <v>2396</v>
      </c>
      <c r="P1183">
        <f t="shared" si="149"/>
        <v>1645</v>
      </c>
      <c r="Q1183">
        <f t="shared" si="150"/>
        <v>0.60016694490818034</v>
      </c>
      <c r="R1183" s="16">
        <f t="shared" si="151"/>
        <v>1193753.7385068389</v>
      </c>
    </row>
    <row r="1184" spans="1:18" x14ac:dyDescent="0.3">
      <c r="A1184" t="s">
        <v>852</v>
      </c>
      <c r="B1184">
        <v>2018</v>
      </c>
      <c r="C1184" s="1">
        <v>1700000</v>
      </c>
      <c r="D1184">
        <v>50000</v>
      </c>
      <c r="E1184" t="s">
        <v>14</v>
      </c>
      <c r="F1184" t="s">
        <v>25</v>
      </c>
      <c r="G1184" t="s">
        <v>12</v>
      </c>
      <c r="H1184" t="s">
        <v>121</v>
      </c>
      <c r="I1184">
        <f t="shared" si="144"/>
        <v>2395</v>
      </c>
      <c r="J1184">
        <f t="shared" si="145"/>
        <v>8</v>
      </c>
      <c r="K1184" t="str">
        <f t="shared" si="146"/>
        <v>premimum</v>
      </c>
      <c r="L1184" s="1">
        <f t="shared" si="147"/>
        <v>453403.75866388308</v>
      </c>
      <c r="M1184" cm="1">
        <f t="array" ref="M1184">SUM(COUNTIF(E1184:E4760,{"Petrol","Diesel","CNG","LPG","Electric"}))</f>
        <v>2395</v>
      </c>
      <c r="N1184">
        <f t="shared" si="148"/>
        <v>2395</v>
      </c>
      <c r="O1184" cm="1">
        <f t="array" ref="O1184">SUM(COUNTIF(F1184:F4760,{"Individual","Dealer","Trustmark Dealer"}))</f>
        <v>2395</v>
      </c>
      <c r="P1184">
        <f t="shared" si="149"/>
        <v>1645</v>
      </c>
      <c r="Q1184">
        <f t="shared" si="150"/>
        <v>0.6</v>
      </c>
      <c r="R1184" s="16">
        <f t="shared" si="151"/>
        <v>1193498.9875511243</v>
      </c>
    </row>
    <row r="1185" spans="1:18" x14ac:dyDescent="0.3">
      <c r="A1185" t="s">
        <v>853</v>
      </c>
      <c r="B1185">
        <v>2006</v>
      </c>
      <c r="C1185" s="1">
        <v>55000</v>
      </c>
      <c r="D1185">
        <v>100000</v>
      </c>
      <c r="E1185" t="s">
        <v>14</v>
      </c>
      <c r="F1185" t="s">
        <v>25</v>
      </c>
      <c r="G1185" t="s">
        <v>12</v>
      </c>
      <c r="H1185" t="s">
        <v>126</v>
      </c>
      <c r="I1185">
        <f t="shared" si="144"/>
        <v>2394</v>
      </c>
      <c r="J1185">
        <f t="shared" si="145"/>
        <v>20</v>
      </c>
      <c r="K1185" t="str">
        <f t="shared" si="146"/>
        <v>budget</v>
      </c>
      <c r="L1185" s="1">
        <f t="shared" si="147"/>
        <v>452883.04177109443</v>
      </c>
      <c r="M1185" cm="1">
        <f t="array" ref="M1185">SUM(COUNTIF(E1185:E4761,{"Petrol","Diesel","CNG","LPG","Electric"}))</f>
        <v>2394</v>
      </c>
      <c r="N1185">
        <f t="shared" si="148"/>
        <v>2394</v>
      </c>
      <c r="O1185" cm="1">
        <f t="array" ref="O1185">SUM(COUNTIF(F1185:F4761,{"Individual","Dealer","Trustmark Dealer"}))</f>
        <v>2394</v>
      </c>
      <c r="P1185">
        <f t="shared" si="149"/>
        <v>1645</v>
      </c>
      <c r="Q1185">
        <f t="shared" si="150"/>
        <v>0.59983291562238927</v>
      </c>
      <c r="R1185" s="16">
        <f t="shared" si="151"/>
        <v>1192571.6311588073</v>
      </c>
    </row>
    <row r="1186" spans="1:18" x14ac:dyDescent="0.3">
      <c r="A1186" t="s">
        <v>854</v>
      </c>
      <c r="B1186">
        <v>2006</v>
      </c>
      <c r="C1186" s="1">
        <v>95000</v>
      </c>
      <c r="D1186">
        <v>83411</v>
      </c>
      <c r="E1186" t="s">
        <v>10</v>
      </c>
      <c r="F1186" t="s">
        <v>25</v>
      </c>
      <c r="G1186" t="s">
        <v>12</v>
      </c>
      <c r="H1186" t="s">
        <v>121</v>
      </c>
      <c r="I1186">
        <f t="shared" si="144"/>
        <v>2393</v>
      </c>
      <c r="J1186">
        <f t="shared" si="145"/>
        <v>20</v>
      </c>
      <c r="K1186" t="str">
        <f t="shared" si="146"/>
        <v>budget</v>
      </c>
      <c r="L1186" s="1">
        <f t="shared" si="147"/>
        <v>453049.31132469705</v>
      </c>
      <c r="M1186" cm="1">
        <f t="array" ref="M1186">SUM(COUNTIF(E1186:E4762,{"Petrol","Diesel","CNG","LPG","Electric"}))</f>
        <v>2393</v>
      </c>
      <c r="N1186">
        <f t="shared" si="148"/>
        <v>2393</v>
      </c>
      <c r="O1186" cm="1">
        <f t="array" ref="O1186">SUM(COUNTIF(F1186:F4762,{"Individual","Dealer","Trustmark Dealer"}))</f>
        <v>2393</v>
      </c>
      <c r="P1186">
        <f t="shared" si="149"/>
        <v>1644</v>
      </c>
      <c r="Q1186">
        <f t="shared" si="150"/>
        <v>0.60008357709987459</v>
      </c>
      <c r="R1186" s="16">
        <f t="shared" si="151"/>
        <v>1193005.6213176216</v>
      </c>
    </row>
    <row r="1187" spans="1:18" x14ac:dyDescent="0.3">
      <c r="A1187" t="s">
        <v>475</v>
      </c>
      <c r="B1187">
        <v>2011</v>
      </c>
      <c r="C1187" s="1">
        <v>300000</v>
      </c>
      <c r="D1187">
        <v>120000</v>
      </c>
      <c r="E1187" t="s">
        <v>14</v>
      </c>
      <c r="F1187" t="s">
        <v>25</v>
      </c>
      <c r="G1187" t="s">
        <v>12</v>
      </c>
      <c r="H1187" t="s">
        <v>126</v>
      </c>
      <c r="I1187">
        <f t="shared" si="144"/>
        <v>2392</v>
      </c>
      <c r="J1187">
        <f t="shared" si="145"/>
        <v>15</v>
      </c>
      <c r="K1187" t="str">
        <f t="shared" si="146"/>
        <v>budget</v>
      </c>
      <c r="L1187" s="1">
        <f t="shared" si="147"/>
        <v>453198.99749163882</v>
      </c>
      <c r="M1187" cm="1">
        <f t="array" ref="M1187">SUM(COUNTIF(E1187:E4763,{"Petrol","Diesel","CNG","LPG","Electric"}))</f>
        <v>2392</v>
      </c>
      <c r="N1187">
        <f t="shared" si="148"/>
        <v>2392</v>
      </c>
      <c r="O1187" cm="1">
        <f t="array" ref="O1187">SUM(COUNTIF(F1187:F4763,{"Individual","Dealer","Trustmark Dealer"}))</f>
        <v>2392</v>
      </c>
      <c r="P1187">
        <f t="shared" si="149"/>
        <v>1643</v>
      </c>
      <c r="Q1187">
        <f t="shared" si="150"/>
        <v>0.59991638795986624</v>
      </c>
      <c r="R1187" s="16">
        <f t="shared" si="151"/>
        <v>1193209.6700973045</v>
      </c>
    </row>
    <row r="1188" spans="1:18" x14ac:dyDescent="0.3">
      <c r="A1188" t="s">
        <v>854</v>
      </c>
      <c r="B1188">
        <v>2006</v>
      </c>
      <c r="C1188" s="1">
        <v>81000</v>
      </c>
      <c r="D1188">
        <v>83411</v>
      </c>
      <c r="E1188" t="s">
        <v>10</v>
      </c>
      <c r="F1188" t="s">
        <v>25</v>
      </c>
      <c r="G1188" t="s">
        <v>12</v>
      </c>
      <c r="H1188" t="s">
        <v>121</v>
      </c>
      <c r="I1188">
        <f t="shared" si="144"/>
        <v>2391</v>
      </c>
      <c r="J1188">
        <f t="shared" si="145"/>
        <v>20</v>
      </c>
      <c r="K1188" t="str">
        <f t="shared" si="146"/>
        <v>budget</v>
      </c>
      <c r="L1188" s="1">
        <f t="shared" si="147"/>
        <v>453263.07068172313</v>
      </c>
      <c r="M1188" cm="1">
        <f t="array" ref="M1188">SUM(COUNTIF(E1188:E4764,{"Petrol","Diesel","CNG","LPG","Electric"}))</f>
        <v>2391</v>
      </c>
      <c r="N1188">
        <f t="shared" si="148"/>
        <v>2391</v>
      </c>
      <c r="O1188" cm="1">
        <f t="array" ref="O1188">SUM(COUNTIF(F1188:F4764,{"Individual","Dealer","Trustmark Dealer"}))</f>
        <v>2391</v>
      </c>
      <c r="P1188">
        <f t="shared" si="149"/>
        <v>1642</v>
      </c>
      <c r="Q1188">
        <f t="shared" si="150"/>
        <v>0.60016729401923885</v>
      </c>
      <c r="R1188" s="16">
        <f t="shared" si="151"/>
        <v>1193441.2290623521</v>
      </c>
    </row>
    <row r="1189" spans="1:18" x14ac:dyDescent="0.3">
      <c r="A1189" t="s">
        <v>851</v>
      </c>
      <c r="B1189">
        <v>2015</v>
      </c>
      <c r="C1189" s="1">
        <v>1000000</v>
      </c>
      <c r="D1189">
        <v>80000</v>
      </c>
      <c r="E1189" t="s">
        <v>14</v>
      </c>
      <c r="F1189" t="s">
        <v>25</v>
      </c>
      <c r="G1189" t="s">
        <v>19</v>
      </c>
      <c r="H1189" t="s">
        <v>126</v>
      </c>
      <c r="I1189">
        <f t="shared" si="144"/>
        <v>2390</v>
      </c>
      <c r="J1189">
        <f t="shared" si="145"/>
        <v>11</v>
      </c>
      <c r="K1189" t="str">
        <f t="shared" si="146"/>
        <v>medium</v>
      </c>
      <c r="L1189" s="1">
        <f t="shared" si="147"/>
        <v>453418.82928870292</v>
      </c>
      <c r="M1189" cm="1">
        <f t="array" ref="M1189">SUM(COUNTIF(E1189:E4765,{"Petrol","Diesel","CNG","LPG","Electric"}))</f>
        <v>2390</v>
      </c>
      <c r="N1189">
        <f t="shared" si="148"/>
        <v>2390</v>
      </c>
      <c r="O1189" cm="1">
        <f t="array" ref="O1189">SUM(COUNTIF(F1189:F4765,{"Individual","Dealer","Trustmark Dealer"}))</f>
        <v>2390</v>
      </c>
      <c r="P1189">
        <f t="shared" si="149"/>
        <v>1641</v>
      </c>
      <c r="Q1189">
        <f t="shared" si="150"/>
        <v>0.6</v>
      </c>
      <c r="R1189" s="16">
        <f t="shared" si="151"/>
        <v>1193657.9165241048</v>
      </c>
    </row>
    <row r="1190" spans="1:18" x14ac:dyDescent="0.3">
      <c r="A1190" t="s">
        <v>223</v>
      </c>
      <c r="B1190">
        <v>2019</v>
      </c>
      <c r="C1190" s="1">
        <v>925000</v>
      </c>
      <c r="D1190">
        <v>50000</v>
      </c>
      <c r="E1190" t="s">
        <v>14</v>
      </c>
      <c r="F1190" t="s">
        <v>25</v>
      </c>
      <c r="G1190" t="s">
        <v>12</v>
      </c>
      <c r="H1190" t="s">
        <v>121</v>
      </c>
      <c r="I1190">
        <f t="shared" si="144"/>
        <v>2389</v>
      </c>
      <c r="J1190">
        <f t="shared" si="145"/>
        <v>7</v>
      </c>
      <c r="K1190" t="str">
        <f t="shared" si="146"/>
        <v>medium</v>
      </c>
      <c r="L1190" s="1">
        <f t="shared" si="147"/>
        <v>453190.03850983677</v>
      </c>
      <c r="M1190" cm="1">
        <f t="array" ref="M1190">SUM(COUNTIF(E1190:E4766,{"Petrol","Diesel","CNG","LPG","Electric"}))</f>
        <v>2389</v>
      </c>
      <c r="N1190">
        <f t="shared" si="148"/>
        <v>2389</v>
      </c>
      <c r="O1190" cm="1">
        <f t="array" ref="O1190">SUM(COUNTIF(F1190:F4766,{"Individual","Dealer","Trustmark Dealer"}))</f>
        <v>2389</v>
      </c>
      <c r="P1190">
        <f t="shared" si="149"/>
        <v>1640</v>
      </c>
      <c r="Q1190">
        <f t="shared" si="150"/>
        <v>0.60025115110925076</v>
      </c>
      <c r="R1190" s="16">
        <f t="shared" si="151"/>
        <v>1193308.9469563144</v>
      </c>
    </row>
    <row r="1191" spans="1:18" x14ac:dyDescent="0.3">
      <c r="A1191" t="s">
        <v>371</v>
      </c>
      <c r="B1191">
        <v>2015</v>
      </c>
      <c r="C1191" s="1">
        <v>450000</v>
      </c>
      <c r="D1191">
        <v>40000</v>
      </c>
      <c r="E1191" t="s">
        <v>14</v>
      </c>
      <c r="F1191" t="s">
        <v>25</v>
      </c>
      <c r="G1191" t="s">
        <v>12</v>
      </c>
      <c r="H1191" t="s">
        <v>121</v>
      </c>
      <c r="I1191">
        <f t="shared" si="144"/>
        <v>2388</v>
      </c>
      <c r="J1191">
        <f t="shared" si="145"/>
        <v>11</v>
      </c>
      <c r="K1191" t="str">
        <f t="shared" si="146"/>
        <v>budget</v>
      </c>
      <c r="L1191" s="1">
        <f t="shared" si="147"/>
        <v>452992.46314907871</v>
      </c>
      <c r="M1191" cm="1">
        <f t="array" ref="M1191">SUM(COUNTIF(E1191:E4767,{"Petrol","Diesel","CNG","LPG","Electric"}))</f>
        <v>2388</v>
      </c>
      <c r="N1191">
        <f t="shared" si="148"/>
        <v>2388</v>
      </c>
      <c r="O1191" cm="1">
        <f t="array" ref="O1191">SUM(COUNTIF(F1191:F4767,{"Individual","Dealer","Trustmark Dealer"}))</f>
        <v>2388</v>
      </c>
      <c r="P1191">
        <f t="shared" si="149"/>
        <v>1640</v>
      </c>
      <c r="Q1191">
        <f t="shared" si="150"/>
        <v>0.60008375209380238</v>
      </c>
      <c r="R1191" s="16">
        <f t="shared" si="151"/>
        <v>1193021.6900636605</v>
      </c>
    </row>
    <row r="1192" spans="1:18" x14ac:dyDescent="0.3">
      <c r="A1192" t="s">
        <v>855</v>
      </c>
      <c r="B1192">
        <v>2014</v>
      </c>
      <c r="C1192" s="1">
        <v>600000</v>
      </c>
      <c r="D1192">
        <v>13270</v>
      </c>
      <c r="E1192" t="s">
        <v>14</v>
      </c>
      <c r="F1192" t="s">
        <v>25</v>
      </c>
      <c r="G1192" t="s">
        <v>12</v>
      </c>
      <c r="H1192" t="s">
        <v>121</v>
      </c>
      <c r="I1192">
        <f t="shared" si="144"/>
        <v>2387</v>
      </c>
      <c r="J1192">
        <f t="shared" si="145"/>
        <v>12</v>
      </c>
      <c r="K1192" t="str">
        <f t="shared" si="146"/>
        <v>medium</v>
      </c>
      <c r="L1192" s="1">
        <f t="shared" si="147"/>
        <v>452993.71679932968</v>
      </c>
      <c r="M1192" cm="1">
        <f t="array" ref="M1192">SUM(COUNTIF(E1192:E4768,{"Petrol","Diesel","CNG","LPG","Electric"}))</f>
        <v>2387</v>
      </c>
      <c r="N1192">
        <f t="shared" si="148"/>
        <v>2387</v>
      </c>
      <c r="O1192" cm="1">
        <f t="array" ref="O1192">SUM(COUNTIF(F1192:F4768,{"Individual","Dealer","Trustmark Dealer"}))</f>
        <v>2387</v>
      </c>
      <c r="P1192">
        <f t="shared" si="149"/>
        <v>1639</v>
      </c>
      <c r="Q1192">
        <f t="shared" si="150"/>
        <v>0.59991621281943863</v>
      </c>
      <c r="R1192" s="16">
        <f t="shared" si="151"/>
        <v>1193128.8018212267</v>
      </c>
    </row>
    <row r="1193" spans="1:18" x14ac:dyDescent="0.3">
      <c r="A1193" t="s">
        <v>856</v>
      </c>
      <c r="B1193">
        <v>2006</v>
      </c>
      <c r="C1193" s="1">
        <v>85000</v>
      </c>
      <c r="D1193">
        <v>100000</v>
      </c>
      <c r="E1193" t="s">
        <v>10</v>
      </c>
      <c r="F1193" t="s">
        <v>25</v>
      </c>
      <c r="G1193" t="s">
        <v>19</v>
      </c>
      <c r="H1193" t="s">
        <v>154</v>
      </c>
      <c r="I1193">
        <f t="shared" si="144"/>
        <v>2386</v>
      </c>
      <c r="J1193">
        <f t="shared" si="145"/>
        <v>20</v>
      </c>
      <c r="K1193" t="str">
        <f t="shared" si="146"/>
        <v>budget</v>
      </c>
      <c r="L1193" s="1">
        <f t="shared" si="147"/>
        <v>452932.10477787093</v>
      </c>
      <c r="M1193" cm="1">
        <f t="array" ref="M1193">SUM(COUNTIF(E1193:E4769,{"Petrol","Diesel","CNG","LPG","Electric"}))</f>
        <v>2386</v>
      </c>
      <c r="N1193">
        <f t="shared" si="148"/>
        <v>2386</v>
      </c>
      <c r="O1193" cm="1">
        <f t="array" ref="O1193">SUM(COUNTIF(F1193:F4769,{"Individual","Dealer","Trustmark Dealer"}))</f>
        <v>2386</v>
      </c>
      <c r="P1193">
        <f t="shared" si="149"/>
        <v>1638</v>
      </c>
      <c r="Q1193">
        <f t="shared" si="150"/>
        <v>0.59974853310980725</v>
      </c>
      <c r="R1193" s="16">
        <f t="shared" si="151"/>
        <v>1193111.2997880401</v>
      </c>
    </row>
    <row r="1194" spans="1:18" x14ac:dyDescent="0.3">
      <c r="A1194" t="s">
        <v>857</v>
      </c>
      <c r="B1194">
        <v>2016</v>
      </c>
      <c r="C1194" s="1">
        <v>700000</v>
      </c>
      <c r="D1194">
        <v>50000</v>
      </c>
      <c r="E1194" t="s">
        <v>14</v>
      </c>
      <c r="F1194" t="s">
        <v>25</v>
      </c>
      <c r="G1194" t="s">
        <v>12</v>
      </c>
      <c r="H1194" t="s">
        <v>121</v>
      </c>
      <c r="I1194">
        <f t="shared" si="144"/>
        <v>2385</v>
      </c>
      <c r="J1194">
        <f t="shared" si="145"/>
        <v>10</v>
      </c>
      <c r="K1194" t="str">
        <f t="shared" si="146"/>
        <v>medium</v>
      </c>
      <c r="L1194" s="1">
        <f t="shared" si="147"/>
        <v>453086.37400419288</v>
      </c>
      <c r="M1194" cm="1">
        <f t="array" ref="M1194">SUM(COUNTIF(E1194:E4770,{"Petrol","Diesel","CNG","LPG","Electric"}))</f>
        <v>2385</v>
      </c>
      <c r="N1194">
        <f t="shared" si="148"/>
        <v>2385</v>
      </c>
      <c r="O1194" cm="1">
        <f t="array" ref="O1194">SUM(COUNTIF(F1194:F4770,{"Individual","Dealer","Trustmark Dealer"}))</f>
        <v>2385</v>
      </c>
      <c r="P1194">
        <f t="shared" si="149"/>
        <v>1637</v>
      </c>
      <c r="Q1194">
        <f t="shared" si="150"/>
        <v>0.6</v>
      </c>
      <c r="R1194" s="16">
        <f t="shared" si="151"/>
        <v>1193324.8558844929</v>
      </c>
    </row>
    <row r="1195" spans="1:18" x14ac:dyDescent="0.3">
      <c r="A1195" t="s">
        <v>858</v>
      </c>
      <c r="B1195">
        <v>2017</v>
      </c>
      <c r="C1195" s="1">
        <v>486000</v>
      </c>
      <c r="D1195">
        <v>26500</v>
      </c>
      <c r="E1195" t="s">
        <v>10</v>
      </c>
      <c r="F1195" t="s">
        <v>25</v>
      </c>
      <c r="G1195" t="s">
        <v>12</v>
      </c>
      <c r="H1195" t="s">
        <v>121</v>
      </c>
      <c r="I1195">
        <f t="shared" si="144"/>
        <v>2384</v>
      </c>
      <c r="J1195">
        <f t="shared" si="145"/>
        <v>9</v>
      </c>
      <c r="K1195" t="str">
        <f t="shared" si="146"/>
        <v>budget</v>
      </c>
      <c r="L1195" s="1">
        <f t="shared" si="147"/>
        <v>452982.80285234901</v>
      </c>
      <c r="M1195" cm="1">
        <f t="array" ref="M1195">SUM(COUNTIF(E1195:E4771,{"Petrol","Diesel","CNG","LPG","Electric"}))</f>
        <v>2384</v>
      </c>
      <c r="N1195">
        <f t="shared" si="148"/>
        <v>2384</v>
      </c>
      <c r="O1195" cm="1">
        <f t="array" ref="O1195">SUM(COUNTIF(F1195:F4771,{"Individual","Dealer","Trustmark Dealer"}))</f>
        <v>2384</v>
      </c>
      <c r="P1195">
        <f t="shared" si="149"/>
        <v>1637</v>
      </c>
      <c r="Q1195">
        <f t="shared" si="150"/>
        <v>0.59983221476510062</v>
      </c>
      <c r="R1195" s="16">
        <f t="shared" si="151"/>
        <v>1193224.060758828</v>
      </c>
    </row>
    <row r="1196" spans="1:18" x14ac:dyDescent="0.3">
      <c r="A1196" t="s">
        <v>459</v>
      </c>
      <c r="B1196">
        <v>2013</v>
      </c>
      <c r="C1196" s="1">
        <v>400000</v>
      </c>
      <c r="D1196">
        <v>90000</v>
      </c>
      <c r="E1196" t="s">
        <v>14</v>
      </c>
      <c r="F1196" t="s">
        <v>25</v>
      </c>
      <c r="G1196" t="s">
        <v>12</v>
      </c>
      <c r="H1196" t="s">
        <v>121</v>
      </c>
      <c r="I1196">
        <f t="shared" si="144"/>
        <v>2383</v>
      </c>
      <c r="J1196">
        <f t="shared" si="145"/>
        <v>13</v>
      </c>
      <c r="K1196" t="str">
        <f t="shared" si="146"/>
        <v>budget</v>
      </c>
      <c r="L1196" s="1">
        <f t="shared" si="147"/>
        <v>452968.94754511118</v>
      </c>
      <c r="M1196" cm="1">
        <f t="array" ref="M1196">SUM(COUNTIF(E1196:E4772,{"Petrol","Diesel","CNG","LPG","Electric"}))</f>
        <v>2383</v>
      </c>
      <c r="N1196">
        <f t="shared" si="148"/>
        <v>2383</v>
      </c>
      <c r="O1196" cm="1">
        <f t="array" ref="O1196">SUM(COUNTIF(F1196:F4772,{"Individual","Dealer","Trustmark Dealer"}))</f>
        <v>2383</v>
      </c>
      <c r="P1196">
        <f t="shared" si="149"/>
        <v>1637</v>
      </c>
      <c r="Q1196">
        <f t="shared" si="150"/>
        <v>0.59966428871170796</v>
      </c>
      <c r="R1196" s="16">
        <f t="shared" si="151"/>
        <v>1193085.6195900724</v>
      </c>
    </row>
    <row r="1197" spans="1:18" x14ac:dyDescent="0.3">
      <c r="A1197" t="s">
        <v>859</v>
      </c>
      <c r="B1197">
        <v>2008</v>
      </c>
      <c r="C1197" s="1">
        <v>120000</v>
      </c>
      <c r="D1197">
        <v>100000</v>
      </c>
      <c r="E1197" t="s">
        <v>10</v>
      </c>
      <c r="F1197" t="s">
        <v>25</v>
      </c>
      <c r="G1197" t="s">
        <v>12</v>
      </c>
      <c r="H1197" t="s">
        <v>154</v>
      </c>
      <c r="I1197">
        <f t="shared" si="144"/>
        <v>2382</v>
      </c>
      <c r="J1197">
        <f t="shared" si="145"/>
        <v>18</v>
      </c>
      <c r="K1197" t="str">
        <f t="shared" si="146"/>
        <v>budget</v>
      </c>
      <c r="L1197" s="1">
        <f t="shared" si="147"/>
        <v>452991.18471872376</v>
      </c>
      <c r="M1197" cm="1">
        <f t="array" ref="M1197">SUM(COUNTIF(E1197:E4773,{"Petrol","Diesel","CNG","LPG","Electric"}))</f>
        <v>2382</v>
      </c>
      <c r="N1197">
        <f t="shared" si="148"/>
        <v>2382</v>
      </c>
      <c r="O1197" cm="1">
        <f t="array" ref="O1197">SUM(COUNTIF(F1197:F4773,{"Individual","Dealer","Trustmark Dealer"}))</f>
        <v>2382</v>
      </c>
      <c r="P1197">
        <f t="shared" si="149"/>
        <v>1636</v>
      </c>
      <c r="Q1197">
        <f t="shared" si="150"/>
        <v>0.59949622166246852</v>
      </c>
      <c r="R1197" s="16">
        <f t="shared" si="151"/>
        <v>1193234.6564725314</v>
      </c>
    </row>
    <row r="1198" spans="1:18" x14ac:dyDescent="0.3">
      <c r="A1198" t="s">
        <v>354</v>
      </c>
      <c r="B1198">
        <v>2018</v>
      </c>
      <c r="C1198" s="1">
        <v>275000</v>
      </c>
      <c r="D1198">
        <v>35000</v>
      </c>
      <c r="E1198" t="s">
        <v>10</v>
      </c>
      <c r="F1198" t="s">
        <v>25</v>
      </c>
      <c r="G1198" t="s">
        <v>12</v>
      </c>
      <c r="H1198" t="s">
        <v>121</v>
      </c>
      <c r="I1198">
        <f t="shared" si="144"/>
        <v>2381</v>
      </c>
      <c r="J1198">
        <f t="shared" si="145"/>
        <v>8</v>
      </c>
      <c r="K1198" t="str">
        <f t="shared" si="146"/>
        <v>budget</v>
      </c>
      <c r="L1198" s="1">
        <f t="shared" si="147"/>
        <v>453131.0382192356</v>
      </c>
      <c r="M1198" cm="1">
        <f t="array" ref="M1198">SUM(COUNTIF(E1198:E4774,{"Petrol","Diesel","CNG","LPG","Electric"}))</f>
        <v>2381</v>
      </c>
      <c r="N1198">
        <f t="shared" si="148"/>
        <v>2381</v>
      </c>
      <c r="O1198" cm="1">
        <f t="array" ref="O1198">SUM(COUNTIF(F1198:F4774,{"Individual","Dealer","Trustmark Dealer"}))</f>
        <v>2381</v>
      </c>
      <c r="P1198">
        <f t="shared" si="149"/>
        <v>1635</v>
      </c>
      <c r="Q1198">
        <f t="shared" si="150"/>
        <v>0.59974800503989922</v>
      </c>
      <c r="R1198" s="16">
        <f t="shared" si="151"/>
        <v>1193417.8715198378</v>
      </c>
    </row>
    <row r="1199" spans="1:18" x14ac:dyDescent="0.3">
      <c r="A1199" t="s">
        <v>860</v>
      </c>
      <c r="B1199">
        <v>2016</v>
      </c>
      <c r="C1199" s="1">
        <v>580000</v>
      </c>
      <c r="D1199">
        <v>57000</v>
      </c>
      <c r="E1199" t="s">
        <v>14</v>
      </c>
      <c r="F1199" t="s">
        <v>25</v>
      </c>
      <c r="G1199" t="s">
        <v>12</v>
      </c>
      <c r="H1199" t="s">
        <v>121</v>
      </c>
      <c r="I1199">
        <f t="shared" si="144"/>
        <v>2380</v>
      </c>
      <c r="J1199">
        <f t="shared" si="145"/>
        <v>10</v>
      </c>
      <c r="K1199" t="str">
        <f t="shared" si="146"/>
        <v>medium</v>
      </c>
      <c r="L1199" s="1">
        <f t="shared" si="147"/>
        <v>453205.88319327729</v>
      </c>
      <c r="M1199" cm="1">
        <f t="array" ref="M1199">SUM(COUNTIF(E1199:E4775,{"Petrol","Diesel","CNG","LPG","Electric"}))</f>
        <v>2380</v>
      </c>
      <c r="N1199">
        <f t="shared" si="148"/>
        <v>2380</v>
      </c>
      <c r="O1199" cm="1">
        <f t="array" ref="O1199">SUM(COUNTIF(F1199:F4775,{"Individual","Dealer","Trustmark Dealer"}))</f>
        <v>2380</v>
      </c>
      <c r="P1199">
        <f t="shared" si="149"/>
        <v>1635</v>
      </c>
      <c r="Q1199">
        <f t="shared" si="150"/>
        <v>0.59957983193277309</v>
      </c>
      <c r="R1199" s="16">
        <f t="shared" si="151"/>
        <v>1193464.9654668754</v>
      </c>
    </row>
    <row r="1200" spans="1:18" x14ac:dyDescent="0.3">
      <c r="A1200" t="s">
        <v>861</v>
      </c>
      <c r="B1200">
        <v>2015</v>
      </c>
      <c r="C1200" s="1">
        <v>375000</v>
      </c>
      <c r="D1200">
        <v>70000</v>
      </c>
      <c r="E1200" t="s">
        <v>10</v>
      </c>
      <c r="F1200" t="s">
        <v>25</v>
      </c>
      <c r="G1200" t="s">
        <v>12</v>
      </c>
      <c r="H1200" t="s">
        <v>121</v>
      </c>
      <c r="I1200">
        <f t="shared" si="144"/>
        <v>2379</v>
      </c>
      <c r="J1200">
        <f t="shared" si="145"/>
        <v>11</v>
      </c>
      <c r="K1200" t="str">
        <f t="shared" si="146"/>
        <v>budget</v>
      </c>
      <c r="L1200" s="1">
        <f t="shared" si="147"/>
        <v>453152.5859604876</v>
      </c>
      <c r="M1200" cm="1">
        <f t="array" ref="M1200">SUM(COUNTIF(E1200:E4776,{"Petrol","Diesel","CNG","LPG","Electric"}))</f>
        <v>2379</v>
      </c>
      <c r="N1200">
        <f t="shared" si="148"/>
        <v>2379</v>
      </c>
      <c r="O1200" cm="1">
        <f t="array" ref="O1200">SUM(COUNTIF(F1200:F4776,{"Individual","Dealer","Trustmark Dealer"}))</f>
        <v>2379</v>
      </c>
      <c r="P1200">
        <f t="shared" si="149"/>
        <v>1635</v>
      </c>
      <c r="Q1200">
        <f t="shared" si="150"/>
        <v>0.59941151744430432</v>
      </c>
      <c r="R1200" s="16">
        <f t="shared" si="151"/>
        <v>1193464.1258470532</v>
      </c>
    </row>
    <row r="1201" spans="1:18" x14ac:dyDescent="0.3">
      <c r="A1201" t="s">
        <v>158</v>
      </c>
      <c r="B1201">
        <v>2015</v>
      </c>
      <c r="C1201" s="1">
        <v>229999</v>
      </c>
      <c r="D1201">
        <v>100000</v>
      </c>
      <c r="E1201" t="s">
        <v>10</v>
      </c>
      <c r="F1201" t="s">
        <v>25</v>
      </c>
      <c r="G1201" t="s">
        <v>12</v>
      </c>
      <c r="H1201" t="s">
        <v>154</v>
      </c>
      <c r="I1201">
        <f t="shared" si="144"/>
        <v>2378</v>
      </c>
      <c r="J1201">
        <f t="shared" si="145"/>
        <v>11</v>
      </c>
      <c r="K1201" t="str">
        <f t="shared" si="146"/>
        <v>budget</v>
      </c>
      <c r="L1201" s="1">
        <f t="shared" si="147"/>
        <v>453185.45079899073</v>
      </c>
      <c r="M1201" cm="1">
        <f t="array" ref="M1201">SUM(COUNTIF(E1201:E4777,{"Petrol","Diesel","CNG","LPG","Electric"}))</f>
        <v>2378</v>
      </c>
      <c r="N1201">
        <f t="shared" si="148"/>
        <v>2378</v>
      </c>
      <c r="O1201" cm="1">
        <f t="array" ref="O1201">SUM(COUNTIF(F1201:F4777,{"Individual","Dealer","Trustmark Dealer"}))</f>
        <v>2378</v>
      </c>
      <c r="P1201">
        <f t="shared" si="149"/>
        <v>1634</v>
      </c>
      <c r="Q1201">
        <f t="shared" si="150"/>
        <v>0.59924306139613115</v>
      </c>
      <c r="R1201" s="16">
        <f t="shared" si="151"/>
        <v>1193423.1970521472</v>
      </c>
    </row>
    <row r="1202" spans="1:18" x14ac:dyDescent="0.3">
      <c r="A1202" t="s">
        <v>277</v>
      </c>
      <c r="B1202">
        <v>2010</v>
      </c>
      <c r="C1202" s="1">
        <v>110000</v>
      </c>
      <c r="D1202">
        <v>88000</v>
      </c>
      <c r="E1202" t="s">
        <v>10</v>
      </c>
      <c r="F1202" t="s">
        <v>25</v>
      </c>
      <c r="G1202" t="s">
        <v>12</v>
      </c>
      <c r="H1202" t="s">
        <v>126</v>
      </c>
      <c r="I1202">
        <f t="shared" si="144"/>
        <v>2377</v>
      </c>
      <c r="J1202">
        <f t="shared" si="145"/>
        <v>16</v>
      </c>
      <c r="K1202" t="str">
        <f t="shared" si="146"/>
        <v>budget</v>
      </c>
      <c r="L1202" s="1">
        <f t="shared" si="147"/>
        <v>453279.3449726546</v>
      </c>
      <c r="M1202" cm="1">
        <f t="array" ref="M1202">SUM(COUNTIF(E1202:E4778,{"Petrol","Diesel","CNG","LPG","Electric"}))</f>
        <v>2377</v>
      </c>
      <c r="N1202">
        <f t="shared" si="148"/>
        <v>2377</v>
      </c>
      <c r="O1202" cm="1">
        <f t="array" ref="O1202">SUM(COUNTIF(F1202:F4778,{"Individual","Dealer","Trustmark Dealer"}))</f>
        <v>2377</v>
      </c>
      <c r="P1202">
        <f t="shared" si="149"/>
        <v>1633</v>
      </c>
      <c r="Q1202">
        <f t="shared" si="150"/>
        <v>0.59949516196886832</v>
      </c>
      <c r="R1202" s="16">
        <f t="shared" si="151"/>
        <v>1193510.0629154514</v>
      </c>
    </row>
    <row r="1203" spans="1:18" x14ac:dyDescent="0.3">
      <c r="A1203" t="s">
        <v>219</v>
      </c>
      <c r="B1203">
        <v>2017</v>
      </c>
      <c r="C1203" s="1">
        <v>600000</v>
      </c>
      <c r="D1203">
        <v>60000</v>
      </c>
      <c r="E1203" t="s">
        <v>14</v>
      </c>
      <c r="F1203" t="s">
        <v>25</v>
      </c>
      <c r="G1203" t="s">
        <v>12</v>
      </c>
      <c r="H1203" t="s">
        <v>121</v>
      </c>
      <c r="I1203">
        <f t="shared" si="144"/>
        <v>2376</v>
      </c>
      <c r="J1203">
        <f t="shared" si="145"/>
        <v>9</v>
      </c>
      <c r="K1203" t="str">
        <f t="shared" si="146"/>
        <v>medium</v>
      </c>
      <c r="L1203" s="1">
        <f t="shared" si="147"/>
        <v>453423.82281144778</v>
      </c>
      <c r="M1203" cm="1">
        <f t="array" ref="M1203">SUM(COUNTIF(E1203:E4779,{"Petrol","Diesel","CNG","LPG","Electric"}))</f>
        <v>2376</v>
      </c>
      <c r="N1203">
        <f t="shared" si="148"/>
        <v>2376</v>
      </c>
      <c r="O1203" cm="1">
        <f t="array" ref="O1203">SUM(COUNTIF(F1203:F4779,{"Individual","Dealer","Trustmark Dealer"}))</f>
        <v>2376</v>
      </c>
      <c r="P1203">
        <f t="shared" si="149"/>
        <v>1632</v>
      </c>
      <c r="Q1203">
        <f t="shared" si="150"/>
        <v>0.5997474747474747</v>
      </c>
      <c r="R1203" s="16">
        <f t="shared" si="151"/>
        <v>1193702.9947379138</v>
      </c>
    </row>
    <row r="1204" spans="1:18" x14ac:dyDescent="0.3">
      <c r="A1204" t="s">
        <v>374</v>
      </c>
      <c r="B1204">
        <v>2009</v>
      </c>
      <c r="C1204" s="1">
        <v>120000</v>
      </c>
      <c r="D1204">
        <v>76000</v>
      </c>
      <c r="E1204" t="s">
        <v>10</v>
      </c>
      <c r="F1204" t="s">
        <v>25</v>
      </c>
      <c r="G1204" t="s">
        <v>12</v>
      </c>
      <c r="H1204" t="s">
        <v>126</v>
      </c>
      <c r="I1204">
        <f t="shared" si="144"/>
        <v>2375</v>
      </c>
      <c r="J1204">
        <f t="shared" si="145"/>
        <v>17</v>
      </c>
      <c r="K1204" t="str">
        <f t="shared" si="146"/>
        <v>budget</v>
      </c>
      <c r="L1204" s="1">
        <f t="shared" si="147"/>
        <v>453362.10652631579</v>
      </c>
      <c r="M1204" cm="1">
        <f t="array" ref="M1204">SUM(COUNTIF(E1204:E4780,{"Petrol","Diesel","CNG","LPG","Electric"}))</f>
        <v>2375</v>
      </c>
      <c r="N1204">
        <f t="shared" si="148"/>
        <v>2375</v>
      </c>
      <c r="O1204" cm="1">
        <f t="array" ref="O1204">SUM(COUNTIF(F1204:F4780,{"Individual","Dealer","Trustmark Dealer"}))</f>
        <v>2375</v>
      </c>
      <c r="P1204">
        <f t="shared" si="149"/>
        <v>1632</v>
      </c>
      <c r="Q1204">
        <f t="shared" si="150"/>
        <v>0.5995789473684211</v>
      </c>
      <c r="R1204" s="16">
        <f t="shared" si="151"/>
        <v>1193685.4592255712</v>
      </c>
    </row>
    <row r="1205" spans="1:18" x14ac:dyDescent="0.3">
      <c r="A1205" t="s">
        <v>285</v>
      </c>
      <c r="B1205">
        <v>2010</v>
      </c>
      <c r="C1205" s="1">
        <v>200000</v>
      </c>
      <c r="D1205">
        <v>100000</v>
      </c>
      <c r="E1205" t="s">
        <v>14</v>
      </c>
      <c r="F1205" t="s">
        <v>25</v>
      </c>
      <c r="G1205" t="s">
        <v>12</v>
      </c>
      <c r="H1205" t="s">
        <v>126</v>
      </c>
      <c r="I1205">
        <f t="shared" si="144"/>
        <v>2374</v>
      </c>
      <c r="J1205">
        <f t="shared" si="145"/>
        <v>16</v>
      </c>
      <c r="K1205" t="str">
        <f t="shared" si="146"/>
        <v>budget</v>
      </c>
      <c r="L1205" s="1">
        <f t="shared" si="147"/>
        <v>453502.52864363941</v>
      </c>
      <c r="M1205" cm="1">
        <f t="array" ref="M1205">SUM(COUNTIF(E1205:E4781,{"Petrol","Diesel","CNG","LPG","Electric"}))</f>
        <v>2374</v>
      </c>
      <c r="N1205">
        <f t="shared" si="148"/>
        <v>2374</v>
      </c>
      <c r="O1205" cm="1">
        <f t="array" ref="O1205">SUM(COUNTIF(F1205:F4781,{"Individual","Dealer","Trustmark Dealer"}))</f>
        <v>2374</v>
      </c>
      <c r="P1205">
        <f t="shared" si="149"/>
        <v>1631</v>
      </c>
      <c r="Q1205">
        <f t="shared" si="150"/>
        <v>0.59983150800336982</v>
      </c>
      <c r="R1205" s="16">
        <f t="shared" si="151"/>
        <v>1193869.8979947167</v>
      </c>
    </row>
    <row r="1206" spans="1:18" x14ac:dyDescent="0.3">
      <c r="A1206" t="s">
        <v>348</v>
      </c>
      <c r="B1206">
        <v>2012</v>
      </c>
      <c r="C1206" s="1">
        <v>450000</v>
      </c>
      <c r="D1206">
        <v>110000</v>
      </c>
      <c r="E1206" t="s">
        <v>14</v>
      </c>
      <c r="F1206" t="s">
        <v>25</v>
      </c>
      <c r="G1206" t="s">
        <v>12</v>
      </c>
      <c r="H1206" t="s">
        <v>126</v>
      </c>
      <c r="I1206">
        <f t="shared" si="144"/>
        <v>2373</v>
      </c>
      <c r="J1206">
        <f t="shared" si="145"/>
        <v>14</v>
      </c>
      <c r="K1206" t="str">
        <f t="shared" si="146"/>
        <v>budget</v>
      </c>
      <c r="L1206" s="1">
        <f t="shared" si="147"/>
        <v>453609.35651074589</v>
      </c>
      <c r="M1206" cm="1">
        <f t="array" ref="M1206">SUM(COUNTIF(E1206:E4782,{"Petrol","Diesel","CNG","LPG","Electric"}))</f>
        <v>2373</v>
      </c>
      <c r="N1206">
        <f t="shared" si="148"/>
        <v>2373</v>
      </c>
      <c r="O1206" cm="1">
        <f t="array" ref="O1206">SUM(COUNTIF(F1206:F4782,{"Individual","Dealer","Trustmark Dealer"}))</f>
        <v>2373</v>
      </c>
      <c r="P1206">
        <f t="shared" si="149"/>
        <v>1630</v>
      </c>
      <c r="Q1206">
        <f t="shared" si="150"/>
        <v>0.60008428150021076</v>
      </c>
      <c r="R1206" s="16">
        <f t="shared" si="151"/>
        <v>1194186.5019384937</v>
      </c>
    </row>
    <row r="1207" spans="1:18" x14ac:dyDescent="0.3">
      <c r="A1207" t="s">
        <v>348</v>
      </c>
      <c r="B1207">
        <v>2012</v>
      </c>
      <c r="C1207" s="1">
        <v>550000</v>
      </c>
      <c r="D1207">
        <v>80000</v>
      </c>
      <c r="E1207" t="s">
        <v>14</v>
      </c>
      <c r="F1207" t="s">
        <v>25</v>
      </c>
      <c r="G1207" t="s">
        <v>12</v>
      </c>
      <c r="H1207" t="s">
        <v>126</v>
      </c>
      <c r="I1207">
        <f t="shared" si="144"/>
        <v>2372</v>
      </c>
      <c r="J1207">
        <f t="shared" si="145"/>
        <v>14</v>
      </c>
      <c r="K1207" t="str">
        <f t="shared" si="146"/>
        <v>medium</v>
      </c>
      <c r="L1207" s="1">
        <f t="shared" si="147"/>
        <v>453610.87816188869</v>
      </c>
      <c r="M1207" cm="1">
        <f t="array" ref="M1207">SUM(COUNTIF(E1207:E4783,{"Petrol","Diesel","CNG","LPG","Electric"}))</f>
        <v>2372</v>
      </c>
      <c r="N1207">
        <f t="shared" si="148"/>
        <v>2372</v>
      </c>
      <c r="O1207" cm="1">
        <f t="array" ref="O1207">SUM(COUNTIF(F1207:F4783,{"Individual","Dealer","Trustmark Dealer"}))</f>
        <v>2372</v>
      </c>
      <c r="P1207">
        <f t="shared" si="149"/>
        <v>1629</v>
      </c>
      <c r="Q1207">
        <f t="shared" si="150"/>
        <v>0.6003372681281619</v>
      </c>
      <c r="R1207" s="16">
        <f t="shared" si="151"/>
        <v>1194294.6052199693</v>
      </c>
    </row>
    <row r="1208" spans="1:18" x14ac:dyDescent="0.3">
      <c r="A1208" t="s">
        <v>277</v>
      </c>
      <c r="B1208">
        <v>2012</v>
      </c>
      <c r="C1208" s="1">
        <v>220000</v>
      </c>
      <c r="D1208">
        <v>80000</v>
      </c>
      <c r="E1208" t="s">
        <v>10</v>
      </c>
      <c r="F1208" t="s">
        <v>25</v>
      </c>
      <c r="G1208" t="s">
        <v>12</v>
      </c>
      <c r="H1208" t="s">
        <v>126</v>
      </c>
      <c r="I1208">
        <f t="shared" si="144"/>
        <v>2371</v>
      </c>
      <c r="J1208">
        <f t="shared" si="145"/>
        <v>14</v>
      </c>
      <c r="K1208" t="str">
        <f t="shared" si="146"/>
        <v>budget</v>
      </c>
      <c r="L1208" s="1">
        <f t="shared" si="147"/>
        <v>453570.2247996626</v>
      </c>
      <c r="M1208" cm="1">
        <f t="array" ref="M1208">SUM(COUNTIF(E1208:E4784,{"Petrol","Diesel","CNG","LPG","Electric"}))</f>
        <v>2371</v>
      </c>
      <c r="N1208">
        <f t="shared" si="148"/>
        <v>2371</v>
      </c>
      <c r="O1208" cm="1">
        <f t="array" ref="O1208">SUM(COUNTIF(F1208:F4784,{"Individual","Dealer","Trustmark Dealer"}))</f>
        <v>2371</v>
      </c>
      <c r="P1208">
        <f t="shared" si="149"/>
        <v>1628</v>
      </c>
      <c r="Q1208">
        <f t="shared" si="150"/>
        <v>0.60059046815689587</v>
      </c>
      <c r="R1208" s="16">
        <f t="shared" si="151"/>
        <v>1194319.2074190711</v>
      </c>
    </row>
    <row r="1209" spans="1:18" x14ac:dyDescent="0.3">
      <c r="A1209" t="s">
        <v>862</v>
      </c>
      <c r="B1209">
        <v>2001</v>
      </c>
      <c r="C1209" s="1">
        <v>40000</v>
      </c>
      <c r="D1209">
        <v>30000</v>
      </c>
      <c r="E1209" t="s">
        <v>10</v>
      </c>
      <c r="F1209" t="s">
        <v>25</v>
      </c>
      <c r="G1209" t="s">
        <v>12</v>
      </c>
      <c r="H1209" t="s">
        <v>121</v>
      </c>
      <c r="I1209">
        <f t="shared" si="144"/>
        <v>2370</v>
      </c>
      <c r="J1209">
        <f t="shared" si="145"/>
        <v>25</v>
      </c>
      <c r="K1209" t="str">
        <f t="shared" si="146"/>
        <v>budget</v>
      </c>
      <c r="L1209" s="1">
        <f t="shared" si="147"/>
        <v>453668.77763713081</v>
      </c>
      <c r="M1209" cm="1">
        <f t="array" ref="M1209">SUM(COUNTIF(E1209:E4785,{"Petrol","Diesel","CNG","LPG","Electric"}))</f>
        <v>2370</v>
      </c>
      <c r="N1209">
        <f t="shared" si="148"/>
        <v>2370</v>
      </c>
      <c r="O1209" cm="1">
        <f t="array" ref="O1209">SUM(COUNTIF(F1209:F4785,{"Individual","Dealer","Trustmark Dealer"}))</f>
        <v>2370</v>
      </c>
      <c r="P1209">
        <f t="shared" si="149"/>
        <v>1627</v>
      </c>
      <c r="Q1209">
        <f t="shared" si="150"/>
        <v>0.60084388185654003</v>
      </c>
      <c r="R1209" s="16">
        <f t="shared" si="151"/>
        <v>1194415.5550100894</v>
      </c>
    </row>
    <row r="1210" spans="1:18" x14ac:dyDescent="0.3">
      <c r="A1210" t="s">
        <v>863</v>
      </c>
      <c r="B1210">
        <v>2017</v>
      </c>
      <c r="C1210" s="1">
        <v>300000</v>
      </c>
      <c r="D1210">
        <v>20000</v>
      </c>
      <c r="E1210" t="s">
        <v>10</v>
      </c>
      <c r="F1210" t="s">
        <v>25</v>
      </c>
      <c r="G1210" t="s">
        <v>19</v>
      </c>
      <c r="H1210" t="s">
        <v>121</v>
      </c>
      <c r="I1210">
        <f t="shared" si="144"/>
        <v>2369</v>
      </c>
      <c r="J1210">
        <f t="shared" si="145"/>
        <v>9</v>
      </c>
      <c r="K1210" t="str">
        <f t="shared" si="146"/>
        <v>budget</v>
      </c>
      <c r="L1210" s="1">
        <f t="shared" si="147"/>
        <v>453843.39510341914</v>
      </c>
      <c r="M1210" cm="1">
        <f t="array" ref="M1210">SUM(COUNTIF(E1210:E4786,{"Petrol","Diesel","CNG","LPG","Electric"}))</f>
        <v>2369</v>
      </c>
      <c r="N1210">
        <f t="shared" si="148"/>
        <v>2369</v>
      </c>
      <c r="O1210" cm="1">
        <f t="array" ref="O1210">SUM(COUNTIF(F1210:F4786,{"Individual","Dealer","Trustmark Dealer"}))</f>
        <v>2369</v>
      </c>
      <c r="P1210">
        <f t="shared" si="149"/>
        <v>1626</v>
      </c>
      <c r="Q1210">
        <f t="shared" si="150"/>
        <v>0.60067539046010976</v>
      </c>
      <c r="R1210" s="16">
        <f t="shared" si="151"/>
        <v>1194671.3651632157</v>
      </c>
    </row>
    <row r="1211" spans="1:18" x14ac:dyDescent="0.3">
      <c r="A1211" t="s">
        <v>864</v>
      </c>
      <c r="B1211">
        <v>2018</v>
      </c>
      <c r="C1211" s="1">
        <v>630000</v>
      </c>
      <c r="D1211">
        <v>40000</v>
      </c>
      <c r="E1211" t="s">
        <v>14</v>
      </c>
      <c r="F1211" t="s">
        <v>25</v>
      </c>
      <c r="G1211" t="s">
        <v>12</v>
      </c>
      <c r="H1211" t="s">
        <v>121</v>
      </c>
      <c r="I1211">
        <f t="shared" si="144"/>
        <v>2368</v>
      </c>
      <c r="J1211">
        <f t="shared" si="145"/>
        <v>8</v>
      </c>
      <c r="K1211" t="str">
        <f t="shared" si="146"/>
        <v>medium</v>
      </c>
      <c r="L1211" s="1">
        <f t="shared" si="147"/>
        <v>453908.3627533784</v>
      </c>
      <c r="M1211" cm="1">
        <f t="array" ref="M1211">SUM(COUNTIF(E1211:E4787,{"Petrol","Diesel","CNG","LPG","Electric"}))</f>
        <v>2368</v>
      </c>
      <c r="N1211">
        <f t="shared" si="148"/>
        <v>2368</v>
      </c>
      <c r="O1211" cm="1">
        <f t="array" ref="O1211">SUM(COUNTIF(F1211:F4787,{"Individual","Dealer","Trustmark Dealer"}))</f>
        <v>2368</v>
      </c>
      <c r="P1211">
        <f t="shared" si="149"/>
        <v>1626</v>
      </c>
      <c r="Q1211">
        <f t="shared" si="150"/>
        <v>0.6005067567567568</v>
      </c>
      <c r="R1211" s="16">
        <f t="shared" si="151"/>
        <v>1194697.3361846381</v>
      </c>
    </row>
    <row r="1212" spans="1:18" x14ac:dyDescent="0.3">
      <c r="A1212" t="s">
        <v>219</v>
      </c>
      <c r="B1212">
        <v>2017</v>
      </c>
      <c r="C1212" s="1">
        <v>610000</v>
      </c>
      <c r="D1212">
        <v>40000</v>
      </c>
      <c r="E1212" t="s">
        <v>14</v>
      </c>
      <c r="F1212" t="s">
        <v>25</v>
      </c>
      <c r="G1212" t="s">
        <v>12</v>
      </c>
      <c r="H1212" t="s">
        <v>126</v>
      </c>
      <c r="I1212">
        <f t="shared" si="144"/>
        <v>2367</v>
      </c>
      <c r="J1212">
        <f t="shared" si="145"/>
        <v>9</v>
      </c>
      <c r="K1212" t="str">
        <f t="shared" si="146"/>
        <v>medium</v>
      </c>
      <c r="L1212" s="1">
        <f t="shared" si="147"/>
        <v>453833.96831432194</v>
      </c>
      <c r="M1212" cm="1">
        <f t="array" ref="M1212">SUM(COUNTIF(E1212:E4788,{"Petrol","Diesel","CNG","LPG","Electric"}))</f>
        <v>2367</v>
      </c>
      <c r="N1212">
        <f t="shared" si="148"/>
        <v>2367</v>
      </c>
      <c r="O1212" cm="1">
        <f t="array" ref="O1212">SUM(COUNTIF(F1212:F4788,{"Individual","Dealer","Trustmark Dealer"}))</f>
        <v>2367</v>
      </c>
      <c r="P1212">
        <f t="shared" si="149"/>
        <v>1626</v>
      </c>
      <c r="Q1212">
        <f t="shared" si="150"/>
        <v>0.60033798056611742</v>
      </c>
      <c r="R1212" s="16">
        <f t="shared" si="151"/>
        <v>1194654.9779184114</v>
      </c>
    </row>
    <row r="1213" spans="1:18" x14ac:dyDescent="0.3">
      <c r="A1213" t="s">
        <v>865</v>
      </c>
      <c r="B1213">
        <v>2019</v>
      </c>
      <c r="C1213" s="1">
        <v>660000</v>
      </c>
      <c r="D1213">
        <v>7000</v>
      </c>
      <c r="E1213" t="s">
        <v>10</v>
      </c>
      <c r="F1213" t="s">
        <v>25</v>
      </c>
      <c r="G1213" t="s">
        <v>12</v>
      </c>
      <c r="H1213" t="s">
        <v>126</v>
      </c>
      <c r="I1213">
        <f t="shared" si="144"/>
        <v>2366</v>
      </c>
      <c r="J1213">
        <f t="shared" si="145"/>
        <v>7</v>
      </c>
      <c r="K1213" t="str">
        <f t="shared" si="146"/>
        <v>medium</v>
      </c>
      <c r="L1213" s="1">
        <f t="shared" si="147"/>
        <v>453767.96407438716</v>
      </c>
      <c r="M1213" cm="1">
        <f t="array" ref="M1213">SUM(COUNTIF(E1213:E4789,{"Petrol","Diesel","CNG","LPG","Electric"}))</f>
        <v>2366</v>
      </c>
      <c r="N1213">
        <f t="shared" si="148"/>
        <v>2366</v>
      </c>
      <c r="O1213" cm="1">
        <f t="array" ref="O1213">SUM(COUNTIF(F1213:F4789,{"Individual","Dealer","Trustmark Dealer"}))</f>
        <v>2366</v>
      </c>
      <c r="P1213">
        <f t="shared" si="149"/>
        <v>1626</v>
      </c>
      <c r="Q1213">
        <f t="shared" si="150"/>
        <v>0.60059171597633132</v>
      </c>
      <c r="R1213" s="16">
        <f t="shared" si="151"/>
        <v>1194629.3131001878</v>
      </c>
    </row>
    <row r="1214" spans="1:18" x14ac:dyDescent="0.3">
      <c r="A1214" t="s">
        <v>866</v>
      </c>
      <c r="B1214">
        <v>2012</v>
      </c>
      <c r="C1214" s="1">
        <v>220000</v>
      </c>
      <c r="D1214">
        <v>80000</v>
      </c>
      <c r="E1214" t="s">
        <v>257</v>
      </c>
      <c r="F1214" t="s">
        <v>25</v>
      </c>
      <c r="G1214" t="s">
        <v>12</v>
      </c>
      <c r="H1214" t="s">
        <v>126</v>
      </c>
      <c r="I1214">
        <f t="shared" si="144"/>
        <v>2365</v>
      </c>
      <c r="J1214">
        <f t="shared" si="145"/>
        <v>14</v>
      </c>
      <c r="K1214" t="str">
        <f t="shared" si="146"/>
        <v>budget</v>
      </c>
      <c r="L1214" s="1">
        <f t="shared" si="147"/>
        <v>453680.76236786472</v>
      </c>
      <c r="M1214" cm="1">
        <f t="array" ref="M1214">SUM(COUNTIF(E1214:E4790,{"Petrol","Diesel","CNG","LPG","Electric"}))</f>
        <v>2365</v>
      </c>
      <c r="N1214">
        <f t="shared" si="148"/>
        <v>2365</v>
      </c>
      <c r="O1214" cm="1">
        <f t="array" ref="O1214">SUM(COUNTIF(F1214:F4790,{"Individual","Dealer","Trustmark Dealer"}))</f>
        <v>2365</v>
      </c>
      <c r="P1214">
        <f t="shared" si="149"/>
        <v>1626</v>
      </c>
      <c r="Q1214">
        <f t="shared" si="150"/>
        <v>0.600845665961945</v>
      </c>
      <c r="R1214" s="16">
        <f t="shared" si="151"/>
        <v>1194336.1812333504</v>
      </c>
    </row>
    <row r="1215" spans="1:18" x14ac:dyDescent="0.3">
      <c r="A1215" t="s">
        <v>867</v>
      </c>
      <c r="B1215">
        <v>2011</v>
      </c>
      <c r="C1215" s="1">
        <v>138000</v>
      </c>
      <c r="D1215">
        <v>90000</v>
      </c>
      <c r="E1215" t="s">
        <v>14</v>
      </c>
      <c r="F1215" t="s">
        <v>25</v>
      </c>
      <c r="G1215" t="s">
        <v>12</v>
      </c>
      <c r="H1215" t="s">
        <v>126</v>
      </c>
      <c r="I1215">
        <f t="shared" si="144"/>
        <v>2364</v>
      </c>
      <c r="J1215">
        <f t="shared" si="145"/>
        <v>15</v>
      </c>
      <c r="K1215" t="str">
        <f t="shared" si="146"/>
        <v>budget</v>
      </c>
      <c r="L1215" s="1">
        <f t="shared" si="147"/>
        <v>453779.61209813872</v>
      </c>
      <c r="M1215" cm="1">
        <f t="array" ref="M1215">SUM(COUNTIF(E1215:E4791,{"Petrol","Diesel","CNG","LPG","Electric"}))</f>
        <v>2364</v>
      </c>
      <c r="N1215">
        <f t="shared" si="148"/>
        <v>2364</v>
      </c>
      <c r="O1215" cm="1">
        <f t="array" ref="O1215">SUM(COUNTIF(F1215:F4791,{"Individual","Dealer","Trustmark Dealer"}))</f>
        <v>2364</v>
      </c>
      <c r="P1215">
        <f t="shared" si="149"/>
        <v>1625</v>
      </c>
      <c r="Q1215">
        <f t="shared" si="150"/>
        <v>0.6010998307952623</v>
      </c>
      <c r="R1215" s="16">
        <f t="shared" si="151"/>
        <v>1194336.1812333504</v>
      </c>
    </row>
    <row r="1216" spans="1:18" x14ac:dyDescent="0.3">
      <c r="A1216" t="s">
        <v>867</v>
      </c>
      <c r="B1216">
        <v>2013</v>
      </c>
      <c r="C1216" s="1">
        <v>210000</v>
      </c>
      <c r="D1216">
        <v>13770</v>
      </c>
      <c r="E1216" t="s">
        <v>14</v>
      </c>
      <c r="F1216" t="s">
        <v>25</v>
      </c>
      <c r="G1216" t="s">
        <v>12</v>
      </c>
      <c r="H1216" t="s">
        <v>121</v>
      </c>
      <c r="I1216">
        <f t="shared" si="144"/>
        <v>2363</v>
      </c>
      <c r="J1216">
        <f t="shared" si="145"/>
        <v>13</v>
      </c>
      <c r="K1216" t="str">
        <f t="shared" si="146"/>
        <v>budget</v>
      </c>
      <c r="L1216" s="1">
        <f t="shared" si="147"/>
        <v>453913.24714346172</v>
      </c>
      <c r="M1216" cm="1">
        <f t="array" ref="M1216">SUM(COUNTIF(E1216:E4792,{"Petrol","Diesel","CNG","LPG","Electric"}))</f>
        <v>2363</v>
      </c>
      <c r="N1216">
        <f t="shared" si="148"/>
        <v>2363</v>
      </c>
      <c r="O1216" cm="1">
        <f t="array" ref="O1216">SUM(COUNTIF(F1216:F4792,{"Individual","Dealer","Trustmark Dealer"}))</f>
        <v>2363</v>
      </c>
      <c r="P1216">
        <f t="shared" si="149"/>
        <v>1624</v>
      </c>
      <c r="Q1216">
        <f t="shared" si="150"/>
        <v>0.60135421074904782</v>
      </c>
      <c r="R1216" s="16">
        <f t="shared" si="151"/>
        <v>1194706.4465077138</v>
      </c>
    </row>
    <row r="1217" spans="1:18" x14ac:dyDescent="0.3">
      <c r="A1217" t="s">
        <v>868</v>
      </c>
      <c r="B1217">
        <v>2005</v>
      </c>
      <c r="C1217" s="1">
        <v>125000</v>
      </c>
      <c r="D1217">
        <v>34000</v>
      </c>
      <c r="E1217" t="s">
        <v>10</v>
      </c>
      <c r="F1217" t="s">
        <v>11</v>
      </c>
      <c r="G1217" t="s">
        <v>12</v>
      </c>
      <c r="H1217" t="s">
        <v>121</v>
      </c>
      <c r="I1217">
        <f t="shared" si="144"/>
        <v>2362</v>
      </c>
      <c r="J1217">
        <f t="shared" si="145"/>
        <v>21</v>
      </c>
      <c r="K1217" t="str">
        <f t="shared" si="146"/>
        <v>budget</v>
      </c>
      <c r="L1217" s="1">
        <f t="shared" si="147"/>
        <v>454016.51270110079</v>
      </c>
      <c r="M1217" cm="1">
        <f t="array" ref="M1217">SUM(COUNTIF(E1217:E4793,{"Petrol","Diesel","CNG","LPG","Electric"}))</f>
        <v>2362</v>
      </c>
      <c r="N1217">
        <f t="shared" si="148"/>
        <v>2362</v>
      </c>
      <c r="O1217" cm="1">
        <f t="array" ref="O1217">SUM(COUNTIF(F1217:F4793,{"Individual","Dealer","Trustmark Dealer"}))</f>
        <v>2362</v>
      </c>
      <c r="P1217">
        <f t="shared" si="149"/>
        <v>1623</v>
      </c>
      <c r="Q1217">
        <f t="shared" si="150"/>
        <v>0.60118543607112618</v>
      </c>
      <c r="R1217" s="16">
        <f t="shared" si="151"/>
        <v>1195016.8801536544</v>
      </c>
    </row>
    <row r="1218" spans="1:18" x14ac:dyDescent="0.3">
      <c r="A1218" t="s">
        <v>316</v>
      </c>
      <c r="B1218">
        <v>2008</v>
      </c>
      <c r="C1218" s="1">
        <v>125000</v>
      </c>
      <c r="D1218">
        <v>102000</v>
      </c>
      <c r="E1218" t="s">
        <v>10</v>
      </c>
      <c r="F1218" t="s">
        <v>11</v>
      </c>
      <c r="G1218" t="s">
        <v>12</v>
      </c>
      <c r="H1218" t="s">
        <v>121</v>
      </c>
      <c r="I1218">
        <f t="shared" ref="I1218:I1281" si="152">COUNTA(A1218:A4794)</f>
        <v>2361</v>
      </c>
      <c r="J1218">
        <f t="shared" ref="J1218:J1281" si="153">2026-B1218</f>
        <v>18</v>
      </c>
      <c r="K1218" t="str">
        <f t="shared" ref="K1218:K1281" si="154">IF(C1218&lt;=500000,"budget",IF(C1218&lt;=1000000,"medium","premimum"))</f>
        <v>budget</v>
      </c>
      <c r="L1218" s="1">
        <f t="shared" ref="L1218:L1281" si="155">AVERAGE(C1218:C4794)</f>
        <v>454155.86742905551</v>
      </c>
      <c r="M1218" cm="1">
        <f t="array" ref="M1218">SUM(COUNTIF(E1218:E4794,{"Petrol","Diesel","CNG","LPG","Electric"}))</f>
        <v>2361</v>
      </c>
      <c r="N1218">
        <f t="shared" ref="N1218:N1281" si="156">COUNTIF(G1218:G4794,"Automatic")
 +COUNTIF(G1218:G4794,"Manual")</f>
        <v>2361</v>
      </c>
      <c r="O1218" cm="1">
        <f t="array" ref="O1218">SUM(COUNTIF(F1218:F4794,{"Individual","Dealer","Trustmark Dealer"}))</f>
        <v>2361</v>
      </c>
      <c r="P1218">
        <f t="shared" ref="P1218:P1281" si="157">COUNTIF(J1218:J4794,"&gt;10")</f>
        <v>1622</v>
      </c>
      <c r="Q1218">
        <f t="shared" ref="Q1218:Q1281" si="158">COUNTIF(H1218:H4794,"First Owner")/COUNTA(H1218:H4794)</f>
        <v>0.60101651842439641</v>
      </c>
      <c r="R1218" s="16">
        <f t="shared" ref="R1218:R1281" si="159">AVERAGEIF(E1218:E4794,"Petrol",C1218:C4794) + AVERAGEIF(E1218:E4794,"Diesel",C1218:C4794) + AVERAGEIF(E1218:E4794,"CNG",C1218:C4794)</f>
        <v>1195197.9397120753</v>
      </c>
    </row>
    <row r="1219" spans="1:18" x14ac:dyDescent="0.3">
      <c r="A1219" t="s">
        <v>869</v>
      </c>
      <c r="B1219">
        <v>2014</v>
      </c>
      <c r="C1219" s="1">
        <v>725000</v>
      </c>
      <c r="D1219">
        <v>110000</v>
      </c>
      <c r="E1219" t="s">
        <v>14</v>
      </c>
      <c r="F1219" t="s">
        <v>25</v>
      </c>
      <c r="G1219" t="s">
        <v>12</v>
      </c>
      <c r="H1219" t="s">
        <v>121</v>
      </c>
      <c r="I1219">
        <f t="shared" si="152"/>
        <v>2360</v>
      </c>
      <c r="J1219">
        <f t="shared" si="153"/>
        <v>12</v>
      </c>
      <c r="K1219" t="str">
        <f t="shared" si="154"/>
        <v>medium</v>
      </c>
      <c r="L1219" s="1">
        <f t="shared" si="155"/>
        <v>454295.34025423729</v>
      </c>
      <c r="M1219" cm="1">
        <f t="array" ref="M1219">SUM(COUNTIF(E1219:E4795,{"Petrol","Diesel","CNG","LPG","Electric"}))</f>
        <v>2360</v>
      </c>
      <c r="N1219">
        <f t="shared" si="156"/>
        <v>2360</v>
      </c>
      <c r="O1219" cm="1">
        <f t="array" ref="O1219">SUM(COUNTIF(F1219:F4795,{"Individual","Dealer","Trustmark Dealer"}))</f>
        <v>2360</v>
      </c>
      <c r="P1219">
        <f t="shared" si="157"/>
        <v>1621</v>
      </c>
      <c r="Q1219">
        <f t="shared" si="158"/>
        <v>0.60084745762711866</v>
      </c>
      <c r="R1219" s="16">
        <f t="shared" si="159"/>
        <v>1195379.320868291</v>
      </c>
    </row>
    <row r="1220" spans="1:18" x14ac:dyDescent="0.3">
      <c r="A1220" t="s">
        <v>558</v>
      </c>
      <c r="B1220">
        <v>2011</v>
      </c>
      <c r="C1220" s="1">
        <v>170000</v>
      </c>
      <c r="D1220">
        <v>90000</v>
      </c>
      <c r="E1220" t="s">
        <v>10</v>
      </c>
      <c r="F1220" t="s">
        <v>25</v>
      </c>
      <c r="G1220" t="s">
        <v>12</v>
      </c>
      <c r="H1220" t="s">
        <v>126</v>
      </c>
      <c r="I1220">
        <f t="shared" si="152"/>
        <v>2359</v>
      </c>
      <c r="J1220">
        <f t="shared" si="153"/>
        <v>15</v>
      </c>
      <c r="K1220" t="str">
        <f t="shared" si="154"/>
        <v>budget</v>
      </c>
      <c r="L1220" s="1">
        <f t="shared" si="155"/>
        <v>454180.5862653667</v>
      </c>
      <c r="M1220" cm="1">
        <f t="array" ref="M1220">SUM(COUNTIF(E1220:E4796,{"Petrol","Diesel","CNG","LPG","Electric"}))</f>
        <v>2359</v>
      </c>
      <c r="N1220">
        <f t="shared" si="156"/>
        <v>2359</v>
      </c>
      <c r="O1220" cm="1">
        <f t="array" ref="O1220">SUM(COUNTIF(F1220:F4796,{"Individual","Dealer","Trustmark Dealer"}))</f>
        <v>2359</v>
      </c>
      <c r="P1220">
        <f t="shared" si="157"/>
        <v>1620</v>
      </c>
      <c r="Q1220">
        <f t="shared" si="158"/>
        <v>0.60067825349724457</v>
      </c>
      <c r="R1220" s="16">
        <f t="shared" si="159"/>
        <v>1195257.5031422081</v>
      </c>
    </row>
    <row r="1221" spans="1:18" x14ac:dyDescent="0.3">
      <c r="A1221" t="s">
        <v>870</v>
      </c>
      <c r="B1221">
        <v>2015</v>
      </c>
      <c r="C1221" s="1">
        <v>1200000</v>
      </c>
      <c r="D1221">
        <v>70000</v>
      </c>
      <c r="E1221" t="s">
        <v>14</v>
      </c>
      <c r="F1221" t="s">
        <v>25</v>
      </c>
      <c r="G1221" t="s">
        <v>12</v>
      </c>
      <c r="H1221" t="s">
        <v>154</v>
      </c>
      <c r="I1221">
        <f t="shared" si="152"/>
        <v>2358</v>
      </c>
      <c r="J1221">
        <f t="shared" si="153"/>
        <v>11</v>
      </c>
      <c r="K1221" t="str">
        <f t="shared" si="154"/>
        <v>premimum</v>
      </c>
      <c r="L1221" s="1">
        <f t="shared" si="155"/>
        <v>454301.10390161152</v>
      </c>
      <c r="M1221" cm="1">
        <f t="array" ref="M1221">SUM(COUNTIF(E1221:E4797,{"Petrol","Diesel","CNG","LPG","Electric"}))</f>
        <v>2358</v>
      </c>
      <c r="N1221">
        <f t="shared" si="156"/>
        <v>2358</v>
      </c>
      <c r="O1221" cm="1">
        <f t="array" ref="O1221">SUM(COUNTIF(F1221:F4797,{"Individual","Dealer","Trustmark Dealer"}))</f>
        <v>2358</v>
      </c>
      <c r="P1221">
        <f t="shared" si="157"/>
        <v>1619</v>
      </c>
      <c r="Q1221">
        <f t="shared" si="158"/>
        <v>0.60093299406276501</v>
      </c>
      <c r="R1221" s="16">
        <f t="shared" si="159"/>
        <v>1195399.2067538127</v>
      </c>
    </row>
    <row r="1222" spans="1:18" x14ac:dyDescent="0.3">
      <c r="A1222" t="s">
        <v>785</v>
      </c>
      <c r="B1222">
        <v>2003</v>
      </c>
      <c r="C1222" s="1">
        <v>70000</v>
      </c>
      <c r="D1222">
        <v>90000</v>
      </c>
      <c r="E1222" t="s">
        <v>10</v>
      </c>
      <c r="F1222" t="s">
        <v>25</v>
      </c>
      <c r="G1222" t="s">
        <v>12</v>
      </c>
      <c r="H1222" t="s">
        <v>126</v>
      </c>
      <c r="I1222">
        <f t="shared" si="152"/>
        <v>2357</v>
      </c>
      <c r="J1222">
        <f t="shared" si="153"/>
        <v>23</v>
      </c>
      <c r="K1222" t="str">
        <f t="shared" si="154"/>
        <v>budget</v>
      </c>
      <c r="L1222" s="1">
        <f t="shared" si="155"/>
        <v>453984.72761985572</v>
      </c>
      <c r="M1222" cm="1">
        <f t="array" ref="M1222">SUM(COUNTIF(E1222:E4798,{"Petrol","Diesel","CNG","LPG","Electric"}))</f>
        <v>2357</v>
      </c>
      <c r="N1222">
        <f t="shared" si="156"/>
        <v>2357</v>
      </c>
      <c r="O1222" cm="1">
        <f t="array" ref="O1222">SUM(COUNTIF(F1222:F4798,{"Individual","Dealer","Trustmark Dealer"}))</f>
        <v>2357</v>
      </c>
      <c r="P1222">
        <f t="shared" si="157"/>
        <v>1618</v>
      </c>
      <c r="Q1222">
        <f t="shared" si="158"/>
        <v>0.60118795078489606</v>
      </c>
      <c r="R1222" s="16">
        <f t="shared" si="159"/>
        <v>1194877.6887456002</v>
      </c>
    </row>
    <row r="1223" spans="1:18" x14ac:dyDescent="0.3">
      <c r="A1223" t="s">
        <v>163</v>
      </c>
      <c r="B1223">
        <v>2007</v>
      </c>
      <c r="C1223" s="1">
        <v>100000</v>
      </c>
      <c r="D1223">
        <v>70000</v>
      </c>
      <c r="E1223" t="s">
        <v>10</v>
      </c>
      <c r="F1223" t="s">
        <v>25</v>
      </c>
      <c r="G1223" t="s">
        <v>12</v>
      </c>
      <c r="H1223" t="s">
        <v>126</v>
      </c>
      <c r="I1223">
        <f t="shared" si="152"/>
        <v>2356</v>
      </c>
      <c r="J1223">
        <f t="shared" si="153"/>
        <v>19</v>
      </c>
      <c r="K1223" t="str">
        <f t="shared" si="154"/>
        <v>budget</v>
      </c>
      <c r="L1223" s="1">
        <f t="shared" si="155"/>
        <v>454147.70925297117</v>
      </c>
      <c r="M1223" cm="1">
        <f t="array" ref="M1223">SUM(COUNTIF(E1223:E4799,{"Petrol","Diesel","CNG","LPG","Electric"}))</f>
        <v>2356</v>
      </c>
      <c r="N1223">
        <f t="shared" si="156"/>
        <v>2356</v>
      </c>
      <c r="O1223" cm="1">
        <f t="array" ref="O1223">SUM(COUNTIF(F1223:F4799,{"Individual","Dealer","Trustmark Dealer"}))</f>
        <v>2356</v>
      </c>
      <c r="P1223">
        <f t="shared" si="157"/>
        <v>1617</v>
      </c>
      <c r="Q1223">
        <f t="shared" si="158"/>
        <v>0.60144312393887944</v>
      </c>
      <c r="R1223" s="16">
        <f t="shared" si="159"/>
        <v>1195108.6124703926</v>
      </c>
    </row>
    <row r="1224" spans="1:18" x14ac:dyDescent="0.3">
      <c r="A1224" t="s">
        <v>871</v>
      </c>
      <c r="B1224">
        <v>2006</v>
      </c>
      <c r="C1224" s="1">
        <v>300000</v>
      </c>
      <c r="D1224">
        <v>80000</v>
      </c>
      <c r="E1224" t="s">
        <v>10</v>
      </c>
      <c r="F1224" t="s">
        <v>25</v>
      </c>
      <c r="G1224" t="s">
        <v>12</v>
      </c>
      <c r="H1224" t="s">
        <v>126</v>
      </c>
      <c r="I1224">
        <f t="shared" si="152"/>
        <v>2355</v>
      </c>
      <c r="J1224">
        <f t="shared" si="153"/>
        <v>20</v>
      </c>
      <c r="K1224" t="str">
        <f t="shared" si="154"/>
        <v>budget</v>
      </c>
      <c r="L1224" s="1">
        <f t="shared" si="155"/>
        <v>454298.09044585988</v>
      </c>
      <c r="M1224" cm="1">
        <f t="array" ref="M1224">SUM(COUNTIF(E1224:E4800,{"Petrol","Diesel","CNG","LPG","Electric"}))</f>
        <v>2355</v>
      </c>
      <c r="N1224">
        <f t="shared" si="156"/>
        <v>2355</v>
      </c>
      <c r="O1224" cm="1">
        <f t="array" ref="O1224">SUM(COUNTIF(F1224:F4800,{"Individual","Dealer","Trustmark Dealer"}))</f>
        <v>2355</v>
      </c>
      <c r="P1224">
        <f t="shared" si="157"/>
        <v>1616</v>
      </c>
      <c r="Q1224">
        <f t="shared" si="158"/>
        <v>0.60169851380042461</v>
      </c>
      <c r="R1224" s="16">
        <f t="shared" si="159"/>
        <v>1195313.23329888</v>
      </c>
    </row>
    <row r="1225" spans="1:18" x14ac:dyDescent="0.3">
      <c r="A1225" t="s">
        <v>459</v>
      </c>
      <c r="B1225">
        <v>2013</v>
      </c>
      <c r="C1225" s="1">
        <v>450000</v>
      </c>
      <c r="D1225">
        <v>100000</v>
      </c>
      <c r="E1225" t="s">
        <v>14</v>
      </c>
      <c r="F1225" t="s">
        <v>25</v>
      </c>
      <c r="G1225" t="s">
        <v>12</v>
      </c>
      <c r="H1225" t="s">
        <v>126</v>
      </c>
      <c r="I1225">
        <f t="shared" si="152"/>
        <v>2354</v>
      </c>
      <c r="J1225">
        <f t="shared" si="153"/>
        <v>13</v>
      </c>
      <c r="K1225" t="str">
        <f t="shared" si="154"/>
        <v>budget</v>
      </c>
      <c r="L1225" s="1">
        <f t="shared" si="155"/>
        <v>454363.63763806288</v>
      </c>
      <c r="M1225" cm="1">
        <f t="array" ref="M1225">SUM(COUNTIF(E1225:E4801,{"Petrol","Diesel","CNG","LPG","Electric"}))</f>
        <v>2354</v>
      </c>
      <c r="N1225">
        <f t="shared" si="156"/>
        <v>2354</v>
      </c>
      <c r="O1225" cm="1">
        <f t="array" ref="O1225">SUM(COUNTIF(F1225:F4801,{"Individual","Dealer","Trustmark Dealer"}))</f>
        <v>2354</v>
      </c>
      <c r="P1225">
        <f t="shared" si="157"/>
        <v>1615</v>
      </c>
      <c r="Q1225">
        <f t="shared" si="158"/>
        <v>0.60195412064570941</v>
      </c>
      <c r="R1225" s="16">
        <f t="shared" si="159"/>
        <v>1195339.9657509476</v>
      </c>
    </row>
    <row r="1226" spans="1:18" x14ac:dyDescent="0.3">
      <c r="A1226" t="s">
        <v>219</v>
      </c>
      <c r="B1226">
        <v>2015</v>
      </c>
      <c r="C1226" s="1">
        <v>530000</v>
      </c>
      <c r="D1226">
        <v>100000</v>
      </c>
      <c r="E1226" t="s">
        <v>14</v>
      </c>
      <c r="F1226" t="s">
        <v>25</v>
      </c>
      <c r="G1226" t="s">
        <v>12</v>
      </c>
      <c r="H1226" t="s">
        <v>121</v>
      </c>
      <c r="I1226">
        <f t="shared" si="152"/>
        <v>2353</v>
      </c>
      <c r="J1226">
        <f t="shared" si="153"/>
        <v>11</v>
      </c>
      <c r="K1226" t="str">
        <f t="shared" si="154"/>
        <v>medium</v>
      </c>
      <c r="L1226" s="1">
        <f t="shared" si="155"/>
        <v>454365.49213769654</v>
      </c>
      <c r="M1226" cm="1">
        <f t="array" ref="M1226">SUM(COUNTIF(E1226:E4802,{"Petrol","Diesel","CNG","LPG","Electric"}))</f>
        <v>2353</v>
      </c>
      <c r="N1226">
        <f t="shared" si="156"/>
        <v>2353</v>
      </c>
      <c r="O1226" cm="1">
        <f t="array" ref="O1226">SUM(COUNTIF(F1226:F4802,{"Individual","Dealer","Trustmark Dealer"}))</f>
        <v>2353</v>
      </c>
      <c r="P1226">
        <f t="shared" si="157"/>
        <v>1614</v>
      </c>
      <c r="Q1226">
        <f t="shared" si="158"/>
        <v>0.60220994475138123</v>
      </c>
      <c r="R1226" s="16">
        <f t="shared" si="159"/>
        <v>1195448.8828976036</v>
      </c>
    </row>
    <row r="1227" spans="1:18" x14ac:dyDescent="0.3">
      <c r="A1227" t="s">
        <v>872</v>
      </c>
      <c r="B1227">
        <v>2007</v>
      </c>
      <c r="C1227" s="1">
        <v>100000</v>
      </c>
      <c r="D1227">
        <v>143000</v>
      </c>
      <c r="E1227" t="s">
        <v>10</v>
      </c>
      <c r="F1227" t="s">
        <v>25</v>
      </c>
      <c r="G1227" t="s">
        <v>12</v>
      </c>
      <c r="H1227" t="s">
        <v>154</v>
      </c>
      <c r="I1227">
        <f t="shared" si="152"/>
        <v>2352</v>
      </c>
      <c r="J1227">
        <f t="shared" si="153"/>
        <v>19</v>
      </c>
      <c r="K1227" t="str">
        <f t="shared" si="154"/>
        <v>budget</v>
      </c>
      <c r="L1227" s="1">
        <f t="shared" si="155"/>
        <v>454333.33460884355</v>
      </c>
      <c r="M1227" cm="1">
        <f t="array" ref="M1227">SUM(COUNTIF(E1227:E4803,{"Petrol","Diesel","CNG","LPG","Electric"}))</f>
        <v>2352</v>
      </c>
      <c r="N1227">
        <f t="shared" si="156"/>
        <v>2352</v>
      </c>
      <c r="O1227" cm="1">
        <f t="array" ref="O1227">SUM(COUNTIF(F1227:F4803,{"Individual","Dealer","Trustmark Dealer"}))</f>
        <v>2352</v>
      </c>
      <c r="P1227">
        <f t="shared" si="157"/>
        <v>1613</v>
      </c>
      <c r="Q1227">
        <f t="shared" si="158"/>
        <v>0.60204081632653061</v>
      </c>
      <c r="R1227" s="16">
        <f t="shared" si="159"/>
        <v>1195490.5867622823</v>
      </c>
    </row>
    <row r="1228" spans="1:18" x14ac:dyDescent="0.3">
      <c r="A1228" t="s">
        <v>873</v>
      </c>
      <c r="B1228">
        <v>2010</v>
      </c>
      <c r="C1228" s="1">
        <v>350000</v>
      </c>
      <c r="D1228">
        <v>115000</v>
      </c>
      <c r="E1228" t="s">
        <v>10</v>
      </c>
      <c r="F1228" t="s">
        <v>25</v>
      </c>
      <c r="G1228" t="s">
        <v>12</v>
      </c>
      <c r="H1228" t="s">
        <v>126</v>
      </c>
      <c r="I1228">
        <f t="shared" si="152"/>
        <v>2351</v>
      </c>
      <c r="J1228">
        <f t="shared" si="153"/>
        <v>16</v>
      </c>
      <c r="K1228" t="str">
        <f t="shared" si="154"/>
        <v>budget</v>
      </c>
      <c r="L1228" s="1">
        <f t="shared" si="155"/>
        <v>454484.05061675882</v>
      </c>
      <c r="M1228" cm="1">
        <f t="array" ref="M1228">SUM(COUNTIF(E1228:E4804,{"Petrol","Diesel","CNG","LPG","Electric"}))</f>
        <v>2351</v>
      </c>
      <c r="N1228">
        <f t="shared" si="156"/>
        <v>2351</v>
      </c>
      <c r="O1228" cm="1">
        <f t="array" ref="O1228">SUM(COUNTIF(F1228:F4804,{"Individual","Dealer","Trustmark Dealer"}))</f>
        <v>2351</v>
      </c>
      <c r="P1228">
        <f t="shared" si="157"/>
        <v>1612</v>
      </c>
      <c r="Q1228">
        <f t="shared" si="158"/>
        <v>0.60229689493832417</v>
      </c>
      <c r="R1228" s="16">
        <f t="shared" si="159"/>
        <v>1195695.7790403126</v>
      </c>
    </row>
    <row r="1229" spans="1:18" x14ac:dyDescent="0.3">
      <c r="A1229" t="s">
        <v>874</v>
      </c>
      <c r="B1229">
        <v>2011</v>
      </c>
      <c r="C1229" s="1">
        <v>165000</v>
      </c>
      <c r="D1229">
        <v>100000</v>
      </c>
      <c r="E1229" t="s">
        <v>14</v>
      </c>
      <c r="F1229" t="s">
        <v>25</v>
      </c>
      <c r="G1229" t="s">
        <v>12</v>
      </c>
      <c r="H1229" t="s">
        <v>126</v>
      </c>
      <c r="I1229">
        <f t="shared" si="152"/>
        <v>2350</v>
      </c>
      <c r="J1229">
        <f t="shared" si="153"/>
        <v>15</v>
      </c>
      <c r="K1229" t="str">
        <f t="shared" si="154"/>
        <v>budget</v>
      </c>
      <c r="L1229" s="1">
        <f t="shared" si="155"/>
        <v>454528.51191489364</v>
      </c>
      <c r="M1229" cm="1">
        <f t="array" ref="M1229">SUM(COUNTIF(E1229:E4805,{"Petrol","Diesel","CNG","LPG","Electric"}))</f>
        <v>2350</v>
      </c>
      <c r="N1229">
        <f t="shared" si="156"/>
        <v>2350</v>
      </c>
      <c r="O1229" cm="1">
        <f t="array" ref="O1229">SUM(COUNTIF(F1229:F4805,{"Individual","Dealer","Trustmark Dealer"}))</f>
        <v>2350</v>
      </c>
      <c r="P1229">
        <f t="shared" si="157"/>
        <v>1611</v>
      </c>
      <c r="Q1229">
        <f t="shared" si="158"/>
        <v>0.60255319148936171</v>
      </c>
      <c r="R1229" s="16">
        <f t="shared" si="159"/>
        <v>1195678.1234474108</v>
      </c>
    </row>
    <row r="1230" spans="1:18" x14ac:dyDescent="0.3">
      <c r="A1230" t="s">
        <v>471</v>
      </c>
      <c r="B1230">
        <v>2019</v>
      </c>
      <c r="C1230" s="1">
        <v>475000</v>
      </c>
      <c r="D1230">
        <v>120000</v>
      </c>
      <c r="E1230" t="s">
        <v>14</v>
      </c>
      <c r="F1230" t="s">
        <v>25</v>
      </c>
      <c r="G1230" t="s">
        <v>12</v>
      </c>
      <c r="H1230" t="s">
        <v>126</v>
      </c>
      <c r="I1230">
        <f t="shared" si="152"/>
        <v>2349</v>
      </c>
      <c r="J1230">
        <f t="shared" si="153"/>
        <v>7</v>
      </c>
      <c r="K1230" t="str">
        <f t="shared" si="154"/>
        <v>budget</v>
      </c>
      <c r="L1230" s="1">
        <f t="shared" si="155"/>
        <v>454651.76798637718</v>
      </c>
      <c r="M1230" cm="1">
        <f t="array" ref="M1230">SUM(COUNTIF(E1230:E4806,{"Petrol","Diesel","CNG","LPG","Electric"}))</f>
        <v>2349</v>
      </c>
      <c r="N1230">
        <f t="shared" si="156"/>
        <v>2349</v>
      </c>
      <c r="O1230" cm="1">
        <f t="array" ref="O1230">SUM(COUNTIF(F1230:F4806,{"Individual","Dealer","Trustmark Dealer"}))</f>
        <v>2349</v>
      </c>
      <c r="P1230">
        <f t="shared" si="157"/>
        <v>1610</v>
      </c>
      <c r="Q1230">
        <f t="shared" si="158"/>
        <v>0.60280970625798214</v>
      </c>
      <c r="R1230" s="16">
        <f t="shared" si="159"/>
        <v>1196027.6548059592</v>
      </c>
    </row>
    <row r="1231" spans="1:18" x14ac:dyDescent="0.3">
      <c r="A1231" t="s">
        <v>875</v>
      </c>
      <c r="B1231">
        <v>2013</v>
      </c>
      <c r="C1231" s="1">
        <v>350000</v>
      </c>
      <c r="D1231">
        <v>42000</v>
      </c>
      <c r="E1231" t="s">
        <v>14</v>
      </c>
      <c r="F1231" t="s">
        <v>25</v>
      </c>
      <c r="G1231" t="s">
        <v>12</v>
      </c>
      <c r="H1231" t="s">
        <v>121</v>
      </c>
      <c r="I1231">
        <f t="shared" si="152"/>
        <v>2348</v>
      </c>
      <c r="J1231">
        <f t="shared" si="153"/>
        <v>13</v>
      </c>
      <c r="K1231" t="str">
        <f t="shared" si="154"/>
        <v>budget</v>
      </c>
      <c r="L1231" s="1">
        <f t="shared" si="155"/>
        <v>454643.10178875638</v>
      </c>
      <c r="M1231" cm="1">
        <f t="array" ref="M1231">SUM(COUNTIF(E1231:E4807,{"Petrol","Diesel","CNG","LPG","Electric"}))</f>
        <v>2348</v>
      </c>
      <c r="N1231">
        <f t="shared" si="156"/>
        <v>2348</v>
      </c>
      <c r="O1231" cm="1">
        <f t="array" ref="O1231">SUM(COUNTIF(F1231:F4807,{"Individual","Dealer","Trustmark Dealer"}))</f>
        <v>2348</v>
      </c>
      <c r="P1231">
        <f t="shared" si="157"/>
        <v>1610</v>
      </c>
      <c r="Q1231">
        <f t="shared" si="158"/>
        <v>0.60306643952299832</v>
      </c>
      <c r="R1231" s="16">
        <f t="shared" si="159"/>
        <v>1196116.1727153237</v>
      </c>
    </row>
    <row r="1232" spans="1:18" x14ac:dyDescent="0.3">
      <c r="A1232" t="s">
        <v>639</v>
      </c>
      <c r="B1232">
        <v>2016</v>
      </c>
      <c r="C1232" s="1">
        <v>229999</v>
      </c>
      <c r="D1232">
        <v>38000</v>
      </c>
      <c r="E1232" t="s">
        <v>10</v>
      </c>
      <c r="F1232" t="s">
        <v>25</v>
      </c>
      <c r="G1232" t="s">
        <v>12</v>
      </c>
      <c r="H1232" t="s">
        <v>121</v>
      </c>
      <c r="I1232">
        <f t="shared" si="152"/>
        <v>2347</v>
      </c>
      <c r="J1232">
        <f t="shared" si="153"/>
        <v>10</v>
      </c>
      <c r="K1232" t="str">
        <f t="shared" si="154"/>
        <v>budget</v>
      </c>
      <c r="L1232" s="1">
        <f t="shared" si="155"/>
        <v>454687.68768640817</v>
      </c>
      <c r="M1232" cm="1">
        <f t="array" ref="M1232">SUM(COUNTIF(E1232:E4808,{"Petrol","Diesel","CNG","LPG","Electric"}))</f>
        <v>2347</v>
      </c>
      <c r="N1232">
        <f t="shared" si="156"/>
        <v>2347</v>
      </c>
      <c r="O1232" cm="1">
        <f t="array" ref="O1232">SUM(COUNTIF(F1232:F4808,{"Individual","Dealer","Trustmark Dealer"}))</f>
        <v>2347</v>
      </c>
      <c r="P1232">
        <f t="shared" si="157"/>
        <v>1609</v>
      </c>
      <c r="Q1232">
        <f t="shared" si="158"/>
        <v>0.60289731572219851</v>
      </c>
      <c r="R1232" s="16">
        <f t="shared" si="159"/>
        <v>1196310.4144725082</v>
      </c>
    </row>
    <row r="1233" spans="1:18" x14ac:dyDescent="0.3">
      <c r="A1233" t="s">
        <v>876</v>
      </c>
      <c r="B1233">
        <v>2018</v>
      </c>
      <c r="C1233" s="1">
        <v>800000</v>
      </c>
      <c r="D1233">
        <v>35000</v>
      </c>
      <c r="E1233" t="s">
        <v>14</v>
      </c>
      <c r="F1233" t="s">
        <v>25</v>
      </c>
      <c r="G1233" t="s">
        <v>12</v>
      </c>
      <c r="H1233" t="s">
        <v>121</v>
      </c>
      <c r="I1233">
        <f t="shared" si="152"/>
        <v>2346</v>
      </c>
      <c r="J1233">
        <f t="shared" si="153"/>
        <v>8</v>
      </c>
      <c r="K1233" t="str">
        <f t="shared" si="154"/>
        <v>medium</v>
      </c>
      <c r="L1233" s="1">
        <f t="shared" si="155"/>
        <v>454783.46291560103</v>
      </c>
      <c r="M1233" cm="1">
        <f t="array" ref="M1233">SUM(COUNTIF(E1233:E4809,{"Petrol","Diesel","CNG","LPG","Electric"}))</f>
        <v>2346</v>
      </c>
      <c r="N1233">
        <f t="shared" si="156"/>
        <v>2346</v>
      </c>
      <c r="O1233" cm="1">
        <f t="array" ref="O1233">SUM(COUNTIF(F1233:F4809,{"Individual","Dealer","Trustmark Dealer"}))</f>
        <v>2346</v>
      </c>
      <c r="P1233">
        <f t="shared" si="157"/>
        <v>1609</v>
      </c>
      <c r="Q1233">
        <f t="shared" si="158"/>
        <v>0.60272804774083544</v>
      </c>
      <c r="R1233" s="16">
        <f t="shared" si="159"/>
        <v>1196399.9668231402</v>
      </c>
    </row>
    <row r="1234" spans="1:18" x14ac:dyDescent="0.3">
      <c r="A1234" t="s">
        <v>471</v>
      </c>
      <c r="B1234">
        <v>2014</v>
      </c>
      <c r="C1234" s="1">
        <v>475000</v>
      </c>
      <c r="D1234">
        <v>120000</v>
      </c>
      <c r="E1234" t="s">
        <v>14</v>
      </c>
      <c r="F1234" t="s">
        <v>25</v>
      </c>
      <c r="G1234" t="s">
        <v>12</v>
      </c>
      <c r="H1234" t="s">
        <v>126</v>
      </c>
      <c r="I1234">
        <f t="shared" si="152"/>
        <v>2345</v>
      </c>
      <c r="J1234">
        <f t="shared" si="153"/>
        <v>12</v>
      </c>
      <c r="K1234" t="str">
        <f t="shared" si="154"/>
        <v>budget</v>
      </c>
      <c r="L1234" s="1">
        <f t="shared" si="155"/>
        <v>454636.24904051173</v>
      </c>
      <c r="M1234" cm="1">
        <f t="array" ref="M1234">SUM(COUNTIF(E1234:E4810,{"Petrol","Diesel","CNG","LPG","Electric"}))</f>
        <v>2345</v>
      </c>
      <c r="N1234">
        <f t="shared" si="156"/>
        <v>2345</v>
      </c>
      <c r="O1234" cm="1">
        <f t="array" ref="O1234">SUM(COUNTIF(F1234:F4810,{"Individual","Dealer","Trustmark Dealer"}))</f>
        <v>2345</v>
      </c>
      <c r="P1234">
        <f t="shared" si="157"/>
        <v>1609</v>
      </c>
      <c r="Q1234">
        <f t="shared" si="158"/>
        <v>0.60255863539445631</v>
      </c>
      <c r="R1234" s="16">
        <f t="shared" si="159"/>
        <v>1196214.1481268287</v>
      </c>
    </row>
    <row r="1235" spans="1:18" x14ac:dyDescent="0.3">
      <c r="A1235" t="s">
        <v>877</v>
      </c>
      <c r="B1235">
        <v>2014</v>
      </c>
      <c r="C1235" s="1">
        <v>425000</v>
      </c>
      <c r="D1235">
        <v>136906</v>
      </c>
      <c r="E1235" t="s">
        <v>14</v>
      </c>
      <c r="F1235" t="s">
        <v>25</v>
      </c>
      <c r="G1235" t="s">
        <v>12</v>
      </c>
      <c r="H1235" t="s">
        <v>121</v>
      </c>
      <c r="I1235">
        <f t="shared" si="152"/>
        <v>2344</v>
      </c>
      <c r="J1235">
        <f t="shared" si="153"/>
        <v>12</v>
      </c>
      <c r="K1235" t="str">
        <f t="shared" si="154"/>
        <v>budget</v>
      </c>
      <c r="L1235" s="1">
        <f t="shared" si="155"/>
        <v>454627.56143344712</v>
      </c>
      <c r="M1235" cm="1">
        <f t="array" ref="M1235">SUM(COUNTIF(E1235:E4811,{"Petrol","Diesel","CNG","LPG","Electric"}))</f>
        <v>2344</v>
      </c>
      <c r="N1235">
        <f t="shared" si="156"/>
        <v>2344</v>
      </c>
      <c r="O1235" cm="1">
        <f t="array" ref="O1235">SUM(COUNTIF(F1235:F4811,{"Individual","Dealer","Trustmark Dealer"}))</f>
        <v>2344</v>
      </c>
      <c r="P1235">
        <f t="shared" si="157"/>
        <v>1608</v>
      </c>
      <c r="Q1235">
        <f t="shared" si="158"/>
        <v>0.60281569965870307</v>
      </c>
      <c r="R1235" s="16">
        <f t="shared" si="159"/>
        <v>1196302.9727152952</v>
      </c>
    </row>
    <row r="1236" spans="1:18" x14ac:dyDescent="0.3">
      <c r="A1236" t="s">
        <v>248</v>
      </c>
      <c r="B1236">
        <v>2015</v>
      </c>
      <c r="C1236" s="1">
        <v>660000</v>
      </c>
      <c r="D1236">
        <v>97000</v>
      </c>
      <c r="E1236" t="s">
        <v>14</v>
      </c>
      <c r="F1236" t="s">
        <v>25</v>
      </c>
      <c r="G1236" t="s">
        <v>12</v>
      </c>
      <c r="H1236" t="s">
        <v>126</v>
      </c>
      <c r="I1236">
        <f t="shared" si="152"/>
        <v>2343</v>
      </c>
      <c r="J1236">
        <f t="shared" si="153"/>
        <v>11</v>
      </c>
      <c r="K1236" t="str">
        <f t="shared" si="154"/>
        <v>medium</v>
      </c>
      <c r="L1236" s="1">
        <f t="shared" si="155"/>
        <v>454640.20657276997</v>
      </c>
      <c r="M1236" cm="1">
        <f t="array" ref="M1236">SUM(COUNTIF(E1236:E4812,{"Petrol","Diesel","CNG","LPG","Electric"}))</f>
        <v>2343</v>
      </c>
      <c r="N1236">
        <f t="shared" si="156"/>
        <v>2343</v>
      </c>
      <c r="O1236" cm="1">
        <f t="array" ref="O1236">SUM(COUNTIF(F1236:F4812,{"Individual","Dealer","Trustmark Dealer"}))</f>
        <v>2343</v>
      </c>
      <c r="P1236">
        <f t="shared" si="157"/>
        <v>1607</v>
      </c>
      <c r="Q1236">
        <f t="shared" si="158"/>
        <v>0.60264618011096882</v>
      </c>
      <c r="R1236" s="16">
        <f t="shared" si="159"/>
        <v>1196434.2847289748</v>
      </c>
    </row>
    <row r="1237" spans="1:18" x14ac:dyDescent="0.3">
      <c r="A1237" t="s">
        <v>878</v>
      </c>
      <c r="B1237">
        <v>2019</v>
      </c>
      <c r="C1237" s="1">
        <v>610000</v>
      </c>
      <c r="D1237">
        <v>10000</v>
      </c>
      <c r="E1237" t="s">
        <v>10</v>
      </c>
      <c r="F1237" t="s">
        <v>25</v>
      </c>
      <c r="G1237" t="s">
        <v>19</v>
      </c>
      <c r="H1237" t="s">
        <v>121</v>
      </c>
      <c r="I1237">
        <f t="shared" si="152"/>
        <v>2342</v>
      </c>
      <c r="J1237">
        <f t="shared" si="153"/>
        <v>7</v>
      </c>
      <c r="K1237" t="str">
        <f t="shared" si="154"/>
        <v>medium</v>
      </c>
      <c r="L1237" s="1">
        <f t="shared" si="155"/>
        <v>454552.52092228865</v>
      </c>
      <c r="M1237" cm="1">
        <f t="array" ref="M1237">SUM(COUNTIF(E1237:E4813,{"Petrol","Diesel","CNG","LPG","Electric"}))</f>
        <v>2342</v>
      </c>
      <c r="N1237">
        <f t="shared" si="156"/>
        <v>2342</v>
      </c>
      <c r="O1237" cm="1">
        <f t="array" ref="O1237">SUM(COUNTIF(F1237:F4813,{"Individual","Dealer","Trustmark Dealer"}))</f>
        <v>2342</v>
      </c>
      <c r="P1237">
        <f t="shared" si="157"/>
        <v>1606</v>
      </c>
      <c r="Q1237">
        <f t="shared" si="158"/>
        <v>0.60290350128095649</v>
      </c>
      <c r="R1237" s="16">
        <f t="shared" si="159"/>
        <v>1196366.6667630165</v>
      </c>
    </row>
    <row r="1238" spans="1:18" x14ac:dyDescent="0.3">
      <c r="A1238" t="s">
        <v>192</v>
      </c>
      <c r="B1238">
        <v>2013</v>
      </c>
      <c r="C1238" s="1">
        <v>240000</v>
      </c>
      <c r="D1238">
        <v>50000</v>
      </c>
      <c r="E1238" t="s">
        <v>10</v>
      </c>
      <c r="F1238" t="s">
        <v>25</v>
      </c>
      <c r="G1238" t="s">
        <v>12</v>
      </c>
      <c r="H1238" t="s">
        <v>154</v>
      </c>
      <c r="I1238">
        <f t="shared" si="152"/>
        <v>2341</v>
      </c>
      <c r="J1238">
        <f t="shared" si="153"/>
        <v>13</v>
      </c>
      <c r="K1238" t="str">
        <f t="shared" si="154"/>
        <v>budget</v>
      </c>
      <c r="L1238" s="1">
        <f t="shared" si="155"/>
        <v>454486.11875266978</v>
      </c>
      <c r="M1238" cm="1">
        <f t="array" ref="M1238">SUM(COUNTIF(E1238:E4814,{"Petrol","Diesel","CNG","LPG","Electric"}))</f>
        <v>2341</v>
      </c>
      <c r="N1238">
        <f t="shared" si="156"/>
        <v>2341</v>
      </c>
      <c r="O1238" cm="1">
        <f t="array" ref="O1238">SUM(COUNTIF(F1238:F4814,{"Individual","Dealer","Trustmark Dealer"}))</f>
        <v>2341</v>
      </c>
      <c r="P1238">
        <f t="shared" si="157"/>
        <v>1606</v>
      </c>
      <c r="Q1238">
        <f t="shared" si="158"/>
        <v>0.60273387441264414</v>
      </c>
      <c r="R1238" s="16">
        <f t="shared" si="159"/>
        <v>1196116.485754705</v>
      </c>
    </row>
    <row r="1239" spans="1:18" x14ac:dyDescent="0.3">
      <c r="A1239" t="s">
        <v>879</v>
      </c>
      <c r="B1239">
        <v>2005</v>
      </c>
      <c r="C1239" s="1">
        <v>70000</v>
      </c>
      <c r="D1239">
        <v>60000</v>
      </c>
      <c r="E1239" t="s">
        <v>10</v>
      </c>
      <c r="F1239" t="s">
        <v>25</v>
      </c>
      <c r="G1239" t="s">
        <v>12</v>
      </c>
      <c r="H1239" t="s">
        <v>126</v>
      </c>
      <c r="I1239">
        <f t="shared" si="152"/>
        <v>2340</v>
      </c>
      <c r="J1239">
        <f t="shared" si="153"/>
        <v>21</v>
      </c>
      <c r="K1239" t="str">
        <f t="shared" si="154"/>
        <v>budget</v>
      </c>
      <c r="L1239" s="1">
        <f t="shared" si="155"/>
        <v>454577.77948717948</v>
      </c>
      <c r="M1239" cm="1">
        <f t="array" ref="M1239">SUM(COUNTIF(E1239:E4815,{"Petrol","Diesel","CNG","LPG","Electric"}))</f>
        <v>2340</v>
      </c>
      <c r="N1239">
        <f t="shared" si="156"/>
        <v>2340</v>
      </c>
      <c r="O1239" cm="1">
        <f t="array" ref="O1239">SUM(COUNTIF(F1239:F4815,{"Individual","Dealer","Trustmark Dealer"}))</f>
        <v>2340</v>
      </c>
      <c r="P1239">
        <f t="shared" si="157"/>
        <v>1605</v>
      </c>
      <c r="Q1239">
        <f t="shared" si="158"/>
        <v>0.60299145299145296</v>
      </c>
      <c r="R1239" s="16">
        <f t="shared" si="159"/>
        <v>1196197.1011993778</v>
      </c>
    </row>
    <row r="1240" spans="1:18" x14ac:dyDescent="0.3">
      <c r="A1240" t="s">
        <v>880</v>
      </c>
      <c r="B1240">
        <v>2011</v>
      </c>
      <c r="C1240" s="1">
        <v>550000</v>
      </c>
      <c r="D1240">
        <v>120000</v>
      </c>
      <c r="E1240" t="s">
        <v>14</v>
      </c>
      <c r="F1240" t="s">
        <v>25</v>
      </c>
      <c r="G1240" t="s">
        <v>12</v>
      </c>
      <c r="H1240" t="s">
        <v>121</v>
      </c>
      <c r="I1240">
        <f t="shared" si="152"/>
        <v>2339</v>
      </c>
      <c r="J1240">
        <f t="shared" si="153"/>
        <v>15</v>
      </c>
      <c r="K1240" t="str">
        <f t="shared" si="154"/>
        <v>medium</v>
      </c>
      <c r="L1240" s="1">
        <f t="shared" si="155"/>
        <v>454742.19923044037</v>
      </c>
      <c r="M1240" cm="1">
        <f t="array" ref="M1240">SUM(COUNTIF(E1240:E4816,{"Petrol","Diesel","CNG","LPG","Electric"}))</f>
        <v>2339</v>
      </c>
      <c r="N1240">
        <f t="shared" si="156"/>
        <v>2339</v>
      </c>
      <c r="O1240" cm="1">
        <f t="array" ref="O1240">SUM(COUNTIF(F1240:F4816,{"Individual","Dealer","Trustmark Dealer"}))</f>
        <v>2339</v>
      </c>
      <c r="P1240">
        <f t="shared" si="157"/>
        <v>1604</v>
      </c>
      <c r="Q1240">
        <f t="shared" si="158"/>
        <v>0.60324925181701583</v>
      </c>
      <c r="R1240" s="16">
        <f t="shared" si="159"/>
        <v>1196430.1908652775</v>
      </c>
    </row>
    <row r="1241" spans="1:18" x14ac:dyDescent="0.3">
      <c r="A1241" t="s">
        <v>881</v>
      </c>
      <c r="B1241">
        <v>2010</v>
      </c>
      <c r="C1241" s="1">
        <v>100000</v>
      </c>
      <c r="D1241">
        <v>120000</v>
      </c>
      <c r="E1241" t="s">
        <v>10</v>
      </c>
      <c r="F1241" t="s">
        <v>25</v>
      </c>
      <c r="G1241" t="s">
        <v>12</v>
      </c>
      <c r="H1241" t="s">
        <v>126</v>
      </c>
      <c r="I1241">
        <f t="shared" si="152"/>
        <v>2338</v>
      </c>
      <c r="J1241">
        <f t="shared" si="153"/>
        <v>16</v>
      </c>
      <c r="K1241" t="str">
        <f t="shared" si="154"/>
        <v>budget</v>
      </c>
      <c r="L1241" s="1">
        <f t="shared" si="155"/>
        <v>454701.45594525232</v>
      </c>
      <c r="M1241" cm="1">
        <f t="array" ref="M1241">SUM(COUNTIF(E1241:E4817,{"Petrol","Diesel","CNG","LPG","Electric"}))</f>
        <v>2338</v>
      </c>
      <c r="N1241">
        <f t="shared" si="156"/>
        <v>2338</v>
      </c>
      <c r="O1241" cm="1">
        <f t="array" ref="O1241">SUM(COUNTIF(F1241:F4817,{"Individual","Dealer","Trustmark Dealer"}))</f>
        <v>2338</v>
      </c>
      <c r="P1241">
        <f t="shared" si="157"/>
        <v>1603</v>
      </c>
      <c r="Q1241">
        <f t="shared" si="158"/>
        <v>0.6030795551753636</v>
      </c>
      <c r="R1241" s="16">
        <f t="shared" si="159"/>
        <v>1196455.7576016672</v>
      </c>
    </row>
    <row r="1242" spans="1:18" x14ac:dyDescent="0.3">
      <c r="A1242" t="s">
        <v>882</v>
      </c>
      <c r="B1242">
        <v>2010</v>
      </c>
      <c r="C1242" s="1">
        <v>350000</v>
      </c>
      <c r="D1242">
        <v>90000</v>
      </c>
      <c r="E1242" t="s">
        <v>14</v>
      </c>
      <c r="F1242" t="s">
        <v>25</v>
      </c>
      <c r="G1242" t="s">
        <v>12</v>
      </c>
      <c r="H1242" t="s">
        <v>126</v>
      </c>
      <c r="I1242">
        <f t="shared" si="152"/>
        <v>2337</v>
      </c>
      <c r="J1242">
        <f t="shared" si="153"/>
        <v>16</v>
      </c>
      <c r="K1242" t="str">
        <f t="shared" si="154"/>
        <v>budget</v>
      </c>
      <c r="L1242" s="1">
        <f t="shared" si="155"/>
        <v>454853.2323491656</v>
      </c>
      <c r="M1242" cm="1">
        <f t="array" ref="M1242">SUM(COUNTIF(E1242:E4818,{"Petrol","Diesel","CNG","LPG","Electric"}))</f>
        <v>2337</v>
      </c>
      <c r="N1242">
        <f t="shared" si="156"/>
        <v>2337</v>
      </c>
      <c r="O1242" cm="1">
        <f t="array" ref="O1242">SUM(COUNTIF(F1242:F4818,{"Individual","Dealer","Trustmark Dealer"}))</f>
        <v>2337</v>
      </c>
      <c r="P1242">
        <f t="shared" si="157"/>
        <v>1602</v>
      </c>
      <c r="Q1242">
        <f t="shared" si="158"/>
        <v>0.6033376123234917</v>
      </c>
      <c r="R1242" s="16">
        <f t="shared" si="159"/>
        <v>1196662.3595360259</v>
      </c>
    </row>
    <row r="1243" spans="1:18" x14ac:dyDescent="0.3">
      <c r="A1243" t="s">
        <v>241</v>
      </c>
      <c r="B1243">
        <v>2013</v>
      </c>
      <c r="C1243" s="1">
        <v>200000</v>
      </c>
      <c r="D1243">
        <v>120000</v>
      </c>
      <c r="E1243" t="s">
        <v>10</v>
      </c>
      <c r="F1243" t="s">
        <v>25</v>
      </c>
      <c r="G1243" t="s">
        <v>12</v>
      </c>
      <c r="H1243" t="s">
        <v>121</v>
      </c>
      <c r="I1243">
        <f t="shared" si="152"/>
        <v>2336</v>
      </c>
      <c r="J1243">
        <f t="shared" si="153"/>
        <v>13</v>
      </c>
      <c r="K1243" t="str">
        <f t="shared" si="154"/>
        <v>budget</v>
      </c>
      <c r="L1243" s="1">
        <f t="shared" si="155"/>
        <v>454898.11815068492</v>
      </c>
      <c r="M1243" cm="1">
        <f t="array" ref="M1243">SUM(COUNTIF(E1243:E4819,{"Petrol","Diesel","CNG","LPG","Electric"}))</f>
        <v>2336</v>
      </c>
      <c r="N1243">
        <f t="shared" si="156"/>
        <v>2336</v>
      </c>
      <c r="O1243" cm="1">
        <f t="array" ref="O1243">SUM(COUNTIF(F1243:F4819,{"Individual","Dealer","Trustmark Dealer"}))</f>
        <v>2336</v>
      </c>
      <c r="P1243">
        <f t="shared" si="157"/>
        <v>1601</v>
      </c>
      <c r="Q1243">
        <f t="shared" si="158"/>
        <v>0.60359589041095896</v>
      </c>
      <c r="R1243" s="16">
        <f t="shared" si="159"/>
        <v>1196857.7489663654</v>
      </c>
    </row>
    <row r="1244" spans="1:18" x14ac:dyDescent="0.3">
      <c r="A1244" t="s">
        <v>883</v>
      </c>
      <c r="B1244">
        <v>2019</v>
      </c>
      <c r="C1244" s="1">
        <v>720000</v>
      </c>
      <c r="D1244">
        <v>3000</v>
      </c>
      <c r="E1244" t="s">
        <v>10</v>
      </c>
      <c r="F1244" t="s">
        <v>25</v>
      </c>
      <c r="G1244" t="s">
        <v>19</v>
      </c>
      <c r="H1244" t="s">
        <v>121</v>
      </c>
      <c r="I1244">
        <f t="shared" si="152"/>
        <v>2335</v>
      </c>
      <c r="J1244">
        <f t="shared" si="153"/>
        <v>7</v>
      </c>
      <c r="K1244" t="str">
        <f t="shared" si="154"/>
        <v>medium</v>
      </c>
      <c r="L1244" s="1">
        <f t="shared" si="155"/>
        <v>455007.28222698072</v>
      </c>
      <c r="M1244" cm="1">
        <f t="array" ref="M1244">SUM(COUNTIF(E1244:E4820,{"Petrol","Diesel","CNG","LPG","Electric"}))</f>
        <v>2335</v>
      </c>
      <c r="N1244">
        <f t="shared" si="156"/>
        <v>2335</v>
      </c>
      <c r="O1244" cm="1">
        <f t="array" ref="O1244">SUM(COUNTIF(F1244:F4820,{"Individual","Dealer","Trustmark Dealer"}))</f>
        <v>2335</v>
      </c>
      <c r="P1244">
        <f t="shared" si="157"/>
        <v>1600</v>
      </c>
      <c r="Q1244">
        <f t="shared" si="158"/>
        <v>0.60342612419700214</v>
      </c>
      <c r="R1244" s="16">
        <f t="shared" si="159"/>
        <v>1196974.955212994</v>
      </c>
    </row>
    <row r="1245" spans="1:18" x14ac:dyDescent="0.3">
      <c r="A1245" t="s">
        <v>400</v>
      </c>
      <c r="B1245">
        <v>2014</v>
      </c>
      <c r="C1245" s="1">
        <v>350000</v>
      </c>
      <c r="D1245">
        <v>133000</v>
      </c>
      <c r="E1245" t="s">
        <v>14</v>
      </c>
      <c r="F1245" t="s">
        <v>25</v>
      </c>
      <c r="G1245" t="s">
        <v>12</v>
      </c>
      <c r="H1245" t="s">
        <v>121</v>
      </c>
      <c r="I1245">
        <f t="shared" si="152"/>
        <v>2334</v>
      </c>
      <c r="J1245">
        <f t="shared" si="153"/>
        <v>12</v>
      </c>
      <c r="K1245" t="str">
        <f t="shared" si="154"/>
        <v>budget</v>
      </c>
      <c r="L1245" s="1">
        <f t="shared" si="155"/>
        <v>454893.74635818339</v>
      </c>
      <c r="M1245" cm="1">
        <f t="array" ref="M1245">SUM(COUNTIF(E1245:E4821,{"Petrol","Diesel","CNG","LPG","Electric"}))</f>
        <v>2334</v>
      </c>
      <c r="N1245">
        <f t="shared" si="156"/>
        <v>2334</v>
      </c>
      <c r="O1245" cm="1">
        <f t="array" ref="O1245">SUM(COUNTIF(F1245:F4821,{"Individual","Dealer","Trustmark Dealer"}))</f>
        <v>2334</v>
      </c>
      <c r="P1245">
        <f t="shared" si="157"/>
        <v>1600</v>
      </c>
      <c r="Q1245">
        <f t="shared" si="158"/>
        <v>0.60325621251071126</v>
      </c>
      <c r="R1245" s="16">
        <f t="shared" si="159"/>
        <v>1196625.1663225996</v>
      </c>
    </row>
    <row r="1246" spans="1:18" x14ac:dyDescent="0.3">
      <c r="A1246" t="s">
        <v>159</v>
      </c>
      <c r="B1246">
        <v>2016</v>
      </c>
      <c r="C1246" s="1">
        <v>400000</v>
      </c>
      <c r="D1246">
        <v>25000</v>
      </c>
      <c r="E1246" t="s">
        <v>10</v>
      </c>
      <c r="F1246" t="s">
        <v>25</v>
      </c>
      <c r="G1246" t="s">
        <v>12</v>
      </c>
      <c r="H1246" t="s">
        <v>121</v>
      </c>
      <c r="I1246">
        <f t="shared" si="152"/>
        <v>2333</v>
      </c>
      <c r="J1246">
        <f t="shared" si="153"/>
        <v>10</v>
      </c>
      <c r="K1246" t="str">
        <f t="shared" si="154"/>
        <v>budget</v>
      </c>
      <c r="L1246" s="1">
        <f t="shared" si="155"/>
        <v>454938.70724389196</v>
      </c>
      <c r="M1246" cm="1">
        <f t="array" ref="M1246">SUM(COUNTIF(E1246:E4822,{"Petrol","Diesel","CNG","LPG","Electric"}))</f>
        <v>2333</v>
      </c>
      <c r="N1246">
        <f t="shared" si="156"/>
        <v>2333</v>
      </c>
      <c r="O1246" cm="1">
        <f t="array" ref="O1246">SUM(COUNTIF(F1246:F4822,{"Individual","Dealer","Trustmark Dealer"}))</f>
        <v>2333</v>
      </c>
      <c r="P1246">
        <f t="shared" si="157"/>
        <v>1599</v>
      </c>
      <c r="Q1246">
        <f t="shared" si="158"/>
        <v>0.60308615516502362</v>
      </c>
      <c r="R1246" s="16">
        <f t="shared" si="159"/>
        <v>1196820.887765565</v>
      </c>
    </row>
    <row r="1247" spans="1:18" x14ac:dyDescent="0.3">
      <c r="A1247" t="s">
        <v>424</v>
      </c>
      <c r="B1247">
        <v>2017</v>
      </c>
      <c r="C1247" s="1">
        <v>570000</v>
      </c>
      <c r="D1247">
        <v>35000</v>
      </c>
      <c r="E1247" t="s">
        <v>10</v>
      </c>
      <c r="F1247" t="s">
        <v>25</v>
      </c>
      <c r="G1247" t="s">
        <v>12</v>
      </c>
      <c r="H1247" t="s">
        <v>121</v>
      </c>
      <c r="I1247">
        <f t="shared" si="152"/>
        <v>2332</v>
      </c>
      <c r="J1247">
        <f t="shared" si="153"/>
        <v>9</v>
      </c>
      <c r="K1247" t="str">
        <f t="shared" si="154"/>
        <v>medium</v>
      </c>
      <c r="L1247" s="1">
        <f t="shared" si="155"/>
        <v>454962.26586620929</v>
      </c>
      <c r="M1247" cm="1">
        <f t="array" ref="M1247">SUM(COUNTIF(E1247:E4823,{"Petrol","Diesel","CNG","LPG","Electric"}))</f>
        <v>2332</v>
      </c>
      <c r="N1247">
        <f t="shared" si="156"/>
        <v>2332</v>
      </c>
      <c r="O1247" cm="1">
        <f t="array" ref="O1247">SUM(COUNTIF(F1247:F4823,{"Individual","Dealer","Trustmark Dealer"}))</f>
        <v>2332</v>
      </c>
      <c r="P1247">
        <f t="shared" si="157"/>
        <v>1599</v>
      </c>
      <c r="Q1247">
        <f t="shared" si="158"/>
        <v>0.60291595197255576</v>
      </c>
      <c r="R1247" s="16">
        <f t="shared" si="159"/>
        <v>1196758.2395426338</v>
      </c>
    </row>
    <row r="1248" spans="1:18" x14ac:dyDescent="0.3">
      <c r="A1248" t="s">
        <v>329</v>
      </c>
      <c r="B1248">
        <v>2015</v>
      </c>
      <c r="C1248" s="1">
        <v>130000</v>
      </c>
      <c r="D1248">
        <v>70000</v>
      </c>
      <c r="E1248" t="s">
        <v>10</v>
      </c>
      <c r="F1248" t="s">
        <v>25</v>
      </c>
      <c r="G1248" t="s">
        <v>12</v>
      </c>
      <c r="H1248" t="s">
        <v>121</v>
      </c>
      <c r="I1248">
        <f t="shared" si="152"/>
        <v>2331</v>
      </c>
      <c r="J1248">
        <f t="shared" si="153"/>
        <v>11</v>
      </c>
      <c r="K1248" t="str">
        <f t="shared" si="154"/>
        <v>budget</v>
      </c>
      <c r="L1248" s="1">
        <f t="shared" si="155"/>
        <v>454912.91462891462</v>
      </c>
      <c r="M1248" cm="1">
        <f t="array" ref="M1248">SUM(COUNTIF(E1248:E4824,{"Petrol","Diesel","CNG","LPG","Electric"}))</f>
        <v>2331</v>
      </c>
      <c r="N1248">
        <f t="shared" si="156"/>
        <v>2331</v>
      </c>
      <c r="O1248" cm="1">
        <f t="array" ref="O1248">SUM(COUNTIF(F1248:F4824,{"Individual","Dealer","Trustmark Dealer"}))</f>
        <v>2331</v>
      </c>
      <c r="P1248">
        <f t="shared" si="157"/>
        <v>1599</v>
      </c>
      <c r="Q1248">
        <f t="shared" si="158"/>
        <v>0.60274560274560274</v>
      </c>
      <c r="R1248" s="16">
        <f t="shared" si="159"/>
        <v>1196542.4632400936</v>
      </c>
    </row>
    <row r="1249" spans="1:18" x14ac:dyDescent="0.3">
      <c r="A1249" t="s">
        <v>354</v>
      </c>
      <c r="B1249">
        <v>2016</v>
      </c>
      <c r="C1249" s="1">
        <v>210000</v>
      </c>
      <c r="D1249">
        <v>52000</v>
      </c>
      <c r="E1249" t="s">
        <v>10</v>
      </c>
      <c r="F1249" t="s">
        <v>25</v>
      </c>
      <c r="G1249" t="s">
        <v>12</v>
      </c>
      <c r="H1249" t="s">
        <v>121</v>
      </c>
      <c r="I1249">
        <f t="shared" si="152"/>
        <v>2330</v>
      </c>
      <c r="J1249">
        <f t="shared" si="153"/>
        <v>10</v>
      </c>
      <c r="K1249" t="str">
        <f t="shared" si="154"/>
        <v>budget</v>
      </c>
      <c r="L1249" s="1">
        <f t="shared" si="155"/>
        <v>455052.36223175965</v>
      </c>
      <c r="M1249" cm="1">
        <f t="array" ref="M1249">SUM(COUNTIF(E1249:E4825,{"Petrol","Diesel","CNG","LPG","Electric"}))</f>
        <v>2330</v>
      </c>
      <c r="N1249">
        <f t="shared" si="156"/>
        <v>2330</v>
      </c>
      <c r="O1249" cm="1">
        <f t="array" ref="O1249">SUM(COUNTIF(F1249:F4825,{"Individual","Dealer","Trustmark Dealer"}))</f>
        <v>2330</v>
      </c>
      <c r="P1249">
        <f t="shared" si="157"/>
        <v>1598</v>
      </c>
      <c r="Q1249">
        <f t="shared" si="158"/>
        <v>0.60257510729613739</v>
      </c>
      <c r="R1249" s="16">
        <f t="shared" si="159"/>
        <v>1196722.694547819</v>
      </c>
    </row>
    <row r="1250" spans="1:18" x14ac:dyDescent="0.3">
      <c r="A1250" t="s">
        <v>884</v>
      </c>
      <c r="B1250">
        <v>2018</v>
      </c>
      <c r="C1250" s="1">
        <v>800000</v>
      </c>
      <c r="D1250">
        <v>52000</v>
      </c>
      <c r="E1250" t="s">
        <v>14</v>
      </c>
      <c r="F1250" t="s">
        <v>25</v>
      </c>
      <c r="G1250" t="s">
        <v>12</v>
      </c>
      <c r="H1250" t="s">
        <v>121</v>
      </c>
      <c r="I1250">
        <f t="shared" si="152"/>
        <v>2329</v>
      </c>
      <c r="J1250">
        <f t="shared" si="153"/>
        <v>8</v>
      </c>
      <c r="K1250" t="str">
        <f t="shared" si="154"/>
        <v>medium</v>
      </c>
      <c r="L1250" s="1">
        <f t="shared" si="155"/>
        <v>455157.5800772864</v>
      </c>
      <c r="M1250" cm="1">
        <f t="array" ref="M1250">SUM(COUNTIF(E1250:E4826,{"Petrol","Diesel","CNG","LPG","Electric"}))</f>
        <v>2329</v>
      </c>
      <c r="N1250">
        <f t="shared" si="156"/>
        <v>2329</v>
      </c>
      <c r="O1250" cm="1">
        <f t="array" ref="O1250">SUM(COUNTIF(F1250:F4826,{"Individual","Dealer","Trustmark Dealer"}))</f>
        <v>2329</v>
      </c>
      <c r="P1250">
        <f t="shared" si="157"/>
        <v>1598</v>
      </c>
      <c r="Q1250">
        <f t="shared" si="158"/>
        <v>0.60240446543580939</v>
      </c>
      <c r="R1250" s="16">
        <f t="shared" si="159"/>
        <v>1196831.1138290479</v>
      </c>
    </row>
    <row r="1251" spans="1:18" x14ac:dyDescent="0.3">
      <c r="A1251" t="s">
        <v>885</v>
      </c>
      <c r="B1251">
        <v>2017</v>
      </c>
      <c r="C1251" s="1">
        <v>700000</v>
      </c>
      <c r="D1251">
        <v>39000</v>
      </c>
      <c r="E1251" t="s">
        <v>14</v>
      </c>
      <c r="F1251" t="s">
        <v>25</v>
      </c>
      <c r="G1251" t="s">
        <v>12</v>
      </c>
      <c r="H1251" t="s">
        <v>121</v>
      </c>
      <c r="I1251">
        <f t="shared" si="152"/>
        <v>2328</v>
      </c>
      <c r="J1251">
        <f t="shared" si="153"/>
        <v>9</v>
      </c>
      <c r="K1251" t="str">
        <f t="shared" si="154"/>
        <v>medium</v>
      </c>
      <c r="L1251" s="1">
        <f t="shared" si="155"/>
        <v>455009.45189003437</v>
      </c>
      <c r="M1251" cm="1">
        <f t="array" ref="M1251">SUM(COUNTIF(E1251:E4827,{"Petrol","Diesel","CNG","LPG","Electric"}))</f>
        <v>2328</v>
      </c>
      <c r="N1251">
        <f t="shared" si="156"/>
        <v>2328</v>
      </c>
      <c r="O1251" cm="1">
        <f t="array" ref="O1251">SUM(COUNTIF(F1251:F4827,{"Individual","Dealer","Trustmark Dealer"}))</f>
        <v>2328</v>
      </c>
      <c r="P1251">
        <f t="shared" si="157"/>
        <v>1598</v>
      </c>
      <c r="Q1251">
        <f t="shared" si="158"/>
        <v>0.60223367697594499</v>
      </c>
      <c r="R1251" s="16">
        <f t="shared" si="159"/>
        <v>1196644.5150703855</v>
      </c>
    </row>
    <row r="1252" spans="1:18" x14ac:dyDescent="0.3">
      <c r="A1252" t="s">
        <v>543</v>
      </c>
      <c r="B1252">
        <v>2011</v>
      </c>
      <c r="C1252" s="1">
        <v>200000</v>
      </c>
      <c r="D1252">
        <v>28689</v>
      </c>
      <c r="E1252" t="s">
        <v>14</v>
      </c>
      <c r="F1252" t="s">
        <v>25</v>
      </c>
      <c r="G1252" t="s">
        <v>12</v>
      </c>
      <c r="H1252" t="s">
        <v>121</v>
      </c>
      <c r="I1252">
        <f t="shared" si="152"/>
        <v>2327</v>
      </c>
      <c r="J1252">
        <f t="shared" si="153"/>
        <v>15</v>
      </c>
      <c r="K1252" t="str">
        <f t="shared" si="154"/>
        <v>budget</v>
      </c>
      <c r="L1252" s="1">
        <f t="shared" si="155"/>
        <v>454904.17017619254</v>
      </c>
      <c r="M1252" cm="1">
        <f t="array" ref="M1252">SUM(COUNTIF(E1252:E4828,{"Petrol","Diesel","CNG","LPG","Electric"}))</f>
        <v>2327</v>
      </c>
      <c r="N1252">
        <f t="shared" si="156"/>
        <v>2327</v>
      </c>
      <c r="O1252" cm="1">
        <f t="array" ref="O1252">SUM(COUNTIF(F1252:F4828,{"Individual","Dealer","Trustmark Dealer"}))</f>
        <v>2327</v>
      </c>
      <c r="P1252">
        <f t="shared" si="157"/>
        <v>1598</v>
      </c>
      <c r="Q1252">
        <f t="shared" si="158"/>
        <v>0.60206274172754615</v>
      </c>
      <c r="R1252" s="16">
        <f t="shared" si="159"/>
        <v>1196542.7050797935</v>
      </c>
    </row>
    <row r="1253" spans="1:18" x14ac:dyDescent="0.3">
      <c r="A1253" t="s">
        <v>886</v>
      </c>
      <c r="B1253">
        <v>2014</v>
      </c>
      <c r="C1253" s="1">
        <v>495000</v>
      </c>
      <c r="D1253">
        <v>90000</v>
      </c>
      <c r="E1253" t="s">
        <v>14</v>
      </c>
      <c r="F1253" t="s">
        <v>25</v>
      </c>
      <c r="G1253" t="s">
        <v>12</v>
      </c>
      <c r="H1253" t="s">
        <v>126</v>
      </c>
      <c r="I1253">
        <f t="shared" si="152"/>
        <v>2326</v>
      </c>
      <c r="J1253">
        <f t="shared" si="153"/>
        <v>12</v>
      </c>
      <c r="K1253" t="str">
        <f t="shared" si="154"/>
        <v>budget</v>
      </c>
      <c r="L1253" s="1">
        <f t="shared" si="155"/>
        <v>455013.75924333622</v>
      </c>
      <c r="M1253" cm="1">
        <f t="array" ref="M1253">SUM(COUNTIF(E1253:E4829,{"Petrol","Diesel","CNG","LPG","Electric"}))</f>
        <v>2326</v>
      </c>
      <c r="N1253">
        <f t="shared" si="156"/>
        <v>2326</v>
      </c>
      <c r="O1253" cm="1">
        <f t="array" ref="O1253">SUM(COUNTIF(F1253:F4829,{"Individual","Dealer","Trustmark Dealer"}))</f>
        <v>2326</v>
      </c>
      <c r="P1253">
        <f t="shared" si="157"/>
        <v>1597</v>
      </c>
      <c r="Q1253">
        <f t="shared" si="158"/>
        <v>0.60189165950128976</v>
      </c>
      <c r="R1253" s="16">
        <f t="shared" si="159"/>
        <v>1196866.6160261852</v>
      </c>
    </row>
    <row r="1254" spans="1:18" x14ac:dyDescent="0.3">
      <c r="A1254" t="s">
        <v>488</v>
      </c>
      <c r="B1254">
        <v>2014</v>
      </c>
      <c r="C1254" s="1">
        <v>325000</v>
      </c>
      <c r="D1254">
        <v>80322</v>
      </c>
      <c r="E1254" t="s">
        <v>14</v>
      </c>
      <c r="F1254" t="s">
        <v>11</v>
      </c>
      <c r="G1254" t="s">
        <v>12</v>
      </c>
      <c r="H1254" t="s">
        <v>121</v>
      </c>
      <c r="I1254">
        <f t="shared" si="152"/>
        <v>2325</v>
      </c>
      <c r="J1254">
        <f t="shared" si="153"/>
        <v>12</v>
      </c>
      <c r="K1254" t="str">
        <f t="shared" si="154"/>
        <v>budget</v>
      </c>
      <c r="L1254" s="1">
        <f t="shared" si="155"/>
        <v>454996.56086021505</v>
      </c>
      <c r="M1254" cm="1">
        <f t="array" ref="M1254">SUM(COUNTIF(E1254:E4830,{"Petrol","Diesel","CNG","LPG","Electric"}))</f>
        <v>2325</v>
      </c>
      <c r="N1254">
        <f t="shared" si="156"/>
        <v>2325</v>
      </c>
      <c r="O1254" cm="1">
        <f t="array" ref="O1254">SUM(COUNTIF(F1254:F4830,{"Individual","Dealer","Trustmark Dealer"}))</f>
        <v>2325</v>
      </c>
      <c r="P1254">
        <f t="shared" si="157"/>
        <v>1596</v>
      </c>
      <c r="Q1254">
        <f t="shared" si="158"/>
        <v>0.60215053763440862</v>
      </c>
      <c r="R1254" s="16">
        <f t="shared" si="159"/>
        <v>1196939.587349297</v>
      </c>
    </row>
    <row r="1255" spans="1:18" x14ac:dyDescent="0.3">
      <c r="A1255" t="s">
        <v>887</v>
      </c>
      <c r="B1255">
        <v>2019</v>
      </c>
      <c r="C1255" s="1">
        <v>650000</v>
      </c>
      <c r="D1255">
        <v>8000</v>
      </c>
      <c r="E1255" t="s">
        <v>10</v>
      </c>
      <c r="F1255" t="s">
        <v>25</v>
      </c>
      <c r="G1255" t="s">
        <v>12</v>
      </c>
      <c r="H1255" t="s">
        <v>121</v>
      </c>
      <c r="I1255">
        <f t="shared" si="152"/>
        <v>2324</v>
      </c>
      <c r="J1255">
        <f t="shared" si="153"/>
        <v>7</v>
      </c>
      <c r="K1255" t="str">
        <f t="shared" si="154"/>
        <v>medium</v>
      </c>
      <c r="L1255" s="1">
        <f t="shared" si="155"/>
        <v>455052.49741824443</v>
      </c>
      <c r="M1255" cm="1">
        <f t="array" ref="M1255">SUM(COUNTIF(E1255:E4831,{"Petrol","Diesel","CNG","LPG","Electric"}))</f>
        <v>2324</v>
      </c>
      <c r="N1255">
        <f t="shared" si="156"/>
        <v>2324</v>
      </c>
      <c r="O1255" cm="1">
        <f t="array" ref="O1255">SUM(COUNTIF(F1255:F4831,{"Individual","Dealer","Trustmark Dealer"}))</f>
        <v>2324</v>
      </c>
      <c r="P1255">
        <f t="shared" si="157"/>
        <v>1595</v>
      </c>
      <c r="Q1255">
        <f t="shared" si="158"/>
        <v>0.6019793459552496</v>
      </c>
      <c r="R1255" s="16">
        <f t="shared" si="159"/>
        <v>1197157.7343913903</v>
      </c>
    </row>
    <row r="1256" spans="1:18" x14ac:dyDescent="0.3">
      <c r="A1256" t="s">
        <v>888</v>
      </c>
      <c r="B1256">
        <v>2000</v>
      </c>
      <c r="C1256" s="1">
        <v>155000</v>
      </c>
      <c r="D1256">
        <v>50000</v>
      </c>
      <c r="E1256" t="s">
        <v>14</v>
      </c>
      <c r="F1256" t="s">
        <v>25</v>
      </c>
      <c r="G1256" t="s">
        <v>12</v>
      </c>
      <c r="H1256" t="s">
        <v>126</v>
      </c>
      <c r="I1256">
        <f t="shared" si="152"/>
        <v>2323</v>
      </c>
      <c r="J1256">
        <f t="shared" si="153"/>
        <v>26</v>
      </c>
      <c r="K1256" t="str">
        <f t="shared" si="154"/>
        <v>budget</v>
      </c>
      <c r="L1256" s="1">
        <f t="shared" si="155"/>
        <v>454968.57684029272</v>
      </c>
      <c r="M1256" cm="1">
        <f t="array" ref="M1256">SUM(COUNTIF(E1256:E4832,{"Petrol","Diesel","CNG","LPG","Electric"}))</f>
        <v>2323</v>
      </c>
      <c r="N1256">
        <f t="shared" si="156"/>
        <v>2323</v>
      </c>
      <c r="O1256" cm="1">
        <f t="array" ref="O1256">SUM(COUNTIF(F1256:F4832,{"Individual","Dealer","Trustmark Dealer"}))</f>
        <v>2323</v>
      </c>
      <c r="P1256">
        <f t="shared" si="157"/>
        <v>1595</v>
      </c>
      <c r="Q1256">
        <f t="shared" si="158"/>
        <v>0.60180800688764524</v>
      </c>
      <c r="R1256" s="16">
        <f t="shared" si="159"/>
        <v>1196869.2374619355</v>
      </c>
    </row>
    <row r="1257" spans="1:18" x14ac:dyDescent="0.3">
      <c r="A1257" t="s">
        <v>245</v>
      </c>
      <c r="B1257">
        <v>2007</v>
      </c>
      <c r="C1257" s="1">
        <v>75000</v>
      </c>
      <c r="D1257">
        <v>90000</v>
      </c>
      <c r="E1257" t="s">
        <v>10</v>
      </c>
      <c r="F1257" t="s">
        <v>25</v>
      </c>
      <c r="G1257" t="s">
        <v>12</v>
      </c>
      <c r="H1257" t="s">
        <v>126</v>
      </c>
      <c r="I1257">
        <f t="shared" si="152"/>
        <v>2322</v>
      </c>
      <c r="J1257">
        <f t="shared" si="153"/>
        <v>19</v>
      </c>
      <c r="K1257" t="str">
        <f t="shared" si="154"/>
        <v>budget</v>
      </c>
      <c r="L1257" s="1">
        <f t="shared" si="155"/>
        <v>455097.76227390178</v>
      </c>
      <c r="M1257" cm="1">
        <f t="array" ref="M1257">SUM(COUNTIF(E1257:E4833,{"Petrol","Diesel","CNG","LPG","Electric"}))</f>
        <v>2322</v>
      </c>
      <c r="N1257">
        <f t="shared" si="156"/>
        <v>2322</v>
      </c>
      <c r="O1257" cm="1">
        <f t="array" ref="O1257">SUM(COUNTIF(F1257:F4833,{"Individual","Dealer","Trustmark Dealer"}))</f>
        <v>2322</v>
      </c>
      <c r="P1257">
        <f t="shared" si="157"/>
        <v>1594</v>
      </c>
      <c r="Q1257">
        <f t="shared" si="158"/>
        <v>0.6020671834625323</v>
      </c>
      <c r="R1257" s="16">
        <f t="shared" si="159"/>
        <v>1197232.9321505567</v>
      </c>
    </row>
    <row r="1258" spans="1:18" x14ac:dyDescent="0.3">
      <c r="A1258" t="s">
        <v>889</v>
      </c>
      <c r="B1258">
        <v>2015</v>
      </c>
      <c r="C1258" s="1">
        <v>350000</v>
      </c>
      <c r="D1258">
        <v>61658</v>
      </c>
      <c r="E1258" t="s">
        <v>14</v>
      </c>
      <c r="F1258" t="s">
        <v>11</v>
      </c>
      <c r="G1258" t="s">
        <v>12</v>
      </c>
      <c r="H1258" t="s">
        <v>121</v>
      </c>
      <c r="I1258">
        <f t="shared" si="152"/>
        <v>2321</v>
      </c>
      <c r="J1258">
        <f t="shared" si="153"/>
        <v>11</v>
      </c>
      <c r="K1258" t="str">
        <f t="shared" si="154"/>
        <v>budget</v>
      </c>
      <c r="L1258" s="1">
        <f t="shared" si="155"/>
        <v>455261.52692804823</v>
      </c>
      <c r="M1258" cm="1">
        <f t="array" ref="M1258">SUM(COUNTIF(E1258:E4834,{"Petrol","Diesel","CNG","LPG","Electric"}))</f>
        <v>2321</v>
      </c>
      <c r="N1258">
        <f t="shared" si="156"/>
        <v>2321</v>
      </c>
      <c r="O1258" cm="1">
        <f t="array" ref="O1258">SUM(COUNTIF(F1258:F4834,{"Individual","Dealer","Trustmark Dealer"}))</f>
        <v>2321</v>
      </c>
      <c r="P1258">
        <f t="shared" si="157"/>
        <v>1593</v>
      </c>
      <c r="Q1258">
        <f t="shared" si="158"/>
        <v>0.60232658336923739</v>
      </c>
      <c r="R1258" s="16">
        <f t="shared" si="159"/>
        <v>1197463.335858989</v>
      </c>
    </row>
    <row r="1259" spans="1:18" x14ac:dyDescent="0.3">
      <c r="A1259" t="s">
        <v>890</v>
      </c>
      <c r="B1259">
        <v>2010</v>
      </c>
      <c r="C1259" s="1">
        <v>90000</v>
      </c>
      <c r="D1259">
        <v>50000</v>
      </c>
      <c r="E1259" t="s">
        <v>10</v>
      </c>
      <c r="F1259" t="s">
        <v>25</v>
      </c>
      <c r="G1259" t="s">
        <v>12</v>
      </c>
      <c r="H1259" t="s">
        <v>154</v>
      </c>
      <c r="I1259">
        <f t="shared" si="152"/>
        <v>2320</v>
      </c>
      <c r="J1259">
        <f t="shared" si="153"/>
        <v>16</v>
      </c>
      <c r="K1259" t="str">
        <f t="shared" si="154"/>
        <v>budget</v>
      </c>
      <c r="L1259" s="1">
        <f t="shared" si="155"/>
        <v>455306.89827586204</v>
      </c>
      <c r="M1259" cm="1">
        <f t="array" ref="M1259">SUM(COUNTIF(E1259:E4835,{"Petrol","Diesel","CNG","LPG","Electric"}))</f>
        <v>2320</v>
      </c>
      <c r="N1259">
        <f t="shared" si="156"/>
        <v>2320</v>
      </c>
      <c r="O1259" cm="1">
        <f t="array" ref="O1259">SUM(COUNTIF(F1259:F4835,{"Individual","Dealer","Trustmark Dealer"}))</f>
        <v>2320</v>
      </c>
      <c r="P1259">
        <f t="shared" si="157"/>
        <v>1592</v>
      </c>
      <c r="Q1259">
        <f t="shared" si="158"/>
        <v>0.60215517241379313</v>
      </c>
      <c r="R1259" s="16">
        <f t="shared" si="159"/>
        <v>1197660.985581266</v>
      </c>
    </row>
    <row r="1260" spans="1:18" x14ac:dyDescent="0.3">
      <c r="A1260" t="s">
        <v>230</v>
      </c>
      <c r="B1260">
        <v>2016</v>
      </c>
      <c r="C1260" s="1">
        <v>600000</v>
      </c>
      <c r="D1260">
        <v>80000</v>
      </c>
      <c r="E1260" t="s">
        <v>14</v>
      </c>
      <c r="F1260" t="s">
        <v>25</v>
      </c>
      <c r="G1260" t="s">
        <v>12</v>
      </c>
      <c r="H1260" t="s">
        <v>121</v>
      </c>
      <c r="I1260">
        <f t="shared" si="152"/>
        <v>2319</v>
      </c>
      <c r="J1260">
        <f t="shared" si="153"/>
        <v>10</v>
      </c>
      <c r="K1260" t="str">
        <f t="shared" si="154"/>
        <v>medium</v>
      </c>
      <c r="L1260" s="1">
        <f t="shared" si="155"/>
        <v>455464.42604570935</v>
      </c>
      <c r="M1260" cm="1">
        <f t="array" ref="M1260">SUM(COUNTIF(E1260:E4836,{"Petrol","Diesel","CNG","LPG","Electric"}))</f>
        <v>2319</v>
      </c>
      <c r="N1260">
        <f t="shared" si="156"/>
        <v>2319</v>
      </c>
      <c r="O1260" cm="1">
        <f t="array" ref="O1260">SUM(COUNTIF(F1260:F4836,{"Individual","Dealer","Trustmark Dealer"}))</f>
        <v>2319</v>
      </c>
      <c r="P1260">
        <f t="shared" si="157"/>
        <v>1591</v>
      </c>
      <c r="Q1260">
        <f t="shared" si="158"/>
        <v>0.60241483398016382</v>
      </c>
      <c r="R1260" s="16">
        <f t="shared" si="159"/>
        <v>1197878.2435459525</v>
      </c>
    </row>
    <row r="1261" spans="1:18" x14ac:dyDescent="0.3">
      <c r="A1261" t="s">
        <v>563</v>
      </c>
      <c r="B1261">
        <v>2010</v>
      </c>
      <c r="C1261" s="1">
        <v>400000</v>
      </c>
      <c r="D1261">
        <v>185000</v>
      </c>
      <c r="E1261" t="s">
        <v>14</v>
      </c>
      <c r="F1261" t="s">
        <v>25</v>
      </c>
      <c r="G1261" t="s">
        <v>12</v>
      </c>
      <c r="H1261" t="s">
        <v>121</v>
      </c>
      <c r="I1261">
        <f t="shared" si="152"/>
        <v>2318</v>
      </c>
      <c r="J1261">
        <f t="shared" si="153"/>
        <v>16</v>
      </c>
      <c r="K1261" t="str">
        <f t="shared" si="154"/>
        <v>budget</v>
      </c>
      <c r="L1261" s="1">
        <f t="shared" si="155"/>
        <v>455402.07247627265</v>
      </c>
      <c r="M1261" cm="1">
        <f t="array" ref="M1261">SUM(COUNTIF(E1261:E4837,{"Petrol","Diesel","CNG","LPG","Electric"}))</f>
        <v>2318</v>
      </c>
      <c r="N1261">
        <f t="shared" si="156"/>
        <v>2318</v>
      </c>
      <c r="O1261" cm="1">
        <f t="array" ref="O1261">SUM(COUNTIF(F1261:F4837,{"Individual","Dealer","Trustmark Dealer"}))</f>
        <v>2318</v>
      </c>
      <c r="P1261">
        <f t="shared" si="157"/>
        <v>1591</v>
      </c>
      <c r="Q1261">
        <f t="shared" si="158"/>
        <v>0.60224331320103541</v>
      </c>
      <c r="R1261" s="16">
        <f t="shared" si="159"/>
        <v>1197862.3734217321</v>
      </c>
    </row>
    <row r="1262" spans="1:18" x14ac:dyDescent="0.3">
      <c r="A1262" t="s">
        <v>267</v>
      </c>
      <c r="B1262">
        <v>2014</v>
      </c>
      <c r="C1262" s="1">
        <v>370000</v>
      </c>
      <c r="D1262">
        <v>57000</v>
      </c>
      <c r="E1262" t="s">
        <v>14</v>
      </c>
      <c r="F1262" t="s">
        <v>25</v>
      </c>
      <c r="G1262" t="s">
        <v>12</v>
      </c>
      <c r="H1262" t="s">
        <v>126</v>
      </c>
      <c r="I1262">
        <f t="shared" si="152"/>
        <v>2317</v>
      </c>
      <c r="J1262">
        <f t="shared" si="153"/>
        <v>12</v>
      </c>
      <c r="K1262" t="str">
        <f t="shared" si="154"/>
        <v>budget</v>
      </c>
      <c r="L1262" s="1">
        <f t="shared" si="155"/>
        <v>455425.9835994821</v>
      </c>
      <c r="M1262" cm="1">
        <f t="array" ref="M1262">SUM(COUNTIF(E1262:E4838,{"Petrol","Diesel","CNG","LPG","Electric"}))</f>
        <v>2317</v>
      </c>
      <c r="N1262">
        <f t="shared" si="156"/>
        <v>2317</v>
      </c>
      <c r="O1262" cm="1">
        <f t="array" ref="O1262">SUM(COUNTIF(F1262:F4838,{"Individual","Dealer","Trustmark Dealer"}))</f>
        <v>2317</v>
      </c>
      <c r="P1262">
        <f t="shared" si="157"/>
        <v>1590</v>
      </c>
      <c r="Q1262">
        <f t="shared" si="158"/>
        <v>0.60207164436771687</v>
      </c>
      <c r="R1262" s="16">
        <f t="shared" si="159"/>
        <v>1198017.7089993537</v>
      </c>
    </row>
    <row r="1263" spans="1:18" x14ac:dyDescent="0.3">
      <c r="A1263" t="s">
        <v>891</v>
      </c>
      <c r="B1263">
        <v>2000</v>
      </c>
      <c r="C1263" s="1">
        <v>50000</v>
      </c>
      <c r="D1263">
        <v>60000</v>
      </c>
      <c r="E1263" t="s">
        <v>10</v>
      </c>
      <c r="F1263" t="s">
        <v>25</v>
      </c>
      <c r="G1263" t="s">
        <v>12</v>
      </c>
      <c r="H1263" t="s">
        <v>121</v>
      </c>
      <c r="I1263">
        <f t="shared" si="152"/>
        <v>2316</v>
      </c>
      <c r="J1263">
        <f t="shared" si="153"/>
        <v>26</v>
      </c>
      <c r="K1263" t="str">
        <f t="shared" si="154"/>
        <v>budget</v>
      </c>
      <c r="L1263" s="1">
        <f t="shared" si="155"/>
        <v>455462.86873920553</v>
      </c>
      <c r="M1263" cm="1">
        <f t="array" ref="M1263">SUM(COUNTIF(E1263:E4839,{"Petrol","Diesel","CNG","LPG","Electric"}))</f>
        <v>2316</v>
      </c>
      <c r="N1263">
        <f t="shared" si="156"/>
        <v>2316</v>
      </c>
      <c r="O1263" cm="1">
        <f t="array" ref="O1263">SUM(COUNTIF(F1263:F4839,{"Individual","Dealer","Trustmark Dealer"}))</f>
        <v>2316</v>
      </c>
      <c r="P1263">
        <f t="shared" si="157"/>
        <v>1589</v>
      </c>
      <c r="Q1263">
        <f t="shared" si="158"/>
        <v>0.60233160621761661</v>
      </c>
      <c r="R1263" s="16">
        <f t="shared" si="159"/>
        <v>1198199.0177313501</v>
      </c>
    </row>
    <row r="1264" spans="1:18" x14ac:dyDescent="0.3">
      <c r="A1264" t="s">
        <v>892</v>
      </c>
      <c r="B1264">
        <v>2004</v>
      </c>
      <c r="C1264" s="1">
        <v>125000</v>
      </c>
      <c r="D1264">
        <v>120000</v>
      </c>
      <c r="E1264" t="s">
        <v>10</v>
      </c>
      <c r="F1264" t="s">
        <v>25</v>
      </c>
      <c r="G1264" t="s">
        <v>12</v>
      </c>
      <c r="H1264" t="s">
        <v>126</v>
      </c>
      <c r="I1264">
        <f t="shared" si="152"/>
        <v>2315</v>
      </c>
      <c r="J1264">
        <f t="shared" si="153"/>
        <v>22</v>
      </c>
      <c r="K1264" t="str">
        <f t="shared" si="154"/>
        <v>budget</v>
      </c>
      <c r="L1264" s="1">
        <f t="shared" si="155"/>
        <v>455638.01468682504</v>
      </c>
      <c r="M1264" cm="1">
        <f t="array" ref="M1264">SUM(COUNTIF(E1264:E4840,{"Petrol","Diesel","CNG","LPG","Electric"}))</f>
        <v>2315</v>
      </c>
      <c r="N1264">
        <f t="shared" si="156"/>
        <v>2315</v>
      </c>
      <c r="O1264" cm="1">
        <f t="array" ref="O1264">SUM(COUNTIF(F1264:F4840,{"Individual","Dealer","Trustmark Dealer"}))</f>
        <v>2315</v>
      </c>
      <c r="P1264">
        <f t="shared" si="157"/>
        <v>1588</v>
      </c>
      <c r="Q1264">
        <f t="shared" si="158"/>
        <v>0.60215982721382288</v>
      </c>
      <c r="R1264" s="16">
        <f t="shared" si="159"/>
        <v>1198452.8680181445</v>
      </c>
    </row>
    <row r="1265" spans="1:18" x14ac:dyDescent="0.3">
      <c r="A1265" t="s">
        <v>893</v>
      </c>
      <c r="B1265">
        <v>2018</v>
      </c>
      <c r="C1265" s="1">
        <v>1800000</v>
      </c>
      <c r="D1265">
        <v>26000</v>
      </c>
      <c r="E1265" t="s">
        <v>14</v>
      </c>
      <c r="F1265" t="s">
        <v>25</v>
      </c>
      <c r="G1265" t="s">
        <v>19</v>
      </c>
      <c r="H1265" t="s">
        <v>121</v>
      </c>
      <c r="I1265">
        <f t="shared" si="152"/>
        <v>2314</v>
      </c>
      <c r="J1265">
        <f t="shared" si="153"/>
        <v>8</v>
      </c>
      <c r="K1265" t="str">
        <f t="shared" si="154"/>
        <v>premimum</v>
      </c>
      <c r="L1265" s="1">
        <f t="shared" si="155"/>
        <v>455780.90060501295</v>
      </c>
      <c r="M1265" cm="1">
        <f t="array" ref="M1265">SUM(COUNTIF(E1265:E4841,{"Petrol","Diesel","CNG","LPG","Electric"}))</f>
        <v>2314</v>
      </c>
      <c r="N1265">
        <f t="shared" si="156"/>
        <v>2314</v>
      </c>
      <c r="O1265" cm="1">
        <f t="array" ref="O1265">SUM(COUNTIF(F1265:F4841,{"Individual","Dealer","Trustmark Dealer"}))</f>
        <v>2314</v>
      </c>
      <c r="P1265">
        <f t="shared" si="157"/>
        <v>1587</v>
      </c>
      <c r="Q1265">
        <f t="shared" si="158"/>
        <v>0.60242005185825409</v>
      </c>
      <c r="R1265" s="16">
        <f t="shared" si="159"/>
        <v>1198639.243396038</v>
      </c>
    </row>
    <row r="1266" spans="1:18" x14ac:dyDescent="0.3">
      <c r="A1266" t="s">
        <v>527</v>
      </c>
      <c r="B1266">
        <v>2019</v>
      </c>
      <c r="C1266" s="1">
        <v>650000</v>
      </c>
      <c r="D1266">
        <v>20000</v>
      </c>
      <c r="E1266" t="s">
        <v>10</v>
      </c>
      <c r="F1266" t="s">
        <v>25</v>
      </c>
      <c r="G1266" t="s">
        <v>19</v>
      </c>
      <c r="H1266" t="s">
        <v>121</v>
      </c>
      <c r="I1266">
        <f t="shared" si="152"/>
        <v>2313</v>
      </c>
      <c r="J1266">
        <f t="shared" si="153"/>
        <v>7</v>
      </c>
      <c r="K1266" t="str">
        <f t="shared" si="154"/>
        <v>medium</v>
      </c>
      <c r="L1266" s="1">
        <f t="shared" si="155"/>
        <v>455199.74232598359</v>
      </c>
      <c r="M1266" cm="1">
        <f t="array" ref="M1266">SUM(COUNTIF(E1266:E4842,{"Petrol","Diesel","CNG","LPG","Electric"}))</f>
        <v>2313</v>
      </c>
      <c r="N1266">
        <f t="shared" si="156"/>
        <v>2313</v>
      </c>
      <c r="O1266" cm="1">
        <f t="array" ref="O1266">SUM(COUNTIF(F1266:F4842,{"Individual","Dealer","Trustmark Dealer"}))</f>
        <v>2313</v>
      </c>
      <c r="P1266">
        <f t="shared" si="157"/>
        <v>1587</v>
      </c>
      <c r="Q1266">
        <f t="shared" si="158"/>
        <v>0.60224816255944658</v>
      </c>
      <c r="R1266" s="16">
        <f t="shared" si="159"/>
        <v>1197594.448026374</v>
      </c>
    </row>
    <row r="1267" spans="1:18" x14ac:dyDescent="0.3">
      <c r="A1267" t="s">
        <v>894</v>
      </c>
      <c r="B1267">
        <v>2017</v>
      </c>
      <c r="C1267" s="1">
        <v>800000</v>
      </c>
      <c r="D1267">
        <v>30600</v>
      </c>
      <c r="E1267" t="s">
        <v>10</v>
      </c>
      <c r="F1267" t="s">
        <v>25</v>
      </c>
      <c r="G1267" t="s">
        <v>19</v>
      </c>
      <c r="H1267" t="s">
        <v>121</v>
      </c>
      <c r="I1267">
        <f t="shared" si="152"/>
        <v>2312</v>
      </c>
      <c r="J1267">
        <f t="shared" si="153"/>
        <v>9</v>
      </c>
      <c r="K1267" t="str">
        <f t="shared" si="154"/>
        <v>medium</v>
      </c>
      <c r="L1267" s="1">
        <f t="shared" si="155"/>
        <v>455115.48615916952</v>
      </c>
      <c r="M1267" cm="1">
        <f t="array" ref="M1267">SUM(COUNTIF(E1267:E4843,{"Petrol","Diesel","CNG","LPG","Electric"}))</f>
        <v>2312</v>
      </c>
      <c r="N1267">
        <f t="shared" si="156"/>
        <v>2312</v>
      </c>
      <c r="O1267" cm="1">
        <f t="array" ref="O1267">SUM(COUNTIF(F1267:F4843,{"Individual","Dealer","Trustmark Dealer"}))</f>
        <v>2312</v>
      </c>
      <c r="P1267">
        <f t="shared" si="157"/>
        <v>1587</v>
      </c>
      <c r="Q1267">
        <f t="shared" si="158"/>
        <v>0.60207612456747406</v>
      </c>
      <c r="R1267" s="16">
        <f t="shared" si="159"/>
        <v>1197305.1867322421</v>
      </c>
    </row>
    <row r="1268" spans="1:18" x14ac:dyDescent="0.3">
      <c r="A1268" t="s">
        <v>895</v>
      </c>
      <c r="B1268">
        <v>2020</v>
      </c>
      <c r="C1268" s="1">
        <v>802000</v>
      </c>
      <c r="D1268">
        <v>5000</v>
      </c>
      <c r="E1268" t="s">
        <v>10</v>
      </c>
      <c r="F1268" t="s">
        <v>25</v>
      </c>
      <c r="G1268" t="s">
        <v>12</v>
      </c>
      <c r="H1268" t="s">
        <v>121</v>
      </c>
      <c r="I1268">
        <f t="shared" si="152"/>
        <v>2311</v>
      </c>
      <c r="J1268">
        <f t="shared" si="153"/>
        <v>6</v>
      </c>
      <c r="K1268" t="str">
        <f t="shared" si="154"/>
        <v>medium</v>
      </c>
      <c r="L1268" s="1">
        <f t="shared" si="155"/>
        <v>454966.2501081783</v>
      </c>
      <c r="M1268" cm="1">
        <f t="array" ref="M1268">SUM(COUNTIF(E1268:E4844,{"Petrol","Diesel","CNG","LPG","Electric"}))</f>
        <v>2311</v>
      </c>
      <c r="N1268">
        <f t="shared" si="156"/>
        <v>2311</v>
      </c>
      <c r="O1268" cm="1">
        <f t="array" ref="O1268">SUM(COUNTIF(F1268:F4844,{"Individual","Dealer","Trustmark Dealer"}))</f>
        <v>2311</v>
      </c>
      <c r="P1268">
        <f t="shared" si="157"/>
        <v>1587</v>
      </c>
      <c r="Q1268">
        <f t="shared" si="158"/>
        <v>0.60190393768931194</v>
      </c>
      <c r="R1268" s="16">
        <f t="shared" si="159"/>
        <v>1196879.2843105346</v>
      </c>
    </row>
    <row r="1269" spans="1:18" x14ac:dyDescent="0.3">
      <c r="A1269" t="s">
        <v>896</v>
      </c>
      <c r="B1269">
        <v>2015</v>
      </c>
      <c r="C1269" s="1">
        <v>2300000</v>
      </c>
      <c r="D1269">
        <v>35000</v>
      </c>
      <c r="E1269" t="s">
        <v>14</v>
      </c>
      <c r="F1269" t="s">
        <v>25</v>
      </c>
      <c r="G1269" t="s">
        <v>19</v>
      </c>
      <c r="H1269" t="s">
        <v>154</v>
      </c>
      <c r="I1269">
        <f t="shared" si="152"/>
        <v>2310</v>
      </c>
      <c r="J1269">
        <f t="shared" si="153"/>
        <v>11</v>
      </c>
      <c r="K1269" t="str">
        <f t="shared" si="154"/>
        <v>premimum</v>
      </c>
      <c r="L1269" s="1">
        <f t="shared" si="155"/>
        <v>454816.01904761908</v>
      </c>
      <c r="M1269" cm="1">
        <f t="array" ref="M1269">SUM(COUNTIF(E1269:E4845,{"Petrol","Diesel","CNG","LPG","Electric"}))</f>
        <v>2310</v>
      </c>
      <c r="N1269">
        <f t="shared" si="156"/>
        <v>2310</v>
      </c>
      <c r="O1269" cm="1">
        <f t="array" ref="O1269">SUM(COUNTIF(F1269:F4845,{"Individual","Dealer","Trustmark Dealer"}))</f>
        <v>2310</v>
      </c>
      <c r="P1269">
        <f t="shared" si="157"/>
        <v>1587</v>
      </c>
      <c r="Q1269">
        <f t="shared" si="158"/>
        <v>0.60173160173160178</v>
      </c>
      <c r="R1269" s="16">
        <f t="shared" si="159"/>
        <v>1196450.7916936923</v>
      </c>
    </row>
    <row r="1270" spans="1:18" x14ac:dyDescent="0.3">
      <c r="A1270" t="s">
        <v>897</v>
      </c>
      <c r="B1270">
        <v>2016</v>
      </c>
      <c r="C1270" s="1">
        <v>430000</v>
      </c>
      <c r="D1270">
        <v>35000</v>
      </c>
      <c r="E1270" t="s">
        <v>14</v>
      </c>
      <c r="F1270" t="s">
        <v>25</v>
      </c>
      <c r="G1270" t="s">
        <v>12</v>
      </c>
      <c r="H1270" t="s">
        <v>121</v>
      </c>
      <c r="I1270">
        <f t="shared" si="152"/>
        <v>2309</v>
      </c>
      <c r="J1270">
        <f t="shared" si="153"/>
        <v>10</v>
      </c>
      <c r="K1270" t="str">
        <f t="shared" si="154"/>
        <v>budget</v>
      </c>
      <c r="L1270" s="1">
        <f t="shared" si="155"/>
        <v>454016.89216110873</v>
      </c>
      <c r="M1270" cm="1">
        <f t="array" ref="M1270">SUM(COUNTIF(E1270:E4846,{"Petrol","Diesel","CNG","LPG","Electric"}))</f>
        <v>2309</v>
      </c>
      <c r="N1270">
        <f t="shared" si="156"/>
        <v>2309</v>
      </c>
      <c r="O1270" cm="1">
        <f t="array" ref="O1270">SUM(COUNTIF(F1270:F4846,{"Individual","Dealer","Trustmark Dealer"}))</f>
        <v>2309</v>
      </c>
      <c r="P1270">
        <f t="shared" si="157"/>
        <v>1586</v>
      </c>
      <c r="Q1270">
        <f t="shared" si="158"/>
        <v>0.60199220441749679</v>
      </c>
      <c r="R1270" s="16">
        <f t="shared" si="159"/>
        <v>1194975.0181345523</v>
      </c>
    </row>
    <row r="1271" spans="1:18" x14ac:dyDescent="0.3">
      <c r="A1271" t="s">
        <v>579</v>
      </c>
      <c r="B1271">
        <v>2017</v>
      </c>
      <c r="C1271" s="1">
        <v>650000</v>
      </c>
      <c r="D1271">
        <v>23000</v>
      </c>
      <c r="E1271" t="s">
        <v>10</v>
      </c>
      <c r="F1271" t="s">
        <v>25</v>
      </c>
      <c r="G1271" t="s">
        <v>12</v>
      </c>
      <c r="H1271" t="s">
        <v>121</v>
      </c>
      <c r="I1271">
        <f t="shared" si="152"/>
        <v>2308</v>
      </c>
      <c r="J1271">
        <f t="shared" si="153"/>
        <v>9</v>
      </c>
      <c r="K1271" t="str">
        <f t="shared" si="154"/>
        <v>medium</v>
      </c>
      <c r="L1271" s="1">
        <f t="shared" si="155"/>
        <v>454027.29809358751</v>
      </c>
      <c r="M1271" cm="1">
        <f t="array" ref="M1271">SUM(COUNTIF(E1271:E4847,{"Petrol","Diesel","CNG","LPG","Electric"}))</f>
        <v>2308</v>
      </c>
      <c r="N1271">
        <f t="shared" si="156"/>
        <v>2308</v>
      </c>
      <c r="O1271" cm="1">
        <f t="array" ref="O1271">SUM(COUNTIF(F1271:F4847,{"Individual","Dealer","Trustmark Dealer"}))</f>
        <v>2308</v>
      </c>
      <c r="P1271">
        <f t="shared" si="157"/>
        <v>1586</v>
      </c>
      <c r="Q1271">
        <f t="shared" si="158"/>
        <v>0.6018197573656846</v>
      </c>
      <c r="R1271" s="16">
        <f t="shared" si="159"/>
        <v>1195103.2380916339</v>
      </c>
    </row>
    <row r="1272" spans="1:18" x14ac:dyDescent="0.3">
      <c r="A1272" t="s">
        <v>898</v>
      </c>
      <c r="B1272">
        <v>2004</v>
      </c>
      <c r="C1272" s="1">
        <v>170000</v>
      </c>
      <c r="D1272">
        <v>120000</v>
      </c>
      <c r="E1272" t="s">
        <v>14</v>
      </c>
      <c r="F1272" t="s">
        <v>25</v>
      </c>
      <c r="G1272" t="s">
        <v>12</v>
      </c>
      <c r="H1272" t="s">
        <v>121</v>
      </c>
      <c r="I1272">
        <f t="shared" si="152"/>
        <v>2307</v>
      </c>
      <c r="J1272">
        <f t="shared" si="153"/>
        <v>22</v>
      </c>
      <c r="K1272" t="str">
        <f t="shared" si="154"/>
        <v>budget</v>
      </c>
      <c r="L1272" s="1">
        <f t="shared" si="155"/>
        <v>453942.35110533162</v>
      </c>
      <c r="M1272" cm="1">
        <f t="array" ref="M1272">SUM(COUNTIF(E1272:E4848,{"Petrol","Diesel","CNG","LPG","Electric"}))</f>
        <v>2307</v>
      </c>
      <c r="N1272">
        <f t="shared" si="156"/>
        <v>2307</v>
      </c>
      <c r="O1272" cm="1">
        <f t="array" ref="O1272">SUM(COUNTIF(F1272:F4848,{"Individual","Dealer","Trustmark Dealer"}))</f>
        <v>2307</v>
      </c>
      <c r="P1272">
        <f t="shared" si="157"/>
        <v>1586</v>
      </c>
      <c r="Q1272">
        <f t="shared" si="158"/>
        <v>0.6016471608149111</v>
      </c>
      <c r="R1272" s="16">
        <f t="shared" si="159"/>
        <v>1194812.1482154883</v>
      </c>
    </row>
    <row r="1273" spans="1:18" x14ac:dyDescent="0.3">
      <c r="A1273" t="s">
        <v>851</v>
      </c>
      <c r="B1273">
        <v>2011</v>
      </c>
      <c r="C1273" s="1">
        <v>450000</v>
      </c>
      <c r="D1273">
        <v>235000</v>
      </c>
      <c r="E1273" t="s">
        <v>14</v>
      </c>
      <c r="F1273" t="s">
        <v>25</v>
      </c>
      <c r="G1273" t="s">
        <v>19</v>
      </c>
      <c r="H1273" t="s">
        <v>121</v>
      </c>
      <c r="I1273">
        <f t="shared" si="152"/>
        <v>2306</v>
      </c>
      <c r="J1273">
        <f t="shared" si="153"/>
        <v>15</v>
      </c>
      <c r="K1273" t="str">
        <f t="shared" si="154"/>
        <v>budget</v>
      </c>
      <c r="L1273" s="1">
        <f t="shared" si="155"/>
        <v>454065.48308759759</v>
      </c>
      <c r="M1273" cm="1">
        <f t="array" ref="M1273">SUM(COUNTIF(E1273:E4849,{"Petrol","Diesel","CNG","LPG","Electric"}))</f>
        <v>2306</v>
      </c>
      <c r="N1273">
        <f t="shared" si="156"/>
        <v>2306</v>
      </c>
      <c r="O1273" cm="1">
        <f t="array" ref="O1273">SUM(COUNTIF(F1273:F4849,{"Individual","Dealer","Trustmark Dealer"}))</f>
        <v>2306</v>
      </c>
      <c r="P1273">
        <f t="shared" si="157"/>
        <v>1585</v>
      </c>
      <c r="Q1273">
        <f t="shared" si="158"/>
        <v>0.60147441457068518</v>
      </c>
      <c r="R1273" s="16">
        <f t="shared" si="159"/>
        <v>1195164.1484304497</v>
      </c>
    </row>
    <row r="1274" spans="1:18" x14ac:dyDescent="0.3">
      <c r="A1274" t="s">
        <v>354</v>
      </c>
      <c r="B1274">
        <v>2013</v>
      </c>
      <c r="C1274" s="1">
        <v>250000</v>
      </c>
      <c r="D1274">
        <v>87000</v>
      </c>
      <c r="E1274" t="s">
        <v>10</v>
      </c>
      <c r="F1274" t="s">
        <v>25</v>
      </c>
      <c r="G1274" t="s">
        <v>12</v>
      </c>
      <c r="H1274" t="s">
        <v>121</v>
      </c>
      <c r="I1274">
        <f t="shared" si="152"/>
        <v>2305</v>
      </c>
      <c r="J1274">
        <f t="shared" si="153"/>
        <v>13</v>
      </c>
      <c r="K1274" t="str">
        <f t="shared" si="154"/>
        <v>budget</v>
      </c>
      <c r="L1274" s="1">
        <f t="shared" si="155"/>
        <v>454067.24685466377</v>
      </c>
      <c r="M1274" cm="1">
        <f t="array" ref="M1274">SUM(COUNTIF(E1274:E4850,{"Petrol","Diesel","CNG","LPG","Electric"}))</f>
        <v>2305</v>
      </c>
      <c r="N1274">
        <f t="shared" si="156"/>
        <v>2305</v>
      </c>
      <c r="O1274" cm="1">
        <f t="array" ref="O1274">SUM(COUNTIF(F1274:F4850,{"Individual","Dealer","Trustmark Dealer"}))</f>
        <v>2305</v>
      </c>
      <c r="P1274">
        <f t="shared" si="157"/>
        <v>1584</v>
      </c>
      <c r="Q1274">
        <f t="shared" si="158"/>
        <v>0.60130151843817792</v>
      </c>
      <c r="R1274" s="16">
        <f t="shared" si="159"/>
        <v>1195275.7906423386</v>
      </c>
    </row>
    <row r="1275" spans="1:18" x14ac:dyDescent="0.3">
      <c r="A1275" t="s">
        <v>899</v>
      </c>
      <c r="B1275">
        <v>2014</v>
      </c>
      <c r="C1275" s="1">
        <v>550000</v>
      </c>
      <c r="D1275">
        <v>72000</v>
      </c>
      <c r="E1275" t="s">
        <v>10</v>
      </c>
      <c r="F1275" t="s">
        <v>25</v>
      </c>
      <c r="G1275" t="s">
        <v>12</v>
      </c>
      <c r="H1275" t="s">
        <v>126</v>
      </c>
      <c r="I1275">
        <f t="shared" si="152"/>
        <v>2304</v>
      </c>
      <c r="J1275">
        <f t="shared" si="153"/>
        <v>12</v>
      </c>
      <c r="K1275" t="str">
        <f t="shared" si="154"/>
        <v>medium</v>
      </c>
      <c r="L1275" s="1">
        <f t="shared" si="155"/>
        <v>454155.81770833331</v>
      </c>
      <c r="M1275" cm="1">
        <f t="array" ref="M1275">SUM(COUNTIF(E1275:E4851,{"Petrol","Diesel","CNG","LPG","Electric"}))</f>
        <v>2304</v>
      </c>
      <c r="N1275">
        <f t="shared" si="156"/>
        <v>2304</v>
      </c>
      <c r="O1275" cm="1">
        <f t="array" ref="O1275">SUM(COUNTIF(F1275:F4851,{"Individual","Dealer","Trustmark Dealer"}))</f>
        <v>2304</v>
      </c>
      <c r="P1275">
        <f t="shared" si="157"/>
        <v>1583</v>
      </c>
      <c r="Q1275">
        <f t="shared" si="158"/>
        <v>0.60112847222222221</v>
      </c>
      <c r="R1275" s="16">
        <f t="shared" si="159"/>
        <v>1195348.1382732426</v>
      </c>
    </row>
    <row r="1276" spans="1:18" x14ac:dyDescent="0.3">
      <c r="A1276" t="s">
        <v>900</v>
      </c>
      <c r="B1276">
        <v>2013</v>
      </c>
      <c r="C1276" s="1">
        <v>2000000</v>
      </c>
      <c r="D1276">
        <v>64000</v>
      </c>
      <c r="E1276" t="s">
        <v>14</v>
      </c>
      <c r="F1276" t="s">
        <v>25</v>
      </c>
      <c r="G1276" t="s">
        <v>19</v>
      </c>
      <c r="H1276" t="s">
        <v>126</v>
      </c>
      <c r="I1276">
        <f t="shared" si="152"/>
        <v>2303</v>
      </c>
      <c r="J1276">
        <f t="shared" si="153"/>
        <v>13</v>
      </c>
      <c r="K1276" t="str">
        <f t="shared" si="154"/>
        <v>premimum</v>
      </c>
      <c r="L1276" s="1">
        <f t="shared" si="155"/>
        <v>454114.20060790272</v>
      </c>
      <c r="M1276" cm="1">
        <f t="array" ref="M1276">SUM(COUNTIF(E1276:E4852,{"Petrol","Diesel","CNG","LPG","Electric"}))</f>
        <v>2303</v>
      </c>
      <c r="N1276">
        <f t="shared" si="156"/>
        <v>2303</v>
      </c>
      <c r="O1276" cm="1">
        <f t="array" ref="O1276">SUM(COUNTIF(F1276:F4852,{"Individual","Dealer","Trustmark Dealer"}))</f>
        <v>2303</v>
      </c>
      <c r="P1276">
        <f t="shared" si="157"/>
        <v>1582</v>
      </c>
      <c r="Q1276">
        <f t="shared" si="158"/>
        <v>0.60138949196699953</v>
      </c>
      <c r="R1276" s="16">
        <f t="shared" si="159"/>
        <v>1195147.3936411794</v>
      </c>
    </row>
    <row r="1277" spans="1:18" x14ac:dyDescent="0.3">
      <c r="A1277" t="s">
        <v>901</v>
      </c>
      <c r="B1277">
        <v>2007</v>
      </c>
      <c r="C1277" s="1">
        <v>140000</v>
      </c>
      <c r="D1277">
        <v>100000</v>
      </c>
      <c r="E1277" t="s">
        <v>10</v>
      </c>
      <c r="F1277" t="s">
        <v>25</v>
      </c>
      <c r="G1277" t="s">
        <v>12</v>
      </c>
      <c r="H1277" t="s">
        <v>126</v>
      </c>
      <c r="I1277">
        <f t="shared" si="152"/>
        <v>2302</v>
      </c>
      <c r="J1277">
        <f t="shared" si="153"/>
        <v>19</v>
      </c>
      <c r="K1277" t="str">
        <f t="shared" si="154"/>
        <v>budget</v>
      </c>
      <c r="L1277" s="1">
        <f t="shared" si="155"/>
        <v>453442.6602953953</v>
      </c>
      <c r="M1277" cm="1">
        <f t="array" ref="M1277">SUM(COUNTIF(E1277:E4853,{"Petrol","Diesel","CNG","LPG","Electric"}))</f>
        <v>2302</v>
      </c>
      <c r="N1277">
        <f t="shared" si="156"/>
        <v>2302</v>
      </c>
      <c r="O1277" cm="1">
        <f t="array" ref="O1277">SUM(COUNTIF(F1277:F4853,{"Individual","Dealer","Trustmark Dealer"}))</f>
        <v>2302</v>
      </c>
      <c r="P1277">
        <f t="shared" si="157"/>
        <v>1581</v>
      </c>
      <c r="Q1277">
        <f t="shared" si="158"/>
        <v>0.60165073848827111</v>
      </c>
      <c r="R1277" s="16">
        <f t="shared" si="159"/>
        <v>1193924.172187628</v>
      </c>
    </row>
    <row r="1278" spans="1:18" x14ac:dyDescent="0.3">
      <c r="A1278" t="s">
        <v>266</v>
      </c>
      <c r="B1278">
        <v>2012</v>
      </c>
      <c r="C1278" s="1">
        <v>155000</v>
      </c>
      <c r="D1278">
        <v>12000</v>
      </c>
      <c r="E1278" t="s">
        <v>10</v>
      </c>
      <c r="F1278" t="s">
        <v>25</v>
      </c>
      <c r="G1278" t="s">
        <v>12</v>
      </c>
      <c r="H1278" t="s">
        <v>121</v>
      </c>
      <c r="I1278">
        <f t="shared" si="152"/>
        <v>2301</v>
      </c>
      <c r="J1278">
        <f t="shared" si="153"/>
        <v>14</v>
      </c>
      <c r="K1278" t="str">
        <f t="shared" si="154"/>
        <v>budget</v>
      </c>
      <c r="L1278" s="1">
        <f t="shared" si="155"/>
        <v>453578.88048674492</v>
      </c>
      <c r="M1278" cm="1">
        <f t="array" ref="M1278">SUM(COUNTIF(E1278:E4854,{"Petrol","Diesel","CNG","LPG","Electric"}))</f>
        <v>2301</v>
      </c>
      <c r="N1278">
        <f t="shared" si="156"/>
        <v>2301</v>
      </c>
      <c r="O1278" cm="1">
        <f t="array" ref="O1278">SUM(COUNTIF(F1278:F4854,{"Individual","Dealer","Trustmark Dealer"}))</f>
        <v>2301</v>
      </c>
      <c r="P1278">
        <f t="shared" si="157"/>
        <v>1580</v>
      </c>
      <c r="Q1278">
        <f t="shared" si="158"/>
        <v>0.60191221208170365</v>
      </c>
      <c r="R1278" s="16">
        <f t="shared" si="159"/>
        <v>1194096.8081487606</v>
      </c>
    </row>
    <row r="1279" spans="1:18" x14ac:dyDescent="0.3">
      <c r="A1279" t="s">
        <v>575</v>
      </c>
      <c r="B1279">
        <v>2010</v>
      </c>
      <c r="C1279" s="1">
        <v>120000</v>
      </c>
      <c r="D1279">
        <v>67000</v>
      </c>
      <c r="E1279" t="s">
        <v>10</v>
      </c>
      <c r="F1279" t="s">
        <v>25</v>
      </c>
      <c r="G1279" t="s">
        <v>12</v>
      </c>
      <c r="H1279" t="s">
        <v>154</v>
      </c>
      <c r="I1279">
        <f t="shared" si="152"/>
        <v>2300</v>
      </c>
      <c r="J1279">
        <f t="shared" si="153"/>
        <v>16</v>
      </c>
      <c r="K1279" t="str">
        <f t="shared" si="154"/>
        <v>budget</v>
      </c>
      <c r="L1279" s="1">
        <f t="shared" si="155"/>
        <v>453708.69739130436</v>
      </c>
      <c r="M1279" cm="1">
        <f t="array" ref="M1279">SUM(COUNTIF(E1279:E4855,{"Petrol","Diesel","CNG","LPG","Electric"}))</f>
        <v>2300</v>
      </c>
      <c r="N1279">
        <f t="shared" si="156"/>
        <v>2300</v>
      </c>
      <c r="O1279" cm="1">
        <f t="array" ref="O1279">SUM(COUNTIF(F1279:F4855,{"Individual","Dealer","Trustmark Dealer"}))</f>
        <v>2300</v>
      </c>
      <c r="P1279">
        <f t="shared" si="157"/>
        <v>1579</v>
      </c>
      <c r="Q1279">
        <f t="shared" si="158"/>
        <v>0.60173913043478255</v>
      </c>
      <c r="R1279" s="16">
        <f t="shared" si="159"/>
        <v>1194256.0730076325</v>
      </c>
    </row>
    <row r="1280" spans="1:18" x14ac:dyDescent="0.3">
      <c r="A1280" t="s">
        <v>902</v>
      </c>
      <c r="B1280">
        <v>2012</v>
      </c>
      <c r="C1280" s="1">
        <v>287000</v>
      </c>
      <c r="D1280">
        <v>70000</v>
      </c>
      <c r="E1280" t="s">
        <v>14</v>
      </c>
      <c r="F1280" t="s">
        <v>25</v>
      </c>
      <c r="G1280" t="s">
        <v>12</v>
      </c>
      <c r="H1280" t="s">
        <v>121</v>
      </c>
      <c r="I1280">
        <f t="shared" si="152"/>
        <v>2299</v>
      </c>
      <c r="J1280">
        <f t="shared" si="153"/>
        <v>14</v>
      </c>
      <c r="K1280" t="str">
        <f t="shared" si="154"/>
        <v>budget</v>
      </c>
      <c r="L1280" s="1">
        <f t="shared" si="155"/>
        <v>453853.85123966943</v>
      </c>
      <c r="M1280" cm="1">
        <f t="array" ref="M1280">SUM(COUNTIF(E1280:E4856,{"Petrol","Diesel","CNG","LPG","Electric"}))</f>
        <v>2299</v>
      </c>
      <c r="N1280">
        <f t="shared" si="156"/>
        <v>2299</v>
      </c>
      <c r="O1280" cm="1">
        <f t="array" ref="O1280">SUM(COUNTIF(F1280:F4856,{"Individual","Dealer","Trustmark Dealer"}))</f>
        <v>2299</v>
      </c>
      <c r="P1280">
        <f t="shared" si="157"/>
        <v>1578</v>
      </c>
      <c r="Q1280">
        <f t="shared" si="158"/>
        <v>0.6020008699434537</v>
      </c>
      <c r="R1280" s="16">
        <f t="shared" si="159"/>
        <v>1194447.5922315435</v>
      </c>
    </row>
    <row r="1281" spans="1:18" x14ac:dyDescent="0.3">
      <c r="A1281" t="s">
        <v>385</v>
      </c>
      <c r="B1281">
        <v>2016</v>
      </c>
      <c r="C1281" s="1">
        <v>675000</v>
      </c>
      <c r="D1281">
        <v>60000</v>
      </c>
      <c r="E1281" t="s">
        <v>14</v>
      </c>
      <c r="F1281" t="s">
        <v>25</v>
      </c>
      <c r="G1281" t="s">
        <v>12</v>
      </c>
      <c r="H1281" t="s">
        <v>121</v>
      </c>
      <c r="I1281">
        <f t="shared" si="152"/>
        <v>2298</v>
      </c>
      <c r="J1281">
        <f t="shared" si="153"/>
        <v>10</v>
      </c>
      <c r="K1281" t="str">
        <f t="shared" si="154"/>
        <v>medium</v>
      </c>
      <c r="L1281" s="1">
        <f t="shared" si="155"/>
        <v>453926.45953002613</v>
      </c>
      <c r="M1281" cm="1">
        <f t="array" ref="M1281">SUM(COUNTIF(E1281:E4857,{"Petrol","Diesel","CNG","LPG","Electric"}))</f>
        <v>2298</v>
      </c>
      <c r="N1281">
        <f t="shared" si="156"/>
        <v>2298</v>
      </c>
      <c r="O1281" cm="1">
        <f t="array" ref="O1281">SUM(COUNTIF(F1281:F4857,{"Individual","Dealer","Trustmark Dealer"}))</f>
        <v>2298</v>
      </c>
      <c r="P1281">
        <f t="shared" si="157"/>
        <v>1577</v>
      </c>
      <c r="Q1281">
        <f t="shared" si="158"/>
        <v>0.60182767624020883</v>
      </c>
      <c r="R1281" s="16">
        <f t="shared" si="159"/>
        <v>1194698.9859134171</v>
      </c>
    </row>
    <row r="1282" spans="1:18" x14ac:dyDescent="0.3">
      <c r="A1282" t="s">
        <v>766</v>
      </c>
      <c r="B1282">
        <v>2011</v>
      </c>
      <c r="C1282" s="1">
        <v>235000</v>
      </c>
      <c r="D1282">
        <v>74500</v>
      </c>
      <c r="E1282" t="s">
        <v>10</v>
      </c>
      <c r="F1282" t="s">
        <v>25</v>
      </c>
      <c r="G1282" t="s">
        <v>12</v>
      </c>
      <c r="H1282" t="s">
        <v>126</v>
      </c>
      <c r="I1282">
        <f t="shared" ref="I1282:I1345" si="160">COUNTA(A1282:A4858)</f>
        <v>2297</v>
      </c>
      <c r="J1282">
        <f t="shared" ref="J1282:J1345" si="161">2026-B1282</f>
        <v>15</v>
      </c>
      <c r="K1282" t="str">
        <f t="shared" ref="K1282:K1345" si="162">IF(C1282&lt;=500000,"budget",IF(C1282&lt;=1000000,"medium","premimum"))</f>
        <v>budget</v>
      </c>
      <c r="L1282" s="1">
        <f t="shared" ref="L1282:L1345" si="163">AVERAGE(C1282:C4858)</f>
        <v>453830.21506312583</v>
      </c>
      <c r="M1282" cm="1">
        <f t="array" ref="M1282">SUM(COUNTIF(E1282:E4858,{"Petrol","Diesel","CNG","LPG","Electric"}))</f>
        <v>2297</v>
      </c>
      <c r="N1282">
        <f t="shared" ref="N1282:N1345" si="164">COUNTIF(G1282:G4858,"Automatic")
 +COUNTIF(G1282:G4858,"Manual")</f>
        <v>2297</v>
      </c>
      <c r="O1282" cm="1">
        <f t="array" ref="O1282">SUM(COUNTIF(F1282:F4858,{"Individual","Dealer","Trustmark Dealer"}))</f>
        <v>2297</v>
      </c>
      <c r="P1282">
        <f t="shared" ref="P1282:P1345" si="165">COUNTIF(J1282:J4858,"&gt;10")</f>
        <v>1577</v>
      </c>
      <c r="Q1282">
        <f t="shared" ref="Q1282:Q1345" si="166">COUNTIF(H1282:H4858,"First Owner")/COUNTA(H1282:H4858)</f>
        <v>0.6016543317370483</v>
      </c>
      <c r="R1282" s="16">
        <f t="shared" ref="R1282:R1345" si="167">AVERAGEIF(E1282:E4858,"Petrol",C1282:C4858) + AVERAGEIF(E1282:E4858,"Diesel",C1282:C4858) + AVERAGEIF(E1282:E4858,"CNG",C1282:C4858)</f>
        <v>1194616.0420520324</v>
      </c>
    </row>
    <row r="1283" spans="1:18" x14ac:dyDescent="0.3">
      <c r="A1283" t="s">
        <v>903</v>
      </c>
      <c r="B1283">
        <v>2011</v>
      </c>
      <c r="C1283" s="1">
        <v>300000</v>
      </c>
      <c r="D1283">
        <v>118700</v>
      </c>
      <c r="E1283" t="s">
        <v>14</v>
      </c>
      <c r="F1283" t="s">
        <v>25</v>
      </c>
      <c r="G1283" t="s">
        <v>12</v>
      </c>
      <c r="H1283" t="s">
        <v>126</v>
      </c>
      <c r="I1283">
        <f t="shared" si="160"/>
        <v>2296</v>
      </c>
      <c r="J1283">
        <f t="shared" si="161"/>
        <v>15</v>
      </c>
      <c r="K1283" t="str">
        <f t="shared" si="162"/>
        <v>budget</v>
      </c>
      <c r="L1283" s="1">
        <f t="shared" si="163"/>
        <v>453925.52439024393</v>
      </c>
      <c r="M1283" cm="1">
        <f t="array" ref="M1283">SUM(COUNTIF(E1283:E4859,{"Petrol","Diesel","CNG","LPG","Electric"}))</f>
        <v>2296</v>
      </c>
      <c r="N1283">
        <f t="shared" si="164"/>
        <v>2296</v>
      </c>
      <c r="O1283" cm="1">
        <f t="array" ref="O1283">SUM(COUNTIF(F1283:F4859,{"Individual","Dealer","Trustmark Dealer"}))</f>
        <v>2296</v>
      </c>
      <c r="P1283">
        <f t="shared" si="165"/>
        <v>1576</v>
      </c>
      <c r="Q1283">
        <f t="shared" si="166"/>
        <v>0.6019163763066202</v>
      </c>
      <c r="R1283" s="16">
        <f t="shared" si="167"/>
        <v>1194702.7925725135</v>
      </c>
    </row>
    <row r="1284" spans="1:18" x14ac:dyDescent="0.3">
      <c r="A1284" t="s">
        <v>904</v>
      </c>
      <c r="B1284">
        <v>2015</v>
      </c>
      <c r="C1284" s="1">
        <v>434999</v>
      </c>
      <c r="D1284">
        <v>40000</v>
      </c>
      <c r="E1284" t="s">
        <v>10</v>
      </c>
      <c r="F1284" t="s">
        <v>25</v>
      </c>
      <c r="G1284" t="s">
        <v>19</v>
      </c>
      <c r="H1284" t="s">
        <v>126</v>
      </c>
      <c r="I1284">
        <f t="shared" si="160"/>
        <v>2295</v>
      </c>
      <c r="J1284">
        <f t="shared" si="161"/>
        <v>11</v>
      </c>
      <c r="K1284" t="str">
        <f t="shared" si="162"/>
        <v>budget</v>
      </c>
      <c r="L1284" s="1">
        <f t="shared" si="163"/>
        <v>453992.59433551197</v>
      </c>
      <c r="M1284" cm="1">
        <f t="array" ref="M1284">SUM(COUNTIF(E1284:E4860,{"Petrol","Diesel","CNG","LPG","Electric"}))</f>
        <v>2295</v>
      </c>
      <c r="N1284">
        <f t="shared" si="164"/>
        <v>2295</v>
      </c>
      <c r="O1284" cm="1">
        <f t="array" ref="O1284">SUM(COUNTIF(F1284:F4860,{"Individual","Dealer","Trustmark Dealer"}))</f>
        <v>2295</v>
      </c>
      <c r="P1284">
        <f t="shared" si="165"/>
        <v>1575</v>
      </c>
      <c r="Q1284">
        <f t="shared" si="166"/>
        <v>0.60217864923747277</v>
      </c>
      <c r="R1284" s="16">
        <f t="shared" si="167"/>
        <v>1194943.5396543734</v>
      </c>
    </row>
    <row r="1285" spans="1:18" x14ac:dyDescent="0.3">
      <c r="A1285" t="s">
        <v>905</v>
      </c>
      <c r="B1285">
        <v>2004</v>
      </c>
      <c r="C1285" s="1">
        <v>225000</v>
      </c>
      <c r="D1285">
        <v>223660</v>
      </c>
      <c r="E1285" t="s">
        <v>14</v>
      </c>
      <c r="F1285" t="s">
        <v>25</v>
      </c>
      <c r="G1285" t="s">
        <v>19</v>
      </c>
      <c r="H1285" t="s">
        <v>154</v>
      </c>
      <c r="I1285">
        <f t="shared" si="160"/>
        <v>2294</v>
      </c>
      <c r="J1285">
        <f t="shared" si="161"/>
        <v>22</v>
      </c>
      <c r="K1285" t="str">
        <f t="shared" si="162"/>
        <v>budget</v>
      </c>
      <c r="L1285" s="1">
        <f t="shared" si="163"/>
        <v>454000.87401918048</v>
      </c>
      <c r="M1285" cm="1">
        <f t="array" ref="M1285">SUM(COUNTIF(E1285:E4861,{"Petrol","Diesel","CNG","LPG","Electric"}))</f>
        <v>2294</v>
      </c>
      <c r="N1285">
        <f t="shared" si="164"/>
        <v>2294</v>
      </c>
      <c r="O1285" cm="1">
        <f t="array" ref="O1285">SUM(COUNTIF(F1285:F4861,{"Individual","Dealer","Trustmark Dealer"}))</f>
        <v>2294</v>
      </c>
      <c r="P1285">
        <f t="shared" si="165"/>
        <v>1574</v>
      </c>
      <c r="Q1285">
        <f t="shared" si="166"/>
        <v>0.60244115082824756</v>
      </c>
      <c r="R1285" s="16">
        <f t="shared" si="167"/>
        <v>1194847.4672114886</v>
      </c>
    </row>
    <row r="1286" spans="1:18" x14ac:dyDescent="0.3">
      <c r="A1286" t="s">
        <v>906</v>
      </c>
      <c r="B1286">
        <v>2006</v>
      </c>
      <c r="C1286" s="1">
        <v>160000</v>
      </c>
      <c r="D1286">
        <v>140000</v>
      </c>
      <c r="E1286" t="s">
        <v>10</v>
      </c>
      <c r="F1286" t="s">
        <v>25</v>
      </c>
      <c r="G1286" t="s">
        <v>12</v>
      </c>
      <c r="H1286" t="s">
        <v>126</v>
      </c>
      <c r="I1286">
        <f t="shared" si="160"/>
        <v>2293</v>
      </c>
      <c r="J1286">
        <f t="shared" si="161"/>
        <v>20</v>
      </c>
      <c r="K1286" t="str">
        <f t="shared" si="162"/>
        <v>budget</v>
      </c>
      <c r="L1286" s="1">
        <f t="shared" si="163"/>
        <v>454100.74356737896</v>
      </c>
      <c r="M1286" cm="1">
        <f t="array" ref="M1286">SUM(COUNTIF(E1286:E4862,{"Petrol","Diesel","CNG","LPG","Electric"}))</f>
        <v>2293</v>
      </c>
      <c r="N1286">
        <f t="shared" si="164"/>
        <v>2293</v>
      </c>
      <c r="O1286" cm="1">
        <f t="array" ref="O1286">SUM(COUNTIF(F1286:F4862,{"Individual","Dealer","Trustmark Dealer"}))</f>
        <v>2293</v>
      </c>
      <c r="P1286">
        <f t="shared" si="165"/>
        <v>1573</v>
      </c>
      <c r="Q1286">
        <f t="shared" si="166"/>
        <v>0.60270388137810726</v>
      </c>
      <c r="R1286" s="16">
        <f t="shared" si="167"/>
        <v>1195153.4532684253</v>
      </c>
    </row>
    <row r="1287" spans="1:18" x14ac:dyDescent="0.3">
      <c r="A1287" t="s">
        <v>907</v>
      </c>
      <c r="B1287">
        <v>2020</v>
      </c>
      <c r="C1287" s="1">
        <v>600000</v>
      </c>
      <c r="D1287">
        <v>5000</v>
      </c>
      <c r="E1287" t="s">
        <v>10</v>
      </c>
      <c r="F1287" t="s">
        <v>25</v>
      </c>
      <c r="G1287" t="s">
        <v>12</v>
      </c>
      <c r="H1287" t="s">
        <v>121</v>
      </c>
      <c r="I1287">
        <f t="shared" si="160"/>
        <v>2292</v>
      </c>
      <c r="J1287">
        <f t="shared" si="161"/>
        <v>6</v>
      </c>
      <c r="K1287" t="str">
        <f t="shared" si="162"/>
        <v>medium</v>
      </c>
      <c r="L1287" s="1">
        <f t="shared" si="163"/>
        <v>454229.05977312388</v>
      </c>
      <c r="M1287" cm="1">
        <f t="array" ref="M1287">SUM(COUNTIF(E1287:E4863,{"Petrol","Diesel","CNG","LPG","Electric"}))</f>
        <v>2292</v>
      </c>
      <c r="N1287">
        <f t="shared" si="164"/>
        <v>2292</v>
      </c>
      <c r="O1287" cm="1">
        <f t="array" ref="O1287">SUM(COUNTIF(F1287:F4863,{"Individual","Dealer","Trustmark Dealer"}))</f>
        <v>2292</v>
      </c>
      <c r="P1287">
        <f t="shared" si="165"/>
        <v>1572</v>
      </c>
      <c r="Q1287">
        <f t="shared" si="166"/>
        <v>0.60296684118673649</v>
      </c>
      <c r="R1287" s="16">
        <f t="shared" si="167"/>
        <v>1195309.0354547659</v>
      </c>
    </row>
    <row r="1288" spans="1:18" x14ac:dyDescent="0.3">
      <c r="A1288" t="s">
        <v>908</v>
      </c>
      <c r="B1288">
        <v>2016</v>
      </c>
      <c r="C1288" s="1">
        <v>470000</v>
      </c>
      <c r="D1288">
        <v>100000</v>
      </c>
      <c r="E1288" t="s">
        <v>14</v>
      </c>
      <c r="F1288" t="s">
        <v>25</v>
      </c>
      <c r="G1288" t="s">
        <v>12</v>
      </c>
      <c r="H1288" t="s">
        <v>126</v>
      </c>
      <c r="I1288">
        <f t="shared" si="160"/>
        <v>2291</v>
      </c>
      <c r="J1288">
        <f t="shared" si="161"/>
        <v>10</v>
      </c>
      <c r="K1288" t="str">
        <f t="shared" si="162"/>
        <v>budget</v>
      </c>
      <c r="L1288" s="1">
        <f t="shared" si="163"/>
        <v>454165.43212570931</v>
      </c>
      <c r="M1288" cm="1">
        <f t="array" ref="M1288">SUM(COUNTIF(E1288:E4864,{"Petrol","Diesel","CNG","LPG","Electric"}))</f>
        <v>2291</v>
      </c>
      <c r="N1288">
        <f t="shared" si="164"/>
        <v>2291</v>
      </c>
      <c r="O1288" cm="1">
        <f t="array" ref="O1288">SUM(COUNTIF(F1288:F4864,{"Individual","Dealer","Trustmark Dealer"}))</f>
        <v>2291</v>
      </c>
      <c r="P1288">
        <f t="shared" si="165"/>
        <v>1572</v>
      </c>
      <c r="Q1288">
        <f t="shared" si="166"/>
        <v>0.60279353993889129</v>
      </c>
      <c r="R1288" s="16">
        <f t="shared" si="167"/>
        <v>1195061.6031263242</v>
      </c>
    </row>
    <row r="1289" spans="1:18" x14ac:dyDescent="0.3">
      <c r="A1289" t="s">
        <v>644</v>
      </c>
      <c r="B1289">
        <v>2011</v>
      </c>
      <c r="C1289" s="1">
        <v>300000</v>
      </c>
      <c r="D1289">
        <v>100000</v>
      </c>
      <c r="E1289" t="s">
        <v>10</v>
      </c>
      <c r="F1289" t="s">
        <v>25</v>
      </c>
      <c r="G1289" t="s">
        <v>12</v>
      </c>
      <c r="H1289" t="s">
        <v>126</v>
      </c>
      <c r="I1289">
        <f t="shared" si="160"/>
        <v>2290</v>
      </c>
      <c r="J1289">
        <f t="shared" si="161"/>
        <v>15</v>
      </c>
      <c r="K1289" t="str">
        <f t="shared" si="162"/>
        <v>budget</v>
      </c>
      <c r="L1289" s="1">
        <f t="shared" si="163"/>
        <v>454158.51746724889</v>
      </c>
      <c r="M1289" cm="1">
        <f t="array" ref="M1289">SUM(COUNTIF(E1289:E4865,{"Petrol","Diesel","CNG","LPG","Electric"}))</f>
        <v>2290</v>
      </c>
      <c r="N1289">
        <f t="shared" si="164"/>
        <v>2290</v>
      </c>
      <c r="O1289" cm="1">
        <f t="array" ref="O1289">SUM(COUNTIF(F1289:F4865,{"Individual","Dealer","Trustmark Dealer"}))</f>
        <v>2290</v>
      </c>
      <c r="P1289">
        <f t="shared" si="165"/>
        <v>1572</v>
      </c>
      <c r="Q1289">
        <f t="shared" si="166"/>
        <v>0.60305676855895196</v>
      </c>
      <c r="R1289" s="16">
        <f t="shared" si="167"/>
        <v>1195156.1808546397</v>
      </c>
    </row>
    <row r="1290" spans="1:18" x14ac:dyDescent="0.3">
      <c r="A1290" t="s">
        <v>226</v>
      </c>
      <c r="B1290">
        <v>2018</v>
      </c>
      <c r="C1290" s="1">
        <v>600000</v>
      </c>
      <c r="D1290">
        <v>2000</v>
      </c>
      <c r="E1290" t="s">
        <v>10</v>
      </c>
      <c r="F1290" t="s">
        <v>25</v>
      </c>
      <c r="G1290" t="s">
        <v>12</v>
      </c>
      <c r="H1290" t="s">
        <v>121</v>
      </c>
      <c r="I1290">
        <f t="shared" si="160"/>
        <v>2289</v>
      </c>
      <c r="J1290">
        <f t="shared" si="161"/>
        <v>8</v>
      </c>
      <c r="K1290" t="str">
        <f t="shared" si="162"/>
        <v>medium</v>
      </c>
      <c r="L1290" s="1">
        <f t="shared" si="163"/>
        <v>454225.86500655307</v>
      </c>
      <c r="M1290" cm="1">
        <f t="array" ref="M1290">SUM(COUNTIF(E1290:E4866,{"Petrol","Diesel","CNG","LPG","Electric"}))</f>
        <v>2289</v>
      </c>
      <c r="N1290">
        <f t="shared" si="164"/>
        <v>2289</v>
      </c>
      <c r="O1290" cm="1">
        <f t="array" ref="O1290">SUM(COUNTIF(F1290:F4866,{"Individual","Dealer","Trustmark Dealer"}))</f>
        <v>2289</v>
      </c>
      <c r="P1290">
        <f t="shared" si="165"/>
        <v>1571</v>
      </c>
      <c r="Q1290">
        <f t="shared" si="166"/>
        <v>0.60332022717343814</v>
      </c>
      <c r="R1290" s="16">
        <f t="shared" si="167"/>
        <v>1195183.5238797241</v>
      </c>
    </row>
    <row r="1291" spans="1:18" x14ac:dyDescent="0.3">
      <c r="A1291" t="s">
        <v>909</v>
      </c>
      <c r="B1291">
        <v>2020</v>
      </c>
      <c r="C1291" s="1">
        <v>640000</v>
      </c>
      <c r="D1291">
        <v>4000</v>
      </c>
      <c r="E1291" t="s">
        <v>10</v>
      </c>
      <c r="F1291" t="s">
        <v>25</v>
      </c>
      <c r="G1291" t="s">
        <v>19</v>
      </c>
      <c r="H1291" t="s">
        <v>121</v>
      </c>
      <c r="I1291">
        <f t="shared" si="160"/>
        <v>2288</v>
      </c>
      <c r="J1291">
        <f t="shared" si="161"/>
        <v>6</v>
      </c>
      <c r="K1291" t="str">
        <f t="shared" si="162"/>
        <v>medium</v>
      </c>
      <c r="L1291" s="1">
        <f t="shared" si="163"/>
        <v>454162.15253496502</v>
      </c>
      <c r="M1291" cm="1">
        <f t="array" ref="M1291">SUM(COUNTIF(E1291:E4867,{"Petrol","Diesel","CNG","LPG","Electric"}))</f>
        <v>2288</v>
      </c>
      <c r="N1291">
        <f t="shared" si="164"/>
        <v>2288</v>
      </c>
      <c r="O1291" cm="1">
        <f t="array" ref="O1291">SUM(COUNTIF(F1291:F4867,{"Individual","Dealer","Trustmark Dealer"}))</f>
        <v>2288</v>
      </c>
      <c r="P1291">
        <f t="shared" si="165"/>
        <v>1571</v>
      </c>
      <c r="Q1291">
        <f t="shared" si="166"/>
        <v>0.60314685314685312</v>
      </c>
      <c r="R1291" s="16">
        <f t="shared" si="167"/>
        <v>1194935.4350279029</v>
      </c>
    </row>
    <row r="1292" spans="1:18" x14ac:dyDescent="0.3">
      <c r="A1292" t="s">
        <v>172</v>
      </c>
      <c r="B1292">
        <v>2006</v>
      </c>
      <c r="C1292" s="1">
        <v>50000</v>
      </c>
      <c r="D1292">
        <v>120000</v>
      </c>
      <c r="E1292" t="s">
        <v>14</v>
      </c>
      <c r="F1292" t="s">
        <v>25</v>
      </c>
      <c r="G1292" t="s">
        <v>12</v>
      </c>
      <c r="H1292" t="s">
        <v>151</v>
      </c>
      <c r="I1292">
        <f t="shared" si="160"/>
        <v>2287</v>
      </c>
      <c r="J1292">
        <f t="shared" si="161"/>
        <v>20</v>
      </c>
      <c r="K1292" t="str">
        <f t="shared" si="162"/>
        <v>budget</v>
      </c>
      <c r="L1292" s="1">
        <f t="shared" si="163"/>
        <v>454080.89418452122</v>
      </c>
      <c r="M1292" cm="1">
        <f t="array" ref="M1292">SUM(COUNTIF(E1292:E4868,{"Petrol","Diesel","CNG","LPG","Electric"}))</f>
        <v>2287</v>
      </c>
      <c r="N1292">
        <f t="shared" si="164"/>
        <v>2287</v>
      </c>
      <c r="O1292" cm="1">
        <f t="array" ref="O1292">SUM(COUNTIF(F1292:F4868,{"Individual","Dealer","Trustmark Dealer"}))</f>
        <v>2287</v>
      </c>
      <c r="P1292">
        <f t="shared" si="165"/>
        <v>1571</v>
      </c>
      <c r="Q1292">
        <f t="shared" si="166"/>
        <v>0.60297332750327937</v>
      </c>
      <c r="R1292" s="16">
        <f t="shared" si="167"/>
        <v>1194650.1254245162</v>
      </c>
    </row>
    <row r="1293" spans="1:18" x14ac:dyDescent="0.3">
      <c r="A1293" t="s">
        <v>910</v>
      </c>
      <c r="B1293">
        <v>2015</v>
      </c>
      <c r="C1293" s="1">
        <v>600000</v>
      </c>
      <c r="D1293">
        <v>35000</v>
      </c>
      <c r="E1293" t="s">
        <v>10</v>
      </c>
      <c r="F1293" t="s">
        <v>25</v>
      </c>
      <c r="G1293" t="s">
        <v>12</v>
      </c>
      <c r="H1293" t="s">
        <v>121</v>
      </c>
      <c r="I1293">
        <f t="shared" si="160"/>
        <v>2286</v>
      </c>
      <c r="J1293">
        <f t="shared" si="161"/>
        <v>11</v>
      </c>
      <c r="K1293" t="str">
        <f t="shared" si="162"/>
        <v>medium</v>
      </c>
      <c r="L1293" s="1">
        <f t="shared" si="163"/>
        <v>454257.65748031496</v>
      </c>
      <c r="M1293" cm="1">
        <f t="array" ref="M1293">SUM(COUNTIF(E1293:E4869,{"Petrol","Diesel","CNG","LPG","Electric"}))</f>
        <v>2286</v>
      </c>
      <c r="N1293">
        <f t="shared" si="164"/>
        <v>2286</v>
      </c>
      <c r="O1293" cm="1">
        <f t="array" ref="O1293">SUM(COUNTIF(F1293:F4869,{"Individual","Dealer","Trustmark Dealer"}))</f>
        <v>2286</v>
      </c>
      <c r="P1293">
        <f t="shared" si="165"/>
        <v>1570</v>
      </c>
      <c r="Q1293">
        <f t="shared" si="166"/>
        <v>0.60323709536307957</v>
      </c>
      <c r="R1293" s="16">
        <f t="shared" si="167"/>
        <v>1195108.503287426</v>
      </c>
    </row>
    <row r="1294" spans="1:18" x14ac:dyDescent="0.3">
      <c r="A1294" t="s">
        <v>550</v>
      </c>
      <c r="B1294">
        <v>2014</v>
      </c>
      <c r="C1294" s="1">
        <v>290000</v>
      </c>
      <c r="D1294">
        <v>29000</v>
      </c>
      <c r="E1294" t="s">
        <v>257</v>
      </c>
      <c r="F1294" t="s">
        <v>25</v>
      </c>
      <c r="G1294" t="s">
        <v>12</v>
      </c>
      <c r="H1294" t="s">
        <v>121</v>
      </c>
      <c r="I1294">
        <f t="shared" si="160"/>
        <v>2285</v>
      </c>
      <c r="J1294">
        <f t="shared" si="161"/>
        <v>12</v>
      </c>
      <c r="K1294" t="str">
        <f t="shared" si="162"/>
        <v>budget</v>
      </c>
      <c r="L1294" s="1">
        <f t="shared" si="163"/>
        <v>454193.87527352298</v>
      </c>
      <c r="M1294" cm="1">
        <f t="array" ref="M1294">SUM(COUNTIF(E1294:E4870,{"Petrol","Diesel","CNG","LPG","Electric"}))</f>
        <v>2285</v>
      </c>
      <c r="N1294">
        <f t="shared" si="164"/>
        <v>2285</v>
      </c>
      <c r="O1294" cm="1">
        <f t="array" ref="O1294">SUM(COUNTIF(F1294:F4870,{"Individual","Dealer","Trustmark Dealer"}))</f>
        <v>2285</v>
      </c>
      <c r="P1294">
        <f t="shared" si="165"/>
        <v>1569</v>
      </c>
      <c r="Q1294">
        <f t="shared" si="166"/>
        <v>0.60306345733041578</v>
      </c>
      <c r="R1294" s="16">
        <f t="shared" si="167"/>
        <v>1194859.4672634259</v>
      </c>
    </row>
    <row r="1295" spans="1:18" x14ac:dyDescent="0.3">
      <c r="A1295" t="s">
        <v>910</v>
      </c>
      <c r="B1295">
        <v>2015</v>
      </c>
      <c r="C1295" s="1">
        <v>600000</v>
      </c>
      <c r="D1295">
        <v>30000</v>
      </c>
      <c r="E1295" t="s">
        <v>10</v>
      </c>
      <c r="F1295" t="s">
        <v>25</v>
      </c>
      <c r="G1295" t="s">
        <v>12</v>
      </c>
      <c r="H1295" t="s">
        <v>121</v>
      </c>
      <c r="I1295">
        <f t="shared" si="160"/>
        <v>2284</v>
      </c>
      <c r="J1295">
        <f t="shared" si="161"/>
        <v>11</v>
      </c>
      <c r="K1295" t="str">
        <f t="shared" si="162"/>
        <v>medium</v>
      </c>
      <c r="L1295" s="1">
        <f t="shared" si="163"/>
        <v>454265.7640105079</v>
      </c>
      <c r="M1295" cm="1">
        <f t="array" ref="M1295">SUM(COUNTIF(E1295:E4871,{"Petrol","Diesel","CNG","LPG","Electric"}))</f>
        <v>2284</v>
      </c>
      <c r="N1295">
        <f t="shared" si="164"/>
        <v>2284</v>
      </c>
      <c r="O1295" cm="1">
        <f t="array" ref="O1295">SUM(COUNTIF(F1295:F4871,{"Individual","Dealer","Trustmark Dealer"}))</f>
        <v>2284</v>
      </c>
      <c r="P1295">
        <f t="shared" si="165"/>
        <v>1568</v>
      </c>
      <c r="Q1295">
        <f t="shared" si="166"/>
        <v>0.6028896672504378</v>
      </c>
      <c r="R1295" s="16">
        <f t="shared" si="167"/>
        <v>1194859.4672634259</v>
      </c>
    </row>
    <row r="1296" spans="1:18" x14ac:dyDescent="0.3">
      <c r="A1296" t="s">
        <v>911</v>
      </c>
      <c r="B1296">
        <v>2012</v>
      </c>
      <c r="C1296" s="1">
        <v>190000</v>
      </c>
      <c r="D1296">
        <v>120000</v>
      </c>
      <c r="E1296" t="s">
        <v>14</v>
      </c>
      <c r="F1296" t="s">
        <v>25</v>
      </c>
      <c r="G1296" t="s">
        <v>12</v>
      </c>
      <c r="H1296" t="s">
        <v>121</v>
      </c>
      <c r="I1296">
        <f t="shared" si="160"/>
        <v>2283</v>
      </c>
      <c r="J1296">
        <f t="shared" si="161"/>
        <v>14</v>
      </c>
      <c r="K1296" t="str">
        <f t="shared" si="162"/>
        <v>budget</v>
      </c>
      <c r="L1296" s="1">
        <f t="shared" si="163"/>
        <v>454201.92947875604</v>
      </c>
      <c r="M1296" cm="1">
        <f t="array" ref="M1296">SUM(COUNTIF(E1296:E4872,{"Petrol","Diesel","CNG","LPG","Electric"}))</f>
        <v>2283</v>
      </c>
      <c r="N1296">
        <f t="shared" si="164"/>
        <v>2283</v>
      </c>
      <c r="O1296" cm="1">
        <f t="array" ref="O1296">SUM(COUNTIF(F1296:F4872,{"Individual","Dealer","Trustmark Dealer"}))</f>
        <v>2283</v>
      </c>
      <c r="P1296">
        <f t="shared" si="165"/>
        <v>1567</v>
      </c>
      <c r="Q1296">
        <f t="shared" si="166"/>
        <v>0.60271572492334646</v>
      </c>
      <c r="R1296" s="16">
        <f t="shared" si="167"/>
        <v>1194609.9726095472</v>
      </c>
    </row>
    <row r="1297" spans="1:18" x14ac:dyDescent="0.3">
      <c r="A1297" t="s">
        <v>470</v>
      </c>
      <c r="B1297">
        <v>2008</v>
      </c>
      <c r="C1297" s="1">
        <v>160000</v>
      </c>
      <c r="D1297">
        <v>110000</v>
      </c>
      <c r="E1297" t="s">
        <v>10</v>
      </c>
      <c r="F1297" t="s">
        <v>25</v>
      </c>
      <c r="G1297" t="s">
        <v>12</v>
      </c>
      <c r="H1297" t="s">
        <v>154</v>
      </c>
      <c r="I1297">
        <f t="shared" si="160"/>
        <v>2282</v>
      </c>
      <c r="J1297">
        <f t="shared" si="161"/>
        <v>18</v>
      </c>
      <c r="K1297" t="str">
        <f t="shared" si="162"/>
        <v>budget</v>
      </c>
      <c r="L1297" s="1">
        <f t="shared" si="163"/>
        <v>454317.70595968451</v>
      </c>
      <c r="M1297" cm="1">
        <f t="array" ref="M1297">SUM(COUNTIF(E1297:E4873,{"Petrol","Diesel","CNG","LPG","Electric"}))</f>
        <v>2282</v>
      </c>
      <c r="N1297">
        <f t="shared" si="164"/>
        <v>2282</v>
      </c>
      <c r="O1297" cm="1">
        <f t="array" ref="O1297">SUM(COUNTIF(F1297:F4873,{"Individual","Dealer","Trustmark Dealer"}))</f>
        <v>2282</v>
      </c>
      <c r="P1297">
        <f t="shared" si="165"/>
        <v>1566</v>
      </c>
      <c r="Q1297">
        <f t="shared" si="166"/>
        <v>0.60254163014899209</v>
      </c>
      <c r="R1297" s="16">
        <f t="shared" si="167"/>
        <v>1194947.8277304517</v>
      </c>
    </row>
    <row r="1298" spans="1:18" x14ac:dyDescent="0.3">
      <c r="A1298" t="s">
        <v>275</v>
      </c>
      <c r="B1298">
        <v>2017</v>
      </c>
      <c r="C1298" s="1">
        <v>325000</v>
      </c>
      <c r="D1298">
        <v>15000</v>
      </c>
      <c r="E1298" t="s">
        <v>10</v>
      </c>
      <c r="F1298" t="s">
        <v>25</v>
      </c>
      <c r="G1298" t="s">
        <v>12</v>
      </c>
      <c r="H1298" t="s">
        <v>121</v>
      </c>
      <c r="I1298">
        <f t="shared" si="160"/>
        <v>2281</v>
      </c>
      <c r="J1298">
        <f t="shared" si="161"/>
        <v>9</v>
      </c>
      <c r="K1298" t="str">
        <f t="shared" si="162"/>
        <v>budget</v>
      </c>
      <c r="L1298" s="1">
        <f t="shared" si="163"/>
        <v>454446.73608066636</v>
      </c>
      <c r="M1298" cm="1">
        <f t="array" ref="M1298">SUM(COUNTIF(E1298:E4874,{"Petrol","Diesel","CNG","LPG","Electric"}))</f>
        <v>2281</v>
      </c>
      <c r="N1298">
        <f t="shared" si="164"/>
        <v>2281</v>
      </c>
      <c r="O1298" cm="1">
        <f t="array" ref="O1298">SUM(COUNTIF(F1298:F4874,{"Individual","Dealer","Trustmark Dealer"}))</f>
        <v>2281</v>
      </c>
      <c r="P1298">
        <f t="shared" si="165"/>
        <v>1565</v>
      </c>
      <c r="Q1298">
        <f t="shared" si="166"/>
        <v>0.60280578693555453</v>
      </c>
      <c r="R1298" s="16">
        <f t="shared" si="167"/>
        <v>1195103.4031325106</v>
      </c>
    </row>
    <row r="1299" spans="1:18" x14ac:dyDescent="0.3">
      <c r="A1299" t="s">
        <v>767</v>
      </c>
      <c r="B1299">
        <v>2006</v>
      </c>
      <c r="C1299" s="1">
        <v>200000</v>
      </c>
      <c r="D1299">
        <v>73756</v>
      </c>
      <c r="E1299" t="s">
        <v>14</v>
      </c>
      <c r="F1299" t="s">
        <v>25</v>
      </c>
      <c r="G1299" t="s">
        <v>12</v>
      </c>
      <c r="H1299" t="s">
        <v>121</v>
      </c>
      <c r="I1299">
        <f t="shared" si="160"/>
        <v>2280</v>
      </c>
      <c r="J1299">
        <f t="shared" si="161"/>
        <v>20</v>
      </c>
      <c r="K1299" t="str">
        <f t="shared" si="162"/>
        <v>budget</v>
      </c>
      <c r="L1299" s="1">
        <f t="shared" si="163"/>
        <v>454503.5109649123</v>
      </c>
      <c r="M1299" cm="1">
        <f t="array" ref="M1299">SUM(COUNTIF(E1299:E4875,{"Petrol","Diesel","CNG","LPG","Electric"}))</f>
        <v>2280</v>
      </c>
      <c r="N1299">
        <f t="shared" si="164"/>
        <v>2280</v>
      </c>
      <c r="O1299" cm="1">
        <f t="array" ref="O1299">SUM(COUNTIF(F1299:F4875,{"Individual","Dealer","Trustmark Dealer"}))</f>
        <v>2280</v>
      </c>
      <c r="P1299">
        <f t="shared" si="165"/>
        <v>1565</v>
      </c>
      <c r="Q1299">
        <f t="shared" si="166"/>
        <v>0.60263157894736841</v>
      </c>
      <c r="R1299" s="16">
        <f t="shared" si="167"/>
        <v>1195107.0515519166</v>
      </c>
    </row>
    <row r="1300" spans="1:18" x14ac:dyDescent="0.3">
      <c r="A1300" t="s">
        <v>614</v>
      </c>
      <c r="B1300">
        <v>2018</v>
      </c>
      <c r="C1300" s="1">
        <v>2800000</v>
      </c>
      <c r="D1300">
        <v>40000</v>
      </c>
      <c r="E1300" t="s">
        <v>14</v>
      </c>
      <c r="F1300" t="s">
        <v>25</v>
      </c>
      <c r="G1300" t="s">
        <v>19</v>
      </c>
      <c r="H1300" t="s">
        <v>121</v>
      </c>
      <c r="I1300">
        <f t="shared" si="160"/>
        <v>2279</v>
      </c>
      <c r="J1300">
        <f t="shared" si="161"/>
        <v>8</v>
      </c>
      <c r="K1300" t="str">
        <f t="shared" si="162"/>
        <v>premimum</v>
      </c>
      <c r="L1300" s="1">
        <f t="shared" si="163"/>
        <v>454615.18429135584</v>
      </c>
      <c r="M1300" cm="1">
        <f t="array" ref="M1300">SUM(COUNTIF(E1300:E4876,{"Petrol","Diesel","CNG","LPG","Electric"}))</f>
        <v>2279</v>
      </c>
      <c r="N1300">
        <f t="shared" si="164"/>
        <v>2279</v>
      </c>
      <c r="O1300" cm="1">
        <f t="array" ref="O1300">SUM(COUNTIF(F1300:F4876,{"Individual","Dealer","Trustmark Dealer"}))</f>
        <v>2279</v>
      </c>
      <c r="P1300">
        <f t="shared" si="165"/>
        <v>1564</v>
      </c>
      <c r="Q1300">
        <f t="shared" si="166"/>
        <v>0.60245721807810448</v>
      </c>
      <c r="R1300" s="16">
        <f t="shared" si="167"/>
        <v>1195436.819691244</v>
      </c>
    </row>
    <row r="1301" spans="1:18" x14ac:dyDescent="0.3">
      <c r="A1301" t="s">
        <v>240</v>
      </c>
      <c r="B1301">
        <v>2011</v>
      </c>
      <c r="C1301" s="1">
        <v>125000</v>
      </c>
      <c r="D1301">
        <v>60000</v>
      </c>
      <c r="E1301" t="s">
        <v>10</v>
      </c>
      <c r="F1301" t="s">
        <v>25</v>
      </c>
      <c r="G1301" t="s">
        <v>12</v>
      </c>
      <c r="H1301" t="s">
        <v>154</v>
      </c>
      <c r="I1301">
        <f t="shared" si="160"/>
        <v>2278</v>
      </c>
      <c r="J1301">
        <f t="shared" si="161"/>
        <v>15</v>
      </c>
      <c r="K1301" t="str">
        <f t="shared" si="162"/>
        <v>budget</v>
      </c>
      <c r="L1301" s="1">
        <f t="shared" si="163"/>
        <v>453585.60359964881</v>
      </c>
      <c r="M1301" cm="1">
        <f t="array" ref="M1301">SUM(COUNTIF(E1301:E4877,{"Petrol","Diesel","CNG","LPG","Electric"}))</f>
        <v>2278</v>
      </c>
      <c r="N1301">
        <f t="shared" si="164"/>
        <v>2278</v>
      </c>
      <c r="O1301" cm="1">
        <f t="array" ref="O1301">SUM(COUNTIF(F1301:F4877,{"Individual","Dealer","Trustmark Dealer"}))</f>
        <v>2278</v>
      </c>
      <c r="P1301">
        <f t="shared" si="165"/>
        <v>1564</v>
      </c>
      <c r="Q1301">
        <f t="shared" si="166"/>
        <v>0.6022827041264267</v>
      </c>
      <c r="R1301" s="16">
        <f t="shared" si="167"/>
        <v>1193510.2159002579</v>
      </c>
    </row>
    <row r="1302" spans="1:18" x14ac:dyDescent="0.3">
      <c r="A1302" t="s">
        <v>668</v>
      </c>
      <c r="B1302">
        <v>2008</v>
      </c>
      <c r="C1302" s="1">
        <v>155000</v>
      </c>
      <c r="D1302">
        <v>60000</v>
      </c>
      <c r="E1302" t="s">
        <v>10</v>
      </c>
      <c r="F1302" t="s">
        <v>25</v>
      </c>
      <c r="G1302" t="s">
        <v>12</v>
      </c>
      <c r="H1302" t="s">
        <v>151</v>
      </c>
      <c r="I1302">
        <f t="shared" si="160"/>
        <v>2277</v>
      </c>
      <c r="J1302">
        <f t="shared" si="161"/>
        <v>18</v>
      </c>
      <c r="K1302" t="str">
        <f t="shared" si="162"/>
        <v>budget</v>
      </c>
      <c r="L1302" s="1">
        <f t="shared" si="163"/>
        <v>453729.90996925777</v>
      </c>
      <c r="M1302" cm="1">
        <f t="array" ref="M1302">SUM(COUNTIF(E1302:E4878,{"Petrol","Diesel","CNG","LPG","Electric"}))</f>
        <v>2277</v>
      </c>
      <c r="N1302">
        <f t="shared" si="164"/>
        <v>2277</v>
      </c>
      <c r="O1302" cm="1">
        <f t="array" ref="O1302">SUM(COUNTIF(F1302:F4878,{"Individual","Dealer","Trustmark Dealer"}))</f>
        <v>2277</v>
      </c>
      <c r="P1302">
        <f t="shared" si="165"/>
        <v>1563</v>
      </c>
      <c r="Q1302">
        <f t="shared" si="166"/>
        <v>0.60254721124286337</v>
      </c>
      <c r="R1302" s="16">
        <f t="shared" si="167"/>
        <v>1193698.5432641134</v>
      </c>
    </row>
    <row r="1303" spans="1:18" x14ac:dyDescent="0.3">
      <c r="A1303" t="s">
        <v>249</v>
      </c>
      <c r="B1303">
        <v>2015</v>
      </c>
      <c r="C1303" s="1">
        <v>550000</v>
      </c>
      <c r="D1303">
        <v>90000</v>
      </c>
      <c r="E1303" t="s">
        <v>14</v>
      </c>
      <c r="F1303" t="s">
        <v>25</v>
      </c>
      <c r="G1303" t="s">
        <v>12</v>
      </c>
      <c r="H1303" t="s">
        <v>121</v>
      </c>
      <c r="I1303">
        <f t="shared" si="160"/>
        <v>2276</v>
      </c>
      <c r="J1303">
        <f t="shared" si="161"/>
        <v>11</v>
      </c>
      <c r="K1303" t="str">
        <f t="shared" si="162"/>
        <v>medium</v>
      </c>
      <c r="L1303" s="1">
        <f t="shared" si="163"/>
        <v>453861.16212653776</v>
      </c>
      <c r="M1303" cm="1">
        <f t="array" ref="M1303">SUM(COUNTIF(E1303:E4879,{"Petrol","Diesel","CNG","LPG","Electric"}))</f>
        <v>2276</v>
      </c>
      <c r="N1303">
        <f t="shared" si="164"/>
        <v>2276</v>
      </c>
      <c r="O1303" cm="1">
        <f t="array" ref="O1303">SUM(COUNTIF(F1303:F4879,{"Individual","Dealer","Trustmark Dealer"}))</f>
        <v>2276</v>
      </c>
      <c r="P1303">
        <f t="shared" si="165"/>
        <v>1562</v>
      </c>
      <c r="Q1303">
        <f t="shared" si="166"/>
        <v>0.60281195079086114</v>
      </c>
      <c r="R1303" s="16">
        <f t="shared" si="167"/>
        <v>1193859.4923051661</v>
      </c>
    </row>
    <row r="1304" spans="1:18" x14ac:dyDescent="0.3">
      <c r="A1304" t="s">
        <v>912</v>
      </c>
      <c r="B1304">
        <v>2009</v>
      </c>
      <c r="C1304" s="1">
        <v>130000</v>
      </c>
      <c r="D1304">
        <v>70000</v>
      </c>
      <c r="E1304" t="s">
        <v>10</v>
      </c>
      <c r="F1304" t="s">
        <v>25</v>
      </c>
      <c r="G1304" t="s">
        <v>12</v>
      </c>
      <c r="H1304" t="s">
        <v>151</v>
      </c>
      <c r="I1304">
        <f t="shared" si="160"/>
        <v>2275</v>
      </c>
      <c r="J1304">
        <f t="shared" si="161"/>
        <v>17</v>
      </c>
      <c r="K1304" t="str">
        <f t="shared" si="162"/>
        <v>budget</v>
      </c>
      <c r="L1304" s="1">
        <f t="shared" si="163"/>
        <v>453818.9032967033</v>
      </c>
      <c r="M1304" cm="1">
        <f t="array" ref="M1304">SUM(COUNTIF(E1304:E4880,{"Petrol","Diesel","CNG","LPG","Electric"}))</f>
        <v>2275</v>
      </c>
      <c r="N1304">
        <f t="shared" si="164"/>
        <v>2275</v>
      </c>
      <c r="O1304" cm="1">
        <f t="array" ref="O1304">SUM(COUNTIF(F1304:F4880,{"Individual","Dealer","Trustmark Dealer"}))</f>
        <v>2275</v>
      </c>
      <c r="P1304">
        <f t="shared" si="165"/>
        <v>1561</v>
      </c>
      <c r="Q1304">
        <f t="shared" si="166"/>
        <v>0.60263736263736267</v>
      </c>
      <c r="R1304" s="16">
        <f t="shared" si="167"/>
        <v>1193884.3627039439</v>
      </c>
    </row>
    <row r="1305" spans="1:18" x14ac:dyDescent="0.3">
      <c r="A1305" t="s">
        <v>120</v>
      </c>
      <c r="B1305">
        <v>2002</v>
      </c>
      <c r="C1305" s="1">
        <v>80000</v>
      </c>
      <c r="D1305">
        <v>70000</v>
      </c>
      <c r="E1305" t="s">
        <v>10</v>
      </c>
      <c r="F1305" t="s">
        <v>25</v>
      </c>
      <c r="G1305" t="s">
        <v>12</v>
      </c>
      <c r="H1305" t="s">
        <v>126</v>
      </c>
      <c r="I1305">
        <f t="shared" si="160"/>
        <v>2274</v>
      </c>
      <c r="J1305">
        <f t="shared" si="161"/>
        <v>24</v>
      </c>
      <c r="K1305" t="str">
        <f t="shared" si="162"/>
        <v>budget</v>
      </c>
      <c r="L1305" s="1">
        <f t="shared" si="163"/>
        <v>453961.30386983289</v>
      </c>
      <c r="M1305" cm="1">
        <f t="array" ref="M1305">SUM(COUNTIF(E1305:E4881,{"Petrol","Diesel","CNG","LPG","Electric"}))</f>
        <v>2274</v>
      </c>
      <c r="N1305">
        <f t="shared" si="164"/>
        <v>2274</v>
      </c>
      <c r="O1305" cm="1">
        <f t="array" ref="O1305">SUM(COUNTIF(F1305:F4881,{"Individual","Dealer","Trustmark Dealer"}))</f>
        <v>2274</v>
      </c>
      <c r="P1305">
        <f t="shared" si="165"/>
        <v>1560</v>
      </c>
      <c r="Q1305">
        <f t="shared" si="166"/>
        <v>0.6029023746701847</v>
      </c>
      <c r="R1305" s="16">
        <f t="shared" si="167"/>
        <v>1194068.736257561</v>
      </c>
    </row>
    <row r="1306" spans="1:18" x14ac:dyDescent="0.3">
      <c r="A1306" t="s">
        <v>913</v>
      </c>
      <c r="B1306">
        <v>2015</v>
      </c>
      <c r="C1306" s="1">
        <v>500000</v>
      </c>
      <c r="D1306">
        <v>80000</v>
      </c>
      <c r="E1306" t="s">
        <v>14</v>
      </c>
      <c r="F1306" t="s">
        <v>25</v>
      </c>
      <c r="G1306" t="s">
        <v>12</v>
      </c>
      <c r="H1306" t="s">
        <v>126</v>
      </c>
      <c r="I1306">
        <f t="shared" si="160"/>
        <v>2273</v>
      </c>
      <c r="J1306">
        <f t="shared" si="161"/>
        <v>11</v>
      </c>
      <c r="K1306" t="str">
        <f t="shared" si="162"/>
        <v>budget</v>
      </c>
      <c r="L1306" s="1">
        <f t="shared" si="163"/>
        <v>454125.82710074791</v>
      </c>
      <c r="M1306" cm="1">
        <f t="array" ref="M1306">SUM(COUNTIF(E1306:E4882,{"Petrol","Diesel","CNG","LPG","Electric"}))</f>
        <v>2273</v>
      </c>
      <c r="N1306">
        <f t="shared" si="164"/>
        <v>2273</v>
      </c>
      <c r="O1306" cm="1">
        <f t="array" ref="O1306">SUM(COUNTIF(F1306:F4882,{"Individual","Dealer","Trustmark Dealer"}))</f>
        <v>2273</v>
      </c>
      <c r="P1306">
        <f t="shared" si="165"/>
        <v>1559</v>
      </c>
      <c r="Q1306">
        <f t="shared" si="166"/>
        <v>0.60316761988561374</v>
      </c>
      <c r="R1306" s="16">
        <f t="shared" si="167"/>
        <v>1194299.7475399813</v>
      </c>
    </row>
    <row r="1307" spans="1:18" x14ac:dyDescent="0.3">
      <c r="A1307" t="s">
        <v>914</v>
      </c>
      <c r="B1307">
        <v>2019</v>
      </c>
      <c r="C1307" s="1">
        <v>250000</v>
      </c>
      <c r="D1307">
        <v>27000</v>
      </c>
      <c r="E1307" t="s">
        <v>10</v>
      </c>
      <c r="F1307" t="s">
        <v>25</v>
      </c>
      <c r="G1307" t="s">
        <v>12</v>
      </c>
      <c r="H1307" t="s">
        <v>121</v>
      </c>
      <c r="I1307">
        <f t="shared" si="160"/>
        <v>2272</v>
      </c>
      <c r="J1307">
        <f t="shared" si="161"/>
        <v>7</v>
      </c>
      <c r="K1307" t="str">
        <f t="shared" si="162"/>
        <v>budget</v>
      </c>
      <c r="L1307" s="1">
        <f t="shared" si="163"/>
        <v>454105.63600352115</v>
      </c>
      <c r="M1307" cm="1">
        <f t="array" ref="M1307">SUM(COUNTIF(E1307:E4883,{"Petrol","Diesel","CNG","LPG","Electric"}))</f>
        <v>2272</v>
      </c>
      <c r="N1307">
        <f t="shared" si="164"/>
        <v>2272</v>
      </c>
      <c r="O1307" cm="1">
        <f t="array" ref="O1307">SUM(COUNTIF(F1307:F4883,{"Individual","Dealer","Trustmark Dealer"}))</f>
        <v>2272</v>
      </c>
      <c r="P1307">
        <f t="shared" si="165"/>
        <v>1558</v>
      </c>
      <c r="Q1307">
        <f t="shared" si="166"/>
        <v>0.60343309859154926</v>
      </c>
      <c r="R1307" s="16">
        <f t="shared" si="167"/>
        <v>1194368.1394524961</v>
      </c>
    </row>
    <row r="1308" spans="1:18" x14ac:dyDescent="0.3">
      <c r="A1308" t="s">
        <v>195</v>
      </c>
      <c r="B1308">
        <v>2012</v>
      </c>
      <c r="C1308" s="1">
        <v>580000</v>
      </c>
      <c r="D1308">
        <v>70000</v>
      </c>
      <c r="E1308" t="s">
        <v>14</v>
      </c>
      <c r="F1308" t="s">
        <v>25</v>
      </c>
      <c r="G1308" t="s">
        <v>12</v>
      </c>
      <c r="H1308" t="s">
        <v>121</v>
      </c>
      <c r="I1308">
        <f t="shared" si="160"/>
        <v>2271</v>
      </c>
      <c r="J1308">
        <f t="shared" si="161"/>
        <v>14</v>
      </c>
      <c r="K1308" t="str">
        <f t="shared" si="162"/>
        <v>medium</v>
      </c>
      <c r="L1308" s="1">
        <f t="shared" si="163"/>
        <v>454195.51078819903</v>
      </c>
      <c r="M1308" cm="1">
        <f t="array" ref="M1308">SUM(COUNTIF(E1308:E4884,{"Petrol","Diesel","CNG","LPG","Electric"}))</f>
        <v>2271</v>
      </c>
      <c r="N1308">
        <f t="shared" si="164"/>
        <v>2271</v>
      </c>
      <c r="O1308" cm="1">
        <f t="array" ref="O1308">SUM(COUNTIF(F1308:F4884,{"Individual","Dealer","Trustmark Dealer"}))</f>
        <v>2271</v>
      </c>
      <c r="P1308">
        <f t="shared" si="165"/>
        <v>1558</v>
      </c>
      <c r="Q1308">
        <f t="shared" si="166"/>
        <v>0.60325847644209596</v>
      </c>
      <c r="R1308" s="16">
        <f t="shared" si="167"/>
        <v>1194442.025639981</v>
      </c>
    </row>
    <row r="1309" spans="1:18" x14ac:dyDescent="0.3">
      <c r="A1309" t="s">
        <v>915</v>
      </c>
      <c r="B1309">
        <v>2002</v>
      </c>
      <c r="C1309" s="1">
        <v>60000</v>
      </c>
      <c r="D1309">
        <v>50000</v>
      </c>
      <c r="E1309" t="s">
        <v>10</v>
      </c>
      <c r="F1309" t="s">
        <v>25</v>
      </c>
      <c r="G1309" t="s">
        <v>12</v>
      </c>
      <c r="H1309" t="s">
        <v>121</v>
      </c>
      <c r="I1309">
        <f t="shared" si="160"/>
        <v>2270</v>
      </c>
      <c r="J1309">
        <f t="shared" si="161"/>
        <v>24</v>
      </c>
      <c r="K1309" t="str">
        <f t="shared" si="162"/>
        <v>budget</v>
      </c>
      <c r="L1309" s="1">
        <f t="shared" si="163"/>
        <v>454140.09030837007</v>
      </c>
      <c r="M1309" cm="1">
        <f t="array" ref="M1309">SUM(COUNTIF(E1309:E4885,{"Petrol","Diesel","CNG","LPG","Electric"}))</f>
        <v>2270</v>
      </c>
      <c r="N1309">
        <f t="shared" si="164"/>
        <v>2270</v>
      </c>
      <c r="O1309" cm="1">
        <f t="array" ref="O1309">SUM(COUNTIF(F1309:F4885,{"Individual","Dealer","Trustmark Dealer"}))</f>
        <v>2270</v>
      </c>
      <c r="P1309">
        <f t="shared" si="165"/>
        <v>1557</v>
      </c>
      <c r="Q1309">
        <f t="shared" si="166"/>
        <v>0.60308370044052861</v>
      </c>
      <c r="R1309" s="16">
        <f t="shared" si="167"/>
        <v>1194440.9108369385</v>
      </c>
    </row>
    <row r="1310" spans="1:18" x14ac:dyDescent="0.3">
      <c r="A1310" t="s">
        <v>174</v>
      </c>
      <c r="B1310">
        <v>2012</v>
      </c>
      <c r="C1310" s="1">
        <v>300000</v>
      </c>
      <c r="D1310">
        <v>185000</v>
      </c>
      <c r="E1310" t="s">
        <v>14</v>
      </c>
      <c r="F1310" t="s">
        <v>25</v>
      </c>
      <c r="G1310" t="s">
        <v>12</v>
      </c>
      <c r="H1310" t="s">
        <v>121</v>
      </c>
      <c r="I1310">
        <f t="shared" si="160"/>
        <v>2269</v>
      </c>
      <c r="J1310">
        <f t="shared" si="161"/>
        <v>14</v>
      </c>
      <c r="K1310" t="str">
        <f t="shared" si="162"/>
        <v>budget</v>
      </c>
      <c r="L1310" s="1">
        <f t="shared" si="163"/>
        <v>454313.79682679597</v>
      </c>
      <c r="M1310" cm="1">
        <f t="array" ref="M1310">SUM(COUNTIF(E1310:E4886,{"Petrol","Diesel","CNG","LPG","Electric"}))</f>
        <v>2269</v>
      </c>
      <c r="N1310">
        <f t="shared" si="164"/>
        <v>2269</v>
      </c>
      <c r="O1310" cm="1">
        <f t="array" ref="O1310">SUM(COUNTIF(F1310:F4886,{"Individual","Dealer","Trustmark Dealer"}))</f>
        <v>2269</v>
      </c>
      <c r="P1310">
        <f t="shared" si="165"/>
        <v>1556</v>
      </c>
      <c r="Q1310">
        <f t="shared" si="166"/>
        <v>0.60290877038342883</v>
      </c>
      <c r="R1310" s="16">
        <f t="shared" si="167"/>
        <v>1194691.1864236584</v>
      </c>
    </row>
    <row r="1311" spans="1:18" x14ac:dyDescent="0.3">
      <c r="A1311" t="s">
        <v>285</v>
      </c>
      <c r="B1311">
        <v>2014</v>
      </c>
      <c r="C1311" s="1">
        <v>200000</v>
      </c>
      <c r="D1311">
        <v>90000</v>
      </c>
      <c r="E1311" t="s">
        <v>14</v>
      </c>
      <c r="F1311" t="s">
        <v>25</v>
      </c>
      <c r="G1311" t="s">
        <v>12</v>
      </c>
      <c r="H1311" t="s">
        <v>126</v>
      </c>
      <c r="I1311">
        <f t="shared" si="160"/>
        <v>2268</v>
      </c>
      <c r="J1311">
        <f t="shared" si="161"/>
        <v>12</v>
      </c>
      <c r="K1311" t="str">
        <f t="shared" si="162"/>
        <v>budget</v>
      </c>
      <c r="L1311" s="1">
        <f t="shared" si="163"/>
        <v>454381.83641975309</v>
      </c>
      <c r="M1311" cm="1">
        <f t="array" ref="M1311">SUM(COUNTIF(E1311:E4887,{"Petrol","Diesel","CNG","LPG","Electric"}))</f>
        <v>2268</v>
      </c>
      <c r="N1311">
        <f t="shared" si="164"/>
        <v>2268</v>
      </c>
      <c r="O1311" cm="1">
        <f t="array" ref="O1311">SUM(COUNTIF(F1311:F4887,{"Individual","Dealer","Trustmark Dealer"}))</f>
        <v>2268</v>
      </c>
      <c r="P1311">
        <f t="shared" si="165"/>
        <v>1555</v>
      </c>
      <c r="Q1311">
        <f t="shared" si="166"/>
        <v>0.60273368606701938</v>
      </c>
      <c r="R1311" s="16">
        <f t="shared" si="167"/>
        <v>1194933.9721174748</v>
      </c>
    </row>
    <row r="1312" spans="1:18" x14ac:dyDescent="0.3">
      <c r="A1312" t="s">
        <v>916</v>
      </c>
      <c r="B1312">
        <v>2017</v>
      </c>
      <c r="C1312" s="1">
        <v>1200000</v>
      </c>
      <c r="D1312">
        <v>16400</v>
      </c>
      <c r="E1312" t="s">
        <v>14</v>
      </c>
      <c r="F1312" t="s">
        <v>25</v>
      </c>
      <c r="G1312" t="s">
        <v>12</v>
      </c>
      <c r="H1312" t="s">
        <v>121</v>
      </c>
      <c r="I1312">
        <f t="shared" si="160"/>
        <v>2267</v>
      </c>
      <c r="J1312">
        <f t="shared" si="161"/>
        <v>9</v>
      </c>
      <c r="K1312" t="str">
        <f t="shared" si="162"/>
        <v>premimum</v>
      </c>
      <c r="L1312" s="1">
        <f t="shared" si="163"/>
        <v>454494.04719894135</v>
      </c>
      <c r="M1312" cm="1">
        <f t="array" ref="M1312">SUM(COUNTIF(E1312:E4888,{"Petrol","Diesel","CNG","LPG","Electric"}))</f>
        <v>2267</v>
      </c>
      <c r="N1312">
        <f t="shared" si="164"/>
        <v>2267</v>
      </c>
      <c r="O1312" cm="1">
        <f t="array" ref="O1312">SUM(COUNTIF(F1312:F4888,{"Individual","Dealer","Trustmark Dealer"}))</f>
        <v>2267</v>
      </c>
      <c r="P1312">
        <f t="shared" si="165"/>
        <v>1554</v>
      </c>
      <c r="Q1312">
        <f t="shared" si="166"/>
        <v>0.60299955888839873</v>
      </c>
      <c r="R1312" s="16">
        <f t="shared" si="167"/>
        <v>1195264.3651097983</v>
      </c>
    </row>
    <row r="1313" spans="1:18" x14ac:dyDescent="0.3">
      <c r="A1313" t="s">
        <v>913</v>
      </c>
      <c r="B1313">
        <v>2015</v>
      </c>
      <c r="C1313" s="1">
        <v>350000</v>
      </c>
      <c r="D1313">
        <v>80000</v>
      </c>
      <c r="E1313" t="s">
        <v>14</v>
      </c>
      <c r="F1313" t="s">
        <v>25</v>
      </c>
      <c r="G1313" t="s">
        <v>12</v>
      </c>
      <c r="H1313" t="s">
        <v>126</v>
      </c>
      <c r="I1313">
        <f t="shared" si="160"/>
        <v>2266</v>
      </c>
      <c r="J1313">
        <f t="shared" si="161"/>
        <v>11</v>
      </c>
      <c r="K1313" t="str">
        <f t="shared" si="162"/>
        <v>budget</v>
      </c>
      <c r="L1313" s="1">
        <f t="shared" si="163"/>
        <v>454165.05075022066</v>
      </c>
      <c r="M1313" cm="1">
        <f t="array" ref="M1313">SUM(COUNTIF(E1313:E4889,{"Petrol","Diesel","CNG","LPG","Electric"}))</f>
        <v>2266</v>
      </c>
      <c r="N1313">
        <f t="shared" si="164"/>
        <v>2266</v>
      </c>
      <c r="O1313" cm="1">
        <f t="array" ref="O1313">SUM(COUNTIF(F1313:F4889,{"Individual","Dealer","Trustmark Dealer"}))</f>
        <v>2266</v>
      </c>
      <c r="P1313">
        <f t="shared" si="165"/>
        <v>1554</v>
      </c>
      <c r="Q1313">
        <f t="shared" si="166"/>
        <v>0.60282436010591356</v>
      </c>
      <c r="R1313" s="16">
        <f t="shared" si="167"/>
        <v>1194722.7343551626</v>
      </c>
    </row>
    <row r="1314" spans="1:18" x14ac:dyDescent="0.3">
      <c r="A1314" t="s">
        <v>600</v>
      </c>
      <c r="B1314">
        <v>2012</v>
      </c>
      <c r="C1314" s="1">
        <v>600000</v>
      </c>
      <c r="D1314">
        <v>80000</v>
      </c>
      <c r="E1314" t="s">
        <v>14</v>
      </c>
      <c r="F1314" t="s">
        <v>25</v>
      </c>
      <c r="G1314" t="s">
        <v>12</v>
      </c>
      <c r="H1314" t="s">
        <v>126</v>
      </c>
      <c r="I1314">
        <f t="shared" si="160"/>
        <v>2265</v>
      </c>
      <c r="J1314">
        <f t="shared" si="161"/>
        <v>14</v>
      </c>
      <c r="K1314" t="str">
        <f t="shared" si="162"/>
        <v>medium</v>
      </c>
      <c r="L1314" s="1">
        <f t="shared" si="163"/>
        <v>454211.03973509936</v>
      </c>
      <c r="M1314" cm="1">
        <f t="array" ref="M1314">SUM(COUNTIF(E1314:E4890,{"Petrol","Diesel","CNG","LPG","Electric"}))</f>
        <v>2265</v>
      </c>
      <c r="N1314">
        <f t="shared" si="164"/>
        <v>2265</v>
      </c>
      <c r="O1314" cm="1">
        <f t="array" ref="O1314">SUM(COUNTIF(F1314:F4890,{"Individual","Dealer","Trustmark Dealer"}))</f>
        <v>2265</v>
      </c>
      <c r="P1314">
        <f t="shared" si="165"/>
        <v>1553</v>
      </c>
      <c r="Q1314">
        <f t="shared" si="166"/>
        <v>0.60309050772626926</v>
      </c>
      <c r="R1314" s="16">
        <f t="shared" si="167"/>
        <v>1194922.5155992087</v>
      </c>
    </row>
    <row r="1315" spans="1:18" x14ac:dyDescent="0.3">
      <c r="A1315" t="s">
        <v>917</v>
      </c>
      <c r="B1315">
        <v>2019</v>
      </c>
      <c r="C1315" s="1">
        <v>650000</v>
      </c>
      <c r="D1315">
        <v>4000</v>
      </c>
      <c r="E1315" t="s">
        <v>10</v>
      </c>
      <c r="F1315" t="s">
        <v>25</v>
      </c>
      <c r="G1315" t="s">
        <v>12</v>
      </c>
      <c r="H1315" t="s">
        <v>121</v>
      </c>
      <c r="I1315">
        <f t="shared" si="160"/>
        <v>2264</v>
      </c>
      <c r="J1315">
        <f t="shared" si="161"/>
        <v>7</v>
      </c>
      <c r="K1315" t="str">
        <f t="shared" si="162"/>
        <v>medium</v>
      </c>
      <c r="L1315" s="1">
        <f t="shared" si="163"/>
        <v>454146.64531802118</v>
      </c>
      <c r="M1315" cm="1">
        <f t="array" ref="M1315">SUM(COUNTIF(E1315:E4891,{"Petrol","Diesel","CNG","LPG","Electric"}))</f>
        <v>2264</v>
      </c>
      <c r="N1315">
        <f t="shared" si="164"/>
        <v>2264</v>
      </c>
      <c r="O1315" cm="1">
        <f t="array" ref="O1315">SUM(COUNTIF(F1315:F4891,{"Individual","Dealer","Trustmark Dealer"}))</f>
        <v>2264</v>
      </c>
      <c r="P1315">
        <f t="shared" si="165"/>
        <v>1552</v>
      </c>
      <c r="Q1315">
        <f t="shared" si="166"/>
        <v>0.60335689045936391</v>
      </c>
      <c r="R1315" s="16">
        <f t="shared" si="167"/>
        <v>1194904.1146426327</v>
      </c>
    </row>
    <row r="1316" spans="1:18" x14ac:dyDescent="0.3">
      <c r="A1316" t="s">
        <v>918</v>
      </c>
      <c r="B1316">
        <v>2008</v>
      </c>
      <c r="C1316" s="1">
        <v>120000</v>
      </c>
      <c r="D1316">
        <v>40000</v>
      </c>
      <c r="E1316" t="s">
        <v>10</v>
      </c>
      <c r="F1316" t="s">
        <v>25</v>
      </c>
      <c r="G1316" t="s">
        <v>12</v>
      </c>
      <c r="H1316" t="s">
        <v>121</v>
      </c>
      <c r="I1316">
        <f t="shared" si="160"/>
        <v>2263</v>
      </c>
      <c r="J1316">
        <f t="shared" si="161"/>
        <v>18</v>
      </c>
      <c r="K1316" t="str">
        <f t="shared" si="162"/>
        <v>budget</v>
      </c>
      <c r="L1316" s="1">
        <f t="shared" si="163"/>
        <v>454060.0994255413</v>
      </c>
      <c r="M1316" cm="1">
        <f t="array" ref="M1316">SUM(COUNTIF(E1316:E4892,{"Petrol","Diesel","CNG","LPG","Electric"}))</f>
        <v>2263</v>
      </c>
      <c r="N1316">
        <f t="shared" si="164"/>
        <v>2263</v>
      </c>
      <c r="O1316" cm="1">
        <f t="array" ref="O1316">SUM(COUNTIF(F1316:F4892,{"Individual","Dealer","Trustmark Dealer"}))</f>
        <v>2263</v>
      </c>
      <c r="P1316">
        <f t="shared" si="165"/>
        <v>1552</v>
      </c>
      <c r="Q1316">
        <f t="shared" si="166"/>
        <v>0.60318161732213871</v>
      </c>
      <c r="R1316" s="16">
        <f t="shared" si="167"/>
        <v>1194607.0369806739</v>
      </c>
    </row>
    <row r="1317" spans="1:18" x14ac:dyDescent="0.3">
      <c r="A1317" t="s">
        <v>436</v>
      </c>
      <c r="B1317">
        <v>2010</v>
      </c>
      <c r="C1317" s="1">
        <v>180000</v>
      </c>
      <c r="D1317">
        <v>120000</v>
      </c>
      <c r="E1317" t="s">
        <v>14</v>
      </c>
      <c r="F1317" t="s">
        <v>25</v>
      </c>
      <c r="G1317" t="s">
        <v>12</v>
      </c>
      <c r="H1317" t="s">
        <v>126</v>
      </c>
      <c r="I1317">
        <f t="shared" si="160"/>
        <v>2262</v>
      </c>
      <c r="J1317">
        <f t="shared" si="161"/>
        <v>16</v>
      </c>
      <c r="K1317" t="str">
        <f t="shared" si="162"/>
        <v>budget</v>
      </c>
      <c r="L1317" s="1">
        <f t="shared" si="163"/>
        <v>454207.78293545533</v>
      </c>
      <c r="M1317" cm="1">
        <f t="array" ref="M1317">SUM(COUNTIF(E1317:E4893,{"Petrol","Diesel","CNG","LPG","Electric"}))</f>
        <v>2262</v>
      </c>
      <c r="N1317">
        <f t="shared" si="164"/>
        <v>2262</v>
      </c>
      <c r="O1317" cm="1">
        <f t="array" ref="O1317">SUM(COUNTIF(F1317:F4893,{"Individual","Dealer","Trustmark Dealer"}))</f>
        <v>2262</v>
      </c>
      <c r="P1317">
        <f t="shared" si="165"/>
        <v>1551</v>
      </c>
      <c r="Q1317">
        <f t="shared" si="166"/>
        <v>0.6030061892130858</v>
      </c>
      <c r="R1317" s="16">
        <f t="shared" si="167"/>
        <v>1194801.9721855146</v>
      </c>
    </row>
    <row r="1318" spans="1:18" x14ac:dyDescent="0.3">
      <c r="A1318" t="s">
        <v>509</v>
      </c>
      <c r="B1318">
        <v>2018</v>
      </c>
      <c r="C1318" s="1">
        <v>950000</v>
      </c>
      <c r="D1318">
        <v>41395</v>
      </c>
      <c r="E1318" t="s">
        <v>10</v>
      </c>
      <c r="F1318" t="s">
        <v>25</v>
      </c>
      <c r="G1318" t="s">
        <v>19</v>
      </c>
      <c r="H1318" t="s">
        <v>121</v>
      </c>
      <c r="I1318">
        <f t="shared" si="160"/>
        <v>2261</v>
      </c>
      <c r="J1318">
        <f t="shared" si="161"/>
        <v>8</v>
      </c>
      <c r="K1318" t="str">
        <f t="shared" si="162"/>
        <v>medium</v>
      </c>
      <c r="L1318" s="1">
        <f t="shared" si="163"/>
        <v>454329.06015037594</v>
      </c>
      <c r="M1318" cm="1">
        <f t="array" ref="M1318">SUM(COUNTIF(E1318:E4894,{"Petrol","Diesel","CNG","LPG","Electric"}))</f>
        <v>2261</v>
      </c>
      <c r="N1318">
        <f t="shared" si="164"/>
        <v>2261</v>
      </c>
      <c r="O1318" cm="1">
        <f t="array" ref="O1318">SUM(COUNTIF(F1318:F4894,{"Individual","Dealer","Trustmark Dealer"}))</f>
        <v>2261</v>
      </c>
      <c r="P1318">
        <f t="shared" si="165"/>
        <v>1550</v>
      </c>
      <c r="Q1318">
        <f t="shared" si="166"/>
        <v>0.60327288810260948</v>
      </c>
      <c r="R1318" s="16">
        <f t="shared" si="167"/>
        <v>1195150.9930995305</v>
      </c>
    </row>
    <row r="1319" spans="1:18" x14ac:dyDescent="0.3">
      <c r="A1319" t="s">
        <v>415</v>
      </c>
      <c r="B1319">
        <v>2012</v>
      </c>
      <c r="C1319" s="1">
        <v>250999</v>
      </c>
      <c r="D1319">
        <v>35000</v>
      </c>
      <c r="E1319" t="s">
        <v>14</v>
      </c>
      <c r="F1319" t="s">
        <v>25</v>
      </c>
      <c r="G1319" t="s">
        <v>12</v>
      </c>
      <c r="H1319" t="s">
        <v>126</v>
      </c>
      <c r="I1319">
        <f t="shared" si="160"/>
        <v>2260</v>
      </c>
      <c r="J1319">
        <f t="shared" si="161"/>
        <v>14</v>
      </c>
      <c r="K1319" t="str">
        <f t="shared" si="162"/>
        <v>budget</v>
      </c>
      <c r="L1319" s="1">
        <f t="shared" si="163"/>
        <v>454109.73672566371</v>
      </c>
      <c r="M1319" cm="1">
        <f t="array" ref="M1319">SUM(COUNTIF(E1319:E4895,{"Petrol","Diesel","CNG","LPG","Electric"}))</f>
        <v>2260</v>
      </c>
      <c r="N1319">
        <f t="shared" si="164"/>
        <v>2260</v>
      </c>
      <c r="O1319" cm="1">
        <f t="array" ref="O1319">SUM(COUNTIF(F1319:F4895,{"Individual","Dealer","Trustmark Dealer"}))</f>
        <v>2260</v>
      </c>
      <c r="P1319">
        <f t="shared" si="165"/>
        <v>1550</v>
      </c>
      <c r="Q1319">
        <f t="shared" si="166"/>
        <v>0.60309734513274338</v>
      </c>
      <c r="R1319" s="16">
        <f t="shared" si="167"/>
        <v>1194574.1979512637</v>
      </c>
    </row>
    <row r="1320" spans="1:18" x14ac:dyDescent="0.3">
      <c r="A1320" t="s">
        <v>919</v>
      </c>
      <c r="B1320">
        <v>2009</v>
      </c>
      <c r="C1320" s="1">
        <v>1250000</v>
      </c>
      <c r="D1320">
        <v>47000</v>
      </c>
      <c r="E1320" t="s">
        <v>14</v>
      </c>
      <c r="F1320" t="s">
        <v>11</v>
      </c>
      <c r="G1320" t="s">
        <v>19</v>
      </c>
      <c r="H1320" t="s">
        <v>126</v>
      </c>
      <c r="I1320">
        <f t="shared" si="160"/>
        <v>2259</v>
      </c>
      <c r="J1320">
        <f t="shared" si="161"/>
        <v>17</v>
      </c>
      <c r="K1320" t="str">
        <f t="shared" si="162"/>
        <v>premimum</v>
      </c>
      <c r="L1320" s="1">
        <f t="shared" si="163"/>
        <v>454199.64851704292</v>
      </c>
      <c r="M1320" cm="1">
        <f t="array" ref="M1320">SUM(COUNTIF(E1320:E4896,{"Petrol","Diesel","CNG","LPG","Electric"}))</f>
        <v>2259</v>
      </c>
      <c r="N1320">
        <f t="shared" si="164"/>
        <v>2259</v>
      </c>
      <c r="O1320" cm="1">
        <f t="array" ref="O1320">SUM(COUNTIF(F1320:F4896,{"Individual","Dealer","Trustmark Dealer"}))</f>
        <v>2259</v>
      </c>
      <c r="P1320">
        <f t="shared" si="165"/>
        <v>1549</v>
      </c>
      <c r="Q1320">
        <f t="shared" si="166"/>
        <v>0.60336432049579458</v>
      </c>
      <c r="R1320" s="16">
        <f t="shared" si="167"/>
        <v>1194861.6593572483</v>
      </c>
    </row>
    <row r="1321" spans="1:18" x14ac:dyDescent="0.3">
      <c r="A1321" t="s">
        <v>266</v>
      </c>
      <c r="B1321">
        <v>2013</v>
      </c>
      <c r="C1321" s="1">
        <v>165000</v>
      </c>
      <c r="D1321">
        <v>50000</v>
      </c>
      <c r="E1321" t="s">
        <v>10</v>
      </c>
      <c r="F1321" t="s">
        <v>25</v>
      </c>
      <c r="G1321" t="s">
        <v>12</v>
      </c>
      <c r="H1321" t="s">
        <v>121</v>
      </c>
      <c r="I1321">
        <f t="shared" si="160"/>
        <v>2258</v>
      </c>
      <c r="J1321">
        <f t="shared" si="161"/>
        <v>13</v>
      </c>
      <c r="K1321" t="str">
        <f t="shared" si="162"/>
        <v>budget</v>
      </c>
      <c r="L1321" s="1">
        <f t="shared" si="163"/>
        <v>453847.21257750224</v>
      </c>
      <c r="M1321" cm="1">
        <f t="array" ref="M1321">SUM(COUNTIF(E1321:E4897,{"Petrol","Diesel","CNG","LPG","Electric"}))</f>
        <v>2258</v>
      </c>
      <c r="N1321">
        <f t="shared" si="164"/>
        <v>2258</v>
      </c>
      <c r="O1321" cm="1">
        <f t="array" ref="O1321">SUM(COUNTIF(F1321:F4897,{"Individual","Dealer","Trustmark Dealer"}))</f>
        <v>2258</v>
      </c>
      <c r="P1321">
        <f t="shared" si="165"/>
        <v>1548</v>
      </c>
      <c r="Q1321">
        <f t="shared" si="166"/>
        <v>0.60363153232949518</v>
      </c>
      <c r="R1321" s="16">
        <f t="shared" si="167"/>
        <v>1194274.0759979498</v>
      </c>
    </row>
    <row r="1322" spans="1:18" x14ac:dyDescent="0.3">
      <c r="A1322" t="s">
        <v>920</v>
      </c>
      <c r="B1322">
        <v>2015</v>
      </c>
      <c r="C1322" s="1">
        <v>700000</v>
      </c>
      <c r="D1322">
        <v>48000</v>
      </c>
      <c r="E1322" t="s">
        <v>10</v>
      </c>
      <c r="F1322" t="s">
        <v>11</v>
      </c>
      <c r="G1322" t="s">
        <v>12</v>
      </c>
      <c r="H1322" t="s">
        <v>121</v>
      </c>
      <c r="I1322">
        <f t="shared" si="160"/>
        <v>2257</v>
      </c>
      <c r="J1322">
        <f t="shared" si="161"/>
        <v>11</v>
      </c>
      <c r="K1322" t="str">
        <f t="shared" si="162"/>
        <v>medium</v>
      </c>
      <c r="L1322" s="1">
        <f t="shared" si="163"/>
        <v>453975.19096145325</v>
      </c>
      <c r="M1322" cm="1">
        <f t="array" ref="M1322">SUM(COUNTIF(E1322:E4898,{"Petrol","Diesel","CNG","LPG","Electric"}))</f>
        <v>2257</v>
      </c>
      <c r="N1322">
        <f t="shared" si="164"/>
        <v>2257</v>
      </c>
      <c r="O1322" cm="1">
        <f t="array" ref="O1322">SUM(COUNTIF(F1322:F4898,{"Individual","Dealer","Trustmark Dealer"}))</f>
        <v>2257</v>
      </c>
      <c r="P1322">
        <f t="shared" si="165"/>
        <v>1547</v>
      </c>
      <c r="Q1322">
        <f t="shared" si="166"/>
        <v>0.60345591493132478</v>
      </c>
      <c r="R1322" s="16">
        <f t="shared" si="167"/>
        <v>1194427.1192199844</v>
      </c>
    </row>
    <row r="1323" spans="1:18" x14ac:dyDescent="0.3">
      <c r="A1323" t="s">
        <v>600</v>
      </c>
      <c r="B1323">
        <v>2015</v>
      </c>
      <c r="C1323" s="1">
        <v>750000</v>
      </c>
      <c r="D1323">
        <v>53000</v>
      </c>
      <c r="E1323" t="s">
        <v>14</v>
      </c>
      <c r="F1323" t="s">
        <v>11</v>
      </c>
      <c r="G1323" t="s">
        <v>12</v>
      </c>
      <c r="H1323" t="s">
        <v>121</v>
      </c>
      <c r="I1323">
        <f t="shared" si="160"/>
        <v>2256</v>
      </c>
      <c r="J1323">
        <f t="shared" si="161"/>
        <v>11</v>
      </c>
      <c r="K1323" t="str">
        <f t="shared" si="162"/>
        <v>medium</v>
      </c>
      <c r="L1323" s="1">
        <f t="shared" si="163"/>
        <v>453866.13741134753</v>
      </c>
      <c r="M1323" cm="1">
        <f t="array" ref="M1323">SUM(COUNTIF(E1323:E4899,{"Petrol","Diesel","CNG","LPG","Electric"}))</f>
        <v>2256</v>
      </c>
      <c r="N1323">
        <f t="shared" si="164"/>
        <v>2256</v>
      </c>
      <c r="O1323" cm="1">
        <f t="array" ref="O1323">SUM(COUNTIF(F1323:F4899,{"Individual","Dealer","Trustmark Dealer"}))</f>
        <v>2256</v>
      </c>
      <c r="P1323">
        <f t="shared" si="165"/>
        <v>1546</v>
      </c>
      <c r="Q1323">
        <f t="shared" si="166"/>
        <v>0.60328014184397161</v>
      </c>
      <c r="R1323" s="16">
        <f t="shared" si="167"/>
        <v>1194081.8456539891</v>
      </c>
    </row>
    <row r="1324" spans="1:18" x14ac:dyDescent="0.3">
      <c r="A1324" t="s">
        <v>921</v>
      </c>
      <c r="B1324">
        <v>2018</v>
      </c>
      <c r="C1324" s="1">
        <v>290000</v>
      </c>
      <c r="D1324">
        <v>15000</v>
      </c>
      <c r="E1324" t="s">
        <v>10</v>
      </c>
      <c r="F1324" t="s">
        <v>11</v>
      </c>
      <c r="G1324" t="s">
        <v>19</v>
      </c>
      <c r="H1324" t="s">
        <v>121</v>
      </c>
      <c r="I1324">
        <f t="shared" si="160"/>
        <v>2255</v>
      </c>
      <c r="J1324">
        <f t="shared" si="161"/>
        <v>8</v>
      </c>
      <c r="K1324" t="str">
        <f t="shared" si="162"/>
        <v>budget</v>
      </c>
      <c r="L1324" s="1">
        <f t="shared" si="163"/>
        <v>453734.81419068738</v>
      </c>
      <c r="M1324" cm="1">
        <f t="array" ref="M1324">SUM(COUNTIF(E1324:E4900,{"Petrol","Diesel","CNG","LPG","Electric"}))</f>
        <v>2255</v>
      </c>
      <c r="N1324">
        <f t="shared" si="164"/>
        <v>2255</v>
      </c>
      <c r="O1324" cm="1">
        <f t="array" ref="O1324">SUM(COUNTIF(F1324:F4900,{"Individual","Dealer","Trustmark Dealer"}))</f>
        <v>2255</v>
      </c>
      <c r="P1324">
        <f t="shared" si="165"/>
        <v>1545</v>
      </c>
      <c r="Q1324">
        <f t="shared" si="166"/>
        <v>0.60310421286031046</v>
      </c>
      <c r="R1324" s="16">
        <f t="shared" si="167"/>
        <v>1193931.8279379199</v>
      </c>
    </row>
    <row r="1325" spans="1:18" x14ac:dyDescent="0.3">
      <c r="A1325" t="s">
        <v>922</v>
      </c>
      <c r="B1325">
        <v>2014</v>
      </c>
      <c r="C1325" s="1">
        <v>45000</v>
      </c>
      <c r="D1325">
        <v>7000</v>
      </c>
      <c r="E1325" t="s">
        <v>10</v>
      </c>
      <c r="F1325" t="s">
        <v>25</v>
      </c>
      <c r="G1325" t="s">
        <v>12</v>
      </c>
      <c r="H1325" t="s">
        <v>126</v>
      </c>
      <c r="I1325">
        <f t="shared" si="160"/>
        <v>2254</v>
      </c>
      <c r="J1325">
        <f t="shared" si="161"/>
        <v>12</v>
      </c>
      <c r="K1325" t="str">
        <f t="shared" si="162"/>
        <v>budget</v>
      </c>
      <c r="L1325" s="1">
        <f t="shared" si="163"/>
        <v>453807.45607808343</v>
      </c>
      <c r="M1325" cm="1">
        <f t="array" ref="M1325">SUM(COUNTIF(E1325:E4901,{"Petrol","Diesel","CNG","LPG","Electric"}))</f>
        <v>2254</v>
      </c>
      <c r="N1325">
        <f t="shared" si="164"/>
        <v>2254</v>
      </c>
      <c r="O1325" cm="1">
        <f t="array" ref="O1325">SUM(COUNTIF(F1325:F4901,{"Individual","Dealer","Trustmark Dealer"}))</f>
        <v>2254</v>
      </c>
      <c r="P1325">
        <f t="shared" si="165"/>
        <v>1545</v>
      </c>
      <c r="Q1325">
        <f t="shared" si="166"/>
        <v>0.60292812777284832</v>
      </c>
      <c r="R1325" s="16">
        <f t="shared" si="167"/>
        <v>1193968.3728913909</v>
      </c>
    </row>
    <row r="1326" spans="1:18" x14ac:dyDescent="0.3">
      <c r="A1326" t="s">
        <v>145</v>
      </c>
      <c r="B1326">
        <v>2013</v>
      </c>
      <c r="C1326" s="1">
        <v>675000</v>
      </c>
      <c r="D1326">
        <v>88000</v>
      </c>
      <c r="E1326" t="s">
        <v>14</v>
      </c>
      <c r="F1326" t="s">
        <v>11</v>
      </c>
      <c r="G1326" t="s">
        <v>19</v>
      </c>
      <c r="H1326" t="s">
        <v>121</v>
      </c>
      <c r="I1326">
        <f t="shared" si="160"/>
        <v>2253</v>
      </c>
      <c r="J1326">
        <f t="shared" si="161"/>
        <v>13</v>
      </c>
      <c r="K1326" t="str">
        <f t="shared" si="162"/>
        <v>medium</v>
      </c>
      <c r="L1326" s="1">
        <f t="shared" si="163"/>
        <v>453988.90634709276</v>
      </c>
      <c r="M1326" cm="1">
        <f t="array" ref="M1326">SUM(COUNTIF(E1326:E4902,{"Petrol","Diesel","CNG","LPG","Electric"}))</f>
        <v>2253</v>
      </c>
      <c r="N1326">
        <f t="shared" si="164"/>
        <v>2253</v>
      </c>
      <c r="O1326" cm="1">
        <f t="array" ref="O1326">SUM(COUNTIF(F1326:F4902,{"Individual","Dealer","Trustmark Dealer"}))</f>
        <v>2253</v>
      </c>
      <c r="P1326">
        <f t="shared" si="165"/>
        <v>1544</v>
      </c>
      <c r="Q1326">
        <f t="shared" si="166"/>
        <v>0.60319573901464718</v>
      </c>
      <c r="R1326" s="16">
        <f t="shared" si="167"/>
        <v>1194233.7442593412</v>
      </c>
    </row>
    <row r="1327" spans="1:18" x14ac:dyDescent="0.3">
      <c r="A1327" t="s">
        <v>728</v>
      </c>
      <c r="B1327">
        <v>2015</v>
      </c>
      <c r="C1327" s="1">
        <v>530000</v>
      </c>
      <c r="D1327">
        <v>55000</v>
      </c>
      <c r="E1327" t="s">
        <v>14</v>
      </c>
      <c r="F1327" t="s">
        <v>11</v>
      </c>
      <c r="G1327" t="s">
        <v>12</v>
      </c>
      <c r="H1327" t="s">
        <v>121</v>
      </c>
      <c r="I1327">
        <f t="shared" si="160"/>
        <v>2252</v>
      </c>
      <c r="J1327">
        <f t="shared" si="161"/>
        <v>11</v>
      </c>
      <c r="K1327" t="str">
        <f t="shared" si="162"/>
        <v>medium</v>
      </c>
      <c r="L1327" s="1">
        <f t="shared" si="163"/>
        <v>453890.76642984012</v>
      </c>
      <c r="M1327" cm="1">
        <f t="array" ref="M1327">SUM(COUNTIF(E1327:E4903,{"Petrol","Diesel","CNG","LPG","Electric"}))</f>
        <v>2252</v>
      </c>
      <c r="N1327">
        <f t="shared" si="164"/>
        <v>2252</v>
      </c>
      <c r="O1327" cm="1">
        <f t="array" ref="O1327">SUM(COUNTIF(F1327:F4903,{"Individual","Dealer","Trustmark Dealer"}))</f>
        <v>2252</v>
      </c>
      <c r="P1327">
        <f t="shared" si="165"/>
        <v>1543</v>
      </c>
      <c r="Q1327">
        <f t="shared" si="166"/>
        <v>0.60301953818827714</v>
      </c>
      <c r="R1327" s="16">
        <f t="shared" si="167"/>
        <v>1194149.3103576424</v>
      </c>
    </row>
    <row r="1328" spans="1:18" x14ac:dyDescent="0.3">
      <c r="A1328" t="s">
        <v>923</v>
      </c>
      <c r="B1328">
        <v>2014</v>
      </c>
      <c r="C1328" s="1">
        <v>1485000</v>
      </c>
      <c r="D1328">
        <v>48000</v>
      </c>
      <c r="E1328" t="s">
        <v>14</v>
      </c>
      <c r="F1328" t="s">
        <v>11</v>
      </c>
      <c r="G1328" t="s">
        <v>19</v>
      </c>
      <c r="H1328" t="s">
        <v>121</v>
      </c>
      <c r="I1328">
        <f t="shared" si="160"/>
        <v>2251</v>
      </c>
      <c r="J1328">
        <f t="shared" si="161"/>
        <v>12</v>
      </c>
      <c r="K1328" t="str">
        <f t="shared" si="162"/>
        <v>premimum</v>
      </c>
      <c r="L1328" s="1">
        <f t="shared" si="163"/>
        <v>453856.95513105288</v>
      </c>
      <c r="M1328" cm="1">
        <f t="array" ref="M1328">SUM(COUNTIF(E1328:E4904,{"Petrol","Diesel","CNG","LPG","Electric"}))</f>
        <v>2251</v>
      </c>
      <c r="N1328">
        <f t="shared" si="164"/>
        <v>2251</v>
      </c>
      <c r="O1328" cm="1">
        <f t="array" ref="O1328">SUM(COUNTIF(F1328:F4904,{"Individual","Dealer","Trustmark Dealer"}))</f>
        <v>2251</v>
      </c>
      <c r="P1328">
        <f t="shared" si="165"/>
        <v>1542</v>
      </c>
      <c r="Q1328">
        <f t="shared" si="166"/>
        <v>0.6028431808085295</v>
      </c>
      <c r="R1328" s="16">
        <f t="shared" si="167"/>
        <v>1194192.1445861689</v>
      </c>
    </row>
    <row r="1329" spans="1:18" x14ac:dyDescent="0.3">
      <c r="A1329" t="s">
        <v>924</v>
      </c>
      <c r="B1329">
        <v>2014</v>
      </c>
      <c r="C1329" s="1">
        <v>325000</v>
      </c>
      <c r="D1329">
        <v>71014</v>
      </c>
      <c r="E1329" t="s">
        <v>14</v>
      </c>
      <c r="F1329" t="s">
        <v>11</v>
      </c>
      <c r="G1329" t="s">
        <v>12</v>
      </c>
      <c r="H1329" t="s">
        <v>121</v>
      </c>
      <c r="I1329">
        <f t="shared" si="160"/>
        <v>2250</v>
      </c>
      <c r="J1329">
        <f t="shared" si="161"/>
        <v>12</v>
      </c>
      <c r="K1329" t="str">
        <f t="shared" si="162"/>
        <v>budget</v>
      </c>
      <c r="L1329" s="1">
        <f t="shared" si="163"/>
        <v>453398.66933333332</v>
      </c>
      <c r="M1329" cm="1">
        <f t="array" ref="M1329">SUM(COUNTIF(E1329:E4905,{"Petrol","Diesel","CNG","LPG","Electric"}))</f>
        <v>2250</v>
      </c>
      <c r="N1329">
        <f t="shared" si="164"/>
        <v>2250</v>
      </c>
      <c r="O1329" cm="1">
        <f t="array" ref="O1329">SUM(COUNTIF(F1329:F4905,{"Individual","Dealer","Trustmark Dealer"}))</f>
        <v>2250</v>
      </c>
      <c r="P1329">
        <f t="shared" si="165"/>
        <v>1541</v>
      </c>
      <c r="Q1329">
        <f t="shared" si="166"/>
        <v>0.60266666666666668</v>
      </c>
      <c r="R1329" s="16">
        <f t="shared" si="167"/>
        <v>1193395.1245213419</v>
      </c>
    </row>
    <row r="1330" spans="1:18" x14ac:dyDescent="0.3">
      <c r="A1330" t="s">
        <v>925</v>
      </c>
      <c r="B1330">
        <v>2015</v>
      </c>
      <c r="C1330" s="1">
        <v>400000</v>
      </c>
      <c r="D1330">
        <v>60000</v>
      </c>
      <c r="E1330" t="s">
        <v>14</v>
      </c>
      <c r="F1330" t="s">
        <v>11</v>
      </c>
      <c r="G1330" t="s">
        <v>12</v>
      </c>
      <c r="H1330" t="s">
        <v>121</v>
      </c>
      <c r="I1330">
        <f t="shared" si="160"/>
        <v>2249</v>
      </c>
      <c r="J1330">
        <f t="shared" si="161"/>
        <v>11</v>
      </c>
      <c r="K1330" t="str">
        <f t="shared" si="162"/>
        <v>budget</v>
      </c>
      <c r="L1330" s="1">
        <f t="shared" si="163"/>
        <v>453455.76078257005</v>
      </c>
      <c r="M1330" cm="1">
        <f t="array" ref="M1330">SUM(COUNTIF(E1330:E4906,{"Petrol","Diesel","CNG","LPG","Electric"}))</f>
        <v>2249</v>
      </c>
      <c r="N1330">
        <f t="shared" si="164"/>
        <v>2249</v>
      </c>
      <c r="O1330" cm="1">
        <f t="array" ref="O1330">SUM(COUNTIF(F1330:F4906,{"Individual","Dealer","Trustmark Dealer"}))</f>
        <v>2249</v>
      </c>
      <c r="P1330">
        <f t="shared" si="165"/>
        <v>1540</v>
      </c>
      <c r="Q1330">
        <f t="shared" si="166"/>
        <v>0.6024899955535794</v>
      </c>
      <c r="R1330" s="16">
        <f t="shared" si="167"/>
        <v>1193617.8280127388</v>
      </c>
    </row>
    <row r="1331" spans="1:18" x14ac:dyDescent="0.3">
      <c r="A1331" t="s">
        <v>926</v>
      </c>
      <c r="B1331">
        <v>2017</v>
      </c>
      <c r="C1331" s="1">
        <v>380000</v>
      </c>
      <c r="D1331">
        <v>71000</v>
      </c>
      <c r="E1331" t="s">
        <v>14</v>
      </c>
      <c r="F1331" t="s">
        <v>11</v>
      </c>
      <c r="G1331" t="s">
        <v>12</v>
      </c>
      <c r="H1331" t="s">
        <v>121</v>
      </c>
      <c r="I1331">
        <f t="shared" si="160"/>
        <v>2248</v>
      </c>
      <c r="J1331">
        <f t="shared" si="161"/>
        <v>9</v>
      </c>
      <c r="K1331" t="str">
        <f t="shared" si="162"/>
        <v>budget</v>
      </c>
      <c r="L1331" s="1">
        <f t="shared" si="163"/>
        <v>453479.54003558721</v>
      </c>
      <c r="M1331" cm="1">
        <f t="array" ref="M1331">SUM(COUNTIF(E1331:E4907,{"Petrol","Diesel","CNG","LPG","Electric"}))</f>
        <v>2248</v>
      </c>
      <c r="N1331">
        <f t="shared" si="164"/>
        <v>2248</v>
      </c>
      <c r="O1331" cm="1">
        <f t="array" ref="O1331">SUM(COUNTIF(F1331:F4907,{"Individual","Dealer","Trustmark Dealer"}))</f>
        <v>2248</v>
      </c>
      <c r="P1331">
        <f t="shared" si="165"/>
        <v>1539</v>
      </c>
      <c r="Q1331">
        <f t="shared" si="166"/>
        <v>0.60231316725978645</v>
      </c>
      <c r="R1331" s="16">
        <f t="shared" si="167"/>
        <v>1193774.8446380412</v>
      </c>
    </row>
    <row r="1332" spans="1:18" x14ac:dyDescent="0.3">
      <c r="A1332" t="s">
        <v>927</v>
      </c>
      <c r="B1332">
        <v>2016</v>
      </c>
      <c r="C1332" s="1">
        <v>750000</v>
      </c>
      <c r="D1332">
        <v>45000</v>
      </c>
      <c r="E1332" t="s">
        <v>10</v>
      </c>
      <c r="F1332" t="s">
        <v>11</v>
      </c>
      <c r="G1332" t="s">
        <v>19</v>
      </c>
      <c r="H1332" t="s">
        <v>121</v>
      </c>
      <c r="I1332">
        <f t="shared" si="160"/>
        <v>2247</v>
      </c>
      <c r="J1332">
        <f t="shared" si="161"/>
        <v>10</v>
      </c>
      <c r="K1332" t="str">
        <f t="shared" si="162"/>
        <v>medium</v>
      </c>
      <c r="L1332" s="1">
        <f t="shared" si="163"/>
        <v>453512.24121050292</v>
      </c>
      <c r="M1332" cm="1">
        <f t="array" ref="M1332">SUM(COUNTIF(E1332:E4908,{"Petrol","Diesel","CNG","LPG","Electric"}))</f>
        <v>2247</v>
      </c>
      <c r="N1332">
        <f t="shared" si="164"/>
        <v>2247</v>
      </c>
      <c r="O1332" cm="1">
        <f t="array" ref="O1332">SUM(COUNTIF(F1332:F4908,{"Individual","Dealer","Trustmark Dealer"}))</f>
        <v>2247</v>
      </c>
      <c r="P1332">
        <f t="shared" si="165"/>
        <v>1539</v>
      </c>
      <c r="Q1332">
        <f t="shared" si="166"/>
        <v>0.60213618157543392</v>
      </c>
      <c r="R1332" s="16">
        <f t="shared" si="167"/>
        <v>1193949.7748729121</v>
      </c>
    </row>
    <row r="1333" spans="1:18" x14ac:dyDescent="0.3">
      <c r="A1333" t="s">
        <v>928</v>
      </c>
      <c r="B1333">
        <v>2017</v>
      </c>
      <c r="C1333" s="1">
        <v>390000</v>
      </c>
      <c r="D1333">
        <v>45000</v>
      </c>
      <c r="E1333" t="s">
        <v>10</v>
      </c>
      <c r="F1333" t="s">
        <v>11</v>
      </c>
      <c r="G1333" t="s">
        <v>12</v>
      </c>
      <c r="H1333" t="s">
        <v>121</v>
      </c>
      <c r="I1333">
        <f t="shared" si="160"/>
        <v>2246</v>
      </c>
      <c r="J1333">
        <f t="shared" si="161"/>
        <v>9</v>
      </c>
      <c r="K1333" t="str">
        <f t="shared" si="162"/>
        <v>budget</v>
      </c>
      <c r="L1333" s="1">
        <f t="shared" si="163"/>
        <v>453380.2341941229</v>
      </c>
      <c r="M1333" cm="1">
        <f t="array" ref="M1333">SUM(COUNTIF(E1333:E4909,{"Petrol","Diesel","CNG","LPG","Electric"}))</f>
        <v>2246</v>
      </c>
      <c r="N1333">
        <f t="shared" si="164"/>
        <v>2246</v>
      </c>
      <c r="O1333" cm="1">
        <f t="array" ref="O1333">SUM(COUNTIF(F1333:F4909,{"Individual","Dealer","Trustmark Dealer"}))</f>
        <v>2246</v>
      </c>
      <c r="P1333">
        <f t="shared" si="165"/>
        <v>1539</v>
      </c>
      <c r="Q1333">
        <f t="shared" si="166"/>
        <v>0.60195903829029385</v>
      </c>
      <c r="R1333" s="16">
        <f t="shared" si="167"/>
        <v>1193556.7637574379</v>
      </c>
    </row>
    <row r="1334" spans="1:18" x14ac:dyDescent="0.3">
      <c r="A1334" t="s">
        <v>929</v>
      </c>
      <c r="B1334">
        <v>2019</v>
      </c>
      <c r="C1334" s="1">
        <v>1825000</v>
      </c>
      <c r="D1334">
        <v>14000</v>
      </c>
      <c r="E1334" t="s">
        <v>14</v>
      </c>
      <c r="F1334" t="s">
        <v>11</v>
      </c>
      <c r="G1334" t="s">
        <v>12</v>
      </c>
      <c r="H1334" t="s">
        <v>121</v>
      </c>
      <c r="I1334">
        <f t="shared" si="160"/>
        <v>2245</v>
      </c>
      <c r="J1334">
        <f t="shared" si="161"/>
        <v>7</v>
      </c>
      <c r="K1334" t="str">
        <f t="shared" si="162"/>
        <v>premimum</v>
      </c>
      <c r="L1334" s="1">
        <f t="shared" si="163"/>
        <v>453408.46592427616</v>
      </c>
      <c r="M1334" cm="1">
        <f t="array" ref="M1334">SUM(COUNTIF(E1334:E4910,{"Petrol","Diesel","CNG","LPG","Electric"}))</f>
        <v>2245</v>
      </c>
      <c r="N1334">
        <f t="shared" si="164"/>
        <v>2245</v>
      </c>
      <c r="O1334" cm="1">
        <f t="array" ref="O1334">SUM(COUNTIF(F1334:F4910,{"Individual","Dealer","Trustmark Dealer"}))</f>
        <v>2245</v>
      </c>
      <c r="P1334">
        <f t="shared" si="165"/>
        <v>1539</v>
      </c>
      <c r="Q1334">
        <f t="shared" si="166"/>
        <v>0.60178173719376393</v>
      </c>
      <c r="R1334" s="16">
        <f t="shared" si="167"/>
        <v>1193499.7806847785</v>
      </c>
    </row>
    <row r="1335" spans="1:18" x14ac:dyDescent="0.3">
      <c r="A1335" t="s">
        <v>930</v>
      </c>
      <c r="B1335">
        <v>2019</v>
      </c>
      <c r="C1335" s="1">
        <v>3256000</v>
      </c>
      <c r="D1335">
        <v>17000</v>
      </c>
      <c r="E1335" t="s">
        <v>14</v>
      </c>
      <c r="F1335" t="s">
        <v>11</v>
      </c>
      <c r="G1335" t="s">
        <v>19</v>
      </c>
      <c r="H1335" t="s">
        <v>121</v>
      </c>
      <c r="I1335">
        <f t="shared" si="160"/>
        <v>2244</v>
      </c>
      <c r="J1335">
        <f t="shared" si="161"/>
        <v>7</v>
      </c>
      <c r="K1335" t="str">
        <f t="shared" si="162"/>
        <v>premimum</v>
      </c>
      <c r="L1335" s="1">
        <f t="shared" si="163"/>
        <v>452797.23975044565</v>
      </c>
      <c r="M1335" cm="1">
        <f t="array" ref="M1335">SUM(COUNTIF(E1335:E4911,{"Petrol","Diesel","CNG","LPG","Electric"}))</f>
        <v>2244</v>
      </c>
      <c r="N1335">
        <f t="shared" si="164"/>
        <v>2244</v>
      </c>
      <c r="O1335" cm="1">
        <f t="array" ref="O1335">SUM(COUNTIF(F1335:F4911,{"Individual","Dealer","Trustmark Dealer"}))</f>
        <v>2244</v>
      </c>
      <c r="P1335">
        <f t="shared" si="165"/>
        <v>1539</v>
      </c>
      <c r="Q1335">
        <f t="shared" si="166"/>
        <v>0.60160427807486627</v>
      </c>
      <c r="R1335" s="16">
        <f t="shared" si="167"/>
        <v>1192399.6446005583</v>
      </c>
    </row>
    <row r="1336" spans="1:18" x14ac:dyDescent="0.3">
      <c r="A1336" t="s">
        <v>931</v>
      </c>
      <c r="B1336">
        <v>2015</v>
      </c>
      <c r="C1336" s="1">
        <v>370000</v>
      </c>
      <c r="D1336">
        <v>60000</v>
      </c>
      <c r="E1336" t="s">
        <v>14</v>
      </c>
      <c r="F1336" t="s">
        <v>11</v>
      </c>
      <c r="G1336" t="s">
        <v>12</v>
      </c>
      <c r="H1336" t="s">
        <v>121</v>
      </c>
      <c r="I1336">
        <f t="shared" si="160"/>
        <v>2243</v>
      </c>
      <c r="J1336">
        <f t="shared" si="161"/>
        <v>11</v>
      </c>
      <c r="K1336" t="str">
        <f t="shared" si="162"/>
        <v>budget</v>
      </c>
      <c r="L1336" s="1">
        <f t="shared" si="163"/>
        <v>451547.48372715112</v>
      </c>
      <c r="M1336" cm="1">
        <f t="array" ref="M1336">SUM(COUNTIF(E1336:E4912,{"Petrol","Diesel","CNG","LPG","Electric"}))</f>
        <v>2243</v>
      </c>
      <c r="N1336">
        <f t="shared" si="164"/>
        <v>2243</v>
      </c>
      <c r="O1336" cm="1">
        <f t="array" ref="O1336">SUM(COUNTIF(F1336:F4912,{"Individual","Dealer","Trustmark Dealer"}))</f>
        <v>2243</v>
      </c>
      <c r="P1336">
        <f t="shared" si="165"/>
        <v>1539</v>
      </c>
      <c r="Q1336">
        <f t="shared" si="166"/>
        <v>0.60142666072224704</v>
      </c>
      <c r="R1336" s="16">
        <f t="shared" si="167"/>
        <v>1190033.4305373908</v>
      </c>
    </row>
    <row r="1337" spans="1:18" x14ac:dyDescent="0.3">
      <c r="A1337" t="s">
        <v>290</v>
      </c>
      <c r="B1337">
        <v>2013</v>
      </c>
      <c r="C1337" s="1">
        <v>210000</v>
      </c>
      <c r="D1337">
        <v>80000</v>
      </c>
      <c r="E1337" t="s">
        <v>14</v>
      </c>
      <c r="F1337" t="s">
        <v>25</v>
      </c>
      <c r="G1337" t="s">
        <v>12</v>
      </c>
      <c r="H1337" t="s">
        <v>126</v>
      </c>
      <c r="I1337">
        <f t="shared" si="160"/>
        <v>2242</v>
      </c>
      <c r="J1337">
        <f t="shared" si="161"/>
        <v>13</v>
      </c>
      <c r="K1337" t="str">
        <f t="shared" si="162"/>
        <v>budget</v>
      </c>
      <c r="L1337" s="1">
        <f t="shared" si="163"/>
        <v>451583.8563782337</v>
      </c>
      <c r="M1337" cm="1">
        <f t="array" ref="M1337">SUM(COUNTIF(E1337:E4913,{"Petrol","Diesel","CNG","LPG","Electric"}))</f>
        <v>2242</v>
      </c>
      <c r="N1337">
        <f t="shared" si="164"/>
        <v>2242</v>
      </c>
      <c r="O1337" cm="1">
        <f t="array" ref="O1337">SUM(COUNTIF(F1337:F4913,{"Individual","Dealer","Trustmark Dealer"}))</f>
        <v>2242</v>
      </c>
      <c r="P1337">
        <f t="shared" si="165"/>
        <v>1538</v>
      </c>
      <c r="Q1337">
        <f t="shared" si="166"/>
        <v>0.60124888492417483</v>
      </c>
      <c r="R1337" s="16">
        <f t="shared" si="167"/>
        <v>1190214.7563255704</v>
      </c>
    </row>
    <row r="1338" spans="1:18" x14ac:dyDescent="0.3">
      <c r="A1338" t="s">
        <v>932</v>
      </c>
      <c r="B1338">
        <v>2007</v>
      </c>
      <c r="C1338" s="1">
        <v>175000</v>
      </c>
      <c r="D1338">
        <v>181000</v>
      </c>
      <c r="E1338" t="s">
        <v>14</v>
      </c>
      <c r="F1338" t="s">
        <v>25</v>
      </c>
      <c r="G1338" t="s">
        <v>12</v>
      </c>
      <c r="H1338" t="s">
        <v>151</v>
      </c>
      <c r="I1338">
        <f t="shared" si="160"/>
        <v>2241</v>
      </c>
      <c r="J1338">
        <f t="shared" si="161"/>
        <v>19</v>
      </c>
      <c r="K1338" t="str">
        <f t="shared" si="162"/>
        <v>budget</v>
      </c>
      <c r="L1338" s="1">
        <f t="shared" si="163"/>
        <v>451691.65818830876</v>
      </c>
      <c r="M1338" cm="1">
        <f t="array" ref="M1338">SUM(COUNTIF(E1338:E4914,{"Petrol","Diesel","CNG","LPG","Electric"}))</f>
        <v>2241</v>
      </c>
      <c r="N1338">
        <f t="shared" si="164"/>
        <v>2241</v>
      </c>
      <c r="O1338" cm="1">
        <f t="array" ref="O1338">SUM(COUNTIF(F1338:F4914,{"Individual","Dealer","Trustmark Dealer"}))</f>
        <v>2241</v>
      </c>
      <c r="P1338">
        <f t="shared" si="165"/>
        <v>1537</v>
      </c>
      <c r="Q1338">
        <f t="shared" si="166"/>
        <v>0.60151717983043285</v>
      </c>
      <c r="R1338" s="16">
        <f t="shared" si="167"/>
        <v>1190537.9959647025</v>
      </c>
    </row>
    <row r="1339" spans="1:18" x14ac:dyDescent="0.3">
      <c r="A1339" t="s">
        <v>348</v>
      </c>
      <c r="B1339">
        <v>2012</v>
      </c>
      <c r="C1339" s="1">
        <v>575000</v>
      </c>
      <c r="D1339">
        <v>89550</v>
      </c>
      <c r="E1339" t="s">
        <v>14</v>
      </c>
      <c r="F1339" t="s">
        <v>25</v>
      </c>
      <c r="G1339" t="s">
        <v>12</v>
      </c>
      <c r="H1339" t="s">
        <v>126</v>
      </c>
      <c r="I1339">
        <f t="shared" si="160"/>
        <v>2240</v>
      </c>
      <c r="J1339">
        <f t="shared" si="161"/>
        <v>14</v>
      </c>
      <c r="K1339" t="str">
        <f t="shared" si="162"/>
        <v>medium</v>
      </c>
      <c r="L1339" s="1">
        <f t="shared" si="163"/>
        <v>451815.18125000002</v>
      </c>
      <c r="M1339" cm="1">
        <f t="array" ref="M1339">SUM(COUNTIF(E1339:E4915,{"Petrol","Diesel","CNG","LPG","Electric"}))</f>
        <v>2240</v>
      </c>
      <c r="N1339">
        <f t="shared" si="164"/>
        <v>2240</v>
      </c>
      <c r="O1339" cm="1">
        <f t="array" ref="O1339">SUM(COUNTIF(F1339:F4915,{"Individual","Dealer","Trustmark Dealer"}))</f>
        <v>2240</v>
      </c>
      <c r="P1339">
        <f t="shared" si="165"/>
        <v>1536</v>
      </c>
      <c r="Q1339">
        <f t="shared" si="166"/>
        <v>0.60178571428571426</v>
      </c>
      <c r="R1339" s="16">
        <f t="shared" si="167"/>
        <v>1190892.8091018666</v>
      </c>
    </row>
    <row r="1340" spans="1:18" x14ac:dyDescent="0.3">
      <c r="A1340" t="s">
        <v>213</v>
      </c>
      <c r="B1340">
        <v>2010</v>
      </c>
      <c r="C1340" s="1">
        <v>320000</v>
      </c>
      <c r="D1340">
        <v>90000</v>
      </c>
      <c r="E1340" t="s">
        <v>14</v>
      </c>
      <c r="F1340" t="s">
        <v>25</v>
      </c>
      <c r="G1340" t="s">
        <v>12</v>
      </c>
      <c r="H1340" t="s">
        <v>154</v>
      </c>
      <c r="I1340">
        <f t="shared" si="160"/>
        <v>2239</v>
      </c>
      <c r="J1340">
        <f t="shared" si="161"/>
        <v>16</v>
      </c>
      <c r="K1340" t="str">
        <f t="shared" si="162"/>
        <v>budget</v>
      </c>
      <c r="L1340" s="1">
        <f t="shared" si="163"/>
        <v>451760.16346583294</v>
      </c>
      <c r="M1340" cm="1">
        <f t="array" ref="M1340">SUM(COUNTIF(E1340:E4916,{"Petrol","Diesel","CNG","LPG","Electric"}))</f>
        <v>2239</v>
      </c>
      <c r="N1340">
        <f t="shared" si="164"/>
        <v>2239</v>
      </c>
      <c r="O1340" cm="1">
        <f t="array" ref="O1340">SUM(COUNTIF(F1340:F4916,{"Individual","Dealer","Trustmark Dealer"}))</f>
        <v>2239</v>
      </c>
      <c r="P1340">
        <f t="shared" si="165"/>
        <v>1535</v>
      </c>
      <c r="Q1340">
        <f t="shared" si="166"/>
        <v>0.60205448861098709</v>
      </c>
      <c r="R1340" s="16">
        <f t="shared" si="167"/>
        <v>1190893.6414112598</v>
      </c>
    </row>
    <row r="1341" spans="1:18" x14ac:dyDescent="0.3">
      <c r="A1341" t="s">
        <v>474</v>
      </c>
      <c r="B1341">
        <v>2010</v>
      </c>
      <c r="C1341" s="1">
        <v>280000</v>
      </c>
      <c r="D1341">
        <v>149500</v>
      </c>
      <c r="E1341" t="s">
        <v>14</v>
      </c>
      <c r="F1341" t="s">
        <v>25</v>
      </c>
      <c r="G1341" t="s">
        <v>12</v>
      </c>
      <c r="H1341" t="s">
        <v>154</v>
      </c>
      <c r="I1341">
        <f t="shared" si="160"/>
        <v>2238</v>
      </c>
      <c r="J1341">
        <f t="shared" si="161"/>
        <v>16</v>
      </c>
      <c r="K1341" t="str">
        <f t="shared" si="162"/>
        <v>budget</v>
      </c>
      <c r="L1341" s="1">
        <f t="shared" si="163"/>
        <v>451819.03753351205</v>
      </c>
      <c r="M1341" cm="1">
        <f t="array" ref="M1341">SUM(COUNTIF(E1341:E4917,{"Petrol","Diesel","CNG","LPG","Electric"}))</f>
        <v>2238</v>
      </c>
      <c r="N1341">
        <f t="shared" si="164"/>
        <v>2238</v>
      </c>
      <c r="O1341" cm="1">
        <f t="array" ref="O1341">SUM(COUNTIF(F1341:F4917,{"Individual","Dealer","Trustmark Dealer"}))</f>
        <v>2238</v>
      </c>
      <c r="P1341">
        <f t="shared" si="165"/>
        <v>1534</v>
      </c>
      <c r="Q1341">
        <f t="shared" si="166"/>
        <v>0.6023235031277927</v>
      </c>
      <c r="R1341" s="16">
        <f t="shared" si="167"/>
        <v>1191120.7396164993</v>
      </c>
    </row>
    <row r="1342" spans="1:18" x14ac:dyDescent="0.3">
      <c r="A1342" t="s">
        <v>196</v>
      </c>
      <c r="B1342">
        <v>2013</v>
      </c>
      <c r="C1342" s="1">
        <v>500000</v>
      </c>
      <c r="D1342">
        <v>190000</v>
      </c>
      <c r="E1342" t="s">
        <v>14</v>
      </c>
      <c r="F1342" t="s">
        <v>25</v>
      </c>
      <c r="G1342" t="s">
        <v>12</v>
      </c>
      <c r="H1342" t="s">
        <v>126</v>
      </c>
      <c r="I1342">
        <f t="shared" si="160"/>
        <v>2237</v>
      </c>
      <c r="J1342">
        <f t="shared" si="161"/>
        <v>13</v>
      </c>
      <c r="K1342" t="str">
        <f t="shared" si="162"/>
        <v>budget</v>
      </c>
      <c r="L1342" s="1">
        <f t="shared" si="163"/>
        <v>451895.84532856505</v>
      </c>
      <c r="M1342" cm="1">
        <f t="array" ref="M1342">SUM(COUNTIF(E1342:E4918,{"Petrol","Diesel","CNG","LPG","Electric"}))</f>
        <v>2237</v>
      </c>
      <c r="N1342">
        <f t="shared" si="164"/>
        <v>2237</v>
      </c>
      <c r="O1342" cm="1">
        <f t="array" ref="O1342">SUM(COUNTIF(F1342:F4918,{"Individual","Dealer","Trustmark Dealer"}))</f>
        <v>2237</v>
      </c>
      <c r="P1342">
        <f t="shared" si="165"/>
        <v>1533</v>
      </c>
      <c r="Q1342">
        <f t="shared" si="166"/>
        <v>0.60259275815824764</v>
      </c>
      <c r="R1342" s="16">
        <f t="shared" si="167"/>
        <v>1191383.7651720147</v>
      </c>
    </row>
    <row r="1343" spans="1:18" x14ac:dyDescent="0.3">
      <c r="A1343" t="s">
        <v>933</v>
      </c>
      <c r="B1343">
        <v>2013</v>
      </c>
      <c r="C1343" s="1">
        <v>380000</v>
      </c>
      <c r="D1343">
        <v>83000</v>
      </c>
      <c r="E1343" t="s">
        <v>14</v>
      </c>
      <c r="F1343" t="s">
        <v>11</v>
      </c>
      <c r="G1343" t="s">
        <v>12</v>
      </c>
      <c r="H1343" t="s">
        <v>121</v>
      </c>
      <c r="I1343">
        <f t="shared" si="160"/>
        <v>2236</v>
      </c>
      <c r="J1343">
        <f t="shared" si="161"/>
        <v>13</v>
      </c>
      <c r="K1343" t="str">
        <f t="shared" si="162"/>
        <v>budget</v>
      </c>
      <c r="L1343" s="1">
        <f t="shared" si="163"/>
        <v>451874.33184257604</v>
      </c>
      <c r="M1343" cm="1">
        <f t="array" ref="M1343">SUM(COUNTIF(E1343:E4919,{"Petrol","Diesel","CNG","LPG","Electric"}))</f>
        <v>2236</v>
      </c>
      <c r="N1343">
        <f t="shared" si="164"/>
        <v>2236</v>
      </c>
      <c r="O1343" cm="1">
        <f t="array" ref="O1343">SUM(COUNTIF(F1343:F4919,{"Individual","Dealer","Trustmark Dealer"}))</f>
        <v>2236</v>
      </c>
      <c r="P1343">
        <f t="shared" si="165"/>
        <v>1532</v>
      </c>
      <c r="Q1343">
        <f t="shared" si="166"/>
        <v>0.60286225402504467</v>
      </c>
      <c r="R1343" s="16">
        <f t="shared" si="167"/>
        <v>1191451.7027729619</v>
      </c>
    </row>
    <row r="1344" spans="1:18" x14ac:dyDescent="0.3">
      <c r="A1344" t="s">
        <v>245</v>
      </c>
      <c r="B1344">
        <v>2005</v>
      </c>
      <c r="C1344" s="1">
        <v>120000</v>
      </c>
      <c r="D1344">
        <v>20000</v>
      </c>
      <c r="E1344" t="s">
        <v>10</v>
      </c>
      <c r="F1344" t="s">
        <v>25</v>
      </c>
      <c r="G1344" t="s">
        <v>12</v>
      </c>
      <c r="H1344" t="s">
        <v>126</v>
      </c>
      <c r="I1344">
        <f t="shared" si="160"/>
        <v>2235</v>
      </c>
      <c r="J1344">
        <f t="shared" si="161"/>
        <v>21</v>
      </c>
      <c r="K1344" t="str">
        <f t="shared" si="162"/>
        <v>budget</v>
      </c>
      <c r="L1344" s="1">
        <f t="shared" si="163"/>
        <v>451906.49038031319</v>
      </c>
      <c r="M1344" cm="1">
        <f t="array" ref="M1344">SUM(COUNTIF(E1344:E4920,{"Petrol","Diesel","CNG","LPG","Electric"}))</f>
        <v>2235</v>
      </c>
      <c r="N1344">
        <f t="shared" si="164"/>
        <v>2235</v>
      </c>
      <c r="O1344" cm="1">
        <f t="array" ref="O1344">SUM(COUNTIF(F1344:F4920,{"Individual","Dealer","Trustmark Dealer"}))</f>
        <v>2235</v>
      </c>
      <c r="P1344">
        <f t="shared" si="165"/>
        <v>1531</v>
      </c>
      <c r="Q1344">
        <f t="shared" si="166"/>
        <v>0.6026845637583893</v>
      </c>
      <c r="R1344" s="16">
        <f t="shared" si="167"/>
        <v>1191626.5228251566</v>
      </c>
    </row>
    <row r="1345" spans="1:18" x14ac:dyDescent="0.3">
      <c r="A1345" t="s">
        <v>165</v>
      </c>
      <c r="B1345">
        <v>2018</v>
      </c>
      <c r="C1345" s="1">
        <v>395000</v>
      </c>
      <c r="D1345">
        <v>20000</v>
      </c>
      <c r="E1345" t="s">
        <v>10</v>
      </c>
      <c r="F1345" t="s">
        <v>25</v>
      </c>
      <c r="G1345" t="s">
        <v>12</v>
      </c>
      <c r="H1345" t="s">
        <v>121</v>
      </c>
      <c r="I1345">
        <f t="shared" si="160"/>
        <v>2234</v>
      </c>
      <c r="J1345">
        <f t="shared" si="161"/>
        <v>8</v>
      </c>
      <c r="K1345" t="str">
        <f t="shared" si="162"/>
        <v>budget</v>
      </c>
      <c r="L1345" s="1">
        <f t="shared" si="163"/>
        <v>452055.06087735004</v>
      </c>
      <c r="M1345" cm="1">
        <f t="array" ref="M1345">SUM(COUNTIF(E1345:E4921,{"Petrol","Diesel","CNG","LPG","Electric"}))</f>
        <v>2234</v>
      </c>
      <c r="N1345">
        <f t="shared" si="164"/>
        <v>2234</v>
      </c>
      <c r="O1345" cm="1">
        <f t="array" ref="O1345">SUM(COUNTIF(F1345:F4921,{"Individual","Dealer","Trustmark Dealer"}))</f>
        <v>2234</v>
      </c>
      <c r="P1345">
        <f t="shared" si="165"/>
        <v>1530</v>
      </c>
      <c r="Q1345">
        <f t="shared" si="166"/>
        <v>0.60295434198746645</v>
      </c>
      <c r="R1345" s="16">
        <f t="shared" si="167"/>
        <v>1191822.2420313873</v>
      </c>
    </row>
    <row r="1346" spans="1:18" x14ac:dyDescent="0.3">
      <c r="A1346" t="s">
        <v>934</v>
      </c>
      <c r="B1346">
        <v>2010</v>
      </c>
      <c r="C1346" s="1">
        <v>360000</v>
      </c>
      <c r="D1346">
        <v>160000</v>
      </c>
      <c r="E1346" t="s">
        <v>14</v>
      </c>
      <c r="F1346" t="s">
        <v>25</v>
      </c>
      <c r="G1346" t="s">
        <v>12</v>
      </c>
      <c r="H1346" t="s">
        <v>121</v>
      </c>
      <c r="I1346">
        <f t="shared" ref="I1346:I1409" si="168">COUNTA(A1346:A4922)</f>
        <v>2233</v>
      </c>
      <c r="J1346">
        <f t="shared" ref="J1346:J1409" si="169">2026-B1346</f>
        <v>16</v>
      </c>
      <c r="K1346" t="str">
        <f t="shared" ref="K1346:K1409" si="170">IF(C1346&lt;=500000,"budget",IF(C1346&lt;=1000000,"medium","premimum"))</f>
        <v>budget</v>
      </c>
      <c r="L1346" s="1">
        <f t="shared" ref="L1346:L1409" si="171">AVERAGE(C1346:C4922)</f>
        <v>452080.6117330945</v>
      </c>
      <c r="M1346" cm="1">
        <f t="array" ref="M1346">SUM(COUNTIF(E1346:E4922,{"Petrol","Diesel","CNG","LPG","Electric"}))</f>
        <v>2233</v>
      </c>
      <c r="N1346">
        <f t="shared" ref="N1346:N1409" si="172">COUNTIF(G1346:G4922,"Automatic")
 +COUNTIF(G1346:G4922,"Manual")</f>
        <v>2233</v>
      </c>
      <c r="O1346" cm="1">
        <f t="array" ref="O1346">SUM(COUNTIF(F1346:F4922,{"Individual","Dealer","Trustmark Dealer"}))</f>
        <v>2233</v>
      </c>
      <c r="P1346">
        <f t="shared" ref="P1346:P1409" si="173">COUNTIF(J1346:J4922,"&gt;10")</f>
        <v>1530</v>
      </c>
      <c r="Q1346">
        <f t="shared" ref="Q1346:Q1409" si="174">COUNTIF(H1346:H4922,"First Owner")/COUNTA(H1346:H4922)</f>
        <v>0.60277653381101659</v>
      </c>
      <c r="R1346" s="16">
        <f t="shared" ref="R1346:R1409" si="175">AVERAGEIF(E1346:E4922,"Petrol",C1346:C4922) + AVERAGEIF(E1346:E4922,"Diesel",C1346:C4922) + AVERAGEIF(E1346:E4922,"CNG",C1346:C4922)</f>
        <v>1191760.5961377234</v>
      </c>
    </row>
    <row r="1347" spans="1:18" x14ac:dyDescent="0.3">
      <c r="A1347" t="s">
        <v>728</v>
      </c>
      <c r="B1347">
        <v>2015</v>
      </c>
      <c r="C1347" s="1">
        <v>451000</v>
      </c>
      <c r="D1347">
        <v>100000</v>
      </c>
      <c r="E1347" t="s">
        <v>14</v>
      </c>
      <c r="F1347" t="s">
        <v>25</v>
      </c>
      <c r="G1347" t="s">
        <v>12</v>
      </c>
      <c r="H1347" t="s">
        <v>121</v>
      </c>
      <c r="I1347">
        <f t="shared" si="168"/>
        <v>2232</v>
      </c>
      <c r="J1347">
        <f t="shared" si="169"/>
        <v>11</v>
      </c>
      <c r="K1347" t="str">
        <f t="shared" si="170"/>
        <v>budget</v>
      </c>
      <c r="L1347" s="1">
        <f t="shared" si="171"/>
        <v>452121.86648745521</v>
      </c>
      <c r="M1347" cm="1">
        <f t="array" ref="M1347">SUM(COUNTIF(E1347:E4923,{"Petrol","Diesel","CNG","LPG","Electric"}))</f>
        <v>2232</v>
      </c>
      <c r="N1347">
        <f t="shared" si="172"/>
        <v>2232</v>
      </c>
      <c r="O1347" cm="1">
        <f t="array" ref="O1347">SUM(COUNTIF(F1347:F4923,{"Individual","Dealer","Trustmark Dealer"}))</f>
        <v>2232</v>
      </c>
      <c r="P1347">
        <f t="shared" si="173"/>
        <v>1529</v>
      </c>
      <c r="Q1347">
        <f t="shared" si="174"/>
        <v>0.60259856630824371</v>
      </c>
      <c r="R1347" s="16">
        <f t="shared" si="175"/>
        <v>1191953.5369736261</v>
      </c>
    </row>
    <row r="1348" spans="1:18" x14ac:dyDescent="0.3">
      <c r="A1348" t="s">
        <v>240</v>
      </c>
      <c r="B1348">
        <v>2010</v>
      </c>
      <c r="C1348" s="1">
        <v>175000</v>
      </c>
      <c r="D1348">
        <v>45000</v>
      </c>
      <c r="E1348" t="s">
        <v>10</v>
      </c>
      <c r="F1348" t="s">
        <v>25</v>
      </c>
      <c r="G1348" t="s">
        <v>12</v>
      </c>
      <c r="H1348" t="s">
        <v>126</v>
      </c>
      <c r="I1348">
        <f t="shared" si="168"/>
        <v>2231</v>
      </c>
      <c r="J1348">
        <f t="shared" si="169"/>
        <v>16</v>
      </c>
      <c r="K1348" t="str">
        <f t="shared" si="170"/>
        <v>budget</v>
      </c>
      <c r="L1348" s="1">
        <f t="shared" si="171"/>
        <v>452122.36934110266</v>
      </c>
      <c r="M1348" cm="1">
        <f t="array" ref="M1348">SUM(COUNTIF(E1348:E4924,{"Petrol","Diesel","CNG","LPG","Electric"}))</f>
        <v>2231</v>
      </c>
      <c r="N1348">
        <f t="shared" si="172"/>
        <v>2231</v>
      </c>
      <c r="O1348" cm="1">
        <f t="array" ref="O1348">SUM(COUNTIF(F1348:F4924,{"Individual","Dealer","Trustmark Dealer"}))</f>
        <v>2231</v>
      </c>
      <c r="P1348">
        <f t="shared" si="173"/>
        <v>1528</v>
      </c>
      <c r="Q1348">
        <f t="shared" si="174"/>
        <v>0.60242043926490363</v>
      </c>
      <c r="R1348" s="16">
        <f t="shared" si="175"/>
        <v>1192065.7165632471</v>
      </c>
    </row>
    <row r="1349" spans="1:18" x14ac:dyDescent="0.3">
      <c r="A1349" t="s">
        <v>240</v>
      </c>
      <c r="B1349">
        <v>2009</v>
      </c>
      <c r="C1349" s="1">
        <v>170000</v>
      </c>
      <c r="D1349">
        <v>44800</v>
      </c>
      <c r="E1349" t="s">
        <v>10</v>
      </c>
      <c r="F1349" t="s">
        <v>25</v>
      </c>
      <c r="G1349" t="s">
        <v>12</v>
      </c>
      <c r="H1349" t="s">
        <v>126</v>
      </c>
      <c r="I1349">
        <f t="shared" si="168"/>
        <v>2230</v>
      </c>
      <c r="J1349">
        <f t="shared" si="169"/>
        <v>17</v>
      </c>
      <c r="K1349" t="str">
        <f t="shared" si="170"/>
        <v>budget</v>
      </c>
      <c r="L1349" s="1">
        <f t="shared" si="171"/>
        <v>452246.6394618834</v>
      </c>
      <c r="M1349" cm="1">
        <f t="array" ref="M1349">SUM(COUNTIF(E1349:E4925,{"Petrol","Diesel","CNG","LPG","Electric"}))</f>
        <v>2230</v>
      </c>
      <c r="N1349">
        <f t="shared" si="172"/>
        <v>2230</v>
      </c>
      <c r="O1349" cm="1">
        <f t="array" ref="O1349">SUM(COUNTIF(F1349:F4925,{"Individual","Dealer","Trustmark Dealer"}))</f>
        <v>2230</v>
      </c>
      <c r="P1349">
        <f t="shared" si="173"/>
        <v>1527</v>
      </c>
      <c r="Q1349">
        <f t="shared" si="174"/>
        <v>0.60269058295964129</v>
      </c>
      <c r="R1349" s="16">
        <f t="shared" si="175"/>
        <v>1192210.3339981132</v>
      </c>
    </row>
    <row r="1350" spans="1:18" x14ac:dyDescent="0.3">
      <c r="A1350" t="s">
        <v>252</v>
      </c>
      <c r="B1350">
        <v>2006</v>
      </c>
      <c r="C1350" s="1">
        <v>100000</v>
      </c>
      <c r="D1350">
        <v>40000</v>
      </c>
      <c r="E1350" t="s">
        <v>10</v>
      </c>
      <c r="F1350" t="s">
        <v>25</v>
      </c>
      <c r="G1350" t="s">
        <v>12</v>
      </c>
      <c r="H1350" t="s">
        <v>126</v>
      </c>
      <c r="I1350">
        <f t="shared" si="168"/>
        <v>2229</v>
      </c>
      <c r="J1350">
        <f t="shared" si="169"/>
        <v>20</v>
      </c>
      <c r="K1350" t="str">
        <f t="shared" si="170"/>
        <v>budget</v>
      </c>
      <c r="L1350" s="1">
        <f t="shared" si="171"/>
        <v>452373.26424405561</v>
      </c>
      <c r="M1350" cm="1">
        <f t="array" ref="M1350">SUM(COUNTIF(E1350:E4926,{"Petrol","Diesel","CNG","LPG","Electric"}))</f>
        <v>2229</v>
      </c>
      <c r="N1350">
        <f t="shared" si="172"/>
        <v>2229</v>
      </c>
      <c r="O1350" cm="1">
        <f t="array" ref="O1350">SUM(COUNTIF(F1350:F4926,{"Individual","Dealer","Trustmark Dealer"}))</f>
        <v>2229</v>
      </c>
      <c r="P1350">
        <f t="shared" si="173"/>
        <v>1526</v>
      </c>
      <c r="Q1350">
        <f t="shared" si="174"/>
        <v>0.60296096904441454</v>
      </c>
      <c r="R1350" s="16">
        <f t="shared" si="175"/>
        <v>1192359.9178506969</v>
      </c>
    </row>
    <row r="1351" spans="1:18" x14ac:dyDescent="0.3">
      <c r="A1351" t="s">
        <v>329</v>
      </c>
      <c r="B1351">
        <v>2014</v>
      </c>
      <c r="C1351" s="1">
        <v>150000</v>
      </c>
      <c r="D1351">
        <v>120000</v>
      </c>
      <c r="E1351" t="s">
        <v>10</v>
      </c>
      <c r="F1351" t="s">
        <v>25</v>
      </c>
      <c r="G1351" t="s">
        <v>12</v>
      </c>
      <c r="H1351" t="s">
        <v>154</v>
      </c>
      <c r="I1351">
        <f t="shared" si="168"/>
        <v>2228</v>
      </c>
      <c r="J1351">
        <f t="shared" si="169"/>
        <v>12</v>
      </c>
      <c r="K1351" t="str">
        <f t="shared" si="170"/>
        <v>budget</v>
      </c>
      <c r="L1351" s="1">
        <f t="shared" si="171"/>
        <v>452531.42100538599</v>
      </c>
      <c r="M1351" cm="1">
        <f t="array" ref="M1351">SUM(COUNTIF(E1351:E4927,{"Petrol","Diesel","CNG","LPG","Electric"}))</f>
        <v>2228</v>
      </c>
      <c r="N1351">
        <f t="shared" si="172"/>
        <v>2228</v>
      </c>
      <c r="O1351" cm="1">
        <f t="array" ref="O1351">SUM(COUNTIF(F1351:F4927,{"Individual","Dealer","Trustmark Dealer"}))</f>
        <v>2228</v>
      </c>
      <c r="P1351">
        <f t="shared" si="173"/>
        <v>1525</v>
      </c>
      <c r="Q1351">
        <f t="shared" si="174"/>
        <v>0.60323159784560143</v>
      </c>
      <c r="R1351" s="16">
        <f t="shared" si="175"/>
        <v>1192575.5723496203</v>
      </c>
    </row>
    <row r="1352" spans="1:18" x14ac:dyDescent="0.3">
      <c r="A1352" t="s">
        <v>468</v>
      </c>
      <c r="B1352">
        <v>2011</v>
      </c>
      <c r="C1352" s="1">
        <v>149000</v>
      </c>
      <c r="D1352">
        <v>10000</v>
      </c>
      <c r="E1352" t="s">
        <v>14</v>
      </c>
      <c r="F1352" t="s">
        <v>25</v>
      </c>
      <c r="G1352" t="s">
        <v>12</v>
      </c>
      <c r="H1352" t="s">
        <v>126</v>
      </c>
      <c r="I1352">
        <f t="shared" si="168"/>
        <v>2227</v>
      </c>
      <c r="J1352">
        <f t="shared" si="169"/>
        <v>15</v>
      </c>
      <c r="K1352" t="str">
        <f t="shared" si="170"/>
        <v>budget</v>
      </c>
      <c r="L1352" s="1">
        <f t="shared" si="171"/>
        <v>452667.2680736417</v>
      </c>
      <c r="M1352" cm="1">
        <f t="array" ref="M1352">SUM(COUNTIF(E1352:E4928,{"Petrol","Diesel","CNG","LPG","Electric"}))</f>
        <v>2227</v>
      </c>
      <c r="N1352">
        <f t="shared" si="172"/>
        <v>2227</v>
      </c>
      <c r="O1352" cm="1">
        <f t="array" ref="O1352">SUM(COUNTIF(F1352:F4928,{"Individual","Dealer","Trustmark Dealer"}))</f>
        <v>2227</v>
      </c>
      <c r="P1352">
        <f t="shared" si="173"/>
        <v>1524</v>
      </c>
      <c r="Q1352">
        <f t="shared" si="174"/>
        <v>0.60350246969016619</v>
      </c>
      <c r="R1352" s="16">
        <f t="shared" si="175"/>
        <v>1192744.5959068672</v>
      </c>
    </row>
    <row r="1353" spans="1:18" x14ac:dyDescent="0.3">
      <c r="A1353" t="s">
        <v>816</v>
      </c>
      <c r="B1353">
        <v>2011</v>
      </c>
      <c r="C1353" s="1">
        <v>160000</v>
      </c>
      <c r="D1353">
        <v>80000</v>
      </c>
      <c r="E1353" t="s">
        <v>14</v>
      </c>
      <c r="F1353" t="s">
        <v>25</v>
      </c>
      <c r="G1353" t="s">
        <v>12</v>
      </c>
      <c r="H1353" t="s">
        <v>126</v>
      </c>
      <c r="I1353">
        <f t="shared" si="168"/>
        <v>2226</v>
      </c>
      <c r="J1353">
        <f t="shared" si="169"/>
        <v>15</v>
      </c>
      <c r="K1353" t="str">
        <f t="shared" si="170"/>
        <v>budget</v>
      </c>
      <c r="L1353" s="1">
        <f t="shared" si="171"/>
        <v>452803.68643306382</v>
      </c>
      <c r="M1353" cm="1">
        <f t="array" ref="M1353">SUM(COUNTIF(E1353:E4929,{"Petrol","Diesel","CNG","LPG","Electric"}))</f>
        <v>2226</v>
      </c>
      <c r="N1353">
        <f t="shared" si="172"/>
        <v>2226</v>
      </c>
      <c r="O1353" cm="1">
        <f t="array" ref="O1353">SUM(COUNTIF(F1353:F4929,{"Individual","Dealer","Trustmark Dealer"}))</f>
        <v>2226</v>
      </c>
      <c r="P1353">
        <f t="shared" si="173"/>
        <v>1523</v>
      </c>
      <c r="Q1353">
        <f t="shared" si="174"/>
        <v>0.60377358490566035</v>
      </c>
      <c r="R1353" s="16">
        <f t="shared" si="175"/>
        <v>1193126.3779578435</v>
      </c>
    </row>
    <row r="1354" spans="1:18" x14ac:dyDescent="0.3">
      <c r="A1354" t="s">
        <v>600</v>
      </c>
      <c r="B1354">
        <v>2014</v>
      </c>
      <c r="C1354" s="1">
        <v>800000</v>
      </c>
      <c r="D1354">
        <v>156000</v>
      </c>
      <c r="E1354" t="s">
        <v>14</v>
      </c>
      <c r="F1354" t="s">
        <v>25</v>
      </c>
      <c r="G1354" t="s">
        <v>12</v>
      </c>
      <c r="H1354" t="s">
        <v>121</v>
      </c>
      <c r="I1354">
        <f t="shared" si="168"/>
        <v>2225</v>
      </c>
      <c r="J1354">
        <f t="shared" si="169"/>
        <v>12</v>
      </c>
      <c r="K1354" t="str">
        <f t="shared" si="170"/>
        <v>medium</v>
      </c>
      <c r="L1354" s="1">
        <f t="shared" si="171"/>
        <v>452935.28359550564</v>
      </c>
      <c r="M1354" cm="1">
        <f t="array" ref="M1354">SUM(COUNTIF(E1354:E4930,{"Petrol","Diesel","CNG","LPG","Electric"}))</f>
        <v>2225</v>
      </c>
      <c r="N1354">
        <f t="shared" si="172"/>
        <v>2225</v>
      </c>
      <c r="O1354" cm="1">
        <f t="array" ref="O1354">SUM(COUNTIF(F1354:F4930,{"Individual","Dealer","Trustmark Dealer"}))</f>
        <v>2225</v>
      </c>
      <c r="P1354">
        <f t="shared" si="173"/>
        <v>1522</v>
      </c>
      <c r="Q1354">
        <f t="shared" si="174"/>
        <v>0.60404494382022467</v>
      </c>
      <c r="R1354" s="16">
        <f t="shared" si="175"/>
        <v>1193499.0203339108</v>
      </c>
    </row>
    <row r="1355" spans="1:18" x14ac:dyDescent="0.3">
      <c r="A1355" t="s">
        <v>935</v>
      </c>
      <c r="B1355">
        <v>2010</v>
      </c>
      <c r="C1355" s="1">
        <v>819999</v>
      </c>
      <c r="D1355">
        <v>120000</v>
      </c>
      <c r="E1355" t="s">
        <v>14</v>
      </c>
      <c r="F1355" t="s">
        <v>25</v>
      </c>
      <c r="G1355" t="s">
        <v>12</v>
      </c>
      <c r="H1355" t="s">
        <v>126</v>
      </c>
      <c r="I1355">
        <f t="shared" si="168"/>
        <v>2224</v>
      </c>
      <c r="J1355">
        <f t="shared" si="169"/>
        <v>16</v>
      </c>
      <c r="K1355" t="str">
        <f t="shared" si="170"/>
        <v>medium</v>
      </c>
      <c r="L1355" s="1">
        <f t="shared" si="171"/>
        <v>452779.22931654676</v>
      </c>
      <c r="M1355" cm="1">
        <f t="array" ref="M1355">SUM(COUNTIF(E1355:E4931,{"Petrol","Diesel","CNG","LPG","Electric"}))</f>
        <v>2224</v>
      </c>
      <c r="N1355">
        <f t="shared" si="172"/>
        <v>2224</v>
      </c>
      <c r="O1355" cm="1">
        <f t="array" ref="O1355">SUM(COUNTIF(F1355:F4931,{"Individual","Dealer","Trustmark Dealer"}))</f>
        <v>2224</v>
      </c>
      <c r="P1355">
        <f t="shared" si="173"/>
        <v>1521</v>
      </c>
      <c r="Q1355">
        <f t="shared" si="174"/>
        <v>0.60386690647482011</v>
      </c>
      <c r="R1355" s="16">
        <f t="shared" si="175"/>
        <v>1193300.3895060031</v>
      </c>
    </row>
    <row r="1356" spans="1:18" x14ac:dyDescent="0.3">
      <c r="A1356" t="s">
        <v>389</v>
      </c>
      <c r="B1356">
        <v>2007</v>
      </c>
      <c r="C1356" s="1">
        <v>163000</v>
      </c>
      <c r="D1356">
        <v>100000</v>
      </c>
      <c r="E1356" t="s">
        <v>10</v>
      </c>
      <c r="F1356" t="s">
        <v>25</v>
      </c>
      <c r="G1356" t="s">
        <v>12</v>
      </c>
      <c r="H1356" t="s">
        <v>126</v>
      </c>
      <c r="I1356">
        <f t="shared" si="168"/>
        <v>2223</v>
      </c>
      <c r="J1356">
        <f t="shared" si="169"/>
        <v>19</v>
      </c>
      <c r="K1356" t="str">
        <f t="shared" si="170"/>
        <v>budget</v>
      </c>
      <c r="L1356" s="1">
        <f t="shared" si="171"/>
        <v>452614.03823661717</v>
      </c>
      <c r="M1356" cm="1">
        <f t="array" ref="M1356">SUM(COUNTIF(E1356:E4932,{"Petrol","Diesel","CNG","LPG","Electric"}))</f>
        <v>2223</v>
      </c>
      <c r="N1356">
        <f t="shared" si="172"/>
        <v>2223</v>
      </c>
      <c r="O1356" cm="1">
        <f t="array" ref="O1356">SUM(COUNTIF(F1356:F4932,{"Individual","Dealer","Trustmark Dealer"}))</f>
        <v>2223</v>
      </c>
      <c r="P1356">
        <f t="shared" si="173"/>
        <v>1520</v>
      </c>
      <c r="Q1356">
        <f t="shared" si="174"/>
        <v>0.6041385515069726</v>
      </c>
      <c r="R1356" s="16">
        <f t="shared" si="175"/>
        <v>1193083.5151524644</v>
      </c>
    </row>
    <row r="1357" spans="1:18" x14ac:dyDescent="0.3">
      <c r="A1357" t="s">
        <v>936</v>
      </c>
      <c r="B1357">
        <v>2001</v>
      </c>
      <c r="C1357" s="1">
        <v>350000</v>
      </c>
      <c r="D1357">
        <v>100000</v>
      </c>
      <c r="E1357" t="s">
        <v>14</v>
      </c>
      <c r="F1357" t="s">
        <v>25</v>
      </c>
      <c r="G1357" t="s">
        <v>12</v>
      </c>
      <c r="H1357" t="s">
        <v>126</v>
      </c>
      <c r="I1357">
        <f t="shared" si="168"/>
        <v>2222</v>
      </c>
      <c r="J1357">
        <f t="shared" si="169"/>
        <v>25</v>
      </c>
      <c r="K1357" t="str">
        <f t="shared" si="170"/>
        <v>budget</v>
      </c>
      <c r="L1357" s="1">
        <f t="shared" si="171"/>
        <v>452744.37758775876</v>
      </c>
      <c r="M1357" cm="1">
        <f t="array" ref="M1357">SUM(COUNTIF(E1357:E4933,{"Petrol","Diesel","CNG","LPG","Electric"}))</f>
        <v>2222</v>
      </c>
      <c r="N1357">
        <f t="shared" si="172"/>
        <v>2222</v>
      </c>
      <c r="O1357" cm="1">
        <f t="array" ref="O1357">SUM(COUNTIF(F1357:F4933,{"Individual","Dealer","Trustmark Dealer"}))</f>
        <v>2222</v>
      </c>
      <c r="P1357">
        <f t="shared" si="173"/>
        <v>1519</v>
      </c>
      <c r="Q1357">
        <f t="shared" si="174"/>
        <v>0.60441044104410446</v>
      </c>
      <c r="R1357" s="16">
        <f t="shared" si="175"/>
        <v>1193240.6159668812</v>
      </c>
    </row>
    <row r="1358" spans="1:18" x14ac:dyDescent="0.3">
      <c r="A1358" t="s">
        <v>609</v>
      </c>
      <c r="B1358">
        <v>2006</v>
      </c>
      <c r="C1358" s="1">
        <v>75000</v>
      </c>
      <c r="D1358">
        <v>100000</v>
      </c>
      <c r="E1358" t="s">
        <v>10</v>
      </c>
      <c r="F1358" t="s">
        <v>25</v>
      </c>
      <c r="G1358" t="s">
        <v>12</v>
      </c>
      <c r="H1358" t="s">
        <v>126</v>
      </c>
      <c r="I1358">
        <f t="shared" si="168"/>
        <v>2221</v>
      </c>
      <c r="J1358">
        <f t="shared" si="169"/>
        <v>20</v>
      </c>
      <c r="K1358" t="str">
        <f t="shared" si="170"/>
        <v>budget</v>
      </c>
      <c r="L1358" s="1">
        <f t="shared" si="171"/>
        <v>452790.63800090051</v>
      </c>
      <c r="M1358" cm="1">
        <f t="array" ref="M1358">SUM(COUNTIF(E1358:E4934,{"Petrol","Diesel","CNG","LPG","Electric"}))</f>
        <v>2221</v>
      </c>
      <c r="N1358">
        <f t="shared" si="172"/>
        <v>2221</v>
      </c>
      <c r="O1358" cm="1">
        <f t="array" ref="O1358">SUM(COUNTIF(F1358:F4934,{"Individual","Dealer","Trustmark Dealer"}))</f>
        <v>2221</v>
      </c>
      <c r="P1358">
        <f t="shared" si="173"/>
        <v>1518</v>
      </c>
      <c r="Q1358">
        <f t="shared" si="174"/>
        <v>0.60468257541647907</v>
      </c>
      <c r="R1358" s="16">
        <f t="shared" si="175"/>
        <v>1193444.1223217512</v>
      </c>
    </row>
    <row r="1359" spans="1:18" x14ac:dyDescent="0.3">
      <c r="A1359" t="s">
        <v>163</v>
      </c>
      <c r="B1359">
        <v>2012</v>
      </c>
      <c r="C1359" s="1">
        <v>180000</v>
      </c>
      <c r="D1359">
        <v>60000</v>
      </c>
      <c r="E1359" t="s">
        <v>10</v>
      </c>
      <c r="F1359" t="s">
        <v>25</v>
      </c>
      <c r="G1359" t="s">
        <v>12</v>
      </c>
      <c r="H1359" t="s">
        <v>126</v>
      </c>
      <c r="I1359">
        <f t="shared" si="168"/>
        <v>2220</v>
      </c>
      <c r="J1359">
        <f t="shared" si="169"/>
        <v>14</v>
      </c>
      <c r="K1359" t="str">
        <f t="shared" si="170"/>
        <v>budget</v>
      </c>
      <c r="L1359" s="1">
        <f t="shared" si="171"/>
        <v>452960.81396396394</v>
      </c>
      <c r="M1359" cm="1">
        <f t="array" ref="M1359">SUM(COUNTIF(E1359:E4935,{"Petrol","Diesel","CNG","LPG","Electric"}))</f>
        <v>2220</v>
      </c>
      <c r="N1359">
        <f t="shared" si="172"/>
        <v>2220</v>
      </c>
      <c r="O1359" cm="1">
        <f t="array" ref="O1359">SUM(COUNTIF(F1359:F4935,{"Individual","Dealer","Trustmark Dealer"}))</f>
        <v>2220</v>
      </c>
      <c r="P1359">
        <f t="shared" si="173"/>
        <v>1517</v>
      </c>
      <c r="Q1359">
        <f t="shared" si="174"/>
        <v>0.60495495495495499</v>
      </c>
      <c r="R1359" s="16">
        <f t="shared" si="175"/>
        <v>1193684.459895479</v>
      </c>
    </row>
    <row r="1360" spans="1:18" x14ac:dyDescent="0.3">
      <c r="A1360" t="s">
        <v>937</v>
      </c>
      <c r="B1360">
        <v>2017</v>
      </c>
      <c r="C1360" s="1">
        <v>675000</v>
      </c>
      <c r="D1360">
        <v>30000</v>
      </c>
      <c r="E1360" t="s">
        <v>14</v>
      </c>
      <c r="F1360" t="s">
        <v>25</v>
      </c>
      <c r="G1360" t="s">
        <v>12</v>
      </c>
      <c r="H1360" t="s">
        <v>121</v>
      </c>
      <c r="I1360">
        <f t="shared" si="168"/>
        <v>2219</v>
      </c>
      <c r="J1360">
        <f t="shared" si="169"/>
        <v>9</v>
      </c>
      <c r="K1360" t="str">
        <f t="shared" si="170"/>
        <v>medium</v>
      </c>
      <c r="L1360" s="1">
        <f t="shared" si="171"/>
        <v>453083.82469580893</v>
      </c>
      <c r="M1360" cm="1">
        <f t="array" ref="M1360">SUM(COUNTIF(E1360:E4936,{"Petrol","Diesel","CNG","LPG","Electric"}))</f>
        <v>2219</v>
      </c>
      <c r="N1360">
        <f t="shared" si="172"/>
        <v>2219</v>
      </c>
      <c r="O1360" cm="1">
        <f t="array" ref="O1360">SUM(COUNTIF(F1360:F4936,{"Individual","Dealer","Trustmark Dealer"}))</f>
        <v>2219</v>
      </c>
      <c r="P1360">
        <f t="shared" si="173"/>
        <v>1516</v>
      </c>
      <c r="Q1360">
        <f t="shared" si="174"/>
        <v>0.60522757999098697</v>
      </c>
      <c r="R1360" s="16">
        <f t="shared" si="175"/>
        <v>1193826.1943325533</v>
      </c>
    </row>
    <row r="1361" spans="1:18" x14ac:dyDescent="0.3">
      <c r="A1361" t="s">
        <v>459</v>
      </c>
      <c r="B1361">
        <v>2013</v>
      </c>
      <c r="C1361" s="1">
        <v>400000</v>
      </c>
      <c r="D1361">
        <v>170000</v>
      </c>
      <c r="E1361" t="s">
        <v>14</v>
      </c>
      <c r="F1361" t="s">
        <v>25</v>
      </c>
      <c r="G1361" t="s">
        <v>12</v>
      </c>
      <c r="H1361" t="s">
        <v>121</v>
      </c>
      <c r="I1361">
        <f t="shared" si="168"/>
        <v>2218</v>
      </c>
      <c r="J1361">
        <f t="shared" si="169"/>
        <v>13</v>
      </c>
      <c r="K1361" t="str">
        <f t="shared" si="170"/>
        <v>budget</v>
      </c>
      <c r="L1361" s="1">
        <f t="shared" si="171"/>
        <v>452983.77231740305</v>
      </c>
      <c r="M1361" cm="1">
        <f t="array" ref="M1361">SUM(COUNTIF(E1361:E4937,{"Petrol","Diesel","CNG","LPG","Electric"}))</f>
        <v>2218</v>
      </c>
      <c r="N1361">
        <f t="shared" si="172"/>
        <v>2218</v>
      </c>
      <c r="O1361" cm="1">
        <f t="array" ref="O1361">SUM(COUNTIF(F1361:F4937,{"Individual","Dealer","Trustmark Dealer"}))</f>
        <v>2218</v>
      </c>
      <c r="P1361">
        <f t="shared" si="173"/>
        <v>1516</v>
      </c>
      <c r="Q1361">
        <f t="shared" si="174"/>
        <v>0.60504959422903515</v>
      </c>
      <c r="R1361" s="16">
        <f t="shared" si="175"/>
        <v>1193738.8467561598</v>
      </c>
    </row>
    <row r="1362" spans="1:18" x14ac:dyDescent="0.3">
      <c r="A1362" t="s">
        <v>583</v>
      </c>
      <c r="B1362">
        <v>2013</v>
      </c>
      <c r="C1362" s="1">
        <v>434999</v>
      </c>
      <c r="D1362">
        <v>100000</v>
      </c>
      <c r="E1362" t="s">
        <v>14</v>
      </c>
      <c r="F1362" t="s">
        <v>25</v>
      </c>
      <c r="G1362" t="s">
        <v>12</v>
      </c>
      <c r="H1362" t="s">
        <v>126</v>
      </c>
      <c r="I1362">
        <f t="shared" si="168"/>
        <v>2217</v>
      </c>
      <c r="J1362">
        <f t="shared" si="169"/>
        <v>13</v>
      </c>
      <c r="K1362" t="str">
        <f t="shared" si="170"/>
        <v>budget</v>
      </c>
      <c r="L1362" s="1">
        <f t="shared" si="171"/>
        <v>453007.67117726657</v>
      </c>
      <c r="M1362" cm="1">
        <f t="array" ref="M1362">SUM(COUNTIF(E1362:E4938,{"Petrol","Diesel","CNG","LPG","Electric"}))</f>
        <v>2217</v>
      </c>
      <c r="N1362">
        <f t="shared" si="172"/>
        <v>2217</v>
      </c>
      <c r="O1362" cm="1">
        <f t="array" ref="O1362">SUM(COUNTIF(F1362:F4938,{"Individual","Dealer","Trustmark Dealer"}))</f>
        <v>2217</v>
      </c>
      <c r="P1362">
        <f t="shared" si="173"/>
        <v>1515</v>
      </c>
      <c r="Q1362">
        <f t="shared" si="174"/>
        <v>0.60487144790257108</v>
      </c>
      <c r="R1362" s="16">
        <f t="shared" si="175"/>
        <v>1193897.9792737996</v>
      </c>
    </row>
    <row r="1363" spans="1:18" x14ac:dyDescent="0.3">
      <c r="A1363" t="s">
        <v>938</v>
      </c>
      <c r="B1363">
        <v>2006</v>
      </c>
      <c r="C1363" s="1">
        <v>100000</v>
      </c>
      <c r="D1363">
        <v>110000</v>
      </c>
      <c r="E1363" t="s">
        <v>10</v>
      </c>
      <c r="F1363" t="s">
        <v>25</v>
      </c>
      <c r="G1363" t="s">
        <v>12</v>
      </c>
      <c r="H1363" t="s">
        <v>126</v>
      </c>
      <c r="I1363">
        <f t="shared" si="168"/>
        <v>2216</v>
      </c>
      <c r="J1363">
        <f t="shared" si="169"/>
        <v>20</v>
      </c>
      <c r="K1363" t="str">
        <f t="shared" si="170"/>
        <v>budget</v>
      </c>
      <c r="L1363" s="1">
        <f t="shared" si="171"/>
        <v>453015.79783393501</v>
      </c>
      <c r="M1363" cm="1">
        <f t="array" ref="M1363">SUM(COUNTIF(E1363:E4939,{"Petrol","Diesel","CNG","LPG","Electric"}))</f>
        <v>2216</v>
      </c>
      <c r="N1363">
        <f t="shared" si="172"/>
        <v>2216</v>
      </c>
      <c r="O1363" cm="1">
        <f t="array" ref="O1363">SUM(COUNTIF(F1363:F4939,{"Individual","Dealer","Trustmark Dealer"}))</f>
        <v>2216</v>
      </c>
      <c r="P1363">
        <f t="shared" si="173"/>
        <v>1514</v>
      </c>
      <c r="Q1363">
        <f t="shared" si="174"/>
        <v>0.60514440433213001</v>
      </c>
      <c r="R1363" s="16">
        <f t="shared" si="175"/>
        <v>1194025.9800724406</v>
      </c>
    </row>
    <row r="1364" spans="1:18" x14ac:dyDescent="0.3">
      <c r="A1364" t="s">
        <v>939</v>
      </c>
      <c r="B1364">
        <v>2015</v>
      </c>
      <c r="C1364" s="1">
        <v>419000</v>
      </c>
      <c r="D1364">
        <v>170000</v>
      </c>
      <c r="E1364" t="s">
        <v>14</v>
      </c>
      <c r="F1364" t="s">
        <v>25</v>
      </c>
      <c r="G1364" t="s">
        <v>12</v>
      </c>
      <c r="H1364" t="s">
        <v>126</v>
      </c>
      <c r="I1364">
        <f t="shared" si="168"/>
        <v>2215</v>
      </c>
      <c r="J1364">
        <f t="shared" si="169"/>
        <v>11</v>
      </c>
      <c r="K1364" t="str">
        <f t="shared" si="170"/>
        <v>budget</v>
      </c>
      <c r="L1364" s="1">
        <f t="shared" si="171"/>
        <v>453175.17291196389</v>
      </c>
      <c r="M1364" cm="1">
        <f t="array" ref="M1364">SUM(COUNTIF(E1364:E4940,{"Petrol","Diesel","CNG","LPG","Electric"}))</f>
        <v>2215</v>
      </c>
      <c r="N1364">
        <f t="shared" si="172"/>
        <v>2215</v>
      </c>
      <c r="O1364" cm="1">
        <f t="array" ref="O1364">SUM(COUNTIF(F1364:F4940,{"Individual","Dealer","Trustmark Dealer"}))</f>
        <v>2215</v>
      </c>
      <c r="P1364">
        <f t="shared" si="173"/>
        <v>1513</v>
      </c>
      <c r="Q1364">
        <f t="shared" si="174"/>
        <v>0.60541760722347626</v>
      </c>
      <c r="R1364" s="16">
        <f t="shared" si="175"/>
        <v>1194243.5251505671</v>
      </c>
    </row>
    <row r="1365" spans="1:18" x14ac:dyDescent="0.3">
      <c r="A1365" t="s">
        <v>609</v>
      </c>
      <c r="B1365">
        <v>2009</v>
      </c>
      <c r="C1365" s="1">
        <v>200000</v>
      </c>
      <c r="D1365">
        <v>100000</v>
      </c>
      <c r="E1365" t="s">
        <v>10</v>
      </c>
      <c r="F1365" t="s">
        <v>25</v>
      </c>
      <c r="G1365" t="s">
        <v>12</v>
      </c>
      <c r="H1365" t="s">
        <v>121</v>
      </c>
      <c r="I1365">
        <f t="shared" si="168"/>
        <v>2214</v>
      </c>
      <c r="J1365">
        <f t="shared" si="169"/>
        <v>17</v>
      </c>
      <c r="K1365" t="str">
        <f t="shared" si="170"/>
        <v>budget</v>
      </c>
      <c r="L1365" s="1">
        <f t="shared" si="171"/>
        <v>453190.60885275522</v>
      </c>
      <c r="M1365" cm="1">
        <f t="array" ref="M1365">SUM(COUNTIF(E1365:E4941,{"Petrol","Diesel","CNG","LPG","Electric"}))</f>
        <v>2214</v>
      </c>
      <c r="N1365">
        <f t="shared" si="172"/>
        <v>2214</v>
      </c>
      <c r="O1365" cm="1">
        <f t="array" ref="O1365">SUM(COUNTIF(F1365:F4941,{"Individual","Dealer","Trustmark Dealer"}))</f>
        <v>2214</v>
      </c>
      <c r="P1365">
        <f t="shared" si="173"/>
        <v>1512</v>
      </c>
      <c r="Q1365">
        <f t="shared" si="174"/>
        <v>0.60569105691056913</v>
      </c>
      <c r="R1365" s="16">
        <f t="shared" si="175"/>
        <v>1194386.1306227006</v>
      </c>
    </row>
    <row r="1366" spans="1:18" x14ac:dyDescent="0.3">
      <c r="A1366" t="s">
        <v>931</v>
      </c>
      <c r="B1366">
        <v>2014</v>
      </c>
      <c r="C1366" s="1">
        <v>400000</v>
      </c>
      <c r="D1366">
        <v>35000</v>
      </c>
      <c r="E1366" t="s">
        <v>14</v>
      </c>
      <c r="F1366" t="s">
        <v>25</v>
      </c>
      <c r="G1366" t="s">
        <v>12</v>
      </c>
      <c r="H1366" t="s">
        <v>121</v>
      </c>
      <c r="I1366">
        <f t="shared" si="168"/>
        <v>2213</v>
      </c>
      <c r="J1366">
        <f t="shared" si="169"/>
        <v>12</v>
      </c>
      <c r="K1366" t="str">
        <f t="shared" si="170"/>
        <v>budget</v>
      </c>
      <c r="L1366" s="1">
        <f t="shared" si="171"/>
        <v>453305.01943063713</v>
      </c>
      <c r="M1366" cm="1">
        <f t="array" ref="M1366">SUM(COUNTIF(E1366:E4942,{"Petrol","Diesel","CNG","LPG","Electric"}))</f>
        <v>2213</v>
      </c>
      <c r="N1366">
        <f t="shared" si="172"/>
        <v>2213</v>
      </c>
      <c r="O1366" cm="1">
        <f t="array" ref="O1366">SUM(COUNTIF(F1366:F4942,{"Individual","Dealer","Trustmark Dealer"}))</f>
        <v>2213</v>
      </c>
      <c r="P1366">
        <f t="shared" si="173"/>
        <v>1511</v>
      </c>
      <c r="Q1366">
        <f t="shared" si="174"/>
        <v>0.60551287844554902</v>
      </c>
      <c r="R1366" s="16">
        <f t="shared" si="175"/>
        <v>1194509.5689807478</v>
      </c>
    </row>
    <row r="1367" spans="1:18" x14ac:dyDescent="0.3">
      <c r="A1367" t="s">
        <v>940</v>
      </c>
      <c r="B1367">
        <v>2018</v>
      </c>
      <c r="C1367" s="1">
        <v>790000</v>
      </c>
      <c r="D1367">
        <v>40000</v>
      </c>
      <c r="E1367" t="s">
        <v>14</v>
      </c>
      <c r="F1367" t="s">
        <v>25</v>
      </c>
      <c r="G1367" t="s">
        <v>12</v>
      </c>
      <c r="H1367" t="s">
        <v>126</v>
      </c>
      <c r="I1367">
        <f t="shared" si="168"/>
        <v>2212</v>
      </c>
      <c r="J1367">
        <f t="shared" si="169"/>
        <v>8</v>
      </c>
      <c r="K1367" t="str">
        <f t="shared" si="170"/>
        <v>medium</v>
      </c>
      <c r="L1367" s="1">
        <f t="shared" si="171"/>
        <v>453329.11754068715</v>
      </c>
      <c r="M1367" cm="1">
        <f t="array" ref="M1367">SUM(COUNTIF(E1367:E4943,{"Petrol","Diesel","CNG","LPG","Electric"}))</f>
        <v>2212</v>
      </c>
      <c r="N1367">
        <f t="shared" si="172"/>
        <v>2212</v>
      </c>
      <c r="O1367" cm="1">
        <f t="array" ref="O1367">SUM(COUNTIF(F1367:F4943,{"Individual","Dealer","Trustmark Dealer"}))</f>
        <v>2212</v>
      </c>
      <c r="P1367">
        <f t="shared" si="173"/>
        <v>1510</v>
      </c>
      <c r="Q1367">
        <f t="shared" si="174"/>
        <v>0.6053345388788427</v>
      </c>
      <c r="R1367" s="16">
        <f t="shared" si="175"/>
        <v>1194669.5172684789</v>
      </c>
    </row>
    <row r="1368" spans="1:18" x14ac:dyDescent="0.3">
      <c r="A1368" t="s">
        <v>788</v>
      </c>
      <c r="B1368">
        <v>2015</v>
      </c>
      <c r="C1368" s="1">
        <v>500000</v>
      </c>
      <c r="D1368">
        <v>90000</v>
      </c>
      <c r="E1368" t="s">
        <v>14</v>
      </c>
      <c r="F1368" t="s">
        <v>25</v>
      </c>
      <c r="G1368" t="s">
        <v>12</v>
      </c>
      <c r="H1368" t="s">
        <v>126</v>
      </c>
      <c r="I1368">
        <f t="shared" si="168"/>
        <v>2211</v>
      </c>
      <c r="J1368">
        <f t="shared" si="169"/>
        <v>11</v>
      </c>
      <c r="K1368" t="str">
        <f t="shared" si="170"/>
        <v>budget</v>
      </c>
      <c r="L1368" s="1">
        <f t="shared" si="171"/>
        <v>453176.84667571232</v>
      </c>
      <c r="M1368" cm="1">
        <f t="array" ref="M1368">SUM(COUNTIF(E1368:E4944,{"Petrol","Diesel","CNG","LPG","Electric"}))</f>
        <v>2211</v>
      </c>
      <c r="N1368">
        <f t="shared" si="172"/>
        <v>2211</v>
      </c>
      <c r="O1368" cm="1">
        <f t="array" ref="O1368">SUM(COUNTIF(F1368:F4944,{"Individual","Dealer","Trustmark Dealer"}))</f>
        <v>2211</v>
      </c>
      <c r="P1368">
        <f t="shared" si="173"/>
        <v>1510</v>
      </c>
      <c r="Q1368">
        <f t="shared" si="174"/>
        <v>0.60560832202623249</v>
      </c>
      <c r="R1368" s="16">
        <f t="shared" si="175"/>
        <v>1194478.718388411</v>
      </c>
    </row>
    <row r="1369" spans="1:18" x14ac:dyDescent="0.3">
      <c r="A1369" t="s">
        <v>941</v>
      </c>
      <c r="B1369">
        <v>2012</v>
      </c>
      <c r="C1369" s="1">
        <v>275000</v>
      </c>
      <c r="D1369">
        <v>120000</v>
      </c>
      <c r="E1369" t="s">
        <v>14</v>
      </c>
      <c r="F1369" t="s">
        <v>25</v>
      </c>
      <c r="G1369" t="s">
        <v>12</v>
      </c>
      <c r="H1369" t="s">
        <v>126</v>
      </c>
      <c r="I1369">
        <f t="shared" si="168"/>
        <v>2210</v>
      </c>
      <c r="J1369">
        <f t="shared" si="169"/>
        <v>14</v>
      </c>
      <c r="K1369" t="str">
        <f t="shared" si="170"/>
        <v>budget</v>
      </c>
      <c r="L1369" s="1">
        <f t="shared" si="171"/>
        <v>453155.65972850681</v>
      </c>
      <c r="M1369" cm="1">
        <f t="array" ref="M1369">SUM(COUNTIF(E1369:E4945,{"Petrol","Diesel","CNG","LPG","Electric"}))</f>
        <v>2210</v>
      </c>
      <c r="N1369">
        <f t="shared" si="172"/>
        <v>2210</v>
      </c>
      <c r="O1369" cm="1">
        <f t="array" ref="O1369">SUM(COUNTIF(F1369:F4945,{"Individual","Dealer","Trustmark Dealer"}))</f>
        <v>2210</v>
      </c>
      <c r="P1369">
        <f t="shared" si="173"/>
        <v>1509</v>
      </c>
      <c r="Q1369">
        <f t="shared" si="174"/>
        <v>0.60588235294117643</v>
      </c>
      <c r="R1369" s="16">
        <f t="shared" si="175"/>
        <v>1194548.8369878386</v>
      </c>
    </row>
    <row r="1370" spans="1:18" x14ac:dyDescent="0.3">
      <c r="A1370" t="s">
        <v>942</v>
      </c>
      <c r="B1370">
        <v>2012</v>
      </c>
      <c r="C1370" s="1">
        <v>450000</v>
      </c>
      <c r="D1370">
        <v>120000</v>
      </c>
      <c r="E1370" t="s">
        <v>14</v>
      </c>
      <c r="F1370" t="s">
        <v>25</v>
      </c>
      <c r="G1370" t="s">
        <v>12</v>
      </c>
      <c r="H1370" t="s">
        <v>126</v>
      </c>
      <c r="I1370">
        <f t="shared" si="168"/>
        <v>2209</v>
      </c>
      <c r="J1370">
        <f t="shared" si="169"/>
        <v>14</v>
      </c>
      <c r="K1370" t="str">
        <f t="shared" si="170"/>
        <v>budget</v>
      </c>
      <c r="L1370" s="1">
        <f t="shared" si="171"/>
        <v>453236.30964237213</v>
      </c>
      <c r="M1370" cm="1">
        <f t="array" ref="M1370">SUM(COUNTIF(E1370:E4946,{"Petrol","Diesel","CNG","LPG","Electric"}))</f>
        <v>2209</v>
      </c>
      <c r="N1370">
        <f t="shared" si="172"/>
        <v>2209</v>
      </c>
      <c r="O1370" cm="1">
        <f t="array" ref="O1370">SUM(COUNTIF(F1370:F4946,{"Individual","Dealer","Trustmark Dealer"}))</f>
        <v>2209</v>
      </c>
      <c r="P1370">
        <f t="shared" si="173"/>
        <v>1508</v>
      </c>
      <c r="Q1370">
        <f t="shared" si="174"/>
        <v>0.60615663196016301</v>
      </c>
      <c r="R1370" s="16">
        <f t="shared" si="175"/>
        <v>1194821.9675234237</v>
      </c>
    </row>
    <row r="1371" spans="1:18" x14ac:dyDescent="0.3">
      <c r="A1371" t="s">
        <v>362</v>
      </c>
      <c r="B1371">
        <v>2016</v>
      </c>
      <c r="C1371" s="1">
        <v>360000</v>
      </c>
      <c r="D1371">
        <v>33000</v>
      </c>
      <c r="E1371" t="s">
        <v>10</v>
      </c>
      <c r="F1371" t="s">
        <v>11</v>
      </c>
      <c r="G1371" t="s">
        <v>12</v>
      </c>
      <c r="H1371" t="s">
        <v>121</v>
      </c>
      <c r="I1371">
        <f t="shared" si="168"/>
        <v>2208</v>
      </c>
      <c r="J1371">
        <f t="shared" si="169"/>
        <v>10</v>
      </c>
      <c r="K1371" t="str">
        <f t="shared" si="170"/>
        <v>budget</v>
      </c>
      <c r="L1371" s="1">
        <f t="shared" si="171"/>
        <v>453237.77536231885</v>
      </c>
      <c r="M1371" cm="1">
        <f t="array" ref="M1371">SUM(COUNTIF(E1371:E4947,{"Petrol","Diesel","CNG","LPG","Electric"}))</f>
        <v>2208</v>
      </c>
      <c r="N1371">
        <f t="shared" si="172"/>
        <v>2208</v>
      </c>
      <c r="O1371" cm="1">
        <f t="array" ref="O1371">SUM(COUNTIF(F1371:F4947,{"Individual","Dealer","Trustmark Dealer"}))</f>
        <v>2208</v>
      </c>
      <c r="P1371">
        <f t="shared" si="173"/>
        <v>1507</v>
      </c>
      <c r="Q1371">
        <f t="shared" si="174"/>
        <v>0.6064311594202898</v>
      </c>
      <c r="R1371" s="16">
        <f t="shared" si="175"/>
        <v>1194937.6488361489</v>
      </c>
    </row>
    <row r="1372" spans="1:18" x14ac:dyDescent="0.3">
      <c r="A1372" t="s">
        <v>316</v>
      </c>
      <c r="B1372">
        <v>2010</v>
      </c>
      <c r="C1372" s="1">
        <v>210000</v>
      </c>
      <c r="D1372">
        <v>25000</v>
      </c>
      <c r="E1372" t="s">
        <v>10</v>
      </c>
      <c r="F1372" t="s">
        <v>25</v>
      </c>
      <c r="G1372" t="s">
        <v>12</v>
      </c>
      <c r="H1372" t="s">
        <v>121</v>
      </c>
      <c r="I1372">
        <f t="shared" si="168"/>
        <v>2207</v>
      </c>
      <c r="J1372">
        <f t="shared" si="169"/>
        <v>16</v>
      </c>
      <c r="K1372" t="str">
        <f t="shared" si="170"/>
        <v>budget</v>
      </c>
      <c r="L1372" s="1">
        <f t="shared" si="171"/>
        <v>453280.02174898051</v>
      </c>
      <c r="M1372" cm="1">
        <f t="array" ref="M1372">SUM(COUNTIF(E1372:E4948,{"Petrol","Diesel","CNG","LPG","Electric"}))</f>
        <v>2207</v>
      </c>
      <c r="N1372">
        <f t="shared" si="172"/>
        <v>2207</v>
      </c>
      <c r="O1372" cm="1">
        <f t="array" ref="O1372">SUM(COUNTIF(F1372:F4948,{"Individual","Dealer","Trustmark Dealer"}))</f>
        <v>2207</v>
      </c>
      <c r="P1372">
        <f t="shared" si="173"/>
        <v>1507</v>
      </c>
      <c r="Q1372">
        <f t="shared" si="174"/>
        <v>0.60625283189850476</v>
      </c>
      <c r="R1372" s="16">
        <f t="shared" si="175"/>
        <v>1194909.9489507866</v>
      </c>
    </row>
    <row r="1373" spans="1:18" x14ac:dyDescent="0.3">
      <c r="A1373" t="s">
        <v>559</v>
      </c>
      <c r="B1373">
        <v>2014</v>
      </c>
      <c r="C1373" s="1">
        <v>220000</v>
      </c>
      <c r="D1373">
        <v>66000</v>
      </c>
      <c r="E1373" t="s">
        <v>10</v>
      </c>
      <c r="F1373" t="s">
        <v>11</v>
      </c>
      <c r="G1373" t="s">
        <v>12</v>
      </c>
      <c r="H1373" t="s">
        <v>121</v>
      </c>
      <c r="I1373">
        <f t="shared" si="168"/>
        <v>2206</v>
      </c>
      <c r="J1373">
        <f t="shared" si="169"/>
        <v>12</v>
      </c>
      <c r="K1373" t="str">
        <f t="shared" si="170"/>
        <v>budget</v>
      </c>
      <c r="L1373" s="1">
        <f t="shared" si="171"/>
        <v>453390.30281051679</v>
      </c>
      <c r="M1373" cm="1">
        <f t="array" ref="M1373">SUM(COUNTIF(E1373:E4949,{"Petrol","Diesel","CNG","LPG","Electric"}))</f>
        <v>2206</v>
      </c>
      <c r="N1373">
        <f t="shared" si="172"/>
        <v>2206</v>
      </c>
      <c r="O1373" cm="1">
        <f t="array" ref="O1373">SUM(COUNTIF(F1373:F4949,{"Individual","Dealer","Trustmark Dealer"}))</f>
        <v>2206</v>
      </c>
      <c r="P1373">
        <f t="shared" si="173"/>
        <v>1506</v>
      </c>
      <c r="Q1373">
        <f t="shared" si="174"/>
        <v>0.60607434270172256</v>
      </c>
      <c r="R1373" s="16">
        <f t="shared" si="175"/>
        <v>1195024.2420580657</v>
      </c>
    </row>
    <row r="1374" spans="1:18" x14ac:dyDescent="0.3">
      <c r="A1374" t="s">
        <v>943</v>
      </c>
      <c r="B1374">
        <v>2009</v>
      </c>
      <c r="C1374" s="1">
        <v>250000</v>
      </c>
      <c r="D1374">
        <v>48000</v>
      </c>
      <c r="E1374" t="s">
        <v>10</v>
      </c>
      <c r="F1374" t="s">
        <v>25</v>
      </c>
      <c r="G1374" t="s">
        <v>12</v>
      </c>
      <c r="H1374" t="s">
        <v>121</v>
      </c>
      <c r="I1374">
        <f t="shared" si="168"/>
        <v>2205</v>
      </c>
      <c r="J1374">
        <f t="shared" si="169"/>
        <v>17</v>
      </c>
      <c r="K1374" t="str">
        <f t="shared" si="170"/>
        <v>budget</v>
      </c>
      <c r="L1374" s="1">
        <f t="shared" si="171"/>
        <v>453496.14875283447</v>
      </c>
      <c r="M1374" cm="1">
        <f t="array" ref="M1374">SUM(COUNTIF(E1374:E4950,{"Petrol","Diesel","CNG","LPG","Electric"}))</f>
        <v>2205</v>
      </c>
      <c r="N1374">
        <f t="shared" si="172"/>
        <v>2205</v>
      </c>
      <c r="O1374" cm="1">
        <f t="array" ref="O1374">SUM(COUNTIF(F1374:F4950,{"Individual","Dealer","Trustmark Dealer"}))</f>
        <v>2205</v>
      </c>
      <c r="P1374">
        <f t="shared" si="173"/>
        <v>1505</v>
      </c>
      <c r="Q1374">
        <f t="shared" si="174"/>
        <v>0.60589569160997736</v>
      </c>
      <c r="R1374" s="16">
        <f t="shared" si="175"/>
        <v>1195129.2731617566</v>
      </c>
    </row>
    <row r="1375" spans="1:18" x14ac:dyDescent="0.3">
      <c r="A1375" t="s">
        <v>635</v>
      </c>
      <c r="B1375">
        <v>2016</v>
      </c>
      <c r="C1375" s="1">
        <v>990000</v>
      </c>
      <c r="D1375">
        <v>146000</v>
      </c>
      <c r="E1375" t="s">
        <v>14</v>
      </c>
      <c r="F1375" t="s">
        <v>11</v>
      </c>
      <c r="G1375" t="s">
        <v>12</v>
      </c>
      <c r="H1375" t="s">
        <v>121</v>
      </c>
      <c r="I1375">
        <f t="shared" si="168"/>
        <v>2204</v>
      </c>
      <c r="J1375">
        <f t="shared" si="169"/>
        <v>10</v>
      </c>
      <c r="K1375" t="str">
        <f t="shared" si="170"/>
        <v>medium</v>
      </c>
      <c r="L1375" s="1">
        <f t="shared" si="171"/>
        <v>453588.47912885662</v>
      </c>
      <c r="M1375" cm="1">
        <f t="array" ref="M1375">SUM(COUNTIF(E1375:E4951,{"Petrol","Diesel","CNG","LPG","Electric"}))</f>
        <v>2204</v>
      </c>
      <c r="N1375">
        <f t="shared" si="172"/>
        <v>2204</v>
      </c>
      <c r="O1375" cm="1">
        <f t="array" ref="O1375">SUM(COUNTIF(F1375:F4951,{"Individual","Dealer","Trustmark Dealer"}))</f>
        <v>2204</v>
      </c>
      <c r="P1375">
        <f t="shared" si="173"/>
        <v>1504</v>
      </c>
      <c r="Q1375">
        <f t="shared" si="174"/>
        <v>0.60571687840290378</v>
      </c>
      <c r="R1375" s="16">
        <f t="shared" si="175"/>
        <v>1195206.040567352</v>
      </c>
    </row>
    <row r="1376" spans="1:18" x14ac:dyDescent="0.3">
      <c r="A1376" t="s">
        <v>944</v>
      </c>
      <c r="B1376">
        <v>2013</v>
      </c>
      <c r="C1376" s="1">
        <v>220000</v>
      </c>
      <c r="D1376">
        <v>100000</v>
      </c>
      <c r="E1376" t="s">
        <v>14</v>
      </c>
      <c r="F1376" t="s">
        <v>25</v>
      </c>
      <c r="G1376" t="s">
        <v>12</v>
      </c>
      <c r="H1376" t="s">
        <v>151</v>
      </c>
      <c r="I1376">
        <f t="shared" si="168"/>
        <v>2203</v>
      </c>
      <c r="J1376">
        <f t="shared" si="169"/>
        <v>13</v>
      </c>
      <c r="K1376" t="str">
        <f t="shared" si="170"/>
        <v>budget</v>
      </c>
      <c r="L1376" s="1">
        <f t="shared" si="171"/>
        <v>453344.98774398549</v>
      </c>
      <c r="M1376" cm="1">
        <f t="array" ref="M1376">SUM(COUNTIF(E1376:E4952,{"Petrol","Diesel","CNG","LPG","Electric"}))</f>
        <v>2203</v>
      </c>
      <c r="N1376">
        <f t="shared" si="172"/>
        <v>2203</v>
      </c>
      <c r="O1376" cm="1">
        <f t="array" ref="O1376">SUM(COUNTIF(F1376:F4952,{"Individual","Dealer","Trustmark Dealer"}))</f>
        <v>2203</v>
      </c>
      <c r="P1376">
        <f t="shared" si="173"/>
        <v>1504</v>
      </c>
      <c r="Q1376">
        <f t="shared" si="174"/>
        <v>0.60553790285973674</v>
      </c>
      <c r="R1376" s="16">
        <f t="shared" si="175"/>
        <v>1194834.12600169</v>
      </c>
    </row>
    <row r="1377" spans="1:18" x14ac:dyDescent="0.3">
      <c r="A1377" t="s">
        <v>900</v>
      </c>
      <c r="B1377">
        <v>2012</v>
      </c>
      <c r="C1377" s="1">
        <v>1800000</v>
      </c>
      <c r="D1377">
        <v>50000</v>
      </c>
      <c r="E1377" t="s">
        <v>14</v>
      </c>
      <c r="F1377" t="s">
        <v>25</v>
      </c>
      <c r="G1377" t="s">
        <v>19</v>
      </c>
      <c r="H1377" t="s">
        <v>126</v>
      </c>
      <c r="I1377">
        <f t="shared" si="168"/>
        <v>2202</v>
      </c>
      <c r="J1377">
        <f t="shared" si="169"/>
        <v>14</v>
      </c>
      <c r="K1377" t="str">
        <f t="shared" si="170"/>
        <v>premimum</v>
      </c>
      <c r="L1377" s="1">
        <f t="shared" si="171"/>
        <v>453450.95731153496</v>
      </c>
      <c r="M1377" cm="1">
        <f t="array" ref="M1377">SUM(COUNTIF(E1377:E4953,{"Petrol","Diesel","CNG","LPG","Electric"}))</f>
        <v>2202</v>
      </c>
      <c r="N1377">
        <f t="shared" si="172"/>
        <v>2202</v>
      </c>
      <c r="O1377" cm="1">
        <f t="array" ref="O1377">SUM(COUNTIF(F1377:F4953,{"Individual","Dealer","Trustmark Dealer"}))</f>
        <v>2202</v>
      </c>
      <c r="P1377">
        <f t="shared" si="173"/>
        <v>1503</v>
      </c>
      <c r="Q1377">
        <f t="shared" si="174"/>
        <v>0.60581289736603083</v>
      </c>
      <c r="R1377" s="16">
        <f t="shared" si="175"/>
        <v>1195157.741427772</v>
      </c>
    </row>
    <row r="1378" spans="1:18" x14ac:dyDescent="0.3">
      <c r="A1378" t="s">
        <v>520</v>
      </c>
      <c r="B1378">
        <v>2014</v>
      </c>
      <c r="C1378" s="1">
        <v>530000</v>
      </c>
      <c r="D1378">
        <v>50000</v>
      </c>
      <c r="E1378" t="s">
        <v>10</v>
      </c>
      <c r="F1378" t="s">
        <v>25</v>
      </c>
      <c r="G1378" t="s">
        <v>12</v>
      </c>
      <c r="H1378" t="s">
        <v>121</v>
      </c>
      <c r="I1378">
        <f t="shared" si="168"/>
        <v>2201</v>
      </c>
      <c r="J1378">
        <f t="shared" si="169"/>
        <v>12</v>
      </c>
      <c r="K1378" t="str">
        <f t="shared" si="170"/>
        <v>medium</v>
      </c>
      <c r="L1378" s="1">
        <f t="shared" si="171"/>
        <v>452839.16765106772</v>
      </c>
      <c r="M1378" cm="1">
        <f t="array" ref="M1378">SUM(COUNTIF(E1378:E4954,{"Petrol","Diesel","CNG","LPG","Electric"}))</f>
        <v>2201</v>
      </c>
      <c r="N1378">
        <f t="shared" si="172"/>
        <v>2201</v>
      </c>
      <c r="O1378" cm="1">
        <f t="array" ref="O1378">SUM(COUNTIF(F1378:F4954,{"Individual","Dealer","Trustmark Dealer"}))</f>
        <v>2201</v>
      </c>
      <c r="P1378">
        <f t="shared" si="173"/>
        <v>1502</v>
      </c>
      <c r="Q1378">
        <f t="shared" si="174"/>
        <v>0.60608814175374826</v>
      </c>
      <c r="R1378" s="16">
        <f t="shared" si="175"/>
        <v>1194052.0783297382</v>
      </c>
    </row>
    <row r="1379" spans="1:18" x14ac:dyDescent="0.3">
      <c r="A1379" t="s">
        <v>385</v>
      </c>
      <c r="B1379">
        <v>2016</v>
      </c>
      <c r="C1379" s="1">
        <v>575000</v>
      </c>
      <c r="D1379">
        <v>50000</v>
      </c>
      <c r="E1379" t="s">
        <v>14</v>
      </c>
      <c r="F1379" t="s">
        <v>25</v>
      </c>
      <c r="G1379" t="s">
        <v>12</v>
      </c>
      <c r="H1379" t="s">
        <v>121</v>
      </c>
      <c r="I1379">
        <f t="shared" si="168"/>
        <v>2200</v>
      </c>
      <c r="J1379">
        <f t="shared" si="169"/>
        <v>10</v>
      </c>
      <c r="K1379" t="str">
        <f t="shared" si="170"/>
        <v>medium</v>
      </c>
      <c r="L1379" s="1">
        <f t="shared" si="171"/>
        <v>452804.09454545454</v>
      </c>
      <c r="M1379" cm="1">
        <f t="array" ref="M1379">SUM(COUNTIF(E1379:E4955,{"Petrol","Diesel","CNG","LPG","Electric"}))</f>
        <v>2200</v>
      </c>
      <c r="N1379">
        <f t="shared" si="172"/>
        <v>2200</v>
      </c>
      <c r="O1379" cm="1">
        <f t="array" ref="O1379">SUM(COUNTIF(F1379:F4955,{"Individual","Dealer","Trustmark Dealer"}))</f>
        <v>2200</v>
      </c>
      <c r="P1379">
        <f t="shared" si="173"/>
        <v>1501</v>
      </c>
      <c r="Q1379">
        <f t="shared" si="174"/>
        <v>0.60590909090909095</v>
      </c>
      <c r="R1379" s="16">
        <f t="shared" si="175"/>
        <v>1193863.0846097984</v>
      </c>
    </row>
    <row r="1380" spans="1:18" x14ac:dyDescent="0.3">
      <c r="A1380" t="s">
        <v>287</v>
      </c>
      <c r="B1380">
        <v>2012</v>
      </c>
      <c r="C1380" s="1">
        <v>400000</v>
      </c>
      <c r="D1380">
        <v>99000</v>
      </c>
      <c r="E1380" t="s">
        <v>14</v>
      </c>
      <c r="F1380" t="s">
        <v>11</v>
      </c>
      <c r="G1380" t="s">
        <v>12</v>
      </c>
      <c r="H1380" t="s">
        <v>121</v>
      </c>
      <c r="I1380">
        <f t="shared" si="168"/>
        <v>2199</v>
      </c>
      <c r="J1380">
        <f t="shared" si="169"/>
        <v>14</v>
      </c>
      <c r="K1380" t="str">
        <f t="shared" si="170"/>
        <v>budget</v>
      </c>
      <c r="L1380" s="1">
        <f t="shared" si="171"/>
        <v>452748.52569349704</v>
      </c>
      <c r="M1380" cm="1">
        <f t="array" ref="M1380">SUM(COUNTIF(E1380:E4956,{"Petrol","Diesel","CNG","LPG","Electric"}))</f>
        <v>2199</v>
      </c>
      <c r="N1380">
        <f t="shared" si="172"/>
        <v>2199</v>
      </c>
      <c r="O1380" cm="1">
        <f t="array" ref="O1380">SUM(COUNTIF(F1380:F4956,{"Individual","Dealer","Trustmark Dealer"}))</f>
        <v>2199</v>
      </c>
      <c r="P1380">
        <f t="shared" si="173"/>
        <v>1501</v>
      </c>
      <c r="Q1380">
        <f t="shared" si="174"/>
        <v>0.60572987721691673</v>
      </c>
      <c r="R1380" s="16">
        <f t="shared" si="175"/>
        <v>1193865.0199481812</v>
      </c>
    </row>
    <row r="1381" spans="1:18" x14ac:dyDescent="0.3">
      <c r="A1381" t="s">
        <v>945</v>
      </c>
      <c r="B1381">
        <v>2016</v>
      </c>
      <c r="C1381" s="1">
        <v>680000</v>
      </c>
      <c r="D1381">
        <v>50000</v>
      </c>
      <c r="E1381" t="s">
        <v>14</v>
      </c>
      <c r="F1381" t="s">
        <v>25</v>
      </c>
      <c r="G1381" t="s">
        <v>12</v>
      </c>
      <c r="H1381" t="s">
        <v>121</v>
      </c>
      <c r="I1381">
        <f t="shared" si="168"/>
        <v>2198</v>
      </c>
      <c r="J1381">
        <f t="shared" si="169"/>
        <v>10</v>
      </c>
      <c r="K1381" t="str">
        <f t="shared" si="170"/>
        <v>medium</v>
      </c>
      <c r="L1381" s="1">
        <f t="shared" si="171"/>
        <v>452772.52411282982</v>
      </c>
      <c r="M1381" cm="1">
        <f t="array" ref="M1381">SUM(COUNTIF(E1381:E4957,{"Petrol","Diesel","CNG","LPG","Electric"}))</f>
        <v>2198</v>
      </c>
      <c r="N1381">
        <f t="shared" si="172"/>
        <v>2198</v>
      </c>
      <c r="O1381" cm="1">
        <f t="array" ref="O1381">SUM(COUNTIF(F1381:F4957,{"Individual","Dealer","Trustmark Dealer"}))</f>
        <v>2198</v>
      </c>
      <c r="P1381">
        <f t="shared" si="173"/>
        <v>1500</v>
      </c>
      <c r="Q1381">
        <f t="shared" si="174"/>
        <v>0.60555050045495906</v>
      </c>
      <c r="R1381" s="16">
        <f t="shared" si="175"/>
        <v>1194025.6170006862</v>
      </c>
    </row>
    <row r="1382" spans="1:18" x14ac:dyDescent="0.3">
      <c r="A1382" t="s">
        <v>946</v>
      </c>
      <c r="B1382">
        <v>2014</v>
      </c>
      <c r="C1382" s="1">
        <v>1000000</v>
      </c>
      <c r="D1382">
        <v>80000</v>
      </c>
      <c r="E1382" t="s">
        <v>14</v>
      </c>
      <c r="F1382" t="s">
        <v>25</v>
      </c>
      <c r="G1382" t="s">
        <v>19</v>
      </c>
      <c r="H1382" t="s">
        <v>121</v>
      </c>
      <c r="I1382">
        <f t="shared" si="168"/>
        <v>2197</v>
      </c>
      <c r="J1382">
        <f t="shared" si="169"/>
        <v>12</v>
      </c>
      <c r="K1382" t="str">
        <f t="shared" si="170"/>
        <v>medium</v>
      </c>
      <c r="L1382" s="1">
        <f t="shared" si="171"/>
        <v>452669.09786071914</v>
      </c>
      <c r="M1382" cm="1">
        <f t="array" ref="M1382">SUM(COUNTIF(E1382:E4958,{"Petrol","Diesel","CNG","LPG","Electric"}))</f>
        <v>2197</v>
      </c>
      <c r="N1382">
        <f t="shared" si="172"/>
        <v>2197</v>
      </c>
      <c r="O1382" cm="1">
        <f t="array" ref="O1382">SUM(COUNTIF(F1382:F4958,{"Individual","Dealer","Trustmark Dealer"}))</f>
        <v>2197</v>
      </c>
      <c r="P1382">
        <f t="shared" si="173"/>
        <v>1500</v>
      </c>
      <c r="Q1382">
        <f t="shared" si="174"/>
        <v>0.60537096040054617</v>
      </c>
      <c r="R1382" s="16">
        <f t="shared" si="175"/>
        <v>1193932.4220333227</v>
      </c>
    </row>
    <row r="1383" spans="1:18" x14ac:dyDescent="0.3">
      <c r="A1383" t="s">
        <v>354</v>
      </c>
      <c r="B1383">
        <v>2016</v>
      </c>
      <c r="C1383" s="1">
        <v>260000</v>
      </c>
      <c r="D1383">
        <v>45000</v>
      </c>
      <c r="E1383" t="s">
        <v>10</v>
      </c>
      <c r="F1383" t="s">
        <v>25</v>
      </c>
      <c r="G1383" t="s">
        <v>12</v>
      </c>
      <c r="H1383" t="s">
        <v>126</v>
      </c>
      <c r="I1383">
        <f t="shared" si="168"/>
        <v>2196</v>
      </c>
      <c r="J1383">
        <f t="shared" si="169"/>
        <v>10</v>
      </c>
      <c r="K1383" t="str">
        <f t="shared" si="170"/>
        <v>budget</v>
      </c>
      <c r="L1383" s="1">
        <f t="shared" si="171"/>
        <v>452419.85792349727</v>
      </c>
      <c r="M1383" cm="1">
        <f t="array" ref="M1383">SUM(COUNTIF(E1383:E4959,{"Petrol","Diesel","CNG","LPG","Electric"}))</f>
        <v>2196</v>
      </c>
      <c r="N1383">
        <f t="shared" si="172"/>
        <v>2196</v>
      </c>
      <c r="O1383" cm="1">
        <f t="array" ref="O1383">SUM(COUNTIF(F1383:F4959,{"Individual","Dealer","Trustmark Dealer"}))</f>
        <v>2196</v>
      </c>
      <c r="P1383">
        <f t="shared" si="173"/>
        <v>1499</v>
      </c>
      <c r="Q1383">
        <f t="shared" si="174"/>
        <v>0.60519125683060104</v>
      </c>
      <c r="R1383" s="16">
        <f t="shared" si="175"/>
        <v>1193548.4129061641</v>
      </c>
    </row>
    <row r="1384" spans="1:18" x14ac:dyDescent="0.3">
      <c r="A1384" t="s">
        <v>947</v>
      </c>
      <c r="B1384">
        <v>2010</v>
      </c>
      <c r="C1384" s="1">
        <v>150000</v>
      </c>
      <c r="D1384">
        <v>50000</v>
      </c>
      <c r="E1384" t="s">
        <v>10</v>
      </c>
      <c r="F1384" t="s">
        <v>25</v>
      </c>
      <c r="G1384" t="s">
        <v>12</v>
      </c>
      <c r="H1384" t="s">
        <v>126</v>
      </c>
      <c r="I1384">
        <f t="shared" si="168"/>
        <v>2195</v>
      </c>
      <c r="J1384">
        <f t="shared" si="169"/>
        <v>16</v>
      </c>
      <c r="K1384" t="str">
        <f t="shared" si="170"/>
        <v>budget</v>
      </c>
      <c r="L1384" s="1">
        <f t="shared" si="171"/>
        <v>452507.52072892938</v>
      </c>
      <c r="M1384" cm="1">
        <f t="array" ref="M1384">SUM(COUNTIF(E1384:E4960,{"Petrol","Diesel","CNG","LPG","Electric"}))</f>
        <v>2195</v>
      </c>
      <c r="N1384">
        <f t="shared" si="172"/>
        <v>2195</v>
      </c>
      <c r="O1384" cm="1">
        <f t="array" ref="O1384">SUM(COUNTIF(F1384:F4960,{"Individual","Dealer","Trustmark Dealer"}))</f>
        <v>2195</v>
      </c>
      <c r="P1384">
        <f t="shared" si="173"/>
        <v>1499</v>
      </c>
      <c r="Q1384">
        <f t="shared" si="174"/>
        <v>0.60546697038724373</v>
      </c>
      <c r="R1384" s="16">
        <f t="shared" si="175"/>
        <v>1193615.7138749694</v>
      </c>
    </row>
    <row r="1385" spans="1:18" x14ac:dyDescent="0.3">
      <c r="A1385" t="s">
        <v>316</v>
      </c>
      <c r="B1385">
        <v>2008</v>
      </c>
      <c r="C1385" s="1">
        <v>180000</v>
      </c>
      <c r="D1385">
        <v>70000</v>
      </c>
      <c r="E1385" t="s">
        <v>10</v>
      </c>
      <c r="F1385" t="s">
        <v>25</v>
      </c>
      <c r="G1385" t="s">
        <v>12</v>
      </c>
      <c r="H1385" t="s">
        <v>154</v>
      </c>
      <c r="I1385">
        <f t="shared" si="168"/>
        <v>2194</v>
      </c>
      <c r="J1385">
        <f t="shared" si="169"/>
        <v>18</v>
      </c>
      <c r="K1385" t="str">
        <f t="shared" si="170"/>
        <v>budget</v>
      </c>
      <c r="L1385" s="1">
        <f t="shared" si="171"/>
        <v>452645.40018231538</v>
      </c>
      <c r="M1385" cm="1">
        <f t="array" ref="M1385">SUM(COUNTIF(E1385:E4961,{"Petrol","Diesel","CNG","LPG","Electric"}))</f>
        <v>2194</v>
      </c>
      <c r="N1385">
        <f t="shared" si="172"/>
        <v>2194</v>
      </c>
      <c r="O1385" cm="1">
        <f t="array" ref="O1385">SUM(COUNTIF(F1385:F4961,{"Individual","Dealer","Trustmark Dealer"}))</f>
        <v>2194</v>
      </c>
      <c r="P1385">
        <f t="shared" si="173"/>
        <v>1498</v>
      </c>
      <c r="Q1385">
        <f t="shared" si="174"/>
        <v>0.60574293527803102</v>
      </c>
      <c r="R1385" s="16">
        <f t="shared" si="175"/>
        <v>1193787.8051405756</v>
      </c>
    </row>
    <row r="1386" spans="1:18" x14ac:dyDescent="0.3">
      <c r="A1386" t="s">
        <v>948</v>
      </c>
      <c r="B1386">
        <v>2014</v>
      </c>
      <c r="C1386" s="1">
        <v>346000</v>
      </c>
      <c r="D1386">
        <v>37516</v>
      </c>
      <c r="E1386" t="s">
        <v>14</v>
      </c>
      <c r="F1386" t="s">
        <v>25</v>
      </c>
      <c r="G1386" t="s">
        <v>12</v>
      </c>
      <c r="H1386" t="s">
        <v>121</v>
      </c>
      <c r="I1386">
        <f t="shared" si="168"/>
        <v>2193</v>
      </c>
      <c r="J1386">
        <f t="shared" si="169"/>
        <v>12</v>
      </c>
      <c r="K1386" t="str">
        <f t="shared" si="170"/>
        <v>budget</v>
      </c>
      <c r="L1386" s="1">
        <f t="shared" si="171"/>
        <v>452769.72549019608</v>
      </c>
      <c r="M1386" cm="1">
        <f t="array" ref="M1386">SUM(COUNTIF(E1386:E4962,{"Petrol","Diesel","CNG","LPG","Electric"}))</f>
        <v>2193</v>
      </c>
      <c r="N1386">
        <f t="shared" si="172"/>
        <v>2193</v>
      </c>
      <c r="O1386" cm="1">
        <f t="array" ref="O1386">SUM(COUNTIF(F1386:F4962,{"Individual","Dealer","Trustmark Dealer"}))</f>
        <v>2193</v>
      </c>
      <c r="P1386">
        <f t="shared" si="173"/>
        <v>1497</v>
      </c>
      <c r="Q1386">
        <f t="shared" si="174"/>
        <v>0.60601915184678523</v>
      </c>
      <c r="R1386" s="16">
        <f t="shared" si="175"/>
        <v>1193931.6527704971</v>
      </c>
    </row>
    <row r="1387" spans="1:18" x14ac:dyDescent="0.3">
      <c r="A1387" t="s">
        <v>949</v>
      </c>
      <c r="B1387">
        <v>2015</v>
      </c>
      <c r="C1387" s="1">
        <v>450000</v>
      </c>
      <c r="D1387">
        <v>20000</v>
      </c>
      <c r="E1387" t="s">
        <v>14</v>
      </c>
      <c r="F1387" t="s">
        <v>25</v>
      </c>
      <c r="G1387" t="s">
        <v>12</v>
      </c>
      <c r="H1387" t="s">
        <v>121</v>
      </c>
      <c r="I1387">
        <f t="shared" si="168"/>
        <v>2192</v>
      </c>
      <c r="J1387">
        <f t="shared" si="169"/>
        <v>11</v>
      </c>
      <c r="K1387" t="str">
        <f t="shared" si="170"/>
        <v>budget</v>
      </c>
      <c r="L1387" s="1">
        <f t="shared" si="171"/>
        <v>452818.43430656934</v>
      </c>
      <c r="M1387" cm="1">
        <f t="array" ref="M1387">SUM(COUNTIF(E1387:E4963,{"Petrol","Diesel","CNG","LPG","Electric"}))</f>
        <v>2192</v>
      </c>
      <c r="N1387">
        <f t="shared" si="172"/>
        <v>2192</v>
      </c>
      <c r="O1387" cm="1">
        <f t="array" ref="O1387">SUM(COUNTIF(F1387:F4963,{"Individual","Dealer","Trustmark Dealer"}))</f>
        <v>2192</v>
      </c>
      <c r="P1387">
        <f t="shared" si="173"/>
        <v>1496</v>
      </c>
      <c r="Q1387">
        <f t="shared" si="174"/>
        <v>0.6058394160583942</v>
      </c>
      <c r="R1387" s="16">
        <f t="shared" si="175"/>
        <v>1194141.4908994709</v>
      </c>
    </row>
    <row r="1388" spans="1:18" x14ac:dyDescent="0.3">
      <c r="A1388" t="s">
        <v>645</v>
      </c>
      <c r="B1388">
        <v>2019</v>
      </c>
      <c r="C1388" s="1">
        <v>500000</v>
      </c>
      <c r="D1388">
        <v>5000</v>
      </c>
      <c r="E1388" t="s">
        <v>10</v>
      </c>
      <c r="F1388" t="s">
        <v>25</v>
      </c>
      <c r="G1388" t="s">
        <v>12</v>
      </c>
      <c r="H1388" t="s">
        <v>121</v>
      </c>
      <c r="I1388">
        <f t="shared" si="168"/>
        <v>2191</v>
      </c>
      <c r="J1388">
        <f t="shared" si="169"/>
        <v>7</v>
      </c>
      <c r="K1388" t="str">
        <f t="shared" si="170"/>
        <v>budget</v>
      </c>
      <c r="L1388" s="1">
        <f t="shared" si="171"/>
        <v>452819.72067549062</v>
      </c>
      <c r="M1388" cm="1">
        <f t="array" ref="M1388">SUM(COUNTIF(E1388:E4964,{"Petrol","Diesel","CNG","LPG","Electric"}))</f>
        <v>2191</v>
      </c>
      <c r="N1388">
        <f t="shared" si="172"/>
        <v>2191</v>
      </c>
      <c r="O1388" cm="1">
        <f t="array" ref="O1388">SUM(COUNTIF(F1388:F4964,{"Individual","Dealer","Trustmark Dealer"}))</f>
        <v>2191</v>
      </c>
      <c r="P1388">
        <f t="shared" si="173"/>
        <v>1495</v>
      </c>
      <c r="Q1388">
        <f t="shared" si="174"/>
        <v>0.60565951620264724</v>
      </c>
      <c r="R1388" s="16">
        <f t="shared" si="175"/>
        <v>1194257.0794163044</v>
      </c>
    </row>
    <row r="1389" spans="1:18" x14ac:dyDescent="0.3">
      <c r="A1389" t="s">
        <v>327</v>
      </c>
      <c r="B1389">
        <v>2019</v>
      </c>
      <c r="C1389" s="1">
        <v>700000</v>
      </c>
      <c r="D1389">
        <v>8000</v>
      </c>
      <c r="E1389" t="s">
        <v>14</v>
      </c>
      <c r="F1389" t="s">
        <v>25</v>
      </c>
      <c r="G1389" t="s">
        <v>12</v>
      </c>
      <c r="H1389" t="s">
        <v>121</v>
      </c>
      <c r="I1389">
        <f t="shared" si="168"/>
        <v>2190</v>
      </c>
      <c r="J1389">
        <f t="shared" si="169"/>
        <v>7</v>
      </c>
      <c r="K1389" t="str">
        <f t="shared" si="170"/>
        <v>medium</v>
      </c>
      <c r="L1389" s="1">
        <f t="shared" si="171"/>
        <v>452798.1771689498</v>
      </c>
      <c r="M1389" cm="1">
        <f t="array" ref="M1389">SUM(COUNTIF(E1389:E4965,{"Petrol","Diesel","CNG","LPG","Electric"}))</f>
        <v>2190</v>
      </c>
      <c r="N1389">
        <f t="shared" si="172"/>
        <v>2190</v>
      </c>
      <c r="O1389" cm="1">
        <f t="array" ref="O1389">SUM(COUNTIF(F1389:F4965,{"Individual","Dealer","Trustmark Dealer"}))</f>
        <v>2190</v>
      </c>
      <c r="P1389">
        <f t="shared" si="173"/>
        <v>1495</v>
      </c>
      <c r="Q1389">
        <f t="shared" si="174"/>
        <v>0.60547945205479448</v>
      </c>
      <c r="R1389" s="16">
        <f t="shared" si="175"/>
        <v>1194096.1488720218</v>
      </c>
    </row>
    <row r="1390" spans="1:18" x14ac:dyDescent="0.3">
      <c r="A1390" t="s">
        <v>354</v>
      </c>
      <c r="B1390">
        <v>2019</v>
      </c>
      <c r="C1390" s="1">
        <v>280000</v>
      </c>
      <c r="D1390">
        <v>25880</v>
      </c>
      <c r="E1390" t="s">
        <v>10</v>
      </c>
      <c r="F1390" t="s">
        <v>25</v>
      </c>
      <c r="G1390" t="s">
        <v>12</v>
      </c>
      <c r="H1390" t="s">
        <v>121</v>
      </c>
      <c r="I1390">
        <f t="shared" si="168"/>
        <v>2189</v>
      </c>
      <c r="J1390">
        <f t="shared" si="169"/>
        <v>7</v>
      </c>
      <c r="K1390" t="str">
        <f t="shared" si="170"/>
        <v>budget</v>
      </c>
      <c r="L1390" s="1">
        <f t="shared" si="171"/>
        <v>452685.24805847422</v>
      </c>
      <c r="M1390" cm="1">
        <f t="array" ref="M1390">SUM(COUNTIF(E1390:E4966,{"Petrol","Diesel","CNG","LPG","Electric"}))</f>
        <v>2189</v>
      </c>
      <c r="N1390">
        <f t="shared" si="172"/>
        <v>2189</v>
      </c>
      <c r="O1390" cm="1">
        <f t="array" ref="O1390">SUM(COUNTIF(F1390:F4966,{"Individual","Dealer","Trustmark Dealer"}))</f>
        <v>2189</v>
      </c>
      <c r="P1390">
        <f t="shared" si="173"/>
        <v>1495</v>
      </c>
      <c r="Q1390">
        <f t="shared" si="174"/>
        <v>0.60529922338967568</v>
      </c>
      <c r="R1390" s="16">
        <f t="shared" si="175"/>
        <v>1193984.2612295053</v>
      </c>
    </row>
    <row r="1391" spans="1:18" x14ac:dyDescent="0.3">
      <c r="A1391" t="s">
        <v>950</v>
      </c>
      <c r="B1391">
        <v>2019</v>
      </c>
      <c r="C1391" s="1">
        <v>475000</v>
      </c>
      <c r="D1391">
        <v>10000</v>
      </c>
      <c r="E1391" t="s">
        <v>10</v>
      </c>
      <c r="F1391" t="s">
        <v>25</v>
      </c>
      <c r="G1391" t="s">
        <v>19</v>
      </c>
      <c r="H1391" t="s">
        <v>121</v>
      </c>
      <c r="I1391">
        <f t="shared" si="168"/>
        <v>2188</v>
      </c>
      <c r="J1391">
        <f t="shared" si="169"/>
        <v>7</v>
      </c>
      <c r="K1391" t="str">
        <f t="shared" si="170"/>
        <v>budget</v>
      </c>
      <c r="L1391" s="1">
        <f t="shared" si="171"/>
        <v>452764.17184643511</v>
      </c>
      <c r="M1391" cm="1">
        <f t="array" ref="M1391">SUM(COUNTIF(E1391:E4967,{"Petrol","Diesel","CNG","LPG","Electric"}))</f>
        <v>2188</v>
      </c>
      <c r="N1391">
        <f t="shared" si="172"/>
        <v>2188</v>
      </c>
      <c r="O1391" cm="1">
        <f t="array" ref="O1391">SUM(COUNTIF(F1391:F4967,{"Individual","Dealer","Trustmark Dealer"}))</f>
        <v>2188</v>
      </c>
      <c r="P1391">
        <f t="shared" si="173"/>
        <v>1495</v>
      </c>
      <c r="Q1391">
        <f t="shared" si="174"/>
        <v>0.60511882998171851</v>
      </c>
      <c r="R1391" s="16">
        <f t="shared" si="175"/>
        <v>1194032.9472299856</v>
      </c>
    </row>
    <row r="1392" spans="1:18" x14ac:dyDescent="0.3">
      <c r="A1392" t="s">
        <v>286</v>
      </c>
      <c r="B1392">
        <v>2009</v>
      </c>
      <c r="C1392" s="1">
        <v>300000</v>
      </c>
      <c r="D1392">
        <v>50000</v>
      </c>
      <c r="E1392" t="s">
        <v>14</v>
      </c>
      <c r="F1392" t="s">
        <v>25</v>
      </c>
      <c r="G1392" t="s">
        <v>12</v>
      </c>
      <c r="H1392" t="s">
        <v>121</v>
      </c>
      <c r="I1392">
        <f t="shared" si="168"/>
        <v>2187</v>
      </c>
      <c r="J1392">
        <f t="shared" si="169"/>
        <v>17</v>
      </c>
      <c r="K1392" t="str">
        <f t="shared" si="170"/>
        <v>budget</v>
      </c>
      <c r="L1392" s="1">
        <f t="shared" si="171"/>
        <v>452754.0045724737</v>
      </c>
      <c r="M1392" cm="1">
        <f t="array" ref="M1392">SUM(COUNTIF(E1392:E4968,{"Petrol","Diesel","CNG","LPG","Electric"}))</f>
        <v>2187</v>
      </c>
      <c r="N1392">
        <f t="shared" si="172"/>
        <v>2187</v>
      </c>
      <c r="O1392" cm="1">
        <f t="array" ref="O1392">SUM(COUNTIF(F1392:F4968,{"Individual","Dealer","Trustmark Dealer"}))</f>
        <v>2187</v>
      </c>
      <c r="P1392">
        <f t="shared" si="173"/>
        <v>1495</v>
      </c>
      <c r="Q1392">
        <f t="shared" si="174"/>
        <v>0.60493827160493829</v>
      </c>
      <c r="R1392" s="16">
        <f t="shared" si="175"/>
        <v>1193895.4798130838</v>
      </c>
    </row>
    <row r="1393" spans="1:18" x14ac:dyDescent="0.3">
      <c r="A1393" t="s">
        <v>559</v>
      </c>
      <c r="B1393">
        <v>2014</v>
      </c>
      <c r="C1393" s="1">
        <v>200999</v>
      </c>
      <c r="D1393">
        <v>40000</v>
      </c>
      <c r="E1393" t="s">
        <v>10</v>
      </c>
      <c r="F1393" t="s">
        <v>25</v>
      </c>
      <c r="G1393" t="s">
        <v>12</v>
      </c>
      <c r="H1393" t="s">
        <v>121</v>
      </c>
      <c r="I1393">
        <f t="shared" si="168"/>
        <v>2186</v>
      </c>
      <c r="J1393">
        <f t="shared" si="169"/>
        <v>12</v>
      </c>
      <c r="K1393" t="str">
        <f t="shared" si="170"/>
        <v>budget</v>
      </c>
      <c r="L1393" s="1">
        <f t="shared" si="171"/>
        <v>452823.88289112534</v>
      </c>
      <c r="M1393" cm="1">
        <f t="array" ref="M1393">SUM(COUNTIF(E1393:E4969,{"Petrol","Diesel","CNG","LPG","Electric"}))</f>
        <v>2186</v>
      </c>
      <c r="N1393">
        <f t="shared" si="172"/>
        <v>2186</v>
      </c>
      <c r="O1393" cm="1">
        <f t="array" ref="O1393">SUM(COUNTIF(F1393:F4969,{"Individual","Dealer","Trustmark Dealer"}))</f>
        <v>2186</v>
      </c>
      <c r="P1393">
        <f t="shared" si="173"/>
        <v>1494</v>
      </c>
      <c r="Q1393">
        <f t="shared" si="174"/>
        <v>0.60475754803293691</v>
      </c>
      <c r="R1393" s="16">
        <f t="shared" si="175"/>
        <v>1194148.0189934615</v>
      </c>
    </row>
    <row r="1394" spans="1:18" x14ac:dyDescent="0.3">
      <c r="A1394" t="s">
        <v>934</v>
      </c>
      <c r="B1394">
        <v>2009</v>
      </c>
      <c r="C1394" s="1">
        <v>200000</v>
      </c>
      <c r="D1394">
        <v>100000</v>
      </c>
      <c r="E1394" t="s">
        <v>14</v>
      </c>
      <c r="F1394" t="s">
        <v>25</v>
      </c>
      <c r="G1394" t="s">
        <v>12</v>
      </c>
      <c r="H1394" t="s">
        <v>154</v>
      </c>
      <c r="I1394">
        <f t="shared" si="168"/>
        <v>2185</v>
      </c>
      <c r="J1394">
        <f t="shared" si="169"/>
        <v>17</v>
      </c>
      <c r="K1394" t="str">
        <f t="shared" si="170"/>
        <v>budget</v>
      </c>
      <c r="L1394" s="1">
        <f t="shared" si="171"/>
        <v>452939.13455377572</v>
      </c>
      <c r="M1394" cm="1">
        <f t="array" ref="M1394">SUM(COUNTIF(E1394:E4970,{"Petrol","Diesel","CNG","LPG","Electric"}))</f>
        <v>2185</v>
      </c>
      <c r="N1394">
        <f t="shared" si="172"/>
        <v>2185</v>
      </c>
      <c r="O1394" cm="1">
        <f t="array" ref="O1394">SUM(COUNTIF(F1394:F4970,{"Individual","Dealer","Trustmark Dealer"}))</f>
        <v>2185</v>
      </c>
      <c r="P1394">
        <f t="shared" si="173"/>
        <v>1493</v>
      </c>
      <c r="Q1394">
        <f t="shared" si="174"/>
        <v>0.60457665903890156</v>
      </c>
      <c r="R1394" s="16">
        <f t="shared" si="175"/>
        <v>1194272.2399753802</v>
      </c>
    </row>
    <row r="1395" spans="1:18" x14ac:dyDescent="0.3">
      <c r="A1395" t="s">
        <v>553</v>
      </c>
      <c r="B1395">
        <v>2009</v>
      </c>
      <c r="C1395" s="1">
        <v>210000</v>
      </c>
      <c r="D1395">
        <v>80000</v>
      </c>
      <c r="E1395" t="s">
        <v>10</v>
      </c>
      <c r="F1395" t="s">
        <v>25</v>
      </c>
      <c r="G1395" t="s">
        <v>12</v>
      </c>
      <c r="H1395" t="s">
        <v>126</v>
      </c>
      <c r="I1395">
        <f t="shared" si="168"/>
        <v>2184</v>
      </c>
      <c r="J1395">
        <f t="shared" si="169"/>
        <v>17</v>
      </c>
      <c r="K1395" t="str">
        <f t="shared" si="170"/>
        <v>budget</v>
      </c>
      <c r="L1395" s="1">
        <f t="shared" si="171"/>
        <v>453054.94917582418</v>
      </c>
      <c r="M1395" cm="1">
        <f t="array" ref="M1395">SUM(COUNTIF(E1395:E4971,{"Petrol","Diesel","CNG","LPG","Electric"}))</f>
        <v>2184</v>
      </c>
      <c r="N1395">
        <f t="shared" si="172"/>
        <v>2184</v>
      </c>
      <c r="O1395" cm="1">
        <f t="array" ref="O1395">SUM(COUNTIF(F1395:F4971,{"Individual","Dealer","Trustmark Dealer"}))</f>
        <v>2184</v>
      </c>
      <c r="P1395">
        <f t="shared" si="173"/>
        <v>1492</v>
      </c>
      <c r="Q1395">
        <f t="shared" si="174"/>
        <v>0.60485347985347981</v>
      </c>
      <c r="R1395" s="16">
        <f t="shared" si="175"/>
        <v>1194616.4808695908</v>
      </c>
    </row>
    <row r="1396" spans="1:18" x14ac:dyDescent="0.3">
      <c r="A1396" t="s">
        <v>951</v>
      </c>
      <c r="B1396">
        <v>2012</v>
      </c>
      <c r="C1396" s="1">
        <v>160000</v>
      </c>
      <c r="D1396">
        <v>110000</v>
      </c>
      <c r="E1396" t="s">
        <v>14</v>
      </c>
      <c r="F1396" t="s">
        <v>25</v>
      </c>
      <c r="G1396" t="s">
        <v>12</v>
      </c>
      <c r="H1396" t="s">
        <v>121</v>
      </c>
      <c r="I1396">
        <f t="shared" si="168"/>
        <v>2183</v>
      </c>
      <c r="J1396">
        <f t="shared" si="169"/>
        <v>14</v>
      </c>
      <c r="K1396" t="str">
        <f t="shared" si="170"/>
        <v>budget</v>
      </c>
      <c r="L1396" s="1">
        <f t="shared" si="171"/>
        <v>453166.28905176366</v>
      </c>
      <c r="M1396" cm="1">
        <f t="array" ref="M1396">SUM(COUNTIF(E1396:E4972,{"Petrol","Diesel","CNG","LPG","Electric"}))</f>
        <v>2183</v>
      </c>
      <c r="N1396">
        <f t="shared" si="172"/>
        <v>2183</v>
      </c>
      <c r="O1396" cm="1">
        <f t="array" ref="O1396">SUM(COUNTIF(F1396:F4972,{"Individual","Dealer","Trustmark Dealer"}))</f>
        <v>2183</v>
      </c>
      <c r="P1396">
        <f t="shared" si="173"/>
        <v>1491</v>
      </c>
      <c r="Q1396">
        <f t="shared" si="174"/>
        <v>0.6051305542830967</v>
      </c>
      <c r="R1396" s="16">
        <f t="shared" si="175"/>
        <v>1194732.3261978861</v>
      </c>
    </row>
    <row r="1397" spans="1:18" x14ac:dyDescent="0.3">
      <c r="A1397" t="s">
        <v>952</v>
      </c>
      <c r="B1397">
        <v>2009</v>
      </c>
      <c r="C1397" s="1">
        <v>175000</v>
      </c>
      <c r="D1397">
        <v>136000</v>
      </c>
      <c r="E1397" t="s">
        <v>14</v>
      </c>
      <c r="F1397" t="s">
        <v>25</v>
      </c>
      <c r="G1397" t="s">
        <v>12</v>
      </c>
      <c r="H1397" t="s">
        <v>126</v>
      </c>
      <c r="I1397">
        <f t="shared" si="168"/>
        <v>2182</v>
      </c>
      <c r="J1397">
        <f t="shared" si="169"/>
        <v>17</v>
      </c>
      <c r="K1397" t="str">
        <f t="shared" si="170"/>
        <v>budget</v>
      </c>
      <c r="L1397" s="1">
        <f t="shared" si="171"/>
        <v>453300.64573785517</v>
      </c>
      <c r="M1397" cm="1">
        <f t="array" ref="M1397">SUM(COUNTIF(E1397:E4973,{"Petrol","Diesel","CNG","LPG","Electric"}))</f>
        <v>2182</v>
      </c>
      <c r="N1397">
        <f t="shared" si="172"/>
        <v>2182</v>
      </c>
      <c r="O1397" cm="1">
        <f t="array" ref="O1397">SUM(COUNTIF(F1397:F4973,{"Individual","Dealer","Trustmark Dealer"}))</f>
        <v>2182</v>
      </c>
      <c r="P1397">
        <f t="shared" si="173"/>
        <v>1490</v>
      </c>
      <c r="Q1397">
        <f t="shared" si="174"/>
        <v>0.60494958753437211</v>
      </c>
      <c r="R1397" s="16">
        <f t="shared" si="175"/>
        <v>1195113.7255229536</v>
      </c>
    </row>
    <row r="1398" spans="1:18" x14ac:dyDescent="0.3">
      <c r="A1398" t="s">
        <v>953</v>
      </c>
      <c r="B1398">
        <v>2012</v>
      </c>
      <c r="C1398" s="1">
        <v>320000</v>
      </c>
      <c r="D1398">
        <v>80000</v>
      </c>
      <c r="E1398" t="s">
        <v>14</v>
      </c>
      <c r="F1398" t="s">
        <v>25</v>
      </c>
      <c r="G1398" t="s">
        <v>12</v>
      </c>
      <c r="H1398" t="s">
        <v>121</v>
      </c>
      <c r="I1398">
        <f t="shared" si="168"/>
        <v>2181</v>
      </c>
      <c r="J1398">
        <f t="shared" si="169"/>
        <v>14</v>
      </c>
      <c r="K1398" t="str">
        <f t="shared" si="170"/>
        <v>budget</v>
      </c>
      <c r="L1398" s="1">
        <f t="shared" si="171"/>
        <v>453428.24805135257</v>
      </c>
      <c r="M1398" cm="1">
        <f t="array" ref="M1398">SUM(COUNTIF(E1398:E4974,{"Petrol","Diesel","CNG","LPG","Electric"}))</f>
        <v>2181</v>
      </c>
      <c r="N1398">
        <f t="shared" si="172"/>
        <v>2181</v>
      </c>
      <c r="O1398" cm="1">
        <f t="array" ref="O1398">SUM(COUNTIF(F1398:F4974,{"Individual","Dealer","Trustmark Dealer"}))</f>
        <v>2181</v>
      </c>
      <c r="P1398">
        <f t="shared" si="173"/>
        <v>1489</v>
      </c>
      <c r="Q1398">
        <f t="shared" si="174"/>
        <v>0.60522696011004129</v>
      </c>
      <c r="R1398" s="16">
        <f t="shared" si="175"/>
        <v>1195482.1109528202</v>
      </c>
    </row>
    <row r="1399" spans="1:18" x14ac:dyDescent="0.3">
      <c r="A1399" t="s">
        <v>163</v>
      </c>
      <c r="B1399">
        <v>2009</v>
      </c>
      <c r="C1399" s="1">
        <v>110000</v>
      </c>
      <c r="D1399">
        <v>50000</v>
      </c>
      <c r="E1399" t="s">
        <v>10</v>
      </c>
      <c r="F1399" t="s">
        <v>25</v>
      </c>
      <c r="G1399" t="s">
        <v>12</v>
      </c>
      <c r="H1399" t="s">
        <v>126</v>
      </c>
      <c r="I1399">
        <f t="shared" si="168"/>
        <v>2180</v>
      </c>
      <c r="J1399">
        <f t="shared" si="169"/>
        <v>17</v>
      </c>
      <c r="K1399" t="str">
        <f t="shared" si="170"/>
        <v>budget</v>
      </c>
      <c r="L1399" s="1">
        <f t="shared" si="171"/>
        <v>453489.45366972475</v>
      </c>
      <c r="M1399" cm="1">
        <f t="array" ref="M1399">SUM(COUNTIF(E1399:E4975,{"Petrol","Diesel","CNG","LPG","Electric"}))</f>
        <v>2180</v>
      </c>
      <c r="N1399">
        <f t="shared" si="172"/>
        <v>2180</v>
      </c>
      <c r="O1399" cm="1">
        <f t="array" ref="O1399">SUM(COUNTIF(F1399:F4975,{"Individual","Dealer","Trustmark Dealer"}))</f>
        <v>2180</v>
      </c>
      <c r="P1399">
        <f t="shared" si="173"/>
        <v>1488</v>
      </c>
      <c r="Q1399">
        <f t="shared" si="174"/>
        <v>0.60504587155963307</v>
      </c>
      <c r="R1399" s="16">
        <f t="shared" si="175"/>
        <v>1195718.5080669133</v>
      </c>
    </row>
    <row r="1400" spans="1:18" x14ac:dyDescent="0.3">
      <c r="A1400" t="s">
        <v>122</v>
      </c>
      <c r="B1400">
        <v>2008</v>
      </c>
      <c r="C1400" s="1">
        <v>300000</v>
      </c>
      <c r="D1400">
        <v>30000</v>
      </c>
      <c r="E1400" t="s">
        <v>10</v>
      </c>
      <c r="F1400" t="s">
        <v>25</v>
      </c>
      <c r="G1400" t="s">
        <v>12</v>
      </c>
      <c r="H1400" t="s">
        <v>121</v>
      </c>
      <c r="I1400">
        <f t="shared" si="168"/>
        <v>2179</v>
      </c>
      <c r="J1400">
        <f t="shared" si="169"/>
        <v>18</v>
      </c>
      <c r="K1400" t="str">
        <f t="shared" si="170"/>
        <v>budget</v>
      </c>
      <c r="L1400" s="1">
        <f t="shared" si="171"/>
        <v>453647.08994951815</v>
      </c>
      <c r="M1400" cm="1">
        <f t="array" ref="M1400">SUM(COUNTIF(E1400:E4976,{"Petrol","Diesel","CNG","LPG","Electric"}))</f>
        <v>2179</v>
      </c>
      <c r="N1400">
        <f t="shared" si="172"/>
        <v>2179</v>
      </c>
      <c r="O1400" cm="1">
        <f t="array" ref="O1400">SUM(COUNTIF(F1400:F4976,{"Individual","Dealer","Trustmark Dealer"}))</f>
        <v>2179</v>
      </c>
      <c r="P1400">
        <f t="shared" si="173"/>
        <v>1487</v>
      </c>
      <c r="Q1400">
        <f t="shared" si="174"/>
        <v>0.60532354290959156</v>
      </c>
      <c r="R1400" s="16">
        <f t="shared" si="175"/>
        <v>1195930.3607617381</v>
      </c>
    </row>
    <row r="1401" spans="1:18" x14ac:dyDescent="0.3">
      <c r="A1401" t="s">
        <v>141</v>
      </c>
      <c r="B1401">
        <v>2012</v>
      </c>
      <c r="C1401" s="1">
        <v>700000</v>
      </c>
      <c r="D1401">
        <v>10000</v>
      </c>
      <c r="E1401" t="s">
        <v>10</v>
      </c>
      <c r="F1401" t="s">
        <v>25</v>
      </c>
      <c r="G1401" t="s">
        <v>12</v>
      </c>
      <c r="H1401" t="s">
        <v>121</v>
      </c>
      <c r="I1401">
        <f t="shared" si="168"/>
        <v>2178</v>
      </c>
      <c r="J1401">
        <f t="shared" si="169"/>
        <v>14</v>
      </c>
      <c r="K1401" t="str">
        <f t="shared" si="170"/>
        <v>medium</v>
      </c>
      <c r="L1401" s="1">
        <f t="shared" si="171"/>
        <v>453717.63498622592</v>
      </c>
      <c r="M1401" cm="1">
        <f t="array" ref="M1401">SUM(COUNTIF(E1401:E4977,{"Petrol","Diesel","CNG","LPG","Electric"}))</f>
        <v>2178</v>
      </c>
      <c r="N1401">
        <f t="shared" si="172"/>
        <v>2178</v>
      </c>
      <c r="O1401" cm="1">
        <f t="array" ref="O1401">SUM(COUNTIF(F1401:F4977,{"Individual","Dealer","Trustmark Dealer"}))</f>
        <v>2178</v>
      </c>
      <c r="P1401">
        <f t="shared" si="173"/>
        <v>1486</v>
      </c>
      <c r="Q1401">
        <f t="shared" si="174"/>
        <v>0.60514233241505966</v>
      </c>
      <c r="R1401" s="16">
        <f t="shared" si="175"/>
        <v>1195960.4528672914</v>
      </c>
    </row>
    <row r="1402" spans="1:18" x14ac:dyDescent="0.3">
      <c r="A1402" t="s">
        <v>954</v>
      </c>
      <c r="B1402">
        <v>2009</v>
      </c>
      <c r="C1402" s="1">
        <v>135000</v>
      </c>
      <c r="D1402">
        <v>90000</v>
      </c>
      <c r="E1402" t="s">
        <v>14</v>
      </c>
      <c r="F1402" t="s">
        <v>25</v>
      </c>
      <c r="G1402" t="s">
        <v>12</v>
      </c>
      <c r="H1402" t="s">
        <v>151</v>
      </c>
      <c r="I1402">
        <f t="shared" si="168"/>
        <v>2177</v>
      </c>
      <c r="J1402">
        <f t="shared" si="169"/>
        <v>17</v>
      </c>
      <c r="K1402" t="str">
        <f t="shared" si="170"/>
        <v>budget</v>
      </c>
      <c r="L1402" s="1">
        <f t="shared" si="171"/>
        <v>453604.50574184657</v>
      </c>
      <c r="M1402" cm="1">
        <f t="array" ref="M1402">SUM(COUNTIF(E1402:E4978,{"Petrol","Diesel","CNG","LPG","Electric"}))</f>
        <v>2177</v>
      </c>
      <c r="N1402">
        <f t="shared" si="172"/>
        <v>2177</v>
      </c>
      <c r="O1402" cm="1">
        <f t="array" ref="O1402">SUM(COUNTIF(F1402:F4978,{"Individual","Dealer","Trustmark Dealer"}))</f>
        <v>2177</v>
      </c>
      <c r="P1402">
        <f t="shared" si="173"/>
        <v>1485</v>
      </c>
      <c r="Q1402">
        <f t="shared" si="174"/>
        <v>0.60496095544327055</v>
      </c>
      <c r="R1402" s="16">
        <f t="shared" si="175"/>
        <v>1195606.7255718955</v>
      </c>
    </row>
    <row r="1403" spans="1:18" x14ac:dyDescent="0.3">
      <c r="A1403" t="s">
        <v>955</v>
      </c>
      <c r="B1403">
        <v>2015</v>
      </c>
      <c r="C1403" s="1">
        <v>500000</v>
      </c>
      <c r="D1403">
        <v>110000</v>
      </c>
      <c r="E1403" t="s">
        <v>14</v>
      </c>
      <c r="F1403" t="s">
        <v>25</v>
      </c>
      <c r="G1403" t="s">
        <v>12</v>
      </c>
      <c r="H1403" t="s">
        <v>121</v>
      </c>
      <c r="I1403">
        <f t="shared" si="168"/>
        <v>2176</v>
      </c>
      <c r="J1403">
        <f t="shared" si="169"/>
        <v>11</v>
      </c>
      <c r="K1403" t="str">
        <f t="shared" si="170"/>
        <v>budget</v>
      </c>
      <c r="L1403" s="1">
        <f t="shared" si="171"/>
        <v>453750.92325367645</v>
      </c>
      <c r="M1403" cm="1">
        <f t="array" ref="M1403">SUM(COUNTIF(E1403:E4979,{"Petrol","Diesel","CNG","LPG","Electric"}))</f>
        <v>2176</v>
      </c>
      <c r="N1403">
        <f t="shared" si="172"/>
        <v>2176</v>
      </c>
      <c r="O1403" cm="1">
        <f t="array" ref="O1403">SUM(COUNTIF(F1403:F4979,{"Individual","Dealer","Trustmark Dealer"}))</f>
        <v>2176</v>
      </c>
      <c r="P1403">
        <f t="shared" si="173"/>
        <v>1484</v>
      </c>
      <c r="Q1403">
        <f t="shared" si="174"/>
        <v>0.60523897058823528</v>
      </c>
      <c r="R1403" s="16">
        <f t="shared" si="175"/>
        <v>1196012.9695671501</v>
      </c>
    </row>
    <row r="1404" spans="1:18" x14ac:dyDescent="0.3">
      <c r="A1404" t="s">
        <v>956</v>
      </c>
      <c r="B1404">
        <v>2012</v>
      </c>
      <c r="C1404" s="1">
        <v>550000</v>
      </c>
      <c r="D1404">
        <v>120000</v>
      </c>
      <c r="E1404" t="s">
        <v>14</v>
      </c>
      <c r="F1404" t="s">
        <v>25</v>
      </c>
      <c r="G1404" t="s">
        <v>12</v>
      </c>
      <c r="H1404" t="s">
        <v>126</v>
      </c>
      <c r="I1404">
        <f t="shared" si="168"/>
        <v>2175</v>
      </c>
      <c r="J1404">
        <f t="shared" si="169"/>
        <v>14</v>
      </c>
      <c r="K1404" t="str">
        <f t="shared" si="170"/>
        <v>medium</v>
      </c>
      <c r="L1404" s="1">
        <f t="shared" si="171"/>
        <v>453729.65931034484</v>
      </c>
      <c r="M1404" cm="1">
        <f t="array" ref="M1404">SUM(COUNTIF(E1404:E4980,{"Petrol","Diesel","CNG","LPG","Electric"}))</f>
        <v>2175</v>
      </c>
      <c r="N1404">
        <f t="shared" si="172"/>
        <v>2175</v>
      </c>
      <c r="O1404" cm="1">
        <f t="array" ref="O1404">SUM(COUNTIF(F1404:F4980,{"Individual","Dealer","Trustmark Dealer"}))</f>
        <v>2175</v>
      </c>
      <c r="P1404">
        <f t="shared" si="173"/>
        <v>1483</v>
      </c>
      <c r="Q1404">
        <f t="shared" si="174"/>
        <v>0.60505747126436782</v>
      </c>
      <c r="R1404" s="16">
        <f t="shared" si="175"/>
        <v>1196085.4028272904</v>
      </c>
    </row>
    <row r="1405" spans="1:18" x14ac:dyDescent="0.3">
      <c r="A1405" t="s">
        <v>957</v>
      </c>
      <c r="B1405">
        <v>2014</v>
      </c>
      <c r="C1405" s="1">
        <v>1050000</v>
      </c>
      <c r="D1405">
        <v>90000</v>
      </c>
      <c r="E1405" t="s">
        <v>14</v>
      </c>
      <c r="F1405" t="s">
        <v>25</v>
      </c>
      <c r="G1405" t="s">
        <v>12</v>
      </c>
      <c r="H1405" t="s">
        <v>154</v>
      </c>
      <c r="I1405">
        <f t="shared" si="168"/>
        <v>2174</v>
      </c>
      <c r="J1405">
        <f t="shared" si="169"/>
        <v>12</v>
      </c>
      <c r="K1405" t="str">
        <f t="shared" si="170"/>
        <v>premimum</v>
      </c>
      <c r="L1405" s="1">
        <f t="shared" si="171"/>
        <v>453685.376724931</v>
      </c>
      <c r="M1405" cm="1">
        <f t="array" ref="M1405">SUM(COUNTIF(E1405:E4981,{"Petrol","Diesel","CNG","LPG","Electric"}))</f>
        <v>2174</v>
      </c>
      <c r="N1405">
        <f t="shared" si="172"/>
        <v>2174</v>
      </c>
      <c r="O1405" cm="1">
        <f t="array" ref="O1405">SUM(COUNTIF(F1405:F4981,{"Individual","Dealer","Trustmark Dealer"}))</f>
        <v>2174</v>
      </c>
      <c r="P1405">
        <f t="shared" si="173"/>
        <v>1482</v>
      </c>
      <c r="Q1405">
        <f t="shared" si="174"/>
        <v>0.60533578656853726</v>
      </c>
      <c r="R1405" s="16">
        <f t="shared" si="175"/>
        <v>1196112.0974328623</v>
      </c>
    </row>
    <row r="1406" spans="1:18" x14ac:dyDescent="0.3">
      <c r="A1406" t="s">
        <v>520</v>
      </c>
      <c r="B1406">
        <v>2016</v>
      </c>
      <c r="C1406" s="1">
        <v>500000</v>
      </c>
      <c r="D1406">
        <v>20000</v>
      </c>
      <c r="E1406" t="s">
        <v>10</v>
      </c>
      <c r="F1406" t="s">
        <v>25</v>
      </c>
      <c r="G1406" t="s">
        <v>12</v>
      </c>
      <c r="H1406" t="s">
        <v>121</v>
      </c>
      <c r="I1406">
        <f t="shared" si="168"/>
        <v>2173</v>
      </c>
      <c r="J1406">
        <f t="shared" si="169"/>
        <v>10</v>
      </c>
      <c r="K1406" t="str">
        <f t="shared" si="170"/>
        <v>budget</v>
      </c>
      <c r="L1406" s="1">
        <f t="shared" si="171"/>
        <v>453410.95674183156</v>
      </c>
      <c r="M1406" cm="1">
        <f t="array" ref="M1406">SUM(COUNTIF(E1406:E4982,{"Petrol","Diesel","CNG","LPG","Electric"}))</f>
        <v>2173</v>
      </c>
      <c r="N1406">
        <f t="shared" si="172"/>
        <v>2173</v>
      </c>
      <c r="O1406" cm="1">
        <f t="array" ref="O1406">SUM(COUNTIF(F1406:F4982,{"Individual","Dealer","Trustmark Dealer"}))</f>
        <v>2173</v>
      </c>
      <c r="P1406">
        <f t="shared" si="173"/>
        <v>1481</v>
      </c>
      <c r="Q1406">
        <f t="shared" si="174"/>
        <v>0.60561435803037278</v>
      </c>
      <c r="R1406" s="16">
        <f t="shared" si="175"/>
        <v>1195679.7042415666</v>
      </c>
    </row>
    <row r="1407" spans="1:18" x14ac:dyDescent="0.3">
      <c r="A1407" t="s">
        <v>400</v>
      </c>
      <c r="B1407">
        <v>2011</v>
      </c>
      <c r="C1407" s="1">
        <v>180000</v>
      </c>
      <c r="D1407">
        <v>90000</v>
      </c>
      <c r="E1407" t="s">
        <v>14</v>
      </c>
      <c r="F1407" t="s">
        <v>25</v>
      </c>
      <c r="G1407" t="s">
        <v>12</v>
      </c>
      <c r="H1407" t="s">
        <v>126</v>
      </c>
      <c r="I1407">
        <f t="shared" si="168"/>
        <v>2172</v>
      </c>
      <c r="J1407">
        <f t="shared" si="169"/>
        <v>15</v>
      </c>
      <c r="K1407" t="str">
        <f t="shared" si="170"/>
        <v>budget</v>
      </c>
      <c r="L1407" s="1">
        <f t="shared" si="171"/>
        <v>453389.50690607732</v>
      </c>
      <c r="M1407" cm="1">
        <f t="array" ref="M1407">SUM(COUNTIF(E1407:E4983,{"Petrol","Diesel","CNG","LPG","Electric"}))</f>
        <v>2172</v>
      </c>
      <c r="N1407">
        <f t="shared" si="172"/>
        <v>2172</v>
      </c>
      <c r="O1407" cm="1">
        <f t="array" ref="O1407">SUM(COUNTIF(F1407:F4983,{"Individual","Dealer","Trustmark Dealer"}))</f>
        <v>2172</v>
      </c>
      <c r="P1407">
        <f t="shared" si="173"/>
        <v>1481</v>
      </c>
      <c r="Q1407">
        <f t="shared" si="174"/>
        <v>0.60543278084714547</v>
      </c>
      <c r="R1407" s="16">
        <f t="shared" si="175"/>
        <v>1195517.4203135187</v>
      </c>
    </row>
    <row r="1408" spans="1:18" x14ac:dyDescent="0.3">
      <c r="A1408" t="s">
        <v>161</v>
      </c>
      <c r="B1408">
        <v>2010</v>
      </c>
      <c r="C1408" s="1">
        <v>170000</v>
      </c>
      <c r="D1408">
        <v>50000</v>
      </c>
      <c r="E1408" t="s">
        <v>10</v>
      </c>
      <c r="F1408" t="s">
        <v>25</v>
      </c>
      <c r="G1408" t="s">
        <v>12</v>
      </c>
      <c r="H1408" t="s">
        <v>126</v>
      </c>
      <c r="I1408">
        <f t="shared" si="168"/>
        <v>2171</v>
      </c>
      <c r="J1408">
        <f t="shared" si="169"/>
        <v>16</v>
      </c>
      <c r="K1408" t="str">
        <f t="shared" si="170"/>
        <v>budget</v>
      </c>
      <c r="L1408" s="1">
        <f t="shared" si="171"/>
        <v>453515.43482266238</v>
      </c>
      <c r="M1408" cm="1">
        <f t="array" ref="M1408">SUM(COUNTIF(E1408:E4984,{"Petrol","Diesel","CNG","LPG","Electric"}))</f>
        <v>2171</v>
      </c>
      <c r="N1408">
        <f t="shared" si="172"/>
        <v>2171</v>
      </c>
      <c r="O1408" cm="1">
        <f t="array" ref="O1408">SUM(COUNTIF(F1408:F4984,{"Individual","Dealer","Trustmark Dealer"}))</f>
        <v>2171</v>
      </c>
      <c r="P1408">
        <f t="shared" si="173"/>
        <v>1480</v>
      </c>
      <c r="Q1408">
        <f t="shared" si="174"/>
        <v>0.60571165361584522</v>
      </c>
      <c r="R1408" s="16">
        <f t="shared" si="175"/>
        <v>1195883.8646347388</v>
      </c>
    </row>
    <row r="1409" spans="1:18" x14ac:dyDescent="0.3">
      <c r="A1409" t="s">
        <v>958</v>
      </c>
      <c r="B1409">
        <v>2019</v>
      </c>
      <c r="C1409" s="1">
        <v>484999</v>
      </c>
      <c r="D1409">
        <v>9000</v>
      </c>
      <c r="E1409" t="s">
        <v>10</v>
      </c>
      <c r="F1409" t="s">
        <v>25</v>
      </c>
      <c r="G1409" t="s">
        <v>12</v>
      </c>
      <c r="H1409" t="s">
        <v>121</v>
      </c>
      <c r="I1409">
        <f t="shared" si="168"/>
        <v>2170</v>
      </c>
      <c r="J1409">
        <f t="shared" si="169"/>
        <v>7</v>
      </c>
      <c r="K1409" t="str">
        <f t="shared" si="170"/>
        <v>budget</v>
      </c>
      <c r="L1409" s="1">
        <f t="shared" si="171"/>
        <v>453646.08709677419</v>
      </c>
      <c r="M1409" cm="1">
        <f t="array" ref="M1409">SUM(COUNTIF(E1409:E4985,{"Petrol","Diesel","CNG","LPG","Electric"}))</f>
        <v>2170</v>
      </c>
      <c r="N1409">
        <f t="shared" si="172"/>
        <v>2170</v>
      </c>
      <c r="O1409" cm="1">
        <f t="array" ref="O1409">SUM(COUNTIF(F1409:F4985,{"Individual","Dealer","Trustmark Dealer"}))</f>
        <v>2170</v>
      </c>
      <c r="P1409">
        <f t="shared" si="173"/>
        <v>1479</v>
      </c>
      <c r="Q1409">
        <f t="shared" si="174"/>
        <v>0.60599078341013823</v>
      </c>
      <c r="R1409" s="16">
        <f t="shared" si="175"/>
        <v>1196038.5763145215</v>
      </c>
    </row>
    <row r="1410" spans="1:18" x14ac:dyDescent="0.3">
      <c r="A1410" t="s">
        <v>374</v>
      </c>
      <c r="B1410">
        <v>2011</v>
      </c>
      <c r="C1410" s="1">
        <v>150000</v>
      </c>
      <c r="D1410">
        <v>70000</v>
      </c>
      <c r="E1410" t="s">
        <v>10</v>
      </c>
      <c r="F1410" t="s">
        <v>25</v>
      </c>
      <c r="G1410" t="s">
        <v>12</v>
      </c>
      <c r="H1410" t="s">
        <v>126</v>
      </c>
      <c r="I1410">
        <f t="shared" ref="I1410:I1473" si="176">COUNTA(A1410:A4986)</f>
        <v>2169</v>
      </c>
      <c r="J1410">
        <f t="shared" ref="J1410:J1473" si="177">2026-B1410</f>
        <v>15</v>
      </c>
      <c r="K1410" t="str">
        <f t="shared" ref="K1410:K1473" si="178">IF(C1410&lt;=500000,"budget",IF(C1410&lt;=1000000,"medium","premimum"))</f>
        <v>budget</v>
      </c>
      <c r="L1410" s="1">
        <f t="shared" ref="L1410:L1473" si="179">AVERAGE(C1410:C4986)</f>
        <v>453631.63208852004</v>
      </c>
      <c r="M1410" cm="1">
        <f t="array" ref="M1410">SUM(COUNTIF(E1410:E4986,{"Petrol","Diesel","CNG","LPG","Electric"}))</f>
        <v>2169</v>
      </c>
      <c r="N1410">
        <f t="shared" ref="N1410:N1473" si="180">COUNTIF(G1410:G4986,"Automatic")
 +COUNTIF(G1410:G4986,"Manual")</f>
        <v>2169</v>
      </c>
      <c r="O1410" cm="1">
        <f t="array" ref="O1410">SUM(COUNTIF(F1410:F4986,{"Individual","Dealer","Trustmark Dealer"}))</f>
        <v>2169</v>
      </c>
      <c r="P1410">
        <f t="shared" ref="P1410:P1473" si="181">COUNTIF(J1410:J4986,"&gt;10")</f>
        <v>1479</v>
      </c>
      <c r="Q1410">
        <f t="shared" ref="Q1410:Q1473" si="182">COUNTIF(H1410:H4986,"First Owner")/COUNTA(H1410:H4986)</f>
        <v>0.60580912863070535</v>
      </c>
      <c r="R1410" s="16">
        <f t="shared" ref="R1410:R1473" si="183">AVERAGEIF(E1410:E4986,"Petrol",C1410:C4986) + AVERAGEIF(E1410:E4986,"Diesel",C1410:C4986) + AVERAGEIF(E1410:E4986,"CNG",C1410:C4986)</f>
        <v>1195890.4106346888</v>
      </c>
    </row>
    <row r="1411" spans="1:18" x14ac:dyDescent="0.3">
      <c r="A1411" t="s">
        <v>477</v>
      </c>
      <c r="B1411">
        <v>2018</v>
      </c>
      <c r="C1411" s="1">
        <v>380000</v>
      </c>
      <c r="D1411">
        <v>25000</v>
      </c>
      <c r="E1411" t="s">
        <v>10</v>
      </c>
      <c r="F1411" t="s">
        <v>25</v>
      </c>
      <c r="G1411" t="s">
        <v>12</v>
      </c>
      <c r="H1411" t="s">
        <v>121</v>
      </c>
      <c r="I1411">
        <f t="shared" si="176"/>
        <v>2168</v>
      </c>
      <c r="J1411">
        <f t="shared" si="177"/>
        <v>8</v>
      </c>
      <c r="K1411" t="str">
        <f t="shared" si="178"/>
        <v>budget</v>
      </c>
      <c r="L1411" s="1">
        <f t="shared" si="179"/>
        <v>453771.6835793358</v>
      </c>
      <c r="M1411" cm="1">
        <f t="array" ref="M1411">SUM(COUNTIF(E1411:E4987,{"Petrol","Diesel","CNG","LPG","Electric"}))</f>
        <v>2168</v>
      </c>
      <c r="N1411">
        <f t="shared" si="180"/>
        <v>2168</v>
      </c>
      <c r="O1411" cm="1">
        <f t="array" ref="O1411">SUM(COUNTIF(F1411:F4987,{"Individual","Dealer","Trustmark Dealer"}))</f>
        <v>2168</v>
      </c>
      <c r="P1411">
        <f t="shared" si="181"/>
        <v>1478</v>
      </c>
      <c r="Q1411">
        <f t="shared" si="182"/>
        <v>0.60608856088560881</v>
      </c>
      <c r="R1411" s="16">
        <f t="shared" si="183"/>
        <v>1196064.6945392881</v>
      </c>
    </row>
    <row r="1412" spans="1:18" x14ac:dyDescent="0.3">
      <c r="A1412" t="s">
        <v>959</v>
      </c>
      <c r="B1412">
        <v>2019</v>
      </c>
      <c r="C1412" s="1">
        <v>480000</v>
      </c>
      <c r="D1412">
        <v>10000</v>
      </c>
      <c r="E1412" t="s">
        <v>10</v>
      </c>
      <c r="F1412" t="s">
        <v>25</v>
      </c>
      <c r="G1412" t="s">
        <v>12</v>
      </c>
      <c r="H1412" t="s">
        <v>121</v>
      </c>
      <c r="I1412">
        <f t="shared" si="176"/>
        <v>2167</v>
      </c>
      <c r="J1412">
        <f t="shared" si="177"/>
        <v>7</v>
      </c>
      <c r="K1412" t="str">
        <f t="shared" si="178"/>
        <v>budget</v>
      </c>
      <c r="L1412" s="1">
        <f t="shared" si="179"/>
        <v>453805.72681125981</v>
      </c>
      <c r="M1412" cm="1">
        <f t="array" ref="M1412">SUM(COUNTIF(E1412:E4988,{"Petrol","Diesel","CNG","LPG","Electric"}))</f>
        <v>2167</v>
      </c>
      <c r="N1412">
        <f t="shared" si="180"/>
        <v>2167</v>
      </c>
      <c r="O1412" cm="1">
        <f t="array" ref="O1412">SUM(COUNTIF(F1412:F4988,{"Individual","Dealer","Trustmark Dealer"}))</f>
        <v>2167</v>
      </c>
      <c r="P1412">
        <f t="shared" si="181"/>
        <v>1478</v>
      </c>
      <c r="Q1412">
        <f t="shared" si="182"/>
        <v>0.6059067835717582</v>
      </c>
      <c r="R1412" s="16">
        <f t="shared" si="183"/>
        <v>1196017.5209393639</v>
      </c>
    </row>
    <row r="1413" spans="1:18" x14ac:dyDescent="0.3">
      <c r="A1413" t="s">
        <v>583</v>
      </c>
      <c r="B1413">
        <v>2011</v>
      </c>
      <c r="C1413" s="1">
        <v>290000</v>
      </c>
      <c r="D1413">
        <v>60000</v>
      </c>
      <c r="E1413" t="s">
        <v>14</v>
      </c>
      <c r="F1413" t="s">
        <v>25</v>
      </c>
      <c r="G1413" t="s">
        <v>12</v>
      </c>
      <c r="H1413" t="s">
        <v>126</v>
      </c>
      <c r="I1413">
        <f t="shared" si="176"/>
        <v>2166</v>
      </c>
      <c r="J1413">
        <f t="shared" si="177"/>
        <v>15</v>
      </c>
      <c r="K1413" t="str">
        <f t="shared" si="178"/>
        <v>budget</v>
      </c>
      <c r="L1413" s="1">
        <f t="shared" si="179"/>
        <v>453793.63342566945</v>
      </c>
      <c r="M1413" cm="1">
        <f t="array" ref="M1413">SUM(COUNTIF(E1413:E4989,{"Petrol","Diesel","CNG","LPG","Electric"}))</f>
        <v>2166</v>
      </c>
      <c r="N1413">
        <f t="shared" si="180"/>
        <v>2166</v>
      </c>
      <c r="O1413" cm="1">
        <f t="array" ref="O1413">SUM(COUNTIF(F1413:F4989,{"Individual","Dealer","Trustmark Dealer"}))</f>
        <v>2166</v>
      </c>
      <c r="P1413">
        <f t="shared" si="181"/>
        <v>1478</v>
      </c>
      <c r="Q1413">
        <f t="shared" si="182"/>
        <v>0.60572483841181901</v>
      </c>
      <c r="R1413" s="16">
        <f t="shared" si="183"/>
        <v>1195873.7311741889</v>
      </c>
    </row>
    <row r="1414" spans="1:18" x14ac:dyDescent="0.3">
      <c r="A1414" t="s">
        <v>960</v>
      </c>
      <c r="B1414">
        <v>2013</v>
      </c>
      <c r="C1414" s="1">
        <v>350000</v>
      </c>
      <c r="D1414">
        <v>70000</v>
      </c>
      <c r="E1414" t="s">
        <v>10</v>
      </c>
      <c r="F1414" t="s">
        <v>25</v>
      </c>
      <c r="G1414" t="s">
        <v>12</v>
      </c>
      <c r="H1414" t="s">
        <v>121</v>
      </c>
      <c r="I1414">
        <f t="shared" si="176"/>
        <v>2165</v>
      </c>
      <c r="J1414">
        <f t="shared" si="177"/>
        <v>13</v>
      </c>
      <c r="K1414" t="str">
        <f t="shared" si="178"/>
        <v>budget</v>
      </c>
      <c r="L1414" s="1">
        <f t="shared" si="179"/>
        <v>453869.28868360276</v>
      </c>
      <c r="M1414" cm="1">
        <f t="array" ref="M1414">SUM(COUNTIF(E1414:E4990,{"Petrol","Diesel","CNG","LPG","Electric"}))</f>
        <v>2165</v>
      </c>
      <c r="N1414">
        <f t="shared" si="180"/>
        <v>2165</v>
      </c>
      <c r="O1414" cm="1">
        <f t="array" ref="O1414">SUM(COUNTIF(F1414:F4990,{"Individual","Dealer","Trustmark Dealer"}))</f>
        <v>2165</v>
      </c>
      <c r="P1414">
        <f t="shared" si="181"/>
        <v>1477</v>
      </c>
      <c r="Q1414">
        <f t="shared" si="182"/>
        <v>0.60600461893764435</v>
      </c>
      <c r="R1414" s="16">
        <f t="shared" si="183"/>
        <v>1196139.6537738291</v>
      </c>
    </row>
    <row r="1415" spans="1:18" x14ac:dyDescent="0.3">
      <c r="A1415" t="s">
        <v>354</v>
      </c>
      <c r="B1415">
        <v>2014</v>
      </c>
      <c r="C1415" s="1">
        <v>110000</v>
      </c>
      <c r="D1415">
        <v>25000</v>
      </c>
      <c r="E1415" t="s">
        <v>10</v>
      </c>
      <c r="F1415" t="s">
        <v>25</v>
      </c>
      <c r="G1415" t="s">
        <v>12</v>
      </c>
      <c r="H1415" t="s">
        <v>121</v>
      </c>
      <c r="I1415">
        <f t="shared" si="176"/>
        <v>2164</v>
      </c>
      <c r="J1415">
        <f t="shared" si="177"/>
        <v>12</v>
      </c>
      <c r="K1415" t="str">
        <f t="shared" si="178"/>
        <v>budget</v>
      </c>
      <c r="L1415" s="1">
        <f t="shared" si="179"/>
        <v>453917.28743068391</v>
      </c>
      <c r="M1415" cm="1">
        <f t="array" ref="M1415">SUM(COUNTIF(E1415:E4991,{"Petrol","Diesel","CNG","LPG","Electric"}))</f>
        <v>2164</v>
      </c>
      <c r="N1415">
        <f t="shared" si="180"/>
        <v>2164</v>
      </c>
      <c r="O1415" cm="1">
        <f t="array" ref="O1415">SUM(COUNTIF(F1415:F4991,{"Individual","Dealer","Trustmark Dealer"}))</f>
        <v>2164</v>
      </c>
      <c r="P1415">
        <f t="shared" si="181"/>
        <v>1476</v>
      </c>
      <c r="Q1415">
        <f t="shared" si="182"/>
        <v>0.60582255083179293</v>
      </c>
      <c r="R1415" s="16">
        <f t="shared" si="183"/>
        <v>1196121.1900187696</v>
      </c>
    </row>
    <row r="1416" spans="1:18" x14ac:dyDescent="0.3">
      <c r="A1416" t="s">
        <v>714</v>
      </c>
      <c r="B1416">
        <v>2003</v>
      </c>
      <c r="C1416" s="1">
        <v>70000</v>
      </c>
      <c r="D1416">
        <v>80000</v>
      </c>
      <c r="E1416" t="s">
        <v>10</v>
      </c>
      <c r="F1416" t="s">
        <v>25</v>
      </c>
      <c r="G1416" t="s">
        <v>12</v>
      </c>
      <c r="H1416" t="s">
        <v>154</v>
      </c>
      <c r="I1416">
        <f t="shared" si="176"/>
        <v>2163</v>
      </c>
      <c r="J1416">
        <f t="shared" si="177"/>
        <v>23</v>
      </c>
      <c r="K1416" t="str">
        <f t="shared" si="178"/>
        <v>budget</v>
      </c>
      <c r="L1416" s="1">
        <f t="shared" si="179"/>
        <v>454076.28756356915</v>
      </c>
      <c r="M1416" cm="1">
        <f t="array" ref="M1416">SUM(COUNTIF(E1416:E4992,{"Petrol","Diesel","CNG","LPG","Electric"}))</f>
        <v>2163</v>
      </c>
      <c r="N1416">
        <f t="shared" si="180"/>
        <v>2163</v>
      </c>
      <c r="O1416" cm="1">
        <f t="array" ref="O1416">SUM(COUNTIF(F1416:F4992,{"Individual","Dealer","Trustmark Dealer"}))</f>
        <v>2163</v>
      </c>
      <c r="P1416">
        <f t="shared" si="181"/>
        <v>1475</v>
      </c>
      <c r="Q1416">
        <f t="shared" si="182"/>
        <v>0.60564031437817845</v>
      </c>
      <c r="R1416" s="16">
        <f t="shared" si="183"/>
        <v>1196334.7988676657</v>
      </c>
    </row>
    <row r="1417" spans="1:18" x14ac:dyDescent="0.3">
      <c r="A1417" t="s">
        <v>582</v>
      </c>
      <c r="B1417">
        <v>2011</v>
      </c>
      <c r="C1417" s="1">
        <v>300000</v>
      </c>
      <c r="D1417">
        <v>70000</v>
      </c>
      <c r="E1417" t="s">
        <v>10</v>
      </c>
      <c r="F1417" t="s">
        <v>25</v>
      </c>
      <c r="G1417" t="s">
        <v>19</v>
      </c>
      <c r="H1417" t="s">
        <v>154</v>
      </c>
      <c r="I1417">
        <f t="shared" si="176"/>
        <v>2162</v>
      </c>
      <c r="J1417">
        <f t="shared" si="177"/>
        <v>15</v>
      </c>
      <c r="K1417" t="str">
        <f t="shared" si="178"/>
        <v>budget</v>
      </c>
      <c r="L1417" s="1">
        <f t="shared" si="179"/>
        <v>454253.93617021275</v>
      </c>
      <c r="M1417" cm="1">
        <f t="array" ref="M1417">SUM(COUNTIF(E1417:E4993,{"Petrol","Diesel","CNG","LPG","Electric"}))</f>
        <v>2162</v>
      </c>
      <c r="N1417">
        <f t="shared" si="180"/>
        <v>2162</v>
      </c>
      <c r="O1417" cm="1">
        <f t="array" ref="O1417">SUM(COUNTIF(F1417:F4993,{"Individual","Dealer","Trustmark Dealer"}))</f>
        <v>2162</v>
      </c>
      <c r="P1417">
        <f t="shared" si="181"/>
        <v>1474</v>
      </c>
      <c r="Q1417">
        <f t="shared" si="182"/>
        <v>0.60592044403330247</v>
      </c>
      <c r="R1417" s="16">
        <f t="shared" si="183"/>
        <v>1196587.5434548946</v>
      </c>
    </row>
    <row r="1418" spans="1:18" x14ac:dyDescent="0.3">
      <c r="A1418" t="s">
        <v>961</v>
      </c>
      <c r="B1418">
        <v>2017</v>
      </c>
      <c r="C1418" s="1">
        <v>180000</v>
      </c>
      <c r="D1418">
        <v>60000</v>
      </c>
      <c r="E1418" t="s">
        <v>10</v>
      </c>
      <c r="F1418" t="s">
        <v>25</v>
      </c>
      <c r="G1418" t="s">
        <v>12</v>
      </c>
      <c r="H1418" t="s">
        <v>121</v>
      </c>
      <c r="I1418">
        <f t="shared" si="176"/>
        <v>2161</v>
      </c>
      <c r="J1418">
        <f t="shared" si="177"/>
        <v>9</v>
      </c>
      <c r="K1418" t="str">
        <f t="shared" si="178"/>
        <v>budget</v>
      </c>
      <c r="L1418" s="1">
        <f t="shared" si="179"/>
        <v>454325.31698287831</v>
      </c>
      <c r="M1418" cm="1">
        <f t="array" ref="M1418">SUM(COUNTIF(E1418:E4994,{"Petrol","Diesel","CNG","LPG","Electric"}))</f>
        <v>2161</v>
      </c>
      <c r="N1418">
        <f t="shared" si="180"/>
        <v>2161</v>
      </c>
      <c r="O1418" cm="1">
        <f t="array" ref="O1418">SUM(COUNTIF(F1418:F4994,{"Individual","Dealer","Trustmark Dealer"}))</f>
        <v>2161</v>
      </c>
      <c r="P1418">
        <f t="shared" si="181"/>
        <v>1473</v>
      </c>
      <c r="Q1418">
        <f t="shared" si="182"/>
        <v>0.60620083294770943</v>
      </c>
      <c r="R1418" s="16">
        <f t="shared" si="183"/>
        <v>1196617.9096401606</v>
      </c>
    </row>
    <row r="1419" spans="1:18" x14ac:dyDescent="0.3">
      <c r="A1419" t="s">
        <v>639</v>
      </c>
      <c r="B1419">
        <v>2020</v>
      </c>
      <c r="C1419" s="1">
        <v>300000</v>
      </c>
      <c r="D1419">
        <v>20000</v>
      </c>
      <c r="E1419" t="s">
        <v>10</v>
      </c>
      <c r="F1419" t="s">
        <v>25</v>
      </c>
      <c r="G1419" t="s">
        <v>12</v>
      </c>
      <c r="H1419" t="s">
        <v>121</v>
      </c>
      <c r="I1419">
        <f t="shared" si="176"/>
        <v>2160</v>
      </c>
      <c r="J1419">
        <f t="shared" si="177"/>
        <v>6</v>
      </c>
      <c r="K1419" t="str">
        <f t="shared" si="178"/>
        <v>budget</v>
      </c>
      <c r="L1419" s="1">
        <f t="shared" si="179"/>
        <v>454452.31944444444</v>
      </c>
      <c r="M1419" cm="1">
        <f t="array" ref="M1419">SUM(COUNTIF(E1419:E4995,{"Petrol","Diesel","CNG","LPG","Electric"}))</f>
        <v>2160</v>
      </c>
      <c r="N1419">
        <f t="shared" si="180"/>
        <v>2160</v>
      </c>
      <c r="O1419" cm="1">
        <f t="array" ref="O1419">SUM(COUNTIF(F1419:F4995,{"Individual","Dealer","Trustmark Dealer"}))</f>
        <v>2160</v>
      </c>
      <c r="P1419">
        <f t="shared" si="181"/>
        <v>1473</v>
      </c>
      <c r="Q1419">
        <f t="shared" si="182"/>
        <v>0.60601851851851851</v>
      </c>
      <c r="R1419" s="16">
        <f t="shared" si="183"/>
        <v>1196764.7265842729</v>
      </c>
    </row>
    <row r="1420" spans="1:18" x14ac:dyDescent="0.3">
      <c r="A1420" t="s">
        <v>226</v>
      </c>
      <c r="B1420">
        <v>2017</v>
      </c>
      <c r="C1420" s="1">
        <v>509000</v>
      </c>
      <c r="D1420">
        <v>60000</v>
      </c>
      <c r="E1420" t="s">
        <v>10</v>
      </c>
      <c r="F1420" t="s">
        <v>25</v>
      </c>
      <c r="G1420" t="s">
        <v>12</v>
      </c>
      <c r="H1420" t="s">
        <v>121</v>
      </c>
      <c r="I1420">
        <f t="shared" si="176"/>
        <v>2159</v>
      </c>
      <c r="J1420">
        <f t="shared" si="177"/>
        <v>9</v>
      </c>
      <c r="K1420" t="str">
        <f t="shared" si="178"/>
        <v>medium</v>
      </c>
      <c r="L1420" s="1">
        <f t="shared" si="179"/>
        <v>454523.85826771654</v>
      </c>
      <c r="M1420" cm="1">
        <f t="array" ref="M1420">SUM(COUNTIF(E1420:E4996,{"Petrol","Diesel","CNG","LPG","Electric"}))</f>
        <v>2159</v>
      </c>
      <c r="N1420">
        <f t="shared" si="180"/>
        <v>2159</v>
      </c>
      <c r="O1420" cm="1">
        <f t="array" ref="O1420">SUM(COUNTIF(F1420:F4996,{"Individual","Dealer","Trustmark Dealer"}))</f>
        <v>2159</v>
      </c>
      <c r="P1420">
        <f t="shared" si="181"/>
        <v>1473</v>
      </c>
      <c r="Q1420">
        <f t="shared" si="182"/>
        <v>0.60583603520148221</v>
      </c>
      <c r="R1420" s="16">
        <f t="shared" si="183"/>
        <v>1196795.3237554613</v>
      </c>
    </row>
    <row r="1421" spans="1:18" x14ac:dyDescent="0.3">
      <c r="A1421" t="s">
        <v>962</v>
      </c>
      <c r="B1421">
        <v>2016</v>
      </c>
      <c r="C1421" s="1">
        <v>650000</v>
      </c>
      <c r="D1421">
        <v>80000</v>
      </c>
      <c r="E1421" t="s">
        <v>14</v>
      </c>
      <c r="F1421" t="s">
        <v>25</v>
      </c>
      <c r="G1421" t="s">
        <v>12</v>
      </c>
      <c r="H1421" t="s">
        <v>121</v>
      </c>
      <c r="I1421">
        <f t="shared" si="176"/>
        <v>2158</v>
      </c>
      <c r="J1421">
        <f t="shared" si="177"/>
        <v>10</v>
      </c>
      <c r="K1421" t="str">
        <f t="shared" si="178"/>
        <v>medium</v>
      </c>
      <c r="L1421" s="1">
        <f t="shared" si="179"/>
        <v>454498.61445783131</v>
      </c>
      <c r="M1421" cm="1">
        <f t="array" ref="M1421">SUM(COUNTIF(E1421:E4997,{"Petrol","Diesel","CNG","LPG","Electric"}))</f>
        <v>2158</v>
      </c>
      <c r="N1421">
        <f t="shared" si="180"/>
        <v>2158</v>
      </c>
      <c r="O1421" cm="1">
        <f t="array" ref="O1421">SUM(COUNTIF(F1421:F4997,{"Individual","Dealer","Trustmark Dealer"}))</f>
        <v>2158</v>
      </c>
      <c r="P1421">
        <f t="shared" si="181"/>
        <v>1473</v>
      </c>
      <c r="Q1421">
        <f t="shared" si="182"/>
        <v>0.60565338276181646</v>
      </c>
      <c r="R1421" s="16">
        <f t="shared" si="183"/>
        <v>1196622.8705810152</v>
      </c>
    </row>
    <row r="1422" spans="1:18" x14ac:dyDescent="0.3">
      <c r="A1422" t="s">
        <v>267</v>
      </c>
      <c r="B1422">
        <v>2015</v>
      </c>
      <c r="C1422" s="1">
        <v>450000</v>
      </c>
      <c r="D1422">
        <v>70000</v>
      </c>
      <c r="E1422" t="s">
        <v>14</v>
      </c>
      <c r="F1422" t="s">
        <v>25</v>
      </c>
      <c r="G1422" t="s">
        <v>12</v>
      </c>
      <c r="H1422" t="s">
        <v>154</v>
      </c>
      <c r="I1422">
        <f t="shared" si="176"/>
        <v>2157</v>
      </c>
      <c r="J1422">
        <f t="shared" si="177"/>
        <v>11</v>
      </c>
      <c r="K1422" t="str">
        <f t="shared" si="178"/>
        <v>budget</v>
      </c>
      <c r="L1422" s="1">
        <f t="shared" si="179"/>
        <v>454407.97867408436</v>
      </c>
      <c r="M1422" cm="1">
        <f t="array" ref="M1422">SUM(COUNTIF(E1422:E4998,{"Petrol","Diesel","CNG","LPG","Electric"}))</f>
        <v>2157</v>
      </c>
      <c r="N1422">
        <f t="shared" si="180"/>
        <v>2157</v>
      </c>
      <c r="O1422" cm="1">
        <f t="array" ref="O1422">SUM(COUNTIF(F1422:F4998,{"Individual","Dealer","Trustmark Dealer"}))</f>
        <v>2157</v>
      </c>
      <c r="P1422">
        <f t="shared" si="181"/>
        <v>1473</v>
      </c>
      <c r="Q1422">
        <f t="shared" si="182"/>
        <v>0.6054705609643023</v>
      </c>
      <c r="R1422" s="16">
        <f t="shared" si="183"/>
        <v>1196557.7911964927</v>
      </c>
    </row>
    <row r="1423" spans="1:18" x14ac:dyDescent="0.3">
      <c r="A1423" t="s">
        <v>963</v>
      </c>
      <c r="B1423">
        <v>1999</v>
      </c>
      <c r="C1423" s="1">
        <v>170000</v>
      </c>
      <c r="D1423">
        <v>2020</v>
      </c>
      <c r="E1423" t="s">
        <v>14</v>
      </c>
      <c r="F1423" t="s">
        <v>25</v>
      </c>
      <c r="G1423" t="s">
        <v>12</v>
      </c>
      <c r="H1423" t="s">
        <v>126</v>
      </c>
      <c r="I1423">
        <f t="shared" si="176"/>
        <v>2156</v>
      </c>
      <c r="J1423">
        <f t="shared" si="177"/>
        <v>27</v>
      </c>
      <c r="K1423" t="str">
        <f t="shared" si="178"/>
        <v>budget</v>
      </c>
      <c r="L1423" s="1">
        <f t="shared" si="179"/>
        <v>454410.02319109463</v>
      </c>
      <c r="M1423" cm="1">
        <f t="array" ref="M1423">SUM(COUNTIF(E1423:E4999,{"Petrol","Diesel","CNG","LPG","Electric"}))</f>
        <v>2156</v>
      </c>
      <c r="N1423">
        <f t="shared" si="180"/>
        <v>2156</v>
      </c>
      <c r="O1423" cm="1">
        <f t="array" ref="O1423">SUM(COUNTIF(F1423:F4999,{"Individual","Dealer","Trustmark Dealer"}))</f>
        <v>2156</v>
      </c>
      <c r="P1423">
        <f t="shared" si="181"/>
        <v>1472</v>
      </c>
      <c r="Q1423">
        <f t="shared" si="182"/>
        <v>0.60575139146567714</v>
      </c>
      <c r="R1423" s="16">
        <f t="shared" si="183"/>
        <v>1196676.923647206</v>
      </c>
    </row>
    <row r="1424" spans="1:18" x14ac:dyDescent="0.3">
      <c r="A1424" t="s">
        <v>964</v>
      </c>
      <c r="B1424">
        <v>2007</v>
      </c>
      <c r="C1424" s="1">
        <v>210000</v>
      </c>
      <c r="D1424">
        <v>100000</v>
      </c>
      <c r="E1424" t="s">
        <v>14</v>
      </c>
      <c r="F1424" t="s">
        <v>25</v>
      </c>
      <c r="G1424" t="s">
        <v>12</v>
      </c>
      <c r="H1424" t="s">
        <v>126</v>
      </c>
      <c r="I1424">
        <f t="shared" si="176"/>
        <v>2155</v>
      </c>
      <c r="J1424">
        <f t="shared" si="177"/>
        <v>19</v>
      </c>
      <c r="K1424" t="str">
        <f t="shared" si="178"/>
        <v>budget</v>
      </c>
      <c r="L1424" s="1">
        <f t="shared" si="179"/>
        <v>454542</v>
      </c>
      <c r="M1424" cm="1">
        <f t="array" ref="M1424">SUM(COUNTIF(E1424:E5000,{"Petrol","Diesel","CNG","LPG","Electric"}))</f>
        <v>2155</v>
      </c>
      <c r="N1424">
        <f t="shared" si="180"/>
        <v>2155</v>
      </c>
      <c r="O1424" cm="1">
        <f t="array" ref="O1424">SUM(COUNTIF(F1424:F5000,{"Individual","Dealer","Trustmark Dealer"}))</f>
        <v>2155</v>
      </c>
      <c r="P1424">
        <f t="shared" si="181"/>
        <v>1471</v>
      </c>
      <c r="Q1424">
        <f t="shared" si="182"/>
        <v>0.60603248259860787</v>
      </c>
      <c r="R1424" s="16">
        <f t="shared" si="183"/>
        <v>1197054.5784825147</v>
      </c>
    </row>
    <row r="1425" spans="1:18" x14ac:dyDescent="0.3">
      <c r="A1425" t="s">
        <v>249</v>
      </c>
      <c r="B1425">
        <v>2013</v>
      </c>
      <c r="C1425" s="1">
        <v>360000</v>
      </c>
      <c r="D1425">
        <v>80000</v>
      </c>
      <c r="E1425" t="s">
        <v>14</v>
      </c>
      <c r="F1425" t="s">
        <v>25</v>
      </c>
      <c r="G1425" t="s">
        <v>12</v>
      </c>
      <c r="H1425" t="s">
        <v>126</v>
      </c>
      <c r="I1425">
        <f t="shared" si="176"/>
        <v>2154</v>
      </c>
      <c r="J1425">
        <f t="shared" si="177"/>
        <v>13</v>
      </c>
      <c r="K1425" t="str">
        <f t="shared" si="178"/>
        <v>budget</v>
      </c>
      <c r="L1425" s="1">
        <f t="shared" si="179"/>
        <v>454655.52924791089</v>
      </c>
      <c r="M1425" cm="1">
        <f t="array" ref="M1425">SUM(COUNTIF(E1425:E5001,{"Petrol","Diesel","CNG","LPG","Electric"}))</f>
        <v>2154</v>
      </c>
      <c r="N1425">
        <f t="shared" si="180"/>
        <v>2154</v>
      </c>
      <c r="O1425" cm="1">
        <f t="array" ref="O1425">SUM(COUNTIF(F1425:F5001,{"Individual","Dealer","Trustmark Dealer"}))</f>
        <v>2154</v>
      </c>
      <c r="P1425">
        <f t="shared" si="181"/>
        <v>1470</v>
      </c>
      <c r="Q1425">
        <f t="shared" si="182"/>
        <v>0.60631383472609102</v>
      </c>
      <c r="R1425" s="16">
        <f t="shared" si="183"/>
        <v>1197395.9962999753</v>
      </c>
    </row>
    <row r="1426" spans="1:18" x14ac:dyDescent="0.3">
      <c r="A1426" t="s">
        <v>965</v>
      </c>
      <c r="B1426">
        <v>2011</v>
      </c>
      <c r="C1426" s="1">
        <v>495000</v>
      </c>
      <c r="D1426">
        <v>120000</v>
      </c>
      <c r="E1426" t="s">
        <v>14</v>
      </c>
      <c r="F1426" t="s">
        <v>25</v>
      </c>
      <c r="G1426" t="s">
        <v>12</v>
      </c>
      <c r="H1426" t="s">
        <v>126</v>
      </c>
      <c r="I1426">
        <f t="shared" si="176"/>
        <v>2153</v>
      </c>
      <c r="J1426">
        <f t="shared" si="177"/>
        <v>15</v>
      </c>
      <c r="K1426" t="str">
        <f t="shared" si="178"/>
        <v>budget</v>
      </c>
      <c r="L1426" s="1">
        <f t="shared" si="179"/>
        <v>454699.4937296795</v>
      </c>
      <c r="M1426" cm="1">
        <f t="array" ref="M1426">SUM(COUNTIF(E1426:E5002,{"Petrol","Diesel","CNG","LPG","Electric"}))</f>
        <v>2153</v>
      </c>
      <c r="N1426">
        <f t="shared" si="180"/>
        <v>2153</v>
      </c>
      <c r="O1426" cm="1">
        <f t="array" ref="O1426">SUM(COUNTIF(F1426:F5002,{"Individual","Dealer","Trustmark Dealer"}))</f>
        <v>2153</v>
      </c>
      <c r="P1426">
        <f t="shared" si="181"/>
        <v>1469</v>
      </c>
      <c r="Q1426">
        <f t="shared" si="182"/>
        <v>0.60659544821179745</v>
      </c>
      <c r="R1426" s="16">
        <f t="shared" si="183"/>
        <v>1197599.4130413132</v>
      </c>
    </row>
    <row r="1427" spans="1:18" x14ac:dyDescent="0.3">
      <c r="A1427" t="s">
        <v>277</v>
      </c>
      <c r="B1427">
        <v>2006</v>
      </c>
      <c r="C1427" s="1">
        <v>105000</v>
      </c>
      <c r="D1427">
        <v>100000</v>
      </c>
      <c r="E1427" t="s">
        <v>10</v>
      </c>
      <c r="F1427" t="s">
        <v>25</v>
      </c>
      <c r="G1427" t="s">
        <v>12</v>
      </c>
      <c r="H1427" t="s">
        <v>154</v>
      </c>
      <c r="I1427">
        <f t="shared" si="176"/>
        <v>2152</v>
      </c>
      <c r="J1427">
        <f t="shared" si="177"/>
        <v>20</v>
      </c>
      <c r="K1427" t="str">
        <f t="shared" si="178"/>
        <v>budget</v>
      </c>
      <c r="L1427" s="1">
        <f t="shared" si="179"/>
        <v>454680.76672862453</v>
      </c>
      <c r="M1427" cm="1">
        <f t="array" ref="M1427">SUM(COUNTIF(E1427:E5003,{"Petrol","Diesel","CNG","LPG","Electric"}))</f>
        <v>2152</v>
      </c>
      <c r="N1427">
        <f t="shared" si="180"/>
        <v>2152</v>
      </c>
      <c r="O1427" cm="1">
        <f t="array" ref="O1427">SUM(COUNTIF(F1427:F5003,{"Individual","Dealer","Trustmark Dealer"}))</f>
        <v>2152</v>
      </c>
      <c r="P1427">
        <f t="shared" si="181"/>
        <v>1468</v>
      </c>
      <c r="Q1427">
        <f t="shared" si="182"/>
        <v>0.60687732342007439</v>
      </c>
      <c r="R1427" s="16">
        <f t="shared" si="183"/>
        <v>1197678.3217655211</v>
      </c>
    </row>
    <row r="1428" spans="1:18" x14ac:dyDescent="0.3">
      <c r="A1428" t="s">
        <v>594</v>
      </c>
      <c r="B1428">
        <v>2010</v>
      </c>
      <c r="C1428" s="1">
        <v>270000</v>
      </c>
      <c r="D1428">
        <v>60000</v>
      </c>
      <c r="E1428" t="s">
        <v>10</v>
      </c>
      <c r="F1428" t="s">
        <v>25</v>
      </c>
      <c r="G1428" t="s">
        <v>12</v>
      </c>
      <c r="H1428" t="s">
        <v>154</v>
      </c>
      <c r="I1428">
        <f t="shared" si="176"/>
        <v>2151</v>
      </c>
      <c r="J1428">
        <f t="shared" si="177"/>
        <v>16</v>
      </c>
      <c r="K1428" t="str">
        <f t="shared" si="178"/>
        <v>budget</v>
      </c>
      <c r="L1428" s="1">
        <f t="shared" si="179"/>
        <v>454843.33333333331</v>
      </c>
      <c r="M1428" cm="1">
        <f t="array" ref="M1428">SUM(COUNTIF(E1428:E5004,{"Petrol","Diesel","CNG","LPG","Electric"}))</f>
        <v>2151</v>
      </c>
      <c r="N1428">
        <f t="shared" si="180"/>
        <v>2151</v>
      </c>
      <c r="O1428" cm="1">
        <f t="array" ref="O1428">SUM(COUNTIF(F1428:F5004,{"Individual","Dealer","Trustmark Dealer"}))</f>
        <v>2151</v>
      </c>
      <c r="P1428">
        <f t="shared" si="181"/>
        <v>1467</v>
      </c>
      <c r="Q1428">
        <f t="shared" si="182"/>
        <v>0.60715946071594606</v>
      </c>
      <c r="R1428" s="16">
        <f t="shared" si="183"/>
        <v>1197898.529188012</v>
      </c>
    </row>
    <row r="1429" spans="1:18" x14ac:dyDescent="0.3">
      <c r="A1429" t="s">
        <v>966</v>
      </c>
      <c r="B1429">
        <v>2010</v>
      </c>
      <c r="C1429" s="1">
        <v>130000</v>
      </c>
      <c r="D1429">
        <v>110000</v>
      </c>
      <c r="E1429" t="s">
        <v>10</v>
      </c>
      <c r="F1429" t="s">
        <v>25</v>
      </c>
      <c r="G1429" t="s">
        <v>12</v>
      </c>
      <c r="H1429" t="s">
        <v>121</v>
      </c>
      <c r="I1429">
        <f t="shared" si="176"/>
        <v>2150</v>
      </c>
      <c r="J1429">
        <f t="shared" si="177"/>
        <v>16</v>
      </c>
      <c r="K1429" t="str">
        <f t="shared" si="178"/>
        <v>budget</v>
      </c>
      <c r="L1429" s="1">
        <f t="shared" si="179"/>
        <v>454929.30697674421</v>
      </c>
      <c r="M1429" cm="1">
        <f t="array" ref="M1429">SUM(COUNTIF(E1429:E5005,{"Petrol","Diesel","CNG","LPG","Electric"}))</f>
        <v>2150</v>
      </c>
      <c r="N1429">
        <f t="shared" si="180"/>
        <v>2150</v>
      </c>
      <c r="O1429" cm="1">
        <f t="array" ref="O1429">SUM(COUNTIF(F1429:F5005,{"Individual","Dealer","Trustmark Dealer"}))</f>
        <v>2150</v>
      </c>
      <c r="P1429">
        <f t="shared" si="181"/>
        <v>1466</v>
      </c>
      <c r="Q1429">
        <f t="shared" si="182"/>
        <v>0.60744186046511628</v>
      </c>
      <c r="R1429" s="16">
        <f t="shared" si="183"/>
        <v>1197958.5033240812</v>
      </c>
    </row>
    <row r="1430" spans="1:18" x14ac:dyDescent="0.3">
      <c r="A1430" t="s">
        <v>496</v>
      </c>
      <c r="B1430">
        <v>2014</v>
      </c>
      <c r="C1430" s="1">
        <v>700000</v>
      </c>
      <c r="D1430">
        <v>90000</v>
      </c>
      <c r="E1430" t="s">
        <v>14</v>
      </c>
      <c r="F1430" t="s">
        <v>25</v>
      </c>
      <c r="G1430" t="s">
        <v>12</v>
      </c>
      <c r="H1430" t="s">
        <v>126</v>
      </c>
      <c r="I1430">
        <f t="shared" si="176"/>
        <v>2149</v>
      </c>
      <c r="J1430">
        <f t="shared" si="177"/>
        <v>12</v>
      </c>
      <c r="K1430" t="str">
        <f t="shared" si="178"/>
        <v>medium</v>
      </c>
      <c r="L1430" s="1">
        <f t="shared" si="179"/>
        <v>455080.50721265707</v>
      </c>
      <c r="M1430" cm="1">
        <f t="array" ref="M1430">SUM(COUNTIF(E1430:E5006,{"Petrol","Diesel","CNG","LPG","Electric"}))</f>
        <v>2149</v>
      </c>
      <c r="N1430">
        <f t="shared" si="180"/>
        <v>2149</v>
      </c>
      <c r="O1430" cm="1">
        <f t="array" ref="O1430">SUM(COUNTIF(F1430:F5006,{"Individual","Dealer","Trustmark Dealer"}))</f>
        <v>2149</v>
      </c>
      <c r="P1430">
        <f t="shared" si="181"/>
        <v>1465</v>
      </c>
      <c r="Q1430">
        <f t="shared" si="182"/>
        <v>0.60725919032107956</v>
      </c>
      <c r="R1430" s="16">
        <f t="shared" si="183"/>
        <v>1198155.0466105132</v>
      </c>
    </row>
    <row r="1431" spans="1:18" x14ac:dyDescent="0.3">
      <c r="A1431" t="s">
        <v>235</v>
      </c>
      <c r="B1431">
        <v>2012</v>
      </c>
      <c r="C1431" s="1">
        <v>400000</v>
      </c>
      <c r="D1431">
        <v>40000</v>
      </c>
      <c r="E1431" t="s">
        <v>14</v>
      </c>
      <c r="F1431" t="s">
        <v>25</v>
      </c>
      <c r="G1431" t="s">
        <v>12</v>
      </c>
      <c r="H1431" t="s">
        <v>121</v>
      </c>
      <c r="I1431">
        <f t="shared" si="176"/>
        <v>2148</v>
      </c>
      <c r="J1431">
        <f t="shared" si="177"/>
        <v>14</v>
      </c>
      <c r="K1431" t="str">
        <f t="shared" si="178"/>
        <v>budget</v>
      </c>
      <c r="L1431" s="1">
        <f t="shared" si="179"/>
        <v>454966.48510242085</v>
      </c>
      <c r="M1431" cm="1">
        <f t="array" ref="M1431">SUM(COUNTIF(E1431:E5007,{"Petrol","Diesel","CNG","LPG","Electric"}))</f>
        <v>2148</v>
      </c>
      <c r="N1431">
        <f t="shared" si="180"/>
        <v>2148</v>
      </c>
      <c r="O1431" cm="1">
        <f t="array" ref="O1431">SUM(COUNTIF(F1431:F5007,{"Individual","Dealer","Trustmark Dealer"}))</f>
        <v>2148</v>
      </c>
      <c r="P1431">
        <f t="shared" si="181"/>
        <v>1464</v>
      </c>
      <c r="Q1431">
        <f t="shared" si="182"/>
        <v>0.60754189944134074</v>
      </c>
      <c r="R1431" s="16">
        <f t="shared" si="183"/>
        <v>1198044.2866471736</v>
      </c>
    </row>
    <row r="1432" spans="1:18" x14ac:dyDescent="0.3">
      <c r="A1432" t="s">
        <v>967</v>
      </c>
      <c r="B1432">
        <v>2009</v>
      </c>
      <c r="C1432" s="1">
        <v>250000</v>
      </c>
      <c r="D1432">
        <v>60000</v>
      </c>
      <c r="E1432" t="s">
        <v>10</v>
      </c>
      <c r="F1432" t="s">
        <v>25</v>
      </c>
      <c r="G1432" t="s">
        <v>12</v>
      </c>
      <c r="H1432" t="s">
        <v>126</v>
      </c>
      <c r="I1432">
        <f t="shared" si="176"/>
        <v>2147</v>
      </c>
      <c r="J1432">
        <f t="shared" si="177"/>
        <v>17</v>
      </c>
      <c r="K1432" t="str">
        <f t="shared" si="178"/>
        <v>budget</v>
      </c>
      <c r="L1432" s="1">
        <f t="shared" si="179"/>
        <v>454992.08663251047</v>
      </c>
      <c r="M1432" cm="1">
        <f t="array" ref="M1432">SUM(COUNTIF(E1432:E5008,{"Petrol","Diesel","CNG","LPG","Electric"}))</f>
        <v>2147</v>
      </c>
      <c r="N1432">
        <f t="shared" si="180"/>
        <v>2147</v>
      </c>
      <c r="O1432" cm="1">
        <f t="array" ref="O1432">SUM(COUNTIF(F1432:F5008,{"Individual","Dealer","Trustmark Dealer"}))</f>
        <v>2147</v>
      </c>
      <c r="P1432">
        <f t="shared" si="181"/>
        <v>1463</v>
      </c>
      <c r="Q1432">
        <f t="shared" si="182"/>
        <v>0.60735910572892404</v>
      </c>
      <c r="R1432" s="16">
        <f t="shared" si="183"/>
        <v>1198211.3566004911</v>
      </c>
    </row>
    <row r="1433" spans="1:18" x14ac:dyDescent="0.3">
      <c r="A1433" t="s">
        <v>125</v>
      </c>
      <c r="B1433">
        <v>2013</v>
      </c>
      <c r="C1433" s="1">
        <v>325000</v>
      </c>
      <c r="D1433">
        <v>94000</v>
      </c>
      <c r="E1433" t="s">
        <v>14</v>
      </c>
      <c r="F1433" t="s">
        <v>25</v>
      </c>
      <c r="G1433" t="s">
        <v>12</v>
      </c>
      <c r="H1433" t="s">
        <v>126</v>
      </c>
      <c r="I1433">
        <f t="shared" si="176"/>
        <v>2146</v>
      </c>
      <c r="J1433">
        <f t="shared" si="177"/>
        <v>13</v>
      </c>
      <c r="K1433" t="str">
        <f t="shared" si="178"/>
        <v>budget</v>
      </c>
      <c r="L1433" s="1">
        <f t="shared" si="179"/>
        <v>455087.60950605781</v>
      </c>
      <c r="M1433" cm="1">
        <f t="array" ref="M1433">SUM(COUNTIF(E1433:E5009,{"Petrol","Diesel","CNG","LPG","Electric"}))</f>
        <v>2146</v>
      </c>
      <c r="N1433">
        <f t="shared" si="180"/>
        <v>2146</v>
      </c>
      <c r="O1433" cm="1">
        <f t="array" ref="O1433">SUM(COUNTIF(F1433:F5009,{"Individual","Dealer","Trustmark Dealer"}))</f>
        <v>2146</v>
      </c>
      <c r="P1433">
        <f t="shared" si="181"/>
        <v>1462</v>
      </c>
      <c r="Q1433">
        <f t="shared" si="182"/>
        <v>0.60764212488350422</v>
      </c>
      <c r="R1433" s="16">
        <f t="shared" si="183"/>
        <v>1198291.2102152868</v>
      </c>
    </row>
    <row r="1434" spans="1:18" x14ac:dyDescent="0.3">
      <c r="A1434" t="s">
        <v>163</v>
      </c>
      <c r="B1434">
        <v>2008</v>
      </c>
      <c r="C1434" s="1">
        <v>69000</v>
      </c>
      <c r="D1434">
        <v>100000</v>
      </c>
      <c r="E1434" t="s">
        <v>10</v>
      </c>
      <c r="F1434" t="s">
        <v>25</v>
      </c>
      <c r="G1434" t="s">
        <v>12</v>
      </c>
      <c r="H1434" t="s">
        <v>121</v>
      </c>
      <c r="I1434">
        <f t="shared" si="176"/>
        <v>2145</v>
      </c>
      <c r="J1434">
        <f t="shared" si="177"/>
        <v>18</v>
      </c>
      <c r="K1434" t="str">
        <f t="shared" si="178"/>
        <v>budget</v>
      </c>
      <c r="L1434" s="1">
        <f t="shared" si="179"/>
        <v>455148.25641025644</v>
      </c>
      <c r="M1434" cm="1">
        <f t="array" ref="M1434">SUM(COUNTIF(E1434:E5010,{"Petrol","Diesel","CNG","LPG","Electric"}))</f>
        <v>2145</v>
      </c>
      <c r="N1434">
        <f t="shared" si="180"/>
        <v>2145</v>
      </c>
      <c r="O1434" cm="1">
        <f t="array" ref="O1434">SUM(COUNTIF(F1434:F5010,{"Individual","Dealer","Trustmark Dealer"}))</f>
        <v>2145</v>
      </c>
      <c r="P1434">
        <f t="shared" si="181"/>
        <v>1461</v>
      </c>
      <c r="Q1434">
        <f t="shared" si="182"/>
        <v>0.60792540792540795</v>
      </c>
      <c r="R1434" s="16">
        <f t="shared" si="183"/>
        <v>1198528.1634152711</v>
      </c>
    </row>
    <row r="1435" spans="1:18" x14ac:dyDescent="0.3">
      <c r="A1435" t="s">
        <v>312</v>
      </c>
      <c r="B1435">
        <v>2018</v>
      </c>
      <c r="C1435" s="1">
        <v>1380000</v>
      </c>
      <c r="D1435">
        <v>25000</v>
      </c>
      <c r="E1435" t="s">
        <v>14</v>
      </c>
      <c r="F1435" t="s">
        <v>25</v>
      </c>
      <c r="G1435" t="s">
        <v>12</v>
      </c>
      <c r="H1435" t="s">
        <v>121</v>
      </c>
      <c r="I1435">
        <f t="shared" si="176"/>
        <v>2144</v>
      </c>
      <c r="J1435">
        <f t="shared" si="177"/>
        <v>8</v>
      </c>
      <c r="K1435" t="str">
        <f t="shared" si="178"/>
        <v>premimum</v>
      </c>
      <c r="L1435" s="1">
        <f t="shared" si="179"/>
        <v>455328.36287313432</v>
      </c>
      <c r="M1435" cm="1">
        <f t="array" ref="M1435">SUM(COUNTIF(E1435:E5011,{"Petrol","Diesel","CNG","LPG","Electric"}))</f>
        <v>2144</v>
      </c>
      <c r="N1435">
        <f t="shared" si="180"/>
        <v>2144</v>
      </c>
      <c r="O1435" cm="1">
        <f t="array" ref="O1435">SUM(COUNTIF(F1435:F5011,{"Individual","Dealer","Trustmark Dealer"}))</f>
        <v>2144</v>
      </c>
      <c r="P1435">
        <f t="shared" si="181"/>
        <v>1460</v>
      </c>
      <c r="Q1435">
        <f t="shared" si="182"/>
        <v>0.60774253731343286</v>
      </c>
      <c r="R1435" s="16">
        <f t="shared" si="183"/>
        <v>1198784.9308066582</v>
      </c>
    </row>
    <row r="1436" spans="1:18" x14ac:dyDescent="0.3">
      <c r="A1436" t="s">
        <v>901</v>
      </c>
      <c r="B1436">
        <v>2007</v>
      </c>
      <c r="C1436" s="1">
        <v>90000</v>
      </c>
      <c r="D1436">
        <v>90000</v>
      </c>
      <c r="E1436" t="s">
        <v>10</v>
      </c>
      <c r="F1436" t="s">
        <v>25</v>
      </c>
      <c r="G1436" t="s">
        <v>12</v>
      </c>
      <c r="H1436" t="s">
        <v>121</v>
      </c>
      <c r="I1436">
        <f t="shared" si="176"/>
        <v>2143</v>
      </c>
      <c r="J1436">
        <f t="shared" si="177"/>
        <v>19</v>
      </c>
      <c r="K1436" t="str">
        <f t="shared" si="178"/>
        <v>budget</v>
      </c>
      <c r="L1436" s="1">
        <f t="shared" si="179"/>
        <v>454896.87820811948</v>
      </c>
      <c r="M1436" cm="1">
        <f t="array" ref="M1436">SUM(COUNTIF(E1436:E5012,{"Petrol","Diesel","CNG","LPG","Electric"}))</f>
        <v>2143</v>
      </c>
      <c r="N1436">
        <f t="shared" si="180"/>
        <v>2143</v>
      </c>
      <c r="O1436" cm="1">
        <f t="array" ref="O1436">SUM(COUNTIF(F1436:F5012,{"Individual","Dealer","Trustmark Dealer"}))</f>
        <v>2143</v>
      </c>
      <c r="P1436">
        <f t="shared" si="181"/>
        <v>1460</v>
      </c>
      <c r="Q1436">
        <f t="shared" si="182"/>
        <v>0.60755949603359771</v>
      </c>
      <c r="R1436" s="16">
        <f t="shared" si="183"/>
        <v>1198042.7511435039</v>
      </c>
    </row>
    <row r="1437" spans="1:18" x14ac:dyDescent="0.3">
      <c r="A1437" t="s">
        <v>968</v>
      </c>
      <c r="B1437">
        <v>2016</v>
      </c>
      <c r="C1437" s="1">
        <v>1000000</v>
      </c>
      <c r="D1437">
        <v>40000</v>
      </c>
      <c r="E1437" t="s">
        <v>14</v>
      </c>
      <c r="F1437" t="s">
        <v>25</v>
      </c>
      <c r="G1437" t="s">
        <v>12</v>
      </c>
      <c r="H1437" t="s">
        <v>121</v>
      </c>
      <c r="I1437">
        <f t="shared" si="176"/>
        <v>2142</v>
      </c>
      <c r="J1437">
        <f t="shared" si="177"/>
        <v>10</v>
      </c>
      <c r="K1437" t="str">
        <f t="shared" si="178"/>
        <v>medium</v>
      </c>
      <c r="L1437" s="1">
        <f t="shared" si="179"/>
        <v>455067.23155929038</v>
      </c>
      <c r="M1437" cm="1">
        <f t="array" ref="M1437">SUM(COUNTIF(E1437:E5013,{"Petrol","Diesel","CNG","LPG","Electric"}))</f>
        <v>2142</v>
      </c>
      <c r="N1437">
        <f t="shared" si="180"/>
        <v>2142</v>
      </c>
      <c r="O1437" cm="1">
        <f t="array" ref="O1437">SUM(COUNTIF(F1437:F5013,{"Individual","Dealer","Trustmark Dealer"}))</f>
        <v>2142</v>
      </c>
      <c r="P1437">
        <f t="shared" si="181"/>
        <v>1459</v>
      </c>
      <c r="Q1437">
        <f t="shared" si="182"/>
        <v>0.60737628384687203</v>
      </c>
      <c r="R1437" s="16">
        <f t="shared" si="183"/>
        <v>1198279.4926646887</v>
      </c>
    </row>
    <row r="1438" spans="1:18" x14ac:dyDescent="0.3">
      <c r="A1438" t="s">
        <v>666</v>
      </c>
      <c r="B1438">
        <v>2010</v>
      </c>
      <c r="C1438" s="1">
        <v>145000</v>
      </c>
      <c r="D1438">
        <v>90000</v>
      </c>
      <c r="E1438" t="s">
        <v>22</v>
      </c>
      <c r="F1438" t="s">
        <v>25</v>
      </c>
      <c r="G1438" t="s">
        <v>12</v>
      </c>
      <c r="H1438" t="s">
        <v>126</v>
      </c>
      <c r="I1438">
        <f t="shared" si="176"/>
        <v>2141</v>
      </c>
      <c r="J1438">
        <f t="shared" si="177"/>
        <v>16</v>
      </c>
      <c r="K1438" t="str">
        <f t="shared" si="178"/>
        <v>budget</v>
      </c>
      <c r="L1438" s="1">
        <f t="shared" si="179"/>
        <v>454812.70901447919</v>
      </c>
      <c r="M1438" cm="1">
        <f t="array" ref="M1438">SUM(COUNTIF(E1438:E5014,{"Petrol","Diesel","CNG","LPG","Electric"}))</f>
        <v>2141</v>
      </c>
      <c r="N1438">
        <f t="shared" si="180"/>
        <v>2141</v>
      </c>
      <c r="O1438" cm="1">
        <f t="array" ref="O1438">SUM(COUNTIF(F1438:F5014,{"Individual","Dealer","Trustmark Dealer"}))</f>
        <v>2141</v>
      </c>
      <c r="P1438">
        <f t="shared" si="181"/>
        <v>1459</v>
      </c>
      <c r="Q1438">
        <f t="shared" si="182"/>
        <v>0.60719290051377861</v>
      </c>
      <c r="R1438" s="16">
        <f t="shared" si="183"/>
        <v>1197889.0933367331</v>
      </c>
    </row>
    <row r="1439" spans="1:18" x14ac:dyDescent="0.3">
      <c r="A1439" t="s">
        <v>969</v>
      </c>
      <c r="B1439">
        <v>2020</v>
      </c>
      <c r="C1439" s="1">
        <v>250000</v>
      </c>
      <c r="D1439">
        <v>1100</v>
      </c>
      <c r="E1439" t="s">
        <v>10</v>
      </c>
      <c r="F1439" t="s">
        <v>25</v>
      </c>
      <c r="G1439" t="s">
        <v>12</v>
      </c>
      <c r="H1439" t="s">
        <v>151</v>
      </c>
      <c r="I1439">
        <f t="shared" si="176"/>
        <v>2140</v>
      </c>
      <c r="J1439">
        <f t="shared" si="177"/>
        <v>6</v>
      </c>
      <c r="K1439" t="str">
        <f t="shared" si="178"/>
        <v>budget</v>
      </c>
      <c r="L1439" s="1">
        <f t="shared" si="179"/>
        <v>454957.48130841122</v>
      </c>
      <c r="M1439" cm="1">
        <f t="array" ref="M1439">SUM(COUNTIF(E1439:E5015,{"Petrol","Diesel","CNG","LPG","Electric"}))</f>
        <v>2140</v>
      </c>
      <c r="N1439">
        <f t="shared" si="180"/>
        <v>2140</v>
      </c>
      <c r="O1439" cm="1">
        <f t="array" ref="O1439">SUM(COUNTIF(F1439:F5015,{"Individual","Dealer","Trustmark Dealer"}))</f>
        <v>2140</v>
      </c>
      <c r="P1439">
        <f t="shared" si="181"/>
        <v>1458</v>
      </c>
      <c r="Q1439">
        <f t="shared" si="182"/>
        <v>0.60747663551401865</v>
      </c>
      <c r="R1439" s="16">
        <f t="shared" si="183"/>
        <v>1203309.3184079581</v>
      </c>
    </row>
    <row r="1440" spans="1:18" x14ac:dyDescent="0.3">
      <c r="A1440" t="s">
        <v>459</v>
      </c>
      <c r="B1440">
        <v>2011</v>
      </c>
      <c r="C1440" s="1">
        <v>256000</v>
      </c>
      <c r="D1440">
        <v>70000</v>
      </c>
      <c r="E1440" t="s">
        <v>14</v>
      </c>
      <c r="F1440" t="s">
        <v>25</v>
      </c>
      <c r="G1440" t="s">
        <v>12</v>
      </c>
      <c r="H1440" t="s">
        <v>154</v>
      </c>
      <c r="I1440">
        <f t="shared" si="176"/>
        <v>2139</v>
      </c>
      <c r="J1440">
        <f t="shared" si="177"/>
        <v>15</v>
      </c>
      <c r="K1440" t="str">
        <f t="shared" si="178"/>
        <v>budget</v>
      </c>
      <c r="L1440" s="1">
        <f t="shared" si="179"/>
        <v>455053.30060776061</v>
      </c>
      <c r="M1440" cm="1">
        <f t="array" ref="M1440">SUM(COUNTIF(E1440:E5016,{"Petrol","Diesel","CNG","LPG","Electric"}))</f>
        <v>2139</v>
      </c>
      <c r="N1440">
        <f t="shared" si="180"/>
        <v>2139</v>
      </c>
      <c r="O1440" cm="1">
        <f t="array" ref="O1440">SUM(COUNTIF(F1440:F5016,{"Individual","Dealer","Trustmark Dealer"}))</f>
        <v>2139</v>
      </c>
      <c r="P1440">
        <f t="shared" si="181"/>
        <v>1458</v>
      </c>
      <c r="Q1440">
        <f t="shared" si="182"/>
        <v>0.60776063581112671</v>
      </c>
      <c r="R1440" s="16">
        <f t="shared" si="183"/>
        <v>1203389.9674467968</v>
      </c>
    </row>
    <row r="1441" spans="1:18" x14ac:dyDescent="0.3">
      <c r="A1441" t="s">
        <v>172</v>
      </c>
      <c r="B1441">
        <v>2005</v>
      </c>
      <c r="C1441" s="1">
        <v>70000</v>
      </c>
      <c r="D1441">
        <v>120000</v>
      </c>
      <c r="E1441" t="s">
        <v>14</v>
      </c>
      <c r="F1441" t="s">
        <v>25</v>
      </c>
      <c r="G1441" t="s">
        <v>12</v>
      </c>
      <c r="H1441" t="s">
        <v>121</v>
      </c>
      <c r="I1441">
        <f t="shared" si="176"/>
        <v>2138</v>
      </c>
      <c r="J1441">
        <f t="shared" si="177"/>
        <v>21</v>
      </c>
      <c r="K1441" t="str">
        <f t="shared" si="178"/>
        <v>budget</v>
      </c>
      <c r="L1441" s="1">
        <f t="shared" si="179"/>
        <v>455146.40318054258</v>
      </c>
      <c r="M1441" cm="1">
        <f t="array" ref="M1441">SUM(COUNTIF(E1441:E5017,{"Petrol","Diesel","CNG","LPG","Electric"}))</f>
        <v>2138</v>
      </c>
      <c r="N1441">
        <f t="shared" si="180"/>
        <v>2138</v>
      </c>
      <c r="O1441" cm="1">
        <f t="array" ref="O1441">SUM(COUNTIF(F1441:F5017,{"Individual","Dealer","Trustmark Dealer"}))</f>
        <v>2138</v>
      </c>
      <c r="P1441">
        <f t="shared" si="181"/>
        <v>1457</v>
      </c>
      <c r="Q1441">
        <f t="shared" si="182"/>
        <v>0.60804490177736203</v>
      </c>
      <c r="R1441" s="16">
        <f t="shared" si="183"/>
        <v>1203690.9348177658</v>
      </c>
    </row>
    <row r="1442" spans="1:18" x14ac:dyDescent="0.3">
      <c r="A1442" t="s">
        <v>970</v>
      </c>
      <c r="B1442">
        <v>2000</v>
      </c>
      <c r="C1442" s="1">
        <v>50000</v>
      </c>
      <c r="D1442">
        <v>88500</v>
      </c>
      <c r="E1442" t="s">
        <v>10</v>
      </c>
      <c r="F1442" t="s">
        <v>25</v>
      </c>
      <c r="G1442" t="s">
        <v>12</v>
      </c>
      <c r="H1442" t="s">
        <v>151</v>
      </c>
      <c r="I1442">
        <f t="shared" si="176"/>
        <v>2137</v>
      </c>
      <c r="J1442">
        <f t="shared" si="177"/>
        <v>26</v>
      </c>
      <c r="K1442" t="str">
        <f t="shared" si="178"/>
        <v>budget</v>
      </c>
      <c r="L1442" s="1">
        <f t="shared" si="179"/>
        <v>455326.63079082826</v>
      </c>
      <c r="M1442" cm="1">
        <f t="array" ref="M1442">SUM(COUNTIF(E1442:E5018,{"Petrol","Diesel","CNG","LPG","Electric"}))</f>
        <v>2137</v>
      </c>
      <c r="N1442">
        <f t="shared" si="180"/>
        <v>2137</v>
      </c>
      <c r="O1442" cm="1">
        <f t="array" ref="O1442">SUM(COUNTIF(F1442:F5018,{"Individual","Dealer","Trustmark Dealer"}))</f>
        <v>2137</v>
      </c>
      <c r="P1442">
        <f t="shared" si="181"/>
        <v>1456</v>
      </c>
      <c r="Q1442">
        <f t="shared" si="182"/>
        <v>0.60786148806738416</v>
      </c>
      <c r="R1442" s="16">
        <f t="shared" si="183"/>
        <v>1204165.6470069306</v>
      </c>
    </row>
    <row r="1443" spans="1:18" x14ac:dyDescent="0.3">
      <c r="A1443" t="s">
        <v>215</v>
      </c>
      <c r="B1443">
        <v>2016</v>
      </c>
      <c r="C1443" s="1">
        <v>240000</v>
      </c>
      <c r="D1443">
        <v>70000</v>
      </c>
      <c r="E1443" t="s">
        <v>10</v>
      </c>
      <c r="F1443" t="s">
        <v>25</v>
      </c>
      <c r="G1443" t="s">
        <v>12</v>
      </c>
      <c r="H1443" t="s">
        <v>126</v>
      </c>
      <c r="I1443">
        <f t="shared" si="176"/>
        <v>2136</v>
      </c>
      <c r="J1443">
        <f t="shared" si="177"/>
        <v>10</v>
      </c>
      <c r="K1443" t="str">
        <f t="shared" si="178"/>
        <v>budget</v>
      </c>
      <c r="L1443" s="1">
        <f t="shared" si="179"/>
        <v>455516.39044943819</v>
      </c>
      <c r="M1443" cm="1">
        <f t="array" ref="M1443">SUM(COUNTIF(E1443:E5019,{"Petrol","Diesel","CNG","LPG","Electric"}))</f>
        <v>2136</v>
      </c>
      <c r="N1443">
        <f t="shared" si="180"/>
        <v>2136</v>
      </c>
      <c r="O1443" cm="1">
        <f t="array" ref="O1443">SUM(COUNTIF(F1443:F5019,{"Individual","Dealer","Trustmark Dealer"}))</f>
        <v>2136</v>
      </c>
      <c r="P1443">
        <f t="shared" si="181"/>
        <v>1455</v>
      </c>
      <c r="Q1443">
        <f t="shared" si="182"/>
        <v>0.6081460674157303</v>
      </c>
      <c r="R1443" s="16">
        <f t="shared" si="183"/>
        <v>1204442.3404121527</v>
      </c>
    </row>
    <row r="1444" spans="1:18" x14ac:dyDescent="0.3">
      <c r="A1444" t="s">
        <v>971</v>
      </c>
      <c r="B1444">
        <v>2010</v>
      </c>
      <c r="C1444" s="1">
        <v>97000</v>
      </c>
      <c r="D1444">
        <v>128000</v>
      </c>
      <c r="E1444" t="s">
        <v>10</v>
      </c>
      <c r="F1444" t="s">
        <v>25</v>
      </c>
      <c r="G1444" t="s">
        <v>12</v>
      </c>
      <c r="H1444" t="s">
        <v>121</v>
      </c>
      <c r="I1444">
        <f t="shared" si="176"/>
        <v>2135</v>
      </c>
      <c r="J1444">
        <f t="shared" si="177"/>
        <v>16</v>
      </c>
      <c r="K1444" t="str">
        <f t="shared" si="178"/>
        <v>budget</v>
      </c>
      <c r="L1444" s="1">
        <f t="shared" si="179"/>
        <v>455617.3348946136</v>
      </c>
      <c r="M1444" cm="1">
        <f t="array" ref="M1444">SUM(COUNTIF(E1444:E5020,{"Petrol","Diesel","CNG","LPG","Electric"}))</f>
        <v>2135</v>
      </c>
      <c r="N1444">
        <f t="shared" si="180"/>
        <v>2135</v>
      </c>
      <c r="O1444" cm="1">
        <f t="array" ref="O1444">SUM(COUNTIF(F1444:F5020,{"Individual","Dealer","Trustmark Dealer"}))</f>
        <v>2135</v>
      </c>
      <c r="P1444">
        <f t="shared" si="181"/>
        <v>1455</v>
      </c>
      <c r="Q1444">
        <f t="shared" si="182"/>
        <v>0.60843091334894617</v>
      </c>
      <c r="R1444" s="16">
        <f t="shared" si="183"/>
        <v>1204533.3018436597</v>
      </c>
    </row>
    <row r="1445" spans="1:18" x14ac:dyDescent="0.3">
      <c r="A1445" t="s">
        <v>264</v>
      </c>
      <c r="B1445">
        <v>2012</v>
      </c>
      <c r="C1445" s="1">
        <v>130000</v>
      </c>
      <c r="D1445">
        <v>120000</v>
      </c>
      <c r="E1445" t="s">
        <v>14</v>
      </c>
      <c r="F1445" t="s">
        <v>25</v>
      </c>
      <c r="G1445" t="s">
        <v>12</v>
      </c>
      <c r="H1445" t="s">
        <v>121</v>
      </c>
      <c r="I1445">
        <f t="shared" si="176"/>
        <v>2134</v>
      </c>
      <c r="J1445">
        <f t="shared" si="177"/>
        <v>14</v>
      </c>
      <c r="K1445" t="str">
        <f t="shared" si="178"/>
        <v>budget</v>
      </c>
      <c r="L1445" s="1">
        <f t="shared" si="179"/>
        <v>455785.38425492035</v>
      </c>
      <c r="M1445" cm="1">
        <f t="array" ref="M1445">SUM(COUNTIF(E1445:E5021,{"Petrol","Diesel","CNG","LPG","Electric"}))</f>
        <v>2134</v>
      </c>
      <c r="N1445">
        <f t="shared" si="180"/>
        <v>2134</v>
      </c>
      <c r="O1445" cm="1">
        <f t="array" ref="O1445">SUM(COUNTIF(F1445:F5021,{"Individual","Dealer","Trustmark Dealer"}))</f>
        <v>2134</v>
      </c>
      <c r="P1445">
        <f t="shared" si="181"/>
        <v>1454</v>
      </c>
      <c r="Q1445">
        <f t="shared" si="182"/>
        <v>0.60824742268041232</v>
      </c>
      <c r="R1445" s="16">
        <f t="shared" si="183"/>
        <v>1204764.7754663962</v>
      </c>
    </row>
    <row r="1446" spans="1:18" x14ac:dyDescent="0.3">
      <c r="A1446" t="s">
        <v>181</v>
      </c>
      <c r="B1446">
        <v>2009</v>
      </c>
      <c r="C1446" s="1">
        <v>199000</v>
      </c>
      <c r="D1446">
        <v>52536</v>
      </c>
      <c r="E1446" t="s">
        <v>10</v>
      </c>
      <c r="F1446" t="s">
        <v>25</v>
      </c>
      <c r="G1446" t="s">
        <v>12</v>
      </c>
      <c r="H1446" t="s">
        <v>121</v>
      </c>
      <c r="I1446">
        <f t="shared" si="176"/>
        <v>2133</v>
      </c>
      <c r="J1446">
        <f t="shared" si="177"/>
        <v>17</v>
      </c>
      <c r="K1446" t="str">
        <f t="shared" si="178"/>
        <v>budget</v>
      </c>
      <c r="L1446" s="1">
        <f t="shared" si="179"/>
        <v>455938.12001875293</v>
      </c>
      <c r="M1446" cm="1">
        <f t="array" ref="M1446">SUM(COUNTIF(E1446:E5022,{"Petrol","Diesel","CNG","LPG","Electric"}))</f>
        <v>2133</v>
      </c>
      <c r="N1446">
        <f t="shared" si="180"/>
        <v>2133</v>
      </c>
      <c r="O1446" cm="1">
        <f t="array" ref="O1446">SUM(COUNTIF(F1446:F5022,{"Individual","Dealer","Trustmark Dealer"}))</f>
        <v>2133</v>
      </c>
      <c r="P1446">
        <f t="shared" si="181"/>
        <v>1453</v>
      </c>
      <c r="Q1446">
        <f t="shared" si="182"/>
        <v>0.60806375996249418</v>
      </c>
      <c r="R1446" s="16">
        <f t="shared" si="183"/>
        <v>1205184.4545002752</v>
      </c>
    </row>
    <row r="1447" spans="1:18" x14ac:dyDescent="0.3">
      <c r="A1447" t="s">
        <v>972</v>
      </c>
      <c r="B1447">
        <v>2006</v>
      </c>
      <c r="C1447" s="1">
        <v>125000</v>
      </c>
      <c r="D1447">
        <v>70000</v>
      </c>
      <c r="E1447" t="s">
        <v>10</v>
      </c>
      <c r="F1447" t="s">
        <v>25</v>
      </c>
      <c r="G1447" t="s">
        <v>19</v>
      </c>
      <c r="H1447" t="s">
        <v>121</v>
      </c>
      <c r="I1447">
        <f t="shared" si="176"/>
        <v>2132</v>
      </c>
      <c r="J1447">
        <f t="shared" si="177"/>
        <v>20</v>
      </c>
      <c r="K1447" t="str">
        <f t="shared" si="178"/>
        <v>budget</v>
      </c>
      <c r="L1447" s="1">
        <f t="shared" si="179"/>
        <v>456058.63508442778</v>
      </c>
      <c r="M1447" cm="1">
        <f t="array" ref="M1447">SUM(COUNTIF(E1447:E5023,{"Petrol","Diesel","CNG","LPG","Electric"}))</f>
        <v>2132</v>
      </c>
      <c r="N1447">
        <f t="shared" si="180"/>
        <v>2132</v>
      </c>
      <c r="O1447" cm="1">
        <f t="array" ref="O1447">SUM(COUNTIF(F1447:F5023,{"Individual","Dealer","Trustmark Dealer"}))</f>
        <v>2132</v>
      </c>
      <c r="P1447">
        <f t="shared" si="181"/>
        <v>1452</v>
      </c>
      <c r="Q1447">
        <f t="shared" si="182"/>
        <v>0.60787992495309573</v>
      </c>
      <c r="R1447" s="16">
        <f t="shared" si="183"/>
        <v>1205316.1864208954</v>
      </c>
    </row>
    <row r="1448" spans="1:18" x14ac:dyDescent="0.3">
      <c r="A1448" t="s">
        <v>397</v>
      </c>
      <c r="B1448">
        <v>2015</v>
      </c>
      <c r="C1448" s="1">
        <v>420000</v>
      </c>
      <c r="D1448">
        <v>60000</v>
      </c>
      <c r="E1448" t="s">
        <v>14</v>
      </c>
      <c r="F1448" t="s">
        <v>25</v>
      </c>
      <c r="G1448" t="s">
        <v>12</v>
      </c>
      <c r="H1448" t="s">
        <v>121</v>
      </c>
      <c r="I1448">
        <f t="shared" si="176"/>
        <v>2131</v>
      </c>
      <c r="J1448">
        <f t="shared" si="177"/>
        <v>11</v>
      </c>
      <c r="K1448" t="str">
        <f t="shared" si="178"/>
        <v>budget</v>
      </c>
      <c r="L1448" s="1">
        <f t="shared" si="179"/>
        <v>456213.98873768182</v>
      </c>
      <c r="M1448" cm="1">
        <f t="array" ref="M1448">SUM(COUNTIF(E1448:E5024,{"Petrol","Diesel","CNG","LPG","Electric"}))</f>
        <v>2131</v>
      </c>
      <c r="N1448">
        <f t="shared" si="180"/>
        <v>2131</v>
      </c>
      <c r="O1448" cm="1">
        <f t="array" ref="O1448">SUM(COUNTIF(F1448:F5024,{"Individual","Dealer","Trustmark Dealer"}))</f>
        <v>2131</v>
      </c>
      <c r="P1448">
        <f t="shared" si="181"/>
        <v>1451</v>
      </c>
      <c r="Q1448">
        <f t="shared" si="182"/>
        <v>0.60769591740966677</v>
      </c>
      <c r="R1448" s="16">
        <f t="shared" si="183"/>
        <v>1205520.9404298551</v>
      </c>
    </row>
    <row r="1449" spans="1:18" x14ac:dyDescent="0.3">
      <c r="A1449" t="s">
        <v>973</v>
      </c>
      <c r="B1449">
        <v>2016</v>
      </c>
      <c r="C1449" s="1">
        <v>525000</v>
      </c>
      <c r="D1449">
        <v>110000</v>
      </c>
      <c r="E1449" t="s">
        <v>14</v>
      </c>
      <c r="F1449" t="s">
        <v>25</v>
      </c>
      <c r="G1449" t="s">
        <v>12</v>
      </c>
      <c r="H1449" t="s">
        <v>121</v>
      </c>
      <c r="I1449">
        <f t="shared" si="176"/>
        <v>2130</v>
      </c>
      <c r="J1449">
        <f t="shared" si="177"/>
        <v>10</v>
      </c>
      <c r="K1449" t="str">
        <f t="shared" si="178"/>
        <v>medium</v>
      </c>
      <c r="L1449" s="1">
        <f t="shared" si="179"/>
        <v>456230.99061032862</v>
      </c>
      <c r="M1449" cm="1">
        <f t="array" ref="M1449">SUM(COUNTIF(E1449:E5025,{"Petrol","Diesel","CNG","LPG","Electric"}))</f>
        <v>2130</v>
      </c>
      <c r="N1449">
        <f t="shared" si="180"/>
        <v>2130</v>
      </c>
      <c r="O1449" cm="1">
        <f t="array" ref="O1449">SUM(COUNTIF(F1449:F5025,{"Individual","Dealer","Trustmark Dealer"}))</f>
        <v>2130</v>
      </c>
      <c r="P1449">
        <f t="shared" si="181"/>
        <v>1450</v>
      </c>
      <c r="Q1449">
        <f t="shared" si="182"/>
        <v>0.60751173708920192</v>
      </c>
      <c r="R1449" s="16">
        <f t="shared" si="183"/>
        <v>1205670.8800589463</v>
      </c>
    </row>
    <row r="1450" spans="1:18" x14ac:dyDescent="0.3">
      <c r="A1450" t="s">
        <v>161</v>
      </c>
      <c r="B1450">
        <v>2008</v>
      </c>
      <c r="C1450" s="1">
        <v>125000</v>
      </c>
      <c r="D1450">
        <v>85000</v>
      </c>
      <c r="E1450" t="s">
        <v>10</v>
      </c>
      <c r="F1450" t="s">
        <v>25</v>
      </c>
      <c r="G1450" t="s">
        <v>12</v>
      </c>
      <c r="H1450" t="s">
        <v>121</v>
      </c>
      <c r="I1450">
        <f t="shared" si="176"/>
        <v>2129</v>
      </c>
      <c r="J1450">
        <f t="shared" si="177"/>
        <v>18</v>
      </c>
      <c r="K1450" t="str">
        <f t="shared" si="178"/>
        <v>budget</v>
      </c>
      <c r="L1450" s="1">
        <f t="shared" si="179"/>
        <v>456198.68952559889</v>
      </c>
      <c r="M1450" cm="1">
        <f t="array" ref="M1450">SUM(COUNTIF(E1450:E5026,{"Petrol","Diesel","CNG","LPG","Electric"}))</f>
        <v>2129</v>
      </c>
      <c r="N1450">
        <f t="shared" si="180"/>
        <v>2129</v>
      </c>
      <c r="O1450" cm="1">
        <f t="array" ref="O1450">SUM(COUNTIF(F1450:F5026,{"Individual","Dealer","Trustmark Dealer"}))</f>
        <v>2129</v>
      </c>
      <c r="P1450">
        <f t="shared" si="181"/>
        <v>1450</v>
      </c>
      <c r="Q1450">
        <f t="shared" si="182"/>
        <v>0.60732738374823858</v>
      </c>
      <c r="R1450" s="16">
        <f t="shared" si="183"/>
        <v>1205723.0604716586</v>
      </c>
    </row>
    <row r="1451" spans="1:18" x14ac:dyDescent="0.3">
      <c r="A1451" t="s">
        <v>974</v>
      </c>
      <c r="B1451">
        <v>2010</v>
      </c>
      <c r="C1451" s="1">
        <v>325000</v>
      </c>
      <c r="D1451">
        <v>135000</v>
      </c>
      <c r="E1451" t="s">
        <v>14</v>
      </c>
      <c r="F1451" t="s">
        <v>25</v>
      </c>
      <c r="G1451" t="s">
        <v>12</v>
      </c>
      <c r="H1451" t="s">
        <v>121</v>
      </c>
      <c r="I1451">
        <f t="shared" si="176"/>
        <v>2128</v>
      </c>
      <c r="J1451">
        <f t="shared" si="177"/>
        <v>16</v>
      </c>
      <c r="K1451" t="str">
        <f t="shared" si="178"/>
        <v>budget</v>
      </c>
      <c r="L1451" s="1">
        <f t="shared" si="179"/>
        <v>456354.32800751878</v>
      </c>
      <c r="M1451" cm="1">
        <f t="array" ref="M1451">SUM(COUNTIF(E1451:E5027,{"Petrol","Diesel","CNG","LPG","Electric"}))</f>
        <v>2128</v>
      </c>
      <c r="N1451">
        <f t="shared" si="180"/>
        <v>2128</v>
      </c>
      <c r="O1451" cm="1">
        <f t="array" ref="O1451">SUM(COUNTIF(F1451:F5027,{"Individual","Dealer","Trustmark Dealer"}))</f>
        <v>2128</v>
      </c>
      <c r="P1451">
        <f t="shared" si="181"/>
        <v>1449</v>
      </c>
      <c r="Q1451">
        <f t="shared" si="182"/>
        <v>0.6071428571428571</v>
      </c>
      <c r="R1451" s="16">
        <f t="shared" si="183"/>
        <v>1205928.2175396911</v>
      </c>
    </row>
    <row r="1452" spans="1:18" x14ac:dyDescent="0.3">
      <c r="A1452" t="s">
        <v>975</v>
      </c>
      <c r="B1452">
        <v>2012</v>
      </c>
      <c r="C1452" s="1">
        <v>330000</v>
      </c>
      <c r="D1452">
        <v>86000</v>
      </c>
      <c r="E1452" t="s">
        <v>14</v>
      </c>
      <c r="F1452" t="s">
        <v>25</v>
      </c>
      <c r="G1452" t="s">
        <v>12</v>
      </c>
      <c r="H1452" t="s">
        <v>151</v>
      </c>
      <c r="I1452">
        <f t="shared" si="176"/>
        <v>2127</v>
      </c>
      <c r="J1452">
        <f t="shared" si="177"/>
        <v>14</v>
      </c>
      <c r="K1452" t="str">
        <f t="shared" si="178"/>
        <v>budget</v>
      </c>
      <c r="L1452" s="1">
        <f t="shared" si="179"/>
        <v>456416.08368594263</v>
      </c>
      <c r="M1452" cm="1">
        <f t="array" ref="M1452">SUM(COUNTIF(E1452:E5028,{"Petrol","Diesel","CNG","LPG","Electric"}))</f>
        <v>2127</v>
      </c>
      <c r="N1452">
        <f t="shared" si="180"/>
        <v>2127</v>
      </c>
      <c r="O1452" cm="1">
        <f t="array" ref="O1452">SUM(COUNTIF(F1452:F5028,{"Individual","Dealer","Trustmark Dealer"}))</f>
        <v>2127</v>
      </c>
      <c r="P1452">
        <f t="shared" si="181"/>
        <v>1448</v>
      </c>
      <c r="Q1452">
        <f t="shared" si="182"/>
        <v>0.60695815702867884</v>
      </c>
      <c r="R1452" s="16">
        <f t="shared" si="183"/>
        <v>1206167.4113737356</v>
      </c>
    </row>
    <row r="1453" spans="1:18" x14ac:dyDescent="0.3">
      <c r="A1453" t="s">
        <v>605</v>
      </c>
      <c r="B1453">
        <v>2010</v>
      </c>
      <c r="C1453" s="1">
        <v>110000</v>
      </c>
      <c r="D1453">
        <v>50000</v>
      </c>
      <c r="E1453" t="s">
        <v>10</v>
      </c>
      <c r="F1453" t="s">
        <v>25</v>
      </c>
      <c r="G1453" t="s">
        <v>12</v>
      </c>
      <c r="H1453" t="s">
        <v>121</v>
      </c>
      <c r="I1453">
        <f t="shared" si="176"/>
        <v>2126</v>
      </c>
      <c r="J1453">
        <f t="shared" si="177"/>
        <v>16</v>
      </c>
      <c r="K1453" t="str">
        <f t="shared" si="178"/>
        <v>budget</v>
      </c>
      <c r="L1453" s="1">
        <f t="shared" si="179"/>
        <v>456475.54562558798</v>
      </c>
      <c r="M1453" cm="1">
        <f t="array" ref="M1453">SUM(COUNTIF(E1453:E5029,{"Petrol","Diesel","CNG","LPG","Electric"}))</f>
        <v>2126</v>
      </c>
      <c r="N1453">
        <f t="shared" si="180"/>
        <v>2126</v>
      </c>
      <c r="O1453" cm="1">
        <f t="array" ref="O1453">SUM(COUNTIF(F1453:F5029,{"Individual","Dealer","Trustmark Dealer"}))</f>
        <v>2126</v>
      </c>
      <c r="P1453">
        <f t="shared" si="181"/>
        <v>1447</v>
      </c>
      <c r="Q1453">
        <f t="shared" si="182"/>
        <v>0.60724365004703673</v>
      </c>
      <c r="R1453" s="16">
        <f t="shared" si="183"/>
        <v>1206402.3754488167</v>
      </c>
    </row>
    <row r="1454" spans="1:18" x14ac:dyDescent="0.3">
      <c r="A1454" t="s">
        <v>976</v>
      </c>
      <c r="B1454">
        <v>2019</v>
      </c>
      <c r="C1454" s="1">
        <v>450000</v>
      </c>
      <c r="D1454">
        <v>1950</v>
      </c>
      <c r="E1454" t="s">
        <v>10</v>
      </c>
      <c r="F1454" t="s">
        <v>25</v>
      </c>
      <c r="G1454" t="s">
        <v>12</v>
      </c>
      <c r="H1454" t="s">
        <v>121</v>
      </c>
      <c r="I1454">
        <f t="shared" si="176"/>
        <v>2125</v>
      </c>
      <c r="J1454">
        <f t="shared" si="177"/>
        <v>7</v>
      </c>
      <c r="K1454" t="str">
        <f t="shared" si="178"/>
        <v>budget</v>
      </c>
      <c r="L1454" s="1">
        <f t="shared" si="179"/>
        <v>456638.5929411765</v>
      </c>
      <c r="M1454" cm="1">
        <f t="array" ref="M1454">SUM(COUNTIF(E1454:E5030,{"Petrol","Diesel","CNG","LPG","Electric"}))</f>
        <v>2125</v>
      </c>
      <c r="N1454">
        <f t="shared" si="180"/>
        <v>2125</v>
      </c>
      <c r="O1454" cm="1">
        <f t="array" ref="O1454">SUM(COUNTIF(F1454:F5030,{"Individual","Dealer","Trustmark Dealer"}))</f>
        <v>2125</v>
      </c>
      <c r="P1454">
        <f t="shared" si="181"/>
        <v>1446</v>
      </c>
      <c r="Q1454">
        <f t="shared" si="182"/>
        <v>0.60705882352941176</v>
      </c>
      <c r="R1454" s="16">
        <f t="shared" si="183"/>
        <v>1206622.7150923526</v>
      </c>
    </row>
    <row r="1455" spans="1:18" x14ac:dyDescent="0.3">
      <c r="A1455" t="s">
        <v>181</v>
      </c>
      <c r="B1455">
        <v>2005</v>
      </c>
      <c r="C1455" s="1">
        <v>85000</v>
      </c>
      <c r="D1455">
        <v>118400</v>
      </c>
      <c r="E1455" t="s">
        <v>10</v>
      </c>
      <c r="F1455" t="s">
        <v>25</v>
      </c>
      <c r="G1455" t="s">
        <v>12</v>
      </c>
      <c r="H1455" t="s">
        <v>121</v>
      </c>
      <c r="I1455">
        <f t="shared" si="176"/>
        <v>2124</v>
      </c>
      <c r="J1455">
        <f t="shared" si="177"/>
        <v>21</v>
      </c>
      <c r="K1455" t="str">
        <f t="shared" si="178"/>
        <v>budget</v>
      </c>
      <c r="L1455" s="1">
        <f t="shared" si="179"/>
        <v>456641.71845574386</v>
      </c>
      <c r="M1455" cm="1">
        <f t="array" ref="M1455">SUM(COUNTIF(E1455:E5031,{"Petrol","Diesel","CNG","LPG","Electric"}))</f>
        <v>2124</v>
      </c>
      <c r="N1455">
        <f t="shared" si="180"/>
        <v>2124</v>
      </c>
      <c r="O1455" cm="1">
        <f t="array" ref="O1455">SUM(COUNTIF(F1455:F5031,{"Individual","Dealer","Trustmark Dealer"}))</f>
        <v>2124</v>
      </c>
      <c r="P1455">
        <f t="shared" si="181"/>
        <v>1446</v>
      </c>
      <c r="Q1455">
        <f t="shared" si="182"/>
        <v>0.60687382297551784</v>
      </c>
      <c r="R1455" s="16">
        <f t="shared" si="183"/>
        <v>1206508.183610925</v>
      </c>
    </row>
    <row r="1456" spans="1:18" x14ac:dyDescent="0.3">
      <c r="A1456" t="s">
        <v>977</v>
      </c>
      <c r="B1456">
        <v>2007</v>
      </c>
      <c r="C1456" s="1">
        <v>229999</v>
      </c>
      <c r="D1456">
        <v>70000</v>
      </c>
      <c r="E1456" t="s">
        <v>10</v>
      </c>
      <c r="F1456" t="s">
        <v>25</v>
      </c>
      <c r="G1456" t="s">
        <v>12</v>
      </c>
      <c r="H1456" t="s">
        <v>126</v>
      </c>
      <c r="I1456">
        <f t="shared" si="176"/>
        <v>2123</v>
      </c>
      <c r="J1456">
        <f t="shared" si="177"/>
        <v>19</v>
      </c>
      <c r="K1456" t="str">
        <f t="shared" si="178"/>
        <v>budget</v>
      </c>
      <c r="L1456" s="1">
        <f t="shared" si="179"/>
        <v>456816.77343382005</v>
      </c>
      <c r="M1456" cm="1">
        <f t="array" ref="M1456">SUM(COUNTIF(E1456:E5032,{"Petrol","Diesel","CNG","LPG","Electric"}))</f>
        <v>2123</v>
      </c>
      <c r="N1456">
        <f t="shared" si="180"/>
        <v>2123</v>
      </c>
      <c r="O1456" cm="1">
        <f t="array" ref="O1456">SUM(COUNTIF(F1456:F5032,{"Individual","Dealer","Trustmark Dealer"}))</f>
        <v>2123</v>
      </c>
      <c r="P1456">
        <f t="shared" si="181"/>
        <v>1445</v>
      </c>
      <c r="Q1456">
        <f t="shared" si="182"/>
        <v>0.60668864813942536</v>
      </c>
      <c r="R1456" s="16">
        <f t="shared" si="183"/>
        <v>1206753.7418995243</v>
      </c>
    </row>
    <row r="1457" spans="1:18" x14ac:dyDescent="0.3">
      <c r="A1457" t="s">
        <v>531</v>
      </c>
      <c r="B1457">
        <v>2012</v>
      </c>
      <c r="C1457" s="1">
        <v>250000</v>
      </c>
      <c r="D1457">
        <v>60000</v>
      </c>
      <c r="E1457" t="s">
        <v>10</v>
      </c>
      <c r="F1457" t="s">
        <v>25</v>
      </c>
      <c r="G1457" t="s">
        <v>12</v>
      </c>
      <c r="H1457" t="s">
        <v>126</v>
      </c>
      <c r="I1457">
        <f t="shared" si="176"/>
        <v>2122</v>
      </c>
      <c r="J1457">
        <f t="shared" si="177"/>
        <v>14</v>
      </c>
      <c r="K1457" t="str">
        <f t="shared" si="178"/>
        <v>budget</v>
      </c>
      <c r="L1457" s="1">
        <f t="shared" si="179"/>
        <v>456923.66211121582</v>
      </c>
      <c r="M1457" cm="1">
        <f t="array" ref="M1457">SUM(COUNTIF(E1457:E5033,{"Petrol","Diesel","CNG","LPG","Electric"}))</f>
        <v>2122</v>
      </c>
      <c r="N1457">
        <f t="shared" si="180"/>
        <v>2122</v>
      </c>
      <c r="O1457" cm="1">
        <f t="array" ref="O1457">SUM(COUNTIF(F1457:F5033,{"Individual","Dealer","Trustmark Dealer"}))</f>
        <v>2122</v>
      </c>
      <c r="P1457">
        <f t="shared" si="181"/>
        <v>1444</v>
      </c>
      <c r="Q1457">
        <f t="shared" si="182"/>
        <v>0.60697455230914232</v>
      </c>
      <c r="R1457" s="16">
        <f t="shared" si="183"/>
        <v>1206856.5058369152</v>
      </c>
    </row>
    <row r="1458" spans="1:18" x14ac:dyDescent="0.3">
      <c r="A1458" t="s">
        <v>430</v>
      </c>
      <c r="B1458">
        <v>2015</v>
      </c>
      <c r="C1458" s="1">
        <v>650000</v>
      </c>
      <c r="D1458">
        <v>68000</v>
      </c>
      <c r="E1458" t="s">
        <v>14</v>
      </c>
      <c r="F1458" t="s">
        <v>25</v>
      </c>
      <c r="G1458" t="s">
        <v>12</v>
      </c>
      <c r="H1458" t="s">
        <v>121</v>
      </c>
      <c r="I1458">
        <f t="shared" si="176"/>
        <v>2121</v>
      </c>
      <c r="J1458">
        <f t="shared" si="177"/>
        <v>11</v>
      </c>
      <c r="K1458" t="str">
        <f t="shared" si="178"/>
        <v>medium</v>
      </c>
      <c r="L1458" s="1">
        <f t="shared" si="179"/>
        <v>457021.22159358795</v>
      </c>
      <c r="M1458" cm="1">
        <f t="array" ref="M1458">SUM(COUNTIF(E1458:E5034,{"Petrol","Diesel","CNG","LPG","Electric"}))</f>
        <v>2121</v>
      </c>
      <c r="N1458">
        <f t="shared" si="180"/>
        <v>2121</v>
      </c>
      <c r="O1458" cm="1">
        <f t="array" ref="O1458">SUM(COUNTIF(F1458:F5034,{"Individual","Dealer","Trustmark Dealer"}))</f>
        <v>2121</v>
      </c>
      <c r="P1458">
        <f t="shared" si="181"/>
        <v>1443</v>
      </c>
      <c r="Q1458">
        <f t="shared" si="182"/>
        <v>0.60726072607260728</v>
      </c>
      <c r="R1458" s="16">
        <f t="shared" si="183"/>
        <v>1206939.6896831836</v>
      </c>
    </row>
    <row r="1459" spans="1:18" x14ac:dyDescent="0.3">
      <c r="A1459" t="s">
        <v>978</v>
      </c>
      <c r="B1459">
        <v>2017</v>
      </c>
      <c r="C1459" s="1">
        <v>650000</v>
      </c>
      <c r="D1459">
        <v>6480</v>
      </c>
      <c r="E1459" t="s">
        <v>10</v>
      </c>
      <c r="F1459" t="s">
        <v>512</v>
      </c>
      <c r="G1459" t="s">
        <v>12</v>
      </c>
      <c r="H1459" t="s">
        <v>121</v>
      </c>
      <c r="I1459">
        <f t="shared" si="176"/>
        <v>2120</v>
      </c>
      <c r="J1459">
        <f t="shared" si="177"/>
        <v>9</v>
      </c>
      <c r="K1459" t="str">
        <f t="shared" si="178"/>
        <v>medium</v>
      </c>
      <c r="L1459" s="1">
        <f t="shared" si="179"/>
        <v>456930.19386792451</v>
      </c>
      <c r="M1459" cm="1">
        <f t="array" ref="M1459">SUM(COUNTIF(E1459:E5035,{"Petrol","Diesel","CNG","LPG","Electric"}))</f>
        <v>2120</v>
      </c>
      <c r="N1459">
        <f t="shared" si="180"/>
        <v>2120</v>
      </c>
      <c r="O1459" cm="1">
        <f t="array" ref="O1459">SUM(COUNTIF(F1459:F5035,{"Individual","Dealer","Trustmark Dealer"}))</f>
        <v>2120</v>
      </c>
      <c r="P1459">
        <f t="shared" si="181"/>
        <v>1442</v>
      </c>
      <c r="Q1459">
        <f t="shared" si="182"/>
        <v>0.60707547169811316</v>
      </c>
      <c r="R1459" s="16">
        <f t="shared" si="183"/>
        <v>1206875.4682977311</v>
      </c>
    </row>
    <row r="1460" spans="1:18" x14ac:dyDescent="0.3">
      <c r="A1460" t="s">
        <v>251</v>
      </c>
      <c r="B1460">
        <v>2017</v>
      </c>
      <c r="C1460" s="1">
        <v>750000</v>
      </c>
      <c r="D1460">
        <v>32077</v>
      </c>
      <c r="E1460" t="s">
        <v>14</v>
      </c>
      <c r="F1460" t="s">
        <v>512</v>
      </c>
      <c r="G1460" t="s">
        <v>12</v>
      </c>
      <c r="H1460" t="s">
        <v>121</v>
      </c>
      <c r="I1460">
        <f t="shared" si="176"/>
        <v>2119</v>
      </c>
      <c r="J1460">
        <f t="shared" si="177"/>
        <v>9</v>
      </c>
      <c r="K1460" t="str">
        <f t="shared" si="178"/>
        <v>medium</v>
      </c>
      <c r="L1460" s="1">
        <f t="shared" si="179"/>
        <v>456839.08022652194</v>
      </c>
      <c r="M1460" cm="1">
        <f t="array" ref="M1460">SUM(COUNTIF(E1460:E5036,{"Petrol","Diesel","CNG","LPG","Electric"}))</f>
        <v>2119</v>
      </c>
      <c r="N1460">
        <f t="shared" si="180"/>
        <v>2119</v>
      </c>
      <c r="O1460" cm="1">
        <f t="array" ref="O1460">SUM(COUNTIF(F1460:F5036,{"Individual","Dealer","Trustmark Dealer"}))</f>
        <v>2119</v>
      </c>
      <c r="P1460">
        <f t="shared" si="181"/>
        <v>1442</v>
      </c>
      <c r="Q1460">
        <f t="shared" si="182"/>
        <v>0.6068900424728646</v>
      </c>
      <c r="R1460" s="16">
        <f t="shared" si="183"/>
        <v>1206562.7772605263</v>
      </c>
    </row>
    <row r="1461" spans="1:18" x14ac:dyDescent="0.3">
      <c r="A1461" t="s">
        <v>979</v>
      </c>
      <c r="B1461">
        <v>2018</v>
      </c>
      <c r="C1461" s="1">
        <v>850000</v>
      </c>
      <c r="D1461">
        <v>19107</v>
      </c>
      <c r="E1461" t="s">
        <v>10</v>
      </c>
      <c r="F1461" t="s">
        <v>512</v>
      </c>
      <c r="G1461" t="s">
        <v>12</v>
      </c>
      <c r="H1461" t="s">
        <v>121</v>
      </c>
      <c r="I1461">
        <f t="shared" si="176"/>
        <v>2118</v>
      </c>
      <c r="J1461">
        <f t="shared" si="177"/>
        <v>8</v>
      </c>
      <c r="K1461" t="str">
        <f t="shared" si="178"/>
        <v>medium</v>
      </c>
      <c r="L1461" s="1">
        <f t="shared" si="179"/>
        <v>456700.66619452316</v>
      </c>
      <c r="M1461" cm="1">
        <f t="array" ref="M1461">SUM(COUNTIF(E1461:E5037,{"Petrol","Diesel","CNG","LPG","Electric"}))</f>
        <v>2118</v>
      </c>
      <c r="N1461">
        <f t="shared" si="180"/>
        <v>2118</v>
      </c>
      <c r="O1461" cm="1">
        <f t="array" ref="O1461">SUM(COUNTIF(F1461:F5037,{"Individual","Dealer","Trustmark Dealer"}))</f>
        <v>2118</v>
      </c>
      <c r="P1461">
        <f t="shared" si="181"/>
        <v>1442</v>
      </c>
      <c r="Q1461">
        <f t="shared" si="182"/>
        <v>0.60670443814919739</v>
      </c>
      <c r="R1461" s="16">
        <f t="shared" si="183"/>
        <v>1206404.7147853167</v>
      </c>
    </row>
    <row r="1462" spans="1:18" x14ac:dyDescent="0.3">
      <c r="A1462" t="s">
        <v>294</v>
      </c>
      <c r="B1462">
        <v>2017</v>
      </c>
      <c r="C1462" s="1">
        <v>315000</v>
      </c>
      <c r="D1462">
        <v>18469</v>
      </c>
      <c r="E1462" t="s">
        <v>10</v>
      </c>
      <c r="F1462" t="s">
        <v>512</v>
      </c>
      <c r="G1462" t="s">
        <v>12</v>
      </c>
      <c r="H1462" t="s">
        <v>121</v>
      </c>
      <c r="I1462">
        <f t="shared" si="176"/>
        <v>2117</v>
      </c>
      <c r="J1462">
        <f t="shared" si="177"/>
        <v>9</v>
      </c>
      <c r="K1462" t="str">
        <f t="shared" si="178"/>
        <v>budget</v>
      </c>
      <c r="L1462" s="1">
        <f t="shared" si="179"/>
        <v>456514.88474256021</v>
      </c>
      <c r="M1462" cm="1">
        <f t="array" ref="M1462">SUM(COUNTIF(E1462:E5038,{"Petrol","Diesel","CNG","LPG","Electric"}))</f>
        <v>2117</v>
      </c>
      <c r="N1462">
        <f t="shared" si="180"/>
        <v>2117</v>
      </c>
      <c r="O1462" cm="1">
        <f t="array" ref="O1462">SUM(COUNTIF(F1462:F5038,{"Individual","Dealer","Trustmark Dealer"}))</f>
        <v>2117</v>
      </c>
      <c r="P1462">
        <f t="shared" si="181"/>
        <v>1442</v>
      </c>
      <c r="Q1462">
        <f t="shared" si="182"/>
        <v>0.60651865847897968</v>
      </c>
      <c r="R1462" s="16">
        <f t="shared" si="183"/>
        <v>1205893.1878887718</v>
      </c>
    </row>
    <row r="1463" spans="1:18" x14ac:dyDescent="0.3">
      <c r="A1463" t="s">
        <v>980</v>
      </c>
      <c r="B1463">
        <v>2015</v>
      </c>
      <c r="C1463" s="1">
        <v>415000</v>
      </c>
      <c r="D1463">
        <v>28217</v>
      </c>
      <c r="E1463" t="s">
        <v>10</v>
      </c>
      <c r="F1463" t="s">
        <v>512</v>
      </c>
      <c r="G1463" t="s">
        <v>12</v>
      </c>
      <c r="H1463" t="s">
        <v>121</v>
      </c>
      <c r="I1463">
        <f t="shared" si="176"/>
        <v>2116</v>
      </c>
      <c r="J1463">
        <f t="shared" si="177"/>
        <v>11</v>
      </c>
      <c r="K1463" t="str">
        <f t="shared" si="178"/>
        <v>budget</v>
      </c>
      <c r="L1463" s="1">
        <f t="shared" si="179"/>
        <v>456581.7632325142</v>
      </c>
      <c r="M1463" cm="1">
        <f t="array" ref="M1463">SUM(COUNTIF(E1463:E5039,{"Petrol","Diesel","CNG","LPG","Electric"}))</f>
        <v>2116</v>
      </c>
      <c r="N1463">
        <f t="shared" si="180"/>
        <v>2116</v>
      </c>
      <c r="O1463" cm="1">
        <f t="array" ref="O1463">SUM(COUNTIF(F1463:F5039,{"Individual","Dealer","Trustmark Dealer"}))</f>
        <v>2116</v>
      </c>
      <c r="P1463">
        <f t="shared" si="181"/>
        <v>1442</v>
      </c>
      <c r="Q1463">
        <f t="shared" si="182"/>
        <v>0.60633270321361055</v>
      </c>
      <c r="R1463" s="16">
        <f t="shared" si="183"/>
        <v>1205911.4000261624</v>
      </c>
    </row>
    <row r="1464" spans="1:18" x14ac:dyDescent="0.3">
      <c r="A1464" t="s">
        <v>981</v>
      </c>
      <c r="B1464">
        <v>2016</v>
      </c>
      <c r="C1464" s="1">
        <v>640000</v>
      </c>
      <c r="D1464">
        <v>72787</v>
      </c>
      <c r="E1464" t="s">
        <v>14</v>
      </c>
      <c r="F1464" t="s">
        <v>512</v>
      </c>
      <c r="G1464" t="s">
        <v>12</v>
      </c>
      <c r="H1464" t="s">
        <v>121</v>
      </c>
      <c r="I1464">
        <f t="shared" si="176"/>
        <v>2115</v>
      </c>
      <c r="J1464">
        <f t="shared" si="177"/>
        <v>10</v>
      </c>
      <c r="K1464" t="str">
        <f t="shared" si="178"/>
        <v>medium</v>
      </c>
      <c r="L1464" s="1">
        <f t="shared" si="179"/>
        <v>456601.42364066193</v>
      </c>
      <c r="M1464" cm="1">
        <f t="array" ref="M1464">SUM(COUNTIF(E1464:E5040,{"Petrol","Diesel","CNG","LPG","Electric"}))</f>
        <v>2115</v>
      </c>
      <c r="N1464">
        <f t="shared" si="180"/>
        <v>2115</v>
      </c>
      <c r="O1464" cm="1">
        <f t="array" ref="O1464">SUM(COUNTIF(F1464:F5040,{"Individual","Dealer","Trustmark Dealer"}))</f>
        <v>2115</v>
      </c>
      <c r="P1464">
        <f t="shared" si="181"/>
        <v>1441</v>
      </c>
      <c r="Q1464">
        <f t="shared" si="182"/>
        <v>0.6061465721040189</v>
      </c>
      <c r="R1464" s="16">
        <f t="shared" si="183"/>
        <v>1205830.3434686917</v>
      </c>
    </row>
    <row r="1465" spans="1:18" x14ac:dyDescent="0.3">
      <c r="A1465" t="s">
        <v>982</v>
      </c>
      <c r="B1465">
        <v>2017</v>
      </c>
      <c r="C1465" s="1">
        <v>780000</v>
      </c>
      <c r="D1465">
        <v>31063</v>
      </c>
      <c r="E1465" t="s">
        <v>10</v>
      </c>
      <c r="F1465" t="s">
        <v>512</v>
      </c>
      <c r="G1465" t="s">
        <v>12</v>
      </c>
      <c r="H1465" t="s">
        <v>121</v>
      </c>
      <c r="I1465">
        <f t="shared" si="176"/>
        <v>2114</v>
      </c>
      <c r="J1465">
        <f t="shared" si="177"/>
        <v>9</v>
      </c>
      <c r="K1465" t="str">
        <f t="shared" si="178"/>
        <v>medium</v>
      </c>
      <c r="L1465" s="1">
        <f t="shared" si="179"/>
        <v>456514.6693472091</v>
      </c>
      <c r="M1465" cm="1">
        <f t="array" ref="M1465">SUM(COUNTIF(E1465:E5041,{"Petrol","Diesel","CNG","LPG","Electric"}))</f>
        <v>2114</v>
      </c>
      <c r="N1465">
        <f t="shared" si="180"/>
        <v>2114</v>
      </c>
      <c r="O1465" cm="1">
        <f t="array" ref="O1465">SUM(COUNTIF(F1465:F5041,{"Individual","Dealer","Trustmark Dealer"}))</f>
        <v>2114</v>
      </c>
      <c r="P1465">
        <f t="shared" si="181"/>
        <v>1441</v>
      </c>
      <c r="Q1465">
        <f t="shared" si="182"/>
        <v>0.60596026490066224</v>
      </c>
      <c r="R1465" s="16">
        <f t="shared" si="183"/>
        <v>1205775.173934429</v>
      </c>
    </row>
    <row r="1466" spans="1:18" x14ac:dyDescent="0.3">
      <c r="A1466" t="s">
        <v>530</v>
      </c>
      <c r="B1466">
        <v>2017</v>
      </c>
      <c r="C1466" s="1">
        <v>2595000</v>
      </c>
      <c r="D1466">
        <v>79641</v>
      </c>
      <c r="E1466" t="s">
        <v>14</v>
      </c>
      <c r="F1466" t="s">
        <v>512</v>
      </c>
      <c r="G1466" t="s">
        <v>19</v>
      </c>
      <c r="H1466" t="s">
        <v>121</v>
      </c>
      <c r="I1466">
        <f t="shared" si="176"/>
        <v>2113</v>
      </c>
      <c r="J1466">
        <f t="shared" si="177"/>
        <v>9</v>
      </c>
      <c r="K1466" t="str">
        <f t="shared" si="178"/>
        <v>premimum</v>
      </c>
      <c r="L1466" s="1">
        <f t="shared" si="179"/>
        <v>456361.57643161382</v>
      </c>
      <c r="M1466" cm="1">
        <f t="array" ref="M1466">SUM(COUNTIF(E1466:E5042,{"Petrol","Diesel","CNG","LPG","Electric"}))</f>
        <v>2113</v>
      </c>
      <c r="N1466">
        <f t="shared" si="180"/>
        <v>2113</v>
      </c>
      <c r="O1466" cm="1">
        <f t="array" ref="O1466">SUM(COUNTIF(F1466:F5042,{"Individual","Dealer","Trustmark Dealer"}))</f>
        <v>2113</v>
      </c>
      <c r="P1466">
        <f t="shared" si="181"/>
        <v>1441</v>
      </c>
      <c r="Q1466">
        <f t="shared" si="182"/>
        <v>0.60577378135352578</v>
      </c>
      <c r="R1466" s="16">
        <f t="shared" si="183"/>
        <v>1205331.1331690906</v>
      </c>
    </row>
    <row r="1467" spans="1:18" x14ac:dyDescent="0.3">
      <c r="A1467" t="s">
        <v>231</v>
      </c>
      <c r="B1467">
        <v>2015</v>
      </c>
      <c r="C1467" s="1">
        <v>850000</v>
      </c>
      <c r="D1467">
        <v>58692</v>
      </c>
      <c r="E1467" t="s">
        <v>14</v>
      </c>
      <c r="F1467" t="s">
        <v>512</v>
      </c>
      <c r="G1467" t="s">
        <v>12</v>
      </c>
      <c r="H1467" t="s">
        <v>121</v>
      </c>
      <c r="I1467">
        <f t="shared" si="176"/>
        <v>2112</v>
      </c>
      <c r="J1467">
        <f t="shared" si="177"/>
        <v>11</v>
      </c>
      <c r="K1467" t="str">
        <f t="shared" si="178"/>
        <v>medium</v>
      </c>
      <c r="L1467" s="1">
        <f t="shared" si="179"/>
        <v>455348.96354166669</v>
      </c>
      <c r="M1467" cm="1">
        <f t="array" ref="M1467">SUM(COUNTIF(E1467:E5043,{"Petrol","Diesel","CNG","LPG","Electric"}))</f>
        <v>2112</v>
      </c>
      <c r="N1467">
        <f t="shared" si="180"/>
        <v>2112</v>
      </c>
      <c r="O1467" cm="1">
        <f t="array" ref="O1467">SUM(COUNTIF(F1467:F5043,{"Individual","Dealer","Trustmark Dealer"}))</f>
        <v>2112</v>
      </c>
      <c r="P1467">
        <f t="shared" si="181"/>
        <v>1441</v>
      </c>
      <c r="Q1467">
        <f t="shared" si="182"/>
        <v>0.60558712121212122</v>
      </c>
      <c r="R1467" s="16">
        <f t="shared" si="183"/>
        <v>1203440.179278895</v>
      </c>
    </row>
    <row r="1468" spans="1:18" x14ac:dyDescent="0.3">
      <c r="A1468" t="s">
        <v>231</v>
      </c>
      <c r="B1468">
        <v>2015</v>
      </c>
      <c r="C1468" s="1">
        <v>900000</v>
      </c>
      <c r="D1468">
        <v>54784</v>
      </c>
      <c r="E1468" t="s">
        <v>14</v>
      </c>
      <c r="F1468" t="s">
        <v>512</v>
      </c>
      <c r="G1468" t="s">
        <v>12</v>
      </c>
      <c r="H1468" t="s">
        <v>121</v>
      </c>
      <c r="I1468">
        <f t="shared" si="176"/>
        <v>2111</v>
      </c>
      <c r="J1468">
        <f t="shared" si="177"/>
        <v>11</v>
      </c>
      <c r="K1468" t="str">
        <f t="shared" si="178"/>
        <v>medium</v>
      </c>
      <c r="L1468" s="1">
        <f t="shared" si="179"/>
        <v>455162.01373756514</v>
      </c>
      <c r="M1468" cm="1">
        <f t="array" ref="M1468">SUM(COUNTIF(E1468:E5044,{"Petrol","Diesel","CNG","LPG","Electric"}))</f>
        <v>2111</v>
      </c>
      <c r="N1468">
        <f t="shared" si="180"/>
        <v>2111</v>
      </c>
      <c r="O1468" cm="1">
        <f t="array" ref="O1468">SUM(COUNTIF(F1468:F5044,{"Individual","Dealer","Trustmark Dealer"}))</f>
        <v>2111</v>
      </c>
      <c r="P1468">
        <f t="shared" si="181"/>
        <v>1440</v>
      </c>
      <c r="Q1468">
        <f t="shared" si="182"/>
        <v>0.60540028422548553</v>
      </c>
      <c r="R1468" s="16">
        <f t="shared" si="183"/>
        <v>1203185.7085580791</v>
      </c>
    </row>
    <row r="1469" spans="1:18" x14ac:dyDescent="0.3">
      <c r="A1469" t="s">
        <v>983</v>
      </c>
      <c r="B1469">
        <v>2016</v>
      </c>
      <c r="C1469" s="1">
        <v>1150000</v>
      </c>
      <c r="D1469">
        <v>64156</v>
      </c>
      <c r="E1469" t="s">
        <v>10</v>
      </c>
      <c r="F1469" t="s">
        <v>512</v>
      </c>
      <c r="G1469" t="s">
        <v>12</v>
      </c>
      <c r="H1469" t="s">
        <v>121</v>
      </c>
      <c r="I1469">
        <f t="shared" si="176"/>
        <v>2110</v>
      </c>
      <c r="J1469">
        <f t="shared" si="177"/>
        <v>10</v>
      </c>
      <c r="K1469" t="str">
        <f t="shared" si="178"/>
        <v>premimum</v>
      </c>
      <c r="L1469" s="1">
        <f t="shared" si="179"/>
        <v>454951.19004739338</v>
      </c>
      <c r="M1469" cm="1">
        <f t="array" ref="M1469">SUM(COUNTIF(E1469:E5045,{"Petrol","Diesel","CNG","LPG","Electric"}))</f>
        <v>2110</v>
      </c>
      <c r="N1469">
        <f t="shared" si="180"/>
        <v>2110</v>
      </c>
      <c r="O1469" cm="1">
        <f t="array" ref="O1469">SUM(COUNTIF(F1469:F5045,{"Individual","Dealer","Trustmark Dealer"}))</f>
        <v>2110</v>
      </c>
      <c r="P1469">
        <f t="shared" si="181"/>
        <v>1439</v>
      </c>
      <c r="Q1469">
        <f t="shared" si="182"/>
        <v>0.60521327014218007</v>
      </c>
      <c r="R1469" s="16">
        <f t="shared" si="183"/>
        <v>1202883.7223702434</v>
      </c>
    </row>
    <row r="1470" spans="1:18" x14ac:dyDescent="0.3">
      <c r="A1470" t="s">
        <v>984</v>
      </c>
      <c r="B1470">
        <v>2007</v>
      </c>
      <c r="C1470" s="1">
        <v>75000</v>
      </c>
      <c r="D1470">
        <v>54000</v>
      </c>
      <c r="E1470" t="s">
        <v>10</v>
      </c>
      <c r="F1470" t="s">
        <v>25</v>
      </c>
      <c r="G1470" t="s">
        <v>12</v>
      </c>
      <c r="H1470" t="s">
        <v>121</v>
      </c>
      <c r="I1470">
        <f t="shared" si="176"/>
        <v>2109</v>
      </c>
      <c r="J1470">
        <f t="shared" si="177"/>
        <v>19</v>
      </c>
      <c r="K1470" t="str">
        <f t="shared" si="178"/>
        <v>budget</v>
      </c>
      <c r="L1470" s="1">
        <f t="shared" si="179"/>
        <v>454621.6268373637</v>
      </c>
      <c r="M1470" cm="1">
        <f t="array" ref="M1470">SUM(COUNTIF(E1470:E5046,{"Petrol","Diesel","CNG","LPG","Electric"}))</f>
        <v>2109</v>
      </c>
      <c r="N1470">
        <f t="shared" si="180"/>
        <v>2109</v>
      </c>
      <c r="O1470" cm="1">
        <f t="array" ref="O1470">SUM(COUNTIF(F1470:F5046,{"Individual","Dealer","Trustmark Dealer"}))</f>
        <v>2109</v>
      </c>
      <c r="P1470">
        <f t="shared" si="181"/>
        <v>1439</v>
      </c>
      <c r="Q1470">
        <f t="shared" si="182"/>
        <v>0.60502607871028924</v>
      </c>
      <c r="R1470" s="16">
        <f t="shared" si="183"/>
        <v>1202070.6387377102</v>
      </c>
    </row>
    <row r="1471" spans="1:18" x14ac:dyDescent="0.3">
      <c r="A1471" t="s">
        <v>985</v>
      </c>
      <c r="B1471">
        <v>2012</v>
      </c>
      <c r="C1471" s="1">
        <v>215000</v>
      </c>
      <c r="D1471">
        <v>97000</v>
      </c>
      <c r="E1471" t="s">
        <v>14</v>
      </c>
      <c r="F1471" t="s">
        <v>25</v>
      </c>
      <c r="G1471" t="s">
        <v>12</v>
      </c>
      <c r="H1471" t="s">
        <v>121</v>
      </c>
      <c r="I1471">
        <f t="shared" si="176"/>
        <v>2108</v>
      </c>
      <c r="J1471">
        <f t="shared" si="177"/>
        <v>14</v>
      </c>
      <c r="K1471" t="str">
        <f t="shared" si="178"/>
        <v>budget</v>
      </c>
      <c r="L1471" s="1">
        <f t="shared" si="179"/>
        <v>454801.71299810248</v>
      </c>
      <c r="M1471" cm="1">
        <f t="array" ref="M1471">SUM(COUNTIF(E1471:E5047,{"Petrol","Diesel","CNG","LPG","Electric"}))</f>
        <v>2108</v>
      </c>
      <c r="N1471">
        <f t="shared" si="180"/>
        <v>2108</v>
      </c>
      <c r="O1471" cm="1">
        <f t="array" ref="O1471">SUM(COUNTIF(F1471:F5047,{"Individual","Dealer","Trustmark Dealer"}))</f>
        <v>2108</v>
      </c>
      <c r="P1471">
        <f t="shared" si="181"/>
        <v>1438</v>
      </c>
      <c r="Q1471">
        <f t="shared" si="182"/>
        <v>0.60483870967741937</v>
      </c>
      <c r="R1471" s="16">
        <f t="shared" si="183"/>
        <v>1202326.6525481401</v>
      </c>
    </row>
    <row r="1472" spans="1:18" x14ac:dyDescent="0.3">
      <c r="A1472" t="s">
        <v>986</v>
      </c>
      <c r="B1472">
        <v>2009</v>
      </c>
      <c r="C1472" s="1">
        <v>130000</v>
      </c>
      <c r="D1472">
        <v>120000</v>
      </c>
      <c r="E1472" t="s">
        <v>10</v>
      </c>
      <c r="F1472" t="s">
        <v>25</v>
      </c>
      <c r="G1472" t="s">
        <v>19</v>
      </c>
      <c r="H1472" t="s">
        <v>126</v>
      </c>
      <c r="I1472">
        <f t="shared" si="176"/>
        <v>2107</v>
      </c>
      <c r="J1472">
        <f t="shared" si="177"/>
        <v>17</v>
      </c>
      <c r="K1472" t="str">
        <f t="shared" si="178"/>
        <v>budget</v>
      </c>
      <c r="L1472" s="1">
        <f t="shared" si="179"/>
        <v>454915.52491694351</v>
      </c>
      <c r="M1472" cm="1">
        <f t="array" ref="M1472">SUM(COUNTIF(E1472:E5048,{"Petrol","Diesel","CNG","LPG","Electric"}))</f>
        <v>2107</v>
      </c>
      <c r="N1472">
        <f t="shared" si="180"/>
        <v>2107</v>
      </c>
      <c r="O1472" cm="1">
        <f t="array" ref="O1472">SUM(COUNTIF(F1472:F5048,{"Individual","Dealer","Trustmark Dealer"}))</f>
        <v>2107</v>
      </c>
      <c r="P1472">
        <f t="shared" si="181"/>
        <v>1437</v>
      </c>
      <c r="Q1472">
        <f t="shared" si="182"/>
        <v>0.60465116279069764</v>
      </c>
      <c r="R1472" s="16">
        <f t="shared" si="183"/>
        <v>1202669.1070642823</v>
      </c>
    </row>
    <row r="1473" spans="1:18" x14ac:dyDescent="0.3">
      <c r="A1473" t="s">
        <v>950</v>
      </c>
      <c r="B1473">
        <v>2019</v>
      </c>
      <c r="C1473" s="1">
        <v>400000</v>
      </c>
      <c r="D1473">
        <v>16000</v>
      </c>
      <c r="E1473" t="s">
        <v>10</v>
      </c>
      <c r="F1473" t="s">
        <v>25</v>
      </c>
      <c r="G1473" t="s">
        <v>19</v>
      </c>
      <c r="H1473" t="s">
        <v>121</v>
      </c>
      <c r="I1473">
        <f t="shared" si="176"/>
        <v>2106</v>
      </c>
      <c r="J1473">
        <f t="shared" si="177"/>
        <v>7</v>
      </c>
      <c r="K1473" t="str">
        <f t="shared" si="178"/>
        <v>budget</v>
      </c>
      <c r="L1473" s="1">
        <f t="shared" si="179"/>
        <v>455069.80579297245</v>
      </c>
      <c r="M1473" cm="1">
        <f t="array" ref="M1473">SUM(COUNTIF(E1473:E5049,{"Petrol","Diesel","CNG","LPG","Electric"}))</f>
        <v>2106</v>
      </c>
      <c r="N1473">
        <f t="shared" si="180"/>
        <v>2106</v>
      </c>
      <c r="O1473" cm="1">
        <f t="array" ref="O1473">SUM(COUNTIF(F1473:F5049,{"Individual","Dealer","Trustmark Dealer"}))</f>
        <v>2106</v>
      </c>
      <c r="P1473">
        <f t="shared" si="181"/>
        <v>1436</v>
      </c>
      <c r="Q1473">
        <f t="shared" si="182"/>
        <v>0.60493827160493829</v>
      </c>
      <c r="R1473" s="16">
        <f t="shared" si="183"/>
        <v>1202870.7958773253</v>
      </c>
    </row>
    <row r="1474" spans="1:18" x14ac:dyDescent="0.3">
      <c r="A1474" t="s">
        <v>987</v>
      </c>
      <c r="B1474">
        <v>2019</v>
      </c>
      <c r="C1474" s="1">
        <v>550000</v>
      </c>
      <c r="D1474">
        <v>60000</v>
      </c>
      <c r="E1474" t="s">
        <v>10</v>
      </c>
      <c r="F1474" t="s">
        <v>25</v>
      </c>
      <c r="G1474" t="s">
        <v>19</v>
      </c>
      <c r="H1474" t="s">
        <v>121</v>
      </c>
      <c r="I1474">
        <f t="shared" ref="I1474:I1537" si="184">COUNTA(A1474:A5050)</f>
        <v>2105</v>
      </c>
      <c r="J1474">
        <f t="shared" ref="J1474:J1537" si="185">2026-B1474</f>
        <v>7</v>
      </c>
      <c r="K1474" t="str">
        <f t="shared" ref="K1474:K1537" si="186">IF(C1474&lt;=500000,"budget",IF(C1474&lt;=1000000,"medium","premimum"))</f>
        <v>medium</v>
      </c>
      <c r="L1474" s="1">
        <f t="shared" ref="L1474:L1537" si="187">AVERAGE(C1474:C5050)</f>
        <v>455095.96722090262</v>
      </c>
      <c r="M1474" cm="1">
        <f t="array" ref="M1474">SUM(COUNTIF(E1474:E5050,{"Petrol","Diesel","CNG","LPG","Electric"}))</f>
        <v>2105</v>
      </c>
      <c r="N1474">
        <f t="shared" ref="N1474:N1537" si="188">COUNTIF(G1474:G5050,"Automatic")
 +COUNTIF(G1474:G5050,"Manual")</f>
        <v>2105</v>
      </c>
      <c r="O1474" cm="1">
        <f t="array" ref="O1474">SUM(COUNTIF(F1474:F5050,{"Individual","Dealer","Trustmark Dealer"}))</f>
        <v>2105</v>
      </c>
      <c r="P1474">
        <f t="shared" ref="P1474:P1537" si="189">COUNTIF(J1474:J5050,"&gt;10")</f>
        <v>1436</v>
      </c>
      <c r="Q1474">
        <f t="shared" ref="Q1474:Q1537" si="190">COUNTIF(H1474:H5050,"First Owner")/COUNTA(H1474:H5050)</f>
        <v>0.60475059382422802</v>
      </c>
      <c r="R1474" s="16">
        <f t="shared" ref="R1474:R1537" si="191">AVERAGEIF(E1474:E5050,"Petrol",C1474:C5050) + AVERAGEIF(E1474:E5050,"Diesel",C1474:C5050) + AVERAGEIF(E1474:E5050,"CNG",C1474:C5050)</f>
        <v>1202803.4261850051</v>
      </c>
    </row>
    <row r="1475" spans="1:18" x14ac:dyDescent="0.3">
      <c r="A1475" t="s">
        <v>266</v>
      </c>
      <c r="B1475">
        <v>2016</v>
      </c>
      <c r="C1475" s="1">
        <v>245000</v>
      </c>
      <c r="D1475">
        <v>52000</v>
      </c>
      <c r="E1475" t="s">
        <v>10</v>
      </c>
      <c r="F1475" t="s">
        <v>11</v>
      </c>
      <c r="G1475" t="s">
        <v>12</v>
      </c>
      <c r="H1475" t="s">
        <v>121</v>
      </c>
      <c r="I1475">
        <f t="shared" si="184"/>
        <v>2104</v>
      </c>
      <c r="J1475">
        <f t="shared" si="185"/>
        <v>10</v>
      </c>
      <c r="K1475" t="str">
        <f t="shared" si="186"/>
        <v>budget</v>
      </c>
      <c r="L1475" s="1">
        <f t="shared" si="187"/>
        <v>455050.86074144486</v>
      </c>
      <c r="M1475" cm="1">
        <f t="array" ref="M1475">SUM(COUNTIF(E1475:E5051,{"Petrol","Diesel","CNG","LPG","Electric"}))</f>
        <v>2104</v>
      </c>
      <c r="N1475">
        <f t="shared" si="188"/>
        <v>2104</v>
      </c>
      <c r="O1475" cm="1">
        <f t="array" ref="O1475">SUM(COUNTIF(F1475:F5051,{"Individual","Dealer","Trustmark Dealer"}))</f>
        <v>2104</v>
      </c>
      <c r="P1475">
        <f t="shared" si="189"/>
        <v>1436</v>
      </c>
      <c r="Q1475">
        <f t="shared" si="190"/>
        <v>0.6045627376425855</v>
      </c>
      <c r="R1475" s="16">
        <f t="shared" si="191"/>
        <v>1202586.0717380547</v>
      </c>
    </row>
    <row r="1476" spans="1:18" x14ac:dyDescent="0.3">
      <c r="A1476" t="s">
        <v>267</v>
      </c>
      <c r="B1476">
        <v>2010</v>
      </c>
      <c r="C1476" s="1">
        <v>320000</v>
      </c>
      <c r="D1476">
        <v>110000</v>
      </c>
      <c r="E1476" t="s">
        <v>14</v>
      </c>
      <c r="F1476" t="s">
        <v>25</v>
      </c>
      <c r="G1476" t="s">
        <v>12</v>
      </c>
      <c r="H1476" t="s">
        <v>151</v>
      </c>
      <c r="I1476">
        <f t="shared" si="184"/>
        <v>2103</v>
      </c>
      <c r="J1476">
        <f t="shared" si="185"/>
        <v>16</v>
      </c>
      <c r="K1476" t="str">
        <f t="shared" si="186"/>
        <v>budget</v>
      </c>
      <c r="L1476" s="1">
        <f t="shared" si="187"/>
        <v>455150.74227294343</v>
      </c>
      <c r="M1476" cm="1">
        <f t="array" ref="M1476">SUM(COUNTIF(E1476:E5052,{"Petrol","Diesel","CNG","LPG","Electric"}))</f>
        <v>2103</v>
      </c>
      <c r="N1476">
        <f t="shared" si="188"/>
        <v>2103</v>
      </c>
      <c r="O1476" cm="1">
        <f t="array" ref="O1476">SUM(COUNTIF(F1476:F5052,{"Individual","Dealer","Trustmark Dealer"}))</f>
        <v>2103</v>
      </c>
      <c r="P1476">
        <f t="shared" si="189"/>
        <v>1436</v>
      </c>
      <c r="Q1476">
        <f t="shared" si="190"/>
        <v>0.60437470280551597</v>
      </c>
      <c r="R1476" s="16">
        <f t="shared" si="191"/>
        <v>1202673.2825822106</v>
      </c>
    </row>
    <row r="1477" spans="1:18" x14ac:dyDescent="0.3">
      <c r="A1477" t="s">
        <v>988</v>
      </c>
      <c r="B1477">
        <v>2016</v>
      </c>
      <c r="C1477" s="1">
        <v>730000</v>
      </c>
      <c r="D1477">
        <v>60000</v>
      </c>
      <c r="E1477" t="s">
        <v>14</v>
      </c>
      <c r="F1477" t="s">
        <v>25</v>
      </c>
      <c r="G1477" t="s">
        <v>19</v>
      </c>
      <c r="H1477" t="s">
        <v>126</v>
      </c>
      <c r="I1477">
        <f t="shared" si="184"/>
        <v>2102</v>
      </c>
      <c r="J1477">
        <f t="shared" si="185"/>
        <v>10</v>
      </c>
      <c r="K1477" t="str">
        <f t="shared" si="186"/>
        <v>medium</v>
      </c>
      <c r="L1477" s="1">
        <f t="shared" si="187"/>
        <v>455215.03853472881</v>
      </c>
      <c r="M1477" cm="1">
        <f t="array" ref="M1477">SUM(COUNTIF(E1477:E5053,{"Petrol","Diesel","CNG","LPG","Electric"}))</f>
        <v>2102</v>
      </c>
      <c r="N1477">
        <f t="shared" si="188"/>
        <v>2102</v>
      </c>
      <c r="O1477" cm="1">
        <f t="array" ref="O1477">SUM(COUNTIF(F1477:F5053,{"Individual","Dealer","Trustmark Dealer"}))</f>
        <v>2102</v>
      </c>
      <c r="P1477">
        <f t="shared" si="189"/>
        <v>1435</v>
      </c>
      <c r="Q1477">
        <f t="shared" si="190"/>
        <v>0.6046622264509991</v>
      </c>
      <c r="R1477" s="16">
        <f t="shared" si="191"/>
        <v>1202917.4193877329</v>
      </c>
    </row>
    <row r="1478" spans="1:18" x14ac:dyDescent="0.3">
      <c r="A1478" t="s">
        <v>989</v>
      </c>
      <c r="B1478">
        <v>2005</v>
      </c>
      <c r="C1478" s="1">
        <v>120000</v>
      </c>
      <c r="D1478">
        <v>100000</v>
      </c>
      <c r="E1478" t="s">
        <v>10</v>
      </c>
      <c r="F1478" t="s">
        <v>25</v>
      </c>
      <c r="G1478" t="s">
        <v>12</v>
      </c>
      <c r="H1478" t="s">
        <v>154</v>
      </c>
      <c r="I1478">
        <f t="shared" si="184"/>
        <v>2101</v>
      </c>
      <c r="J1478">
        <f t="shared" si="185"/>
        <v>21</v>
      </c>
      <c r="K1478" t="str">
        <f t="shared" si="186"/>
        <v>budget</v>
      </c>
      <c r="L1478" s="1">
        <f t="shared" si="187"/>
        <v>455084.25083293667</v>
      </c>
      <c r="M1478" cm="1">
        <f t="array" ref="M1478">SUM(COUNTIF(E1478:E5054,{"Petrol","Diesel","CNG","LPG","Electric"}))</f>
        <v>2101</v>
      </c>
      <c r="N1478">
        <f t="shared" si="188"/>
        <v>2101</v>
      </c>
      <c r="O1478" cm="1">
        <f t="array" ref="O1478">SUM(COUNTIF(F1478:F5054,{"Individual","Dealer","Trustmark Dealer"}))</f>
        <v>2101</v>
      </c>
      <c r="P1478">
        <f t="shared" si="189"/>
        <v>1435</v>
      </c>
      <c r="Q1478">
        <f t="shared" si="190"/>
        <v>0.60495002379819129</v>
      </c>
      <c r="R1478" s="16">
        <f t="shared" si="191"/>
        <v>1202775.2243759071</v>
      </c>
    </row>
    <row r="1479" spans="1:18" x14ac:dyDescent="0.3">
      <c r="A1479" t="s">
        <v>990</v>
      </c>
      <c r="B1479">
        <v>2017</v>
      </c>
      <c r="C1479" s="1">
        <v>950000</v>
      </c>
      <c r="D1479">
        <v>35000</v>
      </c>
      <c r="E1479" t="s">
        <v>10</v>
      </c>
      <c r="F1479" t="s">
        <v>25</v>
      </c>
      <c r="G1479" t="s">
        <v>12</v>
      </c>
      <c r="H1479" t="s">
        <v>121</v>
      </c>
      <c r="I1479">
        <f t="shared" si="184"/>
        <v>2100</v>
      </c>
      <c r="J1479">
        <f t="shared" si="185"/>
        <v>9</v>
      </c>
      <c r="K1479" t="str">
        <f t="shared" si="186"/>
        <v>medium</v>
      </c>
      <c r="L1479" s="1">
        <f t="shared" si="187"/>
        <v>455243.81476190477</v>
      </c>
      <c r="M1479" cm="1">
        <f t="array" ref="M1479">SUM(COUNTIF(E1479:E5055,{"Petrol","Diesel","CNG","LPG","Electric"}))</f>
        <v>2100</v>
      </c>
      <c r="N1479">
        <f t="shared" si="188"/>
        <v>2100</v>
      </c>
      <c r="O1479" cm="1">
        <f t="array" ref="O1479">SUM(COUNTIF(F1479:F5055,{"Individual","Dealer","Trustmark Dealer"}))</f>
        <v>2100</v>
      </c>
      <c r="P1479">
        <f t="shared" si="189"/>
        <v>1434</v>
      </c>
      <c r="Q1479">
        <f t="shared" si="190"/>
        <v>0.60523809523809524</v>
      </c>
      <c r="R1479" s="16">
        <f t="shared" si="191"/>
        <v>1202987.7349414728</v>
      </c>
    </row>
    <row r="1480" spans="1:18" x14ac:dyDescent="0.3">
      <c r="A1480" t="s">
        <v>159</v>
      </c>
      <c r="B1480">
        <v>2017</v>
      </c>
      <c r="C1480" s="1">
        <v>350000</v>
      </c>
      <c r="D1480">
        <v>48000</v>
      </c>
      <c r="E1480" t="s">
        <v>10</v>
      </c>
      <c r="F1480" t="s">
        <v>25</v>
      </c>
      <c r="G1480" t="s">
        <v>12</v>
      </c>
      <c r="H1480" t="s">
        <v>154</v>
      </c>
      <c r="I1480">
        <f t="shared" si="184"/>
        <v>2099</v>
      </c>
      <c r="J1480">
        <f t="shared" si="185"/>
        <v>9</v>
      </c>
      <c r="K1480" t="str">
        <f t="shared" si="186"/>
        <v>budget</v>
      </c>
      <c r="L1480" s="1">
        <f t="shared" si="187"/>
        <v>455008.10433539783</v>
      </c>
      <c r="M1480" cm="1">
        <f t="array" ref="M1480">SUM(COUNTIF(E1480:E5056,{"Petrol","Diesel","CNG","LPG","Electric"}))</f>
        <v>2099</v>
      </c>
      <c r="N1480">
        <f t="shared" si="188"/>
        <v>2099</v>
      </c>
      <c r="O1480" cm="1">
        <f t="array" ref="O1480">SUM(COUNTIF(F1480:F5056,{"Individual","Dealer","Trustmark Dealer"}))</f>
        <v>2099</v>
      </c>
      <c r="P1480">
        <f t="shared" si="189"/>
        <v>1434</v>
      </c>
      <c r="Q1480">
        <f t="shared" si="190"/>
        <v>0.60505002382086703</v>
      </c>
      <c r="R1480" s="16">
        <f t="shared" si="191"/>
        <v>1202369.0080532618</v>
      </c>
    </row>
    <row r="1481" spans="1:18" x14ac:dyDescent="0.3">
      <c r="A1481" t="s">
        <v>991</v>
      </c>
      <c r="B1481">
        <v>2005</v>
      </c>
      <c r="C1481" s="1">
        <v>100000</v>
      </c>
      <c r="D1481">
        <v>20000</v>
      </c>
      <c r="E1481" t="s">
        <v>10</v>
      </c>
      <c r="F1481" t="s">
        <v>25</v>
      </c>
      <c r="G1481" t="s">
        <v>12</v>
      </c>
      <c r="H1481" t="s">
        <v>126</v>
      </c>
      <c r="I1481">
        <f t="shared" si="184"/>
        <v>2098</v>
      </c>
      <c r="J1481">
        <f t="shared" si="185"/>
        <v>21</v>
      </c>
      <c r="K1481" t="str">
        <f t="shared" si="186"/>
        <v>budget</v>
      </c>
      <c r="L1481" s="1">
        <f t="shared" si="187"/>
        <v>455058.15586272639</v>
      </c>
      <c r="M1481" cm="1">
        <f t="array" ref="M1481">SUM(COUNTIF(E1481:E5057,{"Petrol","Diesel","CNG","LPG","Electric"}))</f>
        <v>2098</v>
      </c>
      <c r="N1481">
        <f t="shared" si="188"/>
        <v>2098</v>
      </c>
      <c r="O1481" cm="1">
        <f t="array" ref="O1481">SUM(COUNTIF(F1481:F5057,{"Individual","Dealer","Trustmark Dealer"}))</f>
        <v>2098</v>
      </c>
      <c r="P1481">
        <f t="shared" si="189"/>
        <v>1434</v>
      </c>
      <c r="Q1481">
        <f t="shared" si="190"/>
        <v>0.60533841754051476</v>
      </c>
      <c r="R1481" s="16">
        <f t="shared" si="191"/>
        <v>1202350.8454039914</v>
      </c>
    </row>
    <row r="1482" spans="1:18" x14ac:dyDescent="0.3">
      <c r="A1482" t="s">
        <v>159</v>
      </c>
      <c r="B1482">
        <v>2017</v>
      </c>
      <c r="C1482" s="1">
        <v>350000</v>
      </c>
      <c r="D1482">
        <v>30000</v>
      </c>
      <c r="E1482" t="s">
        <v>10</v>
      </c>
      <c r="F1482" t="s">
        <v>25</v>
      </c>
      <c r="G1482" t="s">
        <v>12</v>
      </c>
      <c r="H1482" t="s">
        <v>121</v>
      </c>
      <c r="I1482">
        <f t="shared" si="184"/>
        <v>2097</v>
      </c>
      <c r="J1482">
        <f t="shared" si="185"/>
        <v>9</v>
      </c>
      <c r="K1482" t="str">
        <f t="shared" si="186"/>
        <v>budget</v>
      </c>
      <c r="L1482" s="1">
        <f t="shared" si="187"/>
        <v>455227.47305674775</v>
      </c>
      <c r="M1482" cm="1">
        <f t="array" ref="M1482">SUM(COUNTIF(E1482:E5058,{"Petrol","Diesel","CNG","LPG","Electric"}))</f>
        <v>2097</v>
      </c>
      <c r="N1482">
        <f t="shared" si="188"/>
        <v>2097</v>
      </c>
      <c r="O1482" cm="1">
        <f t="array" ref="O1482">SUM(COUNTIF(F1482:F5058,{"Individual","Dealer","Trustmark Dealer"}))</f>
        <v>2097</v>
      </c>
      <c r="P1482">
        <f t="shared" si="189"/>
        <v>1433</v>
      </c>
      <c r="Q1482">
        <f t="shared" si="190"/>
        <v>0.60562708631378159</v>
      </c>
      <c r="R1482" s="16">
        <f t="shared" si="191"/>
        <v>1202583.650299602</v>
      </c>
    </row>
    <row r="1483" spans="1:18" x14ac:dyDescent="0.3">
      <c r="A1483" t="s">
        <v>785</v>
      </c>
      <c r="B1483">
        <v>2005</v>
      </c>
      <c r="C1483" s="1">
        <v>80000</v>
      </c>
      <c r="D1483">
        <v>40000</v>
      </c>
      <c r="E1483" t="s">
        <v>10</v>
      </c>
      <c r="F1483" t="s">
        <v>25</v>
      </c>
      <c r="G1483" t="s">
        <v>12</v>
      </c>
      <c r="H1483" t="s">
        <v>126</v>
      </c>
      <c r="I1483">
        <f t="shared" si="184"/>
        <v>2096</v>
      </c>
      <c r="J1483">
        <f t="shared" si="185"/>
        <v>21</v>
      </c>
      <c r="K1483" t="str">
        <f t="shared" si="186"/>
        <v>budget</v>
      </c>
      <c r="L1483" s="1">
        <f t="shared" si="187"/>
        <v>455277.67700381682</v>
      </c>
      <c r="M1483" cm="1">
        <f t="array" ref="M1483">SUM(COUNTIF(E1483:E5059,{"Petrol","Diesel","CNG","LPG","Electric"}))</f>
        <v>2096</v>
      </c>
      <c r="N1483">
        <f t="shared" si="188"/>
        <v>2096</v>
      </c>
      <c r="O1483" cm="1">
        <f t="array" ref="O1483">SUM(COUNTIF(F1483:F5059,{"Individual","Dealer","Trustmark Dealer"}))</f>
        <v>2096</v>
      </c>
      <c r="P1483">
        <f t="shared" si="189"/>
        <v>1433</v>
      </c>
      <c r="Q1483">
        <f t="shared" si="190"/>
        <v>0.60543893129770987</v>
      </c>
      <c r="R1483" s="16">
        <f t="shared" si="191"/>
        <v>1202565.6668633444</v>
      </c>
    </row>
    <row r="1484" spans="1:18" x14ac:dyDescent="0.3">
      <c r="A1484" t="s">
        <v>992</v>
      </c>
      <c r="B1484">
        <v>2013</v>
      </c>
      <c r="C1484" s="1">
        <v>370000</v>
      </c>
      <c r="D1484">
        <v>60000</v>
      </c>
      <c r="E1484" t="s">
        <v>10</v>
      </c>
      <c r="F1484" t="s">
        <v>25</v>
      </c>
      <c r="G1484" t="s">
        <v>12</v>
      </c>
      <c r="H1484" t="s">
        <v>121</v>
      </c>
      <c r="I1484">
        <f t="shared" si="184"/>
        <v>2095</v>
      </c>
      <c r="J1484">
        <f t="shared" si="185"/>
        <v>13</v>
      </c>
      <c r="K1484" t="str">
        <f t="shared" si="186"/>
        <v>budget</v>
      </c>
      <c r="L1484" s="1">
        <f t="shared" si="187"/>
        <v>455456.80715990451</v>
      </c>
      <c r="M1484" cm="1">
        <f t="array" ref="M1484">SUM(COUNTIF(E1484:E5060,{"Petrol","Diesel","CNG","LPG","Electric"}))</f>
        <v>2095</v>
      </c>
      <c r="N1484">
        <f t="shared" si="188"/>
        <v>2095</v>
      </c>
      <c r="O1484" cm="1">
        <f t="array" ref="O1484">SUM(COUNTIF(F1484:F5060,{"Individual","Dealer","Trustmark Dealer"}))</f>
        <v>2095</v>
      </c>
      <c r="P1484">
        <f t="shared" si="189"/>
        <v>1432</v>
      </c>
      <c r="Q1484">
        <f t="shared" si="190"/>
        <v>0.60572792362768502</v>
      </c>
      <c r="R1484" s="16">
        <f t="shared" si="191"/>
        <v>1202819.2770217825</v>
      </c>
    </row>
    <row r="1485" spans="1:18" x14ac:dyDescent="0.3">
      <c r="A1485" t="s">
        <v>444</v>
      </c>
      <c r="B1485">
        <v>2012</v>
      </c>
      <c r="C1485" s="1">
        <v>160000</v>
      </c>
      <c r="D1485">
        <v>70000</v>
      </c>
      <c r="E1485" t="s">
        <v>10</v>
      </c>
      <c r="F1485" t="s">
        <v>25</v>
      </c>
      <c r="G1485" t="s">
        <v>12</v>
      </c>
      <c r="H1485" t="s">
        <v>126</v>
      </c>
      <c r="I1485">
        <f t="shared" si="184"/>
        <v>2094</v>
      </c>
      <c r="J1485">
        <f t="shared" si="185"/>
        <v>14</v>
      </c>
      <c r="K1485" t="str">
        <f t="shared" si="186"/>
        <v>budget</v>
      </c>
      <c r="L1485" s="1">
        <f t="shared" si="187"/>
        <v>455497.61747851002</v>
      </c>
      <c r="M1485" cm="1">
        <f t="array" ref="M1485">SUM(COUNTIF(E1485:E5061,{"Petrol","Diesel","CNG","LPG","Electric"}))</f>
        <v>2094</v>
      </c>
      <c r="N1485">
        <f t="shared" si="188"/>
        <v>2094</v>
      </c>
      <c r="O1485" cm="1">
        <f t="array" ref="O1485">SUM(COUNTIF(F1485:F5061,{"Individual","Dealer","Trustmark Dealer"}))</f>
        <v>2094</v>
      </c>
      <c r="P1485">
        <f t="shared" si="189"/>
        <v>1431</v>
      </c>
      <c r="Q1485">
        <f t="shared" si="190"/>
        <v>0.60553963705826175</v>
      </c>
      <c r="R1485" s="16">
        <f t="shared" si="191"/>
        <v>1202781.3536659374</v>
      </c>
    </row>
    <row r="1486" spans="1:18" x14ac:dyDescent="0.3">
      <c r="A1486" t="s">
        <v>993</v>
      </c>
      <c r="B1486">
        <v>2009</v>
      </c>
      <c r="C1486" s="1">
        <v>130000</v>
      </c>
      <c r="D1486">
        <v>120000</v>
      </c>
      <c r="E1486" t="s">
        <v>14</v>
      </c>
      <c r="F1486" t="s">
        <v>25</v>
      </c>
      <c r="G1486" t="s">
        <v>12</v>
      </c>
      <c r="H1486" t="s">
        <v>121</v>
      </c>
      <c r="I1486">
        <f t="shared" si="184"/>
        <v>2093</v>
      </c>
      <c r="J1486">
        <f t="shared" si="185"/>
        <v>17</v>
      </c>
      <c r="K1486" t="str">
        <f t="shared" si="186"/>
        <v>budget</v>
      </c>
      <c r="L1486" s="1">
        <f t="shared" si="187"/>
        <v>455638.80124223605</v>
      </c>
      <c r="M1486" cm="1">
        <f t="array" ref="M1486">SUM(COUNTIF(E1486:E5062,{"Petrol","Diesel","CNG","LPG","Electric"}))</f>
        <v>2093</v>
      </c>
      <c r="N1486">
        <f t="shared" si="188"/>
        <v>2093</v>
      </c>
      <c r="O1486" cm="1">
        <f t="array" ref="O1486">SUM(COUNTIF(F1486:F5062,{"Individual","Dealer","Trustmark Dealer"}))</f>
        <v>2093</v>
      </c>
      <c r="P1486">
        <f t="shared" si="189"/>
        <v>1430</v>
      </c>
      <c r="Q1486">
        <f t="shared" si="190"/>
        <v>0.60582895365504064</v>
      </c>
      <c r="R1486" s="16">
        <f t="shared" si="191"/>
        <v>1202955.0474001006</v>
      </c>
    </row>
    <row r="1487" spans="1:18" x14ac:dyDescent="0.3">
      <c r="A1487" t="s">
        <v>994</v>
      </c>
      <c r="B1487">
        <v>2016</v>
      </c>
      <c r="C1487" s="1">
        <v>250000</v>
      </c>
      <c r="D1487">
        <v>30000</v>
      </c>
      <c r="E1487" t="s">
        <v>10</v>
      </c>
      <c r="F1487" t="s">
        <v>25</v>
      </c>
      <c r="G1487" t="s">
        <v>12</v>
      </c>
      <c r="H1487" t="s">
        <v>121</v>
      </c>
      <c r="I1487">
        <f t="shared" si="184"/>
        <v>2092</v>
      </c>
      <c r="J1487">
        <f t="shared" si="185"/>
        <v>10</v>
      </c>
      <c r="K1487" t="str">
        <f t="shared" si="186"/>
        <v>budget</v>
      </c>
      <c r="L1487" s="1">
        <f t="shared" si="187"/>
        <v>455794.46032504778</v>
      </c>
      <c r="M1487" cm="1">
        <f t="array" ref="M1487">SUM(COUNTIF(E1487:E5063,{"Petrol","Diesel","CNG","LPG","Electric"}))</f>
        <v>2092</v>
      </c>
      <c r="N1487">
        <f t="shared" si="188"/>
        <v>2092</v>
      </c>
      <c r="O1487" cm="1">
        <f t="array" ref="O1487">SUM(COUNTIF(F1487:F5063,{"Individual","Dealer","Trustmark Dealer"}))</f>
        <v>2092</v>
      </c>
      <c r="P1487">
        <f t="shared" si="189"/>
        <v>1429</v>
      </c>
      <c r="Q1487">
        <f t="shared" si="190"/>
        <v>0.6056405353728489</v>
      </c>
      <c r="R1487" s="16">
        <f t="shared" si="191"/>
        <v>1203379.156080415</v>
      </c>
    </row>
    <row r="1488" spans="1:18" x14ac:dyDescent="0.3">
      <c r="A1488" t="s">
        <v>953</v>
      </c>
      <c r="B1488">
        <v>2012</v>
      </c>
      <c r="C1488" s="1">
        <v>270000</v>
      </c>
      <c r="D1488">
        <v>80000</v>
      </c>
      <c r="E1488" t="s">
        <v>14</v>
      </c>
      <c r="F1488" t="s">
        <v>25</v>
      </c>
      <c r="G1488" t="s">
        <v>12</v>
      </c>
      <c r="H1488" t="s">
        <v>126</v>
      </c>
      <c r="I1488">
        <f t="shared" si="184"/>
        <v>2091</v>
      </c>
      <c r="J1488">
        <f t="shared" si="185"/>
        <v>14</v>
      </c>
      <c r="K1488" t="str">
        <f t="shared" si="186"/>
        <v>budget</v>
      </c>
      <c r="L1488" s="1">
        <f t="shared" si="187"/>
        <v>455892.87948350073</v>
      </c>
      <c r="M1488" cm="1">
        <f t="array" ref="M1488">SUM(COUNTIF(E1488:E5064,{"Petrol","Diesel","CNG","LPG","Electric"}))</f>
        <v>2091</v>
      </c>
      <c r="N1488">
        <f t="shared" si="188"/>
        <v>2091</v>
      </c>
      <c r="O1488" cm="1">
        <f t="array" ref="O1488">SUM(COUNTIF(F1488:F5064,{"Individual","Dealer","Trustmark Dealer"}))</f>
        <v>2091</v>
      </c>
      <c r="P1488">
        <f t="shared" si="189"/>
        <v>1429</v>
      </c>
      <c r="Q1488">
        <f t="shared" si="190"/>
        <v>0.60545193687230991</v>
      </c>
      <c r="R1488" s="16">
        <f t="shared" si="191"/>
        <v>1203462.3830007219</v>
      </c>
    </row>
    <row r="1489" spans="1:18" x14ac:dyDescent="0.3">
      <c r="A1489" t="s">
        <v>206</v>
      </c>
      <c r="B1489">
        <v>2019</v>
      </c>
      <c r="C1489" s="1">
        <v>2600000</v>
      </c>
      <c r="D1489">
        <v>9500</v>
      </c>
      <c r="E1489" t="s">
        <v>14</v>
      </c>
      <c r="F1489" t="s">
        <v>25</v>
      </c>
      <c r="G1489" t="s">
        <v>19</v>
      </c>
      <c r="H1489" t="s">
        <v>121</v>
      </c>
      <c r="I1489">
        <f t="shared" si="184"/>
        <v>2090</v>
      </c>
      <c r="J1489">
        <f t="shared" si="185"/>
        <v>7</v>
      </c>
      <c r="K1489" t="str">
        <f t="shared" si="186"/>
        <v>premimum</v>
      </c>
      <c r="L1489" s="1">
        <f t="shared" si="187"/>
        <v>455981.82344497606</v>
      </c>
      <c r="M1489" cm="1">
        <f t="array" ref="M1489">SUM(COUNTIF(E1489:E5065,{"Petrol","Diesel","CNG","LPG","Electric"}))</f>
        <v>2090</v>
      </c>
      <c r="N1489">
        <f t="shared" si="188"/>
        <v>2090</v>
      </c>
      <c r="O1489" cm="1">
        <f t="array" ref="O1489">SUM(COUNTIF(F1489:F5065,{"Individual","Dealer","Trustmark Dealer"}))</f>
        <v>2090</v>
      </c>
      <c r="P1489">
        <f t="shared" si="189"/>
        <v>1428</v>
      </c>
      <c r="Q1489">
        <f t="shared" si="190"/>
        <v>0.60574162679425836</v>
      </c>
      <c r="R1489" s="16">
        <f t="shared" si="191"/>
        <v>1203754.9682569914</v>
      </c>
    </row>
    <row r="1490" spans="1:18" x14ac:dyDescent="0.3">
      <c r="A1490" t="s">
        <v>241</v>
      </c>
      <c r="B1490">
        <v>2013</v>
      </c>
      <c r="C1490" s="1">
        <v>160000</v>
      </c>
      <c r="D1490">
        <v>80000</v>
      </c>
      <c r="E1490" t="s">
        <v>10</v>
      </c>
      <c r="F1490" t="s">
        <v>25</v>
      </c>
      <c r="G1490" t="s">
        <v>12</v>
      </c>
      <c r="H1490" t="s">
        <v>121</v>
      </c>
      <c r="I1490">
        <f t="shared" si="184"/>
        <v>2089</v>
      </c>
      <c r="J1490">
        <f t="shared" si="185"/>
        <v>13</v>
      </c>
      <c r="K1490" t="str">
        <f t="shared" si="186"/>
        <v>budget</v>
      </c>
      <c r="L1490" s="1">
        <f t="shared" si="187"/>
        <v>454955.48635710869</v>
      </c>
      <c r="M1490" cm="1">
        <f t="array" ref="M1490">SUM(COUNTIF(E1490:E5066,{"Petrol","Diesel","CNG","LPG","Electric"}))</f>
        <v>2089</v>
      </c>
      <c r="N1490">
        <f t="shared" si="188"/>
        <v>2089</v>
      </c>
      <c r="O1490" cm="1">
        <f t="array" ref="O1490">SUM(COUNTIF(F1490:F5066,{"Individual","Dealer","Trustmark Dealer"}))</f>
        <v>2089</v>
      </c>
      <c r="P1490">
        <f t="shared" si="189"/>
        <v>1428</v>
      </c>
      <c r="Q1490">
        <f t="shared" si="190"/>
        <v>0.6055528961225467</v>
      </c>
      <c r="R1490" s="16">
        <f t="shared" si="191"/>
        <v>1201843.7551882965</v>
      </c>
    </row>
    <row r="1491" spans="1:18" x14ac:dyDescent="0.3">
      <c r="A1491" t="s">
        <v>173</v>
      </c>
      <c r="B1491">
        <v>2016</v>
      </c>
      <c r="C1491" s="1">
        <v>229999</v>
      </c>
      <c r="D1491">
        <v>80000</v>
      </c>
      <c r="E1491" t="s">
        <v>10</v>
      </c>
      <c r="F1491" t="s">
        <v>25</v>
      </c>
      <c r="G1491" t="s">
        <v>12</v>
      </c>
      <c r="H1491" t="s">
        <v>121</v>
      </c>
      <c r="I1491">
        <f t="shared" si="184"/>
        <v>2088</v>
      </c>
      <c r="J1491">
        <f t="shared" si="185"/>
        <v>10</v>
      </c>
      <c r="K1491" t="str">
        <f t="shared" si="186"/>
        <v>budget</v>
      </c>
      <c r="L1491" s="1">
        <f t="shared" si="187"/>
        <v>455096.7485632184</v>
      </c>
      <c r="M1491" cm="1">
        <f t="array" ref="M1491">SUM(COUNTIF(E1491:E5067,{"Petrol","Diesel","CNG","LPG","Electric"}))</f>
        <v>2088</v>
      </c>
      <c r="N1491">
        <f t="shared" si="188"/>
        <v>2088</v>
      </c>
      <c r="O1491" cm="1">
        <f t="array" ref="O1491">SUM(COUNTIF(F1491:F5067,{"Individual","Dealer","Trustmark Dealer"}))</f>
        <v>2088</v>
      </c>
      <c r="P1491">
        <f t="shared" si="189"/>
        <v>1427</v>
      </c>
      <c r="Q1491">
        <f t="shared" si="190"/>
        <v>0.6053639846743295</v>
      </c>
      <c r="R1491" s="16">
        <f t="shared" si="191"/>
        <v>1202018.0593347051</v>
      </c>
    </row>
    <row r="1492" spans="1:18" x14ac:dyDescent="0.3">
      <c r="A1492" t="s">
        <v>995</v>
      </c>
      <c r="B1492">
        <v>2017</v>
      </c>
      <c r="C1492" s="1">
        <v>750000</v>
      </c>
      <c r="D1492">
        <v>29000</v>
      </c>
      <c r="E1492" t="s">
        <v>14</v>
      </c>
      <c r="F1492" t="s">
        <v>25</v>
      </c>
      <c r="G1492" t="s">
        <v>12</v>
      </c>
      <c r="H1492" t="s">
        <v>121</v>
      </c>
      <c r="I1492">
        <f t="shared" si="184"/>
        <v>2087</v>
      </c>
      <c r="J1492">
        <f t="shared" si="185"/>
        <v>9</v>
      </c>
      <c r="K1492" t="str">
        <f t="shared" si="186"/>
        <v>medium</v>
      </c>
      <c r="L1492" s="1">
        <f t="shared" si="187"/>
        <v>455204.60565404885</v>
      </c>
      <c r="M1492" cm="1">
        <f t="array" ref="M1492">SUM(COUNTIF(E1492:E5068,{"Petrol","Diesel","CNG","LPG","Electric"}))</f>
        <v>2087</v>
      </c>
      <c r="N1492">
        <f t="shared" si="188"/>
        <v>2087</v>
      </c>
      <c r="O1492" cm="1">
        <f t="array" ref="O1492">SUM(COUNTIF(F1492:F5068,{"Individual","Dealer","Trustmark Dealer"}))</f>
        <v>2087</v>
      </c>
      <c r="P1492">
        <f t="shared" si="189"/>
        <v>1427</v>
      </c>
      <c r="Q1492">
        <f t="shared" si="190"/>
        <v>0.60517489218974607</v>
      </c>
      <c r="R1492" s="16">
        <f t="shared" si="191"/>
        <v>1202121.9384136647</v>
      </c>
    </row>
    <row r="1493" spans="1:18" x14ac:dyDescent="0.3">
      <c r="A1493" t="s">
        <v>539</v>
      </c>
      <c r="B1493">
        <v>2011</v>
      </c>
      <c r="C1493" s="1">
        <v>195000</v>
      </c>
      <c r="D1493">
        <v>120000</v>
      </c>
      <c r="E1493" t="s">
        <v>14</v>
      </c>
      <c r="F1493" t="s">
        <v>25</v>
      </c>
      <c r="G1493" t="s">
        <v>12</v>
      </c>
      <c r="H1493" t="s">
        <v>121</v>
      </c>
      <c r="I1493">
        <f t="shared" si="184"/>
        <v>2086</v>
      </c>
      <c r="J1493">
        <f t="shared" si="185"/>
        <v>15</v>
      </c>
      <c r="K1493" t="str">
        <f t="shared" si="186"/>
        <v>budget</v>
      </c>
      <c r="L1493" s="1">
        <f t="shared" si="187"/>
        <v>455063.28475551296</v>
      </c>
      <c r="M1493" cm="1">
        <f t="array" ref="M1493">SUM(COUNTIF(E1493:E5069,{"Petrol","Diesel","CNG","LPG","Electric"}))</f>
        <v>2086</v>
      </c>
      <c r="N1493">
        <f t="shared" si="188"/>
        <v>2086</v>
      </c>
      <c r="O1493" cm="1">
        <f t="array" ref="O1493">SUM(COUNTIF(F1493:F5069,{"Individual","Dealer","Trustmark Dealer"}))</f>
        <v>2086</v>
      </c>
      <c r="P1493">
        <f t="shared" si="189"/>
        <v>1427</v>
      </c>
      <c r="Q1493">
        <f t="shared" si="190"/>
        <v>0.60498561840843723</v>
      </c>
      <c r="R1493" s="16">
        <f t="shared" si="191"/>
        <v>1201958.9995626425</v>
      </c>
    </row>
    <row r="1494" spans="1:18" x14ac:dyDescent="0.3">
      <c r="A1494" t="s">
        <v>996</v>
      </c>
      <c r="B1494">
        <v>2016</v>
      </c>
      <c r="C1494" s="1">
        <v>270000</v>
      </c>
      <c r="D1494">
        <v>22000</v>
      </c>
      <c r="E1494" t="s">
        <v>10</v>
      </c>
      <c r="F1494" t="s">
        <v>25</v>
      </c>
      <c r="G1494" t="s">
        <v>12</v>
      </c>
      <c r="H1494" t="s">
        <v>121</v>
      </c>
      <c r="I1494">
        <f t="shared" si="184"/>
        <v>2085</v>
      </c>
      <c r="J1494">
        <f t="shared" si="185"/>
        <v>10</v>
      </c>
      <c r="K1494" t="str">
        <f t="shared" si="186"/>
        <v>budget</v>
      </c>
      <c r="L1494" s="1">
        <f t="shared" si="187"/>
        <v>455188.01534772181</v>
      </c>
      <c r="M1494" cm="1">
        <f t="array" ref="M1494">SUM(COUNTIF(E1494:E5070,{"Petrol","Diesel","CNG","LPG","Electric"}))</f>
        <v>2085</v>
      </c>
      <c r="N1494">
        <f t="shared" si="188"/>
        <v>2085</v>
      </c>
      <c r="O1494" cm="1">
        <f t="array" ref="O1494">SUM(COUNTIF(F1494:F5070,{"Individual","Dealer","Trustmark Dealer"}))</f>
        <v>2085</v>
      </c>
      <c r="P1494">
        <f t="shared" si="189"/>
        <v>1426</v>
      </c>
      <c r="Q1494">
        <f t="shared" si="190"/>
        <v>0.60479616306954431</v>
      </c>
      <c r="R1494" s="16">
        <f t="shared" si="191"/>
        <v>1202321.8181735142</v>
      </c>
    </row>
    <row r="1495" spans="1:18" x14ac:dyDescent="0.3">
      <c r="A1495" t="s">
        <v>997</v>
      </c>
      <c r="B1495">
        <v>2012</v>
      </c>
      <c r="C1495" s="1">
        <v>300000</v>
      </c>
      <c r="D1495">
        <v>50000</v>
      </c>
      <c r="E1495" t="s">
        <v>10</v>
      </c>
      <c r="F1495" t="s">
        <v>25</v>
      </c>
      <c r="G1495" t="s">
        <v>12</v>
      </c>
      <c r="H1495" t="s">
        <v>121</v>
      </c>
      <c r="I1495">
        <f t="shared" si="184"/>
        <v>2084</v>
      </c>
      <c r="J1495">
        <f t="shared" si="185"/>
        <v>14</v>
      </c>
      <c r="K1495" t="str">
        <f t="shared" si="186"/>
        <v>budget</v>
      </c>
      <c r="L1495" s="1">
        <f t="shared" si="187"/>
        <v>455276.87715930905</v>
      </c>
      <c r="M1495" cm="1">
        <f t="array" ref="M1495">SUM(COUNTIF(E1495:E5071,{"Petrol","Diesel","CNG","LPG","Electric"}))</f>
        <v>2084</v>
      </c>
      <c r="N1495">
        <f t="shared" si="188"/>
        <v>2084</v>
      </c>
      <c r="O1495" cm="1">
        <f t="array" ref="O1495">SUM(COUNTIF(F1495:F5071,{"Individual","Dealer","Trustmark Dealer"}))</f>
        <v>2084</v>
      </c>
      <c r="P1495">
        <f t="shared" si="189"/>
        <v>1426</v>
      </c>
      <c r="Q1495">
        <f t="shared" si="190"/>
        <v>0.60460652591170827</v>
      </c>
      <c r="R1495" s="16">
        <f t="shared" si="191"/>
        <v>1202385.4206919048</v>
      </c>
    </row>
    <row r="1496" spans="1:18" x14ac:dyDescent="0.3">
      <c r="A1496" t="s">
        <v>290</v>
      </c>
      <c r="B1496">
        <v>2012</v>
      </c>
      <c r="C1496" s="1">
        <v>200000</v>
      </c>
      <c r="D1496">
        <v>50000</v>
      </c>
      <c r="E1496" t="s">
        <v>14</v>
      </c>
      <c r="F1496" t="s">
        <v>25</v>
      </c>
      <c r="G1496" t="s">
        <v>12</v>
      </c>
      <c r="H1496" t="s">
        <v>121</v>
      </c>
      <c r="I1496">
        <f t="shared" si="184"/>
        <v>2083</v>
      </c>
      <c r="J1496">
        <f t="shared" si="185"/>
        <v>14</v>
      </c>
      <c r="K1496" t="str">
        <f t="shared" si="186"/>
        <v>budget</v>
      </c>
      <c r="L1496" s="1">
        <f t="shared" si="187"/>
        <v>455351.42198751803</v>
      </c>
      <c r="M1496" cm="1">
        <f t="array" ref="M1496">SUM(COUNTIF(E1496:E5072,{"Petrol","Diesel","CNG","LPG","Electric"}))</f>
        <v>2083</v>
      </c>
      <c r="N1496">
        <f t="shared" si="188"/>
        <v>2083</v>
      </c>
      <c r="O1496" cm="1">
        <f t="array" ref="O1496">SUM(COUNTIF(F1496:F5072,{"Individual","Dealer","Trustmark Dealer"}))</f>
        <v>2083</v>
      </c>
      <c r="P1496">
        <f t="shared" si="189"/>
        <v>1425</v>
      </c>
      <c r="Q1496">
        <f t="shared" si="190"/>
        <v>0.60441670667306768</v>
      </c>
      <c r="R1496" s="16">
        <f t="shared" si="191"/>
        <v>1202418.7569540003</v>
      </c>
    </row>
    <row r="1497" spans="1:18" x14ac:dyDescent="0.3">
      <c r="A1497" t="s">
        <v>872</v>
      </c>
      <c r="B1497">
        <v>2007</v>
      </c>
      <c r="C1497" s="1">
        <v>120000</v>
      </c>
      <c r="D1497">
        <v>81366</v>
      </c>
      <c r="E1497" t="s">
        <v>10</v>
      </c>
      <c r="F1497" t="s">
        <v>25</v>
      </c>
      <c r="G1497" t="s">
        <v>12</v>
      </c>
      <c r="H1497" t="s">
        <v>121</v>
      </c>
      <c r="I1497">
        <f t="shared" si="184"/>
        <v>2082</v>
      </c>
      <c r="J1497">
        <f t="shared" si="185"/>
        <v>19</v>
      </c>
      <c r="K1497" t="str">
        <f t="shared" si="186"/>
        <v>budget</v>
      </c>
      <c r="L1497" s="1">
        <f t="shared" si="187"/>
        <v>455474.06916426512</v>
      </c>
      <c r="M1497" cm="1">
        <f t="array" ref="M1497">SUM(COUNTIF(E1497:E5073,{"Petrol","Diesel","CNG","LPG","Electric"}))</f>
        <v>2082</v>
      </c>
      <c r="N1497">
        <f t="shared" si="188"/>
        <v>2082</v>
      </c>
      <c r="O1497" cm="1">
        <f t="array" ref="O1497">SUM(COUNTIF(F1497:F5073,{"Individual","Dealer","Trustmark Dealer"}))</f>
        <v>2082</v>
      </c>
      <c r="P1497">
        <f t="shared" si="189"/>
        <v>1424</v>
      </c>
      <c r="Q1497">
        <f t="shared" si="190"/>
        <v>0.60422670509125842</v>
      </c>
      <c r="R1497" s="16">
        <f t="shared" si="191"/>
        <v>1202777.5201922171</v>
      </c>
    </row>
    <row r="1498" spans="1:18" x14ac:dyDescent="0.3">
      <c r="A1498" t="s">
        <v>288</v>
      </c>
      <c r="B1498">
        <v>2006</v>
      </c>
      <c r="C1498" s="1">
        <v>95000</v>
      </c>
      <c r="D1498">
        <v>110000</v>
      </c>
      <c r="E1498" t="s">
        <v>10</v>
      </c>
      <c r="F1498" t="s">
        <v>25</v>
      </c>
      <c r="G1498" t="s">
        <v>12</v>
      </c>
      <c r="H1498" t="s">
        <v>121</v>
      </c>
      <c r="I1498">
        <f t="shared" si="184"/>
        <v>2081</v>
      </c>
      <c r="J1498">
        <f t="shared" si="185"/>
        <v>20</v>
      </c>
      <c r="K1498" t="str">
        <f t="shared" si="186"/>
        <v>budget</v>
      </c>
      <c r="L1498" s="1">
        <f t="shared" si="187"/>
        <v>455635.27727054298</v>
      </c>
      <c r="M1498" cm="1">
        <f t="array" ref="M1498">SUM(COUNTIF(E1498:E5074,{"Petrol","Diesel","CNG","LPG","Electric"}))</f>
        <v>2081</v>
      </c>
      <c r="N1498">
        <f t="shared" si="188"/>
        <v>2081</v>
      </c>
      <c r="O1498" cm="1">
        <f t="array" ref="O1498">SUM(COUNTIF(F1498:F5074,{"Individual","Dealer","Trustmark Dealer"}))</f>
        <v>2081</v>
      </c>
      <c r="P1498">
        <f t="shared" si="189"/>
        <v>1423</v>
      </c>
      <c r="Q1498">
        <f t="shared" si="190"/>
        <v>0.60403652090341187</v>
      </c>
      <c r="R1498" s="16">
        <f t="shared" si="191"/>
        <v>1202993.4798544387</v>
      </c>
    </row>
    <row r="1499" spans="1:18" x14ac:dyDescent="0.3">
      <c r="A1499" t="s">
        <v>419</v>
      </c>
      <c r="B1499">
        <v>2006</v>
      </c>
      <c r="C1499" s="1">
        <v>229999</v>
      </c>
      <c r="D1499">
        <v>300000</v>
      </c>
      <c r="E1499" t="s">
        <v>14</v>
      </c>
      <c r="F1499" t="s">
        <v>25</v>
      </c>
      <c r="G1499" t="s">
        <v>12</v>
      </c>
      <c r="H1499" t="s">
        <v>121</v>
      </c>
      <c r="I1499">
        <f t="shared" si="184"/>
        <v>2080</v>
      </c>
      <c r="J1499">
        <f t="shared" si="185"/>
        <v>20</v>
      </c>
      <c r="K1499" t="str">
        <f t="shared" si="186"/>
        <v>budget</v>
      </c>
      <c r="L1499" s="1">
        <f t="shared" si="187"/>
        <v>455808.65961538459</v>
      </c>
      <c r="M1499" cm="1">
        <f t="array" ref="M1499">SUM(COUNTIF(E1499:E5075,{"Petrol","Diesel","CNG","LPG","Electric"}))</f>
        <v>2080</v>
      </c>
      <c r="N1499">
        <f t="shared" si="188"/>
        <v>2080</v>
      </c>
      <c r="O1499" cm="1">
        <f t="array" ref="O1499">SUM(COUNTIF(F1499:F5075,{"Individual","Dealer","Trustmark Dealer"}))</f>
        <v>2080</v>
      </c>
      <c r="P1499">
        <f t="shared" si="189"/>
        <v>1422</v>
      </c>
      <c r="Q1499">
        <f t="shared" si="190"/>
        <v>0.60384615384615381</v>
      </c>
      <c r="R1499" s="16">
        <f t="shared" si="191"/>
        <v>1203235.258724096</v>
      </c>
    </row>
    <row r="1500" spans="1:18" x14ac:dyDescent="0.3">
      <c r="A1500" t="s">
        <v>998</v>
      </c>
      <c r="B1500">
        <v>2012</v>
      </c>
      <c r="C1500" s="1">
        <v>300000</v>
      </c>
      <c r="D1500">
        <v>90000</v>
      </c>
      <c r="E1500" t="s">
        <v>14</v>
      </c>
      <c r="F1500" t="s">
        <v>25</v>
      </c>
      <c r="G1500" t="s">
        <v>12</v>
      </c>
      <c r="H1500" t="s">
        <v>121</v>
      </c>
      <c r="I1500">
        <f t="shared" si="184"/>
        <v>2079</v>
      </c>
      <c r="J1500">
        <f t="shared" si="185"/>
        <v>14</v>
      </c>
      <c r="K1500" t="str">
        <f t="shared" si="186"/>
        <v>budget</v>
      </c>
      <c r="L1500" s="1">
        <f t="shared" si="187"/>
        <v>455917.27417027415</v>
      </c>
      <c r="M1500" cm="1">
        <f t="array" ref="M1500">SUM(COUNTIF(E1500:E5076,{"Petrol","Diesel","CNG","LPG","Electric"}))</f>
        <v>2079</v>
      </c>
      <c r="N1500">
        <f t="shared" si="188"/>
        <v>2079</v>
      </c>
      <c r="O1500" cm="1">
        <f t="array" ref="O1500">SUM(COUNTIF(F1500:F5076,{"Individual","Dealer","Trustmark Dealer"}))</f>
        <v>2079</v>
      </c>
      <c r="P1500">
        <f t="shared" si="189"/>
        <v>1421</v>
      </c>
      <c r="Q1500">
        <f t="shared" si="190"/>
        <v>0.60365560365560367</v>
      </c>
      <c r="R1500" s="16">
        <f t="shared" si="191"/>
        <v>1203566.2142951491</v>
      </c>
    </row>
    <row r="1501" spans="1:18" x14ac:dyDescent="0.3">
      <c r="A1501" t="s">
        <v>215</v>
      </c>
      <c r="B1501">
        <v>2016</v>
      </c>
      <c r="C1501" s="1">
        <v>200000</v>
      </c>
      <c r="D1501">
        <v>53000</v>
      </c>
      <c r="E1501" t="s">
        <v>10</v>
      </c>
      <c r="F1501" t="s">
        <v>25</v>
      </c>
      <c r="G1501" t="s">
        <v>12</v>
      </c>
      <c r="H1501" t="s">
        <v>126</v>
      </c>
      <c r="I1501">
        <f t="shared" si="184"/>
        <v>2078</v>
      </c>
      <c r="J1501">
        <f t="shared" si="185"/>
        <v>10</v>
      </c>
      <c r="K1501" t="str">
        <f t="shared" si="186"/>
        <v>budget</v>
      </c>
      <c r="L1501" s="1">
        <f t="shared" si="187"/>
        <v>455992.3065447546</v>
      </c>
      <c r="M1501" cm="1">
        <f t="array" ref="M1501">SUM(COUNTIF(E1501:E5077,{"Petrol","Diesel","CNG","LPG","Electric"}))</f>
        <v>2078</v>
      </c>
      <c r="N1501">
        <f t="shared" si="188"/>
        <v>2078</v>
      </c>
      <c r="O1501" cm="1">
        <f t="array" ref="O1501">SUM(COUNTIF(F1501:F5077,{"Individual","Dealer","Trustmark Dealer"}))</f>
        <v>2078</v>
      </c>
      <c r="P1501">
        <f t="shared" si="189"/>
        <v>1420</v>
      </c>
      <c r="Q1501">
        <f t="shared" si="190"/>
        <v>0.60346487006737248</v>
      </c>
      <c r="R1501" s="16">
        <f t="shared" si="191"/>
        <v>1203831.2581847783</v>
      </c>
    </row>
    <row r="1502" spans="1:18" x14ac:dyDescent="0.3">
      <c r="A1502" t="s">
        <v>354</v>
      </c>
      <c r="B1502">
        <v>2017</v>
      </c>
      <c r="C1502" s="1">
        <v>250000</v>
      </c>
      <c r="D1502">
        <v>30000</v>
      </c>
      <c r="E1502" t="s">
        <v>10</v>
      </c>
      <c r="F1502" t="s">
        <v>25</v>
      </c>
      <c r="G1502" t="s">
        <v>12</v>
      </c>
      <c r="H1502" t="s">
        <v>121</v>
      </c>
      <c r="I1502">
        <f t="shared" si="184"/>
        <v>2077</v>
      </c>
      <c r="J1502">
        <f t="shared" si="185"/>
        <v>9</v>
      </c>
      <c r="K1502" t="str">
        <f t="shared" si="186"/>
        <v>budget</v>
      </c>
      <c r="L1502" s="1">
        <f t="shared" si="187"/>
        <v>456115.55753490614</v>
      </c>
      <c r="M1502" cm="1">
        <f t="array" ref="M1502">SUM(COUNTIF(E1502:E5078,{"Petrol","Diesel","CNG","LPG","Electric"}))</f>
        <v>2077</v>
      </c>
      <c r="N1502">
        <f t="shared" si="188"/>
        <v>2077</v>
      </c>
      <c r="O1502" cm="1">
        <f t="array" ref="O1502">SUM(COUNTIF(F1502:F5078,{"Individual","Dealer","Trustmark Dealer"}))</f>
        <v>2077</v>
      </c>
      <c r="P1502">
        <f t="shared" si="189"/>
        <v>1420</v>
      </c>
      <c r="Q1502">
        <f t="shared" si="190"/>
        <v>0.60375541646605679</v>
      </c>
      <c r="R1502" s="16">
        <f t="shared" si="191"/>
        <v>1203966.8211578291</v>
      </c>
    </row>
    <row r="1503" spans="1:18" x14ac:dyDescent="0.3">
      <c r="A1503" t="s">
        <v>355</v>
      </c>
      <c r="B1503">
        <v>2012</v>
      </c>
      <c r="C1503" s="1">
        <v>368000</v>
      </c>
      <c r="D1503">
        <v>90000</v>
      </c>
      <c r="E1503" t="s">
        <v>10</v>
      </c>
      <c r="F1503" t="s">
        <v>25</v>
      </c>
      <c r="G1503" t="s">
        <v>12</v>
      </c>
      <c r="H1503" t="s">
        <v>126</v>
      </c>
      <c r="I1503">
        <f t="shared" si="184"/>
        <v>2076</v>
      </c>
      <c r="J1503">
        <f t="shared" si="185"/>
        <v>14</v>
      </c>
      <c r="K1503" t="str">
        <f t="shared" si="186"/>
        <v>budget</v>
      </c>
      <c r="L1503" s="1">
        <f t="shared" si="187"/>
        <v>456214.84248554916</v>
      </c>
      <c r="M1503" cm="1">
        <f t="array" ref="M1503">SUM(COUNTIF(E1503:E5079,{"Petrol","Diesel","CNG","LPG","Electric"}))</f>
        <v>2076</v>
      </c>
      <c r="N1503">
        <f t="shared" si="188"/>
        <v>2076</v>
      </c>
      <c r="O1503" cm="1">
        <f t="array" ref="O1503">SUM(COUNTIF(F1503:F5079,{"Individual","Dealer","Trustmark Dealer"}))</f>
        <v>2076</v>
      </c>
      <c r="P1503">
        <f t="shared" si="189"/>
        <v>1420</v>
      </c>
      <c r="Q1503">
        <f t="shared" si="190"/>
        <v>0.6035645472061657</v>
      </c>
      <c r="R1503" s="16">
        <f t="shared" si="191"/>
        <v>1204051.7952457797</v>
      </c>
    </row>
    <row r="1504" spans="1:18" x14ac:dyDescent="0.3">
      <c r="A1504" t="s">
        <v>674</v>
      </c>
      <c r="B1504">
        <v>2014</v>
      </c>
      <c r="C1504" s="1">
        <v>650000</v>
      </c>
      <c r="D1504">
        <v>244000</v>
      </c>
      <c r="E1504" t="s">
        <v>14</v>
      </c>
      <c r="F1504" t="s">
        <v>25</v>
      </c>
      <c r="G1504" t="s">
        <v>12</v>
      </c>
      <c r="H1504" t="s">
        <v>121</v>
      </c>
      <c r="I1504">
        <f t="shared" si="184"/>
        <v>2075</v>
      </c>
      <c r="J1504">
        <f t="shared" si="185"/>
        <v>12</v>
      </c>
      <c r="K1504" t="str">
        <f t="shared" si="186"/>
        <v>medium</v>
      </c>
      <c r="L1504" s="1">
        <f t="shared" si="187"/>
        <v>456257.3556626506</v>
      </c>
      <c r="M1504" cm="1">
        <f t="array" ref="M1504">SUM(COUNTIF(E1504:E5080,{"Petrol","Diesel","CNG","LPG","Electric"}))</f>
        <v>2075</v>
      </c>
      <c r="N1504">
        <f t="shared" si="188"/>
        <v>2075</v>
      </c>
      <c r="O1504" cm="1">
        <f t="array" ref="O1504">SUM(COUNTIF(F1504:F5080,{"Individual","Dealer","Trustmark Dealer"}))</f>
        <v>2075</v>
      </c>
      <c r="P1504">
        <f t="shared" si="189"/>
        <v>1419</v>
      </c>
      <c r="Q1504">
        <f t="shared" si="190"/>
        <v>0.603855421686747</v>
      </c>
      <c r="R1504" s="16">
        <f t="shared" si="191"/>
        <v>1204016.7794642556</v>
      </c>
    </row>
    <row r="1505" spans="1:18" x14ac:dyDescent="0.3">
      <c r="A1505" t="s">
        <v>170</v>
      </c>
      <c r="B1505">
        <v>1997</v>
      </c>
      <c r="C1505" s="1">
        <v>150000</v>
      </c>
      <c r="D1505">
        <v>120000</v>
      </c>
      <c r="E1505" t="s">
        <v>14</v>
      </c>
      <c r="F1505" t="s">
        <v>25</v>
      </c>
      <c r="G1505" t="s">
        <v>12</v>
      </c>
      <c r="H1505" t="s">
        <v>154</v>
      </c>
      <c r="I1505">
        <f t="shared" si="184"/>
        <v>2074</v>
      </c>
      <c r="J1505">
        <f t="shared" si="185"/>
        <v>29</v>
      </c>
      <c r="K1505" t="str">
        <f t="shared" si="186"/>
        <v>budget</v>
      </c>
      <c r="L1505" s="1">
        <f t="shared" si="187"/>
        <v>456163.94069431053</v>
      </c>
      <c r="M1505" cm="1">
        <f t="array" ref="M1505">SUM(COUNTIF(E1505:E5081,{"Petrol","Diesel","CNG","LPG","Electric"}))</f>
        <v>2074</v>
      </c>
      <c r="N1505">
        <f t="shared" si="188"/>
        <v>2074</v>
      </c>
      <c r="O1505" cm="1">
        <f t="array" ref="O1505">SUM(COUNTIF(F1505:F5081,{"Individual","Dealer","Trustmark Dealer"}))</f>
        <v>2074</v>
      </c>
      <c r="P1505">
        <f t="shared" si="189"/>
        <v>1418</v>
      </c>
      <c r="Q1505">
        <f t="shared" si="190"/>
        <v>0.60366441658630665</v>
      </c>
      <c r="R1505" s="16">
        <f t="shared" si="191"/>
        <v>1203949.3115439694</v>
      </c>
    </row>
    <row r="1506" spans="1:18" x14ac:dyDescent="0.3">
      <c r="A1506" t="s">
        <v>999</v>
      </c>
      <c r="B1506">
        <v>2012</v>
      </c>
      <c r="C1506" s="1">
        <v>180000</v>
      </c>
      <c r="D1506">
        <v>60000</v>
      </c>
      <c r="E1506" t="s">
        <v>257</v>
      </c>
      <c r="F1506" t="s">
        <v>25</v>
      </c>
      <c r="G1506" t="s">
        <v>12</v>
      </c>
      <c r="H1506" t="s">
        <v>121</v>
      </c>
      <c r="I1506">
        <f t="shared" si="184"/>
        <v>2073</v>
      </c>
      <c r="J1506">
        <f t="shared" si="185"/>
        <v>14</v>
      </c>
      <c r="K1506" t="str">
        <f t="shared" si="186"/>
        <v>budget</v>
      </c>
      <c r="L1506" s="1">
        <f t="shared" si="187"/>
        <v>456311.63193439459</v>
      </c>
      <c r="M1506" cm="1">
        <f t="array" ref="M1506">SUM(COUNTIF(E1506:E5082,{"Petrol","Diesel","CNG","LPG","Electric"}))</f>
        <v>2073</v>
      </c>
      <c r="N1506">
        <f t="shared" si="188"/>
        <v>2073</v>
      </c>
      <c r="O1506" cm="1">
        <f t="array" ref="O1506">SUM(COUNTIF(F1506:F5082,{"Individual","Dealer","Trustmark Dealer"}))</f>
        <v>2073</v>
      </c>
      <c r="P1506">
        <f t="shared" si="189"/>
        <v>1417</v>
      </c>
      <c r="Q1506">
        <f t="shared" si="190"/>
        <v>0.60395561987457791</v>
      </c>
      <c r="R1506" s="16">
        <f t="shared" si="191"/>
        <v>1204357.9055895496</v>
      </c>
    </row>
    <row r="1507" spans="1:18" x14ac:dyDescent="0.3">
      <c r="A1507" t="s">
        <v>372</v>
      </c>
      <c r="B1507">
        <v>2017</v>
      </c>
      <c r="C1507" s="1">
        <v>525000</v>
      </c>
      <c r="D1507">
        <v>15000</v>
      </c>
      <c r="E1507" t="s">
        <v>10</v>
      </c>
      <c r="F1507" t="s">
        <v>25</v>
      </c>
      <c r="G1507" t="s">
        <v>12</v>
      </c>
      <c r="H1507" t="s">
        <v>121</v>
      </c>
      <c r="I1507">
        <f t="shared" si="184"/>
        <v>2072</v>
      </c>
      <c r="J1507">
        <f t="shared" si="185"/>
        <v>9</v>
      </c>
      <c r="K1507" t="str">
        <f t="shared" si="186"/>
        <v>medium</v>
      </c>
      <c r="L1507" s="1">
        <f t="shared" si="187"/>
        <v>456444.98696911195</v>
      </c>
      <c r="M1507" cm="1">
        <f t="array" ref="M1507">SUM(COUNTIF(E1507:E5083,{"Petrol","Diesel","CNG","LPG","Electric"}))</f>
        <v>2072</v>
      </c>
      <c r="N1507">
        <f t="shared" si="188"/>
        <v>2072</v>
      </c>
      <c r="O1507" cm="1">
        <f t="array" ref="O1507">SUM(COUNTIF(F1507:F5083,{"Individual","Dealer","Trustmark Dealer"}))</f>
        <v>2072</v>
      </c>
      <c r="P1507">
        <f t="shared" si="189"/>
        <v>1416</v>
      </c>
      <c r="Q1507">
        <f t="shared" si="190"/>
        <v>0.60376447876447881</v>
      </c>
      <c r="R1507" s="16">
        <f t="shared" si="191"/>
        <v>1204357.9055895496</v>
      </c>
    </row>
    <row r="1508" spans="1:18" x14ac:dyDescent="0.3">
      <c r="A1508" t="s">
        <v>445</v>
      </c>
      <c r="B1508">
        <v>2005</v>
      </c>
      <c r="C1508" s="1">
        <v>350000</v>
      </c>
      <c r="D1508">
        <v>150000</v>
      </c>
      <c r="E1508" t="s">
        <v>14</v>
      </c>
      <c r="F1508" t="s">
        <v>25</v>
      </c>
      <c r="G1508" t="s">
        <v>12</v>
      </c>
      <c r="H1508" t="s">
        <v>126</v>
      </c>
      <c r="I1508">
        <f t="shared" si="184"/>
        <v>2071</v>
      </c>
      <c r="J1508">
        <f t="shared" si="185"/>
        <v>21</v>
      </c>
      <c r="K1508" t="str">
        <f t="shared" si="186"/>
        <v>budget</v>
      </c>
      <c r="L1508" s="1">
        <f t="shared" si="187"/>
        <v>456411.88459681312</v>
      </c>
      <c r="M1508" cm="1">
        <f t="array" ref="M1508">SUM(COUNTIF(E1508:E5084,{"Petrol","Diesel","CNG","LPG","Electric"}))</f>
        <v>2071</v>
      </c>
      <c r="N1508">
        <f t="shared" si="188"/>
        <v>2071</v>
      </c>
      <c r="O1508" cm="1">
        <f t="array" ref="O1508">SUM(COUNTIF(F1508:F5084,{"Individual","Dealer","Trustmark Dealer"}))</f>
        <v>2071</v>
      </c>
      <c r="P1508">
        <f t="shared" si="189"/>
        <v>1416</v>
      </c>
      <c r="Q1508">
        <f t="shared" si="190"/>
        <v>0.60357315306615167</v>
      </c>
      <c r="R1508" s="16">
        <f t="shared" si="191"/>
        <v>1204162.7776453719</v>
      </c>
    </row>
    <row r="1509" spans="1:18" x14ac:dyDescent="0.3">
      <c r="A1509" t="s">
        <v>1000</v>
      </c>
      <c r="B1509">
        <v>2018</v>
      </c>
      <c r="C1509" s="1">
        <v>850000</v>
      </c>
      <c r="D1509">
        <v>30000</v>
      </c>
      <c r="E1509" t="s">
        <v>14</v>
      </c>
      <c r="F1509" t="s">
        <v>25</v>
      </c>
      <c r="G1509" t="s">
        <v>12</v>
      </c>
      <c r="H1509" t="s">
        <v>126</v>
      </c>
      <c r="I1509">
        <f t="shared" si="184"/>
        <v>2070</v>
      </c>
      <c r="J1509">
        <f t="shared" si="185"/>
        <v>8</v>
      </c>
      <c r="K1509" t="str">
        <f t="shared" si="186"/>
        <v>medium</v>
      </c>
      <c r="L1509" s="1">
        <f t="shared" si="187"/>
        <v>456463.2913043478</v>
      </c>
      <c r="M1509" cm="1">
        <f t="array" ref="M1509">SUM(COUNTIF(E1509:E5085,{"Petrol","Diesel","CNG","LPG","Electric"}))</f>
        <v>2070</v>
      </c>
      <c r="N1509">
        <f t="shared" si="188"/>
        <v>2070</v>
      </c>
      <c r="O1509" cm="1">
        <f t="array" ref="O1509">SUM(COUNTIF(F1509:F5085,{"Individual","Dealer","Trustmark Dealer"}))</f>
        <v>2070</v>
      </c>
      <c r="P1509">
        <f t="shared" si="189"/>
        <v>1415</v>
      </c>
      <c r="Q1509">
        <f t="shared" si="190"/>
        <v>0.60386473429951693</v>
      </c>
      <c r="R1509" s="16">
        <f t="shared" si="191"/>
        <v>1204381.4929379409</v>
      </c>
    </row>
    <row r="1510" spans="1:18" x14ac:dyDescent="0.3">
      <c r="A1510" t="s">
        <v>1001</v>
      </c>
      <c r="B1510">
        <v>2011</v>
      </c>
      <c r="C1510" s="1">
        <v>350000</v>
      </c>
      <c r="D1510">
        <v>312000</v>
      </c>
      <c r="E1510" t="s">
        <v>14</v>
      </c>
      <c r="F1510" t="s">
        <v>25</v>
      </c>
      <c r="G1510" t="s">
        <v>12</v>
      </c>
      <c r="H1510" t="s">
        <v>154</v>
      </c>
      <c r="I1510">
        <f t="shared" si="184"/>
        <v>2069</v>
      </c>
      <c r="J1510">
        <f t="shared" si="185"/>
        <v>15</v>
      </c>
      <c r="K1510" t="str">
        <f t="shared" si="186"/>
        <v>budget</v>
      </c>
      <c r="L1510" s="1">
        <f t="shared" si="187"/>
        <v>456273.08506524889</v>
      </c>
      <c r="M1510" cm="1">
        <f t="array" ref="M1510">SUM(COUNTIF(E1510:E5086,{"Petrol","Diesel","CNG","LPG","Electric"}))</f>
        <v>2069</v>
      </c>
      <c r="N1510">
        <f t="shared" si="188"/>
        <v>2069</v>
      </c>
      <c r="O1510" cm="1">
        <f t="array" ref="O1510">SUM(COUNTIF(F1510:F5086,{"Individual","Dealer","Trustmark Dealer"}))</f>
        <v>2069</v>
      </c>
      <c r="P1510">
        <f t="shared" si="189"/>
        <v>1415</v>
      </c>
      <c r="Q1510">
        <f t="shared" si="190"/>
        <v>0.60415659739004346</v>
      </c>
      <c r="R1510" s="16">
        <f t="shared" si="191"/>
        <v>1204123.526389465</v>
      </c>
    </row>
    <row r="1511" spans="1:18" x14ac:dyDescent="0.3">
      <c r="A1511" t="s">
        <v>181</v>
      </c>
      <c r="B1511">
        <v>2005</v>
      </c>
      <c r="C1511" s="1">
        <v>160000</v>
      </c>
      <c r="D1511">
        <v>67000</v>
      </c>
      <c r="E1511" t="s">
        <v>10</v>
      </c>
      <c r="F1511" t="s">
        <v>25</v>
      </c>
      <c r="G1511" t="s">
        <v>12</v>
      </c>
      <c r="H1511" t="s">
        <v>121</v>
      </c>
      <c r="I1511">
        <f t="shared" si="184"/>
        <v>2068</v>
      </c>
      <c r="J1511">
        <f t="shared" si="185"/>
        <v>21</v>
      </c>
      <c r="K1511" t="str">
        <f t="shared" si="186"/>
        <v>budget</v>
      </c>
      <c r="L1511" s="1">
        <f t="shared" si="187"/>
        <v>456324.4743713733</v>
      </c>
      <c r="M1511" cm="1">
        <f t="array" ref="M1511">SUM(COUNTIF(E1511:E5087,{"Petrol","Diesel","CNG","LPG","Electric"}))</f>
        <v>2068</v>
      </c>
      <c r="N1511">
        <f t="shared" si="188"/>
        <v>2068</v>
      </c>
      <c r="O1511" cm="1">
        <f t="array" ref="O1511">SUM(COUNTIF(F1511:F5087,{"Individual","Dealer","Trustmark Dealer"}))</f>
        <v>2068</v>
      </c>
      <c r="P1511">
        <f t="shared" si="189"/>
        <v>1414</v>
      </c>
      <c r="Q1511">
        <f t="shared" si="190"/>
        <v>0.60444874274661509</v>
      </c>
      <c r="R1511" s="16">
        <f t="shared" si="191"/>
        <v>1204342.6219870285</v>
      </c>
    </row>
    <row r="1512" spans="1:18" x14ac:dyDescent="0.3">
      <c r="A1512" t="s">
        <v>1002</v>
      </c>
      <c r="B1512">
        <v>2017</v>
      </c>
      <c r="C1512" s="1">
        <v>500000</v>
      </c>
      <c r="D1512">
        <v>40000</v>
      </c>
      <c r="E1512" t="s">
        <v>14</v>
      </c>
      <c r="F1512" t="s">
        <v>25</v>
      </c>
      <c r="G1512" t="s">
        <v>12</v>
      </c>
      <c r="H1512" t="s">
        <v>121</v>
      </c>
      <c r="I1512">
        <f t="shared" si="184"/>
        <v>2067</v>
      </c>
      <c r="J1512">
        <f t="shared" si="185"/>
        <v>9</v>
      </c>
      <c r="K1512" t="str">
        <f t="shared" si="186"/>
        <v>budget</v>
      </c>
      <c r="L1512" s="1">
        <f t="shared" si="187"/>
        <v>456467.83405902272</v>
      </c>
      <c r="M1512" cm="1">
        <f t="array" ref="M1512">SUM(COUNTIF(E1512:E5088,{"Petrol","Diesel","CNG","LPG","Electric"}))</f>
        <v>2067</v>
      </c>
      <c r="N1512">
        <f t="shared" si="188"/>
        <v>2067</v>
      </c>
      <c r="O1512" cm="1">
        <f t="array" ref="O1512">SUM(COUNTIF(F1512:F5088,{"Individual","Dealer","Trustmark Dealer"}))</f>
        <v>2067</v>
      </c>
      <c r="P1512">
        <f t="shared" si="189"/>
        <v>1413</v>
      </c>
      <c r="Q1512">
        <f t="shared" si="190"/>
        <v>0.60425737784228351</v>
      </c>
      <c r="R1512" s="16">
        <f t="shared" si="191"/>
        <v>1204519.5448021484</v>
      </c>
    </row>
    <row r="1513" spans="1:18" x14ac:dyDescent="0.3">
      <c r="A1513" t="s">
        <v>161</v>
      </c>
      <c r="B1513">
        <v>2008</v>
      </c>
      <c r="C1513" s="1">
        <v>130000</v>
      </c>
      <c r="D1513">
        <v>100000</v>
      </c>
      <c r="E1513" t="s">
        <v>10</v>
      </c>
      <c r="F1513" t="s">
        <v>25</v>
      </c>
      <c r="G1513" t="s">
        <v>12</v>
      </c>
      <c r="H1513" t="s">
        <v>121</v>
      </c>
      <c r="I1513">
        <f t="shared" si="184"/>
        <v>2066</v>
      </c>
      <c r="J1513">
        <f t="shared" si="185"/>
        <v>18</v>
      </c>
      <c r="K1513" t="str">
        <f t="shared" si="186"/>
        <v>budget</v>
      </c>
      <c r="L1513" s="1">
        <f t="shared" si="187"/>
        <v>456446.76331074542</v>
      </c>
      <c r="M1513" cm="1">
        <f t="array" ref="M1513">SUM(COUNTIF(E1513:E5089,{"Petrol","Diesel","CNG","LPG","Electric"}))</f>
        <v>2066</v>
      </c>
      <c r="N1513">
        <f t="shared" si="188"/>
        <v>2066</v>
      </c>
      <c r="O1513" cm="1">
        <f t="array" ref="O1513">SUM(COUNTIF(F1513:F5089,{"Individual","Dealer","Trustmark Dealer"}))</f>
        <v>2066</v>
      </c>
      <c r="P1513">
        <f t="shared" si="189"/>
        <v>1413</v>
      </c>
      <c r="Q1513">
        <f t="shared" si="190"/>
        <v>0.60406582768635042</v>
      </c>
      <c r="R1513" s="16">
        <f t="shared" si="191"/>
        <v>1204595.6558788659</v>
      </c>
    </row>
    <row r="1514" spans="1:18" x14ac:dyDescent="0.3">
      <c r="A1514" t="s">
        <v>324</v>
      </c>
      <c r="B1514">
        <v>2015</v>
      </c>
      <c r="C1514" s="1">
        <v>350000</v>
      </c>
      <c r="D1514">
        <v>100000</v>
      </c>
      <c r="E1514" t="s">
        <v>14</v>
      </c>
      <c r="F1514" t="s">
        <v>25</v>
      </c>
      <c r="G1514" t="s">
        <v>12</v>
      </c>
      <c r="H1514" t="s">
        <v>126</v>
      </c>
      <c r="I1514">
        <f t="shared" si="184"/>
        <v>2065</v>
      </c>
      <c r="J1514">
        <f t="shared" si="185"/>
        <v>11</v>
      </c>
      <c r="K1514" t="str">
        <f t="shared" si="186"/>
        <v>budget</v>
      </c>
      <c r="L1514" s="1">
        <f t="shared" si="187"/>
        <v>456604.84891041165</v>
      </c>
      <c r="M1514" cm="1">
        <f t="array" ref="M1514">SUM(COUNTIF(E1514:E5090,{"Petrol","Diesel","CNG","LPG","Electric"}))</f>
        <v>2065</v>
      </c>
      <c r="N1514">
        <f t="shared" si="188"/>
        <v>2065</v>
      </c>
      <c r="O1514" cm="1">
        <f t="array" ref="O1514">SUM(COUNTIF(F1514:F5090,{"Individual","Dealer","Trustmark Dealer"}))</f>
        <v>2065</v>
      </c>
      <c r="P1514">
        <f t="shared" si="189"/>
        <v>1412</v>
      </c>
      <c r="Q1514">
        <f t="shared" si="190"/>
        <v>0.60387409200968523</v>
      </c>
      <c r="R1514" s="16">
        <f t="shared" si="191"/>
        <v>1204803.583643557</v>
      </c>
    </row>
    <row r="1515" spans="1:18" x14ac:dyDescent="0.3">
      <c r="A1515" t="s">
        <v>258</v>
      </c>
      <c r="B1515">
        <v>2005</v>
      </c>
      <c r="C1515" s="1">
        <v>70000</v>
      </c>
      <c r="D1515">
        <v>80000</v>
      </c>
      <c r="E1515" t="s">
        <v>10</v>
      </c>
      <c r="F1515" t="s">
        <v>25</v>
      </c>
      <c r="G1515" t="s">
        <v>12</v>
      </c>
      <c r="H1515" t="s">
        <v>121</v>
      </c>
      <c r="I1515">
        <f t="shared" si="184"/>
        <v>2064</v>
      </c>
      <c r="J1515">
        <f t="shared" si="185"/>
        <v>21</v>
      </c>
      <c r="K1515" t="str">
        <f t="shared" si="186"/>
        <v>budget</v>
      </c>
      <c r="L1515" s="1">
        <f t="shared" si="187"/>
        <v>456656.49854651163</v>
      </c>
      <c r="M1515" cm="1">
        <f t="array" ref="M1515">SUM(COUNTIF(E1515:E5091,{"Petrol","Diesel","CNG","LPG","Electric"}))</f>
        <v>2064</v>
      </c>
      <c r="N1515">
        <f t="shared" si="188"/>
        <v>2064</v>
      </c>
      <c r="O1515" cm="1">
        <f t="array" ref="O1515">SUM(COUNTIF(F1515:F5091,{"Individual","Dealer","Trustmark Dealer"}))</f>
        <v>2064</v>
      </c>
      <c r="P1515">
        <f t="shared" si="189"/>
        <v>1411</v>
      </c>
      <c r="Q1515">
        <f t="shared" si="190"/>
        <v>0.60416666666666663</v>
      </c>
      <c r="R1515" s="16">
        <f t="shared" si="191"/>
        <v>1205023.3810572634</v>
      </c>
    </row>
    <row r="1516" spans="1:18" x14ac:dyDescent="0.3">
      <c r="A1516" t="s">
        <v>147</v>
      </c>
      <c r="B1516">
        <v>2014</v>
      </c>
      <c r="C1516" s="1">
        <v>750000</v>
      </c>
      <c r="D1516">
        <v>145000</v>
      </c>
      <c r="E1516" t="s">
        <v>14</v>
      </c>
      <c r="F1516" t="s">
        <v>25</v>
      </c>
      <c r="G1516" t="s">
        <v>12</v>
      </c>
      <c r="H1516" t="s">
        <v>126</v>
      </c>
      <c r="I1516">
        <f t="shared" si="184"/>
        <v>2063</v>
      </c>
      <c r="J1516">
        <f t="shared" si="185"/>
        <v>12</v>
      </c>
      <c r="K1516" t="str">
        <f t="shared" si="186"/>
        <v>medium</v>
      </c>
      <c r="L1516" s="1">
        <f t="shared" si="187"/>
        <v>456843.92292777507</v>
      </c>
      <c r="M1516" cm="1">
        <f t="array" ref="M1516">SUM(COUNTIF(E1516:E5092,{"Petrol","Diesel","CNG","LPG","Electric"}))</f>
        <v>2063</v>
      </c>
      <c r="N1516">
        <f t="shared" si="188"/>
        <v>2063</v>
      </c>
      <c r="O1516" cm="1">
        <f t="array" ref="O1516">SUM(COUNTIF(F1516:F5092,{"Individual","Dealer","Trustmark Dealer"}))</f>
        <v>2063</v>
      </c>
      <c r="P1516">
        <f t="shared" si="189"/>
        <v>1410</v>
      </c>
      <c r="Q1516">
        <f t="shared" si="190"/>
        <v>0.60397479398933596</v>
      </c>
      <c r="R1516" s="16">
        <f t="shared" si="191"/>
        <v>1205293.0837253588</v>
      </c>
    </row>
    <row r="1517" spans="1:18" x14ac:dyDescent="0.3">
      <c r="A1517" t="s">
        <v>125</v>
      </c>
      <c r="B1517">
        <v>2013</v>
      </c>
      <c r="C1517" s="1">
        <v>450000</v>
      </c>
      <c r="D1517">
        <v>53000</v>
      </c>
      <c r="E1517" t="s">
        <v>14</v>
      </c>
      <c r="F1517" t="s">
        <v>25</v>
      </c>
      <c r="G1517" t="s">
        <v>12</v>
      </c>
      <c r="H1517" t="s">
        <v>121</v>
      </c>
      <c r="I1517">
        <f t="shared" si="184"/>
        <v>2062</v>
      </c>
      <c r="J1517">
        <f t="shared" si="185"/>
        <v>13</v>
      </c>
      <c r="K1517" t="str">
        <f t="shared" si="186"/>
        <v>budget</v>
      </c>
      <c r="L1517" s="1">
        <f t="shared" si="187"/>
        <v>456701.75218234723</v>
      </c>
      <c r="M1517" cm="1">
        <f t="array" ref="M1517">SUM(COUNTIF(E1517:E5093,{"Petrol","Diesel","CNG","LPG","Electric"}))</f>
        <v>2062</v>
      </c>
      <c r="N1517">
        <f t="shared" si="188"/>
        <v>2062</v>
      </c>
      <c r="O1517" cm="1">
        <f t="array" ref="O1517">SUM(COUNTIF(F1517:F5093,{"Individual","Dealer","Trustmark Dealer"}))</f>
        <v>2062</v>
      </c>
      <c r="P1517">
        <f t="shared" si="189"/>
        <v>1409</v>
      </c>
      <c r="Q1517">
        <f t="shared" si="190"/>
        <v>0.60426770126091178</v>
      </c>
      <c r="R1517" s="16">
        <f t="shared" si="191"/>
        <v>1205130.1604444555</v>
      </c>
    </row>
    <row r="1518" spans="1:18" x14ac:dyDescent="0.3">
      <c r="A1518" t="s">
        <v>619</v>
      </c>
      <c r="B1518">
        <v>2015</v>
      </c>
      <c r="C1518" s="1">
        <v>430000</v>
      </c>
      <c r="D1518">
        <v>73000</v>
      </c>
      <c r="E1518" t="s">
        <v>14</v>
      </c>
      <c r="F1518" t="s">
        <v>25</v>
      </c>
      <c r="G1518" t="s">
        <v>12</v>
      </c>
      <c r="H1518" t="s">
        <v>154</v>
      </c>
      <c r="I1518">
        <f t="shared" si="184"/>
        <v>2061</v>
      </c>
      <c r="J1518">
        <f t="shared" si="185"/>
        <v>11</v>
      </c>
      <c r="K1518" t="str">
        <f t="shared" si="186"/>
        <v>budget</v>
      </c>
      <c r="L1518" s="1">
        <f t="shared" si="187"/>
        <v>456705.00388161087</v>
      </c>
      <c r="M1518" cm="1">
        <f t="array" ref="M1518">SUM(COUNTIF(E1518:E5094,{"Petrol","Diesel","CNG","LPG","Electric"}))</f>
        <v>2061</v>
      </c>
      <c r="N1518">
        <f t="shared" si="188"/>
        <v>2061</v>
      </c>
      <c r="O1518" cm="1">
        <f t="array" ref="O1518">SUM(COUNTIF(F1518:F5094,{"Individual","Dealer","Trustmark Dealer"}))</f>
        <v>2061</v>
      </c>
      <c r="P1518">
        <f t="shared" si="189"/>
        <v>1408</v>
      </c>
      <c r="Q1518">
        <f t="shared" si="190"/>
        <v>0.60407569141193596</v>
      </c>
      <c r="R1518" s="16">
        <f t="shared" si="191"/>
        <v>1205254.5565819971</v>
      </c>
    </row>
    <row r="1519" spans="1:18" x14ac:dyDescent="0.3">
      <c r="A1519" t="s">
        <v>1003</v>
      </c>
      <c r="B1519">
        <v>2011</v>
      </c>
      <c r="C1519" s="1">
        <v>260000</v>
      </c>
      <c r="D1519">
        <v>90000</v>
      </c>
      <c r="E1519" t="s">
        <v>14</v>
      </c>
      <c r="F1519" t="s">
        <v>25</v>
      </c>
      <c r="G1519" t="s">
        <v>12</v>
      </c>
      <c r="H1519" t="s">
        <v>154</v>
      </c>
      <c r="I1519">
        <f t="shared" si="184"/>
        <v>2060</v>
      </c>
      <c r="J1519">
        <f t="shared" si="185"/>
        <v>15</v>
      </c>
      <c r="K1519" t="str">
        <f t="shared" si="186"/>
        <v>budget</v>
      </c>
      <c r="L1519" s="1">
        <f t="shared" si="187"/>
        <v>456717.96747572813</v>
      </c>
      <c r="M1519" cm="1">
        <f t="array" ref="M1519">SUM(COUNTIF(E1519:E5095,{"Petrol","Diesel","CNG","LPG","Electric"}))</f>
        <v>2060</v>
      </c>
      <c r="N1519">
        <f t="shared" si="188"/>
        <v>2060</v>
      </c>
      <c r="O1519" cm="1">
        <f t="array" ref="O1519">SUM(COUNTIF(F1519:F5095,{"Individual","Dealer","Trustmark Dealer"}))</f>
        <v>2060</v>
      </c>
      <c r="P1519">
        <f t="shared" si="189"/>
        <v>1407</v>
      </c>
      <c r="Q1519">
        <f t="shared" si="190"/>
        <v>0.60436893203883491</v>
      </c>
      <c r="R1519" s="16">
        <f t="shared" si="191"/>
        <v>1205398.3853416836</v>
      </c>
    </row>
    <row r="1520" spans="1:18" x14ac:dyDescent="0.3">
      <c r="A1520" t="s">
        <v>459</v>
      </c>
      <c r="B1520">
        <v>2013</v>
      </c>
      <c r="C1520" s="1">
        <v>370000</v>
      </c>
      <c r="D1520">
        <v>80000</v>
      </c>
      <c r="E1520" t="s">
        <v>14</v>
      </c>
      <c r="F1520" t="s">
        <v>25</v>
      </c>
      <c r="G1520" t="s">
        <v>12</v>
      </c>
      <c r="H1520" t="s">
        <v>154</v>
      </c>
      <c r="I1520">
        <f t="shared" si="184"/>
        <v>2059</v>
      </c>
      <c r="J1520">
        <f t="shared" si="185"/>
        <v>13</v>
      </c>
      <c r="K1520" t="str">
        <f t="shared" si="186"/>
        <v>budget</v>
      </c>
      <c r="L1520" s="1">
        <f t="shared" si="187"/>
        <v>456813.50801359885</v>
      </c>
      <c r="M1520" cm="1">
        <f t="array" ref="M1520">SUM(COUNTIF(E1520:E5096,{"Petrol","Diesel","CNG","LPG","Electric"}))</f>
        <v>2059</v>
      </c>
      <c r="N1520">
        <f t="shared" si="188"/>
        <v>2059</v>
      </c>
      <c r="O1520" cm="1">
        <f t="array" ref="O1520">SUM(COUNTIF(F1520:F5096,{"Individual","Dealer","Trustmark Dealer"}))</f>
        <v>2059</v>
      </c>
      <c r="P1520">
        <f t="shared" si="189"/>
        <v>1406</v>
      </c>
      <c r="Q1520">
        <f t="shared" si="190"/>
        <v>0.60466245750364256</v>
      </c>
      <c r="R1520" s="16">
        <f t="shared" si="191"/>
        <v>1205705.7949443285</v>
      </c>
    </row>
    <row r="1521" spans="1:18" x14ac:dyDescent="0.3">
      <c r="A1521" t="s">
        <v>1004</v>
      </c>
      <c r="B1521">
        <v>2011</v>
      </c>
      <c r="C1521" s="1">
        <v>229999</v>
      </c>
      <c r="D1521">
        <v>100000</v>
      </c>
      <c r="E1521" t="s">
        <v>22</v>
      </c>
      <c r="F1521" t="s">
        <v>25</v>
      </c>
      <c r="G1521" t="s">
        <v>12</v>
      </c>
      <c r="H1521" t="s">
        <v>121</v>
      </c>
      <c r="I1521">
        <f t="shared" si="184"/>
        <v>2058</v>
      </c>
      <c r="J1521">
        <f t="shared" si="185"/>
        <v>15</v>
      </c>
      <c r="K1521" t="str">
        <f t="shared" si="186"/>
        <v>budget</v>
      </c>
      <c r="L1521" s="1">
        <f t="shared" si="187"/>
        <v>456855.69144800777</v>
      </c>
      <c r="M1521" cm="1">
        <f t="array" ref="M1521">SUM(COUNTIF(E1521:E5097,{"Petrol","Diesel","CNG","LPG","Electric"}))</f>
        <v>2058</v>
      </c>
      <c r="N1521">
        <f t="shared" si="188"/>
        <v>2058</v>
      </c>
      <c r="O1521" cm="1">
        <f t="array" ref="O1521">SUM(COUNTIF(F1521:F5097,{"Individual","Dealer","Trustmark Dealer"}))</f>
        <v>2058</v>
      </c>
      <c r="P1521">
        <f t="shared" si="189"/>
        <v>1405</v>
      </c>
      <c r="Q1521">
        <f t="shared" si="190"/>
        <v>0.60495626822157433</v>
      </c>
      <c r="R1521" s="16">
        <f t="shared" si="191"/>
        <v>1205908.0264885167</v>
      </c>
    </row>
    <row r="1522" spans="1:18" x14ac:dyDescent="0.3">
      <c r="A1522" t="s">
        <v>830</v>
      </c>
      <c r="B1522">
        <v>2011</v>
      </c>
      <c r="C1522" s="1">
        <v>140000</v>
      </c>
      <c r="D1522">
        <v>90000</v>
      </c>
      <c r="E1522" t="s">
        <v>14</v>
      </c>
      <c r="F1522" t="s">
        <v>25</v>
      </c>
      <c r="G1522" t="s">
        <v>12</v>
      </c>
      <c r="H1522" t="s">
        <v>154</v>
      </c>
      <c r="I1522">
        <f t="shared" si="184"/>
        <v>2057</v>
      </c>
      <c r="J1522">
        <f t="shared" si="185"/>
        <v>15</v>
      </c>
      <c r="K1522" t="str">
        <f t="shared" si="186"/>
        <v>budget</v>
      </c>
      <c r="L1522" s="1">
        <f t="shared" si="187"/>
        <v>456965.97666504618</v>
      </c>
      <c r="M1522" cm="1">
        <f t="array" ref="M1522">SUM(COUNTIF(E1522:E5098,{"Petrol","Diesel","CNG","LPG","Electric"}))</f>
        <v>2057</v>
      </c>
      <c r="N1522">
        <f t="shared" si="188"/>
        <v>2057</v>
      </c>
      <c r="O1522" cm="1">
        <f t="array" ref="O1522">SUM(COUNTIF(F1522:F5098,{"Individual","Dealer","Trustmark Dealer"}))</f>
        <v>2057</v>
      </c>
      <c r="P1522">
        <f t="shared" si="189"/>
        <v>1404</v>
      </c>
      <c r="Q1522">
        <f t="shared" si="190"/>
        <v>0.60476421973748173</v>
      </c>
      <c r="R1522" s="16">
        <f t="shared" si="191"/>
        <v>1208361.9095654397</v>
      </c>
    </row>
    <row r="1523" spans="1:18" x14ac:dyDescent="0.3">
      <c r="A1523" t="s">
        <v>147</v>
      </c>
      <c r="B1523">
        <v>2013</v>
      </c>
      <c r="C1523" s="1">
        <v>700000</v>
      </c>
      <c r="D1523">
        <v>200000</v>
      </c>
      <c r="E1523" t="s">
        <v>14</v>
      </c>
      <c r="F1523" t="s">
        <v>25</v>
      </c>
      <c r="G1523" t="s">
        <v>12</v>
      </c>
      <c r="H1523" t="s">
        <v>121</v>
      </c>
      <c r="I1523">
        <f t="shared" si="184"/>
        <v>2056</v>
      </c>
      <c r="J1523">
        <f t="shared" si="185"/>
        <v>13</v>
      </c>
      <c r="K1523" t="str">
        <f t="shared" si="186"/>
        <v>medium</v>
      </c>
      <c r="L1523" s="1">
        <f t="shared" si="187"/>
        <v>457120.14299610897</v>
      </c>
      <c r="M1523" cm="1">
        <f t="array" ref="M1523">SUM(COUNTIF(E1523:E5099,{"Petrol","Diesel","CNG","LPG","Electric"}))</f>
        <v>2056</v>
      </c>
      <c r="N1523">
        <f t="shared" si="188"/>
        <v>2056</v>
      </c>
      <c r="O1523" cm="1">
        <f t="array" ref="O1523">SUM(COUNTIF(F1523:F5099,{"Individual","Dealer","Trustmark Dealer"}))</f>
        <v>2056</v>
      </c>
      <c r="P1523">
        <f t="shared" si="189"/>
        <v>1403</v>
      </c>
      <c r="Q1523">
        <f t="shared" si="190"/>
        <v>0.60505836575875482</v>
      </c>
      <c r="R1523" s="16">
        <f t="shared" si="191"/>
        <v>1208785.8970895011</v>
      </c>
    </row>
    <row r="1524" spans="1:18" x14ac:dyDescent="0.3">
      <c r="A1524" t="s">
        <v>1005</v>
      </c>
      <c r="B1524">
        <v>2020</v>
      </c>
      <c r="C1524" s="1">
        <v>545000</v>
      </c>
      <c r="D1524">
        <v>7300</v>
      </c>
      <c r="E1524" t="s">
        <v>10</v>
      </c>
      <c r="F1524" t="s">
        <v>25</v>
      </c>
      <c r="G1524" t="s">
        <v>12</v>
      </c>
      <c r="H1524" t="s">
        <v>121</v>
      </c>
      <c r="I1524">
        <f t="shared" si="184"/>
        <v>2055</v>
      </c>
      <c r="J1524">
        <f t="shared" si="185"/>
        <v>6</v>
      </c>
      <c r="K1524" t="str">
        <f t="shared" si="186"/>
        <v>medium</v>
      </c>
      <c r="L1524" s="1">
        <f t="shared" si="187"/>
        <v>457001.95328467153</v>
      </c>
      <c r="M1524" cm="1">
        <f t="array" ref="M1524">SUM(COUNTIF(E1524:E5100,{"Petrol","Diesel","CNG","LPG","Electric"}))</f>
        <v>2055</v>
      </c>
      <c r="N1524">
        <f t="shared" si="188"/>
        <v>2055</v>
      </c>
      <c r="O1524" cm="1">
        <f t="array" ref="O1524">SUM(COUNTIF(F1524:F5100,{"Individual","Dealer","Trustmark Dealer"}))</f>
        <v>2055</v>
      </c>
      <c r="P1524">
        <f t="shared" si="189"/>
        <v>1402</v>
      </c>
      <c r="Q1524">
        <f t="shared" si="190"/>
        <v>0.60486618004866177</v>
      </c>
      <c r="R1524" s="16">
        <f t="shared" si="191"/>
        <v>1208671.2025085995</v>
      </c>
    </row>
    <row r="1525" spans="1:18" x14ac:dyDescent="0.3">
      <c r="A1525" t="s">
        <v>124</v>
      </c>
      <c r="B1525">
        <v>2017</v>
      </c>
      <c r="C1525" s="1">
        <v>200000</v>
      </c>
      <c r="D1525">
        <v>30000</v>
      </c>
      <c r="E1525" t="s">
        <v>10</v>
      </c>
      <c r="F1525" t="s">
        <v>25</v>
      </c>
      <c r="G1525" t="s">
        <v>12</v>
      </c>
      <c r="H1525" t="s">
        <v>121</v>
      </c>
      <c r="I1525">
        <f t="shared" si="184"/>
        <v>2054</v>
      </c>
      <c r="J1525">
        <f t="shared" si="185"/>
        <v>9</v>
      </c>
      <c r="K1525" t="str">
        <f t="shared" si="186"/>
        <v>budget</v>
      </c>
      <c r="L1525" s="1">
        <f t="shared" si="187"/>
        <v>456959.11100292113</v>
      </c>
      <c r="M1525" cm="1">
        <f t="array" ref="M1525">SUM(COUNTIF(E1525:E5101,{"Petrol","Diesel","CNG","LPG","Electric"}))</f>
        <v>2054</v>
      </c>
      <c r="N1525">
        <f t="shared" si="188"/>
        <v>2054</v>
      </c>
      <c r="O1525" cm="1">
        <f t="array" ref="O1525">SUM(COUNTIF(F1525:F5101,{"Individual","Dealer","Trustmark Dealer"}))</f>
        <v>2054</v>
      </c>
      <c r="P1525">
        <f t="shared" si="189"/>
        <v>1402</v>
      </c>
      <c r="Q1525">
        <f t="shared" si="190"/>
        <v>0.60467380720545283</v>
      </c>
      <c r="R1525" s="16">
        <f t="shared" si="191"/>
        <v>1208455.2750900381</v>
      </c>
    </row>
    <row r="1526" spans="1:18" x14ac:dyDescent="0.3">
      <c r="A1526" t="s">
        <v>426</v>
      </c>
      <c r="B1526">
        <v>2015</v>
      </c>
      <c r="C1526" s="1">
        <v>500000</v>
      </c>
      <c r="D1526">
        <v>120000</v>
      </c>
      <c r="E1526" t="s">
        <v>14</v>
      </c>
      <c r="F1526" t="s">
        <v>25</v>
      </c>
      <c r="G1526" t="s">
        <v>12</v>
      </c>
      <c r="H1526" t="s">
        <v>121</v>
      </c>
      <c r="I1526">
        <f t="shared" si="184"/>
        <v>2053</v>
      </c>
      <c r="J1526">
        <f t="shared" si="185"/>
        <v>11</v>
      </c>
      <c r="K1526" t="str">
        <f t="shared" si="186"/>
        <v>budget</v>
      </c>
      <c r="L1526" s="1">
        <f t="shared" si="187"/>
        <v>457084.27374573797</v>
      </c>
      <c r="M1526" cm="1">
        <f t="array" ref="M1526">SUM(COUNTIF(E1526:E5102,{"Petrol","Diesel","CNG","LPG","Electric"}))</f>
        <v>2053</v>
      </c>
      <c r="N1526">
        <f t="shared" si="188"/>
        <v>2053</v>
      </c>
      <c r="O1526" cm="1">
        <f t="array" ref="O1526">SUM(COUNTIF(F1526:F5102,{"Individual","Dealer","Trustmark Dealer"}))</f>
        <v>2053</v>
      </c>
      <c r="P1526">
        <f t="shared" si="189"/>
        <v>1402</v>
      </c>
      <c r="Q1526">
        <f t="shared" si="190"/>
        <v>0.60448124695567462</v>
      </c>
      <c r="R1526" s="16">
        <f t="shared" si="191"/>
        <v>1208592.3888038157</v>
      </c>
    </row>
    <row r="1527" spans="1:18" x14ac:dyDescent="0.3">
      <c r="A1527" t="s">
        <v>163</v>
      </c>
      <c r="B1527">
        <v>2008</v>
      </c>
      <c r="C1527" s="1">
        <v>70000</v>
      </c>
      <c r="D1527">
        <v>90000</v>
      </c>
      <c r="E1527" t="s">
        <v>10</v>
      </c>
      <c r="F1527" t="s">
        <v>25</v>
      </c>
      <c r="G1527" t="s">
        <v>12</v>
      </c>
      <c r="H1527" t="s">
        <v>126</v>
      </c>
      <c r="I1527">
        <f t="shared" si="184"/>
        <v>2052</v>
      </c>
      <c r="J1527">
        <f t="shared" si="185"/>
        <v>18</v>
      </c>
      <c r="K1527" t="str">
        <f t="shared" si="186"/>
        <v>budget</v>
      </c>
      <c r="L1527" s="1">
        <f t="shared" si="187"/>
        <v>457063.35964912281</v>
      </c>
      <c r="M1527" cm="1">
        <f t="array" ref="M1527">SUM(COUNTIF(E1527:E5103,{"Petrol","Diesel","CNG","LPG","Electric"}))</f>
        <v>2052</v>
      </c>
      <c r="N1527">
        <f t="shared" si="188"/>
        <v>2052</v>
      </c>
      <c r="O1527" cm="1">
        <f t="array" ref="O1527">SUM(COUNTIF(F1527:F5103,{"Individual","Dealer","Trustmark Dealer"}))</f>
        <v>2052</v>
      </c>
      <c r="P1527">
        <f t="shared" si="189"/>
        <v>1401</v>
      </c>
      <c r="Q1527">
        <f t="shared" si="190"/>
        <v>0.6042884990253411</v>
      </c>
      <c r="R1527" s="16">
        <f t="shared" si="191"/>
        <v>1208670.3370491804</v>
      </c>
    </row>
    <row r="1528" spans="1:18" x14ac:dyDescent="0.3">
      <c r="A1528" t="s">
        <v>1006</v>
      </c>
      <c r="B1528">
        <v>2013</v>
      </c>
      <c r="C1528" s="1">
        <v>580000</v>
      </c>
      <c r="D1528">
        <v>25000</v>
      </c>
      <c r="E1528" t="s">
        <v>14</v>
      </c>
      <c r="F1528" t="s">
        <v>25</v>
      </c>
      <c r="G1528" t="s">
        <v>12</v>
      </c>
      <c r="H1528" t="s">
        <v>154</v>
      </c>
      <c r="I1528">
        <f t="shared" si="184"/>
        <v>2051</v>
      </c>
      <c r="J1528">
        <f t="shared" si="185"/>
        <v>13</v>
      </c>
      <c r="K1528" t="str">
        <f t="shared" si="186"/>
        <v>medium</v>
      </c>
      <c r="L1528" s="1">
        <f t="shared" si="187"/>
        <v>457252.07898586057</v>
      </c>
      <c r="M1528" cm="1">
        <f t="array" ref="M1528">SUM(COUNTIF(E1528:E5104,{"Petrol","Diesel","CNG","LPG","Electric"}))</f>
        <v>2051</v>
      </c>
      <c r="N1528">
        <f t="shared" si="188"/>
        <v>2051</v>
      </c>
      <c r="O1528" cm="1">
        <f t="array" ref="O1528">SUM(COUNTIF(F1528:F5104,{"Individual","Dealer","Trustmark Dealer"}))</f>
        <v>2051</v>
      </c>
      <c r="P1528">
        <f t="shared" si="189"/>
        <v>1400</v>
      </c>
      <c r="Q1528">
        <f t="shared" si="190"/>
        <v>0.60458313018039977</v>
      </c>
      <c r="R1528" s="16">
        <f t="shared" si="191"/>
        <v>1208941.0653551912</v>
      </c>
    </row>
    <row r="1529" spans="1:18" x14ac:dyDescent="0.3">
      <c r="A1529" t="s">
        <v>402</v>
      </c>
      <c r="B1529">
        <v>2012</v>
      </c>
      <c r="C1529" s="1">
        <v>160000</v>
      </c>
      <c r="D1529">
        <v>70000</v>
      </c>
      <c r="E1529" t="s">
        <v>22</v>
      </c>
      <c r="F1529" t="s">
        <v>25</v>
      </c>
      <c r="G1529" t="s">
        <v>12</v>
      </c>
      <c r="H1529" t="s">
        <v>126</v>
      </c>
      <c r="I1529">
        <f t="shared" si="184"/>
        <v>2050</v>
      </c>
      <c r="J1529">
        <f t="shared" si="185"/>
        <v>14</v>
      </c>
      <c r="K1529" t="str">
        <f t="shared" si="186"/>
        <v>budget</v>
      </c>
      <c r="L1529" s="1">
        <f t="shared" si="187"/>
        <v>457192.20195121953</v>
      </c>
      <c r="M1529" cm="1">
        <f t="array" ref="M1529">SUM(COUNTIF(E1529:E5105,{"Petrol","Diesel","CNG","LPG","Electric"}))</f>
        <v>2050</v>
      </c>
      <c r="N1529">
        <f t="shared" si="188"/>
        <v>2050</v>
      </c>
      <c r="O1529" cm="1">
        <f t="array" ref="O1529">SUM(COUNTIF(F1529:F5105,{"Individual","Dealer","Trustmark Dealer"}))</f>
        <v>2050</v>
      </c>
      <c r="P1529">
        <f t="shared" si="189"/>
        <v>1399</v>
      </c>
      <c r="Q1529">
        <f t="shared" si="190"/>
        <v>0.60487804878048779</v>
      </c>
      <c r="R1529" s="16">
        <f t="shared" si="191"/>
        <v>1208941.9440025741</v>
      </c>
    </row>
    <row r="1530" spans="1:18" x14ac:dyDescent="0.3">
      <c r="A1530" t="s">
        <v>163</v>
      </c>
      <c r="B1530">
        <v>2010</v>
      </c>
      <c r="C1530" s="1">
        <v>160000</v>
      </c>
      <c r="D1530">
        <v>36000</v>
      </c>
      <c r="E1530" t="s">
        <v>10</v>
      </c>
      <c r="F1530" t="s">
        <v>25</v>
      </c>
      <c r="G1530" t="s">
        <v>12</v>
      </c>
      <c r="H1530" t="s">
        <v>121</v>
      </c>
      <c r="I1530">
        <f t="shared" si="184"/>
        <v>2049</v>
      </c>
      <c r="J1530">
        <f t="shared" si="185"/>
        <v>16</v>
      </c>
      <c r="K1530" t="str">
        <f t="shared" si="186"/>
        <v>budget</v>
      </c>
      <c r="L1530" s="1">
        <f t="shared" si="187"/>
        <v>457337.24450951687</v>
      </c>
      <c r="M1530" cm="1">
        <f t="array" ref="M1530">SUM(COUNTIF(E1530:E5106,{"Petrol","Diesel","CNG","LPG","Electric"}))</f>
        <v>2049</v>
      </c>
      <c r="N1530">
        <f t="shared" si="188"/>
        <v>2049</v>
      </c>
      <c r="O1530" cm="1">
        <f t="array" ref="O1530">SUM(COUNTIF(F1530:F5106,{"Individual","Dealer","Trustmark Dealer"}))</f>
        <v>2049</v>
      </c>
      <c r="P1530">
        <f t="shared" si="189"/>
        <v>1398</v>
      </c>
      <c r="Q1530">
        <f t="shared" si="190"/>
        <v>0.60517325524646171</v>
      </c>
      <c r="R1530" s="16">
        <f t="shared" si="191"/>
        <v>1214516.9423359074</v>
      </c>
    </row>
    <row r="1531" spans="1:18" x14ac:dyDescent="0.3">
      <c r="A1531" t="s">
        <v>339</v>
      </c>
      <c r="B1531">
        <v>2016</v>
      </c>
      <c r="C1531" s="1">
        <v>760000</v>
      </c>
      <c r="D1531">
        <v>49000</v>
      </c>
      <c r="E1531" t="s">
        <v>14</v>
      </c>
      <c r="F1531" t="s">
        <v>25</v>
      </c>
      <c r="G1531" t="s">
        <v>12</v>
      </c>
      <c r="H1531" t="s">
        <v>121</v>
      </c>
      <c r="I1531">
        <f t="shared" si="184"/>
        <v>2048</v>
      </c>
      <c r="J1531">
        <f t="shared" si="185"/>
        <v>10</v>
      </c>
      <c r="K1531" t="str">
        <f t="shared" si="186"/>
        <v>medium</v>
      </c>
      <c r="L1531" s="1">
        <f t="shared" si="187"/>
        <v>457482.4287109375</v>
      </c>
      <c r="M1531" cm="1">
        <f t="array" ref="M1531">SUM(COUNTIF(E1531:E5107,{"Petrol","Diesel","CNG","LPG","Electric"}))</f>
        <v>2048</v>
      </c>
      <c r="N1531">
        <f t="shared" si="188"/>
        <v>2048</v>
      </c>
      <c r="O1531" cm="1">
        <f t="array" ref="O1531">SUM(COUNTIF(F1531:F5107,{"Individual","Dealer","Trustmark Dealer"}))</f>
        <v>2048</v>
      </c>
      <c r="P1531">
        <f t="shared" si="189"/>
        <v>1397</v>
      </c>
      <c r="Q1531">
        <f t="shared" si="190"/>
        <v>0.60498046875</v>
      </c>
      <c r="R1531" s="16">
        <f t="shared" si="191"/>
        <v>1214695.8240881318</v>
      </c>
    </row>
    <row r="1532" spans="1:18" x14ac:dyDescent="0.3">
      <c r="A1532" t="s">
        <v>1007</v>
      </c>
      <c r="B1532">
        <v>2015</v>
      </c>
      <c r="C1532" s="1">
        <v>300000</v>
      </c>
      <c r="D1532">
        <v>22000</v>
      </c>
      <c r="E1532" t="s">
        <v>10</v>
      </c>
      <c r="F1532" t="s">
        <v>25</v>
      </c>
      <c r="G1532" t="s">
        <v>12</v>
      </c>
      <c r="H1532" t="s">
        <v>121</v>
      </c>
      <c r="I1532">
        <f t="shared" si="184"/>
        <v>2047</v>
      </c>
      <c r="J1532">
        <f t="shared" si="185"/>
        <v>11</v>
      </c>
      <c r="K1532" t="str">
        <f t="shared" si="186"/>
        <v>budget</v>
      </c>
      <c r="L1532" s="1">
        <f t="shared" si="187"/>
        <v>457334.64289203711</v>
      </c>
      <c r="M1532" cm="1">
        <f t="array" ref="M1532">SUM(COUNTIF(E1532:E5108,{"Petrol","Diesel","CNG","LPG","Electric"}))</f>
        <v>2047</v>
      </c>
      <c r="N1532">
        <f t="shared" si="188"/>
        <v>2047</v>
      </c>
      <c r="O1532" cm="1">
        <f t="array" ref="O1532">SUM(COUNTIF(F1532:F5108,{"Individual","Dealer","Trustmark Dealer"}))</f>
        <v>2047</v>
      </c>
      <c r="P1532">
        <f t="shared" si="189"/>
        <v>1397</v>
      </c>
      <c r="Q1532">
        <f t="shared" si="190"/>
        <v>0.60478749389350273</v>
      </c>
      <c r="R1532" s="16">
        <f t="shared" si="191"/>
        <v>1214522.7913899056</v>
      </c>
    </row>
    <row r="1533" spans="1:18" x14ac:dyDescent="0.3">
      <c r="A1533" t="s">
        <v>1008</v>
      </c>
      <c r="B1533">
        <v>1998</v>
      </c>
      <c r="C1533" s="1">
        <v>50000</v>
      </c>
      <c r="D1533">
        <v>35000</v>
      </c>
      <c r="E1533" t="s">
        <v>257</v>
      </c>
      <c r="F1533" t="s">
        <v>25</v>
      </c>
      <c r="G1533" t="s">
        <v>12</v>
      </c>
      <c r="H1533" t="s">
        <v>126</v>
      </c>
      <c r="I1533">
        <f t="shared" si="184"/>
        <v>2046</v>
      </c>
      <c r="J1533">
        <f t="shared" si="185"/>
        <v>28</v>
      </c>
      <c r="K1533" t="str">
        <f t="shared" si="186"/>
        <v>budget</v>
      </c>
      <c r="L1533" s="1">
        <f t="shared" si="187"/>
        <v>457411.54154447705</v>
      </c>
      <c r="M1533" cm="1">
        <f t="array" ref="M1533">SUM(COUNTIF(E1533:E5109,{"Petrol","Diesel","CNG","LPG","Electric"}))</f>
        <v>2046</v>
      </c>
      <c r="N1533">
        <f t="shared" si="188"/>
        <v>2046</v>
      </c>
      <c r="O1533" cm="1">
        <f t="array" ref="O1533">SUM(COUNTIF(F1533:F5109,{"Individual","Dealer","Trustmark Dealer"}))</f>
        <v>2046</v>
      </c>
      <c r="P1533">
        <f t="shared" si="189"/>
        <v>1396</v>
      </c>
      <c r="Q1533">
        <f t="shared" si="190"/>
        <v>0.60459433040078203</v>
      </c>
      <c r="R1533" s="16">
        <f t="shared" si="191"/>
        <v>1214558.1559412098</v>
      </c>
    </row>
    <row r="1534" spans="1:18" x14ac:dyDescent="0.3">
      <c r="A1534" t="s">
        <v>677</v>
      </c>
      <c r="B1534">
        <v>2019</v>
      </c>
      <c r="C1534" s="1">
        <v>800000</v>
      </c>
      <c r="D1534">
        <v>24000</v>
      </c>
      <c r="E1534" t="s">
        <v>14</v>
      </c>
      <c r="F1534" t="s">
        <v>25</v>
      </c>
      <c r="G1534" t="s">
        <v>12</v>
      </c>
      <c r="H1534" t="s">
        <v>121</v>
      </c>
      <c r="I1534">
        <f t="shared" si="184"/>
        <v>2045</v>
      </c>
      <c r="J1534">
        <f t="shared" si="185"/>
        <v>7</v>
      </c>
      <c r="K1534" t="str">
        <f t="shared" si="186"/>
        <v>medium</v>
      </c>
      <c r="L1534" s="1">
        <f t="shared" si="187"/>
        <v>457610.76479217602</v>
      </c>
      <c r="M1534" cm="1">
        <f t="array" ref="M1534">SUM(COUNTIF(E1534:E5110,{"Petrol","Diesel","CNG","LPG","Electric"}))</f>
        <v>2045</v>
      </c>
      <c r="N1534">
        <f t="shared" si="188"/>
        <v>2045</v>
      </c>
      <c r="O1534" cm="1">
        <f t="array" ref="O1534">SUM(COUNTIF(F1534:F5110,{"Individual","Dealer","Trustmark Dealer"}))</f>
        <v>2045</v>
      </c>
      <c r="P1534">
        <f t="shared" si="189"/>
        <v>1395</v>
      </c>
      <c r="Q1534">
        <f t="shared" si="190"/>
        <v>0.60488997555012225</v>
      </c>
      <c r="R1534" s="16">
        <f t="shared" si="191"/>
        <v>1214558.1559412098</v>
      </c>
    </row>
    <row r="1535" spans="1:18" x14ac:dyDescent="0.3">
      <c r="A1535" t="s">
        <v>219</v>
      </c>
      <c r="B1535">
        <v>2018</v>
      </c>
      <c r="C1535" s="1">
        <v>680000</v>
      </c>
      <c r="D1535">
        <v>20000</v>
      </c>
      <c r="E1535" t="s">
        <v>14</v>
      </c>
      <c r="F1535" t="s">
        <v>25</v>
      </c>
      <c r="G1535" t="s">
        <v>12</v>
      </c>
      <c r="H1535" t="s">
        <v>121</v>
      </c>
      <c r="I1535">
        <f t="shared" si="184"/>
        <v>2044</v>
      </c>
      <c r="J1535">
        <f t="shared" si="185"/>
        <v>8</v>
      </c>
      <c r="K1535" t="str">
        <f t="shared" si="186"/>
        <v>medium</v>
      </c>
      <c r="L1535" s="1">
        <f t="shared" si="187"/>
        <v>457443.25538160471</v>
      </c>
      <c r="M1535" cm="1">
        <f t="array" ref="M1535">SUM(COUNTIF(E1535:E5111,{"Petrol","Diesel","CNG","LPG","Electric"}))</f>
        <v>2044</v>
      </c>
      <c r="N1535">
        <f t="shared" si="188"/>
        <v>2044</v>
      </c>
      <c r="O1535" cm="1">
        <f t="array" ref="O1535">SUM(COUNTIF(F1535:F5111,{"Individual","Dealer","Trustmark Dealer"}))</f>
        <v>2044</v>
      </c>
      <c r="P1535">
        <f t="shared" si="189"/>
        <v>1395</v>
      </c>
      <c r="Q1535">
        <f t="shared" si="190"/>
        <v>0.6046966731898239</v>
      </c>
      <c r="R1535" s="16">
        <f t="shared" si="191"/>
        <v>1214346.1038373776</v>
      </c>
    </row>
    <row r="1536" spans="1:18" x14ac:dyDescent="0.3">
      <c r="A1536" t="s">
        <v>1009</v>
      </c>
      <c r="B1536">
        <v>2009</v>
      </c>
      <c r="C1536" s="1">
        <v>85000</v>
      </c>
      <c r="D1536">
        <v>50000</v>
      </c>
      <c r="E1536" t="s">
        <v>257</v>
      </c>
      <c r="F1536" t="s">
        <v>25</v>
      </c>
      <c r="G1536" t="s">
        <v>12</v>
      </c>
      <c r="H1536" t="s">
        <v>126</v>
      </c>
      <c r="I1536">
        <f t="shared" si="184"/>
        <v>2043</v>
      </c>
      <c r="J1536">
        <f t="shared" si="185"/>
        <v>17</v>
      </c>
      <c r="K1536" t="str">
        <f t="shared" si="186"/>
        <v>budget</v>
      </c>
      <c r="L1536" s="1">
        <f t="shared" si="187"/>
        <v>457334.31913852179</v>
      </c>
      <c r="M1536" cm="1">
        <f t="array" ref="M1536">SUM(COUNTIF(E1536:E5112,{"Petrol","Diesel","CNG","LPG","Electric"}))</f>
        <v>2043</v>
      </c>
      <c r="N1536">
        <f t="shared" si="188"/>
        <v>2043</v>
      </c>
      <c r="O1536" cm="1">
        <f t="array" ref="O1536">SUM(COUNTIF(F1536:F5112,{"Individual","Dealer","Trustmark Dealer"}))</f>
        <v>2043</v>
      </c>
      <c r="P1536">
        <f t="shared" si="189"/>
        <v>1395</v>
      </c>
      <c r="Q1536">
        <f t="shared" si="190"/>
        <v>0.60450318159569261</v>
      </c>
      <c r="R1536" s="16">
        <f t="shared" si="191"/>
        <v>1214249.8076830057</v>
      </c>
    </row>
    <row r="1537" spans="1:18" x14ac:dyDescent="0.3">
      <c r="A1537" t="s">
        <v>1010</v>
      </c>
      <c r="B1537">
        <v>2016</v>
      </c>
      <c r="C1537" s="1">
        <v>1300000</v>
      </c>
      <c r="D1537">
        <v>70000</v>
      </c>
      <c r="E1537" t="s">
        <v>14</v>
      </c>
      <c r="F1537" t="s">
        <v>25</v>
      </c>
      <c r="G1537" t="s">
        <v>12</v>
      </c>
      <c r="H1537" t="s">
        <v>121</v>
      </c>
      <c r="I1537">
        <f t="shared" si="184"/>
        <v>2042</v>
      </c>
      <c r="J1537">
        <f t="shared" si="185"/>
        <v>10</v>
      </c>
      <c r="K1537" t="str">
        <f t="shared" si="186"/>
        <v>premimum</v>
      </c>
      <c r="L1537" s="1">
        <f t="shared" si="187"/>
        <v>457516.65719882469</v>
      </c>
      <c r="M1537" cm="1">
        <f t="array" ref="M1537">SUM(COUNTIF(E1537:E5113,{"Petrol","Diesel","CNG","LPG","Electric"}))</f>
        <v>2042</v>
      </c>
      <c r="N1537">
        <f t="shared" si="188"/>
        <v>2042</v>
      </c>
      <c r="O1537" cm="1">
        <f t="array" ref="O1537">SUM(COUNTIF(F1537:F5113,{"Individual","Dealer","Trustmark Dealer"}))</f>
        <v>2042</v>
      </c>
      <c r="P1537">
        <f t="shared" si="189"/>
        <v>1394</v>
      </c>
      <c r="Q1537">
        <f t="shared" si="190"/>
        <v>0.60479921645445645</v>
      </c>
      <c r="R1537" s="16">
        <f t="shared" si="191"/>
        <v>1214249.8076830057</v>
      </c>
    </row>
    <row r="1538" spans="1:18" x14ac:dyDescent="0.3">
      <c r="A1538" t="s">
        <v>423</v>
      </c>
      <c r="B1538">
        <v>2016</v>
      </c>
      <c r="C1538" s="1">
        <v>500000</v>
      </c>
      <c r="D1538">
        <v>60000</v>
      </c>
      <c r="E1538" t="s">
        <v>10</v>
      </c>
      <c r="F1538" t="s">
        <v>25</v>
      </c>
      <c r="G1538" t="s">
        <v>12</v>
      </c>
      <c r="H1538" t="s">
        <v>121</v>
      </c>
      <c r="I1538">
        <f t="shared" ref="I1538:I1601" si="192">COUNTA(A1538:A5114)</f>
        <v>2041</v>
      </c>
      <c r="J1538">
        <f t="shared" ref="J1538:J1601" si="193">2026-B1538</f>
        <v>10</v>
      </c>
      <c r="K1538" t="str">
        <f t="shared" ref="K1538:K1601" si="194">IF(C1538&lt;=500000,"budget",IF(C1538&lt;=1000000,"medium","premimum"))</f>
        <v>budget</v>
      </c>
      <c r="L1538" s="1">
        <f t="shared" ref="L1538:L1601" si="195">AVERAGE(C1538:C5114)</f>
        <v>457103.87751102401</v>
      </c>
      <c r="M1538" cm="1">
        <f t="array" ref="M1538">SUM(COUNTIF(E1538:E5114,{"Petrol","Diesel","CNG","LPG","Electric"}))</f>
        <v>2041</v>
      </c>
      <c r="N1538">
        <f t="shared" ref="N1538:N1601" si="196">COUNTIF(G1538:G5114,"Automatic")
 +COUNTIF(G1538:G5114,"Manual")</f>
        <v>2041</v>
      </c>
      <c r="O1538" cm="1">
        <f t="array" ref="O1538">SUM(COUNTIF(F1538:F5114,{"Individual","Dealer","Trustmark Dealer"}))</f>
        <v>2041</v>
      </c>
      <c r="P1538">
        <f t="shared" ref="P1538:P1601" si="197">COUNTIF(J1538:J5114,"&gt;10")</f>
        <v>1394</v>
      </c>
      <c r="Q1538">
        <f t="shared" ref="Q1538:Q1601" si="198">COUNTIF(H1538:H5114,"First Owner")/COUNTA(H1538:H5114)</f>
        <v>0.60460558549730525</v>
      </c>
      <c r="R1538" s="16">
        <f t="shared" ref="R1538:R1601" si="199">AVERAGEIF(E1538:E5114,"Petrol",C1538:C5114) + AVERAGEIF(E1538:E5114,"Diesel",C1538:C5114) + AVERAGEIF(E1538:E5114,"CNG",C1538:C5114)</f>
        <v>1213552.5497143813</v>
      </c>
    </row>
    <row r="1539" spans="1:18" x14ac:dyDescent="0.3">
      <c r="A1539" t="s">
        <v>140</v>
      </c>
      <c r="B1539">
        <v>2015</v>
      </c>
      <c r="C1539" s="1">
        <v>3500000</v>
      </c>
      <c r="D1539">
        <v>35000</v>
      </c>
      <c r="E1539" t="s">
        <v>14</v>
      </c>
      <c r="F1539" t="s">
        <v>25</v>
      </c>
      <c r="G1539" t="s">
        <v>19</v>
      </c>
      <c r="H1539" t="s">
        <v>121</v>
      </c>
      <c r="I1539">
        <f t="shared" si="192"/>
        <v>2040</v>
      </c>
      <c r="J1539">
        <f t="shared" si="193"/>
        <v>11</v>
      </c>
      <c r="K1539" t="str">
        <f t="shared" si="194"/>
        <v>premimum</v>
      </c>
      <c r="L1539" s="1">
        <f t="shared" si="195"/>
        <v>457082.85</v>
      </c>
      <c r="M1539" cm="1">
        <f t="array" ref="M1539">SUM(COUNTIF(E1539:E5115,{"Petrol","Diesel","CNG","LPG","Electric"}))</f>
        <v>2040</v>
      </c>
      <c r="N1539">
        <f t="shared" si="196"/>
        <v>2040</v>
      </c>
      <c r="O1539" cm="1">
        <f t="array" ref="O1539">SUM(COUNTIF(F1539:F5115,{"Individual","Dealer","Trustmark Dealer"}))</f>
        <v>2040</v>
      </c>
      <c r="P1539">
        <f t="shared" si="197"/>
        <v>1394</v>
      </c>
      <c r="Q1539">
        <f t="shared" si="198"/>
        <v>0.60441176470588232</v>
      </c>
      <c r="R1539" s="16">
        <f t="shared" si="199"/>
        <v>1213382.2257153795</v>
      </c>
    </row>
    <row r="1540" spans="1:18" x14ac:dyDescent="0.3">
      <c r="A1540" t="s">
        <v>1011</v>
      </c>
      <c r="B1540">
        <v>2008</v>
      </c>
      <c r="C1540" s="1">
        <v>145000</v>
      </c>
      <c r="D1540">
        <v>60000</v>
      </c>
      <c r="E1540" t="s">
        <v>10</v>
      </c>
      <c r="F1540" t="s">
        <v>25</v>
      </c>
      <c r="G1540" t="s">
        <v>12</v>
      </c>
      <c r="H1540" t="s">
        <v>121</v>
      </c>
      <c r="I1540">
        <f t="shared" si="192"/>
        <v>2039</v>
      </c>
      <c r="J1540">
        <f t="shared" si="193"/>
        <v>18</v>
      </c>
      <c r="K1540" t="str">
        <f t="shared" si="194"/>
        <v>budget</v>
      </c>
      <c r="L1540" s="1">
        <f t="shared" si="195"/>
        <v>455590.49239823443</v>
      </c>
      <c r="M1540" cm="1">
        <f t="array" ref="M1540">SUM(COUNTIF(E1540:E5116,{"Petrol","Diesel","CNG","LPG","Electric"}))</f>
        <v>2039</v>
      </c>
      <c r="N1540">
        <f t="shared" si="196"/>
        <v>2039</v>
      </c>
      <c r="O1540" cm="1">
        <f t="array" ref="O1540">SUM(COUNTIF(F1540:F5116,{"Individual","Dealer","Trustmark Dealer"}))</f>
        <v>2039</v>
      </c>
      <c r="P1540">
        <f t="shared" si="197"/>
        <v>1393</v>
      </c>
      <c r="Q1540">
        <f t="shared" si="198"/>
        <v>0.60421775380088283</v>
      </c>
      <c r="R1540" s="16">
        <f t="shared" si="199"/>
        <v>1210549.7645305209</v>
      </c>
    </row>
    <row r="1541" spans="1:18" x14ac:dyDescent="0.3">
      <c r="A1541" t="s">
        <v>837</v>
      </c>
      <c r="B1541">
        <v>2013</v>
      </c>
      <c r="C1541" s="1">
        <v>300000</v>
      </c>
      <c r="D1541">
        <v>60000</v>
      </c>
      <c r="E1541" t="s">
        <v>14</v>
      </c>
      <c r="F1541" t="s">
        <v>25</v>
      </c>
      <c r="G1541" t="s">
        <v>12</v>
      </c>
      <c r="H1541" t="s">
        <v>121</v>
      </c>
      <c r="I1541">
        <f t="shared" si="192"/>
        <v>2038</v>
      </c>
      <c r="J1541">
        <f t="shared" si="193"/>
        <v>13</v>
      </c>
      <c r="K1541" t="str">
        <f t="shared" si="194"/>
        <v>budget</v>
      </c>
      <c r="L1541" s="1">
        <f t="shared" si="195"/>
        <v>455742.89205103042</v>
      </c>
      <c r="M1541" cm="1">
        <f t="array" ref="M1541">SUM(COUNTIF(E1541:E5117,{"Petrol","Diesel","CNG","LPG","Electric"}))</f>
        <v>2038</v>
      </c>
      <c r="N1541">
        <f t="shared" si="196"/>
        <v>2038</v>
      </c>
      <c r="O1541" cm="1">
        <f t="array" ref="O1541">SUM(COUNTIF(F1541:F5117,{"Individual","Dealer","Trustmark Dealer"}))</f>
        <v>2038</v>
      </c>
      <c r="P1541">
        <f t="shared" si="197"/>
        <v>1392</v>
      </c>
      <c r="Q1541">
        <f t="shared" si="198"/>
        <v>0.60402355250245343</v>
      </c>
      <c r="R1541" s="16">
        <f t="shared" si="199"/>
        <v>1210744.6921813665</v>
      </c>
    </row>
    <row r="1542" spans="1:18" x14ac:dyDescent="0.3">
      <c r="A1542" t="s">
        <v>1012</v>
      </c>
      <c r="B1542">
        <v>2017</v>
      </c>
      <c r="C1542" s="1">
        <v>600000</v>
      </c>
      <c r="D1542">
        <v>60000</v>
      </c>
      <c r="E1542" t="s">
        <v>14</v>
      </c>
      <c r="F1542" t="s">
        <v>25</v>
      </c>
      <c r="G1542" t="s">
        <v>12</v>
      </c>
      <c r="H1542" t="s">
        <v>126</v>
      </c>
      <c r="I1542">
        <f t="shared" si="192"/>
        <v>2037</v>
      </c>
      <c r="J1542">
        <f t="shared" si="193"/>
        <v>9</v>
      </c>
      <c r="K1542" t="str">
        <f t="shared" si="194"/>
        <v>medium</v>
      </c>
      <c r="L1542" s="1">
        <f t="shared" si="195"/>
        <v>455819.34904270986</v>
      </c>
      <c r="M1542" cm="1">
        <f t="array" ref="M1542">SUM(COUNTIF(E1542:E5118,{"Petrol","Diesel","CNG","LPG","Electric"}))</f>
        <v>2037</v>
      </c>
      <c r="N1542">
        <f t="shared" si="196"/>
        <v>2037</v>
      </c>
      <c r="O1542" cm="1">
        <f t="array" ref="O1542">SUM(COUNTIF(F1542:F5118,{"Individual","Dealer","Trustmark Dealer"}))</f>
        <v>2037</v>
      </c>
      <c r="P1542">
        <f t="shared" si="197"/>
        <v>1391</v>
      </c>
      <c r="Q1542">
        <f t="shared" si="198"/>
        <v>0.60382916053019142</v>
      </c>
      <c r="R1542" s="16">
        <f t="shared" si="199"/>
        <v>1211013.5271883821</v>
      </c>
    </row>
    <row r="1543" spans="1:18" x14ac:dyDescent="0.3">
      <c r="A1543" t="s">
        <v>655</v>
      </c>
      <c r="B1543">
        <v>2015</v>
      </c>
      <c r="C1543" s="1">
        <v>400000</v>
      </c>
      <c r="D1543">
        <v>70000</v>
      </c>
      <c r="E1543" t="s">
        <v>10</v>
      </c>
      <c r="F1543" t="s">
        <v>25</v>
      </c>
      <c r="G1543" t="s">
        <v>12</v>
      </c>
      <c r="H1543" t="s">
        <v>126</v>
      </c>
      <c r="I1543">
        <f t="shared" si="192"/>
        <v>2036</v>
      </c>
      <c r="J1543">
        <f t="shared" si="193"/>
        <v>11</v>
      </c>
      <c r="K1543" t="str">
        <f t="shared" si="194"/>
        <v>budget</v>
      </c>
      <c r="L1543" s="1">
        <f t="shared" si="195"/>
        <v>455748.53339882119</v>
      </c>
      <c r="M1543" cm="1">
        <f t="array" ref="M1543">SUM(COUNTIF(E1543:E5119,{"Petrol","Diesel","CNG","LPG","Electric"}))</f>
        <v>2036</v>
      </c>
      <c r="N1543">
        <f t="shared" si="196"/>
        <v>2036</v>
      </c>
      <c r="O1543" cm="1">
        <f t="array" ref="O1543">SUM(COUNTIF(F1543:F5119,{"Individual","Dealer","Trustmark Dealer"}))</f>
        <v>2036</v>
      </c>
      <c r="P1543">
        <f t="shared" si="197"/>
        <v>1391</v>
      </c>
      <c r="Q1543">
        <f t="shared" si="198"/>
        <v>0.60412573673870329</v>
      </c>
      <c r="R1543" s="16">
        <f t="shared" si="199"/>
        <v>1210991.3395229136</v>
      </c>
    </row>
    <row r="1544" spans="1:18" x14ac:dyDescent="0.3">
      <c r="A1544" t="s">
        <v>1013</v>
      </c>
      <c r="B1544">
        <v>2007</v>
      </c>
      <c r="C1544" s="1">
        <v>130000</v>
      </c>
      <c r="D1544">
        <v>135000</v>
      </c>
      <c r="E1544" t="s">
        <v>10</v>
      </c>
      <c r="F1544" t="s">
        <v>25</v>
      </c>
      <c r="G1544" t="s">
        <v>12</v>
      </c>
      <c r="H1544" t="s">
        <v>126</v>
      </c>
      <c r="I1544">
        <f t="shared" si="192"/>
        <v>2035</v>
      </c>
      <c r="J1544">
        <f t="shared" si="193"/>
        <v>19</v>
      </c>
      <c r="K1544" t="str">
        <f t="shared" si="194"/>
        <v>budget</v>
      </c>
      <c r="L1544" s="1">
        <f t="shared" si="195"/>
        <v>455775.92825552827</v>
      </c>
      <c r="M1544" cm="1">
        <f t="array" ref="M1544">SUM(COUNTIF(E1544:E5120,{"Petrol","Diesel","CNG","LPG","Electric"}))</f>
        <v>2035</v>
      </c>
      <c r="N1544">
        <f t="shared" si="196"/>
        <v>2035</v>
      </c>
      <c r="O1544" cm="1">
        <f t="array" ref="O1544">SUM(COUNTIF(F1544:F5120,{"Individual","Dealer","Trustmark Dealer"}))</f>
        <v>2035</v>
      </c>
      <c r="P1544">
        <f t="shared" si="197"/>
        <v>1390</v>
      </c>
      <c r="Q1544">
        <f t="shared" si="198"/>
        <v>0.60442260442260443</v>
      </c>
      <c r="R1544" s="16">
        <f t="shared" si="199"/>
        <v>1210923.7824885035</v>
      </c>
    </row>
    <row r="1545" spans="1:18" x14ac:dyDescent="0.3">
      <c r="A1545" t="s">
        <v>462</v>
      </c>
      <c r="B1545">
        <v>2001</v>
      </c>
      <c r="C1545" s="1">
        <v>45000</v>
      </c>
      <c r="D1545">
        <v>72539</v>
      </c>
      <c r="E1545" t="s">
        <v>10</v>
      </c>
      <c r="F1545" t="s">
        <v>25</v>
      </c>
      <c r="G1545" t="s">
        <v>12</v>
      </c>
      <c r="H1545" t="s">
        <v>126</v>
      </c>
      <c r="I1545">
        <f t="shared" si="192"/>
        <v>2034</v>
      </c>
      <c r="J1545">
        <f t="shared" si="193"/>
        <v>25</v>
      </c>
      <c r="K1545" t="str">
        <f t="shared" si="194"/>
        <v>budget</v>
      </c>
      <c r="L1545" s="1">
        <f t="shared" si="195"/>
        <v>455936.09341199609</v>
      </c>
      <c r="M1545" cm="1">
        <f t="array" ref="M1545">SUM(COUNTIF(E1545:E5121,{"Petrol","Diesel","CNG","LPG","Electric"}))</f>
        <v>2034</v>
      </c>
      <c r="N1545">
        <f t="shared" si="196"/>
        <v>2034</v>
      </c>
      <c r="O1545" cm="1">
        <f t="array" ref="O1545">SUM(COUNTIF(F1545:F5121,{"Individual","Dealer","Trustmark Dealer"}))</f>
        <v>2034</v>
      </c>
      <c r="P1545">
        <f t="shared" si="197"/>
        <v>1389</v>
      </c>
      <c r="Q1545">
        <f t="shared" si="198"/>
        <v>0.60471976401179939</v>
      </c>
      <c r="R1545" s="16">
        <f t="shared" si="199"/>
        <v>1211134.7237883874</v>
      </c>
    </row>
    <row r="1546" spans="1:18" x14ac:dyDescent="0.3">
      <c r="A1546" t="s">
        <v>1014</v>
      </c>
      <c r="B1546">
        <v>2017</v>
      </c>
      <c r="C1546" s="1">
        <v>641000</v>
      </c>
      <c r="D1546">
        <v>25000</v>
      </c>
      <c r="E1546" t="s">
        <v>10</v>
      </c>
      <c r="F1546" t="s">
        <v>25</v>
      </c>
      <c r="G1546" t="s">
        <v>12</v>
      </c>
      <c r="H1546" t="s">
        <v>121</v>
      </c>
      <c r="I1546">
        <f t="shared" si="192"/>
        <v>2033</v>
      </c>
      <c r="J1546">
        <f t="shared" si="193"/>
        <v>9</v>
      </c>
      <c r="K1546" t="str">
        <f t="shared" si="194"/>
        <v>medium</v>
      </c>
      <c r="L1546" s="1">
        <f t="shared" si="195"/>
        <v>456138.22626660106</v>
      </c>
      <c r="M1546" cm="1">
        <f t="array" ref="M1546">SUM(COUNTIF(E1546:E5122,{"Petrol","Diesel","CNG","LPG","Electric"}))</f>
        <v>2033</v>
      </c>
      <c r="N1546">
        <f t="shared" si="196"/>
        <v>2033</v>
      </c>
      <c r="O1546" cm="1">
        <f t="array" ref="O1546">SUM(COUNTIF(F1546:F5122,{"Individual","Dealer","Trustmark Dealer"}))</f>
        <v>2033</v>
      </c>
      <c r="P1546">
        <f t="shared" si="197"/>
        <v>1388</v>
      </c>
      <c r="Q1546">
        <f t="shared" si="198"/>
        <v>0.60501721593703883</v>
      </c>
      <c r="R1546" s="16">
        <f t="shared" si="199"/>
        <v>1211433.9108347588</v>
      </c>
    </row>
    <row r="1547" spans="1:18" x14ac:dyDescent="0.3">
      <c r="A1547" t="s">
        <v>219</v>
      </c>
      <c r="B1547">
        <v>2015</v>
      </c>
      <c r="C1547" s="1">
        <v>650000</v>
      </c>
      <c r="D1547">
        <v>50000</v>
      </c>
      <c r="E1547" t="s">
        <v>14</v>
      </c>
      <c r="F1547" t="s">
        <v>25</v>
      </c>
      <c r="G1547" t="s">
        <v>12</v>
      </c>
      <c r="H1547" t="s">
        <v>121</v>
      </c>
      <c r="I1547">
        <f t="shared" si="192"/>
        <v>2032</v>
      </c>
      <c r="J1547">
        <f t="shared" si="193"/>
        <v>11</v>
      </c>
      <c r="K1547" t="str">
        <f t="shared" si="194"/>
        <v>medium</v>
      </c>
      <c r="L1547" s="1">
        <f t="shared" si="195"/>
        <v>456047.25098425196</v>
      </c>
      <c r="M1547" cm="1">
        <f t="array" ref="M1547">SUM(COUNTIF(E1547:E5123,{"Petrol","Diesel","CNG","LPG","Electric"}))</f>
        <v>2032</v>
      </c>
      <c r="N1547">
        <f t="shared" si="196"/>
        <v>2032</v>
      </c>
      <c r="O1547" cm="1">
        <f t="array" ref="O1547">SUM(COUNTIF(F1547:F5123,{"Individual","Dealer","Trustmark Dealer"}))</f>
        <v>2032</v>
      </c>
      <c r="P1547">
        <f t="shared" si="197"/>
        <v>1388</v>
      </c>
      <c r="Q1547">
        <f t="shared" si="198"/>
        <v>0.60482283464566933</v>
      </c>
      <c r="R1547" s="16">
        <f t="shared" si="199"/>
        <v>1211117.3774820534</v>
      </c>
    </row>
    <row r="1548" spans="1:18" x14ac:dyDescent="0.3">
      <c r="A1548" t="s">
        <v>1015</v>
      </c>
      <c r="B1548">
        <v>2020</v>
      </c>
      <c r="C1548" s="1">
        <v>784000</v>
      </c>
      <c r="D1548">
        <v>101</v>
      </c>
      <c r="E1548" t="s">
        <v>14</v>
      </c>
      <c r="F1548" t="s">
        <v>11</v>
      </c>
      <c r="G1548" t="s">
        <v>12</v>
      </c>
      <c r="H1548" t="s">
        <v>1016</v>
      </c>
      <c r="I1548">
        <f t="shared" si="192"/>
        <v>2031</v>
      </c>
      <c r="J1548">
        <f t="shared" si="193"/>
        <v>6</v>
      </c>
      <c r="K1548" t="str">
        <f t="shared" si="194"/>
        <v>medium</v>
      </c>
      <c r="L1548" s="1">
        <f t="shared" si="195"/>
        <v>455951.75480059086</v>
      </c>
      <c r="M1548" cm="1">
        <f t="array" ref="M1548">SUM(COUNTIF(E1548:E5124,{"Petrol","Diesel","CNG","LPG","Electric"}))</f>
        <v>2031</v>
      </c>
      <c r="N1548">
        <f t="shared" si="196"/>
        <v>2031</v>
      </c>
      <c r="O1548" cm="1">
        <f t="array" ref="O1548">SUM(COUNTIF(F1548:F5124,{"Individual","Dealer","Trustmark Dealer"}))</f>
        <v>2031</v>
      </c>
      <c r="P1548">
        <f t="shared" si="197"/>
        <v>1387</v>
      </c>
      <c r="Q1548">
        <f t="shared" si="198"/>
        <v>0.60462826193993102</v>
      </c>
      <c r="R1548" s="16">
        <f t="shared" si="199"/>
        <v>1211046.508517625</v>
      </c>
    </row>
    <row r="1549" spans="1:18" x14ac:dyDescent="0.3">
      <c r="A1549" t="s">
        <v>1017</v>
      </c>
      <c r="B1549">
        <v>2020</v>
      </c>
      <c r="C1549" s="1">
        <v>635000</v>
      </c>
      <c r="D1549">
        <v>101</v>
      </c>
      <c r="E1549" t="s">
        <v>10</v>
      </c>
      <c r="F1549" t="s">
        <v>11</v>
      </c>
      <c r="G1549" t="s">
        <v>12</v>
      </c>
      <c r="H1549" t="s">
        <v>1016</v>
      </c>
      <c r="I1549">
        <f t="shared" si="192"/>
        <v>2030</v>
      </c>
      <c r="J1549">
        <f t="shared" si="193"/>
        <v>6</v>
      </c>
      <c r="K1549" t="str">
        <f t="shared" si="194"/>
        <v>medium</v>
      </c>
      <c r="L1549" s="1">
        <f t="shared" si="195"/>
        <v>455790.15467980294</v>
      </c>
      <c r="M1549" cm="1">
        <f t="array" ref="M1549">SUM(COUNTIF(E1549:E5125,{"Petrol","Diesel","CNG","LPG","Electric"}))</f>
        <v>2030</v>
      </c>
      <c r="N1549">
        <f t="shared" si="196"/>
        <v>2030</v>
      </c>
      <c r="O1549" cm="1">
        <f t="array" ref="O1549">SUM(COUNTIF(F1549:F5125,{"Individual","Dealer","Trustmark Dealer"}))</f>
        <v>2030</v>
      </c>
      <c r="P1549">
        <f t="shared" si="197"/>
        <v>1387</v>
      </c>
      <c r="Q1549">
        <f t="shared" si="198"/>
        <v>0.60492610837438421</v>
      </c>
      <c r="R1549" s="16">
        <f t="shared" si="199"/>
        <v>1210845.0244237625</v>
      </c>
    </row>
    <row r="1550" spans="1:18" x14ac:dyDescent="0.3">
      <c r="A1550" t="s">
        <v>1018</v>
      </c>
      <c r="B1550">
        <v>2020</v>
      </c>
      <c r="C1550" s="1">
        <v>1000000</v>
      </c>
      <c r="D1550">
        <v>101</v>
      </c>
      <c r="E1550" t="s">
        <v>14</v>
      </c>
      <c r="F1550" t="s">
        <v>11</v>
      </c>
      <c r="G1550" t="s">
        <v>12</v>
      </c>
      <c r="H1550" t="s">
        <v>1016</v>
      </c>
      <c r="I1550">
        <f t="shared" si="192"/>
        <v>2029</v>
      </c>
      <c r="J1550">
        <f t="shared" si="193"/>
        <v>6</v>
      </c>
      <c r="K1550" t="str">
        <f t="shared" si="194"/>
        <v>medium</v>
      </c>
      <c r="L1550" s="1">
        <f t="shared" si="195"/>
        <v>455701.83045835386</v>
      </c>
      <c r="M1550" cm="1">
        <f t="array" ref="M1550">SUM(COUNTIF(E1550:E5126,{"Petrol","Diesel","CNG","LPG","Electric"}))</f>
        <v>2029</v>
      </c>
      <c r="N1550">
        <f t="shared" si="196"/>
        <v>2029</v>
      </c>
      <c r="O1550" cm="1">
        <f t="array" ref="O1550">SUM(COUNTIF(F1550:F5126,{"Individual","Dealer","Trustmark Dealer"}))</f>
        <v>2029</v>
      </c>
      <c r="P1550">
        <f t="shared" si="197"/>
        <v>1387</v>
      </c>
      <c r="Q1550">
        <f t="shared" si="198"/>
        <v>0.60522424839822575</v>
      </c>
      <c r="R1550" s="16">
        <f t="shared" si="199"/>
        <v>1210534.0469026249</v>
      </c>
    </row>
    <row r="1551" spans="1:18" x14ac:dyDescent="0.3">
      <c r="A1551" t="s">
        <v>1019</v>
      </c>
      <c r="B1551">
        <v>2015</v>
      </c>
      <c r="C1551" s="1">
        <v>495000</v>
      </c>
      <c r="D1551">
        <v>52328</v>
      </c>
      <c r="E1551" t="s">
        <v>14</v>
      </c>
      <c r="F1551" t="s">
        <v>11</v>
      </c>
      <c r="G1551" t="s">
        <v>12</v>
      </c>
      <c r="H1551" t="s">
        <v>121</v>
      </c>
      <c r="I1551">
        <f t="shared" si="192"/>
        <v>2028</v>
      </c>
      <c r="J1551">
        <f t="shared" si="193"/>
        <v>11</v>
      </c>
      <c r="K1551" t="str">
        <f t="shared" si="194"/>
        <v>budget</v>
      </c>
      <c r="L1551" s="1">
        <f t="shared" si="195"/>
        <v>455433.4388560158</v>
      </c>
      <c r="M1551" cm="1">
        <f t="array" ref="M1551">SUM(COUNTIF(E1551:E5127,{"Petrol","Diesel","CNG","LPG","Electric"}))</f>
        <v>2028</v>
      </c>
      <c r="N1551">
        <f t="shared" si="196"/>
        <v>2028</v>
      </c>
      <c r="O1551" cm="1">
        <f t="array" ref="O1551">SUM(COUNTIF(F1551:F5127,{"Individual","Dealer","Trustmark Dealer"}))</f>
        <v>2028</v>
      </c>
      <c r="P1551">
        <f t="shared" si="197"/>
        <v>1387</v>
      </c>
      <c r="Q1551">
        <f t="shared" si="198"/>
        <v>0.60552268244575935</v>
      </c>
      <c r="R1551" s="16">
        <f t="shared" si="199"/>
        <v>1210121.6437364547</v>
      </c>
    </row>
    <row r="1552" spans="1:18" x14ac:dyDescent="0.3">
      <c r="A1552" t="s">
        <v>161</v>
      </c>
      <c r="B1552">
        <v>2013</v>
      </c>
      <c r="C1552" s="1">
        <v>324000</v>
      </c>
      <c r="D1552">
        <v>30000</v>
      </c>
      <c r="E1552" t="s">
        <v>10</v>
      </c>
      <c r="F1552" t="s">
        <v>25</v>
      </c>
      <c r="G1552" t="s">
        <v>12</v>
      </c>
      <c r="H1552" t="s">
        <v>121</v>
      </c>
      <c r="I1552">
        <f t="shared" si="192"/>
        <v>2027</v>
      </c>
      <c r="J1552">
        <f t="shared" si="193"/>
        <v>13</v>
      </c>
      <c r="K1552" t="str">
        <f t="shared" si="194"/>
        <v>budget</v>
      </c>
      <c r="L1552" s="1">
        <f t="shared" si="195"/>
        <v>455413.91909225454</v>
      </c>
      <c r="M1552" cm="1">
        <f t="array" ref="M1552">SUM(COUNTIF(E1552:E5128,{"Petrol","Diesel","CNG","LPG","Electric"}))</f>
        <v>2027</v>
      </c>
      <c r="N1552">
        <f t="shared" si="196"/>
        <v>2027</v>
      </c>
      <c r="O1552" cm="1">
        <f t="array" ref="O1552">SUM(COUNTIF(F1552:F5128,{"Individual","Dealer","Trustmark Dealer"}))</f>
        <v>2027</v>
      </c>
      <c r="P1552">
        <f t="shared" si="197"/>
        <v>1386</v>
      </c>
      <c r="Q1552">
        <f t="shared" si="198"/>
        <v>0.60532807104094721</v>
      </c>
      <c r="R1552" s="16">
        <f t="shared" si="199"/>
        <v>1210201.118808009</v>
      </c>
    </row>
    <row r="1553" spans="1:18" x14ac:dyDescent="0.3">
      <c r="A1553" t="s">
        <v>726</v>
      </c>
      <c r="B1553">
        <v>2016</v>
      </c>
      <c r="C1553" s="1">
        <v>2100000</v>
      </c>
      <c r="D1553">
        <v>91505</v>
      </c>
      <c r="E1553" t="s">
        <v>14</v>
      </c>
      <c r="F1553" t="s">
        <v>11</v>
      </c>
      <c r="G1553" t="s">
        <v>19</v>
      </c>
      <c r="H1553" t="s">
        <v>121</v>
      </c>
      <c r="I1553">
        <f t="shared" si="192"/>
        <v>2026</v>
      </c>
      <c r="J1553">
        <f t="shared" si="193"/>
        <v>10</v>
      </c>
      <c r="K1553" t="str">
        <f t="shared" si="194"/>
        <v>premimum</v>
      </c>
      <c r="L1553" s="1">
        <f t="shared" si="195"/>
        <v>455478.78282329714</v>
      </c>
      <c r="M1553" cm="1">
        <f t="array" ref="M1553">SUM(COUNTIF(E1553:E5129,{"Petrol","Diesel","CNG","LPG","Electric"}))</f>
        <v>2026</v>
      </c>
      <c r="N1553">
        <f t="shared" si="196"/>
        <v>2026</v>
      </c>
      <c r="O1553" cm="1">
        <f t="array" ref="O1553">SUM(COUNTIF(F1553:F5129,{"Individual","Dealer","Trustmark Dealer"}))</f>
        <v>2026</v>
      </c>
      <c r="P1553">
        <f t="shared" si="197"/>
        <v>1385</v>
      </c>
      <c r="Q1553">
        <f t="shared" si="198"/>
        <v>0.6051332675222113</v>
      </c>
      <c r="R1553" s="16">
        <f t="shared" si="199"/>
        <v>1210211.7765666202</v>
      </c>
    </row>
    <row r="1554" spans="1:18" x14ac:dyDescent="0.3">
      <c r="A1554" t="s">
        <v>354</v>
      </c>
      <c r="B1554">
        <v>2018</v>
      </c>
      <c r="C1554" s="1">
        <v>200000</v>
      </c>
      <c r="D1554">
        <v>35000</v>
      </c>
      <c r="E1554" t="s">
        <v>10</v>
      </c>
      <c r="F1554" t="s">
        <v>25</v>
      </c>
      <c r="G1554" t="s">
        <v>12</v>
      </c>
      <c r="H1554" t="s">
        <v>121</v>
      </c>
      <c r="I1554">
        <f t="shared" si="192"/>
        <v>2025</v>
      </c>
      <c r="J1554">
        <f t="shared" si="193"/>
        <v>8</v>
      </c>
      <c r="K1554" t="str">
        <f t="shared" si="194"/>
        <v>budget</v>
      </c>
      <c r="L1554" s="1">
        <f t="shared" si="195"/>
        <v>454666.67358024692</v>
      </c>
      <c r="M1554" cm="1">
        <f t="array" ref="M1554">SUM(COUNTIF(E1554:E5130,{"Petrol","Diesel","CNG","LPG","Electric"}))</f>
        <v>2025</v>
      </c>
      <c r="N1554">
        <f t="shared" si="196"/>
        <v>2025</v>
      </c>
      <c r="O1554" cm="1">
        <f t="array" ref="O1554">SUM(COUNTIF(F1554:F5130,{"Individual","Dealer","Trustmark Dealer"}))</f>
        <v>2025</v>
      </c>
      <c r="P1554">
        <f t="shared" si="197"/>
        <v>1385</v>
      </c>
      <c r="Q1554">
        <f t="shared" si="198"/>
        <v>0.60493827160493829</v>
      </c>
      <c r="R1554" s="16">
        <f t="shared" si="199"/>
        <v>1208724.0240504236</v>
      </c>
    </row>
    <row r="1555" spans="1:18" x14ac:dyDescent="0.3">
      <c r="A1555" t="s">
        <v>219</v>
      </c>
      <c r="B1555">
        <v>2015</v>
      </c>
      <c r="C1555" s="1">
        <v>320000</v>
      </c>
      <c r="D1555">
        <v>60000</v>
      </c>
      <c r="E1555" t="s">
        <v>14</v>
      </c>
      <c r="F1555" t="s">
        <v>25</v>
      </c>
      <c r="G1555" t="s">
        <v>12</v>
      </c>
      <c r="H1555" t="s">
        <v>121</v>
      </c>
      <c r="I1555">
        <f t="shared" si="192"/>
        <v>2024</v>
      </c>
      <c r="J1555">
        <f t="shared" si="193"/>
        <v>11</v>
      </c>
      <c r="K1555" t="str">
        <f t="shared" si="194"/>
        <v>budget</v>
      </c>
      <c r="L1555" s="1">
        <f t="shared" si="195"/>
        <v>454792.49703557312</v>
      </c>
      <c r="M1555" cm="1">
        <f t="array" ref="M1555">SUM(COUNTIF(E1555:E5131,{"Petrol","Diesel","CNG","LPG","Electric"}))</f>
        <v>2024</v>
      </c>
      <c r="N1555">
        <f t="shared" si="196"/>
        <v>2024</v>
      </c>
      <c r="O1555" cm="1">
        <f t="array" ref="O1555">SUM(COUNTIF(F1555:F5131,{"Individual","Dealer","Trustmark Dealer"}))</f>
        <v>2024</v>
      </c>
      <c r="P1555">
        <f t="shared" si="197"/>
        <v>1385</v>
      </c>
      <c r="Q1555">
        <f t="shared" si="198"/>
        <v>0.60474308300395252</v>
      </c>
      <c r="R1555" s="16">
        <f t="shared" si="199"/>
        <v>1208863.3346259617</v>
      </c>
    </row>
    <row r="1556" spans="1:18" x14ac:dyDescent="0.3">
      <c r="A1556" t="s">
        <v>1007</v>
      </c>
      <c r="B1556">
        <v>2015</v>
      </c>
      <c r="C1556" s="1">
        <v>300000</v>
      </c>
      <c r="D1556">
        <v>20500</v>
      </c>
      <c r="E1556" t="s">
        <v>10</v>
      </c>
      <c r="F1556" t="s">
        <v>25</v>
      </c>
      <c r="G1556" t="s">
        <v>12</v>
      </c>
      <c r="H1556" t="s">
        <v>121</v>
      </c>
      <c r="I1556">
        <f t="shared" si="192"/>
        <v>2023</v>
      </c>
      <c r="J1556">
        <f t="shared" si="193"/>
        <v>11</v>
      </c>
      <c r="K1556" t="str">
        <f t="shared" si="194"/>
        <v>budget</v>
      </c>
      <c r="L1556" s="1">
        <f t="shared" si="195"/>
        <v>454859.12703905092</v>
      </c>
      <c r="M1556" cm="1">
        <f t="array" ref="M1556">SUM(COUNTIF(E1556:E5132,{"Petrol","Diesel","CNG","LPG","Electric"}))</f>
        <v>2023</v>
      </c>
      <c r="N1556">
        <f t="shared" si="196"/>
        <v>2023</v>
      </c>
      <c r="O1556" cm="1">
        <f t="array" ref="O1556">SUM(COUNTIF(F1556:F5132,{"Individual","Dealer","Trustmark Dealer"}))</f>
        <v>2023</v>
      </c>
      <c r="P1556">
        <f t="shared" si="197"/>
        <v>1384</v>
      </c>
      <c r="Q1556">
        <f t="shared" si="198"/>
        <v>0.60454770143351455</v>
      </c>
      <c r="R1556" s="16">
        <f t="shared" si="199"/>
        <v>1209112.6539523532</v>
      </c>
    </row>
    <row r="1557" spans="1:18" x14ac:dyDescent="0.3">
      <c r="A1557" t="s">
        <v>468</v>
      </c>
      <c r="B1557">
        <v>2013</v>
      </c>
      <c r="C1557" s="1">
        <v>180000</v>
      </c>
      <c r="D1557">
        <v>200000</v>
      </c>
      <c r="E1557" t="s">
        <v>14</v>
      </c>
      <c r="F1557" t="s">
        <v>25</v>
      </c>
      <c r="G1557" t="s">
        <v>12</v>
      </c>
      <c r="H1557" t="s">
        <v>121</v>
      </c>
      <c r="I1557">
        <f t="shared" si="192"/>
        <v>2022</v>
      </c>
      <c r="J1557">
        <f t="shared" si="193"/>
        <v>13</v>
      </c>
      <c r="K1557" t="str">
        <f t="shared" si="194"/>
        <v>budget</v>
      </c>
      <c r="L1557" s="1">
        <f t="shared" si="195"/>
        <v>454935.7141444115</v>
      </c>
      <c r="M1557" cm="1">
        <f t="array" ref="M1557">SUM(COUNTIF(E1557:E5133,{"Petrol","Diesel","CNG","LPG","Electric"}))</f>
        <v>2022</v>
      </c>
      <c r="N1557">
        <f t="shared" si="196"/>
        <v>2022</v>
      </c>
      <c r="O1557" cm="1">
        <f t="array" ref="O1557">SUM(COUNTIF(F1557:F5133,{"Individual","Dealer","Trustmark Dealer"}))</f>
        <v>2022</v>
      </c>
      <c r="P1557">
        <f t="shared" si="197"/>
        <v>1383</v>
      </c>
      <c r="Q1557">
        <f t="shared" si="198"/>
        <v>0.60435212660731952</v>
      </c>
      <c r="R1557" s="16">
        <f t="shared" si="199"/>
        <v>1209148.4116941954</v>
      </c>
    </row>
    <row r="1558" spans="1:18" x14ac:dyDescent="0.3">
      <c r="A1558" t="s">
        <v>179</v>
      </c>
      <c r="B1558">
        <v>2008</v>
      </c>
      <c r="C1558" s="1">
        <v>500000</v>
      </c>
      <c r="D1558">
        <v>154000</v>
      </c>
      <c r="E1558" t="s">
        <v>14</v>
      </c>
      <c r="F1558" t="s">
        <v>25</v>
      </c>
      <c r="G1558" t="s">
        <v>12</v>
      </c>
      <c r="H1558" t="s">
        <v>154</v>
      </c>
      <c r="I1558">
        <f t="shared" si="192"/>
        <v>2021</v>
      </c>
      <c r="J1558">
        <f t="shared" si="193"/>
        <v>18</v>
      </c>
      <c r="K1558" t="str">
        <f t="shared" si="194"/>
        <v>budget</v>
      </c>
      <c r="L1558" s="1">
        <f t="shared" si="195"/>
        <v>455071.75358733302</v>
      </c>
      <c r="M1558" cm="1">
        <f t="array" ref="M1558">SUM(COUNTIF(E1558:E5134,{"Petrol","Diesel","CNG","LPG","Electric"}))</f>
        <v>2021</v>
      </c>
      <c r="N1558">
        <f t="shared" si="196"/>
        <v>2021</v>
      </c>
      <c r="O1558" cm="1">
        <f t="array" ref="O1558">SUM(COUNTIF(F1558:F5134,{"Individual","Dealer","Trustmark Dealer"}))</f>
        <v>2021</v>
      </c>
      <c r="P1558">
        <f t="shared" si="197"/>
        <v>1382</v>
      </c>
      <c r="Q1558">
        <f t="shared" si="198"/>
        <v>0.60415635823849578</v>
      </c>
      <c r="R1558" s="16">
        <f t="shared" si="199"/>
        <v>1209535.2052267049</v>
      </c>
    </row>
    <row r="1559" spans="1:18" x14ac:dyDescent="0.3">
      <c r="A1559" t="s">
        <v>1020</v>
      </c>
      <c r="B1559">
        <v>2011</v>
      </c>
      <c r="C1559" s="1">
        <v>305000</v>
      </c>
      <c r="D1559">
        <v>120000</v>
      </c>
      <c r="E1559" t="s">
        <v>10</v>
      </c>
      <c r="F1559" t="s">
        <v>25</v>
      </c>
      <c r="G1559" t="s">
        <v>12</v>
      </c>
      <c r="H1559" t="s">
        <v>126</v>
      </c>
      <c r="I1559">
        <f t="shared" si="192"/>
        <v>2020</v>
      </c>
      <c r="J1559">
        <f t="shared" si="193"/>
        <v>15</v>
      </c>
      <c r="K1559" t="str">
        <f t="shared" si="194"/>
        <v>budget</v>
      </c>
      <c r="L1559" s="1">
        <f t="shared" si="195"/>
        <v>455049.51188118814</v>
      </c>
      <c r="M1559" cm="1">
        <f t="array" ref="M1559">SUM(COUNTIF(E1559:E5135,{"Petrol","Diesel","CNG","LPG","Electric"}))</f>
        <v>2020</v>
      </c>
      <c r="N1559">
        <f t="shared" si="196"/>
        <v>2020</v>
      </c>
      <c r="O1559" cm="1">
        <f t="array" ref="O1559">SUM(COUNTIF(F1559:F5135,{"Individual","Dealer","Trustmark Dealer"}))</f>
        <v>2020</v>
      </c>
      <c r="P1559">
        <f t="shared" si="197"/>
        <v>1381</v>
      </c>
      <c r="Q1559">
        <f t="shared" si="198"/>
        <v>0.60445544554455444</v>
      </c>
      <c r="R1559" s="16">
        <f t="shared" si="199"/>
        <v>1209609.3382176524</v>
      </c>
    </row>
    <row r="1560" spans="1:18" x14ac:dyDescent="0.3">
      <c r="A1560" t="s">
        <v>120</v>
      </c>
      <c r="B1560">
        <v>2009</v>
      </c>
      <c r="C1560" s="1">
        <v>125000</v>
      </c>
      <c r="D1560">
        <v>50000</v>
      </c>
      <c r="E1560" t="s">
        <v>10</v>
      </c>
      <c r="F1560" t="s">
        <v>25</v>
      </c>
      <c r="G1560" t="s">
        <v>12</v>
      </c>
      <c r="H1560" t="s">
        <v>151</v>
      </c>
      <c r="I1560">
        <f t="shared" si="192"/>
        <v>2019</v>
      </c>
      <c r="J1560">
        <f t="shared" si="193"/>
        <v>17</v>
      </c>
      <c r="K1560" t="str">
        <f t="shared" si="194"/>
        <v>budget</v>
      </c>
      <c r="L1560" s="1">
        <f t="shared" si="195"/>
        <v>455123.83060921245</v>
      </c>
      <c r="M1560" cm="1">
        <f t="array" ref="M1560">SUM(COUNTIF(E1560:E5136,{"Petrol","Diesel","CNG","LPG","Electric"}))</f>
        <v>2019</v>
      </c>
      <c r="N1560">
        <f t="shared" si="196"/>
        <v>2019</v>
      </c>
      <c r="O1560" cm="1">
        <f t="array" ref="O1560">SUM(COUNTIF(F1560:F5136,{"Individual","Dealer","Trustmark Dealer"}))</f>
        <v>2019</v>
      </c>
      <c r="P1560">
        <f t="shared" si="197"/>
        <v>1380</v>
      </c>
      <c r="Q1560">
        <f t="shared" si="198"/>
        <v>0.60475482912332834</v>
      </c>
      <c r="R1560" s="16">
        <f t="shared" si="199"/>
        <v>1209639.9727947169</v>
      </c>
    </row>
    <row r="1561" spans="1:18" x14ac:dyDescent="0.3">
      <c r="A1561" t="s">
        <v>471</v>
      </c>
      <c r="B1561">
        <v>2015</v>
      </c>
      <c r="C1561" s="1">
        <v>800000</v>
      </c>
      <c r="D1561">
        <v>135000</v>
      </c>
      <c r="E1561" t="s">
        <v>14</v>
      </c>
      <c r="F1561" t="s">
        <v>25</v>
      </c>
      <c r="G1561" t="s">
        <v>12</v>
      </c>
      <c r="H1561" t="s">
        <v>121</v>
      </c>
      <c r="I1561">
        <f t="shared" si="192"/>
        <v>2018</v>
      </c>
      <c r="J1561">
        <f t="shared" si="193"/>
        <v>11</v>
      </c>
      <c r="K1561" t="str">
        <f t="shared" si="194"/>
        <v>medium</v>
      </c>
      <c r="L1561" s="1">
        <f t="shared" si="195"/>
        <v>455287.42021803767</v>
      </c>
      <c r="M1561" cm="1">
        <f t="array" ref="M1561">SUM(COUNTIF(E1561:E5137,{"Petrol","Diesel","CNG","LPG","Electric"}))</f>
        <v>2018</v>
      </c>
      <c r="N1561">
        <f t="shared" si="196"/>
        <v>2018</v>
      </c>
      <c r="O1561" cm="1">
        <f t="array" ref="O1561">SUM(COUNTIF(F1561:F5137,{"Individual","Dealer","Trustmark Dealer"}))</f>
        <v>2018</v>
      </c>
      <c r="P1561">
        <f t="shared" si="197"/>
        <v>1379</v>
      </c>
      <c r="Q1561">
        <f t="shared" si="198"/>
        <v>0.60505450941526262</v>
      </c>
      <c r="R1561" s="16">
        <f t="shared" si="199"/>
        <v>1209857.9760181438</v>
      </c>
    </row>
    <row r="1562" spans="1:18" x14ac:dyDescent="0.3">
      <c r="A1562" t="s">
        <v>407</v>
      </c>
      <c r="B1562">
        <v>2009</v>
      </c>
      <c r="C1562" s="1">
        <v>420000</v>
      </c>
      <c r="D1562">
        <v>100000</v>
      </c>
      <c r="E1562" t="s">
        <v>14</v>
      </c>
      <c r="F1562" t="s">
        <v>25</v>
      </c>
      <c r="G1562" t="s">
        <v>12</v>
      </c>
      <c r="H1562" t="s">
        <v>121</v>
      </c>
      <c r="I1562">
        <f t="shared" si="192"/>
        <v>2017</v>
      </c>
      <c r="J1562">
        <f t="shared" si="193"/>
        <v>17</v>
      </c>
      <c r="K1562" t="str">
        <f t="shared" si="194"/>
        <v>budget</v>
      </c>
      <c r="L1562" s="1">
        <f t="shared" si="195"/>
        <v>455116.51660882501</v>
      </c>
      <c r="M1562" cm="1">
        <f t="array" ref="M1562">SUM(COUNTIF(E1562:E5138,{"Petrol","Diesel","CNG","LPG","Electric"}))</f>
        <v>2017</v>
      </c>
      <c r="N1562">
        <f t="shared" si="196"/>
        <v>2017</v>
      </c>
      <c r="O1562" cm="1">
        <f t="array" ref="O1562">SUM(COUNTIF(F1562:F5138,{"Individual","Dealer","Trustmark Dealer"}))</f>
        <v>2017</v>
      </c>
      <c r="P1562">
        <f t="shared" si="197"/>
        <v>1378</v>
      </c>
      <c r="Q1562">
        <f t="shared" si="198"/>
        <v>0.60485870104115025</v>
      </c>
      <c r="R1562" s="16">
        <f t="shared" si="199"/>
        <v>1209638.1367208383</v>
      </c>
    </row>
    <row r="1563" spans="1:18" x14ac:dyDescent="0.3">
      <c r="A1563" t="s">
        <v>440</v>
      </c>
      <c r="B1563">
        <v>2017</v>
      </c>
      <c r="C1563" s="1">
        <v>875000</v>
      </c>
      <c r="D1563">
        <v>40000</v>
      </c>
      <c r="E1563" t="s">
        <v>14</v>
      </c>
      <c r="F1563" t="s">
        <v>25</v>
      </c>
      <c r="G1563" t="s">
        <v>12</v>
      </c>
      <c r="H1563" t="s">
        <v>121</v>
      </c>
      <c r="I1563">
        <f t="shared" si="192"/>
        <v>2016</v>
      </c>
      <c r="J1563">
        <f t="shared" si="193"/>
        <v>9</v>
      </c>
      <c r="K1563" t="str">
        <f t="shared" si="194"/>
        <v>medium</v>
      </c>
      <c r="L1563" s="1">
        <f t="shared" si="195"/>
        <v>455133.93551587302</v>
      </c>
      <c r="M1563" cm="1">
        <f t="array" ref="M1563">SUM(COUNTIF(E1563:E5139,{"Petrol","Diesel","CNG","LPG","Electric"}))</f>
        <v>2016</v>
      </c>
      <c r="N1563">
        <f t="shared" si="196"/>
        <v>2016</v>
      </c>
      <c r="O1563" cm="1">
        <f t="array" ref="O1563">SUM(COUNTIF(F1563:F5139,{"Individual","Dealer","Trustmark Dealer"}))</f>
        <v>2016</v>
      </c>
      <c r="P1563">
        <f t="shared" si="197"/>
        <v>1377</v>
      </c>
      <c r="Q1563">
        <f t="shared" si="198"/>
        <v>0.60466269841269837</v>
      </c>
      <c r="R1563" s="16">
        <f t="shared" si="199"/>
        <v>1209790.7805652453</v>
      </c>
    </row>
    <row r="1564" spans="1:18" x14ac:dyDescent="0.3">
      <c r="A1564" t="s">
        <v>471</v>
      </c>
      <c r="B1564">
        <v>2014</v>
      </c>
      <c r="C1564" s="1">
        <v>580000</v>
      </c>
      <c r="D1564">
        <v>70000</v>
      </c>
      <c r="E1564" t="s">
        <v>14</v>
      </c>
      <c r="F1564" t="s">
        <v>25</v>
      </c>
      <c r="G1564" t="s">
        <v>12</v>
      </c>
      <c r="H1564" t="s">
        <v>121</v>
      </c>
      <c r="I1564">
        <f t="shared" si="192"/>
        <v>2015</v>
      </c>
      <c r="J1564">
        <f t="shared" si="193"/>
        <v>12</v>
      </c>
      <c r="K1564" t="str">
        <f t="shared" si="194"/>
        <v>medium</v>
      </c>
      <c r="L1564" s="1">
        <f t="shared" si="195"/>
        <v>454925.56526054593</v>
      </c>
      <c r="M1564" cm="1">
        <f t="array" ref="M1564">SUM(COUNTIF(E1564:E5140,{"Petrol","Diesel","CNG","LPG","Electric"}))</f>
        <v>2015</v>
      </c>
      <c r="N1564">
        <f t="shared" si="196"/>
        <v>2015</v>
      </c>
      <c r="O1564" cm="1">
        <f t="array" ref="O1564">SUM(COUNTIF(F1564:F5140,{"Individual","Dealer","Trustmark Dealer"}))</f>
        <v>2015</v>
      </c>
      <c r="P1564">
        <f t="shared" si="197"/>
        <v>1377</v>
      </c>
      <c r="Q1564">
        <f t="shared" si="198"/>
        <v>0.60446650124069479</v>
      </c>
      <c r="R1564" s="16">
        <f t="shared" si="199"/>
        <v>1209496.7694859677</v>
      </c>
    </row>
    <row r="1565" spans="1:18" x14ac:dyDescent="0.3">
      <c r="A1565" t="s">
        <v>474</v>
      </c>
      <c r="B1565">
        <v>2011</v>
      </c>
      <c r="C1565" s="1">
        <v>350000</v>
      </c>
      <c r="D1565">
        <v>133000</v>
      </c>
      <c r="E1565" t="s">
        <v>14</v>
      </c>
      <c r="F1565" t="s">
        <v>25</v>
      </c>
      <c r="G1565" t="s">
        <v>12</v>
      </c>
      <c r="H1565" t="s">
        <v>126</v>
      </c>
      <c r="I1565">
        <f t="shared" si="192"/>
        <v>2014</v>
      </c>
      <c r="J1565">
        <f t="shared" si="193"/>
        <v>15</v>
      </c>
      <c r="K1565" t="str">
        <f t="shared" si="194"/>
        <v>budget</v>
      </c>
      <c r="L1565" s="1">
        <f t="shared" si="195"/>
        <v>454863.46276067529</v>
      </c>
      <c r="M1565" cm="1">
        <f t="array" ref="M1565">SUM(COUNTIF(E1565:E5141,{"Petrol","Diesel","CNG","LPG","Electric"}))</f>
        <v>2014</v>
      </c>
      <c r="N1565">
        <f t="shared" si="196"/>
        <v>2014</v>
      </c>
      <c r="O1565" cm="1">
        <f t="array" ref="O1565">SUM(COUNTIF(F1565:F5141,{"Individual","Dealer","Trustmark Dealer"}))</f>
        <v>2014</v>
      </c>
      <c r="P1565">
        <f t="shared" si="197"/>
        <v>1376</v>
      </c>
      <c r="Q1565">
        <f t="shared" si="198"/>
        <v>0.60427010923535251</v>
      </c>
      <c r="R1565" s="16">
        <f t="shared" si="199"/>
        <v>1209492.2490437024</v>
      </c>
    </row>
    <row r="1566" spans="1:18" x14ac:dyDescent="0.3">
      <c r="A1566" t="s">
        <v>1021</v>
      </c>
      <c r="B1566">
        <v>2004</v>
      </c>
      <c r="C1566" s="1">
        <v>120000</v>
      </c>
      <c r="D1566">
        <v>110000</v>
      </c>
      <c r="E1566" t="s">
        <v>10</v>
      </c>
      <c r="F1566" t="s">
        <v>25</v>
      </c>
      <c r="G1566" t="s">
        <v>12</v>
      </c>
      <c r="H1566" t="s">
        <v>126</v>
      </c>
      <c r="I1566">
        <f t="shared" si="192"/>
        <v>2013</v>
      </c>
      <c r="J1566">
        <f t="shared" si="193"/>
        <v>22</v>
      </c>
      <c r="K1566" t="str">
        <f t="shared" si="194"/>
        <v>budget</v>
      </c>
      <c r="L1566" s="1">
        <f t="shared" si="195"/>
        <v>454915.5558867362</v>
      </c>
      <c r="M1566" cm="1">
        <f t="array" ref="M1566">SUM(COUNTIF(E1566:E5142,{"Petrol","Diesel","CNG","LPG","Electric"}))</f>
        <v>2013</v>
      </c>
      <c r="N1566">
        <f t="shared" si="196"/>
        <v>2013</v>
      </c>
      <c r="O1566" cm="1">
        <f t="array" ref="O1566">SUM(COUNTIF(F1566:F5142,{"Individual","Dealer","Trustmark Dealer"}))</f>
        <v>2013</v>
      </c>
      <c r="P1566">
        <f t="shared" si="197"/>
        <v>1375</v>
      </c>
      <c r="Q1566">
        <f t="shared" si="198"/>
        <v>0.6045702930948833</v>
      </c>
      <c r="R1566" s="16">
        <f t="shared" si="199"/>
        <v>1209714.0976556845</v>
      </c>
    </row>
    <row r="1567" spans="1:18" x14ac:dyDescent="0.3">
      <c r="A1567" t="s">
        <v>322</v>
      </c>
      <c r="B1567">
        <v>2013</v>
      </c>
      <c r="C1567" s="1">
        <v>150000</v>
      </c>
      <c r="D1567">
        <v>180000</v>
      </c>
      <c r="E1567" t="s">
        <v>14</v>
      </c>
      <c r="F1567" t="s">
        <v>25</v>
      </c>
      <c r="G1567" t="s">
        <v>12</v>
      </c>
      <c r="H1567" t="s">
        <v>154</v>
      </c>
      <c r="I1567">
        <f t="shared" si="192"/>
        <v>2012</v>
      </c>
      <c r="J1567">
        <f t="shared" si="193"/>
        <v>13</v>
      </c>
      <c r="K1567" t="str">
        <f t="shared" si="194"/>
        <v>budget</v>
      </c>
      <c r="L1567" s="1">
        <f t="shared" si="195"/>
        <v>455082.01491053676</v>
      </c>
      <c r="M1567" cm="1">
        <f t="array" ref="M1567">SUM(COUNTIF(E1567:E5143,{"Petrol","Diesel","CNG","LPG","Electric"}))</f>
        <v>2012</v>
      </c>
      <c r="N1567">
        <f t="shared" si="196"/>
        <v>2012</v>
      </c>
      <c r="O1567" cm="1">
        <f t="array" ref="O1567">SUM(COUNTIF(F1567:F5143,{"Individual","Dealer","Trustmark Dealer"}))</f>
        <v>2012</v>
      </c>
      <c r="P1567">
        <f t="shared" si="197"/>
        <v>1374</v>
      </c>
      <c r="Q1567">
        <f t="shared" si="198"/>
        <v>0.60487077534791256</v>
      </c>
      <c r="R1567" s="16">
        <f t="shared" si="199"/>
        <v>1209937.7633858267</v>
      </c>
    </row>
    <row r="1568" spans="1:18" x14ac:dyDescent="0.3">
      <c r="A1568" t="s">
        <v>268</v>
      </c>
      <c r="B1568">
        <v>2013</v>
      </c>
      <c r="C1568" s="1">
        <v>650000</v>
      </c>
      <c r="D1568">
        <v>120000</v>
      </c>
      <c r="E1568" t="s">
        <v>14</v>
      </c>
      <c r="F1568" t="s">
        <v>25</v>
      </c>
      <c r="G1568" t="s">
        <v>12</v>
      </c>
      <c r="H1568" t="s">
        <v>121</v>
      </c>
      <c r="I1568">
        <f t="shared" si="192"/>
        <v>2011</v>
      </c>
      <c r="J1568">
        <f t="shared" si="193"/>
        <v>13</v>
      </c>
      <c r="K1568" t="str">
        <f t="shared" si="194"/>
        <v>medium</v>
      </c>
      <c r="L1568" s="1">
        <f t="shared" si="195"/>
        <v>455233.7215315763</v>
      </c>
      <c r="M1568" cm="1">
        <f t="array" ref="M1568">SUM(COUNTIF(E1568:E5144,{"Petrol","Diesel","CNG","LPG","Electric"}))</f>
        <v>2011</v>
      </c>
      <c r="N1568">
        <f t="shared" si="196"/>
        <v>2011</v>
      </c>
      <c r="O1568" cm="1">
        <f t="array" ref="O1568">SUM(COUNTIF(F1568:F5144,{"Individual","Dealer","Trustmark Dealer"}))</f>
        <v>2011</v>
      </c>
      <c r="P1568">
        <f t="shared" si="197"/>
        <v>1373</v>
      </c>
      <c r="Q1568">
        <f t="shared" si="198"/>
        <v>0.60517155643958231</v>
      </c>
      <c r="R1568" s="16">
        <f t="shared" si="199"/>
        <v>1210357.0934729064</v>
      </c>
    </row>
    <row r="1569" spans="1:18" x14ac:dyDescent="0.3">
      <c r="A1569" t="s">
        <v>558</v>
      </c>
      <c r="B1569">
        <v>2010</v>
      </c>
      <c r="C1569" s="1">
        <v>225000</v>
      </c>
      <c r="D1569">
        <v>80000</v>
      </c>
      <c r="E1569" t="s">
        <v>10</v>
      </c>
      <c r="F1569" t="s">
        <v>25</v>
      </c>
      <c r="G1569" t="s">
        <v>12</v>
      </c>
      <c r="H1569" t="s">
        <v>126</v>
      </c>
      <c r="I1569">
        <f t="shared" si="192"/>
        <v>2010</v>
      </c>
      <c r="J1569">
        <f t="shared" si="193"/>
        <v>16</v>
      </c>
      <c r="K1569" t="str">
        <f t="shared" si="194"/>
        <v>budget</v>
      </c>
      <c r="L1569" s="1">
        <f t="shared" si="195"/>
        <v>455136.82288557215</v>
      </c>
      <c r="M1569" cm="1">
        <f t="array" ref="M1569">SUM(COUNTIF(E1569:E5145,{"Petrol","Diesel","CNG","LPG","Electric"}))</f>
        <v>2010</v>
      </c>
      <c r="N1569">
        <f t="shared" si="196"/>
        <v>2010</v>
      </c>
      <c r="O1569" cm="1">
        <f t="array" ref="O1569">SUM(COUNTIF(F1569:F5145,{"Individual","Dealer","Trustmark Dealer"}))</f>
        <v>2010</v>
      </c>
      <c r="P1569">
        <f t="shared" si="197"/>
        <v>1372</v>
      </c>
      <c r="Q1569">
        <f t="shared" si="198"/>
        <v>0.60497512437810941</v>
      </c>
      <c r="R1569" s="16">
        <f t="shared" si="199"/>
        <v>1210284.1539940827</v>
      </c>
    </row>
    <row r="1570" spans="1:18" x14ac:dyDescent="0.3">
      <c r="A1570" t="s">
        <v>547</v>
      </c>
      <c r="B1570">
        <v>2014</v>
      </c>
      <c r="C1570" s="1">
        <v>400000</v>
      </c>
      <c r="D1570">
        <v>15000</v>
      </c>
      <c r="E1570" t="s">
        <v>10</v>
      </c>
      <c r="F1570" t="s">
        <v>25</v>
      </c>
      <c r="G1570" t="s">
        <v>19</v>
      </c>
      <c r="H1570" t="s">
        <v>121</v>
      </c>
      <c r="I1570">
        <f t="shared" si="192"/>
        <v>2009</v>
      </c>
      <c r="J1570">
        <f t="shared" si="193"/>
        <v>12</v>
      </c>
      <c r="K1570" t="str">
        <f t="shared" si="194"/>
        <v>budget</v>
      </c>
      <c r="L1570" s="1">
        <f t="shared" si="195"/>
        <v>455251.37580886012</v>
      </c>
      <c r="M1570" cm="1">
        <f t="array" ref="M1570">SUM(COUNTIF(E1570:E5146,{"Petrol","Diesel","CNG","LPG","Electric"}))</f>
        <v>2009</v>
      </c>
      <c r="N1570">
        <f t="shared" si="196"/>
        <v>2009</v>
      </c>
      <c r="O1570" cm="1">
        <f t="array" ref="O1570">SUM(COUNTIF(F1570:F5146,{"Individual","Dealer","Trustmark Dealer"}))</f>
        <v>2009</v>
      </c>
      <c r="P1570">
        <f t="shared" si="197"/>
        <v>1371</v>
      </c>
      <c r="Q1570">
        <f t="shared" si="198"/>
        <v>0.60527625684420105</v>
      </c>
      <c r="R1570" s="16">
        <f t="shared" si="199"/>
        <v>1210398.797129293</v>
      </c>
    </row>
    <row r="1571" spans="1:18" x14ac:dyDescent="0.3">
      <c r="A1571" t="s">
        <v>187</v>
      </c>
      <c r="B1571">
        <v>2005</v>
      </c>
      <c r="C1571" s="1">
        <v>250000</v>
      </c>
      <c r="D1571">
        <v>70000</v>
      </c>
      <c r="E1571" t="s">
        <v>10</v>
      </c>
      <c r="F1571" t="s">
        <v>25</v>
      </c>
      <c r="G1571" t="s">
        <v>12</v>
      </c>
      <c r="H1571" t="s">
        <v>121</v>
      </c>
      <c r="I1571">
        <f t="shared" si="192"/>
        <v>2008</v>
      </c>
      <c r="J1571">
        <f t="shared" si="193"/>
        <v>21</v>
      </c>
      <c r="K1571" t="str">
        <f t="shared" si="194"/>
        <v>budget</v>
      </c>
      <c r="L1571" s="1">
        <f t="shared" si="195"/>
        <v>455278.89143426297</v>
      </c>
      <c r="M1571" cm="1">
        <f t="array" ref="M1571">SUM(COUNTIF(E1571:E5147,{"Petrol","Diesel","CNG","LPG","Electric"}))</f>
        <v>2008</v>
      </c>
      <c r="N1571">
        <f t="shared" si="196"/>
        <v>2008</v>
      </c>
      <c r="O1571" cm="1">
        <f t="array" ref="O1571">SUM(COUNTIF(F1571:F5147,{"Individual","Dealer","Trustmark Dealer"}))</f>
        <v>2008</v>
      </c>
      <c r="P1571">
        <f t="shared" si="197"/>
        <v>1370</v>
      </c>
      <c r="Q1571">
        <f t="shared" si="198"/>
        <v>0.60507968127490042</v>
      </c>
      <c r="R1571" s="16">
        <f t="shared" si="199"/>
        <v>1210331.0073691697</v>
      </c>
    </row>
    <row r="1572" spans="1:18" x14ac:dyDescent="0.3">
      <c r="A1572" t="s">
        <v>334</v>
      </c>
      <c r="B1572">
        <v>2008</v>
      </c>
      <c r="C1572" s="1">
        <v>120000</v>
      </c>
      <c r="D1572">
        <v>41723</v>
      </c>
      <c r="E1572" t="s">
        <v>10</v>
      </c>
      <c r="F1572" t="s">
        <v>25</v>
      </c>
      <c r="G1572" t="s">
        <v>12</v>
      </c>
      <c r="H1572" t="s">
        <v>126</v>
      </c>
      <c r="I1572">
        <f t="shared" si="192"/>
        <v>2007</v>
      </c>
      <c r="J1572">
        <f t="shared" si="193"/>
        <v>18</v>
      </c>
      <c r="K1572" t="str">
        <f t="shared" si="194"/>
        <v>budget</v>
      </c>
      <c r="L1572" s="1">
        <f t="shared" si="195"/>
        <v>455381.17289486795</v>
      </c>
      <c r="M1572" cm="1">
        <f t="array" ref="M1572">SUM(COUNTIF(E1572:E5148,{"Petrol","Diesel","CNG","LPG","Electric"}))</f>
        <v>2007</v>
      </c>
      <c r="N1572">
        <f t="shared" si="196"/>
        <v>2007</v>
      </c>
      <c r="O1572" cm="1">
        <f t="array" ref="O1572">SUM(COUNTIF(F1572:F5148,{"Individual","Dealer","Trustmark Dealer"}))</f>
        <v>2007</v>
      </c>
      <c r="P1572">
        <f t="shared" si="197"/>
        <v>1369</v>
      </c>
      <c r="Q1572">
        <f t="shared" si="198"/>
        <v>0.60488290981564519</v>
      </c>
      <c r="R1572" s="16">
        <f t="shared" si="199"/>
        <v>1210419.8157495686</v>
      </c>
    </row>
    <row r="1573" spans="1:18" x14ac:dyDescent="0.3">
      <c r="A1573" t="s">
        <v>526</v>
      </c>
      <c r="B1573">
        <v>2010</v>
      </c>
      <c r="C1573" s="1">
        <v>250000</v>
      </c>
      <c r="D1573">
        <v>70000</v>
      </c>
      <c r="E1573" t="s">
        <v>10</v>
      </c>
      <c r="F1573" t="s">
        <v>25</v>
      </c>
      <c r="G1573" t="s">
        <v>12</v>
      </c>
      <c r="H1573" t="s">
        <v>121</v>
      </c>
      <c r="I1573">
        <f t="shared" si="192"/>
        <v>2006</v>
      </c>
      <c r="J1573">
        <f t="shared" si="193"/>
        <v>16</v>
      </c>
      <c r="K1573" t="str">
        <f t="shared" si="194"/>
        <v>budget</v>
      </c>
      <c r="L1573" s="1">
        <f t="shared" si="195"/>
        <v>455548.36191425723</v>
      </c>
      <c r="M1573" cm="1">
        <f t="array" ref="M1573">SUM(COUNTIF(E1573:E5149,{"Petrol","Diesel","CNG","LPG","Electric"}))</f>
        <v>2006</v>
      </c>
      <c r="N1573">
        <f t="shared" si="196"/>
        <v>2006</v>
      </c>
      <c r="O1573" cm="1">
        <f t="array" ref="O1573">SUM(COUNTIF(F1573:F5149,{"Individual","Dealer","Trustmark Dealer"}))</f>
        <v>2006</v>
      </c>
      <c r="P1573">
        <f t="shared" si="197"/>
        <v>1368</v>
      </c>
      <c r="Q1573">
        <f t="shared" si="198"/>
        <v>0.60518444666001991</v>
      </c>
      <c r="R1573" s="16">
        <f t="shared" si="199"/>
        <v>1210644.7931851568</v>
      </c>
    </row>
    <row r="1574" spans="1:18" x14ac:dyDescent="0.3">
      <c r="A1574" t="s">
        <v>559</v>
      </c>
      <c r="B1574">
        <v>2012</v>
      </c>
      <c r="C1574" s="1">
        <v>175000</v>
      </c>
      <c r="D1574">
        <v>20000</v>
      </c>
      <c r="E1574" t="s">
        <v>10</v>
      </c>
      <c r="F1574" t="s">
        <v>25</v>
      </c>
      <c r="G1574" t="s">
        <v>12</v>
      </c>
      <c r="H1574" t="s">
        <v>126</v>
      </c>
      <c r="I1574">
        <f t="shared" si="192"/>
        <v>2005</v>
      </c>
      <c r="J1574">
        <f t="shared" si="193"/>
        <v>14</v>
      </c>
      <c r="K1574" t="str">
        <f t="shared" si="194"/>
        <v>budget</v>
      </c>
      <c r="L1574" s="1">
        <f t="shared" si="195"/>
        <v>455650.87980049878</v>
      </c>
      <c r="M1574" cm="1">
        <f t="array" ref="M1574">SUM(COUNTIF(E1574:E5150,{"Petrol","Diesel","CNG","LPG","Electric"}))</f>
        <v>2005</v>
      </c>
      <c r="N1574">
        <f t="shared" si="196"/>
        <v>2005</v>
      </c>
      <c r="O1574" cm="1">
        <f t="array" ref="O1574">SUM(COUNTIF(F1574:F5150,{"Individual","Dealer","Trustmark Dealer"}))</f>
        <v>2005</v>
      </c>
      <c r="P1574">
        <f t="shared" si="197"/>
        <v>1367</v>
      </c>
      <c r="Q1574">
        <f t="shared" si="198"/>
        <v>0.60498753117206983</v>
      </c>
      <c r="R1574" s="16">
        <f t="shared" si="199"/>
        <v>1210734.1161232276</v>
      </c>
    </row>
    <row r="1575" spans="1:18" x14ac:dyDescent="0.3">
      <c r="A1575" t="s">
        <v>1022</v>
      </c>
      <c r="B1575">
        <v>2018</v>
      </c>
      <c r="C1575" s="1">
        <v>590000</v>
      </c>
      <c r="D1575">
        <v>26350</v>
      </c>
      <c r="E1575" t="s">
        <v>14</v>
      </c>
      <c r="F1575" t="s">
        <v>11</v>
      </c>
      <c r="G1575" t="s">
        <v>12</v>
      </c>
      <c r="H1575" t="s">
        <v>121</v>
      </c>
      <c r="I1575">
        <f t="shared" si="192"/>
        <v>2004</v>
      </c>
      <c r="J1575">
        <f t="shared" si="193"/>
        <v>8</v>
      </c>
      <c r="K1575" t="str">
        <f t="shared" si="194"/>
        <v>medium</v>
      </c>
      <c r="L1575" s="1">
        <f t="shared" si="195"/>
        <v>455790.9251497006</v>
      </c>
      <c r="M1575" cm="1">
        <f t="array" ref="M1575">SUM(COUNTIF(E1575:E5151,{"Petrol","Diesel","CNG","LPG","Electric"}))</f>
        <v>2004</v>
      </c>
      <c r="N1575">
        <f t="shared" si="196"/>
        <v>2004</v>
      </c>
      <c r="O1575" cm="1">
        <f t="array" ref="O1575">SUM(COUNTIF(F1575:F5151,{"Individual","Dealer","Trustmark Dealer"}))</f>
        <v>2004</v>
      </c>
      <c r="P1575">
        <f t="shared" si="197"/>
        <v>1366</v>
      </c>
      <c r="Q1575">
        <f t="shared" si="198"/>
        <v>0.60528942115768458</v>
      </c>
      <c r="R1575" s="16">
        <f t="shared" si="199"/>
        <v>1210902.2426733281</v>
      </c>
    </row>
    <row r="1576" spans="1:18" x14ac:dyDescent="0.3">
      <c r="A1576" t="s">
        <v>1023</v>
      </c>
      <c r="B1576">
        <v>2015</v>
      </c>
      <c r="C1576" s="1">
        <v>225000</v>
      </c>
      <c r="D1576">
        <v>68745</v>
      </c>
      <c r="E1576" t="s">
        <v>14</v>
      </c>
      <c r="F1576" t="s">
        <v>11</v>
      </c>
      <c r="G1576" t="s">
        <v>12</v>
      </c>
      <c r="H1576" t="s">
        <v>121</v>
      </c>
      <c r="I1576">
        <f t="shared" si="192"/>
        <v>2003</v>
      </c>
      <c r="J1576">
        <f t="shared" si="193"/>
        <v>11</v>
      </c>
      <c r="K1576" t="str">
        <f t="shared" si="194"/>
        <v>budget</v>
      </c>
      <c r="L1576" s="1">
        <f t="shared" si="195"/>
        <v>455723.92111832253</v>
      </c>
      <c r="M1576" cm="1">
        <f t="array" ref="M1576">SUM(COUNTIF(E1576:E5152,{"Petrol","Diesel","CNG","LPG","Electric"}))</f>
        <v>2003</v>
      </c>
      <c r="N1576">
        <f t="shared" si="196"/>
        <v>2003</v>
      </c>
      <c r="O1576" cm="1">
        <f t="array" ref="O1576">SUM(COUNTIF(F1576:F5152,{"Individual","Dealer","Trustmark Dealer"}))</f>
        <v>2003</v>
      </c>
      <c r="P1576">
        <f t="shared" si="197"/>
        <v>1366</v>
      </c>
      <c r="Q1576">
        <f t="shared" si="198"/>
        <v>0.60509236145781331</v>
      </c>
      <c r="R1576" s="16">
        <f t="shared" si="199"/>
        <v>1210888.3891975079</v>
      </c>
    </row>
    <row r="1577" spans="1:18" x14ac:dyDescent="0.3">
      <c r="A1577" t="s">
        <v>300</v>
      </c>
      <c r="B1577">
        <v>2016</v>
      </c>
      <c r="C1577" s="1">
        <v>900000</v>
      </c>
      <c r="D1577">
        <v>47000</v>
      </c>
      <c r="E1577" t="s">
        <v>14</v>
      </c>
      <c r="F1577" t="s">
        <v>25</v>
      </c>
      <c r="G1577" t="s">
        <v>12</v>
      </c>
      <c r="H1577" t="s">
        <v>121</v>
      </c>
      <c r="I1577">
        <f t="shared" si="192"/>
        <v>2002</v>
      </c>
      <c r="J1577">
        <f t="shared" si="193"/>
        <v>10</v>
      </c>
      <c r="K1577" t="str">
        <f t="shared" si="194"/>
        <v>medium</v>
      </c>
      <c r="L1577" s="1">
        <f t="shared" si="195"/>
        <v>455839.16783216782</v>
      </c>
      <c r="M1577" cm="1">
        <f t="array" ref="M1577">SUM(COUNTIF(E1577:E5153,{"Petrol","Diesel","CNG","LPG","Electric"}))</f>
        <v>2002</v>
      </c>
      <c r="N1577">
        <f t="shared" si="196"/>
        <v>2002</v>
      </c>
      <c r="O1577" cm="1">
        <f t="array" ref="O1577">SUM(COUNTIF(F1577:F5153,{"Individual","Dealer","Trustmark Dealer"}))</f>
        <v>2002</v>
      </c>
      <c r="P1577">
        <f t="shared" si="197"/>
        <v>1365</v>
      </c>
      <c r="Q1577">
        <f t="shared" si="198"/>
        <v>0.6048951048951049</v>
      </c>
      <c r="R1577" s="16">
        <f t="shared" si="199"/>
        <v>1211235.1802800358</v>
      </c>
    </row>
    <row r="1578" spans="1:18" x14ac:dyDescent="0.3">
      <c r="A1578" t="s">
        <v>1024</v>
      </c>
      <c r="B1578">
        <v>2017</v>
      </c>
      <c r="C1578" s="1">
        <v>375000</v>
      </c>
      <c r="D1578">
        <v>27289</v>
      </c>
      <c r="E1578" t="s">
        <v>10</v>
      </c>
      <c r="F1578" t="s">
        <v>11</v>
      </c>
      <c r="G1578" t="s">
        <v>19</v>
      </c>
      <c r="H1578" t="s">
        <v>121</v>
      </c>
      <c r="I1578">
        <f t="shared" si="192"/>
        <v>2001</v>
      </c>
      <c r="J1578">
        <f t="shared" si="193"/>
        <v>9</v>
      </c>
      <c r="K1578" t="str">
        <f t="shared" si="194"/>
        <v>budget</v>
      </c>
      <c r="L1578" s="1">
        <f t="shared" si="195"/>
        <v>455617.19840079959</v>
      </c>
      <c r="M1578" cm="1">
        <f t="array" ref="M1578">SUM(COUNTIF(E1578:E5154,{"Petrol","Diesel","CNG","LPG","Electric"}))</f>
        <v>2001</v>
      </c>
      <c r="N1578">
        <f t="shared" si="196"/>
        <v>2001</v>
      </c>
      <c r="O1578" cm="1">
        <f t="array" ref="O1578">SUM(COUNTIF(F1578:F5154,{"Individual","Dealer","Trustmark Dealer"}))</f>
        <v>2001</v>
      </c>
      <c r="P1578">
        <f t="shared" si="197"/>
        <v>1365</v>
      </c>
      <c r="Q1578">
        <f t="shared" si="198"/>
        <v>0.60469765117441276</v>
      </c>
      <c r="R1578" s="16">
        <f t="shared" si="199"/>
        <v>1210915.001611985</v>
      </c>
    </row>
    <row r="1579" spans="1:18" x14ac:dyDescent="0.3">
      <c r="A1579" t="s">
        <v>241</v>
      </c>
      <c r="B1579">
        <v>2016</v>
      </c>
      <c r="C1579" s="1">
        <v>320000</v>
      </c>
      <c r="D1579">
        <v>24662</v>
      </c>
      <c r="E1579" t="s">
        <v>10</v>
      </c>
      <c r="F1579" t="s">
        <v>11</v>
      </c>
      <c r="G1579" t="s">
        <v>12</v>
      </c>
      <c r="H1579" t="s">
        <v>121</v>
      </c>
      <c r="I1579">
        <f t="shared" si="192"/>
        <v>2000</v>
      </c>
      <c r="J1579">
        <f t="shared" si="193"/>
        <v>10</v>
      </c>
      <c r="K1579" t="str">
        <f t="shared" si="194"/>
        <v>budget</v>
      </c>
      <c r="L1579" s="1">
        <f t="shared" si="195"/>
        <v>455657.50699999998</v>
      </c>
      <c r="M1579" cm="1">
        <f t="array" ref="M1579">SUM(COUNTIF(E1579:E5155,{"Petrol","Diesel","CNG","LPG","Electric"}))</f>
        <v>2000</v>
      </c>
      <c r="N1579">
        <f t="shared" si="196"/>
        <v>2000</v>
      </c>
      <c r="O1579" cm="1">
        <f t="array" ref="O1579">SUM(COUNTIF(F1579:F5155,{"Individual","Dealer","Trustmark Dealer"}))</f>
        <v>2000</v>
      </c>
      <c r="P1579">
        <f t="shared" si="197"/>
        <v>1365</v>
      </c>
      <c r="Q1579">
        <f t="shared" si="198"/>
        <v>0.60450000000000004</v>
      </c>
      <c r="R1579" s="16">
        <f t="shared" si="199"/>
        <v>1210873.6174098297</v>
      </c>
    </row>
    <row r="1580" spans="1:18" x14ac:dyDescent="0.3">
      <c r="A1580" t="s">
        <v>219</v>
      </c>
      <c r="B1580">
        <v>2013</v>
      </c>
      <c r="C1580" s="1">
        <v>525000</v>
      </c>
      <c r="D1580">
        <v>37000</v>
      </c>
      <c r="E1580" t="s">
        <v>14</v>
      </c>
      <c r="F1580" t="s">
        <v>11</v>
      </c>
      <c r="G1580" t="s">
        <v>12</v>
      </c>
      <c r="H1580" t="s">
        <v>121</v>
      </c>
      <c r="I1580">
        <f t="shared" si="192"/>
        <v>1999</v>
      </c>
      <c r="J1580">
        <f t="shared" si="193"/>
        <v>13</v>
      </c>
      <c r="K1580" t="str">
        <f t="shared" si="194"/>
        <v>medium</v>
      </c>
      <c r="L1580" s="1">
        <f t="shared" si="195"/>
        <v>455725.36968484242</v>
      </c>
      <c r="M1580" cm="1">
        <f t="array" ref="M1580">SUM(COUNTIF(E1580:E5156,{"Petrol","Diesel","CNG","LPG","Electric"}))</f>
        <v>1999</v>
      </c>
      <c r="N1580">
        <f t="shared" si="196"/>
        <v>1999</v>
      </c>
      <c r="O1580" cm="1">
        <f t="array" ref="O1580">SUM(COUNTIF(F1580:F5156,{"Individual","Dealer","Trustmark Dealer"}))</f>
        <v>1999</v>
      </c>
      <c r="P1580">
        <f t="shared" si="197"/>
        <v>1365</v>
      </c>
      <c r="Q1580">
        <f t="shared" si="198"/>
        <v>0.60430215107553775</v>
      </c>
      <c r="R1580" s="16">
        <f t="shared" si="199"/>
        <v>1210889.9193753169</v>
      </c>
    </row>
    <row r="1581" spans="1:18" x14ac:dyDescent="0.3">
      <c r="A1581" t="s">
        <v>1025</v>
      </c>
      <c r="B1581">
        <v>2014</v>
      </c>
      <c r="C1581" s="1">
        <v>650000</v>
      </c>
      <c r="D1581">
        <v>28245</v>
      </c>
      <c r="E1581" t="s">
        <v>14</v>
      </c>
      <c r="F1581" t="s">
        <v>11</v>
      </c>
      <c r="G1581" t="s">
        <v>12</v>
      </c>
      <c r="H1581" t="s">
        <v>121</v>
      </c>
      <c r="I1581">
        <f t="shared" si="192"/>
        <v>1998</v>
      </c>
      <c r="J1581">
        <f t="shared" si="193"/>
        <v>12</v>
      </c>
      <c r="K1581" t="str">
        <f t="shared" si="194"/>
        <v>medium</v>
      </c>
      <c r="L1581" s="1">
        <f t="shared" si="195"/>
        <v>455690.69769769767</v>
      </c>
      <c r="M1581" cm="1">
        <f t="array" ref="M1581">SUM(COUNTIF(E1581:E5157,{"Petrol","Diesel","CNG","LPG","Electric"}))</f>
        <v>1998</v>
      </c>
      <c r="N1581">
        <f t="shared" si="196"/>
        <v>1998</v>
      </c>
      <c r="O1581" cm="1">
        <f t="array" ref="O1581">SUM(COUNTIF(F1581:F5157,{"Individual","Dealer","Trustmark Dealer"}))</f>
        <v>1998</v>
      </c>
      <c r="P1581">
        <f t="shared" si="197"/>
        <v>1364</v>
      </c>
      <c r="Q1581">
        <f t="shared" si="198"/>
        <v>0.60410410410410409</v>
      </c>
      <c r="R1581" s="16">
        <f t="shared" si="199"/>
        <v>1210940.3938188145</v>
      </c>
    </row>
    <row r="1582" spans="1:18" x14ac:dyDescent="0.3">
      <c r="A1582" t="s">
        <v>1026</v>
      </c>
      <c r="B1582">
        <v>2017</v>
      </c>
      <c r="C1582" s="1">
        <v>575000</v>
      </c>
      <c r="D1582">
        <v>27005</v>
      </c>
      <c r="E1582" t="s">
        <v>14</v>
      </c>
      <c r="F1582" t="s">
        <v>11</v>
      </c>
      <c r="G1582" t="s">
        <v>12</v>
      </c>
      <c r="H1582" t="s">
        <v>121</v>
      </c>
      <c r="I1582">
        <f t="shared" si="192"/>
        <v>1997</v>
      </c>
      <c r="J1582">
        <f t="shared" si="193"/>
        <v>9</v>
      </c>
      <c r="K1582" t="str">
        <f t="shared" si="194"/>
        <v>medium</v>
      </c>
      <c r="L1582" s="1">
        <f t="shared" si="195"/>
        <v>455593.39709564345</v>
      </c>
      <c r="M1582" cm="1">
        <f t="array" ref="M1582">SUM(COUNTIF(E1582:E5158,{"Petrol","Diesel","CNG","LPG","Electric"}))</f>
        <v>1997</v>
      </c>
      <c r="N1582">
        <f t="shared" si="196"/>
        <v>1997</v>
      </c>
      <c r="O1582" cm="1">
        <f t="array" ref="O1582">SUM(COUNTIF(F1582:F5158,{"Individual","Dealer","Trustmark Dealer"}))</f>
        <v>1997</v>
      </c>
      <c r="P1582">
        <f t="shared" si="197"/>
        <v>1363</v>
      </c>
      <c r="Q1582">
        <f t="shared" si="198"/>
        <v>0.60390585878818226</v>
      </c>
      <c r="R1582" s="16">
        <f t="shared" si="199"/>
        <v>1210867.0832760755</v>
      </c>
    </row>
    <row r="1583" spans="1:18" x14ac:dyDescent="0.3">
      <c r="A1583" t="s">
        <v>531</v>
      </c>
      <c r="B1583">
        <v>2014</v>
      </c>
      <c r="C1583" s="1">
        <v>355000</v>
      </c>
      <c r="D1583">
        <v>39227</v>
      </c>
      <c r="E1583" t="s">
        <v>10</v>
      </c>
      <c r="F1583" t="s">
        <v>11</v>
      </c>
      <c r="G1583" t="s">
        <v>12</v>
      </c>
      <c r="H1583" t="s">
        <v>121</v>
      </c>
      <c r="I1583">
        <f t="shared" si="192"/>
        <v>1996</v>
      </c>
      <c r="J1583">
        <f t="shared" si="193"/>
        <v>12</v>
      </c>
      <c r="K1583" t="str">
        <f t="shared" si="194"/>
        <v>budget</v>
      </c>
      <c r="L1583" s="1">
        <f t="shared" si="195"/>
        <v>455533.57414829661</v>
      </c>
      <c r="M1583" cm="1">
        <f t="array" ref="M1583">SUM(COUNTIF(E1583:E5159,{"Petrol","Diesel","CNG","LPG","Electric"}))</f>
        <v>1996</v>
      </c>
      <c r="N1583">
        <f t="shared" si="196"/>
        <v>1996</v>
      </c>
      <c r="O1583" cm="1">
        <f t="array" ref="O1583">SUM(COUNTIF(F1583:F5159,{"Individual","Dealer","Trustmark Dealer"}))</f>
        <v>1996</v>
      </c>
      <c r="P1583">
        <f t="shared" si="197"/>
        <v>1363</v>
      </c>
      <c r="Q1583">
        <f t="shared" si="198"/>
        <v>0.60370741482965928</v>
      </c>
      <c r="R1583" s="16">
        <f t="shared" si="199"/>
        <v>1210868.0320378151</v>
      </c>
    </row>
    <row r="1584" spans="1:18" x14ac:dyDescent="0.3">
      <c r="A1584" t="s">
        <v>1027</v>
      </c>
      <c r="B1584">
        <v>2016</v>
      </c>
      <c r="C1584" s="1">
        <v>470000</v>
      </c>
      <c r="D1584">
        <v>31367</v>
      </c>
      <c r="E1584" t="s">
        <v>14</v>
      </c>
      <c r="F1584" t="s">
        <v>11</v>
      </c>
      <c r="G1584" t="s">
        <v>12</v>
      </c>
      <c r="H1584" t="s">
        <v>121</v>
      </c>
      <c r="I1584">
        <f t="shared" si="192"/>
        <v>1995</v>
      </c>
      <c r="J1584">
        <f t="shared" si="193"/>
        <v>10</v>
      </c>
      <c r="K1584" t="str">
        <f t="shared" si="194"/>
        <v>budget</v>
      </c>
      <c r="L1584" s="1">
        <f t="shared" si="195"/>
        <v>455583.9669172932</v>
      </c>
      <c r="M1584" cm="1">
        <f t="array" ref="M1584">SUM(COUNTIF(E1584:E5160,{"Petrol","Diesel","CNG","LPG","Electric"}))</f>
        <v>1995</v>
      </c>
      <c r="N1584">
        <f t="shared" si="196"/>
        <v>1995</v>
      </c>
      <c r="O1584" cm="1">
        <f t="array" ref="O1584">SUM(COUNTIF(F1584:F5160,{"Individual","Dealer","Trustmark Dealer"}))</f>
        <v>1995</v>
      </c>
      <c r="P1584">
        <f t="shared" si="197"/>
        <v>1362</v>
      </c>
      <c r="Q1584">
        <f t="shared" si="198"/>
        <v>0.60350877192982455</v>
      </c>
      <c r="R1584" s="16">
        <f t="shared" si="199"/>
        <v>1210847.5649222622</v>
      </c>
    </row>
    <row r="1585" spans="1:18" x14ac:dyDescent="0.3">
      <c r="A1585" t="s">
        <v>258</v>
      </c>
      <c r="B1585">
        <v>2008</v>
      </c>
      <c r="C1585" s="1">
        <v>221000</v>
      </c>
      <c r="D1585">
        <v>35008</v>
      </c>
      <c r="E1585" t="s">
        <v>10</v>
      </c>
      <c r="F1585" t="s">
        <v>11</v>
      </c>
      <c r="G1585" t="s">
        <v>12</v>
      </c>
      <c r="H1585" t="s">
        <v>121</v>
      </c>
      <c r="I1585">
        <f t="shared" si="192"/>
        <v>1994</v>
      </c>
      <c r="J1585">
        <f t="shared" si="193"/>
        <v>18</v>
      </c>
      <c r="K1585" t="str">
        <f t="shared" si="194"/>
        <v>budget</v>
      </c>
      <c r="L1585" s="1">
        <f t="shared" si="195"/>
        <v>455576.73721163493</v>
      </c>
      <c r="M1585" cm="1">
        <f t="array" ref="M1585">SUM(COUNTIF(E1585:E5161,{"Petrol","Diesel","CNG","LPG","Electric"}))</f>
        <v>1994</v>
      </c>
      <c r="N1585">
        <f t="shared" si="196"/>
        <v>1994</v>
      </c>
      <c r="O1585" cm="1">
        <f t="array" ref="O1585">SUM(COUNTIF(F1585:F5161,{"Individual","Dealer","Trustmark Dealer"}))</f>
        <v>1994</v>
      </c>
      <c r="P1585">
        <f t="shared" si="197"/>
        <v>1362</v>
      </c>
      <c r="Q1585">
        <f t="shared" si="198"/>
        <v>0.60330992978936815</v>
      </c>
      <c r="R1585" s="16">
        <f t="shared" si="199"/>
        <v>1210952.7856775704</v>
      </c>
    </row>
    <row r="1586" spans="1:18" x14ac:dyDescent="0.3">
      <c r="A1586" t="s">
        <v>161</v>
      </c>
      <c r="B1586">
        <v>2009</v>
      </c>
      <c r="C1586" s="1">
        <v>195000</v>
      </c>
      <c r="D1586">
        <v>27005</v>
      </c>
      <c r="E1586" t="s">
        <v>10</v>
      </c>
      <c r="F1586" t="s">
        <v>11</v>
      </c>
      <c r="G1586" t="s">
        <v>12</v>
      </c>
      <c r="H1586" t="s">
        <v>121</v>
      </c>
      <c r="I1586">
        <f t="shared" si="192"/>
        <v>1993</v>
      </c>
      <c r="J1586">
        <f t="shared" si="193"/>
        <v>17</v>
      </c>
      <c r="K1586" t="str">
        <f t="shared" si="194"/>
        <v>budget</v>
      </c>
      <c r="L1586" s="1">
        <f t="shared" si="195"/>
        <v>455694.43753135978</v>
      </c>
      <c r="M1586" cm="1">
        <f t="array" ref="M1586">SUM(COUNTIF(E1586:E5162,{"Petrol","Diesel","CNG","LPG","Electric"}))</f>
        <v>1993</v>
      </c>
      <c r="N1586">
        <f t="shared" si="196"/>
        <v>1993</v>
      </c>
      <c r="O1586" cm="1">
        <f t="array" ref="O1586">SUM(COUNTIF(F1586:F5162,{"Individual","Dealer","Trustmark Dealer"}))</f>
        <v>1993</v>
      </c>
      <c r="P1586">
        <f t="shared" si="197"/>
        <v>1361</v>
      </c>
      <c r="Q1586">
        <f t="shared" si="198"/>
        <v>0.60311088810837932</v>
      </c>
      <c r="R1586" s="16">
        <f t="shared" si="199"/>
        <v>1211073.3281049321</v>
      </c>
    </row>
    <row r="1587" spans="1:18" x14ac:dyDescent="0.3">
      <c r="A1587" t="s">
        <v>269</v>
      </c>
      <c r="B1587">
        <v>2004</v>
      </c>
      <c r="C1587" s="1">
        <v>90000</v>
      </c>
      <c r="D1587">
        <v>100005</v>
      </c>
      <c r="E1587" t="s">
        <v>10</v>
      </c>
      <c r="F1587" t="s">
        <v>11</v>
      </c>
      <c r="G1587" t="s">
        <v>12</v>
      </c>
      <c r="H1587" t="s">
        <v>126</v>
      </c>
      <c r="I1587">
        <f t="shared" si="192"/>
        <v>1992</v>
      </c>
      <c r="J1587">
        <f t="shared" si="193"/>
        <v>22</v>
      </c>
      <c r="K1587" t="str">
        <f t="shared" si="194"/>
        <v>budget</v>
      </c>
      <c r="L1587" s="1">
        <f t="shared" si="195"/>
        <v>455825.30823293171</v>
      </c>
      <c r="M1587" cm="1">
        <f t="array" ref="M1587">SUM(COUNTIF(E1587:E5163,{"Petrol","Diesel","CNG","LPG","Electric"}))</f>
        <v>1992</v>
      </c>
      <c r="N1587">
        <f t="shared" si="196"/>
        <v>1992</v>
      </c>
      <c r="O1587" cm="1">
        <f t="array" ref="O1587">SUM(COUNTIF(F1587:F5163,{"Individual","Dealer","Trustmark Dealer"}))</f>
        <v>1992</v>
      </c>
      <c r="P1587">
        <f t="shared" si="197"/>
        <v>1360</v>
      </c>
      <c r="Q1587">
        <f t="shared" si="198"/>
        <v>0.60291164658634533</v>
      </c>
      <c r="R1587" s="16">
        <f t="shared" si="199"/>
        <v>1211221.5218335106</v>
      </c>
    </row>
    <row r="1588" spans="1:18" x14ac:dyDescent="0.3">
      <c r="A1588" t="s">
        <v>1028</v>
      </c>
      <c r="B1588">
        <v>2013</v>
      </c>
      <c r="C1588" s="1">
        <v>580000</v>
      </c>
      <c r="D1588">
        <v>45264</v>
      </c>
      <c r="E1588" t="s">
        <v>14</v>
      </c>
      <c r="F1588" t="s">
        <v>11</v>
      </c>
      <c r="G1588" t="s">
        <v>12</v>
      </c>
      <c r="H1588" t="s">
        <v>121</v>
      </c>
      <c r="I1588">
        <f t="shared" si="192"/>
        <v>1991</v>
      </c>
      <c r="J1588">
        <f t="shared" si="193"/>
        <v>13</v>
      </c>
      <c r="K1588" t="str">
        <f t="shared" si="194"/>
        <v>medium</v>
      </c>
      <c r="L1588" s="1">
        <f t="shared" si="195"/>
        <v>456009.04771471623</v>
      </c>
      <c r="M1588" cm="1">
        <f t="array" ref="M1588">SUM(COUNTIF(E1588:E5164,{"Petrol","Diesel","CNG","LPG","Electric"}))</f>
        <v>1991</v>
      </c>
      <c r="N1588">
        <f t="shared" si="196"/>
        <v>1991</v>
      </c>
      <c r="O1588" cm="1">
        <f t="array" ref="O1588">SUM(COUNTIF(F1588:F5164,{"Individual","Dealer","Trustmark Dealer"}))</f>
        <v>1991</v>
      </c>
      <c r="P1588">
        <f t="shared" si="197"/>
        <v>1359</v>
      </c>
      <c r="Q1588">
        <f t="shared" si="198"/>
        <v>0.6032144650929181</v>
      </c>
      <c r="R1588" s="16">
        <f t="shared" si="199"/>
        <v>1211480.7877007572</v>
      </c>
    </row>
    <row r="1589" spans="1:18" x14ac:dyDescent="0.3">
      <c r="A1589" t="s">
        <v>282</v>
      </c>
      <c r="B1589">
        <v>2014</v>
      </c>
      <c r="C1589" s="1">
        <v>325000</v>
      </c>
      <c r="D1589">
        <v>39093</v>
      </c>
      <c r="E1589" t="s">
        <v>10</v>
      </c>
      <c r="F1589" t="s">
        <v>11</v>
      </c>
      <c r="G1589" t="s">
        <v>12</v>
      </c>
      <c r="H1589" t="s">
        <v>121</v>
      </c>
      <c r="I1589">
        <f t="shared" si="192"/>
        <v>1990</v>
      </c>
      <c r="J1589">
        <f t="shared" si="193"/>
        <v>12</v>
      </c>
      <c r="K1589" t="str">
        <f t="shared" si="194"/>
        <v>budget</v>
      </c>
      <c r="L1589" s="1">
        <f t="shared" si="195"/>
        <v>455946.74070351757</v>
      </c>
      <c r="M1589" cm="1">
        <f t="array" ref="M1589">SUM(COUNTIF(E1589:E5165,{"Petrol","Diesel","CNG","LPG","Electric"}))</f>
        <v>1990</v>
      </c>
      <c r="N1589">
        <f t="shared" si="196"/>
        <v>1990</v>
      </c>
      <c r="O1589" cm="1">
        <f t="array" ref="O1589">SUM(COUNTIF(F1589:F5165,{"Individual","Dealer","Trustmark Dealer"}))</f>
        <v>1990</v>
      </c>
      <c r="P1589">
        <f t="shared" si="197"/>
        <v>1358</v>
      </c>
      <c r="Q1589">
        <f t="shared" si="198"/>
        <v>0.60301507537688437</v>
      </c>
      <c r="R1589" s="16">
        <f t="shared" si="199"/>
        <v>1211476.8737060758</v>
      </c>
    </row>
    <row r="1590" spans="1:18" x14ac:dyDescent="0.3">
      <c r="A1590" t="s">
        <v>1029</v>
      </c>
      <c r="B1590">
        <v>2013</v>
      </c>
      <c r="C1590" s="1">
        <v>495000</v>
      </c>
      <c r="D1590">
        <v>45241</v>
      </c>
      <c r="E1590" t="s">
        <v>10</v>
      </c>
      <c r="F1590" t="s">
        <v>11</v>
      </c>
      <c r="G1590" t="s">
        <v>12</v>
      </c>
      <c r="H1590" t="s">
        <v>121</v>
      </c>
      <c r="I1590">
        <f t="shared" si="192"/>
        <v>1989</v>
      </c>
      <c r="J1590">
        <f t="shared" si="193"/>
        <v>13</v>
      </c>
      <c r="K1590" t="str">
        <f t="shared" si="194"/>
        <v>budget</v>
      </c>
      <c r="L1590" s="1">
        <f t="shared" si="195"/>
        <v>456012.57616892911</v>
      </c>
      <c r="M1590" cm="1">
        <f t="array" ref="M1590">SUM(COUNTIF(E1590:E5166,{"Petrol","Diesel","CNG","LPG","Electric"}))</f>
        <v>1989</v>
      </c>
      <c r="N1590">
        <f t="shared" si="196"/>
        <v>1989</v>
      </c>
      <c r="O1590" cm="1">
        <f t="array" ref="O1590">SUM(COUNTIF(F1590:F5166,{"Individual","Dealer","Trustmark Dealer"}))</f>
        <v>1989</v>
      </c>
      <c r="P1590">
        <f t="shared" si="197"/>
        <v>1357</v>
      </c>
      <c r="Q1590">
        <f t="shared" si="198"/>
        <v>0.60281548516842631</v>
      </c>
      <c r="R1590" s="16">
        <f t="shared" si="199"/>
        <v>1211488.5350661781</v>
      </c>
    </row>
    <row r="1591" spans="1:18" x14ac:dyDescent="0.3">
      <c r="A1591" t="s">
        <v>1030</v>
      </c>
      <c r="B1591">
        <v>2014</v>
      </c>
      <c r="C1591" s="1">
        <v>290000</v>
      </c>
      <c r="D1591">
        <v>12000</v>
      </c>
      <c r="E1591" t="s">
        <v>10</v>
      </c>
      <c r="F1591" t="s">
        <v>11</v>
      </c>
      <c r="G1591" t="s">
        <v>12</v>
      </c>
      <c r="H1591" t="s">
        <v>121</v>
      </c>
      <c r="I1591">
        <f t="shared" si="192"/>
        <v>1988</v>
      </c>
      <c r="J1591">
        <f t="shared" si="193"/>
        <v>12</v>
      </c>
      <c r="K1591" t="str">
        <f t="shared" si="194"/>
        <v>budget</v>
      </c>
      <c r="L1591" s="1">
        <f t="shared" si="195"/>
        <v>455992.96478873241</v>
      </c>
      <c r="M1591" cm="1">
        <f t="array" ref="M1591">SUM(COUNTIF(E1591:E5167,{"Petrol","Diesel","CNG","LPG","Electric"}))</f>
        <v>1988</v>
      </c>
      <c r="N1591">
        <f t="shared" si="196"/>
        <v>1988</v>
      </c>
      <c r="O1591" cm="1">
        <f t="array" ref="O1591">SUM(COUNTIF(F1591:F5167,{"Individual","Dealer","Trustmark Dealer"}))</f>
        <v>1988</v>
      </c>
      <c r="P1591">
        <f t="shared" si="197"/>
        <v>1356</v>
      </c>
      <c r="Q1591">
        <f t="shared" si="198"/>
        <v>0.60261569416498995</v>
      </c>
      <c r="R1591" s="16">
        <f t="shared" si="199"/>
        <v>1211320.5170634054</v>
      </c>
    </row>
    <row r="1592" spans="1:18" x14ac:dyDescent="0.3">
      <c r="A1592" t="s">
        <v>1031</v>
      </c>
      <c r="B1592">
        <v>2018</v>
      </c>
      <c r="C1592" s="1">
        <v>375000</v>
      </c>
      <c r="D1592">
        <v>2769</v>
      </c>
      <c r="E1592" t="s">
        <v>10</v>
      </c>
      <c r="F1592" t="s">
        <v>11</v>
      </c>
      <c r="G1592" t="s">
        <v>12</v>
      </c>
      <c r="H1592" t="s">
        <v>121</v>
      </c>
      <c r="I1592">
        <f t="shared" si="192"/>
        <v>1987</v>
      </c>
      <c r="J1592">
        <f t="shared" si="193"/>
        <v>8</v>
      </c>
      <c r="K1592" t="str">
        <f t="shared" si="194"/>
        <v>budget</v>
      </c>
      <c r="L1592" s="1">
        <f t="shared" si="195"/>
        <v>456076.50427780574</v>
      </c>
      <c r="M1592" cm="1">
        <f t="array" ref="M1592">SUM(COUNTIF(E1592:E5168,{"Petrol","Diesel","CNG","LPG","Electric"}))</f>
        <v>1987</v>
      </c>
      <c r="N1592">
        <f t="shared" si="196"/>
        <v>1987</v>
      </c>
      <c r="O1592" cm="1">
        <f t="array" ref="O1592">SUM(COUNTIF(F1592:F5168,{"Individual","Dealer","Trustmark Dealer"}))</f>
        <v>1987</v>
      </c>
      <c r="P1592">
        <f t="shared" si="197"/>
        <v>1355</v>
      </c>
      <c r="Q1592">
        <f t="shared" si="198"/>
        <v>0.60241570206341222</v>
      </c>
      <c r="R1592" s="16">
        <f t="shared" si="199"/>
        <v>1211369.0746839072</v>
      </c>
    </row>
    <row r="1593" spans="1:18" x14ac:dyDescent="0.3">
      <c r="A1593" t="s">
        <v>322</v>
      </c>
      <c r="B1593">
        <v>2011</v>
      </c>
      <c r="C1593" s="1">
        <v>211000</v>
      </c>
      <c r="D1593">
        <v>43128</v>
      </c>
      <c r="E1593" t="s">
        <v>14</v>
      </c>
      <c r="F1593" t="s">
        <v>11</v>
      </c>
      <c r="G1593" t="s">
        <v>12</v>
      </c>
      <c r="H1593" t="s">
        <v>121</v>
      </c>
      <c r="I1593">
        <f t="shared" si="192"/>
        <v>1986</v>
      </c>
      <c r="J1593">
        <f t="shared" si="193"/>
        <v>15</v>
      </c>
      <c r="K1593" t="str">
        <f t="shared" si="194"/>
        <v>budget</v>
      </c>
      <c r="L1593" s="1">
        <f t="shared" si="195"/>
        <v>456117.32829808659</v>
      </c>
      <c r="M1593" cm="1">
        <f t="array" ref="M1593">SUM(COUNTIF(E1593:E5169,{"Petrol","Diesel","CNG","LPG","Electric"}))</f>
        <v>1986</v>
      </c>
      <c r="N1593">
        <f t="shared" si="196"/>
        <v>1986</v>
      </c>
      <c r="O1593" cm="1">
        <f t="array" ref="O1593">SUM(COUNTIF(F1593:F5169,{"Individual","Dealer","Trustmark Dealer"}))</f>
        <v>1986</v>
      </c>
      <c r="P1593">
        <f t="shared" si="197"/>
        <v>1355</v>
      </c>
      <c r="Q1593">
        <f t="shared" si="198"/>
        <v>0.60221550855991945</v>
      </c>
      <c r="R1593" s="16">
        <f t="shared" si="199"/>
        <v>1211327.6928078423</v>
      </c>
    </row>
    <row r="1594" spans="1:18" x14ac:dyDescent="0.3">
      <c r="A1594" t="s">
        <v>1032</v>
      </c>
      <c r="B1594">
        <v>2004</v>
      </c>
      <c r="C1594" s="1">
        <v>70000</v>
      </c>
      <c r="D1594">
        <v>50000</v>
      </c>
      <c r="E1594" t="s">
        <v>10</v>
      </c>
      <c r="F1594" t="s">
        <v>25</v>
      </c>
      <c r="G1594" t="s">
        <v>12</v>
      </c>
      <c r="H1594" t="s">
        <v>126</v>
      </c>
      <c r="I1594">
        <f t="shared" si="192"/>
        <v>1985</v>
      </c>
      <c r="J1594">
        <f t="shared" si="193"/>
        <v>22</v>
      </c>
      <c r="K1594" t="str">
        <f t="shared" si="194"/>
        <v>budget</v>
      </c>
      <c r="L1594" s="1">
        <f t="shared" si="195"/>
        <v>456240.8130982368</v>
      </c>
      <c r="M1594" cm="1">
        <f t="array" ref="M1594">SUM(COUNTIF(E1594:E5170,{"Petrol","Diesel","CNG","LPG","Electric"}))</f>
        <v>1985</v>
      </c>
      <c r="N1594">
        <f t="shared" si="196"/>
        <v>1985</v>
      </c>
      <c r="O1594" cm="1">
        <f t="array" ref="O1594">SUM(COUNTIF(F1594:F5170,{"Individual","Dealer","Trustmark Dealer"}))</f>
        <v>1985</v>
      </c>
      <c r="P1594">
        <f t="shared" si="197"/>
        <v>1354</v>
      </c>
      <c r="Q1594">
        <f t="shared" si="198"/>
        <v>0.60201511335012592</v>
      </c>
      <c r="R1594" s="16">
        <f t="shared" si="199"/>
        <v>1211690.9352032212</v>
      </c>
    </row>
    <row r="1595" spans="1:18" x14ac:dyDescent="0.3">
      <c r="A1595" t="s">
        <v>1033</v>
      </c>
      <c r="B1595">
        <v>2010</v>
      </c>
      <c r="C1595" s="1">
        <v>225000</v>
      </c>
      <c r="D1595">
        <v>60000</v>
      </c>
      <c r="E1595" t="s">
        <v>10</v>
      </c>
      <c r="F1595" t="s">
        <v>25</v>
      </c>
      <c r="G1595" t="s">
        <v>12</v>
      </c>
      <c r="H1595" t="s">
        <v>126</v>
      </c>
      <c r="I1595">
        <f t="shared" si="192"/>
        <v>1984</v>
      </c>
      <c r="J1595">
        <f t="shared" si="193"/>
        <v>16</v>
      </c>
      <c r="K1595" t="str">
        <f t="shared" si="194"/>
        <v>budget</v>
      </c>
      <c r="L1595" s="1">
        <f t="shared" si="195"/>
        <v>456435.49092741933</v>
      </c>
      <c r="M1595" cm="1">
        <f t="array" ref="M1595">SUM(COUNTIF(E1595:E5171,{"Petrol","Diesel","CNG","LPG","Electric"}))</f>
        <v>1984</v>
      </c>
      <c r="N1595">
        <f t="shared" si="196"/>
        <v>1984</v>
      </c>
      <c r="O1595" cm="1">
        <f t="array" ref="O1595">SUM(COUNTIF(F1595:F5171,{"Individual","Dealer","Trustmark Dealer"}))</f>
        <v>1984</v>
      </c>
      <c r="P1595">
        <f t="shared" si="197"/>
        <v>1353</v>
      </c>
      <c r="Q1595">
        <f t="shared" si="198"/>
        <v>0.60231854838709675</v>
      </c>
      <c r="R1595" s="16">
        <f t="shared" si="199"/>
        <v>1211972.9014037712</v>
      </c>
    </row>
    <row r="1596" spans="1:18" x14ac:dyDescent="0.3">
      <c r="A1596" t="s">
        <v>160</v>
      </c>
      <c r="B1596">
        <v>2014</v>
      </c>
      <c r="C1596" s="1">
        <v>420000</v>
      </c>
      <c r="D1596">
        <v>70000</v>
      </c>
      <c r="E1596" t="s">
        <v>14</v>
      </c>
      <c r="F1596" t="s">
        <v>25</v>
      </c>
      <c r="G1596" t="s">
        <v>12</v>
      </c>
      <c r="H1596" t="s">
        <v>154</v>
      </c>
      <c r="I1596">
        <f t="shared" si="192"/>
        <v>1983</v>
      </c>
      <c r="J1596">
        <f t="shared" si="193"/>
        <v>12</v>
      </c>
      <c r="K1596" t="str">
        <f t="shared" si="194"/>
        <v>budget</v>
      </c>
      <c r="L1596" s="1">
        <f t="shared" si="195"/>
        <v>456552.20070600102</v>
      </c>
      <c r="M1596" cm="1">
        <f t="array" ref="M1596">SUM(COUNTIF(E1596:E5172,{"Petrol","Diesel","CNG","LPG","Electric"}))</f>
        <v>1983</v>
      </c>
      <c r="N1596">
        <f t="shared" si="196"/>
        <v>1983</v>
      </c>
      <c r="O1596" cm="1">
        <f t="array" ref="O1596">SUM(COUNTIF(F1596:F5172,{"Individual","Dealer","Trustmark Dealer"}))</f>
        <v>1983</v>
      </c>
      <c r="P1596">
        <f t="shared" si="197"/>
        <v>1352</v>
      </c>
      <c r="Q1596">
        <f t="shared" si="198"/>
        <v>0.60262228946041352</v>
      </c>
      <c r="R1596" s="16">
        <f t="shared" si="199"/>
        <v>1212090.9227342587</v>
      </c>
    </row>
    <row r="1597" spans="1:18" x14ac:dyDescent="0.3">
      <c r="A1597" t="s">
        <v>994</v>
      </c>
      <c r="B1597">
        <v>2015</v>
      </c>
      <c r="C1597" s="1">
        <v>280000</v>
      </c>
      <c r="D1597">
        <v>22255</v>
      </c>
      <c r="E1597" t="s">
        <v>10</v>
      </c>
      <c r="F1597" t="s">
        <v>25</v>
      </c>
      <c r="G1597" t="s">
        <v>12</v>
      </c>
      <c r="H1597" t="s">
        <v>121</v>
      </c>
      <c r="I1597">
        <f t="shared" si="192"/>
        <v>1982</v>
      </c>
      <c r="J1597">
        <f t="shared" si="193"/>
        <v>11</v>
      </c>
      <c r="K1597" t="str">
        <f t="shared" si="194"/>
        <v>budget</v>
      </c>
      <c r="L1597" s="1">
        <f t="shared" si="195"/>
        <v>456570.64278506557</v>
      </c>
      <c r="M1597" cm="1">
        <f t="array" ref="M1597">SUM(COUNTIF(E1597:E5173,{"Petrol","Diesel","CNG","LPG","Electric"}))</f>
        <v>1982</v>
      </c>
      <c r="N1597">
        <f t="shared" si="196"/>
        <v>1982</v>
      </c>
      <c r="O1597" cm="1">
        <f t="array" ref="O1597">SUM(COUNTIF(F1597:F5173,{"Individual","Dealer","Trustmark Dealer"}))</f>
        <v>1982</v>
      </c>
      <c r="P1597">
        <f t="shared" si="197"/>
        <v>1351</v>
      </c>
      <c r="Q1597">
        <f t="shared" si="198"/>
        <v>0.60292633703329968</v>
      </c>
      <c r="R1597" s="16">
        <f t="shared" si="199"/>
        <v>1212246.7213893894</v>
      </c>
    </row>
    <row r="1598" spans="1:18" x14ac:dyDescent="0.3">
      <c r="A1598" t="s">
        <v>534</v>
      </c>
      <c r="B1598">
        <v>2013</v>
      </c>
      <c r="C1598" s="1">
        <v>400000</v>
      </c>
      <c r="D1598">
        <v>59213</v>
      </c>
      <c r="E1598" t="s">
        <v>10</v>
      </c>
      <c r="F1598" t="s">
        <v>25</v>
      </c>
      <c r="G1598" t="s">
        <v>12</v>
      </c>
      <c r="H1598" t="s">
        <v>121</v>
      </c>
      <c r="I1598">
        <f t="shared" si="192"/>
        <v>1981</v>
      </c>
      <c r="J1598">
        <f t="shared" si="193"/>
        <v>13</v>
      </c>
      <c r="K1598" t="str">
        <f t="shared" si="194"/>
        <v>budget</v>
      </c>
      <c r="L1598" s="1">
        <f t="shared" si="195"/>
        <v>456659.77486118121</v>
      </c>
      <c r="M1598" cm="1">
        <f t="array" ref="M1598">SUM(COUNTIF(E1598:E5174,{"Petrol","Diesel","CNG","LPG","Electric"}))</f>
        <v>1981</v>
      </c>
      <c r="N1598">
        <f t="shared" si="196"/>
        <v>1981</v>
      </c>
      <c r="O1598" cm="1">
        <f t="array" ref="O1598">SUM(COUNTIF(F1598:F5174,{"Individual","Dealer","Trustmark Dealer"}))</f>
        <v>1981</v>
      </c>
      <c r="P1598">
        <f t="shared" si="197"/>
        <v>1350</v>
      </c>
      <c r="Q1598">
        <f t="shared" si="198"/>
        <v>0.60272589601211513</v>
      </c>
      <c r="R1598" s="16">
        <f t="shared" si="199"/>
        <v>1212306.5451031509</v>
      </c>
    </row>
    <row r="1599" spans="1:18" x14ac:dyDescent="0.3">
      <c r="A1599" t="s">
        <v>300</v>
      </c>
      <c r="B1599">
        <v>2015</v>
      </c>
      <c r="C1599" s="1">
        <v>850000</v>
      </c>
      <c r="D1599">
        <v>55000</v>
      </c>
      <c r="E1599" t="s">
        <v>14</v>
      </c>
      <c r="F1599" t="s">
        <v>25</v>
      </c>
      <c r="G1599" t="s">
        <v>12</v>
      </c>
      <c r="H1599" t="s">
        <v>121</v>
      </c>
      <c r="I1599">
        <f t="shared" si="192"/>
        <v>1980</v>
      </c>
      <c r="J1599">
        <f t="shared" si="193"/>
        <v>11</v>
      </c>
      <c r="K1599" t="str">
        <f t="shared" si="194"/>
        <v>medium</v>
      </c>
      <c r="L1599" s="1">
        <f t="shared" si="195"/>
        <v>456688.39090909093</v>
      </c>
      <c r="M1599" cm="1">
        <f t="array" ref="M1599">SUM(COUNTIF(E1599:E5175,{"Petrol","Diesel","CNG","LPG","Electric"}))</f>
        <v>1980</v>
      </c>
      <c r="N1599">
        <f t="shared" si="196"/>
        <v>1980</v>
      </c>
      <c r="O1599" cm="1">
        <f t="array" ref="O1599">SUM(COUNTIF(F1599:F5175,{"Individual","Dealer","Trustmark Dealer"}))</f>
        <v>1980</v>
      </c>
      <c r="P1599">
        <f t="shared" si="197"/>
        <v>1349</v>
      </c>
      <c r="Q1599">
        <f t="shared" si="198"/>
        <v>0.60252525252525257</v>
      </c>
      <c r="R1599" s="16">
        <f t="shared" si="199"/>
        <v>1212238.8365269417</v>
      </c>
    </row>
    <row r="1600" spans="1:18" x14ac:dyDescent="0.3">
      <c r="A1600" t="s">
        <v>665</v>
      </c>
      <c r="B1600">
        <v>2011</v>
      </c>
      <c r="C1600" s="1">
        <v>550000</v>
      </c>
      <c r="D1600">
        <v>80000</v>
      </c>
      <c r="E1600" t="s">
        <v>14</v>
      </c>
      <c r="F1600" t="s">
        <v>25</v>
      </c>
      <c r="G1600" t="s">
        <v>12</v>
      </c>
      <c r="H1600" t="s">
        <v>121</v>
      </c>
      <c r="I1600">
        <f t="shared" si="192"/>
        <v>1979</v>
      </c>
      <c r="J1600">
        <f t="shared" si="193"/>
        <v>15</v>
      </c>
      <c r="K1600" t="str">
        <f t="shared" si="194"/>
        <v>medium</v>
      </c>
      <c r="L1600" s="1">
        <f t="shared" si="195"/>
        <v>456489.6483072259</v>
      </c>
      <c r="M1600" cm="1">
        <f t="array" ref="M1600">SUM(COUNTIF(E1600:E5176,{"Petrol","Diesel","CNG","LPG","Electric"}))</f>
        <v>1979</v>
      </c>
      <c r="N1600">
        <f t="shared" si="196"/>
        <v>1979</v>
      </c>
      <c r="O1600" cm="1">
        <f t="array" ref="O1600">SUM(COUNTIF(F1600:F5176,{"Individual","Dealer","Trustmark Dealer"}))</f>
        <v>1979</v>
      </c>
      <c r="P1600">
        <f t="shared" si="197"/>
        <v>1348</v>
      </c>
      <c r="Q1600">
        <f t="shared" si="198"/>
        <v>0.60232440626579076</v>
      </c>
      <c r="R1600" s="16">
        <f t="shared" si="199"/>
        <v>1211966.231988962</v>
      </c>
    </row>
    <row r="1601" spans="1:18" x14ac:dyDescent="0.3">
      <c r="A1601" t="s">
        <v>1034</v>
      </c>
      <c r="B1601">
        <v>2018</v>
      </c>
      <c r="C1601" s="1">
        <v>1000000</v>
      </c>
      <c r="D1601">
        <v>40000</v>
      </c>
      <c r="E1601" t="s">
        <v>14</v>
      </c>
      <c r="F1601" t="s">
        <v>25</v>
      </c>
      <c r="G1601" t="s">
        <v>12</v>
      </c>
      <c r="H1601" t="s">
        <v>121</v>
      </c>
      <c r="I1601">
        <f t="shared" si="192"/>
        <v>1978</v>
      </c>
      <c r="J1601">
        <f t="shared" si="193"/>
        <v>8</v>
      </c>
      <c r="K1601" t="str">
        <f t="shared" si="194"/>
        <v>medium</v>
      </c>
      <c r="L1601" s="1">
        <f t="shared" si="195"/>
        <v>456442.37310414558</v>
      </c>
      <c r="M1601" cm="1">
        <f t="array" ref="M1601">SUM(COUNTIF(E1601:E5177,{"Petrol","Diesel","CNG","LPG","Electric"}))</f>
        <v>1978</v>
      </c>
      <c r="N1601">
        <f t="shared" si="196"/>
        <v>1978</v>
      </c>
      <c r="O1601" cm="1">
        <f t="array" ref="O1601">SUM(COUNTIF(F1601:F5177,{"Individual","Dealer","Trustmark Dealer"}))</f>
        <v>1978</v>
      </c>
      <c r="P1601">
        <f t="shared" si="197"/>
        <v>1347</v>
      </c>
      <c r="Q1601">
        <f t="shared" si="198"/>
        <v>0.60212335692618801</v>
      </c>
      <c r="R1601" s="16">
        <f t="shared" si="199"/>
        <v>1211992.484527753</v>
      </c>
    </row>
    <row r="1602" spans="1:18" x14ac:dyDescent="0.3">
      <c r="A1602" t="s">
        <v>1035</v>
      </c>
      <c r="B1602">
        <v>2014</v>
      </c>
      <c r="C1602" s="1">
        <v>350000</v>
      </c>
      <c r="D1602">
        <v>170000</v>
      </c>
      <c r="E1602" t="s">
        <v>14</v>
      </c>
      <c r="F1602" t="s">
        <v>25</v>
      </c>
      <c r="G1602" t="s">
        <v>12</v>
      </c>
      <c r="H1602" t="s">
        <v>121</v>
      </c>
      <c r="I1602">
        <f t="shared" ref="I1602:I1665" si="200">COUNTA(A1602:A5178)</f>
        <v>1977</v>
      </c>
      <c r="J1602">
        <f t="shared" ref="J1602:J1665" si="201">2026-B1602</f>
        <v>12</v>
      </c>
      <c r="K1602" t="str">
        <f t="shared" ref="K1602:K1665" si="202">IF(C1602&lt;=500000,"budget",IF(C1602&lt;=1000000,"medium","premimum"))</f>
        <v>budget</v>
      </c>
      <c r="L1602" s="1">
        <f t="shared" ref="L1602:L1665" si="203">AVERAGE(C1602:C5178)</f>
        <v>456167.43247344461</v>
      </c>
      <c r="M1602" cm="1">
        <f t="array" ref="M1602">SUM(COUNTIF(E1602:E5178,{"Petrol","Diesel","CNG","LPG","Electric"}))</f>
        <v>1977</v>
      </c>
      <c r="N1602">
        <f t="shared" ref="N1602:N1665" si="204">COUNTIF(G1602:G5178,"Automatic")
 +COUNTIF(G1602:G5178,"Manual")</f>
        <v>1977</v>
      </c>
      <c r="O1602" cm="1">
        <f t="array" ref="O1602">SUM(COUNTIF(F1602:F5178,{"Individual","Dealer","Trustmark Dealer"}))</f>
        <v>1977</v>
      </c>
      <c r="P1602">
        <f t="shared" ref="P1602:P1665" si="205">COUNTIF(J1602:J5178,"&gt;10")</f>
        <v>1347</v>
      </c>
      <c r="Q1602">
        <f t="shared" ref="Q1602:Q1665" si="206">COUNTIF(H1602:H5178,"First Owner")/COUNTA(H1602:H5178)</f>
        <v>0.60192210419828018</v>
      </c>
      <c r="R1602" s="16">
        <f t="shared" ref="R1602:R1665" si="207">AVERAGEIF(E1602:E5178,"Petrol",C1602:C5178) + AVERAGEIF(E1602:E5178,"Diesel",C1602:C5178) + AVERAGEIF(E1602:E5178,"CNG",C1602:C5178)</f>
        <v>1211569.2390696183</v>
      </c>
    </row>
    <row r="1603" spans="1:18" x14ac:dyDescent="0.3">
      <c r="A1603" t="s">
        <v>436</v>
      </c>
      <c r="B1603">
        <v>2011</v>
      </c>
      <c r="C1603" s="1">
        <v>350000</v>
      </c>
      <c r="D1603">
        <v>170000</v>
      </c>
      <c r="E1603" t="s">
        <v>14</v>
      </c>
      <c r="F1603" t="s">
        <v>25</v>
      </c>
      <c r="G1603" t="s">
        <v>12</v>
      </c>
      <c r="H1603" t="s">
        <v>126</v>
      </c>
      <c r="I1603">
        <f t="shared" si="200"/>
        <v>1976</v>
      </c>
      <c r="J1603">
        <f t="shared" si="201"/>
        <v>15</v>
      </c>
      <c r="K1603" t="str">
        <f t="shared" si="202"/>
        <v>budget</v>
      </c>
      <c r="L1603" s="1">
        <f t="shared" si="203"/>
        <v>456221.16093117406</v>
      </c>
      <c r="M1603" cm="1">
        <f t="array" ref="M1603">SUM(COUNTIF(E1603:E5179,{"Petrol","Diesel","CNG","LPG","Electric"}))</f>
        <v>1976</v>
      </c>
      <c r="N1603">
        <f t="shared" si="204"/>
        <v>1976</v>
      </c>
      <c r="O1603" cm="1">
        <f t="array" ref="O1603">SUM(COUNTIF(F1603:F5179,{"Individual","Dealer","Trustmark Dealer"}))</f>
        <v>1976</v>
      </c>
      <c r="P1603">
        <f t="shared" si="205"/>
        <v>1346</v>
      </c>
      <c r="Q1603">
        <f t="shared" si="206"/>
        <v>0.60172064777327938</v>
      </c>
      <c r="R1603" s="16">
        <f t="shared" si="207"/>
        <v>1211795.1471205673</v>
      </c>
    </row>
    <row r="1604" spans="1:18" x14ac:dyDescent="0.3">
      <c r="A1604" t="s">
        <v>977</v>
      </c>
      <c r="B1604">
        <v>2007</v>
      </c>
      <c r="C1604" s="1">
        <v>170000</v>
      </c>
      <c r="D1604">
        <v>70000</v>
      </c>
      <c r="E1604" t="s">
        <v>10</v>
      </c>
      <c r="F1604" t="s">
        <v>25</v>
      </c>
      <c r="G1604" t="s">
        <v>12</v>
      </c>
      <c r="H1604" t="s">
        <v>154</v>
      </c>
      <c r="I1604">
        <f t="shared" si="200"/>
        <v>1975</v>
      </c>
      <c r="J1604">
        <f t="shared" si="201"/>
        <v>19</v>
      </c>
      <c r="K1604" t="str">
        <f t="shared" si="202"/>
        <v>budget</v>
      </c>
      <c r="L1604" s="1">
        <f t="shared" si="203"/>
        <v>456274.94379746838</v>
      </c>
      <c r="M1604" cm="1">
        <f t="array" ref="M1604">SUM(COUNTIF(E1604:E5180,{"Petrol","Diesel","CNG","LPG","Electric"}))</f>
        <v>1975</v>
      </c>
      <c r="N1604">
        <f t="shared" si="204"/>
        <v>1975</v>
      </c>
      <c r="O1604" cm="1">
        <f t="array" ref="O1604">SUM(COUNTIF(F1604:F5180,{"Individual","Dealer","Trustmark Dealer"}))</f>
        <v>1975</v>
      </c>
      <c r="P1604">
        <f t="shared" si="205"/>
        <v>1345</v>
      </c>
      <c r="Q1604">
        <f t="shared" si="206"/>
        <v>0.60202531645569624</v>
      </c>
      <c r="R1604" s="16">
        <f t="shared" si="207"/>
        <v>1212021.5074398867</v>
      </c>
    </row>
    <row r="1605" spans="1:18" x14ac:dyDescent="0.3">
      <c r="A1605" t="s">
        <v>1036</v>
      </c>
      <c r="B1605">
        <v>2020</v>
      </c>
      <c r="C1605" s="1">
        <v>828999</v>
      </c>
      <c r="D1605">
        <v>1010</v>
      </c>
      <c r="E1605" t="s">
        <v>10</v>
      </c>
      <c r="F1605" t="s">
        <v>11</v>
      </c>
      <c r="G1605" t="s">
        <v>12</v>
      </c>
      <c r="H1605" t="s">
        <v>1016</v>
      </c>
      <c r="I1605">
        <f t="shared" si="200"/>
        <v>1974</v>
      </c>
      <c r="J1605">
        <f t="shared" si="201"/>
        <v>6</v>
      </c>
      <c r="K1605" t="str">
        <f t="shared" si="202"/>
        <v>medium</v>
      </c>
      <c r="L1605" s="1">
        <f t="shared" si="203"/>
        <v>456419.96656534955</v>
      </c>
      <c r="M1605" cm="1">
        <f t="array" ref="M1605">SUM(COUNTIF(E1605:E5181,{"Petrol","Diesel","CNG","LPG","Electric"}))</f>
        <v>1974</v>
      </c>
      <c r="N1605">
        <f t="shared" si="204"/>
        <v>1974</v>
      </c>
      <c r="O1605" cm="1">
        <f t="array" ref="O1605">SUM(COUNTIF(F1605:F5181,{"Individual","Dealer","Trustmark Dealer"}))</f>
        <v>1974</v>
      </c>
      <c r="P1605">
        <f t="shared" si="205"/>
        <v>1344</v>
      </c>
      <c r="Q1605">
        <f t="shared" si="206"/>
        <v>0.60233029381965553</v>
      </c>
      <c r="R1605" s="16">
        <f t="shared" si="207"/>
        <v>1212198.5960765078</v>
      </c>
    </row>
    <row r="1606" spans="1:18" x14ac:dyDescent="0.3">
      <c r="A1606" t="s">
        <v>1037</v>
      </c>
      <c r="B1606">
        <v>2020</v>
      </c>
      <c r="C1606" s="1">
        <v>1119000</v>
      </c>
      <c r="D1606">
        <v>1010</v>
      </c>
      <c r="E1606" t="s">
        <v>10</v>
      </c>
      <c r="F1606" t="s">
        <v>11</v>
      </c>
      <c r="G1606" t="s">
        <v>12</v>
      </c>
      <c r="H1606" t="s">
        <v>1016</v>
      </c>
      <c r="I1606">
        <f t="shared" si="200"/>
        <v>1973</v>
      </c>
      <c r="J1606">
        <f t="shared" si="201"/>
        <v>6</v>
      </c>
      <c r="K1606" t="str">
        <f t="shared" si="202"/>
        <v>premimum</v>
      </c>
      <c r="L1606" s="1">
        <f t="shared" si="203"/>
        <v>456231.12772427773</v>
      </c>
      <c r="M1606" cm="1">
        <f t="array" ref="M1606">SUM(COUNTIF(E1606:E5182,{"Petrol","Diesel","CNG","LPG","Electric"}))</f>
        <v>1973</v>
      </c>
      <c r="N1606">
        <f t="shared" si="204"/>
        <v>1973</v>
      </c>
      <c r="O1606" cm="1">
        <f t="array" ref="O1606">SUM(COUNTIF(F1606:F5182,{"Individual","Dealer","Trustmark Dealer"}))</f>
        <v>1973</v>
      </c>
      <c r="P1606">
        <f t="shared" si="205"/>
        <v>1344</v>
      </c>
      <c r="Q1606">
        <f t="shared" si="206"/>
        <v>0.60263558033451592</v>
      </c>
      <c r="R1606" s="16">
        <f t="shared" si="207"/>
        <v>1211673.5047315438</v>
      </c>
    </row>
    <row r="1607" spans="1:18" x14ac:dyDescent="0.3">
      <c r="A1607" t="s">
        <v>1017</v>
      </c>
      <c r="B1607">
        <v>2020</v>
      </c>
      <c r="C1607" s="1">
        <v>746000</v>
      </c>
      <c r="D1607">
        <v>1111</v>
      </c>
      <c r="E1607" t="s">
        <v>10</v>
      </c>
      <c r="F1607" t="s">
        <v>11</v>
      </c>
      <c r="G1607" t="s">
        <v>12</v>
      </c>
      <c r="H1607" t="s">
        <v>1016</v>
      </c>
      <c r="I1607">
        <f t="shared" si="200"/>
        <v>1972</v>
      </c>
      <c r="J1607">
        <f t="shared" si="201"/>
        <v>6</v>
      </c>
      <c r="K1607" t="str">
        <f t="shared" si="202"/>
        <v>medium</v>
      </c>
      <c r="L1607" s="1">
        <f t="shared" si="203"/>
        <v>455895.03803245438</v>
      </c>
      <c r="M1607" cm="1">
        <f t="array" ref="M1607">SUM(COUNTIF(E1607:E5183,{"Petrol","Diesel","CNG","LPG","Electric"}))</f>
        <v>1972</v>
      </c>
      <c r="N1607">
        <f t="shared" si="204"/>
        <v>1972</v>
      </c>
      <c r="O1607" cm="1">
        <f t="array" ref="O1607">SUM(COUNTIF(F1607:F5183,{"Individual","Dealer","Trustmark Dealer"}))</f>
        <v>1972</v>
      </c>
      <c r="P1607">
        <f t="shared" si="205"/>
        <v>1344</v>
      </c>
      <c r="Q1607">
        <f t="shared" si="206"/>
        <v>0.6029411764705882</v>
      </c>
      <c r="R1607" s="16">
        <f t="shared" si="207"/>
        <v>1210837.7931275726</v>
      </c>
    </row>
    <row r="1608" spans="1:18" x14ac:dyDescent="0.3">
      <c r="A1608" t="s">
        <v>1038</v>
      </c>
      <c r="B1608">
        <v>2020</v>
      </c>
      <c r="C1608" s="1">
        <v>1030000</v>
      </c>
      <c r="D1608">
        <v>1010</v>
      </c>
      <c r="E1608" t="s">
        <v>10</v>
      </c>
      <c r="F1608" t="s">
        <v>11</v>
      </c>
      <c r="G1608" t="s">
        <v>12</v>
      </c>
      <c r="H1608" t="s">
        <v>1016</v>
      </c>
      <c r="I1608">
        <f t="shared" si="200"/>
        <v>1971</v>
      </c>
      <c r="J1608">
        <f t="shared" si="201"/>
        <v>6</v>
      </c>
      <c r="K1608" t="str">
        <f t="shared" si="202"/>
        <v>premimum</v>
      </c>
      <c r="L1608" s="1">
        <f t="shared" si="203"/>
        <v>455747.8513444952</v>
      </c>
      <c r="M1608" cm="1">
        <f t="array" ref="M1608">SUM(COUNTIF(E1608:E5184,{"Petrol","Diesel","CNG","LPG","Electric"}))</f>
        <v>1971</v>
      </c>
      <c r="N1608">
        <f t="shared" si="204"/>
        <v>1971</v>
      </c>
      <c r="O1608" cm="1">
        <f t="array" ref="O1608">SUM(COUNTIF(F1608:F5184,{"Individual","Dealer","Trustmark Dealer"}))</f>
        <v>1971</v>
      </c>
      <c r="P1608">
        <f t="shared" si="205"/>
        <v>1344</v>
      </c>
      <c r="Q1608">
        <f t="shared" si="206"/>
        <v>0.60324708269913752</v>
      </c>
      <c r="R1608" s="16">
        <f t="shared" si="207"/>
        <v>1210398.80008855</v>
      </c>
    </row>
    <row r="1609" spans="1:18" x14ac:dyDescent="0.3">
      <c r="A1609" t="s">
        <v>1039</v>
      </c>
      <c r="B1609">
        <v>2020</v>
      </c>
      <c r="C1609" s="1">
        <v>1334000</v>
      </c>
      <c r="D1609">
        <v>1010</v>
      </c>
      <c r="E1609" t="s">
        <v>14</v>
      </c>
      <c r="F1609" t="s">
        <v>11</v>
      </c>
      <c r="G1609" t="s">
        <v>12</v>
      </c>
      <c r="H1609" t="s">
        <v>1016</v>
      </c>
      <c r="I1609">
        <f t="shared" si="200"/>
        <v>1970</v>
      </c>
      <c r="J1609">
        <f t="shared" si="201"/>
        <v>6</v>
      </c>
      <c r="K1609" t="str">
        <f t="shared" si="202"/>
        <v>premimum</v>
      </c>
      <c r="L1609" s="1">
        <f t="shared" si="203"/>
        <v>455456.35279187816</v>
      </c>
      <c r="M1609" cm="1">
        <f t="array" ref="M1609">SUM(COUNTIF(E1609:E5185,{"Petrol","Diesel","CNG","LPG","Electric"}))</f>
        <v>1970</v>
      </c>
      <c r="N1609">
        <f t="shared" si="204"/>
        <v>1970</v>
      </c>
      <c r="O1609" cm="1">
        <f t="array" ref="O1609">SUM(COUNTIF(F1609:F5185,{"Individual","Dealer","Trustmark Dealer"}))</f>
        <v>1970</v>
      </c>
      <c r="P1609">
        <f t="shared" si="205"/>
        <v>1344</v>
      </c>
      <c r="Q1609">
        <f t="shared" si="206"/>
        <v>0.60355329949238579</v>
      </c>
      <c r="R1609" s="16">
        <f t="shared" si="207"/>
        <v>1209655.124711476</v>
      </c>
    </row>
    <row r="1610" spans="1:18" x14ac:dyDescent="0.3">
      <c r="A1610" t="s">
        <v>1040</v>
      </c>
      <c r="B1610">
        <v>2020</v>
      </c>
      <c r="C1610" s="1">
        <v>811999</v>
      </c>
      <c r="D1610">
        <v>1010</v>
      </c>
      <c r="E1610" t="s">
        <v>10</v>
      </c>
      <c r="F1610" t="s">
        <v>11</v>
      </c>
      <c r="G1610" t="s">
        <v>12</v>
      </c>
      <c r="H1610" t="s">
        <v>1016</v>
      </c>
      <c r="I1610">
        <f t="shared" si="200"/>
        <v>1969</v>
      </c>
      <c r="J1610">
        <f t="shared" si="201"/>
        <v>6</v>
      </c>
      <c r="K1610" t="str">
        <f t="shared" si="202"/>
        <v>medium</v>
      </c>
      <c r="L1610" s="1">
        <f t="shared" si="203"/>
        <v>455010.16505840525</v>
      </c>
      <c r="M1610" cm="1">
        <f t="array" ref="M1610">SUM(COUNTIF(E1610:E5186,{"Petrol","Diesel","CNG","LPG","Electric"}))</f>
        <v>1969</v>
      </c>
      <c r="N1610">
        <f t="shared" si="204"/>
        <v>1969</v>
      </c>
      <c r="O1610" cm="1">
        <f t="array" ref="O1610">SUM(COUNTIF(F1610:F5186,{"Individual","Dealer","Trustmark Dealer"}))</f>
        <v>1969</v>
      </c>
      <c r="P1610">
        <f t="shared" si="205"/>
        <v>1344</v>
      </c>
      <c r="Q1610">
        <f t="shared" si="206"/>
        <v>0.60385982732351451</v>
      </c>
      <c r="R1610" s="16">
        <f t="shared" si="207"/>
        <v>1208895.966714802</v>
      </c>
    </row>
    <row r="1611" spans="1:18" x14ac:dyDescent="0.3">
      <c r="A1611" t="s">
        <v>1041</v>
      </c>
      <c r="B1611">
        <v>2020</v>
      </c>
      <c r="C1611" s="1">
        <v>1331000</v>
      </c>
      <c r="D1611">
        <v>1010</v>
      </c>
      <c r="E1611" t="s">
        <v>14</v>
      </c>
      <c r="F1611" t="s">
        <v>11</v>
      </c>
      <c r="G1611" t="s">
        <v>12</v>
      </c>
      <c r="H1611" t="s">
        <v>1016</v>
      </c>
      <c r="I1611">
        <f t="shared" si="200"/>
        <v>1968</v>
      </c>
      <c r="J1611">
        <f t="shared" si="201"/>
        <v>6</v>
      </c>
      <c r="K1611" t="str">
        <f t="shared" si="202"/>
        <v>premimum</v>
      </c>
      <c r="L1611" s="1">
        <f t="shared" si="203"/>
        <v>454828.76829268294</v>
      </c>
      <c r="M1611" cm="1">
        <f t="array" ref="M1611">SUM(COUNTIF(E1611:E5187,{"Petrol","Diesel","CNG","LPG","Electric"}))</f>
        <v>1968</v>
      </c>
      <c r="N1611">
        <f t="shared" si="204"/>
        <v>1968</v>
      </c>
      <c r="O1611" cm="1">
        <f t="array" ref="O1611">SUM(COUNTIF(F1611:F5187,{"Individual","Dealer","Trustmark Dealer"}))</f>
        <v>1968</v>
      </c>
      <c r="P1611">
        <f t="shared" si="205"/>
        <v>1344</v>
      </c>
      <c r="Q1611">
        <f t="shared" si="206"/>
        <v>0.60416666666666663</v>
      </c>
      <c r="R1611" s="16">
        <f t="shared" si="207"/>
        <v>1208384.1046666852</v>
      </c>
    </row>
    <row r="1612" spans="1:18" x14ac:dyDescent="0.3">
      <c r="A1612" t="s">
        <v>1042</v>
      </c>
      <c r="B1612">
        <v>2020</v>
      </c>
      <c r="C1612" s="1">
        <v>852000</v>
      </c>
      <c r="D1612">
        <v>1010</v>
      </c>
      <c r="E1612" t="s">
        <v>10</v>
      </c>
      <c r="F1612" t="s">
        <v>11</v>
      </c>
      <c r="G1612" t="s">
        <v>12</v>
      </c>
      <c r="H1612" t="s">
        <v>1016</v>
      </c>
      <c r="I1612">
        <f t="shared" si="200"/>
        <v>1967</v>
      </c>
      <c r="J1612">
        <f t="shared" si="201"/>
        <v>6</v>
      </c>
      <c r="K1612" t="str">
        <f t="shared" si="202"/>
        <v>medium</v>
      </c>
      <c r="L1612" s="1">
        <f t="shared" si="203"/>
        <v>454383.33299440774</v>
      </c>
      <c r="M1612" cm="1">
        <f t="array" ref="M1612">SUM(COUNTIF(E1612:E5188,{"Petrol","Diesel","CNG","LPG","Electric"}))</f>
        <v>1967</v>
      </c>
      <c r="N1612">
        <f t="shared" si="204"/>
        <v>1967</v>
      </c>
      <c r="O1612" cm="1">
        <f t="array" ref="O1612">SUM(COUNTIF(F1612:F5188,{"Individual","Dealer","Trustmark Dealer"}))</f>
        <v>1967</v>
      </c>
      <c r="P1612">
        <f t="shared" si="205"/>
        <v>1344</v>
      </c>
      <c r="Q1612">
        <f t="shared" si="206"/>
        <v>0.60447381799694966</v>
      </c>
      <c r="R1612" s="16">
        <f t="shared" si="207"/>
        <v>1207626.4328124451</v>
      </c>
    </row>
    <row r="1613" spans="1:18" x14ac:dyDescent="0.3">
      <c r="A1613" t="s">
        <v>758</v>
      </c>
      <c r="B1613">
        <v>2006</v>
      </c>
      <c r="C1613" s="1">
        <v>45000</v>
      </c>
      <c r="D1613">
        <v>120000</v>
      </c>
      <c r="E1613" t="s">
        <v>14</v>
      </c>
      <c r="F1613" t="s">
        <v>25</v>
      </c>
      <c r="G1613" t="s">
        <v>12</v>
      </c>
      <c r="H1613" t="s">
        <v>126</v>
      </c>
      <c r="I1613">
        <f t="shared" si="200"/>
        <v>1966</v>
      </c>
      <c r="J1613">
        <f t="shared" si="201"/>
        <v>20</v>
      </c>
      <c r="K1613" t="str">
        <f t="shared" si="202"/>
        <v>budget</v>
      </c>
      <c r="L1613" s="1">
        <f t="shared" si="203"/>
        <v>454181.08646998985</v>
      </c>
      <c r="M1613" cm="1">
        <f t="array" ref="M1613">SUM(COUNTIF(E1613:E5189,{"Petrol","Diesel","CNG","LPG","Electric"}))</f>
        <v>1966</v>
      </c>
      <c r="N1613">
        <f t="shared" si="204"/>
        <v>1966</v>
      </c>
      <c r="O1613" cm="1">
        <f t="array" ref="O1613">SUM(COUNTIF(F1613:F5189,{"Individual","Dealer","Trustmark Dealer"}))</f>
        <v>1966</v>
      </c>
      <c r="P1613">
        <f t="shared" si="205"/>
        <v>1344</v>
      </c>
      <c r="Q1613">
        <f t="shared" si="206"/>
        <v>0.60478128179043744</v>
      </c>
      <c r="R1613" s="16">
        <f t="shared" si="207"/>
        <v>1207070.5999989519</v>
      </c>
    </row>
    <row r="1614" spans="1:18" x14ac:dyDescent="0.3">
      <c r="A1614" t="s">
        <v>196</v>
      </c>
      <c r="B1614">
        <v>2013</v>
      </c>
      <c r="C1614" s="1">
        <v>430000</v>
      </c>
      <c r="D1614">
        <v>70000</v>
      </c>
      <c r="E1614" t="s">
        <v>14</v>
      </c>
      <c r="F1614" t="s">
        <v>25</v>
      </c>
      <c r="G1614" t="s">
        <v>12</v>
      </c>
      <c r="H1614" t="s">
        <v>154</v>
      </c>
      <c r="I1614">
        <f t="shared" si="200"/>
        <v>1965</v>
      </c>
      <c r="J1614">
        <f t="shared" si="201"/>
        <v>13</v>
      </c>
      <c r="K1614" t="str">
        <f t="shared" si="202"/>
        <v>budget</v>
      </c>
      <c r="L1614" s="1">
        <f t="shared" si="203"/>
        <v>454389.32111959287</v>
      </c>
      <c r="M1614" cm="1">
        <f t="array" ref="M1614">SUM(COUNTIF(E1614:E5190,{"Petrol","Diesel","CNG","LPG","Electric"}))</f>
        <v>1965</v>
      </c>
      <c r="N1614">
        <f t="shared" si="204"/>
        <v>1965</v>
      </c>
      <c r="O1614" cm="1">
        <f t="array" ref="O1614">SUM(COUNTIF(F1614:F5190,{"Individual","Dealer","Trustmark Dealer"}))</f>
        <v>1965</v>
      </c>
      <c r="P1614">
        <f t="shared" si="205"/>
        <v>1343</v>
      </c>
      <c r="Q1614">
        <f t="shared" si="206"/>
        <v>0.60508905852417305</v>
      </c>
      <c r="R1614" s="16">
        <f t="shared" si="207"/>
        <v>1207602.57137392</v>
      </c>
    </row>
    <row r="1615" spans="1:18" x14ac:dyDescent="0.3">
      <c r="A1615" t="s">
        <v>1043</v>
      </c>
      <c r="B1615">
        <v>2015</v>
      </c>
      <c r="C1615" s="1">
        <v>830000</v>
      </c>
      <c r="D1615">
        <v>70000</v>
      </c>
      <c r="E1615" t="s">
        <v>14</v>
      </c>
      <c r="F1615" t="s">
        <v>25</v>
      </c>
      <c r="G1615" t="s">
        <v>12</v>
      </c>
      <c r="H1615" t="s">
        <v>121</v>
      </c>
      <c r="I1615">
        <f t="shared" si="200"/>
        <v>1964</v>
      </c>
      <c r="J1615">
        <f t="shared" si="201"/>
        <v>11</v>
      </c>
      <c r="K1615" t="str">
        <f t="shared" si="202"/>
        <v>medium</v>
      </c>
      <c r="L1615" s="1">
        <f t="shared" si="203"/>
        <v>454401.73930753564</v>
      </c>
      <c r="M1615" cm="1">
        <f t="array" ref="M1615">SUM(COUNTIF(E1615:E5191,{"Petrol","Diesel","CNG","LPG","Electric"}))</f>
        <v>1964</v>
      </c>
      <c r="N1615">
        <f t="shared" si="204"/>
        <v>1964</v>
      </c>
      <c r="O1615" cm="1">
        <f t="array" ref="O1615">SUM(COUNTIF(F1615:F5191,{"Individual","Dealer","Trustmark Dealer"}))</f>
        <v>1964</v>
      </c>
      <c r="P1615">
        <f t="shared" si="205"/>
        <v>1342</v>
      </c>
      <c r="Q1615">
        <f t="shared" si="206"/>
        <v>0.60539714867617112</v>
      </c>
      <c r="R1615" s="16">
        <f t="shared" si="207"/>
        <v>1207748.6773647175</v>
      </c>
    </row>
    <row r="1616" spans="1:18" x14ac:dyDescent="0.3">
      <c r="A1616" t="s">
        <v>1044</v>
      </c>
      <c r="B1616">
        <v>2009</v>
      </c>
      <c r="C1616" s="1">
        <v>409999</v>
      </c>
      <c r="D1616">
        <v>110000</v>
      </c>
      <c r="E1616" t="s">
        <v>14</v>
      </c>
      <c r="F1616" t="s">
        <v>25</v>
      </c>
      <c r="G1616" t="s">
        <v>12</v>
      </c>
      <c r="H1616" t="s">
        <v>126</v>
      </c>
      <c r="I1616">
        <f t="shared" si="200"/>
        <v>1963</v>
      </c>
      <c r="J1616">
        <f t="shared" si="201"/>
        <v>17</v>
      </c>
      <c r="K1616" t="str">
        <f t="shared" si="202"/>
        <v>budget</v>
      </c>
      <c r="L1616" s="1">
        <f t="shared" si="203"/>
        <v>454210.40040753951</v>
      </c>
      <c r="M1616" cm="1">
        <f t="array" ref="M1616">SUM(COUNTIF(E1616:E5192,{"Petrol","Diesel","CNG","LPG","Electric"}))</f>
        <v>1963</v>
      </c>
      <c r="N1616">
        <f t="shared" si="204"/>
        <v>1963</v>
      </c>
      <c r="O1616" cm="1">
        <f t="array" ref="O1616">SUM(COUNTIF(F1616:F5192,{"Individual","Dealer","Trustmark Dealer"}))</f>
        <v>1963</v>
      </c>
      <c r="P1616">
        <f t="shared" si="205"/>
        <v>1341</v>
      </c>
      <c r="Q1616">
        <f t="shared" si="206"/>
        <v>0.6051961283749363</v>
      </c>
      <c r="R1616" s="16">
        <f t="shared" si="207"/>
        <v>1207492.66284443</v>
      </c>
    </row>
    <row r="1617" spans="1:18" x14ac:dyDescent="0.3">
      <c r="A1617" t="s">
        <v>459</v>
      </c>
      <c r="B1617">
        <v>2012</v>
      </c>
      <c r="C1617" s="1">
        <v>190000</v>
      </c>
      <c r="D1617">
        <v>80000</v>
      </c>
      <c r="E1617" t="s">
        <v>14</v>
      </c>
      <c r="F1617" t="s">
        <v>25</v>
      </c>
      <c r="G1617" t="s">
        <v>12</v>
      </c>
      <c r="H1617" t="s">
        <v>154</v>
      </c>
      <c r="I1617">
        <f t="shared" si="200"/>
        <v>1962</v>
      </c>
      <c r="J1617">
        <f t="shared" si="201"/>
        <v>14</v>
      </c>
      <c r="K1617" t="str">
        <f t="shared" si="202"/>
        <v>budget</v>
      </c>
      <c r="L1617" s="1">
        <f t="shared" si="203"/>
        <v>454232.93425076455</v>
      </c>
      <c r="M1617" cm="1">
        <f t="array" ref="M1617">SUM(COUNTIF(E1617:E5193,{"Petrol","Diesel","CNG","LPG","Electric"}))</f>
        <v>1962</v>
      </c>
      <c r="N1617">
        <f t="shared" si="204"/>
        <v>1962</v>
      </c>
      <c r="O1617" cm="1">
        <f t="array" ref="O1617">SUM(COUNTIF(F1617:F5193,{"Individual","Dealer","Trustmark Dealer"}))</f>
        <v>1962</v>
      </c>
      <c r="P1617">
        <f t="shared" si="205"/>
        <v>1340</v>
      </c>
      <c r="Q1617">
        <f t="shared" si="206"/>
        <v>0.60550458715596334</v>
      </c>
      <c r="R1617" s="16">
        <f t="shared" si="207"/>
        <v>1207659.0944177571</v>
      </c>
    </row>
    <row r="1618" spans="1:18" x14ac:dyDescent="0.3">
      <c r="A1618" t="s">
        <v>1045</v>
      </c>
      <c r="B1618">
        <v>2007</v>
      </c>
      <c r="C1618" s="1">
        <v>200000</v>
      </c>
      <c r="D1618">
        <v>80000</v>
      </c>
      <c r="E1618" t="s">
        <v>10</v>
      </c>
      <c r="F1618" t="s">
        <v>25</v>
      </c>
      <c r="G1618" t="s">
        <v>12</v>
      </c>
      <c r="H1618" t="s">
        <v>126</v>
      </c>
      <c r="I1618">
        <f t="shared" si="200"/>
        <v>1961</v>
      </c>
      <c r="J1618">
        <f t="shared" si="201"/>
        <v>19</v>
      </c>
      <c r="K1618" t="str">
        <f t="shared" si="202"/>
        <v>budget</v>
      </c>
      <c r="L1618" s="1">
        <f t="shared" si="203"/>
        <v>454367.67822539521</v>
      </c>
      <c r="M1618" cm="1">
        <f t="array" ref="M1618">SUM(COUNTIF(E1618:E5194,{"Petrol","Diesel","CNG","LPG","Electric"}))</f>
        <v>1961</v>
      </c>
      <c r="N1618">
        <f t="shared" si="204"/>
        <v>1961</v>
      </c>
      <c r="O1618" cm="1">
        <f t="array" ref="O1618">SUM(COUNTIF(F1618:F5194,{"Individual","Dealer","Trustmark Dealer"}))</f>
        <v>1961</v>
      </c>
      <c r="P1618">
        <f t="shared" si="205"/>
        <v>1339</v>
      </c>
      <c r="Q1618">
        <f t="shared" si="206"/>
        <v>0.60581336053034163</v>
      </c>
      <c r="R1618" s="16">
        <f t="shared" si="207"/>
        <v>1208047.634724095</v>
      </c>
    </row>
    <row r="1619" spans="1:18" x14ac:dyDescent="0.3">
      <c r="A1619" t="s">
        <v>1011</v>
      </c>
      <c r="B1619">
        <v>2006</v>
      </c>
      <c r="C1619" s="1">
        <v>120000</v>
      </c>
      <c r="D1619">
        <v>110000</v>
      </c>
      <c r="E1619" t="s">
        <v>10</v>
      </c>
      <c r="F1619" t="s">
        <v>25</v>
      </c>
      <c r="G1619" t="s">
        <v>12</v>
      </c>
      <c r="H1619" t="s">
        <v>126</v>
      </c>
      <c r="I1619">
        <f t="shared" si="200"/>
        <v>1960</v>
      </c>
      <c r="J1619">
        <f t="shared" si="201"/>
        <v>20</v>
      </c>
      <c r="K1619" t="str">
        <f t="shared" si="202"/>
        <v>budget</v>
      </c>
      <c r="L1619" s="1">
        <f t="shared" si="203"/>
        <v>454497.4576530612</v>
      </c>
      <c r="M1619" cm="1">
        <f t="array" ref="M1619">SUM(COUNTIF(E1619:E5195,{"Petrol","Diesel","CNG","LPG","Electric"}))</f>
        <v>1960</v>
      </c>
      <c r="N1619">
        <f t="shared" si="204"/>
        <v>1960</v>
      </c>
      <c r="O1619" cm="1">
        <f t="array" ref="O1619">SUM(COUNTIF(F1619:F5195,{"Individual","Dealer","Trustmark Dealer"}))</f>
        <v>1960</v>
      </c>
      <c r="P1619">
        <f t="shared" si="205"/>
        <v>1338</v>
      </c>
      <c r="Q1619">
        <f t="shared" si="206"/>
        <v>0.60612244897959189</v>
      </c>
      <c r="R1619" s="16">
        <f t="shared" si="207"/>
        <v>1208190.1799517744</v>
      </c>
    </row>
    <row r="1620" spans="1:18" x14ac:dyDescent="0.3">
      <c r="A1620" t="s">
        <v>371</v>
      </c>
      <c r="B1620">
        <v>2019</v>
      </c>
      <c r="C1620" s="1">
        <v>850000</v>
      </c>
      <c r="D1620">
        <v>50000</v>
      </c>
      <c r="E1620" t="s">
        <v>14</v>
      </c>
      <c r="F1620" t="s">
        <v>25</v>
      </c>
      <c r="G1620" t="s">
        <v>12</v>
      </c>
      <c r="H1620" t="s">
        <v>121</v>
      </c>
      <c r="I1620">
        <f t="shared" si="200"/>
        <v>1959</v>
      </c>
      <c r="J1620">
        <f t="shared" si="201"/>
        <v>7</v>
      </c>
      <c r="K1620" t="str">
        <f t="shared" si="202"/>
        <v>medium</v>
      </c>
      <c r="L1620" s="1">
        <f t="shared" si="203"/>
        <v>454668.2067381317</v>
      </c>
      <c r="M1620" cm="1">
        <f t="array" ref="M1620">SUM(COUNTIF(E1620:E5196,{"Petrol","Diesel","CNG","LPG","Electric"}))</f>
        <v>1959</v>
      </c>
      <c r="N1620">
        <f t="shared" si="204"/>
        <v>1959</v>
      </c>
      <c r="O1620" cm="1">
        <f t="array" ref="O1620">SUM(COUNTIF(F1620:F5196,{"Individual","Dealer","Trustmark Dealer"}))</f>
        <v>1959</v>
      </c>
      <c r="P1620">
        <f t="shared" si="205"/>
        <v>1337</v>
      </c>
      <c r="Q1620">
        <f t="shared" si="206"/>
        <v>0.60643185298621749</v>
      </c>
      <c r="R1620" s="16">
        <f t="shared" si="207"/>
        <v>1208418.9605075477</v>
      </c>
    </row>
    <row r="1621" spans="1:18" x14ac:dyDescent="0.3">
      <c r="A1621" t="s">
        <v>1046</v>
      </c>
      <c r="B1621">
        <v>2011</v>
      </c>
      <c r="C1621" s="1">
        <v>95000</v>
      </c>
      <c r="D1621">
        <v>115000</v>
      </c>
      <c r="E1621" t="s">
        <v>14</v>
      </c>
      <c r="F1621" t="s">
        <v>25</v>
      </c>
      <c r="G1621" t="s">
        <v>12</v>
      </c>
      <c r="H1621" t="s">
        <v>151</v>
      </c>
      <c r="I1621">
        <f t="shared" si="200"/>
        <v>1958</v>
      </c>
      <c r="J1621">
        <f t="shared" si="201"/>
        <v>15</v>
      </c>
      <c r="K1621" t="str">
        <f t="shared" si="202"/>
        <v>budget</v>
      </c>
      <c r="L1621" s="1">
        <f t="shared" si="203"/>
        <v>454466.30081716034</v>
      </c>
      <c r="M1621" cm="1">
        <f t="array" ref="M1621">SUM(COUNTIF(E1621:E5197,{"Petrol","Diesel","CNG","LPG","Electric"}))</f>
        <v>1958</v>
      </c>
      <c r="N1621">
        <f t="shared" si="204"/>
        <v>1958</v>
      </c>
      <c r="O1621" cm="1">
        <f t="array" ref="O1621">SUM(COUNTIF(F1621:F5197,{"Individual","Dealer","Trustmark Dealer"}))</f>
        <v>1958</v>
      </c>
      <c r="P1621">
        <f t="shared" si="205"/>
        <v>1337</v>
      </c>
      <c r="Q1621">
        <f t="shared" si="206"/>
        <v>0.60623084780388148</v>
      </c>
      <c r="R1621" s="16">
        <f t="shared" si="207"/>
        <v>1208142.2910062294</v>
      </c>
    </row>
    <row r="1622" spans="1:18" x14ac:dyDescent="0.3">
      <c r="A1622" t="s">
        <v>605</v>
      </c>
      <c r="B1622">
        <v>2013</v>
      </c>
      <c r="C1622" s="1">
        <v>213000</v>
      </c>
      <c r="D1622">
        <v>80000</v>
      </c>
      <c r="E1622" t="s">
        <v>10</v>
      </c>
      <c r="F1622" t="s">
        <v>25</v>
      </c>
      <c r="G1622" t="s">
        <v>12</v>
      </c>
      <c r="H1622" t="s">
        <v>121</v>
      </c>
      <c r="I1622">
        <f t="shared" si="200"/>
        <v>1957</v>
      </c>
      <c r="J1622">
        <f t="shared" si="201"/>
        <v>13</v>
      </c>
      <c r="K1622" t="str">
        <f t="shared" si="202"/>
        <v>budget</v>
      </c>
      <c r="L1622" s="1">
        <f t="shared" si="203"/>
        <v>454649.9831374553</v>
      </c>
      <c r="M1622" cm="1">
        <f t="array" ref="M1622">SUM(COUNTIF(E1622:E5198,{"Petrol","Diesel","CNG","LPG","Electric"}))</f>
        <v>1957</v>
      </c>
      <c r="N1622">
        <f t="shared" si="204"/>
        <v>1957</v>
      </c>
      <c r="O1622" cm="1">
        <f t="array" ref="O1622">SUM(COUNTIF(F1622:F5198,{"Individual","Dealer","Trustmark Dealer"}))</f>
        <v>1957</v>
      </c>
      <c r="P1622">
        <f t="shared" si="205"/>
        <v>1336</v>
      </c>
      <c r="Q1622">
        <f t="shared" si="206"/>
        <v>0.60654062340316817</v>
      </c>
      <c r="R1622" s="16">
        <f t="shared" si="207"/>
        <v>1208627.6888392519</v>
      </c>
    </row>
    <row r="1623" spans="1:18" x14ac:dyDescent="0.3">
      <c r="A1623" t="s">
        <v>1047</v>
      </c>
      <c r="B1623">
        <v>2018</v>
      </c>
      <c r="C1623" s="1">
        <v>660000</v>
      </c>
      <c r="D1623">
        <v>25000</v>
      </c>
      <c r="E1623" t="s">
        <v>14</v>
      </c>
      <c r="F1623" t="s">
        <v>25</v>
      </c>
      <c r="G1623" t="s">
        <v>12</v>
      </c>
      <c r="H1623" t="s">
        <v>121</v>
      </c>
      <c r="I1623">
        <f t="shared" si="200"/>
        <v>1956</v>
      </c>
      <c r="J1623">
        <f t="shared" si="201"/>
        <v>8</v>
      </c>
      <c r="K1623" t="str">
        <f t="shared" si="202"/>
        <v>medium</v>
      </c>
      <c r="L1623" s="1">
        <f t="shared" si="203"/>
        <v>454773.52607361961</v>
      </c>
      <c r="M1623" cm="1">
        <f t="array" ref="M1623">SUM(COUNTIF(E1623:E5199,{"Petrol","Diesel","CNG","LPG","Electric"}))</f>
        <v>1956</v>
      </c>
      <c r="N1623">
        <f t="shared" si="204"/>
        <v>1956</v>
      </c>
      <c r="O1623" cm="1">
        <f t="array" ref="O1623">SUM(COUNTIF(F1623:F5199,{"Individual","Dealer","Trustmark Dealer"}))</f>
        <v>1956</v>
      </c>
      <c r="P1623">
        <f t="shared" si="205"/>
        <v>1335</v>
      </c>
      <c r="Q1623">
        <f t="shared" si="206"/>
        <v>0.6063394683026585</v>
      </c>
      <c r="R1623" s="16">
        <f t="shared" si="207"/>
        <v>1208756.9613962201</v>
      </c>
    </row>
    <row r="1624" spans="1:18" x14ac:dyDescent="0.3">
      <c r="A1624" t="s">
        <v>292</v>
      </c>
      <c r="B1624">
        <v>2017</v>
      </c>
      <c r="C1624" s="1">
        <v>415000</v>
      </c>
      <c r="D1624">
        <v>48965</v>
      </c>
      <c r="E1624" t="s">
        <v>10</v>
      </c>
      <c r="F1624" t="s">
        <v>11</v>
      </c>
      <c r="G1624" t="s">
        <v>12</v>
      </c>
      <c r="H1624" t="s">
        <v>121</v>
      </c>
      <c r="I1624">
        <f t="shared" si="200"/>
        <v>1955</v>
      </c>
      <c r="J1624">
        <f t="shared" si="201"/>
        <v>9</v>
      </c>
      <c r="K1624" t="str">
        <f t="shared" si="202"/>
        <v>budget</v>
      </c>
      <c r="L1624" s="1">
        <f t="shared" si="203"/>
        <v>454668.55089514068</v>
      </c>
      <c r="M1624" cm="1">
        <f t="array" ref="M1624">SUM(COUNTIF(E1624:E5200,{"Petrol","Diesel","CNG","LPG","Electric"}))</f>
        <v>1955</v>
      </c>
      <c r="N1624">
        <f t="shared" si="204"/>
        <v>1955</v>
      </c>
      <c r="O1624" cm="1">
        <f t="array" ref="O1624">SUM(COUNTIF(F1624:F5200,{"Individual","Dealer","Trustmark Dealer"}))</f>
        <v>1955</v>
      </c>
      <c r="P1624">
        <f t="shared" si="205"/>
        <v>1335</v>
      </c>
      <c r="Q1624">
        <f t="shared" si="206"/>
        <v>0.60613810741687979</v>
      </c>
      <c r="R1624" s="16">
        <f t="shared" si="207"/>
        <v>1208672.0566970545</v>
      </c>
    </row>
    <row r="1625" spans="1:18" x14ac:dyDescent="0.3">
      <c r="A1625" t="s">
        <v>1048</v>
      </c>
      <c r="B1625">
        <v>2019</v>
      </c>
      <c r="C1625" s="1">
        <v>1100000</v>
      </c>
      <c r="D1625">
        <v>5166</v>
      </c>
      <c r="E1625" t="s">
        <v>10</v>
      </c>
      <c r="F1625" t="s">
        <v>11</v>
      </c>
      <c r="G1625" t="s">
        <v>12</v>
      </c>
      <c r="H1625" t="s">
        <v>1016</v>
      </c>
      <c r="I1625">
        <f t="shared" si="200"/>
        <v>1954</v>
      </c>
      <c r="J1625">
        <f t="shared" si="201"/>
        <v>7</v>
      </c>
      <c r="K1625" t="str">
        <f t="shared" si="202"/>
        <v>premimum</v>
      </c>
      <c r="L1625" s="1">
        <f t="shared" si="203"/>
        <v>454688.85209825996</v>
      </c>
      <c r="M1625" cm="1">
        <f t="array" ref="M1625">SUM(COUNTIF(E1625:E5201,{"Petrol","Diesel","CNG","LPG","Electric"}))</f>
        <v>1954</v>
      </c>
      <c r="N1625">
        <f t="shared" si="204"/>
        <v>1954</v>
      </c>
      <c r="O1625" cm="1">
        <f t="array" ref="O1625">SUM(COUNTIF(F1625:F5201,{"Individual","Dealer","Trustmark Dealer"}))</f>
        <v>1954</v>
      </c>
      <c r="P1625">
        <f t="shared" si="205"/>
        <v>1335</v>
      </c>
      <c r="Q1625">
        <f t="shared" si="206"/>
        <v>0.60593654042988743</v>
      </c>
      <c r="R1625" s="16">
        <f t="shared" si="207"/>
        <v>1208584.1694532845</v>
      </c>
    </row>
    <row r="1626" spans="1:18" x14ac:dyDescent="0.3">
      <c r="A1626" t="s">
        <v>600</v>
      </c>
      <c r="B1626">
        <v>2012</v>
      </c>
      <c r="C1626" s="1">
        <v>650000</v>
      </c>
      <c r="D1626">
        <v>76290</v>
      </c>
      <c r="E1626" t="s">
        <v>14</v>
      </c>
      <c r="F1626" t="s">
        <v>11</v>
      </c>
      <c r="G1626" t="s">
        <v>12</v>
      </c>
      <c r="H1626" t="s">
        <v>121</v>
      </c>
      <c r="I1626">
        <f t="shared" si="200"/>
        <v>1953</v>
      </c>
      <c r="J1626">
        <f t="shared" si="201"/>
        <v>14</v>
      </c>
      <c r="K1626" t="str">
        <f t="shared" si="202"/>
        <v>medium</v>
      </c>
      <c r="L1626" s="1">
        <f t="shared" si="203"/>
        <v>454358.4316436252</v>
      </c>
      <c r="M1626" cm="1">
        <f t="array" ref="M1626">SUM(COUNTIF(E1626:E5202,{"Petrol","Diesel","CNG","LPG","Electric"}))</f>
        <v>1953</v>
      </c>
      <c r="N1626">
        <f t="shared" si="204"/>
        <v>1953</v>
      </c>
      <c r="O1626" cm="1">
        <f t="array" ref="O1626">SUM(COUNTIF(F1626:F5202,{"Individual","Dealer","Trustmark Dealer"}))</f>
        <v>1953</v>
      </c>
      <c r="P1626">
        <f t="shared" si="205"/>
        <v>1335</v>
      </c>
      <c r="Q1626">
        <f t="shared" si="206"/>
        <v>0.60624679979518692</v>
      </c>
      <c r="R1626" s="16">
        <f t="shared" si="207"/>
        <v>1207757.946245627</v>
      </c>
    </row>
    <row r="1627" spans="1:18" x14ac:dyDescent="0.3">
      <c r="A1627" t="s">
        <v>1049</v>
      </c>
      <c r="B1627">
        <v>2016</v>
      </c>
      <c r="C1627" s="1">
        <v>969999</v>
      </c>
      <c r="D1627">
        <v>70000</v>
      </c>
      <c r="E1627" t="s">
        <v>14</v>
      </c>
      <c r="F1627" t="s">
        <v>25</v>
      </c>
      <c r="G1627" t="s">
        <v>19</v>
      </c>
      <c r="H1627" t="s">
        <v>126</v>
      </c>
      <c r="I1627">
        <f t="shared" si="200"/>
        <v>1952</v>
      </c>
      <c r="J1627">
        <f t="shared" si="201"/>
        <v>10</v>
      </c>
      <c r="K1627" t="str">
        <f t="shared" si="202"/>
        <v>medium</v>
      </c>
      <c r="L1627" s="1">
        <f t="shared" si="203"/>
        <v>454258.20543032786</v>
      </c>
      <c r="M1627" cm="1">
        <f t="array" ref="M1627">SUM(COUNTIF(E1627:E5203,{"Petrol","Diesel","CNG","LPG","Electric"}))</f>
        <v>1952</v>
      </c>
      <c r="N1627">
        <f t="shared" si="204"/>
        <v>1952</v>
      </c>
      <c r="O1627" cm="1">
        <f t="array" ref="O1627">SUM(COUNTIF(F1627:F5203,{"Individual","Dealer","Trustmark Dealer"}))</f>
        <v>1952</v>
      </c>
      <c r="P1627">
        <f t="shared" si="205"/>
        <v>1334</v>
      </c>
      <c r="Q1627">
        <f t="shared" si="206"/>
        <v>0.60604508196721307</v>
      </c>
      <c r="R1627" s="16">
        <f t="shared" si="207"/>
        <v>1207682.9911320908</v>
      </c>
    </row>
    <row r="1628" spans="1:18" x14ac:dyDescent="0.3">
      <c r="A1628" t="s">
        <v>1050</v>
      </c>
      <c r="B1628">
        <v>2016</v>
      </c>
      <c r="C1628" s="1">
        <v>1250000</v>
      </c>
      <c r="D1628">
        <v>35000</v>
      </c>
      <c r="E1628" t="s">
        <v>14</v>
      </c>
      <c r="F1628" t="s">
        <v>25</v>
      </c>
      <c r="G1628" t="s">
        <v>12</v>
      </c>
      <c r="H1628" t="s">
        <v>121</v>
      </c>
      <c r="I1628">
        <f t="shared" si="200"/>
        <v>1951</v>
      </c>
      <c r="J1628">
        <f t="shared" si="201"/>
        <v>10</v>
      </c>
      <c r="K1628" t="str">
        <f t="shared" si="202"/>
        <v>premimum</v>
      </c>
      <c r="L1628" s="1">
        <f t="shared" si="203"/>
        <v>453993.8585340851</v>
      </c>
      <c r="M1628" cm="1">
        <f t="array" ref="M1628">SUM(COUNTIF(E1628:E5204,{"Petrol","Diesel","CNG","LPG","Electric"}))</f>
        <v>1951</v>
      </c>
      <c r="N1628">
        <f t="shared" si="204"/>
        <v>1951</v>
      </c>
      <c r="O1628" cm="1">
        <f t="array" ref="O1628">SUM(COUNTIF(F1628:F5204,{"Individual","Dealer","Trustmark Dealer"}))</f>
        <v>1951</v>
      </c>
      <c r="P1628">
        <f t="shared" si="205"/>
        <v>1334</v>
      </c>
      <c r="Q1628">
        <f t="shared" si="206"/>
        <v>0.6063557150179395</v>
      </c>
      <c r="R1628" s="16">
        <f t="shared" si="207"/>
        <v>1207283.6703546972</v>
      </c>
    </row>
    <row r="1629" spans="1:18" x14ac:dyDescent="0.3">
      <c r="A1629" t="s">
        <v>1051</v>
      </c>
      <c r="B1629">
        <v>2017</v>
      </c>
      <c r="C1629" s="1">
        <v>715000</v>
      </c>
      <c r="D1629">
        <v>25000</v>
      </c>
      <c r="E1629" t="s">
        <v>14</v>
      </c>
      <c r="F1629" t="s">
        <v>25</v>
      </c>
      <c r="G1629" t="s">
        <v>19</v>
      </c>
      <c r="H1629" t="s">
        <v>121</v>
      </c>
      <c r="I1629">
        <f t="shared" si="200"/>
        <v>1950</v>
      </c>
      <c r="J1629">
        <f t="shared" si="201"/>
        <v>9</v>
      </c>
      <c r="K1629" t="str">
        <f t="shared" si="202"/>
        <v>medium</v>
      </c>
      <c r="L1629" s="1">
        <f t="shared" si="203"/>
        <v>453585.65025641024</v>
      </c>
      <c r="M1629" cm="1">
        <f t="array" ref="M1629">SUM(COUNTIF(E1629:E5205,{"Petrol","Diesel","CNG","LPG","Electric"}))</f>
        <v>1950</v>
      </c>
      <c r="N1629">
        <f t="shared" si="204"/>
        <v>1950</v>
      </c>
      <c r="O1629" cm="1">
        <f t="array" ref="O1629">SUM(COUNTIF(F1629:F5205,{"Individual","Dealer","Trustmark Dealer"}))</f>
        <v>1950</v>
      </c>
      <c r="P1629">
        <f t="shared" si="205"/>
        <v>1334</v>
      </c>
      <c r="Q1629">
        <f t="shared" si="206"/>
        <v>0.60615384615384615</v>
      </c>
      <c r="R1629" s="16">
        <f t="shared" si="207"/>
        <v>1206599.5629225827</v>
      </c>
    </row>
    <row r="1630" spans="1:18" x14ac:dyDescent="0.3">
      <c r="A1630" t="s">
        <v>459</v>
      </c>
      <c r="B1630">
        <v>2016</v>
      </c>
      <c r="C1630" s="1">
        <v>565000</v>
      </c>
      <c r="D1630">
        <v>47000</v>
      </c>
      <c r="E1630" t="s">
        <v>14</v>
      </c>
      <c r="F1630" t="s">
        <v>11</v>
      </c>
      <c r="G1630" t="s">
        <v>12</v>
      </c>
      <c r="H1630" t="s">
        <v>121</v>
      </c>
      <c r="I1630">
        <f t="shared" si="200"/>
        <v>1949</v>
      </c>
      <c r="J1630">
        <f t="shared" si="201"/>
        <v>10</v>
      </c>
      <c r="K1630" t="str">
        <f t="shared" si="202"/>
        <v>medium</v>
      </c>
      <c r="L1630" s="1">
        <f t="shared" si="203"/>
        <v>453451.52283222164</v>
      </c>
      <c r="M1630" cm="1">
        <f t="array" ref="M1630">SUM(COUNTIF(E1630:E5206,{"Petrol","Diesel","CNG","LPG","Electric"}))</f>
        <v>1949</v>
      </c>
      <c r="N1630">
        <f t="shared" si="204"/>
        <v>1949</v>
      </c>
      <c r="O1630" cm="1">
        <f t="array" ref="O1630">SUM(COUNTIF(F1630:F5206,{"Individual","Dealer","Trustmark Dealer"}))</f>
        <v>1949</v>
      </c>
      <c r="P1630">
        <f t="shared" si="205"/>
        <v>1334</v>
      </c>
      <c r="Q1630">
        <f t="shared" si="206"/>
        <v>0.60595177013853263</v>
      </c>
      <c r="R1630" s="16">
        <f t="shared" si="207"/>
        <v>1206457.2136479665</v>
      </c>
    </row>
    <row r="1631" spans="1:18" x14ac:dyDescent="0.3">
      <c r="A1631" t="s">
        <v>1006</v>
      </c>
      <c r="B1631">
        <v>2013</v>
      </c>
      <c r="C1631" s="1">
        <v>615000</v>
      </c>
      <c r="D1631">
        <v>45766</v>
      </c>
      <c r="E1631" t="s">
        <v>14</v>
      </c>
      <c r="F1631" t="s">
        <v>25</v>
      </c>
      <c r="G1631" t="s">
        <v>12</v>
      </c>
      <c r="H1631" t="s">
        <v>126</v>
      </c>
      <c r="I1631">
        <f t="shared" si="200"/>
        <v>1948</v>
      </c>
      <c r="J1631">
        <f t="shared" si="201"/>
        <v>13</v>
      </c>
      <c r="K1631" t="str">
        <f t="shared" si="202"/>
        <v>medium</v>
      </c>
      <c r="L1631" s="1">
        <f t="shared" si="203"/>
        <v>453394.25975359342</v>
      </c>
      <c r="M1631" cm="1">
        <f t="array" ref="M1631">SUM(COUNTIF(E1631:E5207,{"Petrol","Diesel","CNG","LPG","Electric"}))</f>
        <v>1948</v>
      </c>
      <c r="N1631">
        <f t="shared" si="204"/>
        <v>1948</v>
      </c>
      <c r="O1631" cm="1">
        <f t="array" ref="O1631">SUM(COUNTIF(F1631:F5207,{"Individual","Dealer","Trustmark Dealer"}))</f>
        <v>1948</v>
      </c>
      <c r="P1631">
        <f t="shared" si="205"/>
        <v>1334</v>
      </c>
      <c r="Q1631">
        <f t="shared" si="206"/>
        <v>0.60574948665297745</v>
      </c>
      <c r="R1631" s="16">
        <f t="shared" si="207"/>
        <v>1206467.0140699467</v>
      </c>
    </row>
    <row r="1632" spans="1:18" x14ac:dyDescent="0.3">
      <c r="A1632" t="s">
        <v>1052</v>
      </c>
      <c r="B1632">
        <v>2007</v>
      </c>
      <c r="C1632" s="1">
        <v>199000</v>
      </c>
      <c r="D1632">
        <v>78771</v>
      </c>
      <c r="E1632" t="s">
        <v>14</v>
      </c>
      <c r="F1632" t="s">
        <v>11</v>
      </c>
      <c r="G1632" t="s">
        <v>12</v>
      </c>
      <c r="H1632" t="s">
        <v>126</v>
      </c>
      <c r="I1632">
        <f t="shared" si="200"/>
        <v>1947</v>
      </c>
      <c r="J1632">
        <f t="shared" si="201"/>
        <v>19</v>
      </c>
      <c r="K1632" t="str">
        <f t="shared" si="202"/>
        <v>budget</v>
      </c>
      <c r="L1632" s="1">
        <f t="shared" si="203"/>
        <v>453311.25731895224</v>
      </c>
      <c r="M1632" cm="1">
        <f t="array" ref="M1632">SUM(COUNTIF(E1632:E5208,{"Petrol","Diesel","CNG","LPG","Electric"}))</f>
        <v>1947</v>
      </c>
      <c r="N1632">
        <f t="shared" si="204"/>
        <v>1947</v>
      </c>
      <c r="O1632" cm="1">
        <f t="array" ref="O1632">SUM(COUNTIF(F1632:F5208,{"Individual","Dealer","Trustmark Dealer"}))</f>
        <v>1947</v>
      </c>
      <c r="P1632">
        <f t="shared" si="205"/>
        <v>1333</v>
      </c>
      <c r="Q1632">
        <f t="shared" si="206"/>
        <v>0.60606060606060608</v>
      </c>
      <c r="R1632" s="16">
        <f t="shared" si="207"/>
        <v>1206425.9697318494</v>
      </c>
    </row>
    <row r="1633" spans="1:18" x14ac:dyDescent="0.3">
      <c r="A1633" t="s">
        <v>227</v>
      </c>
      <c r="B1633">
        <v>2010</v>
      </c>
      <c r="C1633" s="1">
        <v>325000</v>
      </c>
      <c r="D1633">
        <v>79357</v>
      </c>
      <c r="E1633" t="s">
        <v>14</v>
      </c>
      <c r="F1633" t="s">
        <v>11</v>
      </c>
      <c r="G1633" t="s">
        <v>12</v>
      </c>
      <c r="H1633" t="s">
        <v>121</v>
      </c>
      <c r="I1633">
        <f t="shared" si="200"/>
        <v>1946</v>
      </c>
      <c r="J1633">
        <f t="shared" si="201"/>
        <v>16</v>
      </c>
      <c r="K1633" t="str">
        <f t="shared" si="202"/>
        <v>budget</v>
      </c>
      <c r="L1633" s="1">
        <f t="shared" si="203"/>
        <v>453441.94141829392</v>
      </c>
      <c r="M1633" cm="1">
        <f t="array" ref="M1633">SUM(COUNTIF(E1633:E5209,{"Petrol","Diesel","CNG","LPG","Electric"}))</f>
        <v>1946</v>
      </c>
      <c r="N1633">
        <f t="shared" si="204"/>
        <v>1946</v>
      </c>
      <c r="O1633" cm="1">
        <f t="array" ref="O1633">SUM(COUNTIF(F1633:F5209,{"Individual","Dealer","Trustmark Dealer"}))</f>
        <v>1946</v>
      </c>
      <c r="P1633">
        <f t="shared" si="205"/>
        <v>1332</v>
      </c>
      <c r="Q1633">
        <f t="shared" si="206"/>
        <v>0.6063720452209661</v>
      </c>
      <c r="R1633" s="16">
        <f t="shared" si="207"/>
        <v>1206808.467054978</v>
      </c>
    </row>
    <row r="1634" spans="1:18" x14ac:dyDescent="0.3">
      <c r="A1634" t="s">
        <v>830</v>
      </c>
      <c r="B1634">
        <v>2012</v>
      </c>
      <c r="C1634" s="1">
        <v>409999</v>
      </c>
      <c r="D1634">
        <v>28000</v>
      </c>
      <c r="E1634" t="s">
        <v>14</v>
      </c>
      <c r="F1634" t="s">
        <v>25</v>
      </c>
      <c r="G1634" t="s">
        <v>12</v>
      </c>
      <c r="H1634" t="s">
        <v>121</v>
      </c>
      <c r="I1634">
        <f t="shared" si="200"/>
        <v>1945</v>
      </c>
      <c r="J1634">
        <f t="shared" si="201"/>
        <v>14</v>
      </c>
      <c r="K1634" t="str">
        <f t="shared" si="202"/>
        <v>budget</v>
      </c>
      <c r="L1634" s="1">
        <f t="shared" si="203"/>
        <v>453507.97840616968</v>
      </c>
      <c r="M1634" cm="1">
        <f t="array" ref="M1634">SUM(COUNTIF(E1634:E5210,{"Petrol","Diesel","CNG","LPG","Electric"}))</f>
        <v>1945</v>
      </c>
      <c r="N1634">
        <f t="shared" si="204"/>
        <v>1945</v>
      </c>
      <c r="O1634" cm="1">
        <f t="array" ref="O1634">SUM(COUNTIF(F1634:F5210,{"Individual","Dealer","Trustmark Dealer"}))</f>
        <v>1945</v>
      </c>
      <c r="P1634">
        <f t="shared" si="205"/>
        <v>1331</v>
      </c>
      <c r="Q1634">
        <f t="shared" si="206"/>
        <v>0.60616966580976861</v>
      </c>
      <c r="R1634" s="16">
        <f t="shared" si="207"/>
        <v>1207063.3038221905</v>
      </c>
    </row>
    <row r="1635" spans="1:18" x14ac:dyDescent="0.3">
      <c r="A1635" t="s">
        <v>1053</v>
      </c>
      <c r="B1635">
        <v>2012</v>
      </c>
      <c r="C1635" s="1">
        <v>500000</v>
      </c>
      <c r="D1635">
        <v>72000</v>
      </c>
      <c r="E1635" t="s">
        <v>14</v>
      </c>
      <c r="F1635" t="s">
        <v>11</v>
      </c>
      <c r="G1635" t="s">
        <v>19</v>
      </c>
      <c r="H1635" t="s">
        <v>126</v>
      </c>
      <c r="I1635">
        <f t="shared" si="200"/>
        <v>1944</v>
      </c>
      <c r="J1635">
        <f t="shared" si="201"/>
        <v>14</v>
      </c>
      <c r="K1635" t="str">
        <f t="shared" si="202"/>
        <v>budget</v>
      </c>
      <c r="L1635" s="1">
        <f t="shared" si="203"/>
        <v>453530.35956790124</v>
      </c>
      <c r="M1635" cm="1">
        <f t="array" ref="M1635">SUM(COUNTIF(E1635:E5211,{"Petrol","Diesel","CNG","LPG","Electric"}))</f>
        <v>1944</v>
      </c>
      <c r="N1635">
        <f t="shared" si="204"/>
        <v>1944</v>
      </c>
      <c r="O1635" cm="1">
        <f t="array" ref="O1635">SUM(COUNTIF(F1635:F5211,{"Individual","Dealer","Trustmark Dealer"}))</f>
        <v>1944</v>
      </c>
      <c r="P1635">
        <f t="shared" si="205"/>
        <v>1330</v>
      </c>
      <c r="Q1635">
        <f t="shared" si="206"/>
        <v>0.6059670781893004</v>
      </c>
      <c r="R1635" s="16">
        <f t="shared" si="207"/>
        <v>1207231.9269909686</v>
      </c>
    </row>
    <row r="1636" spans="1:18" x14ac:dyDescent="0.3">
      <c r="A1636" t="s">
        <v>821</v>
      </c>
      <c r="B1636">
        <v>2011</v>
      </c>
      <c r="C1636" s="1">
        <v>225000</v>
      </c>
      <c r="D1636">
        <v>76736</v>
      </c>
      <c r="E1636" t="s">
        <v>14</v>
      </c>
      <c r="F1636" t="s">
        <v>11</v>
      </c>
      <c r="G1636" t="s">
        <v>12</v>
      </c>
      <c r="H1636" t="s">
        <v>126</v>
      </c>
      <c r="I1636">
        <f t="shared" si="200"/>
        <v>1943</v>
      </c>
      <c r="J1636">
        <f t="shared" si="201"/>
        <v>15</v>
      </c>
      <c r="K1636" t="str">
        <f t="shared" si="202"/>
        <v>budget</v>
      </c>
      <c r="L1636" s="1">
        <f t="shared" si="203"/>
        <v>453506.44312918169</v>
      </c>
      <c r="M1636" cm="1">
        <f t="array" ref="M1636">SUM(COUNTIF(E1636:E5212,{"Petrol","Diesel","CNG","LPG","Electric"}))</f>
        <v>1943</v>
      </c>
      <c r="N1636">
        <f t="shared" si="204"/>
        <v>1943</v>
      </c>
      <c r="O1636" cm="1">
        <f t="array" ref="O1636">SUM(COUNTIF(F1636:F5212,{"Individual","Dealer","Trustmark Dealer"}))</f>
        <v>1943</v>
      </c>
      <c r="P1636">
        <f t="shared" si="205"/>
        <v>1329</v>
      </c>
      <c r="Q1636">
        <f t="shared" si="206"/>
        <v>0.60627895007720023</v>
      </c>
      <c r="R1636" s="16">
        <f t="shared" si="207"/>
        <v>1207308.9630773542</v>
      </c>
    </row>
    <row r="1637" spans="1:18" x14ac:dyDescent="0.3">
      <c r="A1637" t="s">
        <v>127</v>
      </c>
      <c r="B1637">
        <v>2007</v>
      </c>
      <c r="C1637" s="1">
        <v>135000</v>
      </c>
      <c r="D1637">
        <v>70000</v>
      </c>
      <c r="E1637" t="s">
        <v>10</v>
      </c>
      <c r="F1637" t="s">
        <v>25</v>
      </c>
      <c r="G1637" t="s">
        <v>12</v>
      </c>
      <c r="H1637" t="s">
        <v>126</v>
      </c>
      <c r="I1637">
        <f t="shared" si="200"/>
        <v>1942</v>
      </c>
      <c r="J1637">
        <f t="shared" si="201"/>
        <v>19</v>
      </c>
      <c r="K1637" t="str">
        <f t="shared" si="202"/>
        <v>budget</v>
      </c>
      <c r="L1637" s="1">
        <f t="shared" si="203"/>
        <v>453624.10865087539</v>
      </c>
      <c r="M1637" cm="1">
        <f t="array" ref="M1637">SUM(COUNTIF(E1637:E5213,{"Petrol","Diesel","CNG","LPG","Electric"}))</f>
        <v>1942</v>
      </c>
      <c r="N1637">
        <f t="shared" si="204"/>
        <v>1942</v>
      </c>
      <c r="O1637" cm="1">
        <f t="array" ref="O1637">SUM(COUNTIF(F1637:F5213,{"Individual","Dealer","Trustmark Dealer"}))</f>
        <v>1942</v>
      </c>
      <c r="P1637">
        <f t="shared" si="205"/>
        <v>1328</v>
      </c>
      <c r="Q1637">
        <f t="shared" si="206"/>
        <v>0.60659114315139029</v>
      </c>
      <c r="R1637" s="16">
        <f t="shared" si="207"/>
        <v>1207667.3427958183</v>
      </c>
    </row>
    <row r="1638" spans="1:18" x14ac:dyDescent="0.3">
      <c r="A1638" t="s">
        <v>1054</v>
      </c>
      <c r="B1638">
        <v>2012</v>
      </c>
      <c r="C1638" s="1">
        <v>750000</v>
      </c>
      <c r="D1638">
        <v>80000</v>
      </c>
      <c r="E1638" t="s">
        <v>14</v>
      </c>
      <c r="F1638" t="s">
        <v>25</v>
      </c>
      <c r="G1638" t="s">
        <v>19</v>
      </c>
      <c r="H1638" t="s">
        <v>126</v>
      </c>
      <c r="I1638">
        <f t="shared" si="200"/>
        <v>1941</v>
      </c>
      <c r="J1638">
        <f t="shared" si="201"/>
        <v>14</v>
      </c>
      <c r="K1638" t="str">
        <f t="shared" si="202"/>
        <v>medium</v>
      </c>
      <c r="L1638" s="1">
        <f t="shared" si="203"/>
        <v>453788.26326635754</v>
      </c>
      <c r="M1638" cm="1">
        <f t="array" ref="M1638">SUM(COUNTIF(E1638:E5214,{"Petrol","Diesel","CNG","LPG","Electric"}))</f>
        <v>1941</v>
      </c>
      <c r="N1638">
        <f t="shared" si="204"/>
        <v>1941</v>
      </c>
      <c r="O1638" cm="1">
        <f t="array" ref="O1638">SUM(COUNTIF(F1638:F5214,{"Individual","Dealer","Trustmark Dealer"}))</f>
        <v>1941</v>
      </c>
      <c r="P1638">
        <f t="shared" si="205"/>
        <v>1327</v>
      </c>
      <c r="Q1638">
        <f t="shared" si="206"/>
        <v>0.6069036579082947</v>
      </c>
      <c r="R1638" s="16">
        <f t="shared" si="207"/>
        <v>1207880.3294625781</v>
      </c>
    </row>
    <row r="1639" spans="1:18" x14ac:dyDescent="0.3">
      <c r="A1639" t="s">
        <v>1055</v>
      </c>
      <c r="B1639">
        <v>2009</v>
      </c>
      <c r="C1639" s="1">
        <v>155000</v>
      </c>
      <c r="D1639">
        <v>60000</v>
      </c>
      <c r="E1639" t="s">
        <v>257</v>
      </c>
      <c r="F1639" t="s">
        <v>25</v>
      </c>
      <c r="G1639" t="s">
        <v>12</v>
      </c>
      <c r="H1639" t="s">
        <v>126</v>
      </c>
      <c r="I1639">
        <f t="shared" si="200"/>
        <v>1940</v>
      </c>
      <c r="J1639">
        <f t="shared" si="201"/>
        <v>17</v>
      </c>
      <c r="K1639" t="str">
        <f t="shared" si="202"/>
        <v>budget</v>
      </c>
      <c r="L1639" s="1">
        <f t="shared" si="203"/>
        <v>453635.5768041237</v>
      </c>
      <c r="M1639" cm="1">
        <f t="array" ref="M1639">SUM(COUNTIF(E1639:E5215,{"Petrol","Diesel","CNG","LPG","Electric"}))</f>
        <v>1940</v>
      </c>
      <c r="N1639">
        <f t="shared" si="204"/>
        <v>1940</v>
      </c>
      <c r="O1639" cm="1">
        <f t="array" ref="O1639">SUM(COUNTIF(F1639:F5215,{"Individual","Dealer","Trustmark Dealer"}))</f>
        <v>1940</v>
      </c>
      <c r="P1639">
        <f t="shared" si="205"/>
        <v>1326</v>
      </c>
      <c r="Q1639">
        <f t="shared" si="206"/>
        <v>0.60721649484536078</v>
      </c>
      <c r="R1639" s="16">
        <f t="shared" si="207"/>
        <v>1207702.0835509878</v>
      </c>
    </row>
    <row r="1640" spans="1:18" x14ac:dyDescent="0.3">
      <c r="A1640" t="s">
        <v>583</v>
      </c>
      <c r="B1640">
        <v>2012</v>
      </c>
      <c r="C1640" s="1">
        <v>335000</v>
      </c>
      <c r="D1640">
        <v>77000</v>
      </c>
      <c r="E1640" t="s">
        <v>14</v>
      </c>
      <c r="F1640" t="s">
        <v>11</v>
      </c>
      <c r="G1640" t="s">
        <v>12</v>
      </c>
      <c r="H1640" t="s">
        <v>154</v>
      </c>
      <c r="I1640">
        <f t="shared" si="200"/>
        <v>1939</v>
      </c>
      <c r="J1640">
        <f t="shared" si="201"/>
        <v>14</v>
      </c>
      <c r="K1640" t="str">
        <f t="shared" si="202"/>
        <v>budget</v>
      </c>
      <c r="L1640" s="1">
        <f t="shared" si="203"/>
        <v>453789.59205776174</v>
      </c>
      <c r="M1640" cm="1">
        <f t="array" ref="M1640">SUM(COUNTIF(E1640:E5216,{"Petrol","Diesel","CNG","LPG","Electric"}))</f>
        <v>1939</v>
      </c>
      <c r="N1640">
        <f t="shared" si="204"/>
        <v>1939</v>
      </c>
      <c r="O1640" cm="1">
        <f t="array" ref="O1640">SUM(COUNTIF(F1640:F5216,{"Individual","Dealer","Trustmark Dealer"}))</f>
        <v>1939</v>
      </c>
      <c r="P1640">
        <f t="shared" si="205"/>
        <v>1325</v>
      </c>
      <c r="Q1640">
        <f t="shared" si="206"/>
        <v>0.60752965446106244</v>
      </c>
      <c r="R1640" s="16">
        <f t="shared" si="207"/>
        <v>1207702.0835509878</v>
      </c>
    </row>
    <row r="1641" spans="1:18" x14ac:dyDescent="0.3">
      <c r="A1641" t="s">
        <v>1056</v>
      </c>
      <c r="B1641">
        <v>2005</v>
      </c>
      <c r="C1641" s="1">
        <v>114999</v>
      </c>
      <c r="D1641">
        <v>92645</v>
      </c>
      <c r="E1641" t="s">
        <v>14</v>
      </c>
      <c r="F1641" t="s">
        <v>11</v>
      </c>
      <c r="G1641" t="s">
        <v>12</v>
      </c>
      <c r="H1641" t="s">
        <v>151</v>
      </c>
      <c r="I1641">
        <f t="shared" si="200"/>
        <v>1938</v>
      </c>
      <c r="J1641">
        <f t="shared" si="201"/>
        <v>21</v>
      </c>
      <c r="K1641" t="str">
        <f t="shared" si="202"/>
        <v>budget</v>
      </c>
      <c r="L1641" s="1">
        <f t="shared" si="203"/>
        <v>453850.88699690404</v>
      </c>
      <c r="M1641" cm="1">
        <f t="array" ref="M1641">SUM(COUNTIF(E1641:E5217,{"Petrol","Diesel","CNG","LPG","Electric"}))</f>
        <v>1938</v>
      </c>
      <c r="N1641">
        <f t="shared" si="204"/>
        <v>1938</v>
      </c>
      <c r="O1641" cm="1">
        <f t="array" ref="O1641">SUM(COUNTIF(F1641:F5217,{"Individual","Dealer","Trustmark Dealer"}))</f>
        <v>1938</v>
      </c>
      <c r="P1641">
        <f t="shared" si="205"/>
        <v>1324</v>
      </c>
      <c r="Q1641">
        <f t="shared" si="206"/>
        <v>0.60784313725490191</v>
      </c>
      <c r="R1641" s="16">
        <f t="shared" si="207"/>
        <v>1207948.6772994145</v>
      </c>
    </row>
    <row r="1642" spans="1:18" x14ac:dyDescent="0.3">
      <c r="A1642" t="s">
        <v>1057</v>
      </c>
      <c r="B1642">
        <v>2007</v>
      </c>
      <c r="C1642" s="1">
        <v>699000</v>
      </c>
      <c r="D1642">
        <v>101849</v>
      </c>
      <c r="E1642" t="s">
        <v>14</v>
      </c>
      <c r="F1642" t="s">
        <v>11</v>
      </c>
      <c r="G1642" t="s">
        <v>12</v>
      </c>
      <c r="H1642" t="s">
        <v>126</v>
      </c>
      <c r="I1642">
        <f t="shared" si="200"/>
        <v>1937</v>
      </c>
      <c r="J1642">
        <f t="shared" si="201"/>
        <v>19</v>
      </c>
      <c r="K1642" t="str">
        <f t="shared" si="202"/>
        <v>medium</v>
      </c>
      <c r="L1642" s="1">
        <f t="shared" si="203"/>
        <v>454025.82343830669</v>
      </c>
      <c r="M1642" cm="1">
        <f t="array" ref="M1642">SUM(COUNTIF(E1642:E5218,{"Petrol","Diesel","CNG","LPG","Electric"}))</f>
        <v>1937</v>
      </c>
      <c r="N1642">
        <f t="shared" si="204"/>
        <v>1937</v>
      </c>
      <c r="O1642" cm="1">
        <f t="array" ref="O1642">SUM(COUNTIF(F1642:F5218,{"Individual","Dealer","Trustmark Dealer"}))</f>
        <v>1937</v>
      </c>
      <c r="P1642">
        <f t="shared" si="205"/>
        <v>1323</v>
      </c>
      <c r="Q1642">
        <f t="shared" si="206"/>
        <v>0.60815694372741358</v>
      </c>
      <c r="R1642" s="16">
        <f t="shared" si="207"/>
        <v>1208421.4189324537</v>
      </c>
    </row>
    <row r="1643" spans="1:18" x14ac:dyDescent="0.3">
      <c r="A1643" t="s">
        <v>767</v>
      </c>
      <c r="B1643">
        <v>2004</v>
      </c>
      <c r="C1643" s="1">
        <v>110000</v>
      </c>
      <c r="D1643">
        <v>120000</v>
      </c>
      <c r="E1643" t="s">
        <v>14</v>
      </c>
      <c r="F1643" t="s">
        <v>25</v>
      </c>
      <c r="G1643" t="s">
        <v>12</v>
      </c>
      <c r="H1643" t="s">
        <v>151</v>
      </c>
      <c r="I1643">
        <f t="shared" si="200"/>
        <v>1936</v>
      </c>
      <c r="J1643">
        <f t="shared" si="201"/>
        <v>22</v>
      </c>
      <c r="K1643" t="str">
        <f t="shared" si="202"/>
        <v>budget</v>
      </c>
      <c r="L1643" s="1">
        <f t="shared" si="203"/>
        <v>453899.28719008266</v>
      </c>
      <c r="M1643" cm="1">
        <f t="array" ref="M1643">SUM(COUNTIF(E1643:E5219,{"Petrol","Diesel","CNG","LPG","Electric"}))</f>
        <v>1936</v>
      </c>
      <c r="N1643">
        <f t="shared" si="204"/>
        <v>1936</v>
      </c>
      <c r="O1643" cm="1">
        <f t="array" ref="O1643">SUM(COUNTIF(F1643:F5219,{"Individual","Dealer","Trustmark Dealer"}))</f>
        <v>1936</v>
      </c>
      <c r="P1643">
        <f t="shared" si="205"/>
        <v>1322</v>
      </c>
      <c r="Q1643">
        <f t="shared" si="206"/>
        <v>0.60847107438016534</v>
      </c>
      <c r="R1643" s="16">
        <f t="shared" si="207"/>
        <v>1208295.5409384558</v>
      </c>
    </row>
    <row r="1644" spans="1:18" x14ac:dyDescent="0.3">
      <c r="A1644" t="s">
        <v>448</v>
      </c>
      <c r="B1644">
        <v>2012</v>
      </c>
      <c r="C1644" s="1">
        <v>300000</v>
      </c>
      <c r="D1644">
        <v>80000</v>
      </c>
      <c r="E1644" t="s">
        <v>10</v>
      </c>
      <c r="F1644" t="s">
        <v>25</v>
      </c>
      <c r="G1644" t="s">
        <v>12</v>
      </c>
      <c r="H1644" t="s">
        <v>121</v>
      </c>
      <c r="I1644">
        <f t="shared" si="200"/>
        <v>1935</v>
      </c>
      <c r="J1644">
        <f t="shared" si="201"/>
        <v>14</v>
      </c>
      <c r="K1644" t="str">
        <f t="shared" si="202"/>
        <v>budget</v>
      </c>
      <c r="L1644" s="1">
        <f t="shared" si="203"/>
        <v>454077.01291989663</v>
      </c>
      <c r="M1644" cm="1">
        <f t="array" ref="M1644">SUM(COUNTIF(E1644:E5220,{"Petrol","Diesel","CNG","LPG","Electric"}))</f>
        <v>1935</v>
      </c>
      <c r="N1644">
        <f t="shared" si="204"/>
        <v>1935</v>
      </c>
      <c r="O1644" cm="1">
        <f t="array" ref="O1644">SUM(COUNTIF(F1644:F5220,{"Individual","Dealer","Trustmark Dealer"}))</f>
        <v>1935</v>
      </c>
      <c r="P1644">
        <f t="shared" si="205"/>
        <v>1321</v>
      </c>
      <c r="Q1644">
        <f t="shared" si="206"/>
        <v>0.60878552971576227</v>
      </c>
      <c r="R1644" s="16">
        <f t="shared" si="207"/>
        <v>1208774.7484984272</v>
      </c>
    </row>
    <row r="1645" spans="1:18" x14ac:dyDescent="0.3">
      <c r="A1645" t="s">
        <v>629</v>
      </c>
      <c r="B1645">
        <v>2014</v>
      </c>
      <c r="C1645" s="1">
        <v>700000</v>
      </c>
      <c r="D1645">
        <v>70000</v>
      </c>
      <c r="E1645" t="s">
        <v>14</v>
      </c>
      <c r="F1645" t="s">
        <v>25</v>
      </c>
      <c r="G1645" t="s">
        <v>12</v>
      </c>
      <c r="H1645" t="s">
        <v>126</v>
      </c>
      <c r="I1645">
        <f t="shared" si="200"/>
        <v>1934</v>
      </c>
      <c r="J1645">
        <f t="shared" si="201"/>
        <v>12</v>
      </c>
      <c r="K1645" t="str">
        <f t="shared" si="202"/>
        <v>medium</v>
      </c>
      <c r="L1645" s="1">
        <f t="shared" si="203"/>
        <v>454156.68045501551</v>
      </c>
      <c r="M1645" cm="1">
        <f t="array" ref="M1645">SUM(COUNTIF(E1645:E5221,{"Petrol","Diesel","CNG","LPG","Electric"}))</f>
        <v>1934</v>
      </c>
      <c r="N1645">
        <f t="shared" si="204"/>
        <v>1934</v>
      </c>
      <c r="O1645" cm="1">
        <f t="array" ref="O1645">SUM(COUNTIF(F1645:F5221,{"Individual","Dealer","Trustmark Dealer"}))</f>
        <v>1934</v>
      </c>
      <c r="P1645">
        <f t="shared" si="205"/>
        <v>1320</v>
      </c>
      <c r="Q1645">
        <f t="shared" si="206"/>
        <v>0.60858324715615308</v>
      </c>
      <c r="R1645" s="16">
        <f t="shared" si="207"/>
        <v>1208810.0094344455</v>
      </c>
    </row>
    <row r="1646" spans="1:18" x14ac:dyDescent="0.3">
      <c r="A1646" t="s">
        <v>1058</v>
      </c>
      <c r="B1646">
        <v>2017</v>
      </c>
      <c r="C1646" s="1">
        <v>700000</v>
      </c>
      <c r="D1646">
        <v>120000</v>
      </c>
      <c r="E1646" t="s">
        <v>14</v>
      </c>
      <c r="F1646" t="s">
        <v>25</v>
      </c>
      <c r="G1646" t="s">
        <v>12</v>
      </c>
      <c r="H1646" t="s">
        <v>121</v>
      </c>
      <c r="I1646">
        <f t="shared" si="200"/>
        <v>1933</v>
      </c>
      <c r="J1646">
        <f t="shared" si="201"/>
        <v>9</v>
      </c>
      <c r="K1646" t="str">
        <f t="shared" si="202"/>
        <v>medium</v>
      </c>
      <c r="L1646" s="1">
        <f t="shared" si="203"/>
        <v>454029.49818934296</v>
      </c>
      <c r="M1646" cm="1">
        <f t="array" ref="M1646">SUM(COUNTIF(E1646:E5222,{"Petrol","Diesel","CNG","LPG","Electric"}))</f>
        <v>1933</v>
      </c>
      <c r="N1646">
        <f t="shared" si="204"/>
        <v>1933</v>
      </c>
      <c r="O1646" cm="1">
        <f t="array" ref="O1646">SUM(COUNTIF(F1646:F5222,{"Individual","Dealer","Trustmark Dealer"}))</f>
        <v>1933</v>
      </c>
      <c r="P1646">
        <f t="shared" si="205"/>
        <v>1319</v>
      </c>
      <c r="Q1646">
        <f t="shared" si="206"/>
        <v>0.60889808587687533</v>
      </c>
      <c r="R1646" s="16">
        <f t="shared" si="207"/>
        <v>1208683.2071334294</v>
      </c>
    </row>
    <row r="1647" spans="1:18" x14ac:dyDescent="0.3">
      <c r="A1647" t="s">
        <v>354</v>
      </c>
      <c r="B1647">
        <v>2013</v>
      </c>
      <c r="C1647" s="1">
        <v>210000</v>
      </c>
      <c r="D1647">
        <v>42000</v>
      </c>
      <c r="E1647" t="s">
        <v>10</v>
      </c>
      <c r="F1647" t="s">
        <v>25</v>
      </c>
      <c r="G1647" t="s">
        <v>12</v>
      </c>
      <c r="H1647" t="s">
        <v>154</v>
      </c>
      <c r="I1647">
        <f t="shared" si="200"/>
        <v>1932</v>
      </c>
      <c r="J1647">
        <f t="shared" si="201"/>
        <v>13</v>
      </c>
      <c r="K1647" t="str">
        <f t="shared" si="202"/>
        <v>budget</v>
      </c>
      <c r="L1647" s="1">
        <f t="shared" si="203"/>
        <v>453902.18426501035</v>
      </c>
      <c r="M1647" cm="1">
        <f t="array" ref="M1647">SUM(COUNTIF(E1647:E5223,{"Petrol","Diesel","CNG","LPG","Electric"}))</f>
        <v>1932</v>
      </c>
      <c r="N1647">
        <f t="shared" si="204"/>
        <v>1932</v>
      </c>
      <c r="O1647" cm="1">
        <f t="array" ref="O1647">SUM(COUNTIF(F1647:F5223,{"Individual","Dealer","Trustmark Dealer"}))</f>
        <v>1932</v>
      </c>
      <c r="P1647">
        <f t="shared" si="205"/>
        <v>1319</v>
      </c>
      <c r="Q1647">
        <f t="shared" si="206"/>
        <v>0.60869565217391308</v>
      </c>
      <c r="R1647" s="16">
        <f t="shared" si="207"/>
        <v>1208556.1436536261</v>
      </c>
    </row>
    <row r="1648" spans="1:18" x14ac:dyDescent="0.3">
      <c r="A1648" t="s">
        <v>223</v>
      </c>
      <c r="B1648">
        <v>2012</v>
      </c>
      <c r="C1648" s="1">
        <v>600000</v>
      </c>
      <c r="D1648">
        <v>120000</v>
      </c>
      <c r="E1648" t="s">
        <v>14</v>
      </c>
      <c r="F1648" t="s">
        <v>25</v>
      </c>
      <c r="G1648" t="s">
        <v>12</v>
      </c>
      <c r="H1648" t="s">
        <v>154</v>
      </c>
      <c r="I1648">
        <f t="shared" si="200"/>
        <v>1931</v>
      </c>
      <c r="J1648">
        <f t="shared" si="201"/>
        <v>14</v>
      </c>
      <c r="K1648" t="str">
        <f t="shared" si="202"/>
        <v>medium</v>
      </c>
      <c r="L1648" s="1">
        <f t="shared" si="203"/>
        <v>454028.49300880375</v>
      </c>
      <c r="M1648" cm="1">
        <f t="array" ref="M1648">SUM(COUNTIF(E1648:E5224,{"Petrol","Diesel","CNG","LPG","Electric"}))</f>
        <v>1931</v>
      </c>
      <c r="N1648">
        <f t="shared" si="204"/>
        <v>1931</v>
      </c>
      <c r="O1648" cm="1">
        <f t="array" ref="O1648">SUM(COUNTIF(F1648:F5224,{"Individual","Dealer","Trustmark Dealer"}))</f>
        <v>1931</v>
      </c>
      <c r="P1648">
        <f t="shared" si="205"/>
        <v>1318</v>
      </c>
      <c r="Q1648">
        <f t="shared" si="206"/>
        <v>0.60901087519419994</v>
      </c>
      <c r="R1648" s="16">
        <f t="shared" si="207"/>
        <v>1208688.7781268035</v>
      </c>
    </row>
    <row r="1649" spans="1:18" x14ac:dyDescent="0.3">
      <c r="A1649" t="s">
        <v>1059</v>
      </c>
      <c r="B1649">
        <v>2012</v>
      </c>
      <c r="C1649" s="1">
        <v>180000</v>
      </c>
      <c r="D1649">
        <v>155836</v>
      </c>
      <c r="E1649" t="s">
        <v>14</v>
      </c>
      <c r="F1649" t="s">
        <v>25</v>
      </c>
      <c r="G1649" t="s">
        <v>12</v>
      </c>
      <c r="H1649" t="s">
        <v>126</v>
      </c>
      <c r="I1649">
        <f t="shared" si="200"/>
        <v>1930</v>
      </c>
      <c r="J1649">
        <f t="shared" si="201"/>
        <v>14</v>
      </c>
      <c r="K1649" t="str">
        <f t="shared" si="202"/>
        <v>budget</v>
      </c>
      <c r="L1649" s="1">
        <f t="shared" si="203"/>
        <v>453952.86010362697</v>
      </c>
      <c r="M1649" cm="1">
        <f t="array" ref="M1649">SUM(COUNTIF(E1649:E5225,{"Petrol","Diesel","CNG","LPG","Electric"}))</f>
        <v>1930</v>
      </c>
      <c r="N1649">
        <f t="shared" si="204"/>
        <v>1930</v>
      </c>
      <c r="O1649" cm="1">
        <f t="array" ref="O1649">SUM(COUNTIF(F1649:F5225,{"Individual","Dealer","Trustmark Dealer"}))</f>
        <v>1930</v>
      </c>
      <c r="P1649">
        <f t="shared" si="205"/>
        <v>1317</v>
      </c>
      <c r="Q1649">
        <f t="shared" si="206"/>
        <v>0.60932642487046629</v>
      </c>
      <c r="R1649" s="16">
        <f t="shared" si="207"/>
        <v>1208664.5454439491</v>
      </c>
    </row>
    <row r="1650" spans="1:18" x14ac:dyDescent="0.3">
      <c r="A1650" t="s">
        <v>1060</v>
      </c>
      <c r="B1650">
        <v>2011</v>
      </c>
      <c r="C1650" s="1">
        <v>220000</v>
      </c>
      <c r="D1650">
        <v>59000</v>
      </c>
      <c r="E1650" t="s">
        <v>10</v>
      </c>
      <c r="F1650" t="s">
        <v>25</v>
      </c>
      <c r="G1650" t="s">
        <v>12</v>
      </c>
      <c r="H1650" t="s">
        <v>126</v>
      </c>
      <c r="I1650">
        <f t="shared" si="200"/>
        <v>1929</v>
      </c>
      <c r="J1650">
        <f t="shared" si="201"/>
        <v>15</v>
      </c>
      <c r="K1650" t="str">
        <f t="shared" si="202"/>
        <v>budget</v>
      </c>
      <c r="L1650" s="1">
        <f t="shared" si="203"/>
        <v>454094.87817522034</v>
      </c>
      <c r="M1650" cm="1">
        <f t="array" ref="M1650">SUM(COUNTIF(E1650:E5226,{"Petrol","Diesel","CNG","LPG","Electric"}))</f>
        <v>1929</v>
      </c>
      <c r="N1650">
        <f t="shared" si="204"/>
        <v>1929</v>
      </c>
      <c r="O1650" cm="1">
        <f t="array" ref="O1650">SUM(COUNTIF(F1650:F5226,{"Individual","Dealer","Trustmark Dealer"}))</f>
        <v>1929</v>
      </c>
      <c r="P1650">
        <f t="shared" si="205"/>
        <v>1316</v>
      </c>
      <c r="Q1650">
        <f t="shared" si="206"/>
        <v>0.60964230171073097</v>
      </c>
      <c r="R1650" s="16">
        <f t="shared" si="207"/>
        <v>1209073.6992777451</v>
      </c>
    </row>
    <row r="1651" spans="1:18" x14ac:dyDescent="0.3">
      <c r="A1651" t="s">
        <v>363</v>
      </c>
      <c r="B1651">
        <v>2009</v>
      </c>
      <c r="C1651" s="1">
        <v>70000</v>
      </c>
      <c r="D1651">
        <v>60000</v>
      </c>
      <c r="E1651" t="s">
        <v>10</v>
      </c>
      <c r="F1651" t="s">
        <v>25</v>
      </c>
      <c r="G1651" t="s">
        <v>12</v>
      </c>
      <c r="H1651" t="s">
        <v>121</v>
      </c>
      <c r="I1651">
        <f t="shared" si="200"/>
        <v>1928</v>
      </c>
      <c r="J1651">
        <f t="shared" si="201"/>
        <v>17</v>
      </c>
      <c r="K1651" t="str">
        <f t="shared" si="202"/>
        <v>budget</v>
      </c>
      <c r="L1651" s="1">
        <f t="shared" si="203"/>
        <v>454216.29668049794</v>
      </c>
      <c r="M1651" cm="1">
        <f t="array" ref="M1651">SUM(COUNTIF(E1651:E5227,{"Petrol","Diesel","CNG","LPG","Electric"}))</f>
        <v>1928</v>
      </c>
      <c r="N1651">
        <f t="shared" si="204"/>
        <v>1928</v>
      </c>
      <c r="O1651" cm="1">
        <f t="array" ref="O1651">SUM(COUNTIF(F1651:F5227,{"Individual","Dealer","Trustmark Dealer"}))</f>
        <v>1928</v>
      </c>
      <c r="P1651">
        <f t="shared" si="205"/>
        <v>1315</v>
      </c>
      <c r="Q1651">
        <f t="shared" si="206"/>
        <v>0.60995850622406644</v>
      </c>
      <c r="R1651" s="16">
        <f t="shared" si="207"/>
        <v>1209195.7983277042</v>
      </c>
    </row>
    <row r="1652" spans="1:18" x14ac:dyDescent="0.3">
      <c r="A1652" t="s">
        <v>648</v>
      </c>
      <c r="B1652">
        <v>2018</v>
      </c>
      <c r="C1652" s="1">
        <v>950000</v>
      </c>
      <c r="D1652">
        <v>70000</v>
      </c>
      <c r="E1652" t="s">
        <v>14</v>
      </c>
      <c r="F1652" t="s">
        <v>25</v>
      </c>
      <c r="G1652" t="s">
        <v>12</v>
      </c>
      <c r="H1652" t="s">
        <v>126</v>
      </c>
      <c r="I1652">
        <f t="shared" si="200"/>
        <v>1927</v>
      </c>
      <c r="J1652">
        <f t="shared" si="201"/>
        <v>8</v>
      </c>
      <c r="K1652" t="str">
        <f t="shared" si="202"/>
        <v>medium</v>
      </c>
      <c r="L1652" s="1">
        <f t="shared" si="203"/>
        <v>454415.68240788789</v>
      </c>
      <c r="M1652" cm="1">
        <f t="array" ref="M1652">SUM(COUNTIF(E1652:E5228,{"Petrol","Diesel","CNG","LPG","Electric"}))</f>
        <v>1927</v>
      </c>
      <c r="N1652">
        <f t="shared" si="204"/>
        <v>1927</v>
      </c>
      <c r="O1652" cm="1">
        <f t="array" ref="O1652">SUM(COUNTIF(F1652:F5228,{"Individual","Dealer","Trustmark Dealer"}))</f>
        <v>1927</v>
      </c>
      <c r="P1652">
        <f t="shared" si="205"/>
        <v>1314</v>
      </c>
      <c r="Q1652">
        <f t="shared" si="206"/>
        <v>0.6097560975609756</v>
      </c>
      <c r="R1652" s="16">
        <f t="shared" si="207"/>
        <v>1209480.6754904476</v>
      </c>
    </row>
    <row r="1653" spans="1:18" x14ac:dyDescent="0.3">
      <c r="A1653" t="s">
        <v>1061</v>
      </c>
      <c r="B1653">
        <v>2014</v>
      </c>
      <c r="C1653" s="1">
        <v>800000</v>
      </c>
      <c r="D1653">
        <v>20000</v>
      </c>
      <c r="E1653" t="s">
        <v>14</v>
      </c>
      <c r="F1653" t="s">
        <v>25</v>
      </c>
      <c r="G1653" t="s">
        <v>12</v>
      </c>
      <c r="H1653" t="s">
        <v>121</v>
      </c>
      <c r="I1653">
        <f t="shared" si="200"/>
        <v>1926</v>
      </c>
      <c r="J1653">
        <f t="shared" si="201"/>
        <v>12</v>
      </c>
      <c r="K1653" t="str">
        <f t="shared" si="202"/>
        <v>medium</v>
      </c>
      <c r="L1653" s="1">
        <f t="shared" si="203"/>
        <v>454158.36967808928</v>
      </c>
      <c r="M1653" cm="1">
        <f t="array" ref="M1653">SUM(COUNTIF(E1653:E5229,{"Petrol","Diesel","CNG","LPG","Electric"}))</f>
        <v>1926</v>
      </c>
      <c r="N1653">
        <f t="shared" si="204"/>
        <v>1926</v>
      </c>
      <c r="O1653" cm="1">
        <f t="array" ref="O1653">SUM(COUNTIF(F1653:F5229,{"Individual","Dealer","Trustmark Dealer"}))</f>
        <v>1926</v>
      </c>
      <c r="P1653">
        <f t="shared" si="205"/>
        <v>1314</v>
      </c>
      <c r="Q1653">
        <f t="shared" si="206"/>
        <v>0.61007268951194182</v>
      </c>
      <c r="R1653" s="16">
        <f t="shared" si="207"/>
        <v>1209095.22013795</v>
      </c>
    </row>
    <row r="1654" spans="1:18" x14ac:dyDescent="0.3">
      <c r="A1654" t="s">
        <v>600</v>
      </c>
      <c r="B1654">
        <v>2012</v>
      </c>
      <c r="C1654" s="1">
        <v>700000</v>
      </c>
      <c r="D1654">
        <v>120000</v>
      </c>
      <c r="E1654" t="s">
        <v>14</v>
      </c>
      <c r="F1654" t="s">
        <v>25</v>
      </c>
      <c r="G1654" t="s">
        <v>12</v>
      </c>
      <c r="H1654" t="s">
        <v>154</v>
      </c>
      <c r="I1654">
        <f t="shared" si="200"/>
        <v>1925</v>
      </c>
      <c r="J1654">
        <f t="shared" si="201"/>
        <v>14</v>
      </c>
      <c r="K1654" t="str">
        <f t="shared" si="202"/>
        <v>medium</v>
      </c>
      <c r="L1654" s="1">
        <f t="shared" si="203"/>
        <v>453978.71168831171</v>
      </c>
      <c r="M1654" cm="1">
        <f t="array" ref="M1654">SUM(COUNTIF(E1654:E5230,{"Petrol","Diesel","CNG","LPG","Electric"}))</f>
        <v>1925</v>
      </c>
      <c r="N1654">
        <f t="shared" si="204"/>
        <v>1925</v>
      </c>
      <c r="O1654" cm="1">
        <f t="array" ref="O1654">SUM(COUNTIF(F1654:F5230,{"Individual","Dealer","Trustmark Dealer"}))</f>
        <v>1925</v>
      </c>
      <c r="P1654">
        <f t="shared" si="205"/>
        <v>1313</v>
      </c>
      <c r="Q1654">
        <f t="shared" si="206"/>
        <v>0.6098701298701299</v>
      </c>
      <c r="R1654" s="16">
        <f t="shared" si="207"/>
        <v>1208864.0864910313</v>
      </c>
    </row>
    <row r="1655" spans="1:18" x14ac:dyDescent="0.3">
      <c r="A1655" t="s">
        <v>1062</v>
      </c>
      <c r="B1655">
        <v>2016</v>
      </c>
      <c r="C1655" s="1">
        <v>265000</v>
      </c>
      <c r="D1655">
        <v>40000</v>
      </c>
      <c r="E1655" t="s">
        <v>10</v>
      </c>
      <c r="F1655" t="s">
        <v>25</v>
      </c>
      <c r="G1655" t="s">
        <v>12</v>
      </c>
      <c r="H1655" t="s">
        <v>121</v>
      </c>
      <c r="I1655">
        <f t="shared" si="200"/>
        <v>1924</v>
      </c>
      <c r="J1655">
        <f t="shared" si="201"/>
        <v>10</v>
      </c>
      <c r="K1655" t="str">
        <f t="shared" si="202"/>
        <v>budget</v>
      </c>
      <c r="L1655" s="1">
        <f t="shared" si="203"/>
        <v>453850.841995842</v>
      </c>
      <c r="M1655" cm="1">
        <f t="array" ref="M1655">SUM(COUNTIF(E1655:E5231,{"Petrol","Diesel","CNG","LPG","Electric"}))</f>
        <v>1924</v>
      </c>
      <c r="N1655">
        <f t="shared" si="204"/>
        <v>1924</v>
      </c>
      <c r="O1655" cm="1">
        <f t="array" ref="O1655">SUM(COUNTIF(F1655:F5231,{"Individual","Dealer","Trustmark Dealer"}))</f>
        <v>1924</v>
      </c>
      <c r="P1655">
        <f t="shared" si="205"/>
        <v>1312</v>
      </c>
      <c r="Q1655">
        <f t="shared" si="206"/>
        <v>0.61018711018711014</v>
      </c>
      <c r="R1655" s="16">
        <f t="shared" si="207"/>
        <v>1208735.9939752787</v>
      </c>
    </row>
    <row r="1656" spans="1:18" x14ac:dyDescent="0.3">
      <c r="A1656" t="s">
        <v>466</v>
      </c>
      <c r="B1656">
        <v>2011</v>
      </c>
      <c r="C1656" s="1">
        <v>175000</v>
      </c>
      <c r="D1656">
        <v>90000</v>
      </c>
      <c r="E1656" t="s">
        <v>14</v>
      </c>
      <c r="F1656" t="s">
        <v>25</v>
      </c>
      <c r="G1656" t="s">
        <v>12</v>
      </c>
      <c r="H1656" t="s">
        <v>154</v>
      </c>
      <c r="I1656">
        <f t="shared" si="200"/>
        <v>1923</v>
      </c>
      <c r="J1656">
        <f t="shared" si="201"/>
        <v>15</v>
      </c>
      <c r="K1656" t="str">
        <f t="shared" si="202"/>
        <v>budget</v>
      </c>
      <c r="L1656" s="1">
        <f t="shared" si="203"/>
        <v>453949.04836193449</v>
      </c>
      <c r="M1656" cm="1">
        <f t="array" ref="M1656">SUM(COUNTIF(E1656:E5232,{"Petrol","Diesel","CNG","LPG","Electric"}))</f>
        <v>1923</v>
      </c>
      <c r="N1656">
        <f t="shared" si="204"/>
        <v>1923</v>
      </c>
      <c r="O1656" cm="1">
        <f t="array" ref="O1656">SUM(COUNTIF(F1656:F5232,{"Individual","Dealer","Trustmark Dealer"}))</f>
        <v>1923</v>
      </c>
      <c r="P1656">
        <f t="shared" si="205"/>
        <v>1312</v>
      </c>
      <c r="Q1656">
        <f t="shared" si="206"/>
        <v>0.60998439937597504</v>
      </c>
      <c r="R1656" s="16">
        <f t="shared" si="207"/>
        <v>1208809.9923466179</v>
      </c>
    </row>
    <row r="1657" spans="1:18" x14ac:dyDescent="0.3">
      <c r="A1657" t="s">
        <v>837</v>
      </c>
      <c r="B1657">
        <v>2012</v>
      </c>
      <c r="C1657" s="1">
        <v>260000</v>
      </c>
      <c r="D1657">
        <v>89000</v>
      </c>
      <c r="E1657" t="s">
        <v>14</v>
      </c>
      <c r="F1657" t="s">
        <v>25</v>
      </c>
      <c r="G1657" t="s">
        <v>12</v>
      </c>
      <c r="H1657" t="s">
        <v>126</v>
      </c>
      <c r="I1657">
        <f t="shared" si="200"/>
        <v>1922</v>
      </c>
      <c r="J1657">
        <f t="shared" si="201"/>
        <v>14</v>
      </c>
      <c r="K1657" t="str">
        <f t="shared" si="202"/>
        <v>budget</v>
      </c>
      <c r="L1657" s="1">
        <f t="shared" si="203"/>
        <v>454094.18314255984</v>
      </c>
      <c r="M1657" cm="1">
        <f t="array" ref="M1657">SUM(COUNTIF(E1657:E5233,{"Petrol","Diesel","CNG","LPG","Electric"}))</f>
        <v>1922</v>
      </c>
      <c r="N1657">
        <f t="shared" si="204"/>
        <v>1922</v>
      </c>
      <c r="O1657" cm="1">
        <f t="array" ref="O1657">SUM(COUNTIF(F1657:F5233,{"Individual","Dealer","Trustmark Dealer"}))</f>
        <v>1922</v>
      </c>
      <c r="P1657">
        <f t="shared" si="205"/>
        <v>1311</v>
      </c>
      <c r="Q1657">
        <f t="shared" si="206"/>
        <v>0.61030176899063471</v>
      </c>
      <c r="R1657" s="16">
        <f t="shared" si="207"/>
        <v>1209225.6758049258</v>
      </c>
    </row>
    <row r="1658" spans="1:18" x14ac:dyDescent="0.3">
      <c r="A1658" t="s">
        <v>870</v>
      </c>
      <c r="B1658">
        <v>2013</v>
      </c>
      <c r="C1658" s="1">
        <v>950000</v>
      </c>
      <c r="D1658">
        <v>80000</v>
      </c>
      <c r="E1658" t="s">
        <v>14</v>
      </c>
      <c r="F1658" t="s">
        <v>25</v>
      </c>
      <c r="G1658" t="s">
        <v>12</v>
      </c>
      <c r="H1658" t="s">
        <v>154</v>
      </c>
      <c r="I1658">
        <f t="shared" si="200"/>
        <v>1921</v>
      </c>
      <c r="J1658">
        <f t="shared" si="201"/>
        <v>13</v>
      </c>
      <c r="K1658" t="str">
        <f t="shared" si="202"/>
        <v>medium</v>
      </c>
      <c r="L1658" s="1">
        <f t="shared" si="203"/>
        <v>454195.22123893804</v>
      </c>
      <c r="M1658" cm="1">
        <f t="array" ref="M1658">SUM(COUNTIF(E1658:E5234,{"Petrol","Diesel","CNG","LPG","Electric"}))</f>
        <v>1921</v>
      </c>
      <c r="N1658">
        <f t="shared" si="204"/>
        <v>1921</v>
      </c>
      <c r="O1658" cm="1">
        <f t="array" ref="O1658">SUM(COUNTIF(F1658:F5234,{"Individual","Dealer","Trustmark Dealer"}))</f>
        <v>1921</v>
      </c>
      <c r="P1658">
        <f t="shared" si="205"/>
        <v>1310</v>
      </c>
      <c r="Q1658">
        <f t="shared" si="206"/>
        <v>0.61061946902654862</v>
      </c>
      <c r="R1658" s="16">
        <f t="shared" si="207"/>
        <v>1209554.0474031887</v>
      </c>
    </row>
    <row r="1659" spans="1:18" x14ac:dyDescent="0.3">
      <c r="A1659" t="s">
        <v>227</v>
      </c>
      <c r="B1659">
        <v>2009</v>
      </c>
      <c r="C1659" s="1">
        <v>250000</v>
      </c>
      <c r="D1659">
        <v>200000</v>
      </c>
      <c r="E1659" t="s">
        <v>14</v>
      </c>
      <c r="F1659" t="s">
        <v>25</v>
      </c>
      <c r="G1659" t="s">
        <v>12</v>
      </c>
      <c r="H1659" t="s">
        <v>151</v>
      </c>
      <c r="I1659">
        <f t="shared" si="200"/>
        <v>1920</v>
      </c>
      <c r="J1659">
        <f t="shared" si="201"/>
        <v>17</v>
      </c>
      <c r="K1659" t="str">
        <f t="shared" si="202"/>
        <v>budget</v>
      </c>
      <c r="L1659" s="1">
        <f t="shared" si="203"/>
        <v>453936.98958333331</v>
      </c>
      <c r="M1659" cm="1">
        <f t="array" ref="M1659">SUM(COUNTIF(E1659:E5235,{"Petrol","Diesel","CNG","LPG","Electric"}))</f>
        <v>1920</v>
      </c>
      <c r="N1659">
        <f t="shared" si="204"/>
        <v>1920</v>
      </c>
      <c r="O1659" cm="1">
        <f t="array" ref="O1659">SUM(COUNTIF(F1659:F5235,{"Individual","Dealer","Trustmark Dealer"}))</f>
        <v>1920</v>
      </c>
      <c r="P1659">
        <f t="shared" si="205"/>
        <v>1309</v>
      </c>
      <c r="Q1659">
        <f t="shared" si="206"/>
        <v>0.61093750000000002</v>
      </c>
      <c r="R1659" s="16">
        <f t="shared" si="207"/>
        <v>1209166.590074345</v>
      </c>
    </row>
    <row r="1660" spans="1:18" x14ac:dyDescent="0.3">
      <c r="A1660" t="s">
        <v>1063</v>
      </c>
      <c r="B1660">
        <v>2015</v>
      </c>
      <c r="C1660" s="1">
        <v>630000</v>
      </c>
      <c r="D1660">
        <v>50000</v>
      </c>
      <c r="E1660" t="s">
        <v>14</v>
      </c>
      <c r="F1660" t="s">
        <v>25</v>
      </c>
      <c r="G1660" t="s">
        <v>12</v>
      </c>
      <c r="H1660" t="s">
        <v>121</v>
      </c>
      <c r="I1660">
        <f t="shared" si="200"/>
        <v>1919</v>
      </c>
      <c r="J1660">
        <f t="shared" si="201"/>
        <v>11</v>
      </c>
      <c r="K1660" t="str">
        <f t="shared" si="202"/>
        <v>medium</v>
      </c>
      <c r="L1660" s="1">
        <f t="shared" si="203"/>
        <v>454043.26211568527</v>
      </c>
      <c r="M1660" cm="1">
        <f t="array" ref="M1660">SUM(COUNTIF(E1660:E5236,{"Petrol","Diesel","CNG","LPG","Electric"}))</f>
        <v>1919</v>
      </c>
      <c r="N1660">
        <f t="shared" si="204"/>
        <v>1919</v>
      </c>
      <c r="O1660" cm="1">
        <f t="array" ref="O1660">SUM(COUNTIF(F1660:F5236,{"Individual","Dealer","Trustmark Dealer"}))</f>
        <v>1919</v>
      </c>
      <c r="P1660">
        <f t="shared" si="205"/>
        <v>1308</v>
      </c>
      <c r="Q1660">
        <f t="shared" si="206"/>
        <v>0.61125586242834806</v>
      </c>
      <c r="R1660" s="16">
        <f t="shared" si="207"/>
        <v>1209505.9779485601</v>
      </c>
    </row>
    <row r="1661" spans="1:18" x14ac:dyDescent="0.3">
      <c r="A1661" t="s">
        <v>273</v>
      </c>
      <c r="B1661">
        <v>2012</v>
      </c>
      <c r="C1661" s="1">
        <v>35000</v>
      </c>
      <c r="D1661">
        <v>35000</v>
      </c>
      <c r="E1661" t="s">
        <v>10</v>
      </c>
      <c r="F1661" t="s">
        <v>25</v>
      </c>
      <c r="G1661" t="s">
        <v>12</v>
      </c>
      <c r="H1661" t="s">
        <v>154</v>
      </c>
      <c r="I1661">
        <f t="shared" si="200"/>
        <v>1918</v>
      </c>
      <c r="J1661">
        <f t="shared" si="201"/>
        <v>14</v>
      </c>
      <c r="K1661" t="str">
        <f t="shared" si="202"/>
        <v>budget</v>
      </c>
      <c r="L1661" s="1">
        <f t="shared" si="203"/>
        <v>453951.52241918666</v>
      </c>
      <c r="M1661" cm="1">
        <f t="array" ref="M1661">SUM(COUNTIF(E1661:E5237,{"Petrol","Diesel","CNG","LPG","Electric"}))</f>
        <v>1918</v>
      </c>
      <c r="N1661">
        <f t="shared" si="204"/>
        <v>1918</v>
      </c>
      <c r="O1661" cm="1">
        <f t="array" ref="O1661">SUM(COUNTIF(F1661:F5237,{"Individual","Dealer","Trustmark Dealer"}))</f>
        <v>1918</v>
      </c>
      <c r="P1661">
        <f t="shared" si="205"/>
        <v>1307</v>
      </c>
      <c r="Q1661">
        <f t="shared" si="206"/>
        <v>0.61105318039624612</v>
      </c>
      <c r="R1661" s="16">
        <f t="shared" si="207"/>
        <v>1209450.6507090898</v>
      </c>
    </row>
    <row r="1662" spans="1:18" x14ac:dyDescent="0.3">
      <c r="A1662" t="s">
        <v>1064</v>
      </c>
      <c r="B1662">
        <v>2014</v>
      </c>
      <c r="C1662" s="1">
        <v>330000</v>
      </c>
      <c r="D1662">
        <v>200000</v>
      </c>
      <c r="E1662" t="s">
        <v>14</v>
      </c>
      <c r="F1662" t="s">
        <v>25</v>
      </c>
      <c r="G1662" t="s">
        <v>12</v>
      </c>
      <c r="H1662" t="s">
        <v>154</v>
      </c>
      <c r="I1662">
        <f t="shared" si="200"/>
        <v>1917</v>
      </c>
      <c r="J1662">
        <f t="shared" si="201"/>
        <v>12</v>
      </c>
      <c r="K1662" t="str">
        <f t="shared" si="202"/>
        <v>budget</v>
      </c>
      <c r="L1662" s="1">
        <f t="shared" si="203"/>
        <v>454170.06781429314</v>
      </c>
      <c r="M1662" cm="1">
        <f t="array" ref="M1662">SUM(COUNTIF(E1662:E5238,{"Petrol","Diesel","CNG","LPG","Electric"}))</f>
        <v>1917</v>
      </c>
      <c r="N1662">
        <f t="shared" si="204"/>
        <v>1917</v>
      </c>
      <c r="O1662" cm="1">
        <f t="array" ref="O1662">SUM(COUNTIF(F1662:F5238,{"Individual","Dealer","Trustmark Dealer"}))</f>
        <v>1917</v>
      </c>
      <c r="P1662">
        <f t="shared" si="205"/>
        <v>1306</v>
      </c>
      <c r="Q1662">
        <f t="shared" si="206"/>
        <v>0.6113719353155973</v>
      </c>
      <c r="R1662" s="16">
        <f t="shared" si="207"/>
        <v>1209774.5383277067</v>
      </c>
    </row>
    <row r="1663" spans="1:18" x14ac:dyDescent="0.3">
      <c r="A1663" t="s">
        <v>163</v>
      </c>
      <c r="B1663">
        <v>2009</v>
      </c>
      <c r="C1663" s="1">
        <v>150000</v>
      </c>
      <c r="D1663">
        <v>120000</v>
      </c>
      <c r="E1663" t="s">
        <v>10</v>
      </c>
      <c r="F1663" t="s">
        <v>25</v>
      </c>
      <c r="G1663" t="s">
        <v>12</v>
      </c>
      <c r="H1663" t="s">
        <v>121</v>
      </c>
      <c r="I1663">
        <f t="shared" si="200"/>
        <v>1916</v>
      </c>
      <c r="J1663">
        <f t="shared" si="201"/>
        <v>17</v>
      </c>
      <c r="K1663" t="str">
        <f t="shared" si="202"/>
        <v>budget</v>
      </c>
      <c r="L1663" s="1">
        <f t="shared" si="203"/>
        <v>454234.87473903969</v>
      </c>
      <c r="M1663" cm="1">
        <f t="array" ref="M1663">SUM(COUNTIF(E1663:E5239,{"Petrol","Diesel","CNG","LPG","Electric"}))</f>
        <v>1916</v>
      </c>
      <c r="N1663">
        <f t="shared" si="204"/>
        <v>1916</v>
      </c>
      <c r="O1663" cm="1">
        <f t="array" ref="O1663">SUM(COUNTIF(F1663:F5239,{"Individual","Dealer","Trustmark Dealer"}))</f>
        <v>1916</v>
      </c>
      <c r="P1663">
        <f t="shared" si="205"/>
        <v>1305</v>
      </c>
      <c r="Q1663">
        <f t="shared" si="206"/>
        <v>0.61169102296450939</v>
      </c>
      <c r="R1663" s="16">
        <f t="shared" si="207"/>
        <v>1210031.5958231541</v>
      </c>
    </row>
    <row r="1664" spans="1:18" x14ac:dyDescent="0.3">
      <c r="A1664" t="s">
        <v>591</v>
      </c>
      <c r="B1664">
        <v>2008</v>
      </c>
      <c r="C1664" s="1">
        <v>105000</v>
      </c>
      <c r="D1664">
        <v>90000</v>
      </c>
      <c r="E1664" t="s">
        <v>14</v>
      </c>
      <c r="F1664" t="s">
        <v>25</v>
      </c>
      <c r="G1664" t="s">
        <v>12</v>
      </c>
      <c r="H1664" t="s">
        <v>121</v>
      </c>
      <c r="I1664">
        <f t="shared" si="200"/>
        <v>1915</v>
      </c>
      <c r="J1664">
        <f t="shared" si="201"/>
        <v>18</v>
      </c>
      <c r="K1664" t="str">
        <f t="shared" si="202"/>
        <v>budget</v>
      </c>
      <c r="L1664" s="1">
        <f t="shared" si="203"/>
        <v>454393.7441253264</v>
      </c>
      <c r="M1664" cm="1">
        <f t="array" ref="M1664">SUM(COUNTIF(E1664:E5240,{"Petrol","Diesel","CNG","LPG","Electric"}))</f>
        <v>1915</v>
      </c>
      <c r="N1664">
        <f t="shared" si="204"/>
        <v>1915</v>
      </c>
      <c r="O1664" cm="1">
        <f t="array" ref="O1664">SUM(COUNTIF(F1664:F5240,{"Individual","Dealer","Trustmark Dealer"}))</f>
        <v>1915</v>
      </c>
      <c r="P1664">
        <f t="shared" si="205"/>
        <v>1304</v>
      </c>
      <c r="Q1664">
        <f t="shared" si="206"/>
        <v>0.61148825065274148</v>
      </c>
      <c r="R1664" s="16">
        <f t="shared" si="207"/>
        <v>1210231.1875452898</v>
      </c>
    </row>
    <row r="1665" spans="1:18" x14ac:dyDescent="0.3">
      <c r="A1665" t="s">
        <v>1065</v>
      </c>
      <c r="B1665">
        <v>2013</v>
      </c>
      <c r="C1665" s="1">
        <v>185000</v>
      </c>
      <c r="D1665">
        <v>65000</v>
      </c>
      <c r="E1665" t="s">
        <v>14</v>
      </c>
      <c r="F1665" t="s">
        <v>25</v>
      </c>
      <c r="G1665" t="s">
        <v>12</v>
      </c>
      <c r="H1665" t="s">
        <v>121</v>
      </c>
      <c r="I1665">
        <f t="shared" si="200"/>
        <v>1914</v>
      </c>
      <c r="J1665">
        <f t="shared" si="201"/>
        <v>13</v>
      </c>
      <c r="K1665" t="str">
        <f t="shared" si="202"/>
        <v>budget</v>
      </c>
      <c r="L1665" s="1">
        <f t="shared" si="203"/>
        <v>454576.2904911181</v>
      </c>
      <c r="M1665" cm="1">
        <f t="array" ref="M1665">SUM(COUNTIF(E1665:E5241,{"Petrol","Diesel","CNG","LPG","Electric"}))</f>
        <v>1914</v>
      </c>
      <c r="N1665">
        <f t="shared" si="204"/>
        <v>1914</v>
      </c>
      <c r="O1665" cm="1">
        <f t="array" ref="O1665">SUM(COUNTIF(F1665:F5241,{"Individual","Dealer","Trustmark Dealer"}))</f>
        <v>1914</v>
      </c>
      <c r="P1665">
        <f t="shared" si="205"/>
        <v>1303</v>
      </c>
      <c r="Q1665">
        <f t="shared" si="206"/>
        <v>0.61128526645768022</v>
      </c>
      <c r="R1665" s="16">
        <f t="shared" si="207"/>
        <v>1210723.4005308216</v>
      </c>
    </row>
    <row r="1666" spans="1:18" x14ac:dyDescent="0.3">
      <c r="A1666" t="s">
        <v>1066</v>
      </c>
      <c r="B1666">
        <v>2014</v>
      </c>
      <c r="C1666" s="1">
        <v>260000</v>
      </c>
      <c r="D1666">
        <v>50000</v>
      </c>
      <c r="E1666" t="s">
        <v>14</v>
      </c>
      <c r="F1666" t="s">
        <v>25</v>
      </c>
      <c r="G1666" t="s">
        <v>12</v>
      </c>
      <c r="H1666" t="s">
        <v>121</v>
      </c>
      <c r="I1666">
        <f t="shared" ref="I1666:I1729" si="208">COUNTA(A1666:A5242)</f>
        <v>1913</v>
      </c>
      <c r="J1666">
        <f t="shared" ref="J1666:J1729" si="209">2026-B1666</f>
        <v>12</v>
      </c>
      <c r="K1666" t="str">
        <f t="shared" ref="K1666:K1729" si="210">IF(C1666&lt;=500000,"budget",IF(C1666&lt;=1000000,"medium","premimum"))</f>
        <v>budget</v>
      </c>
      <c r="L1666" s="1">
        <f t="shared" ref="L1666:L1729" si="211">AVERAGE(C1666:C5242)</f>
        <v>454717.2085729221</v>
      </c>
      <c r="M1666" cm="1">
        <f t="array" ref="M1666">SUM(COUNTIF(E1666:E5242,{"Petrol","Diesel","CNG","LPG","Electric"}))</f>
        <v>1913</v>
      </c>
      <c r="N1666">
        <f t="shared" ref="N1666:N1729" si="212">COUNTIF(G1666:G5242,"Automatic")
 +COUNTIF(G1666:G5242,"Manual")</f>
        <v>1913</v>
      </c>
      <c r="O1666" cm="1">
        <f t="array" ref="O1666">SUM(COUNTIF(F1666:F5242,{"Individual","Dealer","Trustmark Dealer"}))</f>
        <v>1913</v>
      </c>
      <c r="P1666">
        <f t="shared" ref="P1666:P1729" si="213">COUNTIF(J1666:J5242,"&gt;10")</f>
        <v>1302</v>
      </c>
      <c r="Q1666">
        <f t="shared" ref="Q1666:Q1729" si="214">COUNTIF(H1666:H5242,"First Owner")/COUNTA(H1666:H5242)</f>
        <v>0.61108207004704651</v>
      </c>
      <c r="R1666" s="16">
        <f t="shared" ref="R1666:R1729" si="215">AVERAGEIF(E1666:E5242,"Petrol",C1666:C5242) + AVERAGEIF(E1666:E5242,"Diesel",C1666:C5242) + AVERAGEIF(E1666:E5242,"CNG",C1666:C5242)</f>
        <v>1211133.133793985</v>
      </c>
    </row>
    <row r="1667" spans="1:18" x14ac:dyDescent="0.3">
      <c r="A1667" t="s">
        <v>286</v>
      </c>
      <c r="B1667">
        <v>2012</v>
      </c>
      <c r="C1667" s="1">
        <v>450000</v>
      </c>
      <c r="D1667">
        <v>33000</v>
      </c>
      <c r="E1667" t="s">
        <v>14</v>
      </c>
      <c r="F1667" t="s">
        <v>25</v>
      </c>
      <c r="G1667" t="s">
        <v>12</v>
      </c>
      <c r="H1667" t="s">
        <v>121</v>
      </c>
      <c r="I1667">
        <f t="shared" si="208"/>
        <v>1912</v>
      </c>
      <c r="J1667">
        <f t="shared" si="209"/>
        <v>14</v>
      </c>
      <c r="K1667" t="str">
        <f t="shared" si="210"/>
        <v>budget</v>
      </c>
      <c r="L1667" s="1">
        <f t="shared" si="211"/>
        <v>454819.0481171548</v>
      </c>
      <c r="M1667" cm="1">
        <f t="array" ref="M1667">SUM(COUNTIF(E1667:E5243,{"Petrol","Diesel","CNG","LPG","Electric"}))</f>
        <v>1912</v>
      </c>
      <c r="N1667">
        <f t="shared" si="212"/>
        <v>1912</v>
      </c>
      <c r="O1667" cm="1">
        <f t="array" ref="O1667">SUM(COUNTIF(F1667:F5243,{"Individual","Dealer","Trustmark Dealer"}))</f>
        <v>1912</v>
      </c>
      <c r="P1667">
        <f t="shared" si="213"/>
        <v>1301</v>
      </c>
      <c r="Q1667">
        <f t="shared" si="214"/>
        <v>0.61087866108786615</v>
      </c>
      <c r="R1667" s="16">
        <f t="shared" si="215"/>
        <v>1211465.3534380535</v>
      </c>
    </row>
    <row r="1668" spans="1:18" x14ac:dyDescent="0.3">
      <c r="A1668" t="s">
        <v>793</v>
      </c>
      <c r="B1668">
        <v>2016</v>
      </c>
      <c r="C1668" s="1">
        <v>500000</v>
      </c>
      <c r="D1668">
        <v>38000</v>
      </c>
      <c r="E1668" t="s">
        <v>10</v>
      </c>
      <c r="F1668" t="s">
        <v>25</v>
      </c>
      <c r="G1668" t="s">
        <v>12</v>
      </c>
      <c r="H1668" t="s">
        <v>121</v>
      </c>
      <c r="I1668">
        <f t="shared" si="208"/>
        <v>1911</v>
      </c>
      <c r="J1668">
        <f t="shared" si="209"/>
        <v>10</v>
      </c>
      <c r="K1668" t="str">
        <f t="shared" si="210"/>
        <v>budget</v>
      </c>
      <c r="L1668" s="1">
        <f t="shared" si="211"/>
        <v>454821.56985871273</v>
      </c>
      <c r="M1668" cm="1">
        <f t="array" ref="M1668">SUM(COUNTIF(E1668:E5244,{"Petrol","Diesel","CNG","LPG","Electric"}))</f>
        <v>1911</v>
      </c>
      <c r="N1668">
        <f t="shared" si="212"/>
        <v>1911</v>
      </c>
      <c r="O1668" cm="1">
        <f t="array" ref="O1668">SUM(COUNTIF(F1668:F5244,{"Individual","Dealer","Trustmark Dealer"}))</f>
        <v>1911</v>
      </c>
      <c r="P1668">
        <f t="shared" si="213"/>
        <v>1300</v>
      </c>
      <c r="Q1668">
        <f t="shared" si="214"/>
        <v>0.61067503924646782</v>
      </c>
      <c r="R1668" s="16">
        <f t="shared" si="215"/>
        <v>1211599.5233324238</v>
      </c>
    </row>
    <row r="1669" spans="1:18" x14ac:dyDescent="0.3">
      <c r="A1669" t="s">
        <v>558</v>
      </c>
      <c r="B1669">
        <v>2012</v>
      </c>
      <c r="C1669" s="1">
        <v>260000</v>
      </c>
      <c r="D1669">
        <v>40000</v>
      </c>
      <c r="E1669" t="s">
        <v>10</v>
      </c>
      <c r="F1669" t="s">
        <v>25</v>
      </c>
      <c r="G1669" t="s">
        <v>12</v>
      </c>
      <c r="H1669" t="s">
        <v>121</v>
      </c>
      <c r="I1669">
        <f t="shared" si="208"/>
        <v>1910</v>
      </c>
      <c r="J1669">
        <f t="shared" si="209"/>
        <v>14</v>
      </c>
      <c r="K1669" t="str">
        <f t="shared" si="210"/>
        <v>budget</v>
      </c>
      <c r="L1669" s="1">
        <f t="shared" si="211"/>
        <v>454797.91623036651</v>
      </c>
      <c r="M1669" cm="1">
        <f t="array" ref="M1669">SUM(COUNTIF(E1669:E5245,{"Petrol","Diesel","CNG","LPG","Electric"}))</f>
        <v>1910</v>
      </c>
      <c r="N1669">
        <f t="shared" si="212"/>
        <v>1910</v>
      </c>
      <c r="O1669" cm="1">
        <f t="array" ref="O1669">SUM(COUNTIF(F1669:F5245,{"Individual","Dealer","Trustmark Dealer"}))</f>
        <v>1910</v>
      </c>
      <c r="P1669">
        <f t="shared" si="213"/>
        <v>1300</v>
      </c>
      <c r="Q1669">
        <f t="shared" si="214"/>
        <v>0.61047120418848166</v>
      </c>
      <c r="R1669" s="16">
        <f t="shared" si="215"/>
        <v>1211418.7006731059</v>
      </c>
    </row>
    <row r="1670" spans="1:18" x14ac:dyDescent="0.3">
      <c r="A1670" t="s">
        <v>466</v>
      </c>
      <c r="B1670">
        <v>2012</v>
      </c>
      <c r="C1670" s="1">
        <v>265000</v>
      </c>
      <c r="D1670">
        <v>55000</v>
      </c>
      <c r="E1670" t="s">
        <v>14</v>
      </c>
      <c r="F1670" t="s">
        <v>25</v>
      </c>
      <c r="G1670" t="s">
        <v>12</v>
      </c>
      <c r="H1670" t="s">
        <v>126</v>
      </c>
      <c r="I1670">
        <f t="shared" si="208"/>
        <v>1909</v>
      </c>
      <c r="J1670">
        <f t="shared" si="209"/>
        <v>14</v>
      </c>
      <c r="K1670" t="str">
        <f t="shared" si="210"/>
        <v>budget</v>
      </c>
      <c r="L1670" s="1">
        <f t="shared" si="211"/>
        <v>454899.95809324255</v>
      </c>
      <c r="M1670" cm="1">
        <f t="array" ref="M1670">SUM(COUNTIF(E1670:E5246,{"Petrol","Diesel","CNG","LPG","Electric"}))</f>
        <v>1909</v>
      </c>
      <c r="N1670">
        <f t="shared" si="212"/>
        <v>1909</v>
      </c>
      <c r="O1670" cm="1">
        <f t="array" ref="O1670">SUM(COUNTIF(F1670:F5246,{"Individual","Dealer","Trustmark Dealer"}))</f>
        <v>1909</v>
      </c>
      <c r="P1670">
        <f t="shared" si="213"/>
        <v>1299</v>
      </c>
      <c r="Q1670">
        <f t="shared" si="214"/>
        <v>0.61026715557883704</v>
      </c>
      <c r="R1670" s="16">
        <f t="shared" si="215"/>
        <v>1211498.921973136</v>
      </c>
    </row>
    <row r="1671" spans="1:18" x14ac:dyDescent="0.3">
      <c r="A1671" t="s">
        <v>704</v>
      </c>
      <c r="B1671">
        <v>2017</v>
      </c>
      <c r="C1671" s="1">
        <v>800000</v>
      </c>
      <c r="D1671">
        <v>26000</v>
      </c>
      <c r="E1671" t="s">
        <v>14</v>
      </c>
      <c r="F1671" t="s">
        <v>25</v>
      </c>
      <c r="G1671" t="s">
        <v>12</v>
      </c>
      <c r="H1671" t="s">
        <v>126</v>
      </c>
      <c r="I1671">
        <f t="shared" si="208"/>
        <v>1908</v>
      </c>
      <c r="J1671">
        <f t="shared" si="209"/>
        <v>9</v>
      </c>
      <c r="K1671" t="str">
        <f t="shared" si="210"/>
        <v>medium</v>
      </c>
      <c r="L1671" s="1">
        <f t="shared" si="211"/>
        <v>454999.48637316562</v>
      </c>
      <c r="M1671" cm="1">
        <f t="array" ref="M1671">SUM(COUNTIF(E1671:E5247,{"Petrol","Diesel","CNG","LPG","Electric"}))</f>
        <v>1908</v>
      </c>
      <c r="N1671">
        <f t="shared" si="212"/>
        <v>1908</v>
      </c>
      <c r="O1671" cm="1">
        <f t="array" ref="O1671">SUM(COUNTIF(F1671:F5247,{"Individual","Dealer","Trustmark Dealer"}))</f>
        <v>1908</v>
      </c>
      <c r="P1671">
        <f t="shared" si="213"/>
        <v>1298</v>
      </c>
      <c r="Q1671">
        <f t="shared" si="214"/>
        <v>0.61058700209643602</v>
      </c>
      <c r="R1671" s="16">
        <f t="shared" si="215"/>
        <v>1211827.0901290649</v>
      </c>
    </row>
    <row r="1672" spans="1:18" x14ac:dyDescent="0.3">
      <c r="A1672" t="s">
        <v>801</v>
      </c>
      <c r="B1672">
        <v>2016</v>
      </c>
      <c r="C1672" s="1">
        <v>869999</v>
      </c>
      <c r="D1672">
        <v>80000</v>
      </c>
      <c r="E1672" t="s">
        <v>14</v>
      </c>
      <c r="F1672" t="s">
        <v>25</v>
      </c>
      <c r="G1672" t="s">
        <v>12</v>
      </c>
      <c r="H1672" t="s">
        <v>121</v>
      </c>
      <c r="I1672">
        <f t="shared" si="208"/>
        <v>1907</v>
      </c>
      <c r="J1672">
        <f t="shared" si="209"/>
        <v>10</v>
      </c>
      <c r="K1672" t="str">
        <f t="shared" si="210"/>
        <v>medium</v>
      </c>
      <c r="L1672" s="1">
        <f t="shared" si="211"/>
        <v>454818.57367593079</v>
      </c>
      <c r="M1672" cm="1">
        <f t="array" ref="M1672">SUM(COUNTIF(E1672:E5248,{"Petrol","Diesel","CNG","LPG","Electric"}))</f>
        <v>1907</v>
      </c>
      <c r="N1672">
        <f t="shared" si="212"/>
        <v>1907</v>
      </c>
      <c r="O1672" cm="1">
        <f t="array" ref="O1672">SUM(COUNTIF(F1672:F5248,{"Individual","Dealer","Trustmark Dealer"}))</f>
        <v>1907</v>
      </c>
      <c r="P1672">
        <f t="shared" si="213"/>
        <v>1298</v>
      </c>
      <c r="Q1672">
        <f t="shared" si="214"/>
        <v>0.61090718405873101</v>
      </c>
      <c r="R1672" s="16">
        <f t="shared" si="215"/>
        <v>1211595.1496228471</v>
      </c>
    </row>
    <row r="1673" spans="1:18" x14ac:dyDescent="0.3">
      <c r="A1673" t="s">
        <v>330</v>
      </c>
      <c r="B1673">
        <v>2018</v>
      </c>
      <c r="C1673" s="1">
        <v>690000</v>
      </c>
      <c r="D1673">
        <v>40000</v>
      </c>
      <c r="E1673" t="s">
        <v>10</v>
      </c>
      <c r="F1673" t="s">
        <v>25</v>
      </c>
      <c r="G1673" t="s">
        <v>12</v>
      </c>
      <c r="H1673" t="s">
        <v>121</v>
      </c>
      <c r="I1673">
        <f t="shared" si="208"/>
        <v>1906</v>
      </c>
      <c r="J1673">
        <f t="shared" si="209"/>
        <v>8</v>
      </c>
      <c r="K1673" t="str">
        <f t="shared" si="210"/>
        <v>medium</v>
      </c>
      <c r="L1673" s="1">
        <f t="shared" si="211"/>
        <v>454600.74554039876</v>
      </c>
      <c r="M1673" cm="1">
        <f t="array" ref="M1673">SUM(COUNTIF(E1673:E5249,{"Petrol","Diesel","CNG","LPG","Electric"}))</f>
        <v>1906</v>
      </c>
      <c r="N1673">
        <f t="shared" si="212"/>
        <v>1906</v>
      </c>
      <c r="O1673" cm="1">
        <f t="array" ref="O1673">SUM(COUNTIF(F1673:F5249,{"Individual","Dealer","Trustmark Dealer"}))</f>
        <v>1906</v>
      </c>
      <c r="P1673">
        <f t="shared" si="213"/>
        <v>1298</v>
      </c>
      <c r="Q1673">
        <f t="shared" si="214"/>
        <v>0.61070304302203571</v>
      </c>
      <c r="R1673" s="16">
        <f t="shared" si="215"/>
        <v>1211289.2711512435</v>
      </c>
    </row>
    <row r="1674" spans="1:18" x14ac:dyDescent="0.3">
      <c r="A1674" t="s">
        <v>1067</v>
      </c>
      <c r="B1674">
        <v>2011</v>
      </c>
      <c r="C1674" s="1">
        <v>825000</v>
      </c>
      <c r="D1674">
        <v>120000</v>
      </c>
      <c r="E1674" t="s">
        <v>14</v>
      </c>
      <c r="F1674" t="s">
        <v>25</v>
      </c>
      <c r="G1674" t="s">
        <v>12</v>
      </c>
      <c r="H1674" t="s">
        <v>121</v>
      </c>
      <c r="I1674">
        <f t="shared" si="208"/>
        <v>1905</v>
      </c>
      <c r="J1674">
        <f t="shared" si="209"/>
        <v>15</v>
      </c>
      <c r="K1674" t="str">
        <f t="shared" si="210"/>
        <v>medium</v>
      </c>
      <c r="L1674" s="1">
        <f t="shared" si="211"/>
        <v>454477.17637795274</v>
      </c>
      <c r="M1674" cm="1">
        <f t="array" ref="M1674">SUM(COUNTIF(E1674:E5250,{"Petrol","Diesel","CNG","LPG","Electric"}))</f>
        <v>1905</v>
      </c>
      <c r="N1674">
        <f t="shared" si="212"/>
        <v>1905</v>
      </c>
      <c r="O1674" cm="1">
        <f t="array" ref="O1674">SUM(COUNTIF(F1674:F5250,{"Individual","Dealer","Trustmark Dealer"}))</f>
        <v>1905</v>
      </c>
      <c r="P1674">
        <f t="shared" si="213"/>
        <v>1298</v>
      </c>
      <c r="Q1674">
        <f t="shared" si="214"/>
        <v>0.61049868766404203</v>
      </c>
      <c r="R1674" s="16">
        <f t="shared" si="215"/>
        <v>1210900.7470233566</v>
      </c>
    </row>
    <row r="1675" spans="1:18" x14ac:dyDescent="0.3">
      <c r="A1675" t="s">
        <v>127</v>
      </c>
      <c r="B1675">
        <v>2006</v>
      </c>
      <c r="C1675" s="1">
        <v>160000</v>
      </c>
      <c r="D1675">
        <v>63230</v>
      </c>
      <c r="E1675" t="s">
        <v>10</v>
      </c>
      <c r="F1675" t="s">
        <v>25</v>
      </c>
      <c r="G1675" t="s">
        <v>12</v>
      </c>
      <c r="H1675" t="s">
        <v>126</v>
      </c>
      <c r="I1675">
        <f t="shared" si="208"/>
        <v>1904</v>
      </c>
      <c r="J1675">
        <f t="shared" si="209"/>
        <v>20</v>
      </c>
      <c r="K1675" t="str">
        <f t="shared" si="210"/>
        <v>budget</v>
      </c>
      <c r="L1675" s="1">
        <f t="shared" si="211"/>
        <v>454282.57405462186</v>
      </c>
      <c r="M1675" cm="1">
        <f t="array" ref="M1675">SUM(COUNTIF(E1675:E5251,{"Petrol","Diesel","CNG","LPG","Electric"}))</f>
        <v>1904</v>
      </c>
      <c r="N1675">
        <f t="shared" si="212"/>
        <v>1904</v>
      </c>
      <c r="O1675" cm="1">
        <f t="array" ref="O1675">SUM(COUNTIF(F1675:F5251,{"Individual","Dealer","Trustmark Dealer"}))</f>
        <v>1904</v>
      </c>
      <c r="P1675">
        <f t="shared" si="213"/>
        <v>1297</v>
      </c>
      <c r="Q1675">
        <f t="shared" si="214"/>
        <v>0.61029411764705888</v>
      </c>
      <c r="R1675" s="16">
        <f t="shared" si="215"/>
        <v>1210641.4938070648</v>
      </c>
    </row>
    <row r="1676" spans="1:18" x14ac:dyDescent="0.3">
      <c r="A1676" t="s">
        <v>1068</v>
      </c>
      <c r="B1676">
        <v>2006</v>
      </c>
      <c r="C1676" s="1">
        <v>300000</v>
      </c>
      <c r="D1676">
        <v>120000</v>
      </c>
      <c r="E1676" t="s">
        <v>14</v>
      </c>
      <c r="F1676" t="s">
        <v>25</v>
      </c>
      <c r="G1676" t="s">
        <v>12</v>
      </c>
      <c r="H1676" t="s">
        <v>126</v>
      </c>
      <c r="I1676">
        <f t="shared" si="208"/>
        <v>1903</v>
      </c>
      <c r="J1676">
        <f t="shared" si="209"/>
        <v>20</v>
      </c>
      <c r="K1676" t="str">
        <f t="shared" si="210"/>
        <v>budget</v>
      </c>
      <c r="L1676" s="1">
        <f t="shared" si="211"/>
        <v>454437.21544929058</v>
      </c>
      <c r="M1676" cm="1">
        <f t="array" ref="M1676">SUM(COUNTIF(E1676:E5252,{"Petrol","Diesel","CNG","LPG","Electric"}))</f>
        <v>1903</v>
      </c>
      <c r="N1676">
        <f t="shared" si="212"/>
        <v>1903</v>
      </c>
      <c r="O1676" cm="1">
        <f t="array" ref="O1676">SUM(COUNTIF(F1676:F5252,{"Individual","Dealer","Trustmark Dealer"}))</f>
        <v>1903</v>
      </c>
      <c r="P1676">
        <f t="shared" si="213"/>
        <v>1296</v>
      </c>
      <c r="Q1676">
        <f t="shared" si="214"/>
        <v>0.61061481870730427</v>
      </c>
      <c r="R1676" s="16">
        <f t="shared" si="215"/>
        <v>1210830.7239933091</v>
      </c>
    </row>
    <row r="1677" spans="1:18" x14ac:dyDescent="0.3">
      <c r="A1677" t="s">
        <v>362</v>
      </c>
      <c r="B1677">
        <v>2005</v>
      </c>
      <c r="C1677" s="1">
        <v>100000</v>
      </c>
      <c r="D1677">
        <v>100000</v>
      </c>
      <c r="E1677" t="s">
        <v>10</v>
      </c>
      <c r="F1677" t="s">
        <v>25</v>
      </c>
      <c r="G1677" t="s">
        <v>12</v>
      </c>
      <c r="H1677" t="s">
        <v>154</v>
      </c>
      <c r="I1677">
        <f t="shared" si="208"/>
        <v>1902</v>
      </c>
      <c r="J1677">
        <f t="shared" si="209"/>
        <v>21</v>
      </c>
      <c r="K1677" t="str">
        <f t="shared" si="210"/>
        <v>budget</v>
      </c>
      <c r="L1677" s="1">
        <f t="shared" si="211"/>
        <v>454518.412723449</v>
      </c>
      <c r="M1677" cm="1">
        <f t="array" ref="M1677">SUM(COUNTIF(E1677:E5253,{"Petrol","Diesel","CNG","LPG","Electric"}))</f>
        <v>1902</v>
      </c>
      <c r="N1677">
        <f t="shared" si="212"/>
        <v>1902</v>
      </c>
      <c r="O1677" cm="1">
        <f t="array" ref="O1677">SUM(COUNTIF(F1677:F5253,{"Individual","Dealer","Trustmark Dealer"}))</f>
        <v>1902</v>
      </c>
      <c r="P1677">
        <f t="shared" si="213"/>
        <v>1295</v>
      </c>
      <c r="Q1677">
        <f t="shared" si="214"/>
        <v>0.6109358569926393</v>
      </c>
      <c r="R1677" s="16">
        <f t="shared" si="215"/>
        <v>1211122.9760278768</v>
      </c>
    </row>
    <row r="1678" spans="1:18" x14ac:dyDescent="0.3">
      <c r="A1678" t="s">
        <v>249</v>
      </c>
      <c r="B1678">
        <v>2015</v>
      </c>
      <c r="C1678" s="1">
        <v>530000</v>
      </c>
      <c r="D1678">
        <v>77000</v>
      </c>
      <c r="E1678" t="s">
        <v>14</v>
      </c>
      <c r="F1678" t="s">
        <v>25</v>
      </c>
      <c r="G1678" t="s">
        <v>12</v>
      </c>
      <c r="H1678" t="s">
        <v>126</v>
      </c>
      <c r="I1678">
        <f t="shared" si="208"/>
        <v>1901</v>
      </c>
      <c r="J1678">
        <f t="shared" si="209"/>
        <v>11</v>
      </c>
      <c r="K1678" t="str">
        <f t="shared" si="210"/>
        <v>medium</v>
      </c>
      <c r="L1678" s="1">
        <f t="shared" si="211"/>
        <v>454704.90320883744</v>
      </c>
      <c r="M1678" cm="1">
        <f t="array" ref="M1678">SUM(COUNTIF(E1678:E5254,{"Petrol","Diesel","CNG","LPG","Electric"}))</f>
        <v>1901</v>
      </c>
      <c r="N1678">
        <f t="shared" si="212"/>
        <v>1901</v>
      </c>
      <c r="O1678" cm="1">
        <f t="array" ref="O1678">SUM(COUNTIF(F1678:F5254,{"Individual","Dealer","Trustmark Dealer"}))</f>
        <v>1901</v>
      </c>
      <c r="P1678">
        <f t="shared" si="213"/>
        <v>1294</v>
      </c>
      <c r="Q1678">
        <f t="shared" si="214"/>
        <v>0.6112572330352446</v>
      </c>
      <c r="R1678" s="16">
        <f t="shared" si="215"/>
        <v>1211378.1936025063</v>
      </c>
    </row>
    <row r="1679" spans="1:18" x14ac:dyDescent="0.3">
      <c r="A1679" t="s">
        <v>1069</v>
      </c>
      <c r="B1679">
        <v>2016</v>
      </c>
      <c r="C1679" s="1">
        <v>360000</v>
      </c>
      <c r="D1679">
        <v>30000</v>
      </c>
      <c r="E1679" t="s">
        <v>10</v>
      </c>
      <c r="F1679" t="s">
        <v>25</v>
      </c>
      <c r="G1679" t="s">
        <v>12</v>
      </c>
      <c r="H1679" t="s">
        <v>121</v>
      </c>
      <c r="I1679">
        <f t="shared" si="208"/>
        <v>1900</v>
      </c>
      <c r="J1679">
        <f t="shared" si="209"/>
        <v>10</v>
      </c>
      <c r="K1679" t="str">
        <f t="shared" si="210"/>
        <v>budget</v>
      </c>
      <c r="L1679" s="1">
        <f t="shared" si="211"/>
        <v>454665.27421052632</v>
      </c>
      <c r="M1679" cm="1">
        <f t="array" ref="M1679">SUM(COUNTIF(E1679:E5255,{"Petrol","Diesel","CNG","LPG","Electric"}))</f>
        <v>1900</v>
      </c>
      <c r="N1679">
        <f t="shared" si="212"/>
        <v>1900</v>
      </c>
      <c r="O1679" cm="1">
        <f t="array" ref="O1679">SUM(COUNTIF(F1679:F5255,{"Individual","Dealer","Trustmark Dealer"}))</f>
        <v>1900</v>
      </c>
      <c r="P1679">
        <f t="shared" si="213"/>
        <v>1293</v>
      </c>
      <c r="Q1679">
        <f t="shared" si="214"/>
        <v>0.611578947368421</v>
      </c>
      <c r="R1679" s="16">
        <f t="shared" si="215"/>
        <v>1211428.9556413575</v>
      </c>
    </row>
    <row r="1680" spans="1:18" x14ac:dyDescent="0.3">
      <c r="A1680" t="s">
        <v>797</v>
      </c>
      <c r="B1680">
        <v>2015</v>
      </c>
      <c r="C1680" s="1">
        <v>220000</v>
      </c>
      <c r="D1680">
        <v>40000</v>
      </c>
      <c r="E1680" t="s">
        <v>10</v>
      </c>
      <c r="F1680" t="s">
        <v>25</v>
      </c>
      <c r="G1680" t="s">
        <v>12</v>
      </c>
      <c r="H1680" t="s">
        <v>121</v>
      </c>
      <c r="I1680">
        <f t="shared" si="208"/>
        <v>1899</v>
      </c>
      <c r="J1680">
        <f t="shared" si="209"/>
        <v>11</v>
      </c>
      <c r="K1680" t="str">
        <f t="shared" si="210"/>
        <v>budget</v>
      </c>
      <c r="L1680" s="1">
        <f t="shared" si="211"/>
        <v>454715.12427593471</v>
      </c>
      <c r="M1680" cm="1">
        <f t="array" ref="M1680">SUM(COUNTIF(E1680:E5256,{"Petrol","Diesel","CNG","LPG","Electric"}))</f>
        <v>1899</v>
      </c>
      <c r="N1680">
        <f t="shared" si="212"/>
        <v>1899</v>
      </c>
      <c r="O1680" cm="1">
        <f t="array" ref="O1680">SUM(COUNTIF(F1680:F5256,{"Individual","Dealer","Trustmark Dealer"}))</f>
        <v>1899</v>
      </c>
      <c r="P1680">
        <f t="shared" si="213"/>
        <v>1293</v>
      </c>
      <c r="Q1680">
        <f t="shared" si="214"/>
        <v>0.61137440758293837</v>
      </c>
      <c r="R1680" s="16">
        <f t="shared" si="215"/>
        <v>1211400.2677839841</v>
      </c>
    </row>
    <row r="1681" spans="1:18" x14ac:dyDescent="0.3">
      <c r="A1681" t="s">
        <v>354</v>
      </c>
      <c r="B1681">
        <v>2017</v>
      </c>
      <c r="C1681" s="1">
        <v>178000</v>
      </c>
      <c r="D1681">
        <v>35000</v>
      </c>
      <c r="E1681" t="s">
        <v>10</v>
      </c>
      <c r="F1681" t="s">
        <v>25</v>
      </c>
      <c r="G1681" t="s">
        <v>12</v>
      </c>
      <c r="H1681" t="s">
        <v>121</v>
      </c>
      <c r="I1681">
        <f t="shared" si="208"/>
        <v>1898</v>
      </c>
      <c r="J1681">
        <f t="shared" si="209"/>
        <v>9</v>
      </c>
      <c r="K1681" t="str">
        <f t="shared" si="210"/>
        <v>budget</v>
      </c>
      <c r="L1681" s="1">
        <f t="shared" si="211"/>
        <v>454838.78872497368</v>
      </c>
      <c r="M1681" cm="1">
        <f t="array" ref="M1681">SUM(COUNTIF(E1681:E5257,{"Petrol","Diesel","CNG","LPG","Electric"}))</f>
        <v>1898</v>
      </c>
      <c r="N1681">
        <f t="shared" si="212"/>
        <v>1898</v>
      </c>
      <c r="O1681" cm="1">
        <f t="array" ref="O1681">SUM(COUNTIF(F1681:F5257,{"Individual","Dealer","Trustmark Dealer"}))</f>
        <v>1898</v>
      </c>
      <c r="P1681">
        <f t="shared" si="213"/>
        <v>1292</v>
      </c>
      <c r="Q1681">
        <f t="shared" si="214"/>
        <v>0.61116965226554265</v>
      </c>
      <c r="R1681" s="16">
        <f t="shared" si="215"/>
        <v>1211524.8577188179</v>
      </c>
    </row>
    <row r="1682" spans="1:18" x14ac:dyDescent="0.3">
      <c r="A1682" t="s">
        <v>1070</v>
      </c>
      <c r="B1682">
        <v>2018</v>
      </c>
      <c r="C1682" s="1">
        <v>515000</v>
      </c>
      <c r="D1682">
        <v>5000</v>
      </c>
      <c r="E1682" t="s">
        <v>14</v>
      </c>
      <c r="F1682" t="s">
        <v>25</v>
      </c>
      <c r="G1682" t="s">
        <v>12</v>
      </c>
      <c r="H1682" t="s">
        <v>121</v>
      </c>
      <c r="I1682">
        <f t="shared" si="208"/>
        <v>1897</v>
      </c>
      <c r="J1682">
        <f t="shared" si="209"/>
        <v>8</v>
      </c>
      <c r="K1682" t="str">
        <f t="shared" si="210"/>
        <v>medium</v>
      </c>
      <c r="L1682" s="1">
        <f t="shared" si="211"/>
        <v>454984.72377438057</v>
      </c>
      <c r="M1682" cm="1">
        <f t="array" ref="M1682">SUM(COUNTIF(E1682:E5258,{"Petrol","Diesel","CNG","LPG","Electric"}))</f>
        <v>1897</v>
      </c>
      <c r="N1682">
        <f t="shared" si="212"/>
        <v>1897</v>
      </c>
      <c r="O1682" cm="1">
        <f t="array" ref="O1682">SUM(COUNTIF(F1682:F5258,{"Individual","Dealer","Trustmark Dealer"}))</f>
        <v>1897</v>
      </c>
      <c r="P1682">
        <f t="shared" si="213"/>
        <v>1292</v>
      </c>
      <c r="Q1682">
        <f t="shared" si="214"/>
        <v>0.61096468107538215</v>
      </c>
      <c r="R1682" s="16">
        <f t="shared" si="215"/>
        <v>1211695.7735087718</v>
      </c>
    </row>
    <row r="1683" spans="1:18" x14ac:dyDescent="0.3">
      <c r="A1683" t="s">
        <v>1071</v>
      </c>
      <c r="B1683">
        <v>2014</v>
      </c>
      <c r="C1683" s="1">
        <v>300000</v>
      </c>
      <c r="D1683">
        <v>35000</v>
      </c>
      <c r="E1683" t="s">
        <v>10</v>
      </c>
      <c r="F1683" t="s">
        <v>25</v>
      </c>
      <c r="G1683" t="s">
        <v>12</v>
      </c>
      <c r="H1683" t="s">
        <v>121</v>
      </c>
      <c r="I1683">
        <f t="shared" si="208"/>
        <v>1896</v>
      </c>
      <c r="J1683">
        <f t="shared" si="209"/>
        <v>12</v>
      </c>
      <c r="K1683" t="str">
        <f t="shared" si="210"/>
        <v>budget</v>
      </c>
      <c r="L1683" s="1">
        <f t="shared" si="211"/>
        <v>454953.0701476793</v>
      </c>
      <c r="M1683" cm="1">
        <f t="array" ref="M1683">SUM(COUNTIF(E1683:E5259,{"Petrol","Diesel","CNG","LPG","Electric"}))</f>
        <v>1896</v>
      </c>
      <c r="N1683">
        <f t="shared" si="212"/>
        <v>1896</v>
      </c>
      <c r="O1683" cm="1">
        <f t="array" ref="O1683">SUM(COUNTIF(F1683:F5259,{"Individual","Dealer","Trustmark Dealer"}))</f>
        <v>1896</v>
      </c>
      <c r="P1683">
        <f t="shared" si="213"/>
        <v>1292</v>
      </c>
      <c r="Q1683">
        <f t="shared" si="214"/>
        <v>0.61075949367088611</v>
      </c>
      <c r="R1683" s="16">
        <f t="shared" si="215"/>
        <v>1211762.4486393803</v>
      </c>
    </row>
    <row r="1684" spans="1:18" x14ac:dyDescent="0.3">
      <c r="A1684" t="s">
        <v>180</v>
      </c>
      <c r="B1684">
        <v>2012</v>
      </c>
      <c r="C1684" s="1">
        <v>150000</v>
      </c>
      <c r="D1684">
        <v>80000</v>
      </c>
      <c r="E1684" t="s">
        <v>14</v>
      </c>
      <c r="F1684" t="s">
        <v>25</v>
      </c>
      <c r="G1684" t="s">
        <v>12</v>
      </c>
      <c r="H1684" t="s">
        <v>126</v>
      </c>
      <c r="I1684">
        <f t="shared" si="208"/>
        <v>1895</v>
      </c>
      <c r="J1684">
        <f t="shared" si="209"/>
        <v>14</v>
      </c>
      <c r="K1684" t="str">
        <f t="shared" si="210"/>
        <v>budget</v>
      </c>
      <c r="L1684" s="1">
        <f t="shared" si="211"/>
        <v>455034.83957783639</v>
      </c>
      <c r="M1684" cm="1">
        <f t="array" ref="M1684">SUM(COUNTIF(E1684:E5260,{"Petrol","Diesel","CNG","LPG","Electric"}))</f>
        <v>1895</v>
      </c>
      <c r="N1684">
        <f t="shared" si="212"/>
        <v>1895</v>
      </c>
      <c r="O1684" cm="1">
        <f t="array" ref="O1684">SUM(COUNTIF(F1684:F5260,{"Individual","Dealer","Trustmark Dealer"}))</f>
        <v>1895</v>
      </c>
      <c r="P1684">
        <f t="shared" si="213"/>
        <v>1291</v>
      </c>
      <c r="Q1684">
        <f t="shared" si="214"/>
        <v>0.61055408970976255</v>
      </c>
      <c r="R1684" s="16">
        <f t="shared" si="215"/>
        <v>1211799.8208855141</v>
      </c>
    </row>
    <row r="1685" spans="1:18" x14ac:dyDescent="0.3">
      <c r="A1685" t="s">
        <v>1072</v>
      </c>
      <c r="B1685">
        <v>2017</v>
      </c>
      <c r="C1685" s="1">
        <v>750000</v>
      </c>
      <c r="D1685">
        <v>15000</v>
      </c>
      <c r="E1685" t="s">
        <v>10</v>
      </c>
      <c r="F1685" t="s">
        <v>25</v>
      </c>
      <c r="G1685" t="s">
        <v>12</v>
      </c>
      <c r="H1685" t="s">
        <v>121</v>
      </c>
      <c r="I1685">
        <f t="shared" si="208"/>
        <v>1894</v>
      </c>
      <c r="J1685">
        <f t="shared" si="209"/>
        <v>9</v>
      </c>
      <c r="K1685" t="str">
        <f t="shared" si="210"/>
        <v>medium</v>
      </c>
      <c r="L1685" s="1">
        <f t="shared" si="211"/>
        <v>455195.89281942981</v>
      </c>
      <c r="M1685" cm="1">
        <f t="array" ref="M1685">SUM(COUNTIF(E1685:E5261,{"Petrol","Diesel","CNG","LPG","Electric"}))</f>
        <v>1894</v>
      </c>
      <c r="N1685">
        <f t="shared" si="212"/>
        <v>1894</v>
      </c>
      <c r="O1685" cm="1">
        <f t="array" ref="O1685">SUM(COUNTIF(F1685:F5261,{"Individual","Dealer","Trustmark Dealer"}))</f>
        <v>1894</v>
      </c>
      <c r="P1685">
        <f t="shared" si="213"/>
        <v>1290</v>
      </c>
      <c r="Q1685">
        <f t="shared" si="214"/>
        <v>0.61087645195353746</v>
      </c>
      <c r="R1685" s="16">
        <f t="shared" si="215"/>
        <v>1212251.6577780016</v>
      </c>
    </row>
    <row r="1686" spans="1:18" x14ac:dyDescent="0.3">
      <c r="A1686" t="s">
        <v>1073</v>
      </c>
      <c r="B1686">
        <v>2012</v>
      </c>
      <c r="C1686" s="1">
        <v>950000</v>
      </c>
      <c r="D1686">
        <v>80000</v>
      </c>
      <c r="E1686" t="s">
        <v>14</v>
      </c>
      <c r="F1686" t="s">
        <v>25</v>
      </c>
      <c r="G1686" t="s">
        <v>12</v>
      </c>
      <c r="H1686" t="s">
        <v>121</v>
      </c>
      <c r="I1686">
        <f t="shared" si="208"/>
        <v>1893</v>
      </c>
      <c r="J1686">
        <f t="shared" si="209"/>
        <v>14</v>
      </c>
      <c r="K1686" t="str">
        <f t="shared" si="210"/>
        <v>medium</v>
      </c>
      <c r="L1686" s="1">
        <f t="shared" si="211"/>
        <v>455040.15900686738</v>
      </c>
      <c r="M1686" cm="1">
        <f t="array" ref="M1686">SUM(COUNTIF(E1686:E5262,{"Petrol","Diesel","CNG","LPG","Electric"}))</f>
        <v>1893</v>
      </c>
      <c r="N1686">
        <f t="shared" si="212"/>
        <v>1893</v>
      </c>
      <c r="O1686" cm="1">
        <f t="array" ref="O1686">SUM(COUNTIF(F1686:F5262,{"Individual","Dealer","Trustmark Dealer"}))</f>
        <v>1893</v>
      </c>
      <c r="P1686">
        <f t="shared" si="213"/>
        <v>1290</v>
      </c>
      <c r="Q1686">
        <f t="shared" si="214"/>
        <v>0.61067089276281039</v>
      </c>
      <c r="R1686" s="16">
        <f t="shared" si="215"/>
        <v>1211794.6066664348</v>
      </c>
    </row>
    <row r="1687" spans="1:18" x14ac:dyDescent="0.3">
      <c r="A1687" t="s">
        <v>272</v>
      </c>
      <c r="B1687">
        <v>2006</v>
      </c>
      <c r="C1687" s="1">
        <v>90000</v>
      </c>
      <c r="D1687">
        <v>40000</v>
      </c>
      <c r="E1687" t="s">
        <v>10</v>
      </c>
      <c r="F1687" t="s">
        <v>25</v>
      </c>
      <c r="G1687" t="s">
        <v>12</v>
      </c>
      <c r="H1687" t="s">
        <v>126</v>
      </c>
      <c r="I1687">
        <f t="shared" si="208"/>
        <v>1892</v>
      </c>
      <c r="J1687">
        <f t="shared" si="209"/>
        <v>20</v>
      </c>
      <c r="K1687" t="str">
        <f t="shared" si="210"/>
        <v>budget</v>
      </c>
      <c r="L1687" s="1">
        <f t="shared" si="211"/>
        <v>454778.55232558138</v>
      </c>
      <c r="M1687" cm="1">
        <f t="array" ref="M1687">SUM(COUNTIF(E1687:E5263,{"Petrol","Diesel","CNG","LPG","Electric"}))</f>
        <v>1892</v>
      </c>
      <c r="N1687">
        <f t="shared" si="212"/>
        <v>1892</v>
      </c>
      <c r="O1687" cm="1">
        <f t="array" ref="O1687">SUM(COUNTIF(F1687:F5263,{"Individual","Dealer","Trustmark Dealer"}))</f>
        <v>1892</v>
      </c>
      <c r="P1687">
        <f t="shared" si="213"/>
        <v>1289</v>
      </c>
      <c r="Q1687">
        <f t="shared" si="214"/>
        <v>0.61046511627906974</v>
      </c>
      <c r="R1687" s="16">
        <f t="shared" si="215"/>
        <v>1211402.6248406381</v>
      </c>
    </row>
    <row r="1688" spans="1:18" x14ac:dyDescent="0.3">
      <c r="A1688" t="s">
        <v>609</v>
      </c>
      <c r="B1688">
        <v>2008</v>
      </c>
      <c r="C1688" s="1">
        <v>65000</v>
      </c>
      <c r="D1688">
        <v>110000</v>
      </c>
      <c r="E1688" t="s">
        <v>10</v>
      </c>
      <c r="F1688" t="s">
        <v>25</v>
      </c>
      <c r="G1688" t="s">
        <v>12</v>
      </c>
      <c r="H1688" t="s">
        <v>154</v>
      </c>
      <c r="I1688">
        <f t="shared" si="208"/>
        <v>1891</v>
      </c>
      <c r="J1688">
        <f t="shared" si="209"/>
        <v>18</v>
      </c>
      <c r="K1688" t="str">
        <f t="shared" si="210"/>
        <v>budget</v>
      </c>
      <c r="L1688" s="1">
        <f t="shared" si="211"/>
        <v>454971.45478582761</v>
      </c>
      <c r="M1688" cm="1">
        <f t="array" ref="M1688">SUM(COUNTIF(E1688:E5264,{"Petrol","Diesel","CNG","LPG","Electric"}))</f>
        <v>1891</v>
      </c>
      <c r="N1688">
        <f t="shared" si="212"/>
        <v>1891</v>
      </c>
      <c r="O1688" cm="1">
        <f t="array" ref="O1688">SUM(COUNTIF(F1688:F5264,{"Individual","Dealer","Trustmark Dealer"}))</f>
        <v>1891</v>
      </c>
      <c r="P1688">
        <f t="shared" si="213"/>
        <v>1288</v>
      </c>
      <c r="Q1688">
        <f t="shared" si="214"/>
        <v>0.61078794288736116</v>
      </c>
      <c r="R1688" s="16">
        <f t="shared" si="215"/>
        <v>1211670.6407233253</v>
      </c>
    </row>
    <row r="1689" spans="1:18" x14ac:dyDescent="0.3">
      <c r="A1689" t="s">
        <v>443</v>
      </c>
      <c r="B1689">
        <v>2012</v>
      </c>
      <c r="C1689" s="1">
        <v>312000</v>
      </c>
      <c r="D1689">
        <v>90000</v>
      </c>
      <c r="E1689" t="s">
        <v>14</v>
      </c>
      <c r="F1689" t="s">
        <v>25</v>
      </c>
      <c r="G1689" t="s">
        <v>12</v>
      </c>
      <c r="H1689" t="s">
        <v>126</v>
      </c>
      <c r="I1689">
        <f t="shared" si="208"/>
        <v>1890</v>
      </c>
      <c r="J1689">
        <f t="shared" si="209"/>
        <v>14</v>
      </c>
      <c r="K1689" t="str">
        <f t="shared" si="210"/>
        <v>budget</v>
      </c>
      <c r="L1689" s="1">
        <f t="shared" si="211"/>
        <v>455177.7888888889</v>
      </c>
      <c r="M1689" cm="1">
        <f t="array" ref="M1689">SUM(COUNTIF(E1689:E5265,{"Petrol","Diesel","CNG","LPG","Electric"}))</f>
        <v>1890</v>
      </c>
      <c r="N1689">
        <f t="shared" si="212"/>
        <v>1890</v>
      </c>
      <c r="O1689" cm="1">
        <f t="array" ref="O1689">SUM(COUNTIF(F1689:F5265,{"Individual","Dealer","Trustmark Dealer"}))</f>
        <v>1890</v>
      </c>
      <c r="P1689">
        <f t="shared" si="213"/>
        <v>1287</v>
      </c>
      <c r="Q1689">
        <f t="shared" si="214"/>
        <v>0.61111111111111116</v>
      </c>
      <c r="R1689" s="16">
        <f t="shared" si="215"/>
        <v>1211966.7799890139</v>
      </c>
    </row>
    <row r="1690" spans="1:18" x14ac:dyDescent="0.3">
      <c r="A1690" t="s">
        <v>1074</v>
      </c>
      <c r="B1690">
        <v>2018</v>
      </c>
      <c r="C1690" s="1">
        <v>700000</v>
      </c>
      <c r="D1690">
        <v>25000</v>
      </c>
      <c r="E1690" t="s">
        <v>14</v>
      </c>
      <c r="F1690" t="s">
        <v>25</v>
      </c>
      <c r="G1690" t="s">
        <v>12</v>
      </c>
      <c r="H1690" t="s">
        <v>121</v>
      </c>
      <c r="I1690">
        <f t="shared" si="208"/>
        <v>1889</v>
      </c>
      <c r="J1690">
        <f t="shared" si="209"/>
        <v>8</v>
      </c>
      <c r="K1690" t="str">
        <f t="shared" si="210"/>
        <v>medium</v>
      </c>
      <c r="L1690" s="1">
        <f t="shared" si="211"/>
        <v>455253.58443620964</v>
      </c>
      <c r="M1690" cm="1">
        <f t="array" ref="M1690">SUM(COUNTIF(E1690:E5266,{"Petrol","Diesel","CNG","LPG","Electric"}))</f>
        <v>1889</v>
      </c>
      <c r="N1690">
        <f t="shared" si="212"/>
        <v>1889</v>
      </c>
      <c r="O1690" cm="1">
        <f t="array" ref="O1690">SUM(COUNTIF(F1690:F5266,{"Individual","Dealer","Trustmark Dealer"}))</f>
        <v>1889</v>
      </c>
      <c r="P1690">
        <f t="shared" si="213"/>
        <v>1286</v>
      </c>
      <c r="Q1690">
        <f t="shared" si="214"/>
        <v>0.61143462149285333</v>
      </c>
      <c r="R1690" s="16">
        <f t="shared" si="215"/>
        <v>1212248.3880536489</v>
      </c>
    </row>
    <row r="1691" spans="1:18" x14ac:dyDescent="0.3">
      <c r="A1691" t="s">
        <v>252</v>
      </c>
      <c r="B1691">
        <v>2005</v>
      </c>
      <c r="C1691" s="1">
        <v>150000</v>
      </c>
      <c r="D1691">
        <v>47000</v>
      </c>
      <c r="E1691" t="s">
        <v>10</v>
      </c>
      <c r="F1691" t="s">
        <v>25</v>
      </c>
      <c r="G1691" t="s">
        <v>12</v>
      </c>
      <c r="H1691" t="s">
        <v>121</v>
      </c>
      <c r="I1691">
        <f t="shared" si="208"/>
        <v>1888</v>
      </c>
      <c r="J1691">
        <f t="shared" si="209"/>
        <v>21</v>
      </c>
      <c r="K1691" t="str">
        <f t="shared" si="210"/>
        <v>budget</v>
      </c>
      <c r="L1691" s="1">
        <f t="shared" si="211"/>
        <v>455123.95180084748</v>
      </c>
      <c r="M1691" cm="1">
        <f t="array" ref="M1691">SUM(COUNTIF(E1691:E5267,{"Petrol","Diesel","CNG","LPG","Electric"}))</f>
        <v>1888</v>
      </c>
      <c r="N1691">
        <f t="shared" si="212"/>
        <v>1888</v>
      </c>
      <c r="O1691" cm="1">
        <f t="array" ref="O1691">SUM(COUNTIF(F1691:F5267,{"Individual","Dealer","Trustmark Dealer"}))</f>
        <v>1888</v>
      </c>
      <c r="P1691">
        <f t="shared" si="213"/>
        <v>1286</v>
      </c>
      <c r="Q1691">
        <f t="shared" si="214"/>
        <v>0.61122881355932202</v>
      </c>
      <c r="R1691" s="16">
        <f t="shared" si="215"/>
        <v>1212120.0101036057</v>
      </c>
    </row>
    <row r="1692" spans="1:18" x14ac:dyDescent="0.3">
      <c r="A1692" t="s">
        <v>998</v>
      </c>
      <c r="B1692">
        <v>2013</v>
      </c>
      <c r="C1692" s="1">
        <v>450000</v>
      </c>
      <c r="D1692">
        <v>60000</v>
      </c>
      <c r="E1692" t="s">
        <v>14</v>
      </c>
      <c r="F1692" t="s">
        <v>25</v>
      </c>
      <c r="G1692" t="s">
        <v>12</v>
      </c>
      <c r="H1692" t="s">
        <v>121</v>
      </c>
      <c r="I1692">
        <f t="shared" si="208"/>
        <v>1887</v>
      </c>
      <c r="J1692">
        <f t="shared" si="209"/>
        <v>13</v>
      </c>
      <c r="K1692" t="str">
        <f t="shared" si="210"/>
        <v>budget</v>
      </c>
      <c r="L1692" s="1">
        <f t="shared" si="211"/>
        <v>455285.64970853209</v>
      </c>
      <c r="M1692" cm="1">
        <f t="array" ref="M1692">SUM(COUNTIF(E1692:E5268,{"Petrol","Diesel","CNG","LPG","Electric"}))</f>
        <v>1887</v>
      </c>
      <c r="N1692">
        <f t="shared" si="212"/>
        <v>1887</v>
      </c>
      <c r="O1692" cm="1">
        <f t="array" ref="O1692">SUM(COUNTIF(F1692:F5268,{"Individual","Dealer","Trustmark Dealer"}))</f>
        <v>1887</v>
      </c>
      <c r="P1692">
        <f t="shared" si="213"/>
        <v>1285</v>
      </c>
      <c r="Q1692">
        <f t="shared" si="214"/>
        <v>0.61102278749337569</v>
      </c>
      <c r="R1692" s="16">
        <f t="shared" si="215"/>
        <v>1212323.0868318428</v>
      </c>
    </row>
    <row r="1693" spans="1:18" x14ac:dyDescent="0.3">
      <c r="A1693" t="s">
        <v>1075</v>
      </c>
      <c r="B1693">
        <v>2010</v>
      </c>
      <c r="C1693" s="1">
        <v>229999</v>
      </c>
      <c r="D1693">
        <v>120000</v>
      </c>
      <c r="E1693" t="s">
        <v>14</v>
      </c>
      <c r="F1693" t="s">
        <v>25</v>
      </c>
      <c r="G1693" t="s">
        <v>12</v>
      </c>
      <c r="H1693" t="s">
        <v>126</v>
      </c>
      <c r="I1693">
        <f t="shared" si="208"/>
        <v>1886</v>
      </c>
      <c r="J1693">
        <f t="shared" si="209"/>
        <v>16</v>
      </c>
      <c r="K1693" t="str">
        <f t="shared" si="210"/>
        <v>budget</v>
      </c>
      <c r="L1693" s="1">
        <f t="shared" si="211"/>
        <v>455288.45227995759</v>
      </c>
      <c r="M1693" cm="1">
        <f t="array" ref="M1693">SUM(COUNTIF(E1693:E5269,{"Petrol","Diesel","CNG","LPG","Electric"}))</f>
        <v>1886</v>
      </c>
      <c r="N1693">
        <f t="shared" si="212"/>
        <v>1886</v>
      </c>
      <c r="O1693" cm="1">
        <f t="array" ref="O1693">SUM(COUNTIF(F1693:F5269,{"Individual","Dealer","Trustmark Dealer"}))</f>
        <v>1886</v>
      </c>
      <c r="P1693">
        <f t="shared" si="213"/>
        <v>1284</v>
      </c>
      <c r="Q1693">
        <f t="shared" si="214"/>
        <v>0.61081654294803822</v>
      </c>
      <c r="R1693" s="16">
        <f t="shared" si="215"/>
        <v>1212459.267403092</v>
      </c>
    </row>
    <row r="1694" spans="1:18" x14ac:dyDescent="0.3">
      <c r="A1694" t="s">
        <v>487</v>
      </c>
      <c r="B1694">
        <v>2008</v>
      </c>
      <c r="C1694" s="1">
        <v>111000</v>
      </c>
      <c r="D1694">
        <v>120000</v>
      </c>
      <c r="E1694" t="s">
        <v>14</v>
      </c>
      <c r="F1694" t="s">
        <v>25</v>
      </c>
      <c r="G1694" t="s">
        <v>12</v>
      </c>
      <c r="H1694" t="s">
        <v>121</v>
      </c>
      <c r="I1694">
        <f t="shared" si="208"/>
        <v>1885</v>
      </c>
      <c r="J1694">
        <f t="shared" si="209"/>
        <v>18</v>
      </c>
      <c r="K1694" t="str">
        <f t="shared" si="210"/>
        <v>budget</v>
      </c>
      <c r="L1694" s="1">
        <f t="shared" si="211"/>
        <v>455407.9692307692</v>
      </c>
      <c r="M1694" cm="1">
        <f t="array" ref="M1694">SUM(COUNTIF(E1694:E5270,{"Petrol","Diesel","CNG","LPG","Electric"}))</f>
        <v>1885</v>
      </c>
      <c r="N1694">
        <f t="shared" si="212"/>
        <v>1885</v>
      </c>
      <c r="O1694" cm="1">
        <f t="array" ref="O1694">SUM(COUNTIF(F1694:F5270,{"Individual","Dealer","Trustmark Dealer"}))</f>
        <v>1885</v>
      </c>
      <c r="P1694">
        <f t="shared" si="213"/>
        <v>1283</v>
      </c>
      <c r="Q1694">
        <f t="shared" si="214"/>
        <v>0.61114058355437662</v>
      </c>
      <c r="R1694" s="16">
        <f t="shared" si="215"/>
        <v>1212829.0358440576</v>
      </c>
    </row>
    <row r="1695" spans="1:18" x14ac:dyDescent="0.3">
      <c r="A1695" t="s">
        <v>286</v>
      </c>
      <c r="B1695">
        <v>2012</v>
      </c>
      <c r="C1695" s="1">
        <v>250000</v>
      </c>
      <c r="D1695">
        <v>140000</v>
      </c>
      <c r="E1695" t="s">
        <v>14</v>
      </c>
      <c r="F1695" t="s">
        <v>25</v>
      </c>
      <c r="G1695" t="s">
        <v>12</v>
      </c>
      <c r="H1695" t="s">
        <v>126</v>
      </c>
      <c r="I1695">
        <f t="shared" si="208"/>
        <v>1884</v>
      </c>
      <c r="J1695">
        <f t="shared" si="209"/>
        <v>14</v>
      </c>
      <c r="K1695" t="str">
        <f t="shared" si="210"/>
        <v>budget</v>
      </c>
      <c r="L1695" s="1">
        <f t="shared" si="211"/>
        <v>455590.77600849257</v>
      </c>
      <c r="M1695" cm="1">
        <f t="array" ref="M1695">SUM(COUNTIF(E1695:E5271,{"Petrol","Diesel","CNG","LPG","Electric"}))</f>
        <v>1884</v>
      </c>
      <c r="N1695">
        <f t="shared" si="212"/>
        <v>1884</v>
      </c>
      <c r="O1695" cm="1">
        <f t="array" ref="O1695">SUM(COUNTIF(F1695:F5271,{"Individual","Dealer","Trustmark Dealer"}))</f>
        <v>1884</v>
      </c>
      <c r="P1695">
        <f t="shared" si="213"/>
        <v>1282</v>
      </c>
      <c r="Q1695">
        <f t="shared" si="214"/>
        <v>0.61093418259023358</v>
      </c>
      <c r="R1695" s="16">
        <f t="shared" si="215"/>
        <v>1213325.9152583585</v>
      </c>
    </row>
    <row r="1696" spans="1:18" x14ac:dyDescent="0.3">
      <c r="A1696" t="s">
        <v>1076</v>
      </c>
      <c r="B1696">
        <v>2019</v>
      </c>
      <c r="C1696" s="1">
        <v>750000</v>
      </c>
      <c r="D1696">
        <v>1001</v>
      </c>
      <c r="E1696" t="s">
        <v>14</v>
      </c>
      <c r="F1696" t="s">
        <v>11</v>
      </c>
      <c r="G1696" t="s">
        <v>12</v>
      </c>
      <c r="H1696" t="s">
        <v>121</v>
      </c>
      <c r="I1696">
        <f t="shared" si="208"/>
        <v>1883</v>
      </c>
      <c r="J1696">
        <f t="shared" si="209"/>
        <v>7</v>
      </c>
      <c r="K1696" t="str">
        <f t="shared" si="210"/>
        <v>medium</v>
      </c>
      <c r="L1696" s="1">
        <f t="shared" si="211"/>
        <v>455699.95857673924</v>
      </c>
      <c r="M1696" cm="1">
        <f t="array" ref="M1696">SUM(COUNTIF(E1696:E5272,{"Petrol","Diesel","CNG","LPG","Electric"}))</f>
        <v>1883</v>
      </c>
      <c r="N1696">
        <f t="shared" si="212"/>
        <v>1883</v>
      </c>
      <c r="O1696" cm="1">
        <f t="array" ref="O1696">SUM(COUNTIF(F1696:F5272,{"Individual","Dealer","Trustmark Dealer"}))</f>
        <v>1883</v>
      </c>
      <c r="P1696">
        <f t="shared" si="213"/>
        <v>1281</v>
      </c>
      <c r="Q1696">
        <f t="shared" si="214"/>
        <v>0.61125862984599044</v>
      </c>
      <c r="R1696" s="16">
        <f t="shared" si="215"/>
        <v>1213676.1355428279</v>
      </c>
    </row>
    <row r="1697" spans="1:18" x14ac:dyDescent="0.3">
      <c r="A1697" t="s">
        <v>1077</v>
      </c>
      <c r="B1697">
        <v>2017</v>
      </c>
      <c r="C1697" s="1">
        <v>774000</v>
      </c>
      <c r="D1697">
        <v>1758</v>
      </c>
      <c r="E1697" t="s">
        <v>10</v>
      </c>
      <c r="F1697" t="s">
        <v>11</v>
      </c>
      <c r="G1697" t="s">
        <v>19</v>
      </c>
      <c r="H1697" t="s">
        <v>121</v>
      </c>
      <c r="I1697">
        <f t="shared" si="208"/>
        <v>1882</v>
      </c>
      <c r="J1697">
        <f t="shared" si="209"/>
        <v>9</v>
      </c>
      <c r="K1697" t="str">
        <f t="shared" si="210"/>
        <v>medium</v>
      </c>
      <c r="L1697" s="1">
        <f t="shared" si="211"/>
        <v>455543.58235919237</v>
      </c>
      <c r="M1697" cm="1">
        <f t="array" ref="M1697">SUM(COUNTIF(E1697:E5273,{"Petrol","Diesel","CNG","LPG","Electric"}))</f>
        <v>1882</v>
      </c>
      <c r="N1697">
        <f t="shared" si="212"/>
        <v>1882</v>
      </c>
      <c r="O1697" cm="1">
        <f t="array" ref="O1697">SUM(COUNTIF(F1697:F5273,{"Individual","Dealer","Trustmark Dealer"}))</f>
        <v>1882</v>
      </c>
      <c r="P1697">
        <f t="shared" si="213"/>
        <v>1281</v>
      </c>
      <c r="Q1697">
        <f t="shared" si="214"/>
        <v>0.61105207226354941</v>
      </c>
      <c r="R1697" s="16">
        <f t="shared" si="215"/>
        <v>1213495.1860832218</v>
      </c>
    </row>
    <row r="1698" spans="1:18" x14ac:dyDescent="0.3">
      <c r="A1698" t="s">
        <v>1077</v>
      </c>
      <c r="B1698">
        <v>2018</v>
      </c>
      <c r="C1698" s="1">
        <v>711000</v>
      </c>
      <c r="D1698">
        <v>1452</v>
      </c>
      <c r="E1698" t="s">
        <v>10</v>
      </c>
      <c r="F1698" t="s">
        <v>11</v>
      </c>
      <c r="G1698" t="s">
        <v>19</v>
      </c>
      <c r="H1698" t="s">
        <v>121</v>
      </c>
      <c r="I1698">
        <f t="shared" si="208"/>
        <v>1881</v>
      </c>
      <c r="J1698">
        <f t="shared" si="209"/>
        <v>8</v>
      </c>
      <c r="K1698" t="str">
        <f t="shared" si="210"/>
        <v>medium</v>
      </c>
      <c r="L1698" s="1">
        <f t="shared" si="211"/>
        <v>455374.28070175438</v>
      </c>
      <c r="M1698" cm="1">
        <f t="array" ref="M1698">SUM(COUNTIF(E1698:E5274,{"Petrol","Diesel","CNG","LPG","Electric"}))</f>
        <v>1881</v>
      </c>
      <c r="N1698">
        <f t="shared" si="212"/>
        <v>1881</v>
      </c>
      <c r="O1698" cm="1">
        <f t="array" ref="O1698">SUM(COUNTIF(F1698:F5274,{"Individual","Dealer","Trustmark Dealer"}))</f>
        <v>1881</v>
      </c>
      <c r="P1698">
        <f t="shared" si="213"/>
        <v>1281</v>
      </c>
      <c r="Q1698">
        <f t="shared" si="214"/>
        <v>0.61084529505582141</v>
      </c>
      <c r="R1698" s="16">
        <f t="shared" si="215"/>
        <v>1213009.969382603</v>
      </c>
    </row>
    <row r="1699" spans="1:18" x14ac:dyDescent="0.3">
      <c r="A1699" t="s">
        <v>1078</v>
      </c>
      <c r="B1699">
        <v>2017</v>
      </c>
      <c r="C1699" s="1">
        <v>600000</v>
      </c>
      <c r="D1699">
        <v>35122</v>
      </c>
      <c r="E1699" t="s">
        <v>14</v>
      </c>
      <c r="F1699" t="s">
        <v>11</v>
      </c>
      <c r="G1699" t="s">
        <v>12</v>
      </c>
      <c r="H1699" t="s">
        <v>121</v>
      </c>
      <c r="I1699">
        <f t="shared" si="208"/>
        <v>1880</v>
      </c>
      <c r="J1699">
        <f t="shared" si="209"/>
        <v>9</v>
      </c>
      <c r="K1699" t="str">
        <f t="shared" si="210"/>
        <v>medium</v>
      </c>
      <c r="L1699" s="1">
        <f t="shared" si="211"/>
        <v>455238.30957446806</v>
      </c>
      <c r="M1699" cm="1">
        <f t="array" ref="M1699">SUM(COUNTIF(E1699:E5275,{"Petrol","Diesel","CNG","LPG","Electric"}))</f>
        <v>1880</v>
      </c>
      <c r="N1699">
        <f t="shared" si="212"/>
        <v>1880</v>
      </c>
      <c r="O1699" cm="1">
        <f t="array" ref="O1699">SUM(COUNTIF(F1699:F5275,{"Individual","Dealer","Trustmark Dealer"}))</f>
        <v>1880</v>
      </c>
      <c r="P1699">
        <f t="shared" si="213"/>
        <v>1281</v>
      </c>
      <c r="Q1699">
        <f t="shared" si="214"/>
        <v>0.61063829787234047</v>
      </c>
      <c r="R1699" s="16">
        <f t="shared" si="215"/>
        <v>1212593.2936395516</v>
      </c>
    </row>
    <row r="1700" spans="1:18" x14ac:dyDescent="0.3">
      <c r="A1700" t="s">
        <v>219</v>
      </c>
      <c r="B1700">
        <v>2015</v>
      </c>
      <c r="C1700" s="1">
        <v>455000</v>
      </c>
      <c r="D1700">
        <v>92621</v>
      </c>
      <c r="E1700" t="s">
        <v>14</v>
      </c>
      <c r="F1700" t="s">
        <v>11</v>
      </c>
      <c r="G1700" t="s">
        <v>12</v>
      </c>
      <c r="H1700" t="s">
        <v>121</v>
      </c>
      <c r="I1700">
        <f t="shared" si="208"/>
        <v>1879</v>
      </c>
      <c r="J1700">
        <f t="shared" si="209"/>
        <v>11</v>
      </c>
      <c r="K1700" t="str">
        <f t="shared" si="210"/>
        <v>budget</v>
      </c>
      <c r="L1700" s="1">
        <f t="shared" si="211"/>
        <v>455161.26769558276</v>
      </c>
      <c r="M1700" cm="1">
        <f t="array" ref="M1700">SUM(COUNTIF(E1700:E5276,{"Petrol","Diesel","CNG","LPG","Electric"}))</f>
        <v>1879</v>
      </c>
      <c r="N1700">
        <f t="shared" si="212"/>
        <v>1879</v>
      </c>
      <c r="O1700" cm="1">
        <f t="array" ref="O1700">SUM(COUNTIF(F1700:F5276,{"Individual","Dealer","Trustmark Dealer"}))</f>
        <v>1879</v>
      </c>
      <c r="P1700">
        <f t="shared" si="213"/>
        <v>1281</v>
      </c>
      <c r="Q1700">
        <f t="shared" si="214"/>
        <v>0.61043108036189464</v>
      </c>
      <c r="R1700" s="16">
        <f t="shared" si="215"/>
        <v>1212571.7031800316</v>
      </c>
    </row>
    <row r="1701" spans="1:18" x14ac:dyDescent="0.3">
      <c r="A1701" t="s">
        <v>751</v>
      </c>
      <c r="B1701">
        <v>2015</v>
      </c>
      <c r="C1701" s="1">
        <v>225000</v>
      </c>
      <c r="D1701">
        <v>92198</v>
      </c>
      <c r="E1701" t="s">
        <v>10</v>
      </c>
      <c r="F1701" t="s">
        <v>11</v>
      </c>
      <c r="G1701" t="s">
        <v>12</v>
      </c>
      <c r="H1701" t="s">
        <v>126</v>
      </c>
      <c r="I1701">
        <f t="shared" si="208"/>
        <v>1878</v>
      </c>
      <c r="J1701">
        <f t="shared" si="209"/>
        <v>11</v>
      </c>
      <c r="K1701" t="str">
        <f t="shared" si="210"/>
        <v>budget</v>
      </c>
      <c r="L1701" s="1">
        <f t="shared" si="211"/>
        <v>455161.3535676251</v>
      </c>
      <c r="M1701" cm="1">
        <f t="array" ref="M1701">SUM(COUNTIF(E1701:E5277,{"Petrol","Diesel","CNG","LPG","Electric"}))</f>
        <v>1878</v>
      </c>
      <c r="N1701">
        <f t="shared" si="212"/>
        <v>1878</v>
      </c>
      <c r="O1701" cm="1">
        <f t="array" ref="O1701">SUM(COUNTIF(F1701:F5277,{"Individual","Dealer","Trustmark Dealer"}))</f>
        <v>1878</v>
      </c>
      <c r="P1701">
        <f t="shared" si="213"/>
        <v>1280</v>
      </c>
      <c r="Q1701">
        <f t="shared" si="214"/>
        <v>0.61022364217252401</v>
      </c>
      <c r="R1701" s="16">
        <f t="shared" si="215"/>
        <v>1212704.6509071649</v>
      </c>
    </row>
    <row r="1702" spans="1:18" x14ac:dyDescent="0.3">
      <c r="A1702" t="s">
        <v>219</v>
      </c>
      <c r="B1702">
        <v>2019</v>
      </c>
      <c r="C1702" s="1">
        <v>650000</v>
      </c>
      <c r="D1702">
        <v>5000</v>
      </c>
      <c r="E1702" t="s">
        <v>14</v>
      </c>
      <c r="F1702" t="s">
        <v>25</v>
      </c>
      <c r="G1702" t="s">
        <v>12</v>
      </c>
      <c r="H1702" t="s">
        <v>121</v>
      </c>
      <c r="I1702">
        <f t="shared" si="208"/>
        <v>1877</v>
      </c>
      <c r="J1702">
        <f t="shared" si="209"/>
        <v>7</v>
      </c>
      <c r="K1702" t="str">
        <f t="shared" si="210"/>
        <v>medium</v>
      </c>
      <c r="L1702" s="1">
        <f t="shared" si="211"/>
        <v>455283.97549280769</v>
      </c>
      <c r="M1702" cm="1">
        <f t="array" ref="M1702">SUM(COUNTIF(E1702:E5278,{"Petrol","Diesel","CNG","LPG","Electric"}))</f>
        <v>1877</v>
      </c>
      <c r="N1702">
        <f t="shared" si="212"/>
        <v>1877</v>
      </c>
      <c r="O1702" cm="1">
        <f t="array" ref="O1702">SUM(COUNTIF(F1702:F5278,{"Individual","Dealer","Trustmark Dealer"}))</f>
        <v>1877</v>
      </c>
      <c r="P1702">
        <f t="shared" si="213"/>
        <v>1279</v>
      </c>
      <c r="Q1702">
        <f t="shared" si="214"/>
        <v>0.6105487480021311</v>
      </c>
      <c r="R1702" s="16">
        <f t="shared" si="215"/>
        <v>1212824.6639345938</v>
      </c>
    </row>
    <row r="1703" spans="1:18" x14ac:dyDescent="0.3">
      <c r="A1703" t="s">
        <v>266</v>
      </c>
      <c r="B1703">
        <v>2013</v>
      </c>
      <c r="C1703" s="1">
        <v>200000</v>
      </c>
      <c r="D1703">
        <v>50000</v>
      </c>
      <c r="E1703" t="s">
        <v>10</v>
      </c>
      <c r="F1703" t="s">
        <v>25</v>
      </c>
      <c r="G1703" t="s">
        <v>12</v>
      </c>
      <c r="H1703" t="s">
        <v>121</v>
      </c>
      <c r="I1703">
        <f t="shared" si="208"/>
        <v>1876</v>
      </c>
      <c r="J1703">
        <f t="shared" si="209"/>
        <v>13</v>
      </c>
      <c r="K1703" t="str">
        <f t="shared" si="210"/>
        <v>budget</v>
      </c>
      <c r="L1703" s="1">
        <f t="shared" si="211"/>
        <v>455180.18230277183</v>
      </c>
      <c r="M1703" cm="1">
        <f t="array" ref="M1703">SUM(COUNTIF(E1703:E5279,{"Petrol","Diesel","CNG","LPG","Electric"}))</f>
        <v>1876</v>
      </c>
      <c r="N1703">
        <f t="shared" si="212"/>
        <v>1876</v>
      </c>
      <c r="O1703" cm="1">
        <f t="array" ref="O1703">SUM(COUNTIF(F1703:F5279,{"Individual","Dealer","Trustmark Dealer"}))</f>
        <v>1876</v>
      </c>
      <c r="P1703">
        <f t="shared" si="213"/>
        <v>1279</v>
      </c>
      <c r="Q1703">
        <f t="shared" si="214"/>
        <v>0.61034115138592748</v>
      </c>
      <c r="R1703" s="16">
        <f t="shared" si="215"/>
        <v>1212749.7844423614</v>
      </c>
    </row>
    <row r="1704" spans="1:18" x14ac:dyDescent="0.3">
      <c r="A1704" t="s">
        <v>577</v>
      </c>
      <c r="B1704">
        <v>2016</v>
      </c>
      <c r="C1704" s="1">
        <v>875000</v>
      </c>
      <c r="D1704">
        <v>74000</v>
      </c>
      <c r="E1704" t="s">
        <v>14</v>
      </c>
      <c r="F1704" t="s">
        <v>25</v>
      </c>
      <c r="G1704" t="s">
        <v>19</v>
      </c>
      <c r="H1704" t="s">
        <v>121</v>
      </c>
      <c r="I1704">
        <f t="shared" si="208"/>
        <v>1875</v>
      </c>
      <c r="J1704">
        <f t="shared" si="209"/>
        <v>10</v>
      </c>
      <c r="K1704" t="str">
        <f t="shared" si="210"/>
        <v>medium</v>
      </c>
      <c r="L1704" s="1">
        <f t="shared" si="211"/>
        <v>455316.27840000001</v>
      </c>
      <c r="M1704" cm="1">
        <f t="array" ref="M1704">SUM(COUNTIF(E1704:E5280,{"Petrol","Diesel","CNG","LPG","Electric"}))</f>
        <v>1875</v>
      </c>
      <c r="N1704">
        <f t="shared" si="212"/>
        <v>1875</v>
      </c>
      <c r="O1704" cm="1">
        <f t="array" ref="O1704">SUM(COUNTIF(F1704:F5280,{"Individual","Dealer","Trustmark Dealer"}))</f>
        <v>1875</v>
      </c>
      <c r="P1704">
        <f t="shared" si="213"/>
        <v>1278</v>
      </c>
      <c r="Q1704">
        <f t="shared" si="214"/>
        <v>0.61013333333333331</v>
      </c>
      <c r="R1704" s="16">
        <f t="shared" si="215"/>
        <v>1212897.7487721764</v>
      </c>
    </row>
    <row r="1705" spans="1:18" x14ac:dyDescent="0.3">
      <c r="A1705" t="s">
        <v>1079</v>
      </c>
      <c r="B1705">
        <v>2017</v>
      </c>
      <c r="C1705" s="1">
        <v>750000</v>
      </c>
      <c r="D1705">
        <v>40000</v>
      </c>
      <c r="E1705" t="s">
        <v>14</v>
      </c>
      <c r="F1705" t="s">
        <v>25</v>
      </c>
      <c r="G1705" t="s">
        <v>19</v>
      </c>
      <c r="H1705" t="s">
        <v>121</v>
      </c>
      <c r="I1705">
        <f t="shared" si="208"/>
        <v>1874</v>
      </c>
      <c r="J1705">
        <f t="shared" si="209"/>
        <v>9</v>
      </c>
      <c r="K1705" t="str">
        <f t="shared" si="210"/>
        <v>medium</v>
      </c>
      <c r="L1705" s="1">
        <f t="shared" si="211"/>
        <v>455092.32764140877</v>
      </c>
      <c r="M1705" cm="1">
        <f t="array" ref="M1705">SUM(COUNTIF(E1705:E5281,{"Petrol","Diesel","CNG","LPG","Electric"}))</f>
        <v>1874</v>
      </c>
      <c r="N1705">
        <f t="shared" si="212"/>
        <v>1874</v>
      </c>
      <c r="O1705" cm="1">
        <f t="array" ref="O1705">SUM(COUNTIF(F1705:F5281,{"Individual","Dealer","Trustmark Dealer"}))</f>
        <v>1874</v>
      </c>
      <c r="P1705">
        <f t="shared" si="213"/>
        <v>1278</v>
      </c>
      <c r="Q1705">
        <f t="shared" si="214"/>
        <v>0.60992529348986124</v>
      </c>
      <c r="R1705" s="16">
        <f t="shared" si="215"/>
        <v>1212582.3246656444</v>
      </c>
    </row>
    <row r="1706" spans="1:18" x14ac:dyDescent="0.3">
      <c r="A1706" t="s">
        <v>1051</v>
      </c>
      <c r="B1706">
        <v>2019</v>
      </c>
      <c r="C1706" s="1">
        <v>725000</v>
      </c>
      <c r="D1706">
        <v>22000</v>
      </c>
      <c r="E1706" t="s">
        <v>14</v>
      </c>
      <c r="F1706" t="s">
        <v>25</v>
      </c>
      <c r="G1706" t="s">
        <v>19</v>
      </c>
      <c r="H1706" t="s">
        <v>121</v>
      </c>
      <c r="I1706">
        <f t="shared" si="208"/>
        <v>1873</v>
      </c>
      <c r="J1706">
        <f t="shared" si="209"/>
        <v>7</v>
      </c>
      <c r="K1706" t="str">
        <f t="shared" si="210"/>
        <v>medium</v>
      </c>
      <c r="L1706" s="1">
        <f t="shared" si="211"/>
        <v>454934.87560064066</v>
      </c>
      <c r="M1706" cm="1">
        <f t="array" ref="M1706">SUM(COUNTIF(E1706:E5282,{"Petrol","Diesel","CNG","LPG","Electric"}))</f>
        <v>1873</v>
      </c>
      <c r="N1706">
        <f t="shared" si="212"/>
        <v>1873</v>
      </c>
      <c r="O1706" cm="1">
        <f t="array" ref="O1706">SUM(COUNTIF(F1706:F5282,{"Individual","Dealer","Trustmark Dealer"}))</f>
        <v>1873</v>
      </c>
      <c r="P1706">
        <f t="shared" si="213"/>
        <v>1278</v>
      </c>
      <c r="Q1706">
        <f t="shared" si="214"/>
        <v>0.6097170315002669</v>
      </c>
      <c r="R1706" s="16">
        <f t="shared" si="215"/>
        <v>1212399.9156947134</v>
      </c>
    </row>
    <row r="1707" spans="1:18" x14ac:dyDescent="0.3">
      <c r="A1707" t="s">
        <v>163</v>
      </c>
      <c r="B1707">
        <v>2007</v>
      </c>
      <c r="C1707" s="1">
        <v>100000</v>
      </c>
      <c r="D1707">
        <v>100000</v>
      </c>
      <c r="E1707" t="s">
        <v>10</v>
      </c>
      <c r="F1707" t="s">
        <v>25</v>
      </c>
      <c r="G1707" t="s">
        <v>12</v>
      </c>
      <c r="H1707" t="s">
        <v>126</v>
      </c>
      <c r="I1707">
        <f t="shared" si="208"/>
        <v>1872</v>
      </c>
      <c r="J1707">
        <f t="shared" si="209"/>
        <v>19</v>
      </c>
      <c r="K1707" t="str">
        <f t="shared" si="210"/>
        <v>budget</v>
      </c>
      <c r="L1707" s="1">
        <f t="shared" si="211"/>
        <v>454790.61004273506</v>
      </c>
      <c r="M1707" cm="1">
        <f t="array" ref="M1707">SUM(COUNTIF(E1707:E5283,{"Petrol","Diesel","CNG","LPG","Electric"}))</f>
        <v>1872</v>
      </c>
      <c r="N1707">
        <f t="shared" si="212"/>
        <v>1872</v>
      </c>
      <c r="O1707" cm="1">
        <f t="array" ref="O1707">SUM(COUNTIF(F1707:F5283,{"Individual","Dealer","Trustmark Dealer"}))</f>
        <v>1872</v>
      </c>
      <c r="P1707">
        <f t="shared" si="213"/>
        <v>1278</v>
      </c>
      <c r="Q1707">
        <f t="shared" si="214"/>
        <v>0.60950854700854706</v>
      </c>
      <c r="R1707" s="16">
        <f t="shared" si="215"/>
        <v>1212243.8827217033</v>
      </c>
    </row>
    <row r="1708" spans="1:18" x14ac:dyDescent="0.3">
      <c r="A1708" t="s">
        <v>916</v>
      </c>
      <c r="B1708">
        <v>2019</v>
      </c>
      <c r="C1708" s="1">
        <v>1100000</v>
      </c>
      <c r="D1708">
        <v>40000</v>
      </c>
      <c r="E1708" t="s">
        <v>14</v>
      </c>
      <c r="F1708" t="s">
        <v>25</v>
      </c>
      <c r="G1708" t="s">
        <v>12</v>
      </c>
      <c r="H1708" t="s">
        <v>121</v>
      </c>
      <c r="I1708">
        <f t="shared" si="208"/>
        <v>1871</v>
      </c>
      <c r="J1708">
        <f t="shared" si="209"/>
        <v>7</v>
      </c>
      <c r="K1708" t="str">
        <f t="shared" si="210"/>
        <v>premimum</v>
      </c>
      <c r="L1708" s="1">
        <f t="shared" si="211"/>
        <v>454980.23623730626</v>
      </c>
      <c r="M1708" cm="1">
        <f t="array" ref="M1708">SUM(COUNTIF(E1708:E5284,{"Petrol","Diesel","CNG","LPG","Electric"}))</f>
        <v>1871</v>
      </c>
      <c r="N1708">
        <f t="shared" si="212"/>
        <v>1871</v>
      </c>
      <c r="O1708" cm="1">
        <f t="array" ref="O1708">SUM(COUNTIF(F1708:F5284,{"Individual","Dealer","Trustmark Dealer"}))</f>
        <v>1871</v>
      </c>
      <c r="P1708">
        <f t="shared" si="213"/>
        <v>1277</v>
      </c>
      <c r="Q1708">
        <f t="shared" si="214"/>
        <v>0.6098343132014965</v>
      </c>
      <c r="R1708" s="16">
        <f t="shared" si="215"/>
        <v>1212503.0398770834</v>
      </c>
    </row>
    <row r="1709" spans="1:18" x14ac:dyDescent="0.3">
      <c r="A1709" t="s">
        <v>726</v>
      </c>
      <c r="B1709">
        <v>2017</v>
      </c>
      <c r="C1709" s="1">
        <v>2700000</v>
      </c>
      <c r="D1709">
        <v>30000</v>
      </c>
      <c r="E1709" t="s">
        <v>14</v>
      </c>
      <c r="F1709" t="s">
        <v>25</v>
      </c>
      <c r="G1709" t="s">
        <v>19</v>
      </c>
      <c r="H1709" t="s">
        <v>121</v>
      </c>
      <c r="I1709">
        <f t="shared" si="208"/>
        <v>1870</v>
      </c>
      <c r="J1709">
        <f t="shared" si="209"/>
        <v>9</v>
      </c>
      <c r="K1709" t="str">
        <f t="shared" si="210"/>
        <v>premimum</v>
      </c>
      <c r="L1709" s="1">
        <f t="shared" si="211"/>
        <v>454635.30588235293</v>
      </c>
      <c r="M1709" cm="1">
        <f t="array" ref="M1709">SUM(COUNTIF(E1709:E5285,{"Petrol","Diesel","CNG","LPG","Electric"}))</f>
        <v>1870</v>
      </c>
      <c r="N1709">
        <f t="shared" si="212"/>
        <v>1870</v>
      </c>
      <c r="O1709" cm="1">
        <f t="array" ref="O1709">SUM(COUNTIF(F1709:F5285,{"Individual","Dealer","Trustmark Dealer"}))</f>
        <v>1870</v>
      </c>
      <c r="P1709">
        <f t="shared" si="213"/>
        <v>1277</v>
      </c>
      <c r="Q1709">
        <f t="shared" si="214"/>
        <v>0.60962566844919786</v>
      </c>
      <c r="R1709" s="16">
        <f t="shared" si="215"/>
        <v>1211944.7431677966</v>
      </c>
    </row>
    <row r="1710" spans="1:18" x14ac:dyDescent="0.3">
      <c r="A1710" t="s">
        <v>410</v>
      </c>
      <c r="B1710">
        <v>2016</v>
      </c>
      <c r="C1710" s="1">
        <v>280000</v>
      </c>
      <c r="D1710">
        <v>23000</v>
      </c>
      <c r="E1710" t="s">
        <v>10</v>
      </c>
      <c r="F1710" t="s">
        <v>25</v>
      </c>
      <c r="G1710" t="s">
        <v>12</v>
      </c>
      <c r="H1710" t="s">
        <v>121</v>
      </c>
      <c r="I1710">
        <f t="shared" si="208"/>
        <v>1869</v>
      </c>
      <c r="J1710">
        <f t="shared" si="209"/>
        <v>10</v>
      </c>
      <c r="K1710" t="str">
        <f t="shared" si="210"/>
        <v>budget</v>
      </c>
      <c r="L1710" s="1">
        <f t="shared" si="211"/>
        <v>453433.93365436065</v>
      </c>
      <c r="M1710" cm="1">
        <f t="array" ref="M1710">SUM(COUNTIF(E1710:E5286,{"Petrol","Diesel","CNG","LPG","Electric"}))</f>
        <v>1869</v>
      </c>
      <c r="N1710">
        <f t="shared" si="212"/>
        <v>1869</v>
      </c>
      <c r="O1710" cm="1">
        <f t="array" ref="O1710">SUM(COUNTIF(F1710:F5286,{"Individual","Dealer","Trustmark Dealer"}))</f>
        <v>1869</v>
      </c>
      <c r="P1710">
        <f t="shared" si="213"/>
        <v>1277</v>
      </c>
      <c r="Q1710">
        <f t="shared" si="214"/>
        <v>0.60941680042803636</v>
      </c>
      <c r="R1710" s="16">
        <f t="shared" si="215"/>
        <v>1209668.5101994772</v>
      </c>
    </row>
    <row r="1711" spans="1:18" x14ac:dyDescent="0.3">
      <c r="A1711" t="s">
        <v>242</v>
      </c>
      <c r="B1711">
        <v>2009</v>
      </c>
      <c r="C1711" s="1">
        <v>150000</v>
      </c>
      <c r="D1711">
        <v>30000</v>
      </c>
      <c r="E1711" t="s">
        <v>14</v>
      </c>
      <c r="F1711" t="s">
        <v>25</v>
      </c>
      <c r="G1711" t="s">
        <v>12</v>
      </c>
      <c r="H1711" t="s">
        <v>121</v>
      </c>
      <c r="I1711">
        <f t="shared" si="208"/>
        <v>1868</v>
      </c>
      <c r="J1711">
        <f t="shared" si="209"/>
        <v>17</v>
      </c>
      <c r="K1711" t="str">
        <f t="shared" si="210"/>
        <v>budget</v>
      </c>
      <c r="L1711" s="1">
        <f t="shared" si="211"/>
        <v>453526.77837259101</v>
      </c>
      <c r="M1711" cm="1">
        <f t="array" ref="M1711">SUM(COUNTIF(E1711:E5287,{"Petrol","Diesel","CNG","LPG","Electric"}))</f>
        <v>1868</v>
      </c>
      <c r="N1711">
        <f t="shared" si="212"/>
        <v>1868</v>
      </c>
      <c r="O1711" cm="1">
        <f t="array" ref="O1711">SUM(COUNTIF(F1711:F5287,{"Individual","Dealer","Trustmark Dealer"}))</f>
        <v>1868</v>
      </c>
      <c r="P1711">
        <f t="shared" si="213"/>
        <v>1277</v>
      </c>
      <c r="Q1711">
        <f t="shared" si="214"/>
        <v>0.6092077087794433</v>
      </c>
      <c r="R1711" s="16">
        <f t="shared" si="215"/>
        <v>1209728.4645960457</v>
      </c>
    </row>
    <row r="1712" spans="1:18" x14ac:dyDescent="0.3">
      <c r="A1712" t="s">
        <v>1080</v>
      </c>
      <c r="B1712">
        <v>2010</v>
      </c>
      <c r="C1712" s="1">
        <v>200000</v>
      </c>
      <c r="D1712">
        <v>50000</v>
      </c>
      <c r="E1712" t="s">
        <v>10</v>
      </c>
      <c r="F1712" t="s">
        <v>25</v>
      </c>
      <c r="G1712" t="s">
        <v>12</v>
      </c>
      <c r="H1712" t="s">
        <v>121</v>
      </c>
      <c r="I1712">
        <f t="shared" si="208"/>
        <v>1867</v>
      </c>
      <c r="J1712">
        <f t="shared" si="209"/>
        <v>16</v>
      </c>
      <c r="K1712" t="str">
        <f t="shared" si="210"/>
        <v>budget</v>
      </c>
      <c r="L1712" s="1">
        <f t="shared" si="211"/>
        <v>453689.35297268344</v>
      </c>
      <c r="M1712" cm="1">
        <f t="array" ref="M1712">SUM(COUNTIF(E1712:E5288,{"Petrol","Diesel","CNG","LPG","Electric"}))</f>
        <v>1867</v>
      </c>
      <c r="N1712">
        <f t="shared" si="212"/>
        <v>1867</v>
      </c>
      <c r="O1712" cm="1">
        <f t="array" ref="O1712">SUM(COUNTIF(F1712:F5288,{"Individual","Dealer","Trustmark Dealer"}))</f>
        <v>1867</v>
      </c>
      <c r="P1712">
        <f t="shared" si="213"/>
        <v>1276</v>
      </c>
      <c r="Q1712">
        <f t="shared" si="214"/>
        <v>0.60899839314408144</v>
      </c>
      <c r="R1712" s="16">
        <f t="shared" si="215"/>
        <v>1210186.3320939597</v>
      </c>
    </row>
    <row r="1713" spans="1:18" x14ac:dyDescent="0.3">
      <c r="A1713" t="s">
        <v>400</v>
      </c>
      <c r="B1713">
        <v>2010</v>
      </c>
      <c r="C1713" s="1">
        <v>148000</v>
      </c>
      <c r="D1713">
        <v>100000</v>
      </c>
      <c r="E1713" t="s">
        <v>14</v>
      </c>
      <c r="F1713" t="s">
        <v>25</v>
      </c>
      <c r="G1713" t="s">
        <v>12</v>
      </c>
      <c r="H1713" t="s">
        <v>126</v>
      </c>
      <c r="I1713">
        <f t="shared" si="208"/>
        <v>1866</v>
      </c>
      <c r="J1713">
        <f t="shared" si="209"/>
        <v>16</v>
      </c>
      <c r="K1713" t="str">
        <f t="shared" si="210"/>
        <v>budget</v>
      </c>
      <c r="L1713" s="1">
        <f t="shared" si="211"/>
        <v>453825.30653804931</v>
      </c>
      <c r="M1713" cm="1">
        <f t="array" ref="M1713">SUM(COUNTIF(E1713:E5289,{"Petrol","Diesel","CNG","LPG","Electric"}))</f>
        <v>1866</v>
      </c>
      <c r="N1713">
        <f t="shared" si="212"/>
        <v>1866</v>
      </c>
      <c r="O1713" cm="1">
        <f t="array" ref="O1713">SUM(COUNTIF(F1713:F5289,{"Individual","Dealer","Trustmark Dealer"}))</f>
        <v>1866</v>
      </c>
      <c r="P1713">
        <f t="shared" si="213"/>
        <v>1275</v>
      </c>
      <c r="Q1713">
        <f t="shared" si="214"/>
        <v>0.6087888531618435</v>
      </c>
      <c r="R1713" s="16">
        <f t="shared" si="215"/>
        <v>1210335.3086114095</v>
      </c>
    </row>
    <row r="1714" spans="1:18" x14ac:dyDescent="0.3">
      <c r="A1714" t="s">
        <v>644</v>
      </c>
      <c r="B1714">
        <v>2011</v>
      </c>
      <c r="C1714" s="1">
        <v>254999</v>
      </c>
      <c r="D1714">
        <v>70000</v>
      </c>
      <c r="E1714" t="s">
        <v>10</v>
      </c>
      <c r="F1714" t="s">
        <v>25</v>
      </c>
      <c r="G1714" t="s">
        <v>12</v>
      </c>
      <c r="H1714" t="s">
        <v>126</v>
      </c>
      <c r="I1714">
        <f t="shared" si="208"/>
        <v>1865</v>
      </c>
      <c r="J1714">
        <f t="shared" si="209"/>
        <v>15</v>
      </c>
      <c r="K1714" t="str">
        <f t="shared" si="210"/>
        <v>budget</v>
      </c>
      <c r="L1714" s="1">
        <f t="shared" si="211"/>
        <v>453989.28793565684</v>
      </c>
      <c r="M1714" cm="1">
        <f t="array" ref="M1714">SUM(COUNTIF(E1714:E5290,{"Petrol","Diesel","CNG","LPG","Electric"}))</f>
        <v>1865</v>
      </c>
      <c r="N1714">
        <f t="shared" si="212"/>
        <v>1865</v>
      </c>
      <c r="O1714" cm="1">
        <f t="array" ref="O1714">SUM(COUNTIF(F1714:F5290,{"Individual","Dealer","Trustmark Dealer"}))</f>
        <v>1865</v>
      </c>
      <c r="P1714">
        <f t="shared" si="213"/>
        <v>1274</v>
      </c>
      <c r="Q1714">
        <f t="shared" si="214"/>
        <v>0.60911528150134053</v>
      </c>
      <c r="R1714" s="16">
        <f t="shared" si="215"/>
        <v>1210796.3113082438</v>
      </c>
    </row>
    <row r="1715" spans="1:18" x14ac:dyDescent="0.3">
      <c r="A1715" t="s">
        <v>1081</v>
      </c>
      <c r="B1715">
        <v>2013</v>
      </c>
      <c r="C1715" s="1">
        <v>360000</v>
      </c>
      <c r="D1715">
        <v>60000</v>
      </c>
      <c r="E1715" t="s">
        <v>10</v>
      </c>
      <c r="F1715" t="s">
        <v>25</v>
      </c>
      <c r="G1715" t="s">
        <v>12</v>
      </c>
      <c r="H1715" t="s">
        <v>126</v>
      </c>
      <c r="I1715">
        <f t="shared" si="208"/>
        <v>1864</v>
      </c>
      <c r="J1715">
        <f t="shared" si="209"/>
        <v>13</v>
      </c>
      <c r="K1715" t="str">
        <f t="shared" si="210"/>
        <v>budget</v>
      </c>
      <c r="L1715" s="1">
        <f t="shared" si="211"/>
        <v>454096.04238197423</v>
      </c>
      <c r="M1715" cm="1">
        <f t="array" ref="M1715">SUM(COUNTIF(E1715:E5291,{"Petrol","Diesel","CNG","LPG","Electric"}))</f>
        <v>1864</v>
      </c>
      <c r="N1715">
        <f t="shared" si="212"/>
        <v>1864</v>
      </c>
      <c r="O1715" cm="1">
        <f t="array" ref="O1715">SUM(COUNTIF(F1715:F5291,{"Individual","Dealer","Trustmark Dealer"}))</f>
        <v>1864</v>
      </c>
      <c r="P1715">
        <f t="shared" si="213"/>
        <v>1273</v>
      </c>
      <c r="Q1715">
        <f t="shared" si="214"/>
        <v>0.6094420600858369</v>
      </c>
      <c r="R1715" s="16">
        <f t="shared" si="215"/>
        <v>1210884.4412773452</v>
      </c>
    </row>
    <row r="1716" spans="1:18" x14ac:dyDescent="0.3">
      <c r="A1716" t="s">
        <v>277</v>
      </c>
      <c r="B1716">
        <v>2006</v>
      </c>
      <c r="C1716" s="1">
        <v>95000</v>
      </c>
      <c r="D1716">
        <v>90000</v>
      </c>
      <c r="E1716" t="s">
        <v>10</v>
      </c>
      <c r="F1716" t="s">
        <v>25</v>
      </c>
      <c r="G1716" t="s">
        <v>12</v>
      </c>
      <c r="H1716" t="s">
        <v>126</v>
      </c>
      <c r="I1716">
        <f t="shared" si="208"/>
        <v>1863</v>
      </c>
      <c r="J1716">
        <f t="shared" si="209"/>
        <v>20</v>
      </c>
      <c r="K1716" t="str">
        <f t="shared" si="210"/>
        <v>budget</v>
      </c>
      <c r="L1716" s="1">
        <f t="shared" si="211"/>
        <v>454146.55018786906</v>
      </c>
      <c r="M1716" cm="1">
        <f t="array" ref="M1716">SUM(COUNTIF(E1716:E5292,{"Petrol","Diesel","CNG","LPG","Electric"}))</f>
        <v>1863</v>
      </c>
      <c r="N1716">
        <f t="shared" si="212"/>
        <v>1863</v>
      </c>
      <c r="O1716" cm="1">
        <f t="array" ref="O1716">SUM(COUNTIF(F1716:F5292,{"Individual","Dealer","Trustmark Dealer"}))</f>
        <v>1863</v>
      </c>
      <c r="P1716">
        <f t="shared" si="213"/>
        <v>1272</v>
      </c>
      <c r="Q1716">
        <f t="shared" si="214"/>
        <v>0.60976918947933445</v>
      </c>
      <c r="R1716" s="16">
        <f t="shared" si="215"/>
        <v>1210855.8399100748</v>
      </c>
    </row>
    <row r="1717" spans="1:18" x14ac:dyDescent="0.3">
      <c r="A1717" t="s">
        <v>1082</v>
      </c>
      <c r="B1717">
        <v>2007</v>
      </c>
      <c r="C1717" s="1">
        <v>185000</v>
      </c>
      <c r="D1717">
        <v>230000</v>
      </c>
      <c r="E1717" t="s">
        <v>14</v>
      </c>
      <c r="F1717" t="s">
        <v>25</v>
      </c>
      <c r="G1717" t="s">
        <v>12</v>
      </c>
      <c r="H1717" t="s">
        <v>126</v>
      </c>
      <c r="I1717">
        <f t="shared" si="208"/>
        <v>1862</v>
      </c>
      <c r="J1717">
        <f t="shared" si="209"/>
        <v>19</v>
      </c>
      <c r="K1717" t="str">
        <f t="shared" si="210"/>
        <v>budget</v>
      </c>
      <c r="L1717" s="1">
        <f t="shared" si="211"/>
        <v>454339.43233082705</v>
      </c>
      <c r="M1717" cm="1">
        <f t="array" ref="M1717">SUM(COUNTIF(E1717:E5293,{"Petrol","Diesel","CNG","LPG","Electric"}))</f>
        <v>1862</v>
      </c>
      <c r="N1717">
        <f t="shared" si="212"/>
        <v>1862</v>
      </c>
      <c r="O1717" cm="1">
        <f t="array" ref="O1717">SUM(COUNTIF(F1717:F5293,{"Individual","Dealer","Trustmark Dealer"}))</f>
        <v>1862</v>
      </c>
      <c r="P1717">
        <f t="shared" si="213"/>
        <v>1271</v>
      </c>
      <c r="Q1717">
        <f t="shared" si="214"/>
        <v>0.61009667024704617</v>
      </c>
      <c r="R1717" s="16">
        <f t="shared" si="215"/>
        <v>1211122.6039801128</v>
      </c>
    </row>
    <row r="1718" spans="1:18" x14ac:dyDescent="0.3">
      <c r="A1718" t="s">
        <v>543</v>
      </c>
      <c r="B1718">
        <v>2012</v>
      </c>
      <c r="C1718" s="1">
        <v>185000</v>
      </c>
      <c r="D1718">
        <v>40000</v>
      </c>
      <c r="E1718" t="s">
        <v>14</v>
      </c>
      <c r="F1718" t="s">
        <v>25</v>
      </c>
      <c r="G1718" t="s">
        <v>12</v>
      </c>
      <c r="H1718" t="s">
        <v>121</v>
      </c>
      <c r="I1718">
        <f t="shared" si="208"/>
        <v>1861</v>
      </c>
      <c r="J1718">
        <f t="shared" si="209"/>
        <v>14</v>
      </c>
      <c r="K1718" t="str">
        <f t="shared" si="210"/>
        <v>budget</v>
      </c>
      <c r="L1718" s="1">
        <f t="shared" si="211"/>
        <v>454484.16066630842</v>
      </c>
      <c r="M1718" cm="1">
        <f t="array" ref="M1718">SUM(COUNTIF(E1718:E5294,{"Petrol","Diesel","CNG","LPG","Electric"}))</f>
        <v>1861</v>
      </c>
      <c r="N1718">
        <f t="shared" si="212"/>
        <v>1861</v>
      </c>
      <c r="O1718" cm="1">
        <f t="array" ref="O1718">SUM(COUNTIF(F1718:F5294,{"Individual","Dealer","Trustmark Dealer"}))</f>
        <v>1861</v>
      </c>
      <c r="P1718">
        <f t="shared" si="213"/>
        <v>1270</v>
      </c>
      <c r="Q1718">
        <f t="shared" si="214"/>
        <v>0.61042450295540029</v>
      </c>
      <c r="R1718" s="16">
        <f t="shared" si="215"/>
        <v>1211544.7713759716</v>
      </c>
    </row>
    <row r="1719" spans="1:18" x14ac:dyDescent="0.3">
      <c r="A1719" t="s">
        <v>639</v>
      </c>
      <c r="B1719">
        <v>2019</v>
      </c>
      <c r="C1719" s="1">
        <v>300000</v>
      </c>
      <c r="D1719">
        <v>15000</v>
      </c>
      <c r="E1719" t="s">
        <v>10</v>
      </c>
      <c r="F1719" t="s">
        <v>25</v>
      </c>
      <c r="G1719" t="s">
        <v>12</v>
      </c>
      <c r="H1719" t="s">
        <v>121</v>
      </c>
      <c r="I1719">
        <f t="shared" si="208"/>
        <v>1860</v>
      </c>
      <c r="J1719">
        <f t="shared" si="209"/>
        <v>7</v>
      </c>
      <c r="K1719" t="str">
        <f t="shared" si="210"/>
        <v>budget</v>
      </c>
      <c r="L1719" s="1">
        <f t="shared" si="211"/>
        <v>454629.04462365591</v>
      </c>
      <c r="M1719" cm="1">
        <f t="array" ref="M1719">SUM(COUNTIF(E1719:E5295,{"Petrol","Diesel","CNG","LPG","Electric"}))</f>
        <v>1860</v>
      </c>
      <c r="N1719">
        <f t="shared" si="212"/>
        <v>1860</v>
      </c>
      <c r="O1719" cm="1">
        <f t="array" ref="O1719">SUM(COUNTIF(F1719:F5295,{"Individual","Dealer","Trustmark Dealer"}))</f>
        <v>1860</v>
      </c>
      <c r="P1719">
        <f t="shared" si="213"/>
        <v>1269</v>
      </c>
      <c r="Q1719">
        <f t="shared" si="214"/>
        <v>0.61021505376344087</v>
      </c>
      <c r="R1719" s="16">
        <f t="shared" si="215"/>
        <v>1211967.8486153558</v>
      </c>
    </row>
    <row r="1720" spans="1:18" x14ac:dyDescent="0.3">
      <c r="A1720" t="s">
        <v>1083</v>
      </c>
      <c r="B1720">
        <v>2018</v>
      </c>
      <c r="C1720" s="1">
        <v>800000</v>
      </c>
      <c r="D1720">
        <v>40000</v>
      </c>
      <c r="E1720" t="s">
        <v>10</v>
      </c>
      <c r="F1720" t="s">
        <v>25</v>
      </c>
      <c r="G1720" t="s">
        <v>12</v>
      </c>
      <c r="H1720" t="s">
        <v>121</v>
      </c>
      <c r="I1720">
        <f t="shared" si="208"/>
        <v>1859</v>
      </c>
      <c r="J1720">
        <f t="shared" si="209"/>
        <v>8</v>
      </c>
      <c r="K1720" t="str">
        <f t="shared" si="210"/>
        <v>medium</v>
      </c>
      <c r="L1720" s="1">
        <f t="shared" si="211"/>
        <v>454712.22323830018</v>
      </c>
      <c r="M1720" cm="1">
        <f t="array" ref="M1720">SUM(COUNTIF(E1720:E5296,{"Petrol","Diesel","CNG","LPG","Electric"}))</f>
        <v>1859</v>
      </c>
      <c r="N1720">
        <f t="shared" si="212"/>
        <v>1859</v>
      </c>
      <c r="O1720" cm="1">
        <f t="array" ref="O1720">SUM(COUNTIF(F1720:F5296,{"Individual","Dealer","Trustmark Dealer"}))</f>
        <v>1859</v>
      </c>
      <c r="P1720">
        <f t="shared" si="213"/>
        <v>1269</v>
      </c>
      <c r="Q1720">
        <f t="shared" si="214"/>
        <v>0.6100053792361485</v>
      </c>
      <c r="R1720" s="16">
        <f t="shared" si="215"/>
        <v>1212006.4134980501</v>
      </c>
    </row>
    <row r="1721" spans="1:18" x14ac:dyDescent="0.3">
      <c r="A1721" t="s">
        <v>225</v>
      </c>
      <c r="B1721">
        <v>2000</v>
      </c>
      <c r="C1721" s="1">
        <v>60000</v>
      </c>
      <c r="D1721">
        <v>50000</v>
      </c>
      <c r="E1721" t="s">
        <v>10</v>
      </c>
      <c r="F1721" t="s">
        <v>25</v>
      </c>
      <c r="G1721" t="s">
        <v>12</v>
      </c>
      <c r="H1721" t="s">
        <v>121</v>
      </c>
      <c r="I1721">
        <f t="shared" si="208"/>
        <v>1858</v>
      </c>
      <c r="J1721">
        <f t="shared" si="209"/>
        <v>26</v>
      </c>
      <c r="K1721" t="str">
        <f t="shared" si="210"/>
        <v>budget</v>
      </c>
      <c r="L1721" s="1">
        <f t="shared" si="211"/>
        <v>454526.38482238969</v>
      </c>
      <c r="M1721" cm="1">
        <f t="array" ref="M1721">SUM(COUNTIF(E1721:E5297,{"Petrol","Diesel","CNG","LPG","Electric"}))</f>
        <v>1858</v>
      </c>
      <c r="N1721">
        <f t="shared" si="212"/>
        <v>1858</v>
      </c>
      <c r="O1721" cm="1">
        <f t="array" ref="O1721">SUM(COUNTIF(F1721:F5297,{"Individual","Dealer","Trustmark Dealer"}))</f>
        <v>1858</v>
      </c>
      <c r="P1721">
        <f t="shared" si="213"/>
        <v>1269</v>
      </c>
      <c r="Q1721">
        <f t="shared" si="214"/>
        <v>0.60979547900968789</v>
      </c>
      <c r="R1721" s="16">
        <f t="shared" si="215"/>
        <v>1211486.4053413761</v>
      </c>
    </row>
    <row r="1722" spans="1:18" x14ac:dyDescent="0.3">
      <c r="A1722" t="s">
        <v>1084</v>
      </c>
      <c r="B1722">
        <v>2010</v>
      </c>
      <c r="C1722" s="1">
        <v>80000</v>
      </c>
      <c r="D1722">
        <v>50000</v>
      </c>
      <c r="E1722" t="s">
        <v>10</v>
      </c>
      <c r="F1722" t="s">
        <v>25</v>
      </c>
      <c r="G1722" t="s">
        <v>12</v>
      </c>
      <c r="H1722" t="s">
        <v>126</v>
      </c>
      <c r="I1722">
        <f t="shared" si="208"/>
        <v>1857</v>
      </c>
      <c r="J1722">
        <f t="shared" si="209"/>
        <v>16</v>
      </c>
      <c r="K1722" t="str">
        <f t="shared" si="210"/>
        <v>budget</v>
      </c>
      <c r="L1722" s="1">
        <f t="shared" si="211"/>
        <v>454738.83844911144</v>
      </c>
      <c r="M1722" cm="1">
        <f t="array" ref="M1722">SUM(COUNTIF(E1722:E5298,{"Petrol","Diesel","CNG","LPG","Electric"}))</f>
        <v>1857</v>
      </c>
      <c r="N1722">
        <f t="shared" si="212"/>
        <v>1857</v>
      </c>
      <c r="O1722" cm="1">
        <f t="array" ref="O1722">SUM(COUNTIF(F1722:F5298,{"Individual","Dealer","Trustmark Dealer"}))</f>
        <v>1857</v>
      </c>
      <c r="P1722">
        <f t="shared" si="213"/>
        <v>1268</v>
      </c>
      <c r="Q1722">
        <f t="shared" si="214"/>
        <v>0.60958535271943992</v>
      </c>
      <c r="R1722" s="16">
        <f t="shared" si="215"/>
        <v>1211792.9743476624</v>
      </c>
    </row>
    <row r="1723" spans="1:18" x14ac:dyDescent="0.3">
      <c r="A1723" t="s">
        <v>865</v>
      </c>
      <c r="B1723">
        <v>2018</v>
      </c>
      <c r="C1723" s="1">
        <v>500000</v>
      </c>
      <c r="D1723">
        <v>8000</v>
      </c>
      <c r="E1723" t="s">
        <v>10</v>
      </c>
      <c r="F1723" t="s">
        <v>25</v>
      </c>
      <c r="G1723" t="s">
        <v>12</v>
      </c>
      <c r="H1723" t="s">
        <v>121</v>
      </c>
      <c r="I1723">
        <f t="shared" si="208"/>
        <v>1856</v>
      </c>
      <c r="J1723">
        <f t="shared" si="209"/>
        <v>8</v>
      </c>
      <c r="K1723" t="str">
        <f t="shared" si="210"/>
        <v>budget</v>
      </c>
      <c r="L1723" s="1">
        <f t="shared" si="211"/>
        <v>454940.74515086209</v>
      </c>
      <c r="M1723" cm="1">
        <f t="array" ref="M1723">SUM(COUNTIF(E1723:E5299,{"Petrol","Diesel","CNG","LPG","Electric"}))</f>
        <v>1856</v>
      </c>
      <c r="N1723">
        <f t="shared" si="212"/>
        <v>1856</v>
      </c>
      <c r="O1723" cm="1">
        <f t="array" ref="O1723">SUM(COUNTIF(F1723:F5299,{"Individual","Dealer","Trustmark Dealer"}))</f>
        <v>1856</v>
      </c>
      <c r="P1723">
        <f t="shared" si="213"/>
        <v>1267</v>
      </c>
      <c r="Q1723">
        <f t="shared" si="214"/>
        <v>0.60991379310344829</v>
      </c>
      <c r="R1723" s="16">
        <f t="shared" si="215"/>
        <v>1212077.8335420929</v>
      </c>
    </row>
    <row r="1724" spans="1:18" x14ac:dyDescent="0.3">
      <c r="A1724" t="s">
        <v>241</v>
      </c>
      <c r="B1724">
        <v>2013</v>
      </c>
      <c r="C1724" s="1">
        <v>250000</v>
      </c>
      <c r="D1724">
        <v>35000</v>
      </c>
      <c r="E1724" t="s">
        <v>10</v>
      </c>
      <c r="F1724" t="s">
        <v>25</v>
      </c>
      <c r="G1724" t="s">
        <v>12</v>
      </c>
      <c r="H1724" t="s">
        <v>121</v>
      </c>
      <c r="I1724">
        <f t="shared" si="208"/>
        <v>1855</v>
      </c>
      <c r="J1724">
        <f t="shared" si="209"/>
        <v>13</v>
      </c>
      <c r="K1724" t="str">
        <f t="shared" si="210"/>
        <v>budget</v>
      </c>
      <c r="L1724" s="1">
        <f t="shared" si="211"/>
        <v>454916.45444743935</v>
      </c>
      <c r="M1724" cm="1">
        <f t="array" ref="M1724">SUM(COUNTIF(E1724:E5300,{"Petrol","Diesel","CNG","LPG","Electric"}))</f>
        <v>1855</v>
      </c>
      <c r="N1724">
        <f t="shared" si="212"/>
        <v>1855</v>
      </c>
      <c r="O1724" cm="1">
        <f t="array" ref="O1724">SUM(COUNTIF(F1724:F5300,{"Individual","Dealer","Trustmark Dealer"}))</f>
        <v>1855</v>
      </c>
      <c r="P1724">
        <f t="shared" si="213"/>
        <v>1267</v>
      </c>
      <c r="Q1724">
        <f t="shared" si="214"/>
        <v>0.60970350404312668</v>
      </c>
      <c r="R1724" s="16">
        <f t="shared" si="215"/>
        <v>1211892.4794163315</v>
      </c>
    </row>
    <row r="1725" spans="1:18" x14ac:dyDescent="0.3">
      <c r="A1725" t="s">
        <v>436</v>
      </c>
      <c r="B1725">
        <v>2010</v>
      </c>
      <c r="C1725" s="1">
        <v>250000</v>
      </c>
      <c r="D1725">
        <v>80000</v>
      </c>
      <c r="E1725" t="s">
        <v>14</v>
      </c>
      <c r="F1725" t="s">
        <v>25</v>
      </c>
      <c r="G1725" t="s">
        <v>12</v>
      </c>
      <c r="H1725" t="s">
        <v>121</v>
      </c>
      <c r="I1725">
        <f t="shared" si="208"/>
        <v>1854</v>
      </c>
      <c r="J1725">
        <f t="shared" si="209"/>
        <v>16</v>
      </c>
      <c r="K1725" t="str">
        <f t="shared" si="210"/>
        <v>budget</v>
      </c>
      <c r="L1725" s="1">
        <f t="shared" si="211"/>
        <v>455026.98112189857</v>
      </c>
      <c r="M1725" cm="1">
        <f t="array" ref="M1725">SUM(COUNTIF(E1725:E5301,{"Petrol","Diesel","CNG","LPG","Electric"}))</f>
        <v>1854</v>
      </c>
      <c r="N1725">
        <f t="shared" si="212"/>
        <v>1854</v>
      </c>
      <c r="O1725" cm="1">
        <f t="array" ref="O1725">SUM(COUNTIF(F1725:F5301,{"Individual","Dealer","Trustmark Dealer"}))</f>
        <v>1854</v>
      </c>
      <c r="P1725">
        <f t="shared" si="213"/>
        <v>1266</v>
      </c>
      <c r="Q1725">
        <f t="shared" si="214"/>
        <v>0.60949298813376485</v>
      </c>
      <c r="R1725" s="16">
        <f t="shared" si="215"/>
        <v>1211987.2928458434</v>
      </c>
    </row>
    <row r="1726" spans="1:18" x14ac:dyDescent="0.3">
      <c r="A1726" t="s">
        <v>473</v>
      </c>
      <c r="B1726">
        <v>2005</v>
      </c>
      <c r="C1726" s="1">
        <v>125000</v>
      </c>
      <c r="D1726">
        <v>50000</v>
      </c>
      <c r="E1726" t="s">
        <v>10</v>
      </c>
      <c r="F1726" t="s">
        <v>25</v>
      </c>
      <c r="G1726" t="s">
        <v>12</v>
      </c>
      <c r="H1726" t="s">
        <v>126</v>
      </c>
      <c r="I1726">
        <f t="shared" si="208"/>
        <v>1853</v>
      </c>
      <c r="J1726">
        <f t="shared" si="209"/>
        <v>21</v>
      </c>
      <c r="K1726" t="str">
        <f t="shared" si="210"/>
        <v>budget</v>
      </c>
      <c r="L1726" s="1">
        <f t="shared" si="211"/>
        <v>455137.62709120347</v>
      </c>
      <c r="M1726" cm="1">
        <f t="array" ref="M1726">SUM(COUNTIF(E1726:E5302,{"Petrol","Diesel","CNG","LPG","Electric"}))</f>
        <v>1853</v>
      </c>
      <c r="N1726">
        <f t="shared" si="212"/>
        <v>1853</v>
      </c>
      <c r="O1726" cm="1">
        <f t="array" ref="O1726">SUM(COUNTIF(F1726:F5302,{"Individual","Dealer","Trustmark Dealer"}))</f>
        <v>1853</v>
      </c>
      <c r="P1726">
        <f t="shared" si="213"/>
        <v>1265</v>
      </c>
      <c r="Q1726">
        <f t="shared" si="214"/>
        <v>0.60928224500809502</v>
      </c>
      <c r="R1726" s="16">
        <f t="shared" si="215"/>
        <v>1212341.164210879</v>
      </c>
    </row>
    <row r="1727" spans="1:18" x14ac:dyDescent="0.3">
      <c r="A1727" t="s">
        <v>1085</v>
      </c>
      <c r="B1727">
        <v>2002</v>
      </c>
      <c r="C1727" s="1">
        <v>100000</v>
      </c>
      <c r="D1727">
        <v>80000</v>
      </c>
      <c r="E1727" t="s">
        <v>10</v>
      </c>
      <c r="F1727" t="s">
        <v>25</v>
      </c>
      <c r="G1727" t="s">
        <v>12</v>
      </c>
      <c r="H1727" t="s">
        <v>151</v>
      </c>
      <c r="I1727">
        <f t="shared" si="208"/>
        <v>1852</v>
      </c>
      <c r="J1727">
        <f t="shared" si="209"/>
        <v>24</v>
      </c>
      <c r="K1727" t="str">
        <f t="shared" si="210"/>
        <v>budget</v>
      </c>
      <c r="L1727" s="1">
        <f t="shared" si="211"/>
        <v>455315.88714902807</v>
      </c>
      <c r="M1727" cm="1">
        <f t="array" ref="M1727">SUM(COUNTIF(E1727:E5303,{"Petrol","Diesel","CNG","LPG","Electric"}))</f>
        <v>1852</v>
      </c>
      <c r="N1727">
        <f t="shared" si="212"/>
        <v>1852</v>
      </c>
      <c r="O1727" cm="1">
        <f t="array" ref="O1727">SUM(COUNTIF(F1727:F5303,{"Individual","Dealer","Trustmark Dealer"}))</f>
        <v>1852</v>
      </c>
      <c r="P1727">
        <f t="shared" si="213"/>
        <v>1264</v>
      </c>
      <c r="Q1727">
        <f t="shared" si="214"/>
        <v>0.60961123110151183</v>
      </c>
      <c r="R1727" s="16">
        <f t="shared" si="215"/>
        <v>1212576.6401424797</v>
      </c>
    </row>
    <row r="1728" spans="1:18" x14ac:dyDescent="0.3">
      <c r="A1728" t="s">
        <v>694</v>
      </c>
      <c r="B1728">
        <v>2010</v>
      </c>
      <c r="C1728" s="1">
        <v>480000</v>
      </c>
      <c r="D1728">
        <v>90000</v>
      </c>
      <c r="E1728" t="s">
        <v>14</v>
      </c>
      <c r="F1728" t="s">
        <v>25</v>
      </c>
      <c r="G1728" t="s">
        <v>12</v>
      </c>
      <c r="H1728" t="s">
        <v>121</v>
      </c>
      <c r="I1728">
        <f t="shared" si="208"/>
        <v>1851</v>
      </c>
      <c r="J1728">
        <f t="shared" si="209"/>
        <v>16</v>
      </c>
      <c r="K1728" t="str">
        <f t="shared" si="210"/>
        <v>budget</v>
      </c>
      <c r="L1728" s="1">
        <f t="shared" si="211"/>
        <v>455507.84602917341</v>
      </c>
      <c r="M1728" cm="1">
        <f t="array" ref="M1728">SUM(COUNTIF(E1728:E5304,{"Petrol","Diesel","CNG","LPG","Electric"}))</f>
        <v>1851</v>
      </c>
      <c r="N1728">
        <f t="shared" si="212"/>
        <v>1851</v>
      </c>
      <c r="O1728" cm="1">
        <f t="array" ref="O1728">SUM(COUNTIF(F1728:F5304,{"Individual","Dealer","Trustmark Dealer"}))</f>
        <v>1851</v>
      </c>
      <c r="P1728">
        <f t="shared" si="213"/>
        <v>1263</v>
      </c>
      <c r="Q1728">
        <f t="shared" si="214"/>
        <v>0.60994057266342516</v>
      </c>
      <c r="R1728" s="16">
        <f t="shared" si="215"/>
        <v>1212840.7673135214</v>
      </c>
    </row>
    <row r="1729" spans="1:18" x14ac:dyDescent="0.3">
      <c r="A1729" t="s">
        <v>637</v>
      </c>
      <c r="B1729">
        <v>2018</v>
      </c>
      <c r="C1729" s="1">
        <v>320000</v>
      </c>
      <c r="D1729">
        <v>30000</v>
      </c>
      <c r="E1729" t="s">
        <v>10</v>
      </c>
      <c r="F1729" t="s">
        <v>25</v>
      </c>
      <c r="G1729" t="s">
        <v>12</v>
      </c>
      <c r="H1729" t="s">
        <v>126</v>
      </c>
      <c r="I1729">
        <f t="shared" si="208"/>
        <v>1850</v>
      </c>
      <c r="J1729">
        <f t="shared" si="209"/>
        <v>8</v>
      </c>
      <c r="K1729" t="str">
        <f t="shared" si="210"/>
        <v>budget</v>
      </c>
      <c r="L1729" s="1">
        <f t="shared" si="211"/>
        <v>455494.607027027</v>
      </c>
      <c r="M1729" cm="1">
        <f t="array" ref="M1729">SUM(COUNTIF(E1729:E5305,{"Petrol","Diesel","CNG","LPG","Electric"}))</f>
        <v>1850</v>
      </c>
      <c r="N1729">
        <f t="shared" si="212"/>
        <v>1850</v>
      </c>
      <c r="O1729" cm="1">
        <f t="array" ref="O1729">SUM(COUNTIF(F1729:F5305,{"Individual","Dealer","Trustmark Dealer"}))</f>
        <v>1850</v>
      </c>
      <c r="P1729">
        <f t="shared" si="213"/>
        <v>1262</v>
      </c>
      <c r="Q1729">
        <f t="shared" si="214"/>
        <v>0.60972972972972972</v>
      </c>
      <c r="R1729" s="16">
        <f t="shared" si="215"/>
        <v>1212947.0228499717</v>
      </c>
    </row>
    <row r="1730" spans="1:18" x14ac:dyDescent="0.3">
      <c r="A1730" t="s">
        <v>374</v>
      </c>
      <c r="B1730">
        <v>2010</v>
      </c>
      <c r="C1730" s="1">
        <v>130000</v>
      </c>
      <c r="D1730">
        <v>70000</v>
      </c>
      <c r="E1730" t="s">
        <v>10</v>
      </c>
      <c r="F1730" t="s">
        <v>25</v>
      </c>
      <c r="G1730" t="s">
        <v>12</v>
      </c>
      <c r="H1730" t="s">
        <v>126</v>
      </c>
      <c r="I1730">
        <f t="shared" ref="I1730:I1793" si="216">COUNTA(A1730:A5306)</f>
        <v>1849</v>
      </c>
      <c r="J1730">
        <f t="shared" ref="J1730:J1793" si="217">2026-B1730</f>
        <v>16</v>
      </c>
      <c r="K1730" t="str">
        <f t="shared" ref="K1730:K1793" si="218">IF(C1730&lt;=500000,"budget",IF(C1730&lt;=1000000,"medium","premimum"))</f>
        <v>budget</v>
      </c>
      <c r="L1730" s="1">
        <f t="shared" ref="L1730:L1793" si="219">AVERAGE(C1730:C5306)</f>
        <v>455567.88696592755</v>
      </c>
      <c r="M1730" cm="1">
        <f t="array" ref="M1730">SUM(COUNTIF(E1730:E5306,{"Petrol","Diesel","CNG","LPG","Electric"}))</f>
        <v>1849</v>
      </c>
      <c r="N1730">
        <f t="shared" ref="N1730:N1793" si="220">COUNTIF(G1730:G5306,"Automatic")
 +COUNTIF(G1730:G5306,"Manual")</f>
        <v>1849</v>
      </c>
      <c r="O1730" cm="1">
        <f t="array" ref="O1730">SUM(COUNTIF(F1730:F5306,{"Individual","Dealer","Trustmark Dealer"}))</f>
        <v>1849</v>
      </c>
      <c r="P1730">
        <f t="shared" ref="P1730:P1793" si="221">COUNTIF(J1730:J5306,"&gt;10")</f>
        <v>1262</v>
      </c>
      <c r="Q1730">
        <f t="shared" ref="Q1730:Q1793" si="222">COUNTIF(H1730:H5306,"First Owner")/COUNTA(H1730:H5306)</f>
        <v>0.61005949161709028</v>
      </c>
      <c r="R1730" s="16">
        <f t="shared" ref="R1730:R1793" si="223">AVERAGEIF(E1730:E5306,"Petrol",C1730:C5306) + AVERAGEIF(E1730:E5306,"Diesel",C1730:C5306) + AVERAGEIF(E1730:E5306,"CNG",C1730:C5306)</f>
        <v>1212963.9971542817</v>
      </c>
    </row>
    <row r="1731" spans="1:18" x14ac:dyDescent="0.3">
      <c r="A1731" t="s">
        <v>172</v>
      </c>
      <c r="B1731">
        <v>2006</v>
      </c>
      <c r="C1731" s="1">
        <v>57000</v>
      </c>
      <c r="D1731">
        <v>80000</v>
      </c>
      <c r="E1731" t="s">
        <v>14</v>
      </c>
      <c r="F1731" t="s">
        <v>25</v>
      </c>
      <c r="G1731" t="s">
        <v>12</v>
      </c>
      <c r="H1731" t="s">
        <v>126</v>
      </c>
      <c r="I1731">
        <f t="shared" si="216"/>
        <v>1848</v>
      </c>
      <c r="J1731">
        <f t="shared" si="217"/>
        <v>20</v>
      </c>
      <c r="K1731" t="str">
        <f t="shared" si="218"/>
        <v>budget</v>
      </c>
      <c r="L1731" s="1">
        <f t="shared" si="219"/>
        <v>455744.06006493507</v>
      </c>
      <c r="M1731" cm="1">
        <f t="array" ref="M1731">SUM(COUNTIF(E1731:E5307,{"Petrol","Diesel","CNG","LPG","Electric"}))</f>
        <v>1848</v>
      </c>
      <c r="N1731">
        <f t="shared" si="220"/>
        <v>1848</v>
      </c>
      <c r="O1731" cm="1">
        <f t="array" ref="O1731">SUM(COUNTIF(F1731:F5307,{"Individual","Dealer","Trustmark Dealer"}))</f>
        <v>1848</v>
      </c>
      <c r="P1731">
        <f t="shared" si="221"/>
        <v>1261</v>
      </c>
      <c r="Q1731">
        <f t="shared" si="222"/>
        <v>0.61038961038961037</v>
      </c>
      <c r="R1731" s="16">
        <f t="shared" si="223"/>
        <v>1213195.2149181277</v>
      </c>
    </row>
    <row r="1732" spans="1:18" x14ac:dyDescent="0.3">
      <c r="A1732" t="s">
        <v>425</v>
      </c>
      <c r="B1732">
        <v>2005</v>
      </c>
      <c r="C1732" s="1">
        <v>75000</v>
      </c>
      <c r="D1732">
        <v>60000</v>
      </c>
      <c r="E1732" t="s">
        <v>10</v>
      </c>
      <c r="F1732" t="s">
        <v>25</v>
      </c>
      <c r="G1732" t="s">
        <v>12</v>
      </c>
      <c r="H1732" t="s">
        <v>121</v>
      </c>
      <c r="I1732">
        <f t="shared" si="216"/>
        <v>1847</v>
      </c>
      <c r="J1732">
        <f t="shared" si="217"/>
        <v>21</v>
      </c>
      <c r="K1732" t="str">
        <f t="shared" si="218"/>
        <v>budget</v>
      </c>
      <c r="L1732" s="1">
        <f t="shared" si="219"/>
        <v>455959.94748240389</v>
      </c>
      <c r="M1732" cm="1">
        <f t="array" ref="M1732">SUM(COUNTIF(E1732:E5308,{"Petrol","Diesel","CNG","LPG","Electric"}))</f>
        <v>1847</v>
      </c>
      <c r="N1732">
        <f t="shared" si="220"/>
        <v>1847</v>
      </c>
      <c r="O1732" cm="1">
        <f t="array" ref="O1732">SUM(COUNTIF(F1732:F5308,{"Individual","Dealer","Trustmark Dealer"}))</f>
        <v>1847</v>
      </c>
      <c r="P1732">
        <f t="shared" si="221"/>
        <v>1260</v>
      </c>
      <c r="Q1732">
        <f t="shared" si="222"/>
        <v>0.61072008662696264</v>
      </c>
      <c r="R1732" s="16">
        <f t="shared" si="223"/>
        <v>1213758.9974935758</v>
      </c>
    </row>
    <row r="1733" spans="1:18" x14ac:dyDescent="0.3">
      <c r="A1733" t="s">
        <v>891</v>
      </c>
      <c r="B1733">
        <v>2003</v>
      </c>
      <c r="C1733" s="1">
        <v>60000</v>
      </c>
      <c r="D1733">
        <v>35000</v>
      </c>
      <c r="E1733" t="s">
        <v>10</v>
      </c>
      <c r="F1733" t="s">
        <v>25</v>
      </c>
      <c r="G1733" t="s">
        <v>12</v>
      </c>
      <c r="H1733" t="s">
        <v>121</v>
      </c>
      <c r="I1733">
        <f t="shared" si="216"/>
        <v>1846</v>
      </c>
      <c r="J1733">
        <f t="shared" si="217"/>
        <v>23</v>
      </c>
      <c r="K1733" t="str">
        <f t="shared" si="218"/>
        <v>budget</v>
      </c>
      <c r="L1733" s="1">
        <f t="shared" si="219"/>
        <v>456166.31798483204</v>
      </c>
      <c r="M1733" cm="1">
        <f t="array" ref="M1733">SUM(COUNTIF(E1733:E5309,{"Petrol","Diesel","CNG","LPG","Electric"}))</f>
        <v>1846</v>
      </c>
      <c r="N1733">
        <f t="shared" si="220"/>
        <v>1846</v>
      </c>
      <c r="O1733" cm="1">
        <f t="array" ref="O1733">SUM(COUNTIF(F1733:F5309,{"Individual","Dealer","Trustmark Dealer"}))</f>
        <v>1846</v>
      </c>
      <c r="P1733">
        <f t="shared" si="221"/>
        <v>1259</v>
      </c>
      <c r="Q1733">
        <f t="shared" si="222"/>
        <v>0.61050920910075834</v>
      </c>
      <c r="R1733" s="16">
        <f t="shared" si="223"/>
        <v>1214052.8139431193</v>
      </c>
    </row>
    <row r="1734" spans="1:18" x14ac:dyDescent="0.3">
      <c r="A1734" t="s">
        <v>316</v>
      </c>
      <c r="B1734">
        <v>2008</v>
      </c>
      <c r="C1734" s="1">
        <v>125000</v>
      </c>
      <c r="D1734">
        <v>70000</v>
      </c>
      <c r="E1734" t="s">
        <v>10</v>
      </c>
      <c r="F1734" t="s">
        <v>25</v>
      </c>
      <c r="G1734" t="s">
        <v>12</v>
      </c>
      <c r="H1734" t="s">
        <v>121</v>
      </c>
      <c r="I1734">
        <f t="shared" si="216"/>
        <v>1845</v>
      </c>
      <c r="J1734">
        <f t="shared" si="217"/>
        <v>18</v>
      </c>
      <c r="K1734" t="str">
        <f t="shared" si="218"/>
        <v>budget</v>
      </c>
      <c r="L1734" s="1">
        <f t="shared" si="219"/>
        <v>456381.04227642278</v>
      </c>
      <c r="M1734" cm="1">
        <f t="array" ref="M1734">SUM(COUNTIF(E1734:E5310,{"Petrol","Diesel","CNG","LPG","Electric"}))</f>
        <v>1845</v>
      </c>
      <c r="N1734">
        <f t="shared" si="220"/>
        <v>1845</v>
      </c>
      <c r="O1734" cm="1">
        <f t="array" ref="O1734">SUM(COUNTIF(F1734:F5310,{"Individual","Dealer","Trustmark Dealer"}))</f>
        <v>1845</v>
      </c>
      <c r="P1734">
        <f t="shared" si="221"/>
        <v>1258</v>
      </c>
      <c r="Q1734">
        <f t="shared" si="222"/>
        <v>0.61029810298102982</v>
      </c>
      <c r="R1734" s="16">
        <f t="shared" si="223"/>
        <v>1214364.2435371813</v>
      </c>
    </row>
    <row r="1735" spans="1:18" x14ac:dyDescent="0.3">
      <c r="A1735" t="s">
        <v>1086</v>
      </c>
      <c r="B1735">
        <v>2004</v>
      </c>
      <c r="C1735" s="1">
        <v>105000</v>
      </c>
      <c r="D1735">
        <v>100000</v>
      </c>
      <c r="E1735" t="s">
        <v>10</v>
      </c>
      <c r="F1735" t="s">
        <v>25</v>
      </c>
      <c r="G1735" t="s">
        <v>12</v>
      </c>
      <c r="H1735" t="s">
        <v>154</v>
      </c>
      <c r="I1735">
        <f t="shared" si="216"/>
        <v>1844</v>
      </c>
      <c r="J1735">
        <f t="shared" si="217"/>
        <v>22</v>
      </c>
      <c r="K1735" t="str">
        <f t="shared" si="218"/>
        <v>budget</v>
      </c>
      <c r="L1735" s="1">
        <f t="shared" si="219"/>
        <v>456560.75</v>
      </c>
      <c r="M1735" cm="1">
        <f t="array" ref="M1735">SUM(COUNTIF(E1735:E5311,{"Petrol","Diesel","CNG","LPG","Electric"}))</f>
        <v>1844</v>
      </c>
      <c r="N1735">
        <f t="shared" si="220"/>
        <v>1844</v>
      </c>
      <c r="O1735" cm="1">
        <f t="array" ref="O1735">SUM(COUNTIF(F1735:F5311,{"Individual","Dealer","Trustmark Dealer"}))</f>
        <v>1844</v>
      </c>
      <c r="P1735">
        <f t="shared" si="221"/>
        <v>1257</v>
      </c>
      <c r="Q1735">
        <f t="shared" si="222"/>
        <v>0.61008676789587857</v>
      </c>
      <c r="R1735" s="16">
        <f t="shared" si="223"/>
        <v>1214602.8483113204</v>
      </c>
    </row>
    <row r="1736" spans="1:18" x14ac:dyDescent="0.3">
      <c r="A1736" t="s">
        <v>1055</v>
      </c>
      <c r="B1736">
        <v>2008</v>
      </c>
      <c r="C1736" s="1">
        <v>125000</v>
      </c>
      <c r="D1736">
        <v>152000</v>
      </c>
      <c r="E1736" t="s">
        <v>257</v>
      </c>
      <c r="F1736" t="s">
        <v>25</v>
      </c>
      <c r="G1736" t="s">
        <v>12</v>
      </c>
      <c r="H1736" t="s">
        <v>126</v>
      </c>
      <c r="I1736">
        <f t="shared" si="216"/>
        <v>1843</v>
      </c>
      <c r="J1736">
        <f t="shared" si="217"/>
        <v>18</v>
      </c>
      <c r="K1736" t="str">
        <f t="shared" si="218"/>
        <v>budget</v>
      </c>
      <c r="L1736" s="1">
        <f t="shared" si="219"/>
        <v>456751.5046120456</v>
      </c>
      <c r="M1736" cm="1">
        <f t="array" ref="M1736">SUM(COUNTIF(E1736:E5312,{"Petrol","Diesel","CNG","LPG","Electric"}))</f>
        <v>1843</v>
      </c>
      <c r="N1736">
        <f t="shared" si="220"/>
        <v>1843</v>
      </c>
      <c r="O1736" cm="1">
        <f t="array" ref="O1736">SUM(COUNTIF(F1736:F5312,{"Individual","Dealer","Trustmark Dealer"}))</f>
        <v>1843</v>
      </c>
      <c r="P1736">
        <f t="shared" si="221"/>
        <v>1256</v>
      </c>
      <c r="Q1736">
        <f t="shared" si="222"/>
        <v>0.61041779706999455</v>
      </c>
      <c r="R1736" s="16">
        <f t="shared" si="223"/>
        <v>1214864.6435832491</v>
      </c>
    </row>
    <row r="1737" spans="1:18" x14ac:dyDescent="0.3">
      <c r="A1737" t="s">
        <v>612</v>
      </c>
      <c r="B1737">
        <v>1998</v>
      </c>
      <c r="C1737" s="1">
        <v>69000</v>
      </c>
      <c r="D1737">
        <v>70000</v>
      </c>
      <c r="E1737" t="s">
        <v>10</v>
      </c>
      <c r="F1737" t="s">
        <v>25</v>
      </c>
      <c r="G1737" t="s">
        <v>12</v>
      </c>
      <c r="H1737" t="s">
        <v>126</v>
      </c>
      <c r="I1737">
        <f t="shared" si="216"/>
        <v>1842</v>
      </c>
      <c r="J1737">
        <f t="shared" si="217"/>
        <v>28</v>
      </c>
      <c r="K1737" t="str">
        <f t="shared" si="218"/>
        <v>budget</v>
      </c>
      <c r="L1737" s="1">
        <f t="shared" si="219"/>
        <v>456931.60857763299</v>
      </c>
      <c r="M1737" cm="1">
        <f t="array" ref="M1737">SUM(COUNTIF(E1737:E5313,{"Petrol","Diesel","CNG","LPG","Electric"}))</f>
        <v>1842</v>
      </c>
      <c r="N1737">
        <f t="shared" si="220"/>
        <v>1842</v>
      </c>
      <c r="O1737" cm="1">
        <f t="array" ref="O1737">SUM(COUNTIF(F1737:F5313,{"Individual","Dealer","Trustmark Dealer"}))</f>
        <v>1842</v>
      </c>
      <c r="P1737">
        <f t="shared" si="221"/>
        <v>1255</v>
      </c>
      <c r="Q1737">
        <f t="shared" si="222"/>
        <v>0.61074918566775249</v>
      </c>
      <c r="R1737" s="16">
        <f t="shared" si="223"/>
        <v>1214864.6435832491</v>
      </c>
    </row>
    <row r="1738" spans="1:18" x14ac:dyDescent="0.3">
      <c r="A1738" t="s">
        <v>717</v>
      </c>
      <c r="B1738">
        <v>2012</v>
      </c>
      <c r="C1738" s="1">
        <v>130000</v>
      </c>
      <c r="D1738">
        <v>90000</v>
      </c>
      <c r="E1738" t="s">
        <v>14</v>
      </c>
      <c r="F1738" t="s">
        <v>25</v>
      </c>
      <c r="G1738" t="s">
        <v>12</v>
      </c>
      <c r="H1738" t="s">
        <v>126</v>
      </c>
      <c r="I1738">
        <f t="shared" si="216"/>
        <v>1841</v>
      </c>
      <c r="J1738">
        <f t="shared" si="217"/>
        <v>14</v>
      </c>
      <c r="K1738" t="str">
        <f t="shared" si="218"/>
        <v>budget</v>
      </c>
      <c r="L1738" s="1">
        <f t="shared" si="219"/>
        <v>457142.32645301468</v>
      </c>
      <c r="M1738" cm="1">
        <f t="array" ref="M1738">SUM(COUNTIF(E1738:E5314,{"Petrol","Diesel","CNG","LPG","Electric"}))</f>
        <v>1841</v>
      </c>
      <c r="N1738">
        <f t="shared" si="220"/>
        <v>1841</v>
      </c>
      <c r="O1738" cm="1">
        <f t="array" ref="O1738">SUM(COUNTIF(F1738:F5314,{"Individual","Dealer","Trustmark Dealer"}))</f>
        <v>1841</v>
      </c>
      <c r="P1738">
        <f t="shared" si="221"/>
        <v>1254</v>
      </c>
      <c r="Q1738">
        <f t="shared" si="222"/>
        <v>0.61108093427485066</v>
      </c>
      <c r="R1738" s="16">
        <f t="shared" si="223"/>
        <v>1215167.8488217809</v>
      </c>
    </row>
    <row r="1739" spans="1:18" x14ac:dyDescent="0.3">
      <c r="A1739" t="s">
        <v>1014</v>
      </c>
      <c r="B1739">
        <v>2019</v>
      </c>
      <c r="C1739" s="1">
        <v>630000</v>
      </c>
      <c r="D1739">
        <v>40000</v>
      </c>
      <c r="E1739" t="s">
        <v>10</v>
      </c>
      <c r="F1739" t="s">
        <v>25</v>
      </c>
      <c r="G1739" t="s">
        <v>12</v>
      </c>
      <c r="H1739" t="s">
        <v>121</v>
      </c>
      <c r="I1739">
        <f t="shared" si="216"/>
        <v>1840</v>
      </c>
      <c r="J1739">
        <f t="shared" si="217"/>
        <v>7</v>
      </c>
      <c r="K1739" t="str">
        <f t="shared" si="218"/>
        <v>medium</v>
      </c>
      <c r="L1739" s="1">
        <f t="shared" si="219"/>
        <v>457320.12119565217</v>
      </c>
      <c r="M1739" cm="1">
        <f t="array" ref="M1739">SUM(COUNTIF(E1739:E5315,{"Petrol","Diesel","CNG","LPG","Electric"}))</f>
        <v>1840</v>
      </c>
      <c r="N1739">
        <f t="shared" si="220"/>
        <v>1840</v>
      </c>
      <c r="O1739" cm="1">
        <f t="array" ref="O1739">SUM(COUNTIF(F1739:F5315,{"Individual","Dealer","Trustmark Dealer"}))</f>
        <v>1840</v>
      </c>
      <c r="P1739">
        <f t="shared" si="221"/>
        <v>1253</v>
      </c>
      <c r="Q1739">
        <f t="shared" si="222"/>
        <v>0.61141304347826086</v>
      </c>
      <c r="R1739" s="16">
        <f t="shared" si="223"/>
        <v>1215653.8473768295</v>
      </c>
    </row>
    <row r="1740" spans="1:18" x14ac:dyDescent="0.3">
      <c r="A1740" t="s">
        <v>1087</v>
      </c>
      <c r="B1740">
        <v>2016</v>
      </c>
      <c r="C1740" s="1">
        <v>330000</v>
      </c>
      <c r="D1740">
        <v>50000</v>
      </c>
      <c r="E1740" t="s">
        <v>10</v>
      </c>
      <c r="F1740" t="s">
        <v>25</v>
      </c>
      <c r="G1740" t="s">
        <v>12</v>
      </c>
      <c r="H1740" t="s">
        <v>126</v>
      </c>
      <c r="I1740">
        <f t="shared" si="216"/>
        <v>1839</v>
      </c>
      <c r="J1740">
        <f t="shared" si="217"/>
        <v>10</v>
      </c>
      <c r="K1740" t="str">
        <f t="shared" si="218"/>
        <v>budget</v>
      </c>
      <c r="L1740" s="1">
        <f t="shared" si="219"/>
        <v>457226.22240348015</v>
      </c>
      <c r="M1740" cm="1">
        <f t="array" ref="M1740">SUM(COUNTIF(E1740:E5316,{"Petrol","Diesel","CNG","LPG","Electric"}))</f>
        <v>1839</v>
      </c>
      <c r="N1740">
        <f t="shared" si="220"/>
        <v>1839</v>
      </c>
      <c r="O1740" cm="1">
        <f t="array" ref="O1740">SUM(COUNTIF(F1740:F5316,{"Individual","Dealer","Trustmark Dealer"}))</f>
        <v>1839</v>
      </c>
      <c r="P1740">
        <f t="shared" si="221"/>
        <v>1253</v>
      </c>
      <c r="Q1740">
        <f t="shared" si="222"/>
        <v>0.61120174007612837</v>
      </c>
      <c r="R1740" s="16">
        <f t="shared" si="223"/>
        <v>1215320.9645455282</v>
      </c>
    </row>
    <row r="1741" spans="1:18" x14ac:dyDescent="0.3">
      <c r="A1741" t="s">
        <v>159</v>
      </c>
      <c r="B1741">
        <v>2014</v>
      </c>
      <c r="C1741" s="1">
        <v>340000</v>
      </c>
      <c r="D1741">
        <v>15000</v>
      </c>
      <c r="E1741" t="s">
        <v>10</v>
      </c>
      <c r="F1741" t="s">
        <v>25</v>
      </c>
      <c r="G1741" t="s">
        <v>12</v>
      </c>
      <c r="H1741" t="s">
        <v>126</v>
      </c>
      <c r="I1741">
        <f t="shared" si="216"/>
        <v>1838</v>
      </c>
      <c r="J1741">
        <f t="shared" si="217"/>
        <v>12</v>
      </c>
      <c r="K1741" t="str">
        <f t="shared" si="218"/>
        <v>budget</v>
      </c>
      <c r="L1741" s="1">
        <f t="shared" si="219"/>
        <v>457295.44232861808</v>
      </c>
      <c r="M1741" cm="1">
        <f t="array" ref="M1741">SUM(COUNTIF(E1741:E5317,{"Petrol","Diesel","CNG","LPG","Electric"}))</f>
        <v>1838</v>
      </c>
      <c r="N1741">
        <f t="shared" si="220"/>
        <v>1838</v>
      </c>
      <c r="O1741" cm="1">
        <f t="array" ref="O1741">SUM(COUNTIF(F1741:F5317,{"Individual","Dealer","Trustmark Dealer"}))</f>
        <v>1838</v>
      </c>
      <c r="P1741">
        <f t="shared" si="221"/>
        <v>1253</v>
      </c>
      <c r="Q1741">
        <f t="shared" si="222"/>
        <v>0.61153427638737756</v>
      </c>
      <c r="R1741" s="16">
        <f t="shared" si="223"/>
        <v>1215328.2342532466</v>
      </c>
    </row>
    <row r="1742" spans="1:18" x14ac:dyDescent="0.3">
      <c r="A1742" t="s">
        <v>678</v>
      </c>
      <c r="B1742">
        <v>2006</v>
      </c>
      <c r="C1742" s="1">
        <v>60000</v>
      </c>
      <c r="D1742">
        <v>120000</v>
      </c>
      <c r="E1742" t="s">
        <v>10</v>
      </c>
      <c r="F1742" t="s">
        <v>25</v>
      </c>
      <c r="G1742" t="s">
        <v>12</v>
      </c>
      <c r="H1742" t="s">
        <v>154</v>
      </c>
      <c r="I1742">
        <f t="shared" si="216"/>
        <v>1837</v>
      </c>
      <c r="J1742">
        <f t="shared" si="217"/>
        <v>20</v>
      </c>
      <c r="K1742" t="str">
        <f t="shared" si="218"/>
        <v>budget</v>
      </c>
      <c r="L1742" s="1">
        <f t="shared" si="219"/>
        <v>457359.29395753948</v>
      </c>
      <c r="M1742" cm="1">
        <f t="array" ref="M1742">SUM(COUNTIF(E1742:E5318,{"Petrol","Diesel","CNG","LPG","Electric"}))</f>
        <v>1837</v>
      </c>
      <c r="N1742">
        <f t="shared" si="220"/>
        <v>1837</v>
      </c>
      <c r="O1742" cm="1">
        <f t="array" ref="O1742">SUM(COUNTIF(F1742:F5318,{"Individual","Dealer","Trustmark Dealer"}))</f>
        <v>1837</v>
      </c>
      <c r="P1742">
        <f t="shared" si="221"/>
        <v>1252</v>
      </c>
      <c r="Q1742">
        <f t="shared" si="222"/>
        <v>0.61186717474142627</v>
      </c>
      <c r="R1742" s="16">
        <f t="shared" si="223"/>
        <v>1215324.143937547</v>
      </c>
    </row>
    <row r="1743" spans="1:18" x14ac:dyDescent="0.3">
      <c r="A1743" t="s">
        <v>1088</v>
      </c>
      <c r="B1743">
        <v>2014</v>
      </c>
      <c r="C1743" s="1">
        <v>550000</v>
      </c>
      <c r="D1743">
        <v>78322</v>
      </c>
      <c r="E1743" t="s">
        <v>14</v>
      </c>
      <c r="F1743" t="s">
        <v>25</v>
      </c>
      <c r="G1743" t="s">
        <v>12</v>
      </c>
      <c r="H1743" t="s">
        <v>121</v>
      </c>
      <c r="I1743">
        <f t="shared" si="216"/>
        <v>1836</v>
      </c>
      <c r="J1743">
        <f t="shared" si="217"/>
        <v>12</v>
      </c>
      <c r="K1743" t="str">
        <f t="shared" si="218"/>
        <v>medium</v>
      </c>
      <c r="L1743" s="1">
        <f t="shared" si="219"/>
        <v>457575.7205882353</v>
      </c>
      <c r="M1743" cm="1">
        <f t="array" ref="M1743">SUM(COUNTIF(E1743:E5319,{"Petrol","Diesel","CNG","LPG","Electric"}))</f>
        <v>1836</v>
      </c>
      <c r="N1743">
        <f t="shared" si="220"/>
        <v>1836</v>
      </c>
      <c r="O1743" cm="1">
        <f t="array" ref="O1743">SUM(COUNTIF(F1743:F5319,{"Individual","Dealer","Trustmark Dealer"}))</f>
        <v>1836</v>
      </c>
      <c r="P1743">
        <f t="shared" si="221"/>
        <v>1251</v>
      </c>
      <c r="Q1743">
        <f t="shared" si="222"/>
        <v>0.6122004357298475</v>
      </c>
      <c r="R1743" s="16">
        <f t="shared" si="223"/>
        <v>1215638.950910422</v>
      </c>
    </row>
    <row r="1744" spans="1:18" x14ac:dyDescent="0.3">
      <c r="A1744" t="s">
        <v>223</v>
      </c>
      <c r="B1744">
        <v>2014</v>
      </c>
      <c r="C1744" s="1">
        <v>480000</v>
      </c>
      <c r="D1744">
        <v>110000</v>
      </c>
      <c r="E1744" t="s">
        <v>14</v>
      </c>
      <c r="F1744" t="s">
        <v>25</v>
      </c>
      <c r="G1744" t="s">
        <v>12</v>
      </c>
      <c r="H1744" t="s">
        <v>126</v>
      </c>
      <c r="I1744">
        <f t="shared" si="216"/>
        <v>1835</v>
      </c>
      <c r="J1744">
        <f t="shared" si="217"/>
        <v>12</v>
      </c>
      <c r="K1744" t="str">
        <f t="shared" si="218"/>
        <v>budget</v>
      </c>
      <c r="L1744" s="1">
        <f t="shared" si="219"/>
        <v>457525.35313351499</v>
      </c>
      <c r="M1744" cm="1">
        <f t="array" ref="M1744">SUM(COUNTIF(E1744:E5320,{"Petrol","Diesel","CNG","LPG","Electric"}))</f>
        <v>1835</v>
      </c>
      <c r="N1744">
        <f t="shared" si="220"/>
        <v>1835</v>
      </c>
      <c r="O1744" cm="1">
        <f t="array" ref="O1744">SUM(COUNTIF(F1744:F5320,{"Individual","Dealer","Trustmark Dealer"}))</f>
        <v>1835</v>
      </c>
      <c r="P1744">
        <f t="shared" si="221"/>
        <v>1250</v>
      </c>
      <c r="Q1744">
        <f t="shared" si="222"/>
        <v>0.61198910081743874</v>
      </c>
      <c r="R1744" s="16">
        <f t="shared" si="223"/>
        <v>1215670.9646302704</v>
      </c>
    </row>
    <row r="1745" spans="1:18" x14ac:dyDescent="0.3">
      <c r="A1745" t="s">
        <v>348</v>
      </c>
      <c r="B1745">
        <v>2013</v>
      </c>
      <c r="C1745" s="1">
        <v>315000</v>
      </c>
      <c r="D1745">
        <v>80000</v>
      </c>
      <c r="E1745" t="s">
        <v>14</v>
      </c>
      <c r="F1745" t="s">
        <v>25</v>
      </c>
      <c r="G1745" t="s">
        <v>12</v>
      </c>
      <c r="H1745" t="s">
        <v>126</v>
      </c>
      <c r="I1745">
        <f t="shared" si="216"/>
        <v>1834</v>
      </c>
      <c r="J1745">
        <f t="shared" si="217"/>
        <v>13</v>
      </c>
      <c r="K1745" t="str">
        <f t="shared" si="218"/>
        <v>budget</v>
      </c>
      <c r="L1745" s="1">
        <f t="shared" si="219"/>
        <v>457513.09869138495</v>
      </c>
      <c r="M1745" cm="1">
        <f t="array" ref="M1745">SUM(COUNTIF(E1745:E5321,{"Petrol","Diesel","CNG","LPG","Electric"}))</f>
        <v>1834</v>
      </c>
      <c r="N1745">
        <f t="shared" si="220"/>
        <v>1834</v>
      </c>
      <c r="O1745" cm="1">
        <f t="array" ref="O1745">SUM(COUNTIF(F1745:F5321,{"Individual","Dealer","Trustmark Dealer"}))</f>
        <v>1834</v>
      </c>
      <c r="P1745">
        <f t="shared" si="221"/>
        <v>1249</v>
      </c>
      <c r="Q1745">
        <f t="shared" si="222"/>
        <v>0.61232279171210469</v>
      </c>
      <c r="R1745" s="16">
        <f t="shared" si="223"/>
        <v>1215778.9697030901</v>
      </c>
    </row>
    <row r="1746" spans="1:18" x14ac:dyDescent="0.3">
      <c r="A1746" t="s">
        <v>665</v>
      </c>
      <c r="B1746">
        <v>2012</v>
      </c>
      <c r="C1746" s="1">
        <v>165000</v>
      </c>
      <c r="D1746">
        <v>120000</v>
      </c>
      <c r="E1746" t="s">
        <v>14</v>
      </c>
      <c r="F1746" t="s">
        <v>25</v>
      </c>
      <c r="G1746" t="s">
        <v>12</v>
      </c>
      <c r="H1746" t="s">
        <v>121</v>
      </c>
      <c r="I1746">
        <f t="shared" si="216"/>
        <v>1833</v>
      </c>
      <c r="J1746">
        <f t="shared" si="217"/>
        <v>14</v>
      </c>
      <c r="K1746" t="str">
        <f t="shared" si="218"/>
        <v>budget</v>
      </c>
      <c r="L1746" s="1">
        <f t="shared" si="219"/>
        <v>457590.84724495362</v>
      </c>
      <c r="M1746" cm="1">
        <f t="array" ref="M1746">SUM(COUNTIF(E1746:E5322,{"Petrol","Diesel","CNG","LPG","Electric"}))</f>
        <v>1833</v>
      </c>
      <c r="N1746">
        <f t="shared" si="220"/>
        <v>1833</v>
      </c>
      <c r="O1746" cm="1">
        <f t="array" ref="O1746">SUM(COUNTIF(F1746:F5322,{"Individual","Dealer","Trustmark Dealer"}))</f>
        <v>1833</v>
      </c>
      <c r="P1746">
        <f t="shared" si="221"/>
        <v>1248</v>
      </c>
      <c r="Q1746">
        <f t="shared" si="222"/>
        <v>0.6126568466993999</v>
      </c>
      <c r="R1746" s="16">
        <f t="shared" si="223"/>
        <v>1216066.3624090755</v>
      </c>
    </row>
    <row r="1747" spans="1:18" x14ac:dyDescent="0.3">
      <c r="A1747" t="s">
        <v>458</v>
      </c>
      <c r="B1747">
        <v>2016</v>
      </c>
      <c r="C1747" s="1">
        <v>170000</v>
      </c>
      <c r="D1747">
        <v>125000</v>
      </c>
      <c r="E1747" t="s">
        <v>10</v>
      </c>
      <c r="F1747" t="s">
        <v>25</v>
      </c>
      <c r="G1747" t="s">
        <v>12</v>
      </c>
      <c r="H1747" t="s">
        <v>121</v>
      </c>
      <c r="I1747">
        <f t="shared" si="216"/>
        <v>1832</v>
      </c>
      <c r="J1747">
        <f t="shared" si="217"/>
        <v>10</v>
      </c>
      <c r="K1747" t="str">
        <f t="shared" si="218"/>
        <v>budget</v>
      </c>
      <c r="L1747" s="1">
        <f t="shared" si="219"/>
        <v>457750.55840611353</v>
      </c>
      <c r="M1747" cm="1">
        <f t="array" ref="M1747">SUM(COUNTIF(E1747:E5323,{"Petrol","Diesel","CNG","LPG","Electric"}))</f>
        <v>1832</v>
      </c>
      <c r="N1747">
        <f t="shared" si="220"/>
        <v>1832</v>
      </c>
      <c r="O1747" cm="1">
        <f t="array" ref="O1747">SUM(COUNTIF(F1747:F5323,{"Individual","Dealer","Trustmark Dealer"}))</f>
        <v>1832</v>
      </c>
      <c r="P1747">
        <f t="shared" si="221"/>
        <v>1247</v>
      </c>
      <c r="Q1747">
        <f t="shared" si="222"/>
        <v>0.61244541484716153</v>
      </c>
      <c r="R1747" s="16">
        <f t="shared" si="223"/>
        <v>1216517.4233600739</v>
      </c>
    </row>
    <row r="1748" spans="1:18" x14ac:dyDescent="0.3">
      <c r="A1748" t="s">
        <v>226</v>
      </c>
      <c r="B1748">
        <v>2018</v>
      </c>
      <c r="C1748" s="1">
        <v>550000</v>
      </c>
      <c r="D1748">
        <v>8000</v>
      </c>
      <c r="E1748" t="s">
        <v>10</v>
      </c>
      <c r="F1748" t="s">
        <v>25</v>
      </c>
      <c r="G1748" t="s">
        <v>12</v>
      </c>
      <c r="H1748" t="s">
        <v>121</v>
      </c>
      <c r="I1748">
        <f t="shared" si="216"/>
        <v>1831</v>
      </c>
      <c r="J1748">
        <f t="shared" si="217"/>
        <v>8</v>
      </c>
      <c r="K1748" t="str">
        <f t="shared" si="218"/>
        <v>medium</v>
      </c>
      <c r="L1748" s="1">
        <f t="shared" si="219"/>
        <v>457907.7132714364</v>
      </c>
      <c r="M1748" cm="1">
        <f t="array" ref="M1748">SUM(COUNTIF(E1748:E5324,{"Petrol","Diesel","CNG","LPG","Electric"}))</f>
        <v>1831</v>
      </c>
      <c r="N1748">
        <f t="shared" si="220"/>
        <v>1831</v>
      </c>
      <c r="O1748" cm="1">
        <f t="array" ref="O1748">SUM(COUNTIF(F1748:F5324,{"Individual","Dealer","Trustmark Dealer"}))</f>
        <v>1831</v>
      </c>
      <c r="P1748">
        <f t="shared" si="221"/>
        <v>1247</v>
      </c>
      <c r="Q1748">
        <f t="shared" si="222"/>
        <v>0.61223375204806119</v>
      </c>
      <c r="R1748" s="16">
        <f t="shared" si="223"/>
        <v>1216707.5206567184</v>
      </c>
    </row>
    <row r="1749" spans="1:18" x14ac:dyDescent="0.3">
      <c r="A1749" t="s">
        <v>1089</v>
      </c>
      <c r="B1749">
        <v>2018</v>
      </c>
      <c r="C1749" s="1">
        <v>465000</v>
      </c>
      <c r="D1749">
        <v>13000</v>
      </c>
      <c r="E1749" t="s">
        <v>10</v>
      </c>
      <c r="F1749" t="s">
        <v>25</v>
      </c>
      <c r="G1749" t="s">
        <v>12</v>
      </c>
      <c r="H1749" t="s">
        <v>121</v>
      </c>
      <c r="I1749">
        <f t="shared" si="216"/>
        <v>1830</v>
      </c>
      <c r="J1749">
        <f t="shared" si="217"/>
        <v>8</v>
      </c>
      <c r="K1749" t="str">
        <f t="shared" si="218"/>
        <v>budget</v>
      </c>
      <c r="L1749" s="1">
        <f t="shared" si="219"/>
        <v>457857.38961748633</v>
      </c>
      <c r="M1749" cm="1">
        <f t="array" ref="M1749">SUM(COUNTIF(E1749:E5325,{"Petrol","Diesel","CNG","LPG","Electric"}))</f>
        <v>1830</v>
      </c>
      <c r="N1749">
        <f t="shared" si="220"/>
        <v>1830</v>
      </c>
      <c r="O1749" cm="1">
        <f t="array" ref="O1749">SUM(COUNTIF(F1749:F5325,{"Individual","Dealer","Trustmark Dealer"}))</f>
        <v>1830</v>
      </c>
      <c r="P1749">
        <f t="shared" si="221"/>
        <v>1247</v>
      </c>
      <c r="Q1749">
        <f t="shared" si="222"/>
        <v>0.61202185792349728</v>
      </c>
      <c r="R1749" s="16">
        <f t="shared" si="223"/>
        <v>1216464.2620111175</v>
      </c>
    </row>
    <row r="1750" spans="1:18" x14ac:dyDescent="0.3">
      <c r="A1750" t="s">
        <v>468</v>
      </c>
      <c r="B1750">
        <v>2012</v>
      </c>
      <c r="C1750" s="1">
        <v>120000</v>
      </c>
      <c r="D1750">
        <v>80000</v>
      </c>
      <c r="E1750" t="s">
        <v>14</v>
      </c>
      <c r="F1750" t="s">
        <v>25</v>
      </c>
      <c r="G1750" t="s">
        <v>12</v>
      </c>
      <c r="H1750" t="s">
        <v>154</v>
      </c>
      <c r="I1750">
        <f t="shared" si="216"/>
        <v>1829</v>
      </c>
      <c r="J1750">
        <f t="shared" si="217"/>
        <v>14</v>
      </c>
      <c r="K1750" t="str">
        <f t="shared" si="218"/>
        <v>budget</v>
      </c>
      <c r="L1750" s="1">
        <f t="shared" si="219"/>
        <v>457853.48441771459</v>
      </c>
      <c r="M1750" cm="1">
        <f t="array" ref="M1750">SUM(COUNTIF(E1750:E5326,{"Petrol","Diesel","CNG","LPG","Electric"}))</f>
        <v>1829</v>
      </c>
      <c r="N1750">
        <f t="shared" si="220"/>
        <v>1829</v>
      </c>
      <c r="O1750" cm="1">
        <f t="array" ref="O1750">SUM(COUNTIF(F1750:F5326,{"Individual","Dealer","Trustmark Dealer"}))</f>
        <v>1829</v>
      </c>
      <c r="P1750">
        <f t="shared" si="221"/>
        <v>1247</v>
      </c>
      <c r="Q1750">
        <f t="shared" si="222"/>
        <v>0.61180973209404044</v>
      </c>
      <c r="R1750" s="16">
        <f t="shared" si="223"/>
        <v>1216317.5902028985</v>
      </c>
    </row>
    <row r="1751" spans="1:18" x14ac:dyDescent="0.3">
      <c r="A1751" t="s">
        <v>1090</v>
      </c>
      <c r="B1751">
        <v>2008</v>
      </c>
      <c r="C1751" s="1">
        <v>220000</v>
      </c>
      <c r="D1751">
        <v>54309</v>
      </c>
      <c r="E1751" t="s">
        <v>10</v>
      </c>
      <c r="F1751" t="s">
        <v>25</v>
      </c>
      <c r="G1751" t="s">
        <v>12</v>
      </c>
      <c r="H1751" t="s">
        <v>121</v>
      </c>
      <c r="I1751">
        <f t="shared" si="216"/>
        <v>1828</v>
      </c>
      <c r="J1751">
        <f t="shared" si="217"/>
        <v>18</v>
      </c>
      <c r="K1751" t="str">
        <f t="shared" si="218"/>
        <v>budget</v>
      </c>
      <c r="L1751" s="1">
        <f t="shared" si="219"/>
        <v>458038.3057986871</v>
      </c>
      <c r="M1751" cm="1">
        <f t="array" ref="M1751">SUM(COUNTIF(E1751:E5327,{"Petrol","Diesel","CNG","LPG","Electric"}))</f>
        <v>1828</v>
      </c>
      <c r="N1751">
        <f t="shared" si="220"/>
        <v>1828</v>
      </c>
      <c r="O1751" cm="1">
        <f t="array" ref="O1751">SUM(COUNTIF(F1751:F5327,{"Individual","Dealer","Trustmark Dealer"}))</f>
        <v>1828</v>
      </c>
      <c r="P1751">
        <f t="shared" si="221"/>
        <v>1246</v>
      </c>
      <c r="Q1751">
        <f t="shared" si="222"/>
        <v>0.612144420131291</v>
      </c>
      <c r="R1751" s="16">
        <f t="shared" si="223"/>
        <v>1216818.5990558576</v>
      </c>
    </row>
    <row r="1752" spans="1:18" x14ac:dyDescent="0.3">
      <c r="A1752" t="s">
        <v>821</v>
      </c>
      <c r="B1752">
        <v>2011</v>
      </c>
      <c r="C1752" s="1">
        <v>180000</v>
      </c>
      <c r="D1752">
        <v>70000</v>
      </c>
      <c r="E1752" t="s">
        <v>14</v>
      </c>
      <c r="F1752" t="s">
        <v>25</v>
      </c>
      <c r="G1752" t="s">
        <v>12</v>
      </c>
      <c r="H1752" t="s">
        <v>126</v>
      </c>
      <c r="I1752">
        <f t="shared" si="216"/>
        <v>1827</v>
      </c>
      <c r="J1752">
        <f t="shared" si="217"/>
        <v>15</v>
      </c>
      <c r="K1752" t="str">
        <f t="shared" si="218"/>
        <v>budget</v>
      </c>
      <c r="L1752" s="1">
        <f t="shared" si="219"/>
        <v>458168.59496442258</v>
      </c>
      <c r="M1752" cm="1">
        <f t="array" ref="M1752">SUM(COUNTIF(E1752:E5328,{"Petrol","Diesel","CNG","LPG","Electric"}))</f>
        <v>1827</v>
      </c>
      <c r="N1752">
        <f t="shared" si="220"/>
        <v>1827</v>
      </c>
      <c r="O1752" cm="1">
        <f t="array" ref="O1752">SUM(COUNTIF(F1752:F5328,{"Individual","Dealer","Trustmark Dealer"}))</f>
        <v>1827</v>
      </c>
      <c r="P1752">
        <f t="shared" si="221"/>
        <v>1245</v>
      </c>
      <c r="Q1752">
        <f t="shared" si="222"/>
        <v>0.61193212917350848</v>
      </c>
      <c r="R1752" s="16">
        <f t="shared" si="223"/>
        <v>1216951.9119803428</v>
      </c>
    </row>
    <row r="1753" spans="1:18" x14ac:dyDescent="0.3">
      <c r="A1753" t="s">
        <v>1091</v>
      </c>
      <c r="B1753">
        <v>2006</v>
      </c>
      <c r="C1753" s="1">
        <v>150000</v>
      </c>
      <c r="D1753">
        <v>34600</v>
      </c>
      <c r="E1753" t="s">
        <v>10</v>
      </c>
      <c r="F1753" t="s">
        <v>25</v>
      </c>
      <c r="G1753" t="s">
        <v>12</v>
      </c>
      <c r="H1753" t="s">
        <v>154</v>
      </c>
      <c r="I1753">
        <f t="shared" si="216"/>
        <v>1826</v>
      </c>
      <c r="J1753">
        <f t="shared" si="217"/>
        <v>20</v>
      </c>
      <c r="K1753" t="str">
        <f t="shared" si="218"/>
        <v>budget</v>
      </c>
      <c r="L1753" s="1">
        <f t="shared" si="219"/>
        <v>458320.93263964949</v>
      </c>
      <c r="M1753" cm="1">
        <f t="array" ref="M1753">SUM(COUNTIF(E1753:E5329,{"Petrol","Diesel","CNG","LPG","Electric"}))</f>
        <v>1826</v>
      </c>
      <c r="N1753">
        <f t="shared" si="220"/>
        <v>1826</v>
      </c>
      <c r="O1753" cm="1">
        <f t="array" ref="O1753">SUM(COUNTIF(F1753:F5329,{"Individual","Dealer","Trustmark Dealer"}))</f>
        <v>1826</v>
      </c>
      <c r="P1753">
        <f t="shared" si="221"/>
        <v>1244</v>
      </c>
      <c r="Q1753">
        <f t="shared" si="222"/>
        <v>0.61226725082146771</v>
      </c>
      <c r="R1753" s="16">
        <f t="shared" si="223"/>
        <v>1217388.6528787334</v>
      </c>
    </row>
    <row r="1754" spans="1:18" x14ac:dyDescent="0.3">
      <c r="A1754" t="s">
        <v>749</v>
      </c>
      <c r="B1754">
        <v>2016</v>
      </c>
      <c r="C1754" s="1">
        <v>520000</v>
      </c>
      <c r="D1754">
        <v>25000</v>
      </c>
      <c r="E1754" t="s">
        <v>10</v>
      </c>
      <c r="F1754" t="s">
        <v>25</v>
      </c>
      <c r="G1754" t="s">
        <v>12</v>
      </c>
      <c r="H1754" t="s">
        <v>121</v>
      </c>
      <c r="I1754">
        <f t="shared" si="216"/>
        <v>1825</v>
      </c>
      <c r="J1754">
        <f t="shared" si="217"/>
        <v>10</v>
      </c>
      <c r="K1754" t="str">
        <f t="shared" si="218"/>
        <v>medium</v>
      </c>
      <c r="L1754" s="1">
        <f t="shared" si="219"/>
        <v>458489.87561643834</v>
      </c>
      <c r="M1754" cm="1">
        <f t="array" ref="M1754">SUM(COUNTIF(E1754:E5330,{"Petrol","Diesel","CNG","LPG","Electric"}))</f>
        <v>1825</v>
      </c>
      <c r="N1754">
        <f t="shared" si="220"/>
        <v>1825</v>
      </c>
      <c r="O1754" cm="1">
        <f t="array" ref="O1754">SUM(COUNTIF(F1754:F5330,{"Individual","Dealer","Trustmark Dealer"}))</f>
        <v>1825</v>
      </c>
      <c r="P1754">
        <f t="shared" si="221"/>
        <v>1243</v>
      </c>
      <c r="Q1754">
        <f t="shared" si="222"/>
        <v>0.61260273972602741</v>
      </c>
      <c r="R1754" s="16">
        <f t="shared" si="223"/>
        <v>1217602.4544926216</v>
      </c>
    </row>
    <row r="1755" spans="1:18" x14ac:dyDescent="0.3">
      <c r="A1755" t="s">
        <v>1088</v>
      </c>
      <c r="B1755">
        <v>2013</v>
      </c>
      <c r="C1755" s="1">
        <v>430000</v>
      </c>
      <c r="D1755">
        <v>80000</v>
      </c>
      <c r="E1755" t="s">
        <v>14</v>
      </c>
      <c r="F1755" t="s">
        <v>25</v>
      </c>
      <c r="G1755" t="s">
        <v>12</v>
      </c>
      <c r="H1755" t="s">
        <v>154</v>
      </c>
      <c r="I1755">
        <f t="shared" si="216"/>
        <v>1824</v>
      </c>
      <c r="J1755">
        <f t="shared" si="217"/>
        <v>13</v>
      </c>
      <c r="K1755" t="str">
        <f t="shared" si="218"/>
        <v>budget</v>
      </c>
      <c r="L1755" s="1">
        <f t="shared" si="219"/>
        <v>458456.15296052629</v>
      </c>
      <c r="M1755" cm="1">
        <f t="array" ref="M1755">SUM(COUNTIF(E1755:E5331,{"Petrol","Diesel","CNG","LPG","Electric"}))</f>
        <v>1824</v>
      </c>
      <c r="N1755">
        <f t="shared" si="220"/>
        <v>1824</v>
      </c>
      <c r="O1755" cm="1">
        <f t="array" ref="O1755">SUM(COUNTIF(F1755:F5331,{"Individual","Dealer","Trustmark Dealer"}))</f>
        <v>1824</v>
      </c>
      <c r="P1755">
        <f t="shared" si="221"/>
        <v>1243</v>
      </c>
      <c r="Q1755">
        <f t="shared" si="222"/>
        <v>0.61239035087719296</v>
      </c>
      <c r="R1755" s="16">
        <f t="shared" si="223"/>
        <v>1217392.4345505785</v>
      </c>
    </row>
    <row r="1756" spans="1:18" x14ac:dyDescent="0.3">
      <c r="A1756" t="s">
        <v>1092</v>
      </c>
      <c r="B1756">
        <v>2009</v>
      </c>
      <c r="C1756" s="1">
        <v>300000</v>
      </c>
      <c r="D1756">
        <v>55000</v>
      </c>
      <c r="E1756" t="s">
        <v>14</v>
      </c>
      <c r="F1756" t="s">
        <v>25</v>
      </c>
      <c r="G1756" t="s">
        <v>12</v>
      </c>
      <c r="H1756" t="s">
        <v>126</v>
      </c>
      <c r="I1756">
        <f t="shared" si="216"/>
        <v>1823</v>
      </c>
      <c r="J1756">
        <f t="shared" si="217"/>
        <v>17</v>
      </c>
      <c r="K1756" t="str">
        <f t="shared" si="218"/>
        <v>budget</v>
      </c>
      <c r="L1756" s="1">
        <f t="shared" si="219"/>
        <v>458471.76247942954</v>
      </c>
      <c r="M1756" cm="1">
        <f t="array" ref="M1756">SUM(COUNTIF(E1756:E5332,{"Petrol","Diesel","CNG","LPG","Electric"}))</f>
        <v>1823</v>
      </c>
      <c r="N1756">
        <f t="shared" si="220"/>
        <v>1823</v>
      </c>
      <c r="O1756" cm="1">
        <f t="array" ref="O1756">SUM(COUNTIF(F1756:F5332,{"Individual","Dealer","Trustmark Dealer"}))</f>
        <v>1823</v>
      </c>
      <c r="P1756">
        <f t="shared" si="221"/>
        <v>1242</v>
      </c>
      <c r="Q1756">
        <f t="shared" si="222"/>
        <v>0.6127262753702688</v>
      </c>
      <c r="R1756" s="16">
        <f t="shared" si="223"/>
        <v>1217557.4998565991</v>
      </c>
    </row>
    <row r="1757" spans="1:18" x14ac:dyDescent="0.3">
      <c r="A1757" t="s">
        <v>135</v>
      </c>
      <c r="B1757">
        <v>2020</v>
      </c>
      <c r="C1757" s="1">
        <v>1000000</v>
      </c>
      <c r="D1757">
        <v>5000</v>
      </c>
      <c r="E1757" t="s">
        <v>14</v>
      </c>
      <c r="F1757" t="s">
        <v>25</v>
      </c>
      <c r="G1757" t="s">
        <v>12</v>
      </c>
      <c r="H1757" t="s">
        <v>121</v>
      </c>
      <c r="I1757">
        <f t="shared" si="216"/>
        <v>1822</v>
      </c>
      <c r="J1757">
        <f t="shared" si="217"/>
        <v>6</v>
      </c>
      <c r="K1757" t="str">
        <f t="shared" si="218"/>
        <v>medium</v>
      </c>
      <c r="L1757" s="1">
        <f t="shared" si="219"/>
        <v>458558.73929747532</v>
      </c>
      <c r="M1757" cm="1">
        <f t="array" ref="M1757">SUM(COUNTIF(E1757:E5333,{"Petrol","Diesel","CNG","LPG","Electric"}))</f>
        <v>1822</v>
      </c>
      <c r="N1757">
        <f t="shared" si="220"/>
        <v>1822</v>
      </c>
      <c r="O1757" cm="1">
        <f t="array" ref="O1757">SUM(COUNTIF(F1757:F5333,{"Individual","Dealer","Trustmark Dealer"}))</f>
        <v>1822</v>
      </c>
      <c r="P1757">
        <f t="shared" si="221"/>
        <v>1241</v>
      </c>
      <c r="Q1757">
        <f t="shared" si="222"/>
        <v>0.61306256860592756</v>
      </c>
      <c r="R1757" s="16">
        <f t="shared" si="223"/>
        <v>1217864.8469645979</v>
      </c>
    </row>
    <row r="1758" spans="1:18" x14ac:dyDescent="0.3">
      <c r="A1758" t="s">
        <v>876</v>
      </c>
      <c r="B1758">
        <v>2017</v>
      </c>
      <c r="C1758" s="1">
        <v>725000</v>
      </c>
      <c r="D1758">
        <v>30000</v>
      </c>
      <c r="E1758" t="s">
        <v>14</v>
      </c>
      <c r="F1758" t="s">
        <v>25</v>
      </c>
      <c r="G1758" t="s">
        <v>12</v>
      </c>
      <c r="H1758" t="s">
        <v>121</v>
      </c>
      <c r="I1758">
        <f t="shared" si="216"/>
        <v>1821</v>
      </c>
      <c r="J1758">
        <f t="shared" si="217"/>
        <v>9</v>
      </c>
      <c r="K1758" t="str">
        <f t="shared" si="218"/>
        <v>medium</v>
      </c>
      <c r="L1758" s="1">
        <f t="shared" si="219"/>
        <v>458261.40746842395</v>
      </c>
      <c r="M1758" cm="1">
        <f t="array" ref="M1758">SUM(COUNTIF(E1758:E5334,{"Petrol","Diesel","CNG","LPG","Electric"}))</f>
        <v>1821</v>
      </c>
      <c r="N1758">
        <f t="shared" si="220"/>
        <v>1821</v>
      </c>
      <c r="O1758" cm="1">
        <f t="array" ref="O1758">SUM(COUNTIF(F1758:F5334,{"Individual","Dealer","Trustmark Dealer"}))</f>
        <v>1821</v>
      </c>
      <c r="P1758">
        <f t="shared" si="221"/>
        <v>1241</v>
      </c>
      <c r="Q1758">
        <f t="shared" si="222"/>
        <v>0.61285008237232286</v>
      </c>
      <c r="R1758" s="16">
        <f t="shared" si="223"/>
        <v>1217407.8385471499</v>
      </c>
    </row>
    <row r="1759" spans="1:18" x14ac:dyDescent="0.3">
      <c r="A1759" t="s">
        <v>1093</v>
      </c>
      <c r="B1759">
        <v>2011</v>
      </c>
      <c r="C1759" s="1">
        <v>500000</v>
      </c>
      <c r="D1759">
        <v>31000</v>
      </c>
      <c r="E1759" t="s">
        <v>14</v>
      </c>
      <c r="F1759" t="s">
        <v>25</v>
      </c>
      <c r="G1759" t="s">
        <v>12</v>
      </c>
      <c r="H1759" t="s">
        <v>121</v>
      </c>
      <c r="I1759">
        <f t="shared" si="216"/>
        <v>1820</v>
      </c>
      <c r="J1759">
        <f t="shared" si="217"/>
        <v>15</v>
      </c>
      <c r="K1759" t="str">
        <f t="shared" si="218"/>
        <v>budget</v>
      </c>
      <c r="L1759" s="1">
        <f t="shared" si="219"/>
        <v>458114.84780219779</v>
      </c>
      <c r="M1759" cm="1">
        <f t="array" ref="M1759">SUM(COUNTIF(E1759:E5335,{"Petrol","Diesel","CNG","LPG","Electric"}))</f>
        <v>1820</v>
      </c>
      <c r="N1759">
        <f t="shared" si="220"/>
        <v>1820</v>
      </c>
      <c r="O1759" cm="1">
        <f t="array" ref="O1759">SUM(COUNTIF(F1759:F5335,{"Individual","Dealer","Trustmark Dealer"}))</f>
        <v>1820</v>
      </c>
      <c r="P1759">
        <f t="shared" si="221"/>
        <v>1241</v>
      </c>
      <c r="Q1759">
        <f t="shared" si="222"/>
        <v>0.61263736263736268</v>
      </c>
      <c r="R1759" s="16">
        <f t="shared" si="223"/>
        <v>1217250.7053848058</v>
      </c>
    </row>
    <row r="1760" spans="1:18" x14ac:dyDescent="0.3">
      <c r="A1760" t="s">
        <v>605</v>
      </c>
      <c r="B1760">
        <v>2011</v>
      </c>
      <c r="C1760" s="1">
        <v>250000</v>
      </c>
      <c r="D1760">
        <v>50000</v>
      </c>
      <c r="E1760" t="s">
        <v>10</v>
      </c>
      <c r="F1760" t="s">
        <v>25</v>
      </c>
      <c r="G1760" t="s">
        <v>12</v>
      </c>
      <c r="H1760" t="s">
        <v>121</v>
      </c>
      <c r="I1760">
        <f t="shared" si="216"/>
        <v>1819</v>
      </c>
      <c r="J1760">
        <f t="shared" si="217"/>
        <v>15</v>
      </c>
      <c r="K1760" t="str">
        <f t="shared" si="218"/>
        <v>budget</v>
      </c>
      <c r="L1760" s="1">
        <f t="shared" si="219"/>
        <v>458091.82133040135</v>
      </c>
      <c r="M1760" cm="1">
        <f t="array" ref="M1760">SUM(COUNTIF(E1760:E5336,{"Petrol","Diesel","CNG","LPG","Electric"}))</f>
        <v>1819</v>
      </c>
      <c r="N1760">
        <f t="shared" si="220"/>
        <v>1819</v>
      </c>
      <c r="O1760" cm="1">
        <f t="array" ref="O1760">SUM(COUNTIF(F1760:F5336,{"Individual","Dealer","Trustmark Dealer"}))</f>
        <v>1819</v>
      </c>
      <c r="P1760">
        <f t="shared" si="221"/>
        <v>1240</v>
      </c>
      <c r="Q1760">
        <f t="shared" si="222"/>
        <v>0.61242440901594286</v>
      </c>
      <c r="R1760" s="16">
        <f t="shared" si="223"/>
        <v>1217339.668316301</v>
      </c>
    </row>
    <row r="1761" spans="1:18" x14ac:dyDescent="0.3">
      <c r="A1761" t="s">
        <v>219</v>
      </c>
      <c r="B1761">
        <v>2018</v>
      </c>
      <c r="C1761" s="1">
        <v>700000</v>
      </c>
      <c r="D1761">
        <v>38217</v>
      </c>
      <c r="E1761" t="s">
        <v>14</v>
      </c>
      <c r="F1761" t="s">
        <v>25</v>
      </c>
      <c r="G1761" t="s">
        <v>12</v>
      </c>
      <c r="H1761" t="s">
        <v>121</v>
      </c>
      <c r="I1761">
        <f t="shared" si="216"/>
        <v>1818</v>
      </c>
      <c r="J1761">
        <f t="shared" si="217"/>
        <v>8</v>
      </c>
      <c r="K1761" t="str">
        <f t="shared" si="218"/>
        <v>medium</v>
      </c>
      <c r="L1761" s="1">
        <f t="shared" si="219"/>
        <v>458206.28327832784</v>
      </c>
      <c r="M1761" cm="1">
        <f t="array" ref="M1761">SUM(COUNTIF(E1761:E5337,{"Petrol","Diesel","CNG","LPG","Electric"}))</f>
        <v>1818</v>
      </c>
      <c r="N1761">
        <f t="shared" si="220"/>
        <v>1818</v>
      </c>
      <c r="O1761" cm="1">
        <f t="array" ref="O1761">SUM(COUNTIF(F1761:F5337,{"Individual","Dealer","Trustmark Dealer"}))</f>
        <v>1818</v>
      </c>
      <c r="P1761">
        <f t="shared" si="221"/>
        <v>1239</v>
      </c>
      <c r="Q1761">
        <f t="shared" si="222"/>
        <v>0.61221122112211224</v>
      </c>
      <c r="R1761" s="16">
        <f t="shared" si="223"/>
        <v>1217439.1546430476</v>
      </c>
    </row>
    <row r="1762" spans="1:18" x14ac:dyDescent="0.3">
      <c r="A1762" t="s">
        <v>1094</v>
      </c>
      <c r="B1762">
        <v>2011</v>
      </c>
      <c r="C1762" s="1">
        <v>185000</v>
      </c>
      <c r="D1762">
        <v>50000</v>
      </c>
      <c r="E1762" t="s">
        <v>10</v>
      </c>
      <c r="F1762" t="s">
        <v>25</v>
      </c>
      <c r="G1762" t="s">
        <v>12</v>
      </c>
      <c r="H1762" t="s">
        <v>154</v>
      </c>
      <c r="I1762">
        <f t="shared" si="216"/>
        <v>1817</v>
      </c>
      <c r="J1762">
        <f t="shared" si="217"/>
        <v>15</v>
      </c>
      <c r="K1762" t="str">
        <f t="shared" si="218"/>
        <v>budget</v>
      </c>
      <c r="L1762" s="1">
        <f t="shared" si="219"/>
        <v>458073.2102366538</v>
      </c>
      <c r="M1762" cm="1">
        <f t="array" ref="M1762">SUM(COUNTIF(E1762:E5338,{"Petrol","Diesel","CNG","LPG","Electric"}))</f>
        <v>1817</v>
      </c>
      <c r="N1762">
        <f t="shared" si="220"/>
        <v>1817</v>
      </c>
      <c r="O1762" cm="1">
        <f t="array" ref="O1762">SUM(COUNTIF(F1762:F5338,{"Individual","Dealer","Trustmark Dealer"}))</f>
        <v>1817</v>
      </c>
      <c r="P1762">
        <f t="shared" si="221"/>
        <v>1239</v>
      </c>
      <c r="Q1762">
        <f t="shared" si="222"/>
        <v>0.61199779856906988</v>
      </c>
      <c r="R1762" s="16">
        <f t="shared" si="223"/>
        <v>1217309.0144230768</v>
      </c>
    </row>
    <row r="1763" spans="1:18" x14ac:dyDescent="0.3">
      <c r="A1763" t="s">
        <v>400</v>
      </c>
      <c r="B1763">
        <v>2011</v>
      </c>
      <c r="C1763" s="1">
        <v>200000</v>
      </c>
      <c r="D1763">
        <v>120000</v>
      </c>
      <c r="E1763" t="s">
        <v>14</v>
      </c>
      <c r="F1763" t="s">
        <v>25</v>
      </c>
      <c r="G1763" t="s">
        <v>12</v>
      </c>
      <c r="H1763" t="s">
        <v>121</v>
      </c>
      <c r="I1763">
        <f t="shared" si="216"/>
        <v>1816</v>
      </c>
      <c r="J1763">
        <f t="shared" si="217"/>
        <v>15</v>
      </c>
      <c r="K1763" t="str">
        <f t="shared" si="218"/>
        <v>budget</v>
      </c>
      <c r="L1763" s="1">
        <f t="shared" si="219"/>
        <v>458223.58094713656</v>
      </c>
      <c r="M1763" cm="1">
        <f t="array" ref="M1763">SUM(COUNTIF(E1763:E5339,{"Petrol","Diesel","CNG","LPG","Electric"}))</f>
        <v>1816</v>
      </c>
      <c r="N1763">
        <f t="shared" si="220"/>
        <v>1816</v>
      </c>
      <c r="O1763" cm="1">
        <f t="array" ref="O1763">SUM(COUNTIF(F1763:F5339,{"Individual","Dealer","Trustmark Dealer"}))</f>
        <v>1816</v>
      </c>
      <c r="P1763">
        <f t="shared" si="221"/>
        <v>1238</v>
      </c>
      <c r="Q1763">
        <f t="shared" si="222"/>
        <v>0.61233480176211452</v>
      </c>
      <c r="R1763" s="16">
        <f t="shared" si="223"/>
        <v>1217483.4420977011</v>
      </c>
    </row>
    <row r="1764" spans="1:18" x14ac:dyDescent="0.3">
      <c r="A1764" t="s">
        <v>767</v>
      </c>
      <c r="B1764">
        <v>2004</v>
      </c>
      <c r="C1764" s="1">
        <v>315000</v>
      </c>
      <c r="D1764">
        <v>110000</v>
      </c>
      <c r="E1764" t="s">
        <v>14</v>
      </c>
      <c r="F1764" t="s">
        <v>25</v>
      </c>
      <c r="G1764" t="s">
        <v>12</v>
      </c>
      <c r="H1764" t="s">
        <v>154</v>
      </c>
      <c r="I1764">
        <f t="shared" si="216"/>
        <v>1815</v>
      </c>
      <c r="J1764">
        <f t="shared" si="217"/>
        <v>22</v>
      </c>
      <c r="K1764" t="str">
        <f t="shared" si="218"/>
        <v>budget</v>
      </c>
      <c r="L1764" s="1">
        <f t="shared" si="219"/>
        <v>458365.85289256199</v>
      </c>
      <c r="M1764" cm="1">
        <f t="array" ref="M1764">SUM(COUNTIF(E1764:E5340,{"Petrol","Diesel","CNG","LPG","Electric"}))</f>
        <v>1815</v>
      </c>
      <c r="N1764">
        <f t="shared" si="220"/>
        <v>1815</v>
      </c>
      <c r="O1764" cm="1">
        <f t="array" ref="O1764">SUM(COUNTIF(F1764:F5340,{"Individual","Dealer","Trustmark Dealer"}))</f>
        <v>1815</v>
      </c>
      <c r="P1764">
        <f t="shared" si="221"/>
        <v>1237</v>
      </c>
      <c r="Q1764">
        <f t="shared" si="222"/>
        <v>0.61212121212121207</v>
      </c>
      <c r="R1764" s="16">
        <f t="shared" si="223"/>
        <v>1217901.8635896514</v>
      </c>
    </row>
    <row r="1765" spans="1:18" x14ac:dyDescent="0.3">
      <c r="A1765" t="s">
        <v>1095</v>
      </c>
      <c r="B1765">
        <v>2019</v>
      </c>
      <c r="C1765" s="1">
        <v>1700000</v>
      </c>
      <c r="D1765">
        <v>10000</v>
      </c>
      <c r="E1765" t="s">
        <v>14</v>
      </c>
      <c r="F1765" t="s">
        <v>25</v>
      </c>
      <c r="G1765" t="s">
        <v>12</v>
      </c>
      <c r="H1765" t="s">
        <v>121</v>
      </c>
      <c r="I1765">
        <f t="shared" si="216"/>
        <v>1814</v>
      </c>
      <c r="J1765">
        <f t="shared" si="217"/>
        <v>7</v>
      </c>
      <c r="K1765" t="str">
        <f t="shared" si="218"/>
        <v>premimum</v>
      </c>
      <c r="L1765" s="1">
        <f t="shared" si="219"/>
        <v>458444.88588754134</v>
      </c>
      <c r="M1765" cm="1">
        <f t="array" ref="M1765">SUM(COUNTIF(E1765:E5341,{"Petrol","Diesel","CNG","LPG","Electric"}))</f>
        <v>1814</v>
      </c>
      <c r="N1765">
        <f t="shared" si="220"/>
        <v>1814</v>
      </c>
      <c r="O1765" cm="1">
        <f t="array" ref="O1765">SUM(COUNTIF(F1765:F5341,{"Individual","Dealer","Trustmark Dealer"}))</f>
        <v>1814</v>
      </c>
      <c r="P1765">
        <f t="shared" si="221"/>
        <v>1236</v>
      </c>
      <c r="Q1765">
        <f t="shared" si="222"/>
        <v>0.61245865490628448</v>
      </c>
      <c r="R1765" s="16">
        <f t="shared" si="223"/>
        <v>1218194.8310629025</v>
      </c>
    </row>
    <row r="1766" spans="1:18" x14ac:dyDescent="0.3">
      <c r="A1766" t="s">
        <v>1096</v>
      </c>
      <c r="B1766">
        <v>2016</v>
      </c>
      <c r="C1766" s="1">
        <v>370000</v>
      </c>
      <c r="D1766">
        <v>60000</v>
      </c>
      <c r="E1766" t="s">
        <v>10</v>
      </c>
      <c r="F1766" t="s">
        <v>25</v>
      </c>
      <c r="G1766" t="s">
        <v>12</v>
      </c>
      <c r="H1766" t="s">
        <v>121</v>
      </c>
      <c r="I1766">
        <f t="shared" si="216"/>
        <v>1813</v>
      </c>
      <c r="J1766">
        <f t="shared" si="217"/>
        <v>10</v>
      </c>
      <c r="K1766" t="str">
        <f t="shared" si="218"/>
        <v>budget</v>
      </c>
      <c r="L1766" s="1">
        <f t="shared" si="219"/>
        <v>457760.07887479314</v>
      </c>
      <c r="M1766" cm="1">
        <f t="array" ref="M1766">SUM(COUNTIF(E1766:E5342,{"Petrol","Diesel","CNG","LPG","Electric"}))</f>
        <v>1813</v>
      </c>
      <c r="N1766">
        <f t="shared" si="220"/>
        <v>1813</v>
      </c>
      <c r="O1766" cm="1">
        <f t="array" ref="O1766">SUM(COUNTIF(F1766:F5342,{"Individual","Dealer","Trustmark Dealer"}))</f>
        <v>1813</v>
      </c>
      <c r="P1766">
        <f t="shared" si="221"/>
        <v>1236</v>
      </c>
      <c r="Q1766">
        <f t="shared" si="222"/>
        <v>0.61224489795918369</v>
      </c>
      <c r="R1766" s="16">
        <f t="shared" si="223"/>
        <v>1216964.7907638177</v>
      </c>
    </row>
    <row r="1767" spans="1:18" x14ac:dyDescent="0.3">
      <c r="A1767" t="s">
        <v>1097</v>
      </c>
      <c r="B1767">
        <v>2011</v>
      </c>
      <c r="C1767" s="1">
        <v>250000</v>
      </c>
      <c r="D1767">
        <v>50000</v>
      </c>
      <c r="E1767" t="s">
        <v>10</v>
      </c>
      <c r="F1767" t="s">
        <v>25</v>
      </c>
      <c r="G1767" t="s">
        <v>12</v>
      </c>
      <c r="H1767" t="s">
        <v>121</v>
      </c>
      <c r="I1767">
        <f t="shared" si="216"/>
        <v>1812</v>
      </c>
      <c r="J1767">
        <f t="shared" si="217"/>
        <v>15</v>
      </c>
      <c r="K1767" t="str">
        <f t="shared" si="218"/>
        <v>budget</v>
      </c>
      <c r="L1767" s="1">
        <f t="shared" si="219"/>
        <v>457808.51158940396</v>
      </c>
      <c r="M1767" cm="1">
        <f t="array" ref="M1767">SUM(COUNTIF(E1767:E5343,{"Petrol","Diesel","CNG","LPG","Electric"}))</f>
        <v>1812</v>
      </c>
      <c r="N1767">
        <f t="shared" si="220"/>
        <v>1812</v>
      </c>
      <c r="O1767" cm="1">
        <f t="array" ref="O1767">SUM(COUNTIF(F1767:F5343,{"Individual","Dealer","Trustmark Dealer"}))</f>
        <v>1812</v>
      </c>
      <c r="P1767">
        <f t="shared" si="221"/>
        <v>1236</v>
      </c>
      <c r="Q1767">
        <f t="shared" si="222"/>
        <v>0.61203090507726265</v>
      </c>
      <c r="R1767" s="16">
        <f t="shared" si="223"/>
        <v>1216926.7315055872</v>
      </c>
    </row>
    <row r="1768" spans="1:18" x14ac:dyDescent="0.3">
      <c r="A1768" t="s">
        <v>1098</v>
      </c>
      <c r="B1768">
        <v>2019</v>
      </c>
      <c r="C1768" s="1">
        <v>500000</v>
      </c>
      <c r="D1768">
        <v>15000</v>
      </c>
      <c r="E1768" t="s">
        <v>10</v>
      </c>
      <c r="F1768" t="s">
        <v>25</v>
      </c>
      <c r="G1768" t="s">
        <v>12</v>
      </c>
      <c r="H1768" t="s">
        <v>121</v>
      </c>
      <c r="I1768">
        <f t="shared" si="216"/>
        <v>1811</v>
      </c>
      <c r="J1768">
        <f t="shared" si="217"/>
        <v>7</v>
      </c>
      <c r="K1768" t="str">
        <f t="shared" si="218"/>
        <v>budget</v>
      </c>
      <c r="L1768" s="1">
        <f t="shared" si="219"/>
        <v>457923.25952512422</v>
      </c>
      <c r="M1768" cm="1">
        <f t="array" ref="M1768">SUM(COUNTIF(E1768:E5344,{"Petrol","Diesel","CNG","LPG","Electric"}))</f>
        <v>1811</v>
      </c>
      <c r="N1768">
        <f t="shared" si="220"/>
        <v>1811</v>
      </c>
      <c r="O1768" cm="1">
        <f t="array" ref="O1768">SUM(COUNTIF(F1768:F5344,{"Individual","Dealer","Trustmark Dealer"}))</f>
        <v>1811</v>
      </c>
      <c r="P1768">
        <f t="shared" si="221"/>
        <v>1235</v>
      </c>
      <c r="Q1768">
        <f t="shared" si="222"/>
        <v>0.61181667586968524</v>
      </c>
      <c r="R1768" s="16">
        <f t="shared" si="223"/>
        <v>1217026.8334011396</v>
      </c>
    </row>
    <row r="1769" spans="1:18" x14ac:dyDescent="0.3">
      <c r="A1769" t="s">
        <v>1099</v>
      </c>
      <c r="B1769">
        <v>2008</v>
      </c>
      <c r="C1769" s="1">
        <v>400000</v>
      </c>
      <c r="D1769">
        <v>35000</v>
      </c>
      <c r="E1769" t="s">
        <v>10</v>
      </c>
      <c r="F1769" t="s">
        <v>25</v>
      </c>
      <c r="G1769" t="s">
        <v>12</v>
      </c>
      <c r="H1769" t="s">
        <v>126</v>
      </c>
      <c r="I1769">
        <f t="shared" si="216"/>
        <v>1810</v>
      </c>
      <c r="J1769">
        <f t="shared" si="217"/>
        <v>18</v>
      </c>
      <c r="K1769" t="str">
        <f t="shared" si="218"/>
        <v>budget</v>
      </c>
      <c r="L1769" s="1">
        <f t="shared" si="219"/>
        <v>457900.01270718232</v>
      </c>
      <c r="M1769" cm="1">
        <f t="array" ref="M1769">SUM(COUNTIF(E1769:E5345,{"Petrol","Diesel","CNG","LPG","Electric"}))</f>
        <v>1810</v>
      </c>
      <c r="N1769">
        <f t="shared" si="220"/>
        <v>1810</v>
      </c>
      <c r="O1769" cm="1">
        <f t="array" ref="O1769">SUM(COUNTIF(F1769:F5345,{"Individual","Dealer","Trustmark Dealer"}))</f>
        <v>1810</v>
      </c>
      <c r="P1769">
        <f t="shared" si="221"/>
        <v>1235</v>
      </c>
      <c r="Q1769">
        <f t="shared" si="222"/>
        <v>0.61160220994475134</v>
      </c>
      <c r="R1769" s="16">
        <f t="shared" si="223"/>
        <v>1216838.8155778812</v>
      </c>
    </row>
    <row r="1770" spans="1:18" x14ac:dyDescent="0.3">
      <c r="A1770" t="s">
        <v>1100</v>
      </c>
      <c r="B1770">
        <v>2014</v>
      </c>
      <c r="C1770" s="1">
        <v>200000</v>
      </c>
      <c r="D1770">
        <v>100000</v>
      </c>
      <c r="E1770" t="s">
        <v>14</v>
      </c>
      <c r="F1770" t="s">
        <v>25</v>
      </c>
      <c r="G1770" t="s">
        <v>12</v>
      </c>
      <c r="H1770" t="s">
        <v>121</v>
      </c>
      <c r="I1770">
        <f t="shared" si="216"/>
        <v>1809</v>
      </c>
      <c r="J1770">
        <f t="shared" si="217"/>
        <v>12</v>
      </c>
      <c r="K1770" t="str">
        <f t="shared" si="218"/>
        <v>budget</v>
      </c>
      <c r="L1770" s="1">
        <f t="shared" si="219"/>
        <v>457932.01934770594</v>
      </c>
      <c r="M1770" cm="1">
        <f t="array" ref="M1770">SUM(COUNTIF(E1770:E5346,{"Petrol","Diesel","CNG","LPG","Electric"}))</f>
        <v>1809</v>
      </c>
      <c r="N1770">
        <f t="shared" si="220"/>
        <v>1809</v>
      </c>
      <c r="O1770" cm="1">
        <f t="array" ref="O1770">SUM(COUNTIF(F1770:F5346,{"Individual","Dealer","Trustmark Dealer"}))</f>
        <v>1809</v>
      </c>
      <c r="P1770">
        <f t="shared" si="221"/>
        <v>1234</v>
      </c>
      <c r="Q1770">
        <f t="shared" si="222"/>
        <v>0.61194029850746268</v>
      </c>
      <c r="R1770" s="16">
        <f t="shared" si="223"/>
        <v>1216765.8369744306</v>
      </c>
    </row>
    <row r="1771" spans="1:18" x14ac:dyDescent="0.3">
      <c r="A1771" t="s">
        <v>219</v>
      </c>
      <c r="B1771">
        <v>2016</v>
      </c>
      <c r="C1771" s="1">
        <v>284000</v>
      </c>
      <c r="D1771">
        <v>40000</v>
      </c>
      <c r="E1771" t="s">
        <v>14</v>
      </c>
      <c r="F1771" t="s">
        <v>25</v>
      </c>
      <c r="G1771" t="s">
        <v>12</v>
      </c>
      <c r="H1771" t="s">
        <v>126</v>
      </c>
      <c r="I1771">
        <f t="shared" si="216"/>
        <v>1808</v>
      </c>
      <c r="J1771">
        <f t="shared" si="217"/>
        <v>10</v>
      </c>
      <c r="K1771" t="str">
        <f t="shared" si="218"/>
        <v>budget</v>
      </c>
      <c r="L1771" s="1">
        <f t="shared" si="219"/>
        <v>458074.68086283188</v>
      </c>
      <c r="M1771" cm="1">
        <f t="array" ref="M1771">SUM(COUNTIF(E1771:E5347,{"Petrol","Diesel","CNG","LPG","Electric"}))</f>
        <v>1808</v>
      </c>
      <c r="N1771">
        <f t="shared" si="220"/>
        <v>1808</v>
      </c>
      <c r="O1771" cm="1">
        <f t="array" ref="O1771">SUM(COUNTIF(F1771:F5347,{"Individual","Dealer","Trustmark Dealer"}))</f>
        <v>1808</v>
      </c>
      <c r="P1771">
        <f t="shared" si="221"/>
        <v>1233</v>
      </c>
      <c r="Q1771">
        <f t="shared" si="222"/>
        <v>0.61172566371681414</v>
      </c>
      <c r="R1771" s="16">
        <f t="shared" si="223"/>
        <v>1217185.0697143346</v>
      </c>
    </row>
    <row r="1772" spans="1:18" x14ac:dyDescent="0.3">
      <c r="A1772" t="s">
        <v>1101</v>
      </c>
      <c r="B1772">
        <v>2007</v>
      </c>
      <c r="C1772" s="1">
        <v>80000</v>
      </c>
      <c r="D1772">
        <v>60000</v>
      </c>
      <c r="E1772" t="s">
        <v>10</v>
      </c>
      <c r="F1772" t="s">
        <v>25</v>
      </c>
      <c r="G1772" t="s">
        <v>12</v>
      </c>
      <c r="H1772" t="s">
        <v>154</v>
      </c>
      <c r="I1772">
        <f t="shared" si="216"/>
        <v>1807</v>
      </c>
      <c r="J1772">
        <f t="shared" si="217"/>
        <v>19</v>
      </c>
      <c r="K1772" t="str">
        <f t="shared" si="218"/>
        <v>budget</v>
      </c>
      <c r="L1772" s="1">
        <f t="shared" si="219"/>
        <v>458171.01438848919</v>
      </c>
      <c r="M1772" cm="1">
        <f t="array" ref="M1772">SUM(COUNTIF(E1772:E5348,{"Petrol","Diesel","CNG","LPG","Electric"}))</f>
        <v>1807</v>
      </c>
      <c r="N1772">
        <f t="shared" si="220"/>
        <v>1807</v>
      </c>
      <c r="O1772" cm="1">
        <f t="array" ref="O1772">SUM(COUNTIF(F1772:F5348,{"Individual","Dealer","Trustmark Dealer"}))</f>
        <v>1807</v>
      </c>
      <c r="P1772">
        <f t="shared" si="221"/>
        <v>1233</v>
      </c>
      <c r="Q1772">
        <f t="shared" si="222"/>
        <v>0.61206419479800778</v>
      </c>
      <c r="R1772" s="16">
        <f t="shared" si="223"/>
        <v>1217512.6138825514</v>
      </c>
    </row>
    <row r="1773" spans="1:18" x14ac:dyDescent="0.3">
      <c r="A1773" t="s">
        <v>808</v>
      </c>
      <c r="B1773">
        <v>2014</v>
      </c>
      <c r="C1773" s="1">
        <v>170000</v>
      </c>
      <c r="D1773">
        <v>77000</v>
      </c>
      <c r="E1773" t="s">
        <v>10</v>
      </c>
      <c r="F1773" t="s">
        <v>25</v>
      </c>
      <c r="G1773" t="s">
        <v>12</v>
      </c>
      <c r="H1773" t="s">
        <v>121</v>
      </c>
      <c r="I1773">
        <f t="shared" si="216"/>
        <v>1806</v>
      </c>
      <c r="J1773">
        <f t="shared" si="217"/>
        <v>12</v>
      </c>
      <c r="K1773" t="str">
        <f t="shared" si="218"/>
        <v>budget</v>
      </c>
      <c r="L1773" s="1">
        <f t="shared" si="219"/>
        <v>458380.41140642302</v>
      </c>
      <c r="M1773" cm="1">
        <f t="array" ref="M1773">SUM(COUNTIF(E1773:E5349,{"Petrol","Diesel","CNG","LPG","Electric"}))</f>
        <v>1806</v>
      </c>
      <c r="N1773">
        <f t="shared" si="220"/>
        <v>1806</v>
      </c>
      <c r="O1773" cm="1">
        <f t="array" ref="O1773">SUM(COUNTIF(F1773:F5349,{"Individual","Dealer","Trustmark Dealer"}))</f>
        <v>1806</v>
      </c>
      <c r="P1773">
        <f t="shared" si="221"/>
        <v>1232</v>
      </c>
      <c r="Q1773">
        <f t="shared" si="222"/>
        <v>0.61240310077519378</v>
      </c>
      <c r="R1773" s="16">
        <f t="shared" si="223"/>
        <v>1217809.4087389773</v>
      </c>
    </row>
    <row r="1774" spans="1:18" x14ac:dyDescent="0.3">
      <c r="A1774" t="s">
        <v>575</v>
      </c>
      <c r="B1774">
        <v>2011</v>
      </c>
      <c r="C1774" s="1">
        <v>150000</v>
      </c>
      <c r="D1774">
        <v>60000</v>
      </c>
      <c r="E1774" t="s">
        <v>10</v>
      </c>
      <c r="F1774" t="s">
        <v>25</v>
      </c>
      <c r="G1774" t="s">
        <v>12</v>
      </c>
      <c r="H1774" t="s">
        <v>121</v>
      </c>
      <c r="I1774">
        <f t="shared" si="216"/>
        <v>1805</v>
      </c>
      <c r="J1774">
        <f t="shared" si="217"/>
        <v>15</v>
      </c>
      <c r="K1774" t="str">
        <f t="shared" si="218"/>
        <v>budget</v>
      </c>
      <c r="L1774" s="1">
        <f t="shared" si="219"/>
        <v>458540.1789473684</v>
      </c>
      <c r="M1774" cm="1">
        <f t="array" ref="M1774">SUM(COUNTIF(E1774:E5350,{"Petrol","Diesel","CNG","LPG","Electric"}))</f>
        <v>1805</v>
      </c>
      <c r="N1774">
        <f t="shared" si="220"/>
        <v>1805</v>
      </c>
      <c r="O1774" cm="1">
        <f t="array" ref="O1774">SUM(COUNTIF(F1774:F5350,{"Individual","Dealer","Trustmark Dealer"}))</f>
        <v>1805</v>
      </c>
      <c r="P1774">
        <f t="shared" si="221"/>
        <v>1231</v>
      </c>
      <c r="Q1774">
        <f t="shared" si="222"/>
        <v>0.61218836565096957</v>
      </c>
      <c r="R1774" s="16">
        <f t="shared" si="223"/>
        <v>1218002.7239538669</v>
      </c>
    </row>
    <row r="1775" spans="1:18" x14ac:dyDescent="0.3">
      <c r="A1775" t="s">
        <v>947</v>
      </c>
      <c r="B1775">
        <v>2010</v>
      </c>
      <c r="C1775" s="1">
        <v>110000</v>
      </c>
      <c r="D1775">
        <v>77073</v>
      </c>
      <c r="E1775" t="s">
        <v>10</v>
      </c>
      <c r="F1775" t="s">
        <v>25</v>
      </c>
      <c r="G1775" t="s">
        <v>12</v>
      </c>
      <c r="H1775" t="s">
        <v>126</v>
      </c>
      <c r="I1775">
        <f t="shared" si="216"/>
        <v>1804</v>
      </c>
      <c r="J1775">
        <f t="shared" si="217"/>
        <v>16</v>
      </c>
      <c r="K1775" t="str">
        <f t="shared" si="218"/>
        <v>budget</v>
      </c>
      <c r="L1775" s="1">
        <f t="shared" si="219"/>
        <v>458711.21008869179</v>
      </c>
      <c r="M1775" cm="1">
        <f t="array" ref="M1775">SUM(COUNTIF(E1775:E5351,{"Petrol","Diesel","CNG","LPG","Electric"}))</f>
        <v>1804</v>
      </c>
      <c r="N1775">
        <f t="shared" si="220"/>
        <v>1804</v>
      </c>
      <c r="O1775" cm="1">
        <f t="array" ref="O1775">SUM(COUNTIF(F1775:F5351,{"Individual","Dealer","Trustmark Dealer"}))</f>
        <v>1804</v>
      </c>
      <c r="P1775">
        <f t="shared" si="221"/>
        <v>1230</v>
      </c>
      <c r="Q1775">
        <f t="shared" si="222"/>
        <v>0.61197339246119731</v>
      </c>
      <c r="R1775" s="16">
        <f t="shared" si="223"/>
        <v>1218219.6621472386</v>
      </c>
    </row>
    <row r="1776" spans="1:18" x14ac:dyDescent="0.3">
      <c r="A1776" t="s">
        <v>386</v>
      </c>
      <c r="B1776">
        <v>2016</v>
      </c>
      <c r="C1776" s="1">
        <v>400000</v>
      </c>
      <c r="D1776">
        <v>70000</v>
      </c>
      <c r="E1776" t="s">
        <v>14</v>
      </c>
      <c r="F1776" t="s">
        <v>25</v>
      </c>
      <c r="G1776" t="s">
        <v>12</v>
      </c>
      <c r="H1776" t="s">
        <v>121</v>
      </c>
      <c r="I1776">
        <f t="shared" si="216"/>
        <v>1803</v>
      </c>
      <c r="J1776">
        <f t="shared" si="217"/>
        <v>10</v>
      </c>
      <c r="K1776" t="str">
        <f t="shared" si="218"/>
        <v>budget</v>
      </c>
      <c r="L1776" s="1">
        <f t="shared" si="219"/>
        <v>458904.61619523016</v>
      </c>
      <c r="M1776" cm="1">
        <f t="array" ref="M1776">SUM(COUNTIF(E1776:E5352,{"Petrol","Diesel","CNG","LPG","Electric"}))</f>
        <v>1803</v>
      </c>
      <c r="N1776">
        <f t="shared" si="220"/>
        <v>1803</v>
      </c>
      <c r="O1776" cm="1">
        <f t="array" ref="O1776">SUM(COUNTIF(F1776:F5352,{"Individual","Dealer","Trustmark Dealer"}))</f>
        <v>1803</v>
      </c>
      <c r="P1776">
        <f t="shared" si="221"/>
        <v>1229</v>
      </c>
      <c r="Q1776">
        <f t="shared" si="222"/>
        <v>0.61231281198003329</v>
      </c>
      <c r="R1776" s="16">
        <f t="shared" si="223"/>
        <v>1218483.5073897827</v>
      </c>
    </row>
    <row r="1777" spans="1:18" x14ac:dyDescent="0.3">
      <c r="A1777" t="s">
        <v>550</v>
      </c>
      <c r="B1777">
        <v>2013</v>
      </c>
      <c r="C1777" s="1">
        <v>275000</v>
      </c>
      <c r="D1777">
        <v>90000</v>
      </c>
      <c r="E1777" t="s">
        <v>257</v>
      </c>
      <c r="F1777" t="s">
        <v>25</v>
      </c>
      <c r="G1777" t="s">
        <v>12</v>
      </c>
      <c r="H1777" t="s">
        <v>126</v>
      </c>
      <c r="I1777">
        <f t="shared" si="216"/>
        <v>1802</v>
      </c>
      <c r="J1777">
        <f t="shared" si="217"/>
        <v>13</v>
      </c>
      <c r="K1777" t="str">
        <f t="shared" si="218"/>
        <v>budget</v>
      </c>
      <c r="L1777" s="1">
        <f t="shared" si="219"/>
        <v>458937.30466148723</v>
      </c>
      <c r="M1777" cm="1">
        <f t="array" ref="M1777">SUM(COUNTIF(E1777:E5353,{"Petrol","Diesel","CNG","LPG","Electric"}))</f>
        <v>1802</v>
      </c>
      <c r="N1777">
        <f t="shared" si="220"/>
        <v>1802</v>
      </c>
      <c r="O1777" cm="1">
        <f t="array" ref="O1777">SUM(COUNTIF(F1777:F5353,{"Individual","Dealer","Trustmark Dealer"}))</f>
        <v>1802</v>
      </c>
      <c r="P1777">
        <f t="shared" si="221"/>
        <v>1229</v>
      </c>
      <c r="Q1777">
        <f t="shared" si="222"/>
        <v>0.61209766925638176</v>
      </c>
      <c r="R1777" s="16">
        <f t="shared" si="223"/>
        <v>1218683.7392934703</v>
      </c>
    </row>
    <row r="1778" spans="1:18" x14ac:dyDescent="0.3">
      <c r="A1778" t="s">
        <v>147</v>
      </c>
      <c r="B1778">
        <v>2013</v>
      </c>
      <c r="C1778" s="1">
        <v>800000</v>
      </c>
      <c r="D1778">
        <v>186000</v>
      </c>
      <c r="E1778" t="s">
        <v>14</v>
      </c>
      <c r="F1778" t="s">
        <v>25</v>
      </c>
      <c r="G1778" t="s">
        <v>12</v>
      </c>
      <c r="H1778" t="s">
        <v>154</v>
      </c>
      <c r="I1778">
        <f t="shared" si="216"/>
        <v>1801</v>
      </c>
      <c r="J1778">
        <f t="shared" si="217"/>
        <v>13</v>
      </c>
      <c r="K1778" t="str">
        <f t="shared" si="218"/>
        <v>medium</v>
      </c>
      <c r="L1778" s="1">
        <f t="shared" si="219"/>
        <v>459039.43531371461</v>
      </c>
      <c r="M1778" cm="1">
        <f t="array" ref="M1778">SUM(COUNTIF(E1778:E5354,{"Petrol","Diesel","CNG","LPG","Electric"}))</f>
        <v>1801</v>
      </c>
      <c r="N1778">
        <f t="shared" si="220"/>
        <v>1801</v>
      </c>
      <c r="O1778" cm="1">
        <f t="array" ref="O1778">SUM(COUNTIF(F1778:F5354,{"Individual","Dealer","Trustmark Dealer"}))</f>
        <v>1801</v>
      </c>
      <c r="P1778">
        <f t="shared" si="221"/>
        <v>1228</v>
      </c>
      <c r="Q1778">
        <f t="shared" si="222"/>
        <v>0.61243753470294282</v>
      </c>
      <c r="R1778" s="16">
        <f t="shared" si="223"/>
        <v>1218683.7392934703</v>
      </c>
    </row>
    <row r="1779" spans="1:18" x14ac:dyDescent="0.3">
      <c r="A1779" t="s">
        <v>694</v>
      </c>
      <c r="B1779">
        <v>2014</v>
      </c>
      <c r="C1779" s="1">
        <v>550000</v>
      </c>
      <c r="D1779">
        <v>90000</v>
      </c>
      <c r="E1779" t="s">
        <v>14</v>
      </c>
      <c r="F1779" t="s">
        <v>25</v>
      </c>
      <c r="G1779" t="s">
        <v>12</v>
      </c>
      <c r="H1779" t="s">
        <v>121</v>
      </c>
      <c r="I1779">
        <f t="shared" si="216"/>
        <v>1800</v>
      </c>
      <c r="J1779">
        <f t="shared" si="217"/>
        <v>12</v>
      </c>
      <c r="K1779" t="str">
        <f t="shared" si="218"/>
        <v>medium</v>
      </c>
      <c r="L1779" s="1">
        <f t="shared" si="219"/>
        <v>458850.0127777778</v>
      </c>
      <c r="M1779" cm="1">
        <f t="array" ref="M1779">SUM(COUNTIF(E1779:E5355,{"Petrol","Diesel","CNG","LPG","Electric"}))</f>
        <v>1800</v>
      </c>
      <c r="N1779">
        <f t="shared" si="220"/>
        <v>1800</v>
      </c>
      <c r="O1779" cm="1">
        <f t="array" ref="O1779">SUM(COUNTIF(F1779:F5355,{"Individual","Dealer","Trustmark Dealer"}))</f>
        <v>1800</v>
      </c>
      <c r="P1779">
        <f t="shared" si="221"/>
        <v>1227</v>
      </c>
      <c r="Q1779">
        <f t="shared" si="222"/>
        <v>0.61277777777777775</v>
      </c>
      <c r="R1779" s="16">
        <f t="shared" si="223"/>
        <v>1218442.4247483262</v>
      </c>
    </row>
    <row r="1780" spans="1:18" x14ac:dyDescent="0.3">
      <c r="A1780" t="s">
        <v>127</v>
      </c>
      <c r="B1780">
        <v>2007</v>
      </c>
      <c r="C1780" s="1">
        <v>125000</v>
      </c>
      <c r="D1780">
        <v>100000</v>
      </c>
      <c r="E1780" t="s">
        <v>10</v>
      </c>
      <c r="F1780" t="s">
        <v>25</v>
      </c>
      <c r="G1780" t="s">
        <v>12</v>
      </c>
      <c r="H1780" t="s">
        <v>126</v>
      </c>
      <c r="I1780">
        <f t="shared" si="216"/>
        <v>1799</v>
      </c>
      <c r="J1780">
        <f t="shared" si="217"/>
        <v>19</v>
      </c>
      <c r="K1780" t="str">
        <f t="shared" si="218"/>
        <v>budget</v>
      </c>
      <c r="L1780" s="1">
        <f t="shared" si="219"/>
        <v>458799.34574763756</v>
      </c>
      <c r="M1780" cm="1">
        <f t="array" ref="M1780">SUM(COUNTIF(E1780:E5356,{"Petrol","Diesel","CNG","LPG","Electric"}))</f>
        <v>1799</v>
      </c>
      <c r="N1780">
        <f t="shared" si="220"/>
        <v>1799</v>
      </c>
      <c r="O1780" cm="1">
        <f t="array" ref="O1780">SUM(COUNTIF(F1780:F5356,{"Individual","Dealer","Trustmark Dealer"}))</f>
        <v>1799</v>
      </c>
      <c r="P1780">
        <f t="shared" si="221"/>
        <v>1226</v>
      </c>
      <c r="Q1780">
        <f t="shared" si="222"/>
        <v>0.61256253474152311</v>
      </c>
      <c r="R1780" s="16">
        <f t="shared" si="223"/>
        <v>1218477.1249940114</v>
      </c>
    </row>
    <row r="1781" spans="1:18" x14ac:dyDescent="0.3">
      <c r="A1781" t="s">
        <v>266</v>
      </c>
      <c r="B1781">
        <v>2010</v>
      </c>
      <c r="C1781" s="1">
        <v>135000</v>
      </c>
      <c r="D1781">
        <v>80000</v>
      </c>
      <c r="E1781" t="s">
        <v>10</v>
      </c>
      <c r="F1781" t="s">
        <v>25</v>
      </c>
      <c r="G1781" t="s">
        <v>12</v>
      </c>
      <c r="H1781" t="s">
        <v>126</v>
      </c>
      <c r="I1781">
        <f t="shared" si="216"/>
        <v>1798</v>
      </c>
      <c r="J1781">
        <f t="shared" si="217"/>
        <v>16</v>
      </c>
      <c r="K1781" t="str">
        <f t="shared" si="218"/>
        <v>budget</v>
      </c>
      <c r="L1781" s="1">
        <f t="shared" si="219"/>
        <v>458984.99610678531</v>
      </c>
      <c r="M1781" cm="1">
        <f t="array" ref="M1781">SUM(COUNTIF(E1781:E5357,{"Petrol","Diesel","CNG","LPG","Electric"}))</f>
        <v>1798</v>
      </c>
      <c r="N1781">
        <f t="shared" si="220"/>
        <v>1798</v>
      </c>
      <c r="O1781" cm="1">
        <f t="array" ref="O1781">SUM(COUNTIF(F1781:F5357,{"Individual","Dealer","Trustmark Dealer"}))</f>
        <v>1798</v>
      </c>
      <c r="P1781">
        <f t="shared" si="221"/>
        <v>1225</v>
      </c>
      <c r="Q1781">
        <f t="shared" si="222"/>
        <v>0.61290322580645162</v>
      </c>
      <c r="R1781" s="16">
        <f t="shared" si="223"/>
        <v>1218724.161514703</v>
      </c>
    </row>
    <row r="1782" spans="1:18" x14ac:dyDescent="0.3">
      <c r="A1782" t="s">
        <v>221</v>
      </c>
      <c r="B1782">
        <v>2012</v>
      </c>
      <c r="C1782" s="1">
        <v>349000</v>
      </c>
      <c r="D1782">
        <v>150000</v>
      </c>
      <c r="E1782" t="s">
        <v>14</v>
      </c>
      <c r="F1782" t="s">
        <v>25</v>
      </c>
      <c r="G1782" t="s">
        <v>12</v>
      </c>
      <c r="H1782" t="s">
        <v>121</v>
      </c>
      <c r="I1782">
        <f t="shared" si="216"/>
        <v>1797</v>
      </c>
      <c r="J1782">
        <f t="shared" si="217"/>
        <v>14</v>
      </c>
      <c r="K1782" t="str">
        <f t="shared" si="218"/>
        <v>budget</v>
      </c>
      <c r="L1782" s="1">
        <f t="shared" si="219"/>
        <v>459165.28825820814</v>
      </c>
      <c r="M1782" cm="1">
        <f t="array" ref="M1782">SUM(COUNTIF(E1782:E5358,{"Petrol","Diesel","CNG","LPG","Electric"}))</f>
        <v>1797</v>
      </c>
      <c r="N1782">
        <f t="shared" si="220"/>
        <v>1797</v>
      </c>
      <c r="O1782" cm="1">
        <f t="array" ref="O1782">SUM(COUNTIF(F1782:F5358,{"Individual","Dealer","Trustmark Dealer"}))</f>
        <v>1797</v>
      </c>
      <c r="P1782">
        <f t="shared" si="221"/>
        <v>1224</v>
      </c>
      <c r="Q1782">
        <f t="shared" si="222"/>
        <v>0.61324429604897046</v>
      </c>
      <c r="R1782" s="16">
        <f t="shared" si="223"/>
        <v>1218960.1446319544</v>
      </c>
    </row>
    <row r="1783" spans="1:18" x14ac:dyDescent="0.3">
      <c r="A1783" t="s">
        <v>267</v>
      </c>
      <c r="B1783">
        <v>2014</v>
      </c>
      <c r="C1783" s="1">
        <v>458000</v>
      </c>
      <c r="D1783">
        <v>80000</v>
      </c>
      <c r="E1783" t="s">
        <v>14</v>
      </c>
      <c r="F1783" t="s">
        <v>25</v>
      </c>
      <c r="G1783" t="s">
        <v>12</v>
      </c>
      <c r="H1783" t="s">
        <v>121</v>
      </c>
      <c r="I1783">
        <f t="shared" si="216"/>
        <v>1796</v>
      </c>
      <c r="J1783">
        <f t="shared" si="217"/>
        <v>12</v>
      </c>
      <c r="K1783" t="str">
        <f t="shared" si="218"/>
        <v>budget</v>
      </c>
      <c r="L1783" s="1">
        <f t="shared" si="219"/>
        <v>459226.62750556791</v>
      </c>
      <c r="M1783" cm="1">
        <f t="array" ref="M1783">SUM(COUNTIF(E1783:E5359,{"Petrol","Diesel","CNG","LPG","Electric"}))</f>
        <v>1796</v>
      </c>
      <c r="N1783">
        <f t="shared" si="220"/>
        <v>1796</v>
      </c>
      <c r="O1783" cm="1">
        <f t="array" ref="O1783">SUM(COUNTIF(F1783:F5359,{"Individual","Dealer","Trustmark Dealer"}))</f>
        <v>1796</v>
      </c>
      <c r="P1783">
        <f t="shared" si="221"/>
        <v>1223</v>
      </c>
      <c r="Q1783">
        <f t="shared" si="222"/>
        <v>0.61302895322939865</v>
      </c>
      <c r="R1783" s="16">
        <f t="shared" si="223"/>
        <v>1219217.513095238</v>
      </c>
    </row>
    <row r="1784" spans="1:18" x14ac:dyDescent="0.3">
      <c r="A1784" t="s">
        <v>275</v>
      </c>
      <c r="B1784">
        <v>2018</v>
      </c>
      <c r="C1784" s="1">
        <v>300000</v>
      </c>
      <c r="D1784">
        <v>35000</v>
      </c>
      <c r="E1784" t="s">
        <v>10</v>
      </c>
      <c r="F1784" t="s">
        <v>25</v>
      </c>
      <c r="G1784" t="s">
        <v>12</v>
      </c>
      <c r="H1784" t="s">
        <v>121</v>
      </c>
      <c r="I1784">
        <f t="shared" si="216"/>
        <v>1795</v>
      </c>
      <c r="J1784">
        <f t="shared" si="217"/>
        <v>8</v>
      </c>
      <c r="K1784" t="str">
        <f t="shared" si="218"/>
        <v>budget</v>
      </c>
      <c r="L1784" s="1">
        <f t="shared" si="219"/>
        <v>459227.31086350977</v>
      </c>
      <c r="M1784" cm="1">
        <f t="array" ref="M1784">SUM(COUNTIF(E1784:E5360,{"Petrol","Diesel","CNG","LPG","Electric"}))</f>
        <v>1795</v>
      </c>
      <c r="N1784">
        <f t="shared" si="220"/>
        <v>1795</v>
      </c>
      <c r="O1784" cm="1">
        <f t="array" ref="O1784">SUM(COUNTIF(F1784:F5360,{"Individual","Dealer","Trustmark Dealer"}))</f>
        <v>1795</v>
      </c>
      <c r="P1784">
        <f t="shared" si="221"/>
        <v>1222</v>
      </c>
      <c r="Q1784">
        <f t="shared" si="222"/>
        <v>0.61281337047353757</v>
      </c>
      <c r="R1784" s="16">
        <f t="shared" si="223"/>
        <v>1219354.6096482407</v>
      </c>
    </row>
    <row r="1785" spans="1:18" x14ac:dyDescent="0.3">
      <c r="A1785" t="s">
        <v>163</v>
      </c>
      <c r="B1785">
        <v>2008</v>
      </c>
      <c r="C1785" s="1">
        <v>95000</v>
      </c>
      <c r="D1785">
        <v>70000</v>
      </c>
      <c r="E1785" t="s">
        <v>10</v>
      </c>
      <c r="F1785" t="s">
        <v>25</v>
      </c>
      <c r="G1785" t="s">
        <v>12</v>
      </c>
      <c r="H1785" t="s">
        <v>121</v>
      </c>
      <c r="I1785">
        <f t="shared" si="216"/>
        <v>1794</v>
      </c>
      <c r="J1785">
        <f t="shared" si="217"/>
        <v>18</v>
      </c>
      <c r="K1785" t="str">
        <f t="shared" si="218"/>
        <v>budget</v>
      </c>
      <c r="L1785" s="1">
        <f t="shared" si="219"/>
        <v>459316.06633221853</v>
      </c>
      <c r="M1785" cm="1">
        <f t="array" ref="M1785">SUM(COUNTIF(E1785:E5361,{"Petrol","Diesel","CNG","LPG","Electric"}))</f>
        <v>1794</v>
      </c>
      <c r="N1785">
        <f t="shared" si="220"/>
        <v>1794</v>
      </c>
      <c r="O1785" cm="1">
        <f t="array" ref="O1785">SUM(COUNTIF(F1785:F5361,{"Individual","Dealer","Trustmark Dealer"}))</f>
        <v>1794</v>
      </c>
      <c r="P1785">
        <f t="shared" si="221"/>
        <v>1222</v>
      </c>
      <c r="Q1785">
        <f t="shared" si="222"/>
        <v>0.61259754738015604</v>
      </c>
      <c r="R1785" s="16">
        <f t="shared" si="223"/>
        <v>1219399.0583839258</v>
      </c>
    </row>
    <row r="1786" spans="1:18" x14ac:dyDescent="0.3">
      <c r="A1786" t="s">
        <v>513</v>
      </c>
      <c r="B1786">
        <v>2018</v>
      </c>
      <c r="C1786" s="1">
        <v>850000</v>
      </c>
      <c r="D1786">
        <v>50000</v>
      </c>
      <c r="E1786" t="s">
        <v>14</v>
      </c>
      <c r="F1786" t="s">
        <v>25</v>
      </c>
      <c r="G1786" t="s">
        <v>12</v>
      </c>
      <c r="H1786" t="s">
        <v>121</v>
      </c>
      <c r="I1786">
        <f t="shared" si="216"/>
        <v>1793</v>
      </c>
      <c r="J1786">
        <f t="shared" si="217"/>
        <v>8</v>
      </c>
      <c r="K1786" t="str">
        <f t="shared" si="218"/>
        <v>medium</v>
      </c>
      <c r="L1786" s="1">
        <f t="shared" si="219"/>
        <v>459519.25432236475</v>
      </c>
      <c r="M1786" cm="1">
        <f t="array" ref="M1786">SUM(COUNTIF(E1786:E5362,{"Petrol","Diesel","CNG","LPG","Electric"}))</f>
        <v>1793</v>
      </c>
      <c r="N1786">
        <f t="shared" si="220"/>
        <v>1793</v>
      </c>
      <c r="O1786" cm="1">
        <f t="array" ref="O1786">SUM(COUNTIF(F1786:F5362,{"Individual","Dealer","Trustmark Dealer"}))</f>
        <v>1793</v>
      </c>
      <c r="P1786">
        <f t="shared" si="221"/>
        <v>1221</v>
      </c>
      <c r="Q1786">
        <f t="shared" si="222"/>
        <v>0.61238148354712774</v>
      </c>
      <c r="R1786" s="16">
        <f t="shared" si="223"/>
        <v>1219682.5384686452</v>
      </c>
    </row>
    <row r="1787" spans="1:18" x14ac:dyDescent="0.3">
      <c r="A1787" t="s">
        <v>1015</v>
      </c>
      <c r="B1787">
        <v>2019</v>
      </c>
      <c r="C1787" s="1">
        <v>750000</v>
      </c>
      <c r="D1787">
        <v>25000</v>
      </c>
      <c r="E1787" t="s">
        <v>14</v>
      </c>
      <c r="F1787" t="s">
        <v>25</v>
      </c>
      <c r="G1787" t="s">
        <v>12</v>
      </c>
      <c r="H1787" t="s">
        <v>121</v>
      </c>
      <c r="I1787">
        <f t="shared" si="216"/>
        <v>1792</v>
      </c>
      <c r="J1787">
        <f t="shared" si="217"/>
        <v>7</v>
      </c>
      <c r="K1787" t="str">
        <f t="shared" si="218"/>
        <v>medium</v>
      </c>
      <c r="L1787" s="1">
        <f t="shared" si="219"/>
        <v>459301.35212053574</v>
      </c>
      <c r="M1787" cm="1">
        <f t="array" ref="M1787">SUM(COUNTIF(E1787:E5363,{"Petrol","Diesel","CNG","LPG","Electric"}))</f>
        <v>1792</v>
      </c>
      <c r="N1787">
        <f t="shared" si="220"/>
        <v>1792</v>
      </c>
      <c r="O1787" cm="1">
        <f t="array" ref="O1787">SUM(COUNTIF(F1787:F5363,{"Individual","Dealer","Trustmark Dealer"}))</f>
        <v>1792</v>
      </c>
      <c r="P1787">
        <f t="shared" si="221"/>
        <v>1221</v>
      </c>
      <c r="Q1787">
        <f t="shared" si="222"/>
        <v>0.6121651785714286</v>
      </c>
      <c r="R1787" s="16">
        <f t="shared" si="223"/>
        <v>1219384.8672004559</v>
      </c>
    </row>
    <row r="1788" spans="1:18" x14ac:dyDescent="0.3">
      <c r="A1788" t="s">
        <v>409</v>
      </c>
      <c r="B1788">
        <v>2013</v>
      </c>
      <c r="C1788" s="1">
        <v>190000</v>
      </c>
      <c r="D1788">
        <v>120000</v>
      </c>
      <c r="E1788" t="s">
        <v>14</v>
      </c>
      <c r="F1788" t="s">
        <v>25</v>
      </c>
      <c r="G1788" t="s">
        <v>12</v>
      </c>
      <c r="H1788" t="s">
        <v>121</v>
      </c>
      <c r="I1788">
        <f t="shared" si="216"/>
        <v>1791</v>
      </c>
      <c r="J1788">
        <f t="shared" si="217"/>
        <v>13</v>
      </c>
      <c r="K1788" t="str">
        <f t="shared" si="218"/>
        <v>budget</v>
      </c>
      <c r="L1788" s="1">
        <f t="shared" si="219"/>
        <v>459139.04131769959</v>
      </c>
      <c r="M1788" cm="1">
        <f t="array" ref="M1788">SUM(COUNTIF(E1788:E5364,{"Petrol","Diesel","CNG","LPG","Electric"}))</f>
        <v>1791</v>
      </c>
      <c r="N1788">
        <f t="shared" si="220"/>
        <v>1791</v>
      </c>
      <c r="O1788" cm="1">
        <f t="array" ref="O1788">SUM(COUNTIF(F1788:F5364,{"Individual","Dealer","Trustmark Dealer"}))</f>
        <v>1791</v>
      </c>
      <c r="P1788">
        <f t="shared" si="221"/>
        <v>1221</v>
      </c>
      <c r="Q1788">
        <f t="shared" si="222"/>
        <v>0.61194863204913452</v>
      </c>
      <c r="R1788" s="16">
        <f t="shared" si="223"/>
        <v>1219197.6455516706</v>
      </c>
    </row>
    <row r="1789" spans="1:18" x14ac:dyDescent="0.3">
      <c r="A1789" t="s">
        <v>122</v>
      </c>
      <c r="B1789">
        <v>2009</v>
      </c>
      <c r="C1789" s="1">
        <v>150000</v>
      </c>
      <c r="D1789">
        <v>70000</v>
      </c>
      <c r="E1789" t="s">
        <v>10</v>
      </c>
      <c r="F1789" t="s">
        <v>25</v>
      </c>
      <c r="G1789" t="s">
        <v>12</v>
      </c>
      <c r="H1789" t="s">
        <v>121</v>
      </c>
      <c r="I1789">
        <f t="shared" si="216"/>
        <v>1790</v>
      </c>
      <c r="J1789">
        <f t="shared" si="217"/>
        <v>17</v>
      </c>
      <c r="K1789" t="str">
        <f t="shared" si="218"/>
        <v>budget</v>
      </c>
      <c r="L1789" s="1">
        <f t="shared" si="219"/>
        <v>459289.39832402236</v>
      </c>
      <c r="M1789" cm="1">
        <f t="array" ref="M1789">SUM(COUNTIF(E1789:E5365,{"Petrol","Diesel","CNG","LPG","Electric"}))</f>
        <v>1790</v>
      </c>
      <c r="N1789">
        <f t="shared" si="220"/>
        <v>1790</v>
      </c>
      <c r="O1789" cm="1">
        <f t="array" ref="O1789">SUM(COUNTIF(F1789:F5365,{"Individual","Dealer","Trustmark Dealer"}))</f>
        <v>1790</v>
      </c>
      <c r="P1789">
        <f t="shared" si="221"/>
        <v>1220</v>
      </c>
      <c r="Q1789">
        <f t="shared" si="222"/>
        <v>0.61173184357541899</v>
      </c>
      <c r="R1789" s="16">
        <f t="shared" si="223"/>
        <v>1219632.9217412639</v>
      </c>
    </row>
    <row r="1790" spans="1:18" x14ac:dyDescent="0.3">
      <c r="A1790" t="s">
        <v>1102</v>
      </c>
      <c r="B1790">
        <v>2009</v>
      </c>
      <c r="C1790" s="1">
        <v>114999</v>
      </c>
      <c r="D1790">
        <v>106000</v>
      </c>
      <c r="E1790" t="s">
        <v>10</v>
      </c>
      <c r="F1790" t="s">
        <v>25</v>
      </c>
      <c r="G1790" t="s">
        <v>12</v>
      </c>
      <c r="H1790" t="s">
        <v>154</v>
      </c>
      <c r="I1790">
        <f t="shared" si="216"/>
        <v>1789</v>
      </c>
      <c r="J1790">
        <f t="shared" si="217"/>
        <v>17</v>
      </c>
      <c r="K1790" t="str">
        <f t="shared" si="218"/>
        <v>budget</v>
      </c>
      <c r="L1790" s="1">
        <f t="shared" si="219"/>
        <v>459462.28228060371</v>
      </c>
      <c r="M1790" cm="1">
        <f t="array" ref="M1790">SUM(COUNTIF(E1790:E5366,{"Petrol","Diesel","CNG","LPG","Electric"}))</f>
        <v>1789</v>
      </c>
      <c r="N1790">
        <f t="shared" si="220"/>
        <v>1789</v>
      </c>
      <c r="O1790" cm="1">
        <f t="array" ref="O1790">SUM(COUNTIF(F1790:F5366,{"Individual","Dealer","Trustmark Dealer"}))</f>
        <v>1789</v>
      </c>
      <c r="P1790">
        <f t="shared" si="221"/>
        <v>1219</v>
      </c>
      <c r="Q1790">
        <f t="shared" si="222"/>
        <v>0.61151481274455</v>
      </c>
      <c r="R1790" s="16">
        <f t="shared" si="223"/>
        <v>1219852.8860268809</v>
      </c>
    </row>
    <row r="1791" spans="1:18" x14ac:dyDescent="0.3">
      <c r="A1791" t="s">
        <v>1103</v>
      </c>
      <c r="B1791">
        <v>2010</v>
      </c>
      <c r="C1791" s="1">
        <v>320000</v>
      </c>
      <c r="D1791">
        <v>120000</v>
      </c>
      <c r="E1791" t="s">
        <v>10</v>
      </c>
      <c r="F1791" t="s">
        <v>25</v>
      </c>
      <c r="G1791" t="s">
        <v>12</v>
      </c>
      <c r="H1791" t="s">
        <v>154</v>
      </c>
      <c r="I1791">
        <f t="shared" si="216"/>
        <v>1788</v>
      </c>
      <c r="J1791">
        <f t="shared" si="217"/>
        <v>16</v>
      </c>
      <c r="K1791" t="str">
        <f t="shared" si="218"/>
        <v>budget</v>
      </c>
      <c r="L1791" s="1">
        <f t="shared" si="219"/>
        <v>459654.93512304249</v>
      </c>
      <c r="M1791" cm="1">
        <f t="array" ref="M1791">SUM(COUNTIF(E1791:E5367,{"Petrol","Diesel","CNG","LPG","Electric"}))</f>
        <v>1788</v>
      </c>
      <c r="N1791">
        <f t="shared" si="220"/>
        <v>1788</v>
      </c>
      <c r="O1791" cm="1">
        <f t="array" ref="O1791">SUM(COUNTIF(F1791:F5367,{"Individual","Dealer","Trustmark Dealer"}))</f>
        <v>1788</v>
      </c>
      <c r="P1791">
        <f t="shared" si="221"/>
        <v>1218</v>
      </c>
      <c r="Q1791">
        <f t="shared" si="222"/>
        <v>0.61185682326621926</v>
      </c>
      <c r="R1791" s="16">
        <f t="shared" si="223"/>
        <v>1220114.2532664365</v>
      </c>
    </row>
    <row r="1792" spans="1:18" x14ac:dyDescent="0.3">
      <c r="A1792" t="s">
        <v>1104</v>
      </c>
      <c r="B1792">
        <v>2019</v>
      </c>
      <c r="C1792" s="1">
        <v>300000</v>
      </c>
      <c r="D1792">
        <v>120000</v>
      </c>
      <c r="E1792" t="s">
        <v>22</v>
      </c>
      <c r="F1792" t="s">
        <v>25</v>
      </c>
      <c r="G1792" t="s">
        <v>12</v>
      </c>
      <c r="H1792" t="s">
        <v>121</v>
      </c>
      <c r="I1792">
        <f t="shared" si="216"/>
        <v>1787</v>
      </c>
      <c r="J1792">
        <f t="shared" si="217"/>
        <v>7</v>
      </c>
      <c r="K1792" t="str">
        <f t="shared" si="218"/>
        <v>budget</v>
      </c>
      <c r="L1792" s="1">
        <f t="shared" si="219"/>
        <v>459733.08561835479</v>
      </c>
      <c r="M1792" cm="1">
        <f t="array" ref="M1792">SUM(COUNTIF(E1792:E5368,{"Petrol","Diesel","CNG","LPG","Electric"}))</f>
        <v>1787</v>
      </c>
      <c r="N1792">
        <f t="shared" si="220"/>
        <v>1787</v>
      </c>
      <c r="O1792" cm="1">
        <f t="array" ref="O1792">SUM(COUNTIF(F1792:F5368,{"Individual","Dealer","Trustmark Dealer"}))</f>
        <v>1787</v>
      </c>
      <c r="P1792">
        <f t="shared" si="221"/>
        <v>1217</v>
      </c>
      <c r="Q1792">
        <f t="shared" si="222"/>
        <v>0.61219921656407383</v>
      </c>
      <c r="R1792" s="16">
        <f t="shared" si="223"/>
        <v>1220136.4646398858</v>
      </c>
    </row>
    <row r="1793" spans="1:18" x14ac:dyDescent="0.3">
      <c r="A1793" t="s">
        <v>1105</v>
      </c>
      <c r="B1793">
        <v>2016</v>
      </c>
      <c r="C1793" s="1">
        <v>275000</v>
      </c>
      <c r="D1793">
        <v>160000</v>
      </c>
      <c r="E1793" t="s">
        <v>10</v>
      </c>
      <c r="F1793" t="s">
        <v>25</v>
      </c>
      <c r="G1793" t="s">
        <v>12</v>
      </c>
      <c r="H1793" t="s">
        <v>121</v>
      </c>
      <c r="I1793">
        <f t="shared" si="216"/>
        <v>1786</v>
      </c>
      <c r="J1793">
        <f t="shared" si="217"/>
        <v>10</v>
      </c>
      <c r="K1793" t="str">
        <f t="shared" si="218"/>
        <v>budget</v>
      </c>
      <c r="L1793" s="1">
        <f t="shared" si="219"/>
        <v>459822.52183650614</v>
      </c>
      <c r="M1793" cm="1">
        <f t="array" ref="M1793">SUM(COUNTIF(E1793:E5369,{"Petrol","Diesel","CNG","LPG","Electric"}))</f>
        <v>1786</v>
      </c>
      <c r="N1793">
        <f t="shared" si="220"/>
        <v>1786</v>
      </c>
      <c r="O1793" cm="1">
        <f t="array" ref="O1793">SUM(COUNTIF(F1793:F5369,{"Individual","Dealer","Trustmark Dealer"}))</f>
        <v>1786</v>
      </c>
      <c r="P1793">
        <f t="shared" si="221"/>
        <v>1217</v>
      </c>
      <c r="Q1793">
        <f t="shared" si="222"/>
        <v>0.61198208286674127</v>
      </c>
      <c r="R1793" s="16">
        <f t="shared" si="223"/>
        <v>1220109.2889152481</v>
      </c>
    </row>
    <row r="1794" spans="1:18" x14ac:dyDescent="0.3">
      <c r="A1794" t="s">
        <v>1106</v>
      </c>
      <c r="B1794">
        <v>2010</v>
      </c>
      <c r="C1794" s="1">
        <v>140000</v>
      </c>
      <c r="D1794">
        <v>120000</v>
      </c>
      <c r="E1794" t="s">
        <v>10</v>
      </c>
      <c r="F1794" t="s">
        <v>25</v>
      </c>
      <c r="G1794" t="s">
        <v>12</v>
      </c>
      <c r="H1794" t="s">
        <v>126</v>
      </c>
      <c r="I1794">
        <f t="shared" ref="I1794:I1857" si="224">COUNTA(A1794:A5370)</f>
        <v>1785</v>
      </c>
      <c r="J1794">
        <f t="shared" ref="J1794:J1857" si="225">2026-B1794</f>
        <v>16</v>
      </c>
      <c r="K1794" t="str">
        <f t="shared" ref="K1794:K1857" si="226">IF(C1794&lt;=500000,"budget",IF(C1794&lt;=1000000,"medium","premimum"))</f>
        <v>budget</v>
      </c>
      <c r="L1794" s="1">
        <f t="shared" ref="L1794:L1857" si="227">AVERAGE(C1794:C5370)</f>
        <v>459926.0638655462</v>
      </c>
      <c r="M1794" cm="1">
        <f t="array" ref="M1794">SUM(COUNTIF(E1794:E5370,{"Petrol","Diesel","CNG","LPG","Electric"}))</f>
        <v>1785</v>
      </c>
      <c r="N1794">
        <f t="shared" ref="N1794:N1857" si="228">COUNTIF(G1794:G5370,"Automatic")
 +COUNTIF(G1794:G5370,"Manual")</f>
        <v>1785</v>
      </c>
      <c r="O1794" cm="1">
        <f t="array" ref="O1794">SUM(COUNTIF(F1794:F5370,{"Individual","Dealer","Trustmark Dealer"}))</f>
        <v>1785</v>
      </c>
      <c r="P1794">
        <f t="shared" ref="P1794:P1857" si="229">COUNTIF(J1794:J5370,"&gt;10")</f>
        <v>1217</v>
      </c>
      <c r="Q1794">
        <f t="shared" ref="Q1794:Q1857" si="230">COUNTIF(H1794:H5370,"First Owner")/COUNTA(H1794:H5370)</f>
        <v>0.61176470588235299</v>
      </c>
      <c r="R1794" s="16">
        <f t="shared" ref="R1794:R1857" si="231">AVERAGEIF(E1794:E5370,"Petrol",C1794:C5370) + AVERAGEIF(E1794:E5370,"Diesel",C1794:C5370) + AVERAGEIF(E1794:E5370,"CNG",C1794:C5370)</f>
        <v>1220184.2455143961</v>
      </c>
    </row>
    <row r="1795" spans="1:18" x14ac:dyDescent="0.3">
      <c r="A1795" t="s">
        <v>1107</v>
      </c>
      <c r="B1795">
        <v>2020</v>
      </c>
      <c r="C1795" s="1">
        <v>830000</v>
      </c>
      <c r="D1795">
        <v>10000</v>
      </c>
      <c r="E1795" t="s">
        <v>10</v>
      </c>
      <c r="F1795" t="s">
        <v>25</v>
      </c>
      <c r="G1795" t="s">
        <v>12</v>
      </c>
      <c r="H1795" t="s">
        <v>121</v>
      </c>
      <c r="I1795">
        <f t="shared" si="224"/>
        <v>1784</v>
      </c>
      <c r="J1795">
        <f t="shared" si="225"/>
        <v>6</v>
      </c>
      <c r="K1795" t="str">
        <f t="shared" si="226"/>
        <v>medium</v>
      </c>
      <c r="L1795" s="1">
        <f t="shared" si="227"/>
        <v>460105.39461883408</v>
      </c>
      <c r="M1795" cm="1">
        <f t="array" ref="M1795">SUM(COUNTIF(E1795:E5371,{"Petrol","Diesel","CNG","LPG","Electric"}))</f>
        <v>1784</v>
      </c>
      <c r="N1795">
        <f t="shared" si="228"/>
        <v>1784</v>
      </c>
      <c r="O1795" cm="1">
        <f t="array" ref="O1795">SUM(COUNTIF(F1795:F5371,{"Individual","Dealer","Trustmark Dealer"}))</f>
        <v>1784</v>
      </c>
      <c r="P1795">
        <f t="shared" si="229"/>
        <v>1216</v>
      </c>
      <c r="Q1795">
        <f t="shared" si="230"/>
        <v>0.61210762331838564</v>
      </c>
      <c r="R1795" s="16">
        <f t="shared" si="231"/>
        <v>1220417.6428089705</v>
      </c>
    </row>
    <row r="1796" spans="1:18" x14ac:dyDescent="0.3">
      <c r="A1796" t="s">
        <v>1108</v>
      </c>
      <c r="B1796">
        <v>2013</v>
      </c>
      <c r="C1796" s="1">
        <v>380000</v>
      </c>
      <c r="D1796">
        <v>50000</v>
      </c>
      <c r="E1796" t="s">
        <v>10</v>
      </c>
      <c r="F1796" t="s">
        <v>25</v>
      </c>
      <c r="G1796" t="s">
        <v>12</v>
      </c>
      <c r="H1796" t="s">
        <v>121</v>
      </c>
      <c r="I1796">
        <f t="shared" si="224"/>
        <v>1783</v>
      </c>
      <c r="J1796">
        <f t="shared" si="225"/>
        <v>13</v>
      </c>
      <c r="K1796" t="str">
        <f t="shared" si="226"/>
        <v>budget</v>
      </c>
      <c r="L1796" s="1">
        <f t="shared" si="227"/>
        <v>459897.93830622546</v>
      </c>
      <c r="M1796" cm="1">
        <f t="array" ref="M1796">SUM(COUNTIF(E1796:E5372,{"Petrol","Diesel","CNG","LPG","Electric"}))</f>
        <v>1783</v>
      </c>
      <c r="N1796">
        <f t="shared" si="228"/>
        <v>1783</v>
      </c>
      <c r="O1796" cm="1">
        <f t="array" ref="O1796">SUM(COUNTIF(F1796:F5372,{"Individual","Dealer","Trustmark Dealer"}))</f>
        <v>1783</v>
      </c>
      <c r="P1796">
        <f t="shared" si="229"/>
        <v>1216</v>
      </c>
      <c r="Q1796">
        <f t="shared" si="230"/>
        <v>0.61189007291082442</v>
      </c>
      <c r="R1796" s="16">
        <f t="shared" si="231"/>
        <v>1219841.7288295878</v>
      </c>
    </row>
    <row r="1797" spans="1:18" x14ac:dyDescent="0.3">
      <c r="A1797" t="s">
        <v>1033</v>
      </c>
      <c r="B1797">
        <v>2010</v>
      </c>
      <c r="C1797" s="1">
        <v>150000</v>
      </c>
      <c r="D1797">
        <v>90000</v>
      </c>
      <c r="E1797" t="s">
        <v>10</v>
      </c>
      <c r="F1797" t="s">
        <v>25</v>
      </c>
      <c r="G1797" t="s">
        <v>12</v>
      </c>
      <c r="H1797" t="s">
        <v>126</v>
      </c>
      <c r="I1797">
        <f t="shared" si="224"/>
        <v>1782</v>
      </c>
      <c r="J1797">
        <f t="shared" si="225"/>
        <v>16</v>
      </c>
      <c r="K1797" t="str">
        <f t="shared" si="226"/>
        <v>budget</v>
      </c>
      <c r="L1797" s="1">
        <f t="shared" si="227"/>
        <v>459942.77441077441</v>
      </c>
      <c r="M1797" cm="1">
        <f t="array" ref="M1797">SUM(COUNTIF(E1797:E5373,{"Petrol","Diesel","CNG","LPG","Electric"}))</f>
        <v>1782</v>
      </c>
      <c r="N1797">
        <f t="shared" si="228"/>
        <v>1782</v>
      </c>
      <c r="O1797" cm="1">
        <f t="array" ref="O1797">SUM(COUNTIF(F1797:F5373,{"Individual","Dealer","Trustmark Dealer"}))</f>
        <v>1782</v>
      </c>
      <c r="P1797">
        <f t="shared" si="229"/>
        <v>1215</v>
      </c>
      <c r="Q1797">
        <f t="shared" si="230"/>
        <v>0.611672278338945</v>
      </c>
      <c r="R1797" s="16">
        <f t="shared" si="231"/>
        <v>1219793.2510100659</v>
      </c>
    </row>
    <row r="1798" spans="1:18" x14ac:dyDescent="0.3">
      <c r="A1798" t="s">
        <v>240</v>
      </c>
      <c r="B1798">
        <v>2008</v>
      </c>
      <c r="C1798" s="1">
        <v>50000</v>
      </c>
      <c r="D1798">
        <v>70000</v>
      </c>
      <c r="E1798" t="s">
        <v>10</v>
      </c>
      <c r="F1798" t="s">
        <v>25</v>
      </c>
      <c r="G1798" t="s">
        <v>12</v>
      </c>
      <c r="H1798" t="s">
        <v>121</v>
      </c>
      <c r="I1798">
        <f t="shared" si="224"/>
        <v>1781</v>
      </c>
      <c r="J1798">
        <f t="shared" si="225"/>
        <v>18</v>
      </c>
      <c r="K1798" t="str">
        <f t="shared" si="226"/>
        <v>budget</v>
      </c>
      <c r="L1798" s="1">
        <f t="shared" si="227"/>
        <v>460116.80179674341</v>
      </c>
      <c r="M1798" cm="1">
        <f t="array" ref="M1798">SUM(COUNTIF(E1798:E5374,{"Petrol","Diesel","CNG","LPG","Electric"}))</f>
        <v>1781</v>
      </c>
      <c r="N1798">
        <f t="shared" si="228"/>
        <v>1781</v>
      </c>
      <c r="O1798" cm="1">
        <f t="array" ref="O1798">SUM(COUNTIF(F1798:F5374,{"Individual","Dealer","Trustmark Dealer"}))</f>
        <v>1781</v>
      </c>
      <c r="P1798">
        <f t="shared" si="229"/>
        <v>1214</v>
      </c>
      <c r="Q1798">
        <f t="shared" si="230"/>
        <v>0.61201572150477257</v>
      </c>
      <c r="R1798" s="16">
        <f t="shared" si="231"/>
        <v>1220015.2473603806</v>
      </c>
    </row>
    <row r="1799" spans="1:18" x14ac:dyDescent="0.3">
      <c r="A1799" t="s">
        <v>357</v>
      </c>
      <c r="B1799">
        <v>2008</v>
      </c>
      <c r="C1799" s="1">
        <v>155000</v>
      </c>
      <c r="D1799">
        <v>100000</v>
      </c>
      <c r="E1799" t="s">
        <v>14</v>
      </c>
      <c r="F1799" t="s">
        <v>25</v>
      </c>
      <c r="G1799" t="s">
        <v>12</v>
      </c>
      <c r="H1799" t="s">
        <v>121</v>
      </c>
      <c r="I1799">
        <f t="shared" si="224"/>
        <v>1780</v>
      </c>
      <c r="J1799">
        <f t="shared" si="225"/>
        <v>18</v>
      </c>
      <c r="K1799" t="str">
        <f t="shared" si="226"/>
        <v>budget</v>
      </c>
      <c r="L1799" s="1">
        <f t="shared" si="227"/>
        <v>460347.20449438202</v>
      </c>
      <c r="M1799" cm="1">
        <f t="array" ref="M1799">SUM(COUNTIF(E1799:E5375,{"Petrol","Diesel","CNG","LPG","Electric"}))</f>
        <v>1780</v>
      </c>
      <c r="N1799">
        <f t="shared" si="228"/>
        <v>1780</v>
      </c>
      <c r="O1799" cm="1">
        <f t="array" ref="O1799">SUM(COUNTIF(F1799:F5375,{"Individual","Dealer","Trustmark Dealer"}))</f>
        <v>1780</v>
      </c>
      <c r="P1799">
        <f t="shared" si="229"/>
        <v>1213</v>
      </c>
      <c r="Q1799">
        <f t="shared" si="230"/>
        <v>0.61179775280898874</v>
      </c>
      <c r="R1799" s="16">
        <f t="shared" si="231"/>
        <v>1220355.5523004485</v>
      </c>
    </row>
    <row r="1800" spans="1:18" x14ac:dyDescent="0.3">
      <c r="A1800" t="s">
        <v>1109</v>
      </c>
      <c r="B1800">
        <v>2010</v>
      </c>
      <c r="C1800" s="1">
        <v>300000</v>
      </c>
      <c r="D1800">
        <v>80000</v>
      </c>
      <c r="E1800" t="s">
        <v>10</v>
      </c>
      <c r="F1800" t="s">
        <v>25</v>
      </c>
      <c r="G1800" t="s">
        <v>12</v>
      </c>
      <c r="H1800" t="s">
        <v>121</v>
      </c>
      <c r="I1800">
        <f t="shared" si="224"/>
        <v>1779</v>
      </c>
      <c r="J1800">
        <f t="shared" si="225"/>
        <v>16</v>
      </c>
      <c r="K1800" t="str">
        <f t="shared" si="226"/>
        <v>budget</v>
      </c>
      <c r="L1800" s="1">
        <f t="shared" si="227"/>
        <v>460518.84429454751</v>
      </c>
      <c r="M1800" cm="1">
        <f t="array" ref="M1800">SUM(COUNTIF(E1800:E5376,{"Petrol","Diesel","CNG","LPG","Electric"}))</f>
        <v>1779</v>
      </c>
      <c r="N1800">
        <f t="shared" si="228"/>
        <v>1779</v>
      </c>
      <c r="O1800" cm="1">
        <f t="array" ref="O1800">SUM(COUNTIF(F1800:F5376,{"Individual","Dealer","Trustmark Dealer"}))</f>
        <v>1779</v>
      </c>
      <c r="P1800">
        <f t="shared" si="229"/>
        <v>1212</v>
      </c>
      <c r="Q1800">
        <f t="shared" si="230"/>
        <v>0.61157953906689155</v>
      </c>
      <c r="R1800" s="16">
        <f t="shared" si="231"/>
        <v>1220830.7734258762</v>
      </c>
    </row>
    <row r="1801" spans="1:18" x14ac:dyDescent="0.3">
      <c r="A1801" t="s">
        <v>354</v>
      </c>
      <c r="B1801">
        <v>2018</v>
      </c>
      <c r="C1801" s="1">
        <v>300000</v>
      </c>
      <c r="D1801">
        <v>16584</v>
      </c>
      <c r="E1801" t="s">
        <v>10</v>
      </c>
      <c r="F1801" t="s">
        <v>11</v>
      </c>
      <c r="G1801" t="s">
        <v>12</v>
      </c>
      <c r="H1801" t="s">
        <v>121</v>
      </c>
      <c r="I1801">
        <f t="shared" si="224"/>
        <v>1778</v>
      </c>
      <c r="J1801">
        <f t="shared" si="225"/>
        <v>8</v>
      </c>
      <c r="K1801" t="str">
        <f t="shared" si="226"/>
        <v>budget</v>
      </c>
      <c r="L1801" s="1">
        <f t="shared" si="227"/>
        <v>460609.12485939258</v>
      </c>
      <c r="M1801" cm="1">
        <f t="array" ref="M1801">SUM(COUNTIF(E1801:E5377,{"Petrol","Diesel","CNG","LPG","Electric"}))</f>
        <v>1778</v>
      </c>
      <c r="N1801">
        <f t="shared" si="228"/>
        <v>1778</v>
      </c>
      <c r="O1801" cm="1">
        <f t="array" ref="O1801">SUM(COUNTIF(F1801:F5377,{"Individual","Dealer","Trustmark Dealer"}))</f>
        <v>1778</v>
      </c>
      <c r="P1801">
        <f t="shared" si="229"/>
        <v>1211</v>
      </c>
      <c r="Q1801">
        <f t="shared" si="230"/>
        <v>0.61136107986501687</v>
      </c>
      <c r="R1801" s="16">
        <f t="shared" si="231"/>
        <v>1220877.0696511799</v>
      </c>
    </row>
    <row r="1802" spans="1:18" x14ac:dyDescent="0.3">
      <c r="A1802" t="s">
        <v>1110</v>
      </c>
      <c r="B1802">
        <v>2016</v>
      </c>
      <c r="C1802" s="1">
        <v>385000</v>
      </c>
      <c r="D1802">
        <v>38000</v>
      </c>
      <c r="E1802" t="s">
        <v>14</v>
      </c>
      <c r="F1802" t="s">
        <v>11</v>
      </c>
      <c r="G1802" t="s">
        <v>12</v>
      </c>
      <c r="H1802" t="s">
        <v>121</v>
      </c>
      <c r="I1802">
        <f t="shared" si="224"/>
        <v>1777</v>
      </c>
      <c r="J1802">
        <f t="shared" si="225"/>
        <v>10</v>
      </c>
      <c r="K1802" t="str">
        <f t="shared" si="226"/>
        <v>budget</v>
      </c>
      <c r="L1802" s="1">
        <f t="shared" si="227"/>
        <v>460699.50703432754</v>
      </c>
      <c r="M1802" cm="1">
        <f t="array" ref="M1802">SUM(COUNTIF(E1802:E5378,{"Petrol","Diesel","CNG","LPG","Electric"}))</f>
        <v>1777</v>
      </c>
      <c r="N1802">
        <f t="shared" si="228"/>
        <v>1777</v>
      </c>
      <c r="O1802" cm="1">
        <f t="array" ref="O1802">SUM(COUNTIF(F1802:F5378,{"Individual","Dealer","Trustmark Dealer"}))</f>
        <v>1777</v>
      </c>
      <c r="P1802">
        <f t="shared" si="229"/>
        <v>1211</v>
      </c>
      <c r="Q1802">
        <f t="shared" si="230"/>
        <v>0.61114237478897016</v>
      </c>
      <c r="R1802" s="16">
        <f t="shared" si="231"/>
        <v>1220923.4751946074</v>
      </c>
    </row>
    <row r="1803" spans="1:18" x14ac:dyDescent="0.3">
      <c r="A1803" t="s">
        <v>258</v>
      </c>
      <c r="B1803">
        <v>2010</v>
      </c>
      <c r="C1803" s="1">
        <v>221000</v>
      </c>
      <c r="D1803">
        <v>51000</v>
      </c>
      <c r="E1803" t="s">
        <v>10</v>
      </c>
      <c r="F1803" t="s">
        <v>11</v>
      </c>
      <c r="G1803" t="s">
        <v>12</v>
      </c>
      <c r="H1803" t="s">
        <v>121</v>
      </c>
      <c r="I1803">
        <f t="shared" si="224"/>
        <v>1776</v>
      </c>
      <c r="J1803">
        <f t="shared" si="225"/>
        <v>16</v>
      </c>
      <c r="K1803" t="str">
        <f t="shared" si="226"/>
        <v>budget</v>
      </c>
      <c r="L1803" s="1">
        <f t="shared" si="227"/>
        <v>460742.13063063065</v>
      </c>
      <c r="M1803" cm="1">
        <f t="array" ref="M1803">SUM(COUNTIF(E1803:E5379,{"Petrol","Diesel","CNG","LPG","Electric"}))</f>
        <v>1776</v>
      </c>
      <c r="N1803">
        <f t="shared" si="228"/>
        <v>1776</v>
      </c>
      <c r="O1803" cm="1">
        <f t="array" ref="O1803">SUM(COUNTIF(F1803:F5379,{"Individual","Dealer","Trustmark Dealer"}))</f>
        <v>1776</v>
      </c>
      <c r="P1803">
        <f t="shared" si="229"/>
        <v>1211</v>
      </c>
      <c r="Q1803">
        <f t="shared" si="230"/>
        <v>0.61092342342342343</v>
      </c>
      <c r="R1803" s="16">
        <f t="shared" si="231"/>
        <v>1221143.3456424996</v>
      </c>
    </row>
    <row r="1804" spans="1:18" x14ac:dyDescent="0.3">
      <c r="A1804" t="s">
        <v>1111</v>
      </c>
      <c r="B1804">
        <v>2016</v>
      </c>
      <c r="C1804" s="1">
        <v>381000</v>
      </c>
      <c r="D1804">
        <v>38000</v>
      </c>
      <c r="E1804" t="s">
        <v>14</v>
      </c>
      <c r="F1804" t="s">
        <v>11</v>
      </c>
      <c r="G1804" t="s">
        <v>12</v>
      </c>
      <c r="H1804" t="s">
        <v>121</v>
      </c>
      <c r="I1804">
        <f t="shared" si="224"/>
        <v>1775</v>
      </c>
      <c r="J1804">
        <f t="shared" si="225"/>
        <v>10</v>
      </c>
      <c r="K1804" t="str">
        <f t="shared" si="226"/>
        <v>budget</v>
      </c>
      <c r="L1804" s="1">
        <f t="shared" si="227"/>
        <v>460877.19661971834</v>
      </c>
      <c r="M1804" cm="1">
        <f t="array" ref="M1804">SUM(COUNTIF(E1804:E5380,{"Petrol","Diesel","CNG","LPG","Electric"}))</f>
        <v>1775</v>
      </c>
      <c r="N1804">
        <f t="shared" si="228"/>
        <v>1775</v>
      </c>
      <c r="O1804" cm="1">
        <f t="array" ref="O1804">SUM(COUNTIF(F1804:F5380,{"Individual","Dealer","Trustmark Dealer"}))</f>
        <v>1775</v>
      </c>
      <c r="P1804">
        <f t="shared" si="229"/>
        <v>1210</v>
      </c>
      <c r="Q1804">
        <f t="shared" si="230"/>
        <v>0.61070422535211266</v>
      </c>
      <c r="R1804" s="16">
        <f t="shared" si="231"/>
        <v>1221283.2415063609</v>
      </c>
    </row>
    <row r="1805" spans="1:18" x14ac:dyDescent="0.3">
      <c r="A1805" t="s">
        <v>354</v>
      </c>
      <c r="B1805">
        <v>2015</v>
      </c>
      <c r="C1805" s="1">
        <v>250999</v>
      </c>
      <c r="D1805">
        <v>35000</v>
      </c>
      <c r="E1805" t="s">
        <v>10</v>
      </c>
      <c r="F1805" t="s">
        <v>11</v>
      </c>
      <c r="G1805" t="s">
        <v>12</v>
      </c>
      <c r="H1805" t="s">
        <v>121</v>
      </c>
      <c r="I1805">
        <f t="shared" si="224"/>
        <v>1774</v>
      </c>
      <c r="J1805">
        <f t="shared" si="225"/>
        <v>11</v>
      </c>
      <c r="K1805" t="str">
        <f t="shared" si="226"/>
        <v>budget</v>
      </c>
      <c r="L1805" s="1">
        <f t="shared" si="227"/>
        <v>460922.22322435176</v>
      </c>
      <c r="M1805" cm="1">
        <f t="array" ref="M1805">SUM(COUNTIF(E1805:E5381,{"Petrol","Diesel","CNG","LPG","Electric"}))</f>
        <v>1774</v>
      </c>
      <c r="N1805">
        <f t="shared" si="228"/>
        <v>1774</v>
      </c>
      <c r="O1805" cm="1">
        <f t="array" ref="O1805">SUM(COUNTIF(F1805:F5381,{"Individual","Dealer","Trustmark Dealer"}))</f>
        <v>1774</v>
      </c>
      <c r="P1805">
        <f t="shared" si="229"/>
        <v>1210</v>
      </c>
      <c r="Q1805">
        <f t="shared" si="230"/>
        <v>0.61048478015783536</v>
      </c>
      <c r="R1805" s="16">
        <f t="shared" si="231"/>
        <v>1221508.0670222174</v>
      </c>
    </row>
    <row r="1806" spans="1:18" x14ac:dyDescent="0.3">
      <c r="A1806" t="s">
        <v>1112</v>
      </c>
      <c r="B1806">
        <v>2002</v>
      </c>
      <c r="C1806" s="1">
        <v>60000</v>
      </c>
      <c r="D1806">
        <v>120000</v>
      </c>
      <c r="E1806" t="s">
        <v>10</v>
      </c>
      <c r="F1806" t="s">
        <v>25</v>
      </c>
      <c r="G1806" t="s">
        <v>12</v>
      </c>
      <c r="H1806" t="s">
        <v>154</v>
      </c>
      <c r="I1806">
        <f t="shared" si="224"/>
        <v>1773</v>
      </c>
      <c r="J1806">
        <f t="shared" si="225"/>
        <v>24</v>
      </c>
      <c r="K1806" t="str">
        <f t="shared" si="226"/>
        <v>budget</v>
      </c>
      <c r="L1806" s="1">
        <f t="shared" si="227"/>
        <v>461040.62323745067</v>
      </c>
      <c r="M1806" cm="1">
        <f t="array" ref="M1806">SUM(COUNTIF(E1806:E5382,{"Petrol","Diesel","CNG","LPG","Electric"}))</f>
        <v>1773</v>
      </c>
      <c r="N1806">
        <f t="shared" si="228"/>
        <v>1773</v>
      </c>
      <c r="O1806" cm="1">
        <f t="array" ref="O1806">SUM(COUNTIF(F1806:F5382,{"Individual","Dealer","Trustmark Dealer"}))</f>
        <v>1773</v>
      </c>
      <c r="P1806">
        <f t="shared" si="229"/>
        <v>1209</v>
      </c>
      <c r="Q1806">
        <f t="shared" si="230"/>
        <v>0.61026508742244778</v>
      </c>
      <c r="R1806" s="16">
        <f t="shared" si="231"/>
        <v>1221612.7922254009</v>
      </c>
    </row>
    <row r="1807" spans="1:18" x14ac:dyDescent="0.3">
      <c r="A1807" t="s">
        <v>1111</v>
      </c>
      <c r="B1807">
        <v>2016</v>
      </c>
      <c r="C1807" s="1">
        <v>380000</v>
      </c>
      <c r="D1807">
        <v>38000</v>
      </c>
      <c r="E1807" t="s">
        <v>14</v>
      </c>
      <c r="F1807" t="s">
        <v>11</v>
      </c>
      <c r="G1807" t="s">
        <v>12</v>
      </c>
      <c r="H1807" t="s">
        <v>121</v>
      </c>
      <c r="I1807">
        <f t="shared" si="224"/>
        <v>1772</v>
      </c>
      <c r="J1807">
        <f t="shared" si="225"/>
        <v>10</v>
      </c>
      <c r="K1807" t="str">
        <f t="shared" si="226"/>
        <v>budget</v>
      </c>
      <c r="L1807" s="1">
        <f t="shared" si="227"/>
        <v>461266.94413092552</v>
      </c>
      <c r="M1807" cm="1">
        <f t="array" ref="M1807">SUM(COUNTIF(E1807:E5383,{"Petrol","Diesel","CNG","LPG","Electric"}))</f>
        <v>1772</v>
      </c>
      <c r="N1807">
        <f t="shared" si="228"/>
        <v>1772</v>
      </c>
      <c r="O1807" cm="1">
        <f t="array" ref="O1807">SUM(COUNTIF(F1807:F5383,{"Individual","Dealer","Trustmark Dealer"}))</f>
        <v>1772</v>
      </c>
      <c r="P1807">
        <f t="shared" si="229"/>
        <v>1208</v>
      </c>
      <c r="Q1807">
        <f t="shared" si="230"/>
        <v>0.6106094808126411</v>
      </c>
      <c r="R1807" s="16">
        <f t="shared" si="231"/>
        <v>1221944.0677252749</v>
      </c>
    </row>
    <row r="1808" spans="1:18" x14ac:dyDescent="0.3">
      <c r="A1808" t="s">
        <v>493</v>
      </c>
      <c r="B1808">
        <v>2008</v>
      </c>
      <c r="C1808" s="1">
        <v>180000</v>
      </c>
      <c r="D1808">
        <v>144000</v>
      </c>
      <c r="E1808" t="s">
        <v>14</v>
      </c>
      <c r="F1808" t="s">
        <v>25</v>
      </c>
      <c r="G1808" t="s">
        <v>12</v>
      </c>
      <c r="H1808" t="s">
        <v>154</v>
      </c>
      <c r="I1808">
        <f t="shared" si="224"/>
        <v>1771</v>
      </c>
      <c r="J1808">
        <f t="shared" si="225"/>
        <v>18</v>
      </c>
      <c r="K1808" t="str">
        <f t="shared" si="226"/>
        <v>budget</v>
      </c>
      <c r="L1808" s="1">
        <f t="shared" si="227"/>
        <v>461312.83173348388</v>
      </c>
      <c r="M1808" cm="1">
        <f t="array" ref="M1808">SUM(COUNTIF(E1808:E5384,{"Petrol","Diesel","CNG","LPG","Electric"}))</f>
        <v>1771</v>
      </c>
      <c r="N1808">
        <f t="shared" si="228"/>
        <v>1771</v>
      </c>
      <c r="O1808" cm="1">
        <f t="array" ref="O1808">SUM(COUNTIF(F1808:F5384,{"Individual","Dealer","Trustmark Dealer"}))</f>
        <v>1771</v>
      </c>
      <c r="P1808">
        <f t="shared" si="229"/>
        <v>1208</v>
      </c>
      <c r="Q1808">
        <f t="shared" si="230"/>
        <v>0.61038961038961037</v>
      </c>
      <c r="R1808" s="16">
        <f t="shared" si="231"/>
        <v>1222170.5129629546</v>
      </c>
    </row>
    <row r="1809" spans="1:18" x14ac:dyDescent="0.3">
      <c r="A1809" t="s">
        <v>981</v>
      </c>
      <c r="B1809">
        <v>2017</v>
      </c>
      <c r="C1809" s="1">
        <v>751000</v>
      </c>
      <c r="D1809">
        <v>64000</v>
      </c>
      <c r="E1809" t="s">
        <v>14</v>
      </c>
      <c r="F1809" t="s">
        <v>11</v>
      </c>
      <c r="G1809" t="s">
        <v>12</v>
      </c>
      <c r="H1809" t="s">
        <v>121</v>
      </c>
      <c r="I1809">
        <f t="shared" si="224"/>
        <v>1770</v>
      </c>
      <c r="J1809">
        <f t="shared" si="225"/>
        <v>9</v>
      </c>
      <c r="K1809" t="str">
        <f t="shared" si="226"/>
        <v>medium</v>
      </c>
      <c r="L1809" s="1">
        <f t="shared" si="227"/>
        <v>461471.76553672319</v>
      </c>
      <c r="M1809" cm="1">
        <f t="array" ref="M1809">SUM(COUNTIF(E1809:E5385,{"Petrol","Diesel","CNG","LPG","Electric"}))</f>
        <v>1770</v>
      </c>
      <c r="N1809">
        <f t="shared" si="228"/>
        <v>1770</v>
      </c>
      <c r="O1809" cm="1">
        <f t="array" ref="O1809">SUM(COUNTIF(F1809:F5385,{"Individual","Dealer","Trustmark Dealer"}))</f>
        <v>1770</v>
      </c>
      <c r="P1809">
        <f t="shared" si="229"/>
        <v>1207</v>
      </c>
      <c r="Q1809">
        <f t="shared" si="230"/>
        <v>0.61073446327683611</v>
      </c>
      <c r="R1809" s="16">
        <f t="shared" si="231"/>
        <v>1222621.1784360651</v>
      </c>
    </row>
    <row r="1810" spans="1:18" x14ac:dyDescent="0.3">
      <c r="A1810" t="s">
        <v>1113</v>
      </c>
      <c r="B1810">
        <v>2015</v>
      </c>
      <c r="C1810" s="1">
        <v>1250000</v>
      </c>
      <c r="D1810">
        <v>60000</v>
      </c>
      <c r="E1810" t="s">
        <v>14</v>
      </c>
      <c r="F1810" t="s">
        <v>11</v>
      </c>
      <c r="G1810" t="s">
        <v>19</v>
      </c>
      <c r="H1810" t="s">
        <v>121</v>
      </c>
      <c r="I1810">
        <f t="shared" si="224"/>
        <v>1769</v>
      </c>
      <c r="J1810">
        <f t="shared" si="225"/>
        <v>11</v>
      </c>
      <c r="K1810" t="str">
        <f t="shared" si="226"/>
        <v>premimum</v>
      </c>
      <c r="L1810" s="1">
        <f t="shared" si="227"/>
        <v>461308.09779536462</v>
      </c>
      <c r="M1810" cm="1">
        <f t="array" ref="M1810">SUM(COUNTIF(E1810:E5386,{"Petrol","Diesel","CNG","LPG","Electric"}))</f>
        <v>1769</v>
      </c>
      <c r="N1810">
        <f t="shared" si="228"/>
        <v>1769</v>
      </c>
      <c r="O1810" cm="1">
        <f t="array" ref="O1810">SUM(COUNTIF(F1810:F5386,{"Individual","Dealer","Trustmark Dealer"}))</f>
        <v>1769</v>
      </c>
      <c r="P1810">
        <f t="shared" si="229"/>
        <v>1207</v>
      </c>
      <c r="Q1810">
        <f t="shared" si="230"/>
        <v>0.61051441492368574</v>
      </c>
      <c r="R1810" s="16">
        <f t="shared" si="231"/>
        <v>1222433.4355451737</v>
      </c>
    </row>
    <row r="1811" spans="1:18" x14ac:dyDescent="0.3">
      <c r="A1811" t="s">
        <v>634</v>
      </c>
      <c r="B1811">
        <v>2014</v>
      </c>
      <c r="C1811" s="1">
        <v>229999</v>
      </c>
      <c r="D1811">
        <v>65000</v>
      </c>
      <c r="E1811" t="s">
        <v>10</v>
      </c>
      <c r="F1811" t="s">
        <v>11</v>
      </c>
      <c r="G1811" t="s">
        <v>12</v>
      </c>
      <c r="H1811" t="s">
        <v>121</v>
      </c>
      <c r="I1811">
        <f t="shared" si="224"/>
        <v>1768</v>
      </c>
      <c r="J1811">
        <f t="shared" si="225"/>
        <v>12</v>
      </c>
      <c r="K1811" t="str">
        <f t="shared" si="226"/>
        <v>budget</v>
      </c>
      <c r="L1811" s="1">
        <f t="shared" si="227"/>
        <v>460862.00509049773</v>
      </c>
      <c r="M1811" cm="1">
        <f t="array" ref="M1811">SUM(COUNTIF(E1811:E5387,{"Petrol","Diesel","CNG","LPG","Electric"}))</f>
        <v>1768</v>
      </c>
      <c r="N1811">
        <f t="shared" si="228"/>
        <v>1768</v>
      </c>
      <c r="O1811" cm="1">
        <f t="array" ref="O1811">SUM(COUNTIF(F1811:F5387,{"Individual","Dealer","Trustmark Dealer"}))</f>
        <v>1768</v>
      </c>
      <c r="P1811">
        <f t="shared" si="229"/>
        <v>1206</v>
      </c>
      <c r="Q1811">
        <f t="shared" si="230"/>
        <v>0.61029411764705888</v>
      </c>
      <c r="R1811" s="16">
        <f t="shared" si="231"/>
        <v>1221685.8546657376</v>
      </c>
    </row>
    <row r="1812" spans="1:18" x14ac:dyDescent="0.3">
      <c r="A1812" t="s">
        <v>1088</v>
      </c>
      <c r="B1812">
        <v>2019</v>
      </c>
      <c r="C1812" s="1">
        <v>1250000</v>
      </c>
      <c r="D1812">
        <v>24000</v>
      </c>
      <c r="E1812" t="s">
        <v>14</v>
      </c>
      <c r="F1812" t="s">
        <v>25</v>
      </c>
      <c r="G1812" t="s">
        <v>12</v>
      </c>
      <c r="H1812" t="s">
        <v>121</v>
      </c>
      <c r="I1812">
        <f t="shared" si="224"/>
        <v>1767</v>
      </c>
      <c r="J1812">
        <f t="shared" si="225"/>
        <v>7</v>
      </c>
      <c r="K1812" t="str">
        <f t="shared" si="226"/>
        <v>premimum</v>
      </c>
      <c r="L1812" s="1">
        <f t="shared" si="227"/>
        <v>460992.65761177137</v>
      </c>
      <c r="M1812" cm="1">
        <f t="array" ref="M1812">SUM(COUNTIF(E1812:E5388,{"Petrol","Diesel","CNG","LPG","Electric"}))</f>
        <v>1767</v>
      </c>
      <c r="N1812">
        <f t="shared" si="228"/>
        <v>1767</v>
      </c>
      <c r="O1812" cm="1">
        <f t="array" ref="O1812">SUM(COUNTIF(F1812:F5388,{"Individual","Dealer","Trustmark Dealer"}))</f>
        <v>1767</v>
      </c>
      <c r="P1812">
        <f t="shared" si="229"/>
        <v>1205</v>
      </c>
      <c r="Q1812">
        <f t="shared" si="230"/>
        <v>0.61007357102433502</v>
      </c>
      <c r="R1812" s="16">
        <f t="shared" si="231"/>
        <v>1221816.256560629</v>
      </c>
    </row>
    <row r="1813" spans="1:18" x14ac:dyDescent="0.3">
      <c r="A1813" t="s">
        <v>1114</v>
      </c>
      <c r="B1813">
        <v>2014</v>
      </c>
      <c r="C1813" s="1">
        <v>782000</v>
      </c>
      <c r="D1813">
        <v>58000</v>
      </c>
      <c r="E1813" t="s">
        <v>14</v>
      </c>
      <c r="F1813" t="s">
        <v>11</v>
      </c>
      <c r="G1813" t="s">
        <v>12</v>
      </c>
      <c r="H1813" t="s">
        <v>126</v>
      </c>
      <c r="I1813">
        <f t="shared" si="224"/>
        <v>1766</v>
      </c>
      <c r="J1813">
        <f t="shared" si="225"/>
        <v>12</v>
      </c>
      <c r="K1813" t="str">
        <f t="shared" si="226"/>
        <v>medium</v>
      </c>
      <c r="L1813" s="1">
        <f t="shared" si="227"/>
        <v>460545.8810872027</v>
      </c>
      <c r="M1813" cm="1">
        <f t="array" ref="M1813">SUM(COUNTIF(E1813:E5389,{"Petrol","Diesel","CNG","LPG","Electric"}))</f>
        <v>1766</v>
      </c>
      <c r="N1813">
        <f t="shared" si="228"/>
        <v>1766</v>
      </c>
      <c r="O1813" cm="1">
        <f t="array" ref="O1813">SUM(COUNTIF(F1813:F5389,{"Individual","Dealer","Trustmark Dealer"}))</f>
        <v>1766</v>
      </c>
      <c r="P1813">
        <f t="shared" si="229"/>
        <v>1205</v>
      </c>
      <c r="Q1813">
        <f t="shared" si="230"/>
        <v>0.60985277463193655</v>
      </c>
      <c r="R1813" s="16">
        <f t="shared" si="231"/>
        <v>1221066.9976096344</v>
      </c>
    </row>
    <row r="1814" spans="1:18" x14ac:dyDescent="0.3">
      <c r="A1814" t="s">
        <v>1115</v>
      </c>
      <c r="B1814">
        <v>2014</v>
      </c>
      <c r="C1814" s="1">
        <v>780000</v>
      </c>
      <c r="D1814">
        <v>58000</v>
      </c>
      <c r="E1814" t="s">
        <v>14</v>
      </c>
      <c r="F1814" t="s">
        <v>11</v>
      </c>
      <c r="G1814" t="s">
        <v>12</v>
      </c>
      <c r="H1814" t="s">
        <v>126</v>
      </c>
      <c r="I1814">
        <f t="shared" si="224"/>
        <v>1765</v>
      </c>
      <c r="J1814">
        <f t="shared" si="225"/>
        <v>12</v>
      </c>
      <c r="K1814" t="str">
        <f t="shared" si="226"/>
        <v>medium</v>
      </c>
      <c r="L1814" s="1">
        <f t="shared" si="227"/>
        <v>460363.75410764874</v>
      </c>
      <c r="M1814" cm="1">
        <f t="array" ref="M1814">SUM(COUNTIF(E1814:E5390,{"Petrol","Diesel","CNG","LPG","Electric"}))</f>
        <v>1765</v>
      </c>
      <c r="N1814">
        <f t="shared" si="228"/>
        <v>1765</v>
      </c>
      <c r="O1814" cm="1">
        <f t="array" ref="O1814">SUM(COUNTIF(F1814:F5390,{"Individual","Dealer","Trustmark Dealer"}))</f>
        <v>1765</v>
      </c>
      <c r="P1814">
        <f t="shared" si="229"/>
        <v>1204</v>
      </c>
      <c r="Q1814">
        <f t="shared" si="230"/>
        <v>0.61019830028328614</v>
      </c>
      <c r="R1814" s="16">
        <f t="shared" si="231"/>
        <v>1220841.8976272889</v>
      </c>
    </row>
    <row r="1815" spans="1:18" x14ac:dyDescent="0.3">
      <c r="A1815" t="s">
        <v>354</v>
      </c>
      <c r="B1815">
        <v>2016</v>
      </c>
      <c r="C1815" s="1">
        <v>245000</v>
      </c>
      <c r="D1815">
        <v>68000</v>
      </c>
      <c r="E1815" t="s">
        <v>10</v>
      </c>
      <c r="F1815" t="s">
        <v>11</v>
      </c>
      <c r="G1815" t="s">
        <v>12</v>
      </c>
      <c r="H1815" t="s">
        <v>121</v>
      </c>
      <c r="I1815">
        <f t="shared" si="224"/>
        <v>1764</v>
      </c>
      <c r="J1815">
        <f t="shared" si="225"/>
        <v>10</v>
      </c>
      <c r="K1815" t="str">
        <f t="shared" si="226"/>
        <v>budget</v>
      </c>
      <c r="L1815" s="1">
        <f t="shared" si="227"/>
        <v>460182.5544217687</v>
      </c>
      <c r="M1815" cm="1">
        <f t="array" ref="M1815">SUM(COUNTIF(E1815:E5391,{"Petrol","Diesel","CNG","LPG","Electric"}))</f>
        <v>1764</v>
      </c>
      <c r="N1815">
        <f t="shared" si="228"/>
        <v>1764</v>
      </c>
      <c r="O1815" cm="1">
        <f t="array" ref="O1815">SUM(COUNTIF(F1815:F5391,{"Individual","Dealer","Trustmark Dealer"}))</f>
        <v>1764</v>
      </c>
      <c r="P1815">
        <f t="shared" si="229"/>
        <v>1203</v>
      </c>
      <c r="Q1815">
        <f t="shared" si="230"/>
        <v>0.61054421768707479</v>
      </c>
      <c r="R1815" s="16">
        <f t="shared" si="231"/>
        <v>1220618.5409520702</v>
      </c>
    </row>
    <row r="1816" spans="1:18" x14ac:dyDescent="0.3">
      <c r="A1816" t="s">
        <v>942</v>
      </c>
      <c r="B1816">
        <v>2011</v>
      </c>
      <c r="C1816" s="1">
        <v>321000</v>
      </c>
      <c r="D1816">
        <v>81257</v>
      </c>
      <c r="E1816" t="s">
        <v>14</v>
      </c>
      <c r="F1816" t="s">
        <v>11</v>
      </c>
      <c r="G1816" t="s">
        <v>12</v>
      </c>
      <c r="H1816" t="s">
        <v>121</v>
      </c>
      <c r="I1816">
        <f t="shared" si="224"/>
        <v>1763</v>
      </c>
      <c r="J1816">
        <f t="shared" si="225"/>
        <v>15</v>
      </c>
      <c r="K1816" t="str">
        <f t="shared" si="226"/>
        <v>budget</v>
      </c>
      <c r="L1816" s="1">
        <f t="shared" si="227"/>
        <v>460304.60918888258</v>
      </c>
      <c r="M1816" cm="1">
        <f t="array" ref="M1816">SUM(COUNTIF(E1816:E5392,{"Petrol","Diesel","CNG","LPG","Electric"}))</f>
        <v>1763</v>
      </c>
      <c r="N1816">
        <f t="shared" si="228"/>
        <v>1763</v>
      </c>
      <c r="O1816" cm="1">
        <f t="array" ref="O1816">SUM(COUNTIF(F1816:F5392,{"Individual","Dealer","Trustmark Dealer"}))</f>
        <v>1763</v>
      </c>
      <c r="P1816">
        <f t="shared" si="229"/>
        <v>1203</v>
      </c>
      <c r="Q1816">
        <f t="shared" si="230"/>
        <v>0.61032331253545091</v>
      </c>
      <c r="R1816" s="16">
        <f t="shared" si="231"/>
        <v>1220731.4366756901</v>
      </c>
    </row>
    <row r="1817" spans="1:18" x14ac:dyDescent="0.3">
      <c r="A1817" t="s">
        <v>1026</v>
      </c>
      <c r="B1817">
        <v>2017</v>
      </c>
      <c r="C1817" s="1">
        <v>509999</v>
      </c>
      <c r="D1817">
        <v>44000</v>
      </c>
      <c r="E1817" t="s">
        <v>14</v>
      </c>
      <c r="F1817" t="s">
        <v>11</v>
      </c>
      <c r="G1817" t="s">
        <v>12</v>
      </c>
      <c r="H1817" t="s">
        <v>121</v>
      </c>
      <c r="I1817">
        <f t="shared" si="224"/>
        <v>1762</v>
      </c>
      <c r="J1817">
        <f t="shared" si="225"/>
        <v>9</v>
      </c>
      <c r="K1817" t="str">
        <f t="shared" si="226"/>
        <v>medium</v>
      </c>
      <c r="L1817" s="1">
        <f t="shared" si="227"/>
        <v>460383.66969353007</v>
      </c>
      <c r="M1817" cm="1">
        <f t="array" ref="M1817">SUM(COUNTIF(E1817:E5393,{"Petrol","Diesel","CNG","LPG","Electric"}))</f>
        <v>1762</v>
      </c>
      <c r="N1817">
        <f t="shared" si="228"/>
        <v>1762</v>
      </c>
      <c r="O1817" cm="1">
        <f t="array" ref="O1817">SUM(COUNTIF(F1817:F5393,{"Individual","Dealer","Trustmark Dealer"}))</f>
        <v>1762</v>
      </c>
      <c r="P1817">
        <f t="shared" si="229"/>
        <v>1202</v>
      </c>
      <c r="Q1817">
        <f t="shared" si="230"/>
        <v>0.61010215664018164</v>
      </c>
      <c r="R1817" s="16">
        <f t="shared" si="231"/>
        <v>1221024.4688367886</v>
      </c>
    </row>
    <row r="1818" spans="1:18" x14ac:dyDescent="0.3">
      <c r="A1818" t="s">
        <v>841</v>
      </c>
      <c r="B1818">
        <v>2015</v>
      </c>
      <c r="C1818" s="1">
        <v>110000</v>
      </c>
      <c r="D1818">
        <v>45000</v>
      </c>
      <c r="E1818" t="s">
        <v>10</v>
      </c>
      <c r="F1818" t="s">
        <v>11</v>
      </c>
      <c r="G1818" t="s">
        <v>12</v>
      </c>
      <c r="H1818" t="s">
        <v>121</v>
      </c>
      <c r="I1818">
        <f t="shared" si="224"/>
        <v>1761</v>
      </c>
      <c r="J1818">
        <f t="shared" si="225"/>
        <v>11</v>
      </c>
      <c r="K1818" t="str">
        <f t="shared" si="226"/>
        <v>budget</v>
      </c>
      <c r="L1818" s="1">
        <f t="shared" si="227"/>
        <v>460355.49517319707</v>
      </c>
      <c r="M1818" cm="1">
        <f t="array" ref="M1818">SUM(COUNTIF(E1818:E5394,{"Petrol","Diesel","CNG","LPG","Electric"}))</f>
        <v>1761</v>
      </c>
      <c r="N1818">
        <f t="shared" si="228"/>
        <v>1761</v>
      </c>
      <c r="O1818" cm="1">
        <f t="array" ref="O1818">SUM(COUNTIF(F1818:F5394,{"Individual","Dealer","Trustmark Dealer"}))</f>
        <v>1761</v>
      </c>
      <c r="P1818">
        <f t="shared" si="229"/>
        <v>1202</v>
      </c>
      <c r="Q1818">
        <f t="shared" si="230"/>
        <v>0.60988074957410565</v>
      </c>
      <c r="R1818" s="16">
        <f t="shared" si="231"/>
        <v>1221105.0850613839</v>
      </c>
    </row>
    <row r="1819" spans="1:18" x14ac:dyDescent="0.3">
      <c r="A1819" t="s">
        <v>583</v>
      </c>
      <c r="B1819">
        <v>2013</v>
      </c>
      <c r="C1819" s="1">
        <v>400000</v>
      </c>
      <c r="D1819">
        <v>75000</v>
      </c>
      <c r="E1819" t="s">
        <v>14</v>
      </c>
      <c r="F1819" t="s">
        <v>11</v>
      </c>
      <c r="G1819" t="s">
        <v>12</v>
      </c>
      <c r="H1819" t="s">
        <v>121</v>
      </c>
      <c r="I1819">
        <f t="shared" si="224"/>
        <v>1760</v>
      </c>
      <c r="J1819">
        <f t="shared" si="225"/>
        <v>13</v>
      </c>
      <c r="K1819" t="str">
        <f t="shared" si="226"/>
        <v>budget</v>
      </c>
      <c r="L1819" s="1">
        <f t="shared" si="227"/>
        <v>460554.56079545454</v>
      </c>
      <c r="M1819" cm="1">
        <f t="array" ref="M1819">SUM(COUNTIF(E1819:E5395,{"Petrol","Diesel","CNG","LPG","Electric"}))</f>
        <v>1760</v>
      </c>
      <c r="N1819">
        <f t="shared" si="228"/>
        <v>1760</v>
      </c>
      <c r="O1819" cm="1">
        <f t="array" ref="O1819">SUM(COUNTIF(F1819:F5395,{"Individual","Dealer","Trustmark Dealer"}))</f>
        <v>1760</v>
      </c>
      <c r="P1819">
        <f t="shared" si="229"/>
        <v>1201</v>
      </c>
      <c r="Q1819">
        <f t="shared" si="230"/>
        <v>0.60965909090909087</v>
      </c>
      <c r="R1819" s="16">
        <f t="shared" si="231"/>
        <v>1221378.7724514098</v>
      </c>
    </row>
    <row r="1820" spans="1:18" x14ac:dyDescent="0.3">
      <c r="A1820" t="s">
        <v>548</v>
      </c>
      <c r="B1820">
        <v>2013</v>
      </c>
      <c r="C1820" s="1">
        <v>370000</v>
      </c>
      <c r="D1820">
        <v>90000</v>
      </c>
      <c r="E1820" t="s">
        <v>10</v>
      </c>
      <c r="F1820" t="s">
        <v>25</v>
      </c>
      <c r="G1820" t="s">
        <v>12</v>
      </c>
      <c r="H1820" t="s">
        <v>121</v>
      </c>
      <c r="I1820">
        <f t="shared" si="224"/>
        <v>1759</v>
      </c>
      <c r="J1820">
        <f t="shared" si="225"/>
        <v>13</v>
      </c>
      <c r="K1820" t="str">
        <f t="shared" si="226"/>
        <v>budget</v>
      </c>
      <c r="L1820" s="1">
        <f t="shared" si="227"/>
        <v>460588.986355884</v>
      </c>
      <c r="M1820" cm="1">
        <f t="array" ref="M1820">SUM(COUNTIF(E1820:E5396,{"Petrol","Diesel","CNG","LPG","Electric"}))</f>
        <v>1759</v>
      </c>
      <c r="N1820">
        <f t="shared" si="228"/>
        <v>1759</v>
      </c>
      <c r="O1820" cm="1">
        <f t="array" ref="O1820">SUM(COUNTIF(F1820:F5396,{"Individual","Dealer","Trustmark Dealer"}))</f>
        <v>1759</v>
      </c>
      <c r="P1820">
        <f t="shared" si="229"/>
        <v>1200</v>
      </c>
      <c r="Q1820">
        <f t="shared" si="230"/>
        <v>0.60943718021603188</v>
      </c>
      <c r="R1820" s="16">
        <f t="shared" si="231"/>
        <v>1221583.7230241422</v>
      </c>
    </row>
    <row r="1821" spans="1:18" x14ac:dyDescent="0.3">
      <c r="A1821" t="s">
        <v>1116</v>
      </c>
      <c r="B1821">
        <v>2007</v>
      </c>
      <c r="C1821" s="1">
        <v>175000</v>
      </c>
      <c r="D1821">
        <v>80000</v>
      </c>
      <c r="E1821" t="s">
        <v>14</v>
      </c>
      <c r="F1821" t="s">
        <v>25</v>
      </c>
      <c r="G1821" t="s">
        <v>12</v>
      </c>
      <c r="H1821" t="s">
        <v>126</v>
      </c>
      <c r="I1821">
        <f t="shared" si="224"/>
        <v>1758</v>
      </c>
      <c r="J1821">
        <f t="shared" si="225"/>
        <v>19</v>
      </c>
      <c r="K1821" t="str">
        <f t="shared" si="226"/>
        <v>budget</v>
      </c>
      <c r="L1821" s="1">
        <f t="shared" si="227"/>
        <v>460640.51592718996</v>
      </c>
      <c r="M1821" cm="1">
        <f t="array" ref="M1821">SUM(COUNTIF(E1821:E5397,{"Petrol","Diesel","CNG","LPG","Electric"}))</f>
        <v>1758</v>
      </c>
      <c r="N1821">
        <f t="shared" si="228"/>
        <v>1758</v>
      </c>
      <c r="O1821" cm="1">
        <f t="array" ref="O1821">SUM(COUNTIF(F1821:F5397,{"Individual","Dealer","Trustmark Dealer"}))</f>
        <v>1758</v>
      </c>
      <c r="P1821">
        <f t="shared" si="229"/>
        <v>1199</v>
      </c>
      <c r="Q1821">
        <f t="shared" si="230"/>
        <v>0.60921501706484638</v>
      </c>
      <c r="R1821" s="16">
        <f t="shared" si="231"/>
        <v>1221548.5382412872</v>
      </c>
    </row>
    <row r="1822" spans="1:18" x14ac:dyDescent="0.3">
      <c r="A1822" t="s">
        <v>1117</v>
      </c>
      <c r="B1822">
        <v>1998</v>
      </c>
      <c r="C1822" s="1">
        <v>1000000</v>
      </c>
      <c r="D1822">
        <v>35000</v>
      </c>
      <c r="E1822" t="s">
        <v>10</v>
      </c>
      <c r="F1822" t="s">
        <v>25</v>
      </c>
      <c r="G1822" t="s">
        <v>19</v>
      </c>
      <c r="H1822" t="s">
        <v>126</v>
      </c>
      <c r="I1822">
        <f t="shared" si="224"/>
        <v>1757</v>
      </c>
      <c r="J1822">
        <f t="shared" si="225"/>
        <v>28</v>
      </c>
      <c r="K1822" t="str">
        <f t="shared" si="226"/>
        <v>medium</v>
      </c>
      <c r="L1822" s="1">
        <f t="shared" si="227"/>
        <v>460803.08878770634</v>
      </c>
      <c r="M1822" cm="1">
        <f t="array" ref="M1822">SUM(COUNTIF(E1822:E5398,{"Petrol","Diesel","CNG","LPG","Electric"}))</f>
        <v>1757</v>
      </c>
      <c r="N1822">
        <f t="shared" si="228"/>
        <v>1757</v>
      </c>
      <c r="O1822" cm="1">
        <f t="array" ref="O1822">SUM(COUNTIF(F1822:F5398,{"Individual","Dealer","Trustmark Dealer"}))</f>
        <v>1757</v>
      </c>
      <c r="P1822">
        <f t="shared" si="229"/>
        <v>1198</v>
      </c>
      <c r="Q1822">
        <f t="shared" si="230"/>
        <v>0.60956175298804782</v>
      </c>
      <c r="R1822" s="16">
        <f t="shared" si="231"/>
        <v>1222008.1892672912</v>
      </c>
    </row>
    <row r="1823" spans="1:18" x14ac:dyDescent="0.3">
      <c r="A1823" t="s">
        <v>354</v>
      </c>
      <c r="B1823">
        <v>2013</v>
      </c>
      <c r="C1823" s="1">
        <v>92800</v>
      </c>
      <c r="D1823">
        <v>25000</v>
      </c>
      <c r="E1823" t="s">
        <v>10</v>
      </c>
      <c r="F1823" t="s">
        <v>25</v>
      </c>
      <c r="G1823" t="s">
        <v>12</v>
      </c>
      <c r="H1823" t="s">
        <v>126</v>
      </c>
      <c r="I1823">
        <f t="shared" si="224"/>
        <v>1756</v>
      </c>
      <c r="J1823">
        <f t="shared" si="225"/>
        <v>13</v>
      </c>
      <c r="K1823" t="str">
        <f t="shared" si="226"/>
        <v>budget</v>
      </c>
      <c r="L1823" s="1">
        <f t="shared" si="227"/>
        <v>460496.02904328017</v>
      </c>
      <c r="M1823" cm="1">
        <f t="array" ref="M1823">SUM(COUNTIF(E1823:E5399,{"Petrol","Diesel","CNG","LPG","Electric"}))</f>
        <v>1756</v>
      </c>
      <c r="N1823">
        <f t="shared" si="228"/>
        <v>1756</v>
      </c>
      <c r="O1823" cm="1">
        <f t="array" ref="O1823">SUM(COUNTIF(F1823:F5399,{"Individual","Dealer","Trustmark Dealer"}))</f>
        <v>1756</v>
      </c>
      <c r="P1823">
        <f t="shared" si="229"/>
        <v>1197</v>
      </c>
      <c r="Q1823">
        <f t="shared" si="230"/>
        <v>0.60990888382687924</v>
      </c>
      <c r="R1823" s="16">
        <f t="shared" si="231"/>
        <v>1221222.0266899602</v>
      </c>
    </row>
    <row r="1824" spans="1:18" x14ac:dyDescent="0.3">
      <c r="A1824" t="s">
        <v>727</v>
      </c>
      <c r="B1824">
        <v>2014</v>
      </c>
      <c r="C1824" s="1">
        <v>291000</v>
      </c>
      <c r="D1824">
        <v>90000</v>
      </c>
      <c r="E1824" t="s">
        <v>14</v>
      </c>
      <c r="F1824" t="s">
        <v>25</v>
      </c>
      <c r="G1824" t="s">
        <v>12</v>
      </c>
      <c r="H1824" t="s">
        <v>121</v>
      </c>
      <c r="I1824">
        <f t="shared" si="224"/>
        <v>1755</v>
      </c>
      <c r="J1824">
        <f t="shared" si="225"/>
        <v>12</v>
      </c>
      <c r="K1824" t="str">
        <f t="shared" si="226"/>
        <v>budget</v>
      </c>
      <c r="L1824" s="1">
        <f t="shared" si="227"/>
        <v>460705.54245014244</v>
      </c>
      <c r="M1824" cm="1">
        <f t="array" ref="M1824">SUM(COUNTIF(E1824:E5400,{"Petrol","Diesel","CNG","LPG","Electric"}))</f>
        <v>1755</v>
      </c>
      <c r="N1824">
        <f t="shared" si="228"/>
        <v>1755</v>
      </c>
      <c r="O1824" cm="1">
        <f t="array" ref="O1824">SUM(COUNTIF(F1824:F5400,{"Individual","Dealer","Trustmark Dealer"}))</f>
        <v>1755</v>
      </c>
      <c r="P1824">
        <f t="shared" si="229"/>
        <v>1196</v>
      </c>
      <c r="Q1824">
        <f t="shared" si="230"/>
        <v>0.61025641025641031</v>
      </c>
      <c r="R1824" s="16">
        <f t="shared" si="231"/>
        <v>1221516.5653952602</v>
      </c>
    </row>
    <row r="1825" spans="1:18" x14ac:dyDescent="0.3">
      <c r="A1825" t="s">
        <v>348</v>
      </c>
      <c r="B1825">
        <v>2013</v>
      </c>
      <c r="C1825" s="1">
        <v>335000</v>
      </c>
      <c r="D1825">
        <v>110000</v>
      </c>
      <c r="E1825" t="s">
        <v>14</v>
      </c>
      <c r="F1825" t="s">
        <v>25</v>
      </c>
      <c r="G1825" t="s">
        <v>12</v>
      </c>
      <c r="H1825" t="s">
        <v>154</v>
      </c>
      <c r="I1825">
        <f t="shared" si="224"/>
        <v>1754</v>
      </c>
      <c r="J1825">
        <f t="shared" si="225"/>
        <v>13</v>
      </c>
      <c r="K1825" t="str">
        <f t="shared" si="226"/>
        <v>budget</v>
      </c>
      <c r="L1825" s="1">
        <f t="shared" si="227"/>
        <v>460802.2958950969</v>
      </c>
      <c r="M1825" cm="1">
        <f t="array" ref="M1825">SUM(COUNTIF(E1825:E5401,{"Petrol","Diesel","CNG","LPG","Electric"}))</f>
        <v>1754</v>
      </c>
      <c r="N1825">
        <f t="shared" si="228"/>
        <v>1754</v>
      </c>
      <c r="O1825" cm="1">
        <f t="array" ref="O1825">SUM(COUNTIF(F1825:F5401,{"Individual","Dealer","Trustmark Dealer"}))</f>
        <v>1754</v>
      </c>
      <c r="P1825">
        <f t="shared" si="229"/>
        <v>1195</v>
      </c>
      <c r="Q1825">
        <f t="shared" si="230"/>
        <v>0.61003420752565563</v>
      </c>
      <c r="R1825" s="16">
        <f t="shared" si="231"/>
        <v>1221846.0346362554</v>
      </c>
    </row>
    <row r="1826" spans="1:18" x14ac:dyDescent="0.3">
      <c r="A1826" t="s">
        <v>1118</v>
      </c>
      <c r="B1826">
        <v>2013</v>
      </c>
      <c r="C1826" s="1">
        <v>170000</v>
      </c>
      <c r="D1826">
        <v>35000</v>
      </c>
      <c r="E1826" t="s">
        <v>10</v>
      </c>
      <c r="F1826" t="s">
        <v>25</v>
      </c>
      <c r="G1826" t="s">
        <v>12</v>
      </c>
      <c r="H1826" t="s">
        <v>121</v>
      </c>
      <c r="I1826">
        <f t="shared" si="224"/>
        <v>1753</v>
      </c>
      <c r="J1826">
        <f t="shared" si="225"/>
        <v>13</v>
      </c>
      <c r="K1826" t="str">
        <f t="shared" si="226"/>
        <v>budget</v>
      </c>
      <c r="L1826" s="1">
        <f t="shared" si="227"/>
        <v>460874.05989731889</v>
      </c>
      <c r="M1826" cm="1">
        <f t="array" ref="M1826">SUM(COUNTIF(E1826:E5402,{"Petrol","Diesel","CNG","LPG","Electric"}))</f>
        <v>1753</v>
      </c>
      <c r="N1826">
        <f t="shared" si="228"/>
        <v>1753</v>
      </c>
      <c r="O1826" cm="1">
        <f t="array" ref="O1826">SUM(COUNTIF(F1826:F5402,{"Individual","Dealer","Trustmark Dealer"}))</f>
        <v>1753</v>
      </c>
      <c r="P1826">
        <f t="shared" si="229"/>
        <v>1194</v>
      </c>
      <c r="Q1826">
        <f t="shared" si="230"/>
        <v>0.61038220193953219</v>
      </c>
      <c r="R1826" s="16">
        <f t="shared" si="231"/>
        <v>1222126.4200023715</v>
      </c>
    </row>
    <row r="1827" spans="1:18" x14ac:dyDescent="0.3">
      <c r="A1827" t="s">
        <v>354</v>
      </c>
      <c r="B1827">
        <v>2019</v>
      </c>
      <c r="C1827" s="1">
        <v>295000</v>
      </c>
      <c r="D1827">
        <v>10000</v>
      </c>
      <c r="E1827" t="s">
        <v>10</v>
      </c>
      <c r="F1827" t="s">
        <v>25</v>
      </c>
      <c r="G1827" t="s">
        <v>12</v>
      </c>
      <c r="H1827" t="s">
        <v>121</v>
      </c>
      <c r="I1827">
        <f t="shared" si="224"/>
        <v>1752</v>
      </c>
      <c r="J1827">
        <f t="shared" si="225"/>
        <v>7</v>
      </c>
      <c r="K1827" t="str">
        <f t="shared" si="226"/>
        <v>budget</v>
      </c>
      <c r="L1827" s="1">
        <f t="shared" si="227"/>
        <v>461040.0839041096</v>
      </c>
      <c r="M1827" cm="1">
        <f t="array" ref="M1827">SUM(COUNTIF(E1827:E5403,{"Petrol","Diesel","CNG","LPG","Electric"}))</f>
        <v>1752</v>
      </c>
      <c r="N1827">
        <f t="shared" si="228"/>
        <v>1752</v>
      </c>
      <c r="O1827" cm="1">
        <f t="array" ref="O1827">SUM(COUNTIF(F1827:F5403,{"Individual","Dealer","Trustmark Dealer"}))</f>
        <v>1752</v>
      </c>
      <c r="P1827">
        <f t="shared" si="229"/>
        <v>1193</v>
      </c>
      <c r="Q1827">
        <f t="shared" si="230"/>
        <v>0.61015981735159819</v>
      </c>
      <c r="R1827" s="16">
        <f t="shared" si="231"/>
        <v>1222329.4283342077</v>
      </c>
    </row>
    <row r="1828" spans="1:18" x14ac:dyDescent="0.3">
      <c r="A1828" t="s">
        <v>639</v>
      </c>
      <c r="B1828">
        <v>2019</v>
      </c>
      <c r="C1828" s="1">
        <v>375000</v>
      </c>
      <c r="D1828">
        <v>10000</v>
      </c>
      <c r="E1828" t="s">
        <v>10</v>
      </c>
      <c r="F1828" t="s">
        <v>25</v>
      </c>
      <c r="G1828" t="s">
        <v>12</v>
      </c>
      <c r="H1828" t="s">
        <v>121</v>
      </c>
      <c r="I1828">
        <f t="shared" si="224"/>
        <v>1751</v>
      </c>
      <c r="J1828">
        <f t="shared" si="225"/>
        <v>7</v>
      </c>
      <c r="K1828" t="str">
        <f t="shared" si="226"/>
        <v>budget</v>
      </c>
      <c r="L1828" s="1">
        <f t="shared" si="227"/>
        <v>461134.90976584808</v>
      </c>
      <c r="M1828" cm="1">
        <f t="array" ref="M1828">SUM(COUNTIF(E1828:E5404,{"Petrol","Diesel","CNG","LPG","Electric"}))</f>
        <v>1751</v>
      </c>
      <c r="N1828">
        <f t="shared" si="228"/>
        <v>1751</v>
      </c>
      <c r="O1828" cm="1">
        <f t="array" ref="O1828">SUM(COUNTIF(F1828:F5404,{"Individual","Dealer","Trustmark Dealer"}))</f>
        <v>1751</v>
      </c>
      <c r="P1828">
        <f t="shared" si="229"/>
        <v>1193</v>
      </c>
      <c r="Q1828">
        <f t="shared" si="230"/>
        <v>0.60993717875499709</v>
      </c>
      <c r="R1828" s="16">
        <f t="shared" si="231"/>
        <v>1222383.4008008093</v>
      </c>
    </row>
    <row r="1829" spans="1:18" x14ac:dyDescent="0.3">
      <c r="A1829" t="s">
        <v>241</v>
      </c>
      <c r="B1829">
        <v>2012</v>
      </c>
      <c r="C1829" s="1">
        <v>215000</v>
      </c>
      <c r="D1829">
        <v>70000</v>
      </c>
      <c r="E1829" t="s">
        <v>10</v>
      </c>
      <c r="F1829" t="s">
        <v>25</v>
      </c>
      <c r="G1829" t="s">
        <v>12</v>
      </c>
      <c r="H1829" t="s">
        <v>126</v>
      </c>
      <c r="I1829">
        <f t="shared" si="224"/>
        <v>1750</v>
      </c>
      <c r="J1829">
        <f t="shared" si="225"/>
        <v>14</v>
      </c>
      <c r="K1829" t="str">
        <f t="shared" si="226"/>
        <v>budget</v>
      </c>
      <c r="L1829" s="1">
        <f t="shared" si="227"/>
        <v>461184.12971428572</v>
      </c>
      <c r="M1829" cm="1">
        <f t="array" ref="M1829">SUM(COUNTIF(E1829:E5405,{"Petrol","Diesel","CNG","LPG","Electric"}))</f>
        <v>1750</v>
      </c>
      <c r="N1829">
        <f t="shared" si="228"/>
        <v>1750</v>
      </c>
      <c r="O1829" cm="1">
        <f t="array" ref="O1829">SUM(COUNTIF(F1829:F5405,{"Individual","Dealer","Trustmark Dealer"}))</f>
        <v>1750</v>
      </c>
      <c r="P1829">
        <f t="shared" si="229"/>
        <v>1193</v>
      </c>
      <c r="Q1829">
        <f t="shared" si="230"/>
        <v>0.60971428571428576</v>
      </c>
      <c r="R1829" s="16">
        <f t="shared" si="231"/>
        <v>1222341.6941595464</v>
      </c>
    </row>
    <row r="1830" spans="1:18" x14ac:dyDescent="0.3">
      <c r="A1830" t="s">
        <v>1119</v>
      </c>
      <c r="B1830">
        <v>2009</v>
      </c>
      <c r="C1830" s="1">
        <v>150000</v>
      </c>
      <c r="D1830">
        <v>110000</v>
      </c>
      <c r="E1830" t="s">
        <v>14</v>
      </c>
      <c r="F1830" t="s">
        <v>25</v>
      </c>
      <c r="G1830" t="s">
        <v>12</v>
      </c>
      <c r="H1830" t="s">
        <v>126</v>
      </c>
      <c r="I1830">
        <f t="shared" si="224"/>
        <v>1749</v>
      </c>
      <c r="J1830">
        <f t="shared" si="225"/>
        <v>17</v>
      </c>
      <c r="K1830" t="str">
        <f t="shared" si="226"/>
        <v>budget</v>
      </c>
      <c r="L1830" s="1">
        <f t="shared" si="227"/>
        <v>461324.88679245283</v>
      </c>
      <c r="M1830" cm="1">
        <f t="array" ref="M1830">SUM(COUNTIF(E1830:E5406,{"Petrol","Diesel","CNG","LPG","Electric"}))</f>
        <v>1749</v>
      </c>
      <c r="N1830">
        <f t="shared" si="228"/>
        <v>1749</v>
      </c>
      <c r="O1830" cm="1">
        <f t="array" ref="O1830">SUM(COUNTIF(F1830:F5406,{"Individual","Dealer","Trustmark Dealer"}))</f>
        <v>1749</v>
      </c>
      <c r="P1830">
        <f t="shared" si="229"/>
        <v>1192</v>
      </c>
      <c r="Q1830">
        <f t="shared" si="230"/>
        <v>0.61006289308176098</v>
      </c>
      <c r="R1830" s="16">
        <f t="shared" si="231"/>
        <v>1222491.7340251389</v>
      </c>
    </row>
    <row r="1831" spans="1:18" x14ac:dyDescent="0.3">
      <c r="A1831" t="s">
        <v>1032</v>
      </c>
      <c r="B1831">
        <v>2003</v>
      </c>
      <c r="C1831" s="1">
        <v>60000</v>
      </c>
      <c r="D1831">
        <v>5000</v>
      </c>
      <c r="E1831" t="s">
        <v>10</v>
      </c>
      <c r="F1831" t="s">
        <v>25</v>
      </c>
      <c r="G1831" t="s">
        <v>12</v>
      </c>
      <c r="H1831" t="s">
        <v>126</v>
      </c>
      <c r="I1831">
        <f t="shared" si="224"/>
        <v>1748</v>
      </c>
      <c r="J1831">
        <f t="shared" si="225"/>
        <v>23</v>
      </c>
      <c r="K1831" t="str">
        <f t="shared" si="226"/>
        <v>budget</v>
      </c>
      <c r="L1831" s="1">
        <f t="shared" si="227"/>
        <v>461502.99027459952</v>
      </c>
      <c r="M1831" cm="1">
        <f t="array" ref="M1831">SUM(COUNTIF(E1831:E5407,{"Petrol","Diesel","CNG","LPG","Electric"}))</f>
        <v>1748</v>
      </c>
      <c r="N1831">
        <f t="shared" si="228"/>
        <v>1748</v>
      </c>
      <c r="O1831" cm="1">
        <f t="array" ref="O1831">SUM(COUNTIF(F1831:F5407,{"Individual","Dealer","Trustmark Dealer"}))</f>
        <v>1748</v>
      </c>
      <c r="P1831">
        <f t="shared" si="229"/>
        <v>1191</v>
      </c>
      <c r="Q1831">
        <f t="shared" si="230"/>
        <v>0.61041189931350115</v>
      </c>
      <c r="R1831" s="16">
        <f t="shared" si="231"/>
        <v>1222982.5057526296</v>
      </c>
    </row>
    <row r="1832" spans="1:18" x14ac:dyDescent="0.3">
      <c r="A1832" t="s">
        <v>1120</v>
      </c>
      <c r="B1832">
        <v>2012</v>
      </c>
      <c r="C1832" s="1">
        <v>280000</v>
      </c>
      <c r="D1832">
        <v>110000</v>
      </c>
      <c r="E1832" t="s">
        <v>14</v>
      </c>
      <c r="F1832" t="s">
        <v>25</v>
      </c>
      <c r="G1832" t="s">
        <v>12</v>
      </c>
      <c r="H1832" t="s">
        <v>151</v>
      </c>
      <c r="I1832">
        <f t="shared" si="224"/>
        <v>1747</v>
      </c>
      <c r="J1832">
        <f t="shared" si="225"/>
        <v>14</v>
      </c>
      <c r="K1832" t="str">
        <f t="shared" si="226"/>
        <v>budget</v>
      </c>
      <c r="L1832" s="1">
        <f t="shared" si="227"/>
        <v>461732.81453921006</v>
      </c>
      <c r="M1832" cm="1">
        <f t="array" ref="M1832">SUM(COUNTIF(E1832:E5408,{"Petrol","Diesel","CNG","LPG","Electric"}))</f>
        <v>1747</v>
      </c>
      <c r="N1832">
        <f t="shared" si="228"/>
        <v>1747</v>
      </c>
      <c r="O1832" cm="1">
        <f t="array" ref="O1832">SUM(COUNTIF(F1832:F5408,{"Individual","Dealer","Trustmark Dealer"}))</f>
        <v>1747</v>
      </c>
      <c r="P1832">
        <f t="shared" si="229"/>
        <v>1190</v>
      </c>
      <c r="Q1832">
        <f t="shared" si="230"/>
        <v>0.61076130509444759</v>
      </c>
      <c r="R1832" s="16">
        <f t="shared" si="231"/>
        <v>1223318.9802877675</v>
      </c>
    </row>
    <row r="1833" spans="1:18" x14ac:dyDescent="0.3">
      <c r="A1833" t="s">
        <v>482</v>
      </c>
      <c r="B1833">
        <v>2016</v>
      </c>
      <c r="C1833" s="1">
        <v>450000</v>
      </c>
      <c r="D1833">
        <v>50000</v>
      </c>
      <c r="E1833" t="s">
        <v>14</v>
      </c>
      <c r="F1833" t="s">
        <v>25</v>
      </c>
      <c r="G1833" t="s">
        <v>12</v>
      </c>
      <c r="H1833" t="s">
        <v>126</v>
      </c>
      <c r="I1833">
        <f t="shared" si="224"/>
        <v>1746</v>
      </c>
      <c r="J1833">
        <f t="shared" si="225"/>
        <v>10</v>
      </c>
      <c r="K1833" t="str">
        <f t="shared" si="226"/>
        <v>budget</v>
      </c>
      <c r="L1833" s="1">
        <f t="shared" si="227"/>
        <v>461836.89977090491</v>
      </c>
      <c r="M1833" cm="1">
        <f t="array" ref="M1833">SUM(COUNTIF(E1833:E5409,{"Petrol","Diesel","CNG","LPG","Electric"}))</f>
        <v>1746</v>
      </c>
      <c r="N1833">
        <f t="shared" si="228"/>
        <v>1746</v>
      </c>
      <c r="O1833" cm="1">
        <f t="array" ref="O1833">SUM(COUNTIF(F1833:F5409,{"Individual","Dealer","Trustmark Dealer"}))</f>
        <v>1746</v>
      </c>
      <c r="P1833">
        <f t="shared" si="229"/>
        <v>1189</v>
      </c>
      <c r="Q1833">
        <f t="shared" si="230"/>
        <v>0.61111111111111116</v>
      </c>
      <c r="R1833" s="16">
        <f t="shared" si="231"/>
        <v>1223663.3065481239</v>
      </c>
    </row>
    <row r="1834" spans="1:18" x14ac:dyDescent="0.3">
      <c r="A1834" t="s">
        <v>1121</v>
      </c>
      <c r="B1834">
        <v>2018</v>
      </c>
      <c r="C1834" s="1">
        <v>1150000</v>
      </c>
      <c r="D1834">
        <v>58000</v>
      </c>
      <c r="E1834" t="s">
        <v>14</v>
      </c>
      <c r="F1834" t="s">
        <v>25</v>
      </c>
      <c r="G1834" t="s">
        <v>12</v>
      </c>
      <c r="H1834" t="s">
        <v>121</v>
      </c>
      <c r="I1834">
        <f t="shared" si="224"/>
        <v>1745</v>
      </c>
      <c r="J1834">
        <f t="shared" si="225"/>
        <v>8</v>
      </c>
      <c r="K1834" t="str">
        <f t="shared" si="226"/>
        <v>premimum</v>
      </c>
      <c r="L1834" s="1">
        <f t="shared" si="227"/>
        <v>461843.68309455586</v>
      </c>
      <c r="M1834" cm="1">
        <f t="array" ref="M1834">SUM(COUNTIF(E1834:E5410,{"Petrol","Diesel","CNG","LPG","Electric"}))</f>
        <v>1745</v>
      </c>
      <c r="N1834">
        <f t="shared" si="228"/>
        <v>1745</v>
      </c>
      <c r="O1834" cm="1">
        <f t="array" ref="O1834">SUM(COUNTIF(F1834:F5410,{"Individual","Dealer","Trustmark Dealer"}))</f>
        <v>1745</v>
      </c>
      <c r="P1834">
        <f t="shared" si="229"/>
        <v>1189</v>
      </c>
      <c r="Q1834">
        <f t="shared" si="230"/>
        <v>0.61146131805157589</v>
      </c>
      <c r="R1834" s="16">
        <f t="shared" si="231"/>
        <v>1223815.2335499814</v>
      </c>
    </row>
    <row r="1835" spans="1:18" x14ac:dyDescent="0.3">
      <c r="A1835" t="s">
        <v>1122</v>
      </c>
      <c r="B1835">
        <v>2018</v>
      </c>
      <c r="C1835" s="1">
        <v>650000</v>
      </c>
      <c r="D1835">
        <v>15000</v>
      </c>
      <c r="E1835" t="s">
        <v>14</v>
      </c>
      <c r="F1835" t="s">
        <v>25</v>
      </c>
      <c r="G1835" t="s">
        <v>12</v>
      </c>
      <c r="H1835" t="s">
        <v>121</v>
      </c>
      <c r="I1835">
        <f t="shared" si="224"/>
        <v>1744</v>
      </c>
      <c r="J1835">
        <f t="shared" si="225"/>
        <v>8</v>
      </c>
      <c r="K1835" t="str">
        <f t="shared" si="226"/>
        <v>medium</v>
      </c>
      <c r="L1835" s="1">
        <f t="shared" si="227"/>
        <v>461449.09805045871</v>
      </c>
      <c r="M1835" cm="1">
        <f t="array" ref="M1835">SUM(COUNTIF(E1835:E5411,{"Petrol","Diesel","CNG","LPG","Electric"}))</f>
        <v>1744</v>
      </c>
      <c r="N1835">
        <f t="shared" si="228"/>
        <v>1744</v>
      </c>
      <c r="O1835" cm="1">
        <f t="array" ref="O1835">SUM(COUNTIF(F1835:F5411,{"Individual","Dealer","Trustmark Dealer"}))</f>
        <v>1744</v>
      </c>
      <c r="P1835">
        <f t="shared" si="229"/>
        <v>1189</v>
      </c>
      <c r="Q1835">
        <f t="shared" si="230"/>
        <v>0.61123853211009171</v>
      </c>
      <c r="R1835" s="16">
        <f t="shared" si="231"/>
        <v>1223171.1467338679</v>
      </c>
    </row>
    <row r="1836" spans="1:18" x14ac:dyDescent="0.3">
      <c r="A1836" t="s">
        <v>647</v>
      </c>
      <c r="B1836">
        <v>2015</v>
      </c>
      <c r="C1836" s="1">
        <v>300000</v>
      </c>
      <c r="D1836">
        <v>60000</v>
      </c>
      <c r="E1836" t="s">
        <v>10</v>
      </c>
      <c r="F1836" t="s">
        <v>25</v>
      </c>
      <c r="G1836" t="s">
        <v>12</v>
      </c>
      <c r="H1836" t="s">
        <v>126</v>
      </c>
      <c r="I1836">
        <f t="shared" si="224"/>
        <v>1743</v>
      </c>
      <c r="J1836">
        <f t="shared" si="225"/>
        <v>11</v>
      </c>
      <c r="K1836" t="str">
        <f t="shared" si="226"/>
        <v>budget</v>
      </c>
      <c r="L1836" s="1">
        <f t="shared" si="227"/>
        <v>461340.92197360873</v>
      </c>
      <c r="M1836" cm="1">
        <f t="array" ref="M1836">SUM(COUNTIF(E1836:E5412,{"Petrol","Diesel","CNG","LPG","Electric"}))</f>
        <v>1743</v>
      </c>
      <c r="N1836">
        <f t="shared" si="228"/>
        <v>1743</v>
      </c>
      <c r="O1836" cm="1">
        <f t="array" ref="O1836">SUM(COUNTIF(F1836:F5412,{"Individual","Dealer","Trustmark Dealer"}))</f>
        <v>1743</v>
      </c>
      <c r="P1836">
        <f t="shared" si="229"/>
        <v>1189</v>
      </c>
      <c r="Q1836">
        <f t="shared" si="230"/>
        <v>0.61101549053356286</v>
      </c>
      <c r="R1836" s="16">
        <f t="shared" si="231"/>
        <v>1223095.0688316131</v>
      </c>
    </row>
    <row r="1837" spans="1:18" x14ac:dyDescent="0.3">
      <c r="A1837" t="s">
        <v>1123</v>
      </c>
      <c r="B1837">
        <v>2015</v>
      </c>
      <c r="C1837" s="1">
        <v>73000</v>
      </c>
      <c r="D1837">
        <v>57000</v>
      </c>
      <c r="E1837" t="s">
        <v>10</v>
      </c>
      <c r="F1837" t="s">
        <v>25</v>
      </c>
      <c r="G1837" t="s">
        <v>12</v>
      </c>
      <c r="H1837" t="s">
        <v>121</v>
      </c>
      <c r="I1837">
        <f t="shared" si="224"/>
        <v>1742</v>
      </c>
      <c r="J1837">
        <f t="shared" si="225"/>
        <v>11</v>
      </c>
      <c r="K1837" t="str">
        <f t="shared" si="226"/>
        <v>budget</v>
      </c>
      <c r="L1837" s="1">
        <f t="shared" si="227"/>
        <v>461433.5401836969</v>
      </c>
      <c r="M1837" cm="1">
        <f t="array" ref="M1837">SUM(COUNTIF(E1837:E5413,{"Petrol","Diesel","CNG","LPG","Electric"}))</f>
        <v>1742</v>
      </c>
      <c r="N1837">
        <f t="shared" si="228"/>
        <v>1742</v>
      </c>
      <c r="O1837" cm="1">
        <f t="array" ref="O1837">SUM(COUNTIF(F1837:F5413,{"Individual","Dealer","Trustmark Dealer"}))</f>
        <v>1742</v>
      </c>
      <c r="P1837">
        <f t="shared" si="229"/>
        <v>1188</v>
      </c>
      <c r="Q1837">
        <f t="shared" si="230"/>
        <v>0.61136624569460385</v>
      </c>
      <c r="R1837" s="16">
        <f t="shared" si="231"/>
        <v>1223143.8906613064</v>
      </c>
    </row>
    <row r="1838" spans="1:18" x14ac:dyDescent="0.3">
      <c r="A1838" t="s">
        <v>267</v>
      </c>
      <c r="B1838">
        <v>2015</v>
      </c>
      <c r="C1838" s="1">
        <v>400000</v>
      </c>
      <c r="D1838">
        <v>87000</v>
      </c>
      <c r="E1838" t="s">
        <v>14</v>
      </c>
      <c r="F1838" t="s">
        <v>25</v>
      </c>
      <c r="G1838" t="s">
        <v>12</v>
      </c>
      <c r="H1838" t="s">
        <v>154</v>
      </c>
      <c r="I1838">
        <f t="shared" si="224"/>
        <v>1741</v>
      </c>
      <c r="J1838">
        <f t="shared" si="225"/>
        <v>11</v>
      </c>
      <c r="K1838" t="str">
        <f t="shared" si="226"/>
        <v>budget</v>
      </c>
      <c r="L1838" s="1">
        <f t="shared" si="227"/>
        <v>461656.64962665137</v>
      </c>
      <c r="M1838" cm="1">
        <f t="array" ref="M1838">SUM(COUNTIF(E1838:E5414,{"Petrol","Diesel","CNG","LPG","Electric"}))</f>
        <v>1741</v>
      </c>
      <c r="N1838">
        <f t="shared" si="228"/>
        <v>1741</v>
      </c>
      <c r="O1838" cm="1">
        <f t="array" ref="O1838">SUM(COUNTIF(F1838:F5414,{"Individual","Dealer","Trustmark Dealer"}))</f>
        <v>1741</v>
      </c>
      <c r="P1838">
        <f t="shared" si="229"/>
        <v>1187</v>
      </c>
      <c r="Q1838">
        <f t="shared" si="230"/>
        <v>0.61114302125215392</v>
      </c>
      <c r="R1838" s="16">
        <f t="shared" si="231"/>
        <v>1223465.9948540074</v>
      </c>
    </row>
    <row r="1839" spans="1:18" x14ac:dyDescent="0.3">
      <c r="A1839" t="s">
        <v>411</v>
      </c>
      <c r="B1839">
        <v>2017</v>
      </c>
      <c r="C1839" s="1">
        <v>300000</v>
      </c>
      <c r="D1839">
        <v>70000</v>
      </c>
      <c r="E1839" t="s">
        <v>10</v>
      </c>
      <c r="F1839" t="s">
        <v>25</v>
      </c>
      <c r="G1839" t="s">
        <v>12</v>
      </c>
      <c r="H1839" t="s">
        <v>121</v>
      </c>
      <c r="I1839">
        <f t="shared" si="224"/>
        <v>1740</v>
      </c>
      <c r="J1839">
        <f t="shared" si="225"/>
        <v>9</v>
      </c>
      <c r="K1839" t="str">
        <f t="shared" si="226"/>
        <v>budget</v>
      </c>
      <c r="L1839" s="1">
        <f t="shared" si="227"/>
        <v>461692.0844827586</v>
      </c>
      <c r="M1839" cm="1">
        <f t="array" ref="M1839">SUM(COUNTIF(E1839:E5415,{"Petrol","Diesel","CNG","LPG","Electric"}))</f>
        <v>1740</v>
      </c>
      <c r="N1839">
        <f t="shared" si="228"/>
        <v>1740</v>
      </c>
      <c r="O1839" cm="1">
        <f t="array" ref="O1839">SUM(COUNTIF(F1839:F5415,{"Individual","Dealer","Trustmark Dealer"}))</f>
        <v>1740</v>
      </c>
      <c r="P1839">
        <f t="shared" si="229"/>
        <v>1186</v>
      </c>
      <c r="Q1839">
        <f t="shared" si="230"/>
        <v>0.61149425287356318</v>
      </c>
      <c r="R1839" s="16">
        <f t="shared" si="231"/>
        <v>1223674.8061697637</v>
      </c>
    </row>
    <row r="1840" spans="1:18" x14ac:dyDescent="0.3">
      <c r="A1840" t="s">
        <v>1124</v>
      </c>
      <c r="B1840">
        <v>2012</v>
      </c>
      <c r="C1840" s="1">
        <v>300000</v>
      </c>
      <c r="D1840">
        <v>30000</v>
      </c>
      <c r="E1840" t="s">
        <v>10</v>
      </c>
      <c r="F1840" t="s">
        <v>25</v>
      </c>
      <c r="G1840" t="s">
        <v>19</v>
      </c>
      <c r="H1840" t="s">
        <v>126</v>
      </c>
      <c r="I1840">
        <f t="shared" si="224"/>
        <v>1739</v>
      </c>
      <c r="J1840">
        <f t="shared" si="225"/>
        <v>14</v>
      </c>
      <c r="K1840" t="str">
        <f t="shared" si="226"/>
        <v>budget</v>
      </c>
      <c r="L1840" s="1">
        <f t="shared" si="227"/>
        <v>461785.06440483034</v>
      </c>
      <c r="M1840" cm="1">
        <f t="array" ref="M1840">SUM(COUNTIF(E1840:E5416,{"Petrol","Diesel","CNG","LPG","Electric"}))</f>
        <v>1739</v>
      </c>
      <c r="N1840">
        <f t="shared" si="228"/>
        <v>1739</v>
      </c>
      <c r="O1840" cm="1">
        <f t="array" ref="O1840">SUM(COUNTIF(F1840:F5416,{"Individual","Dealer","Trustmark Dealer"}))</f>
        <v>1739</v>
      </c>
      <c r="P1840">
        <f t="shared" si="229"/>
        <v>1186</v>
      </c>
      <c r="Q1840">
        <f t="shared" si="230"/>
        <v>0.61127084531339848</v>
      </c>
      <c r="R1840" s="16">
        <f t="shared" si="231"/>
        <v>1223724.1925412421</v>
      </c>
    </row>
    <row r="1841" spans="1:18" x14ac:dyDescent="0.3">
      <c r="A1841" t="s">
        <v>219</v>
      </c>
      <c r="B1841">
        <v>2012</v>
      </c>
      <c r="C1841" s="1">
        <v>450000</v>
      </c>
      <c r="D1841">
        <v>80000</v>
      </c>
      <c r="E1841" t="s">
        <v>14</v>
      </c>
      <c r="F1841" t="s">
        <v>25</v>
      </c>
      <c r="G1841" t="s">
        <v>12</v>
      </c>
      <c r="H1841" t="s">
        <v>121</v>
      </c>
      <c r="I1841">
        <f t="shared" si="224"/>
        <v>1738</v>
      </c>
      <c r="J1841">
        <f t="shared" si="225"/>
        <v>14</v>
      </c>
      <c r="K1841" t="str">
        <f t="shared" si="226"/>
        <v>budget</v>
      </c>
      <c r="L1841" s="1">
        <f t="shared" si="227"/>
        <v>461878.15132336016</v>
      </c>
      <c r="M1841" cm="1">
        <f t="array" ref="M1841">SUM(COUNTIF(E1841:E5417,{"Petrol","Diesel","CNG","LPG","Electric"}))</f>
        <v>1738</v>
      </c>
      <c r="N1841">
        <f t="shared" si="228"/>
        <v>1738</v>
      </c>
      <c r="O1841" cm="1">
        <f t="array" ref="O1841">SUM(COUNTIF(F1841:F5417,{"Individual","Dealer","Trustmark Dealer"}))</f>
        <v>1738</v>
      </c>
      <c r="P1841">
        <f t="shared" si="229"/>
        <v>1185</v>
      </c>
      <c r="Q1841">
        <f t="shared" si="230"/>
        <v>0.61162255466052939</v>
      </c>
      <c r="R1841" s="16">
        <f t="shared" si="231"/>
        <v>1223773.6980595761</v>
      </c>
    </row>
    <row r="1842" spans="1:18" x14ac:dyDescent="0.3">
      <c r="A1842" t="s">
        <v>161</v>
      </c>
      <c r="B1842">
        <v>2009</v>
      </c>
      <c r="C1842" s="1">
        <v>200000</v>
      </c>
      <c r="D1842">
        <v>100000</v>
      </c>
      <c r="E1842" t="s">
        <v>10</v>
      </c>
      <c r="F1842" t="s">
        <v>25</v>
      </c>
      <c r="G1842" t="s">
        <v>12</v>
      </c>
      <c r="H1842" t="s">
        <v>126</v>
      </c>
      <c r="I1842">
        <f t="shared" si="224"/>
        <v>1737</v>
      </c>
      <c r="J1842">
        <f t="shared" si="225"/>
        <v>17</v>
      </c>
      <c r="K1842" t="str">
        <f t="shared" si="226"/>
        <v>budget</v>
      </c>
      <c r="L1842" s="1">
        <f t="shared" si="227"/>
        <v>461884.98963730573</v>
      </c>
      <c r="M1842" cm="1">
        <f t="array" ref="M1842">SUM(COUNTIF(E1842:E5418,{"Petrol","Diesel","CNG","LPG","Electric"}))</f>
        <v>1737</v>
      </c>
      <c r="N1842">
        <f t="shared" si="228"/>
        <v>1737</v>
      </c>
      <c r="O1842" cm="1">
        <f t="array" ref="O1842">SUM(COUNTIF(F1842:F5418,{"Individual","Dealer","Trustmark Dealer"}))</f>
        <v>1737</v>
      </c>
      <c r="P1842">
        <f t="shared" si="229"/>
        <v>1184</v>
      </c>
      <c r="Q1842">
        <f t="shared" si="230"/>
        <v>0.6113989637305699</v>
      </c>
      <c r="R1842" s="16">
        <f t="shared" si="231"/>
        <v>1223925.9084879253</v>
      </c>
    </row>
    <row r="1843" spans="1:18" x14ac:dyDescent="0.3">
      <c r="A1843" t="s">
        <v>548</v>
      </c>
      <c r="B1843">
        <v>2019</v>
      </c>
      <c r="C1843" s="1">
        <v>580000</v>
      </c>
      <c r="D1843">
        <v>40000</v>
      </c>
      <c r="E1843" t="s">
        <v>10</v>
      </c>
      <c r="F1843" t="s">
        <v>25</v>
      </c>
      <c r="G1843" t="s">
        <v>12</v>
      </c>
      <c r="H1843" t="s">
        <v>121</v>
      </c>
      <c r="I1843">
        <f t="shared" si="224"/>
        <v>1736</v>
      </c>
      <c r="J1843">
        <f t="shared" si="225"/>
        <v>7</v>
      </c>
      <c r="K1843" t="str">
        <f t="shared" si="226"/>
        <v>medium</v>
      </c>
      <c r="L1843" s="1">
        <f t="shared" si="227"/>
        <v>462035.84504608298</v>
      </c>
      <c r="M1843" cm="1">
        <f t="array" ref="M1843">SUM(COUNTIF(E1843:E5419,{"Petrol","Diesel","CNG","LPG","Electric"}))</f>
        <v>1736</v>
      </c>
      <c r="N1843">
        <f t="shared" si="228"/>
        <v>1736</v>
      </c>
      <c r="O1843" cm="1">
        <f t="array" ref="O1843">SUM(COUNTIF(F1843:F5419,{"Individual","Dealer","Trustmark Dealer"}))</f>
        <v>1736</v>
      </c>
      <c r="P1843">
        <f t="shared" si="229"/>
        <v>1183</v>
      </c>
      <c r="Q1843">
        <f t="shared" si="230"/>
        <v>0.61175115207373276</v>
      </c>
      <c r="R1843" s="16">
        <f t="shared" si="231"/>
        <v>1224096.3065316658</v>
      </c>
    </row>
    <row r="1844" spans="1:18" x14ac:dyDescent="0.3">
      <c r="A1844" t="s">
        <v>162</v>
      </c>
      <c r="B1844">
        <v>2017</v>
      </c>
      <c r="C1844" s="1">
        <v>550000</v>
      </c>
      <c r="D1844">
        <v>3917</v>
      </c>
      <c r="E1844" t="s">
        <v>10</v>
      </c>
      <c r="F1844" t="s">
        <v>25</v>
      </c>
      <c r="G1844" t="s">
        <v>12</v>
      </c>
      <c r="H1844" t="s">
        <v>121</v>
      </c>
      <c r="I1844">
        <f t="shared" si="224"/>
        <v>1735</v>
      </c>
      <c r="J1844">
        <f t="shared" si="225"/>
        <v>9</v>
      </c>
      <c r="K1844" t="str">
        <f t="shared" si="226"/>
        <v>medium</v>
      </c>
      <c r="L1844" s="1">
        <f t="shared" si="227"/>
        <v>461967.85417867434</v>
      </c>
      <c r="M1844" cm="1">
        <f t="array" ref="M1844">SUM(COUNTIF(E1844:E5420,{"Petrol","Diesel","CNG","LPG","Electric"}))</f>
        <v>1735</v>
      </c>
      <c r="N1844">
        <f t="shared" si="228"/>
        <v>1735</v>
      </c>
      <c r="O1844" cm="1">
        <f t="array" ref="O1844">SUM(COUNTIF(F1844:F5420,{"Individual","Dealer","Trustmark Dealer"}))</f>
        <v>1735</v>
      </c>
      <c r="P1844">
        <f t="shared" si="229"/>
        <v>1183</v>
      </c>
      <c r="Q1844">
        <f t="shared" si="230"/>
        <v>0.61152737752161379</v>
      </c>
      <c r="R1844" s="16">
        <f t="shared" si="231"/>
        <v>1223807.6245223074</v>
      </c>
    </row>
    <row r="1845" spans="1:18" x14ac:dyDescent="0.3">
      <c r="A1845" t="s">
        <v>1125</v>
      </c>
      <c r="B1845">
        <v>2007</v>
      </c>
      <c r="C1845" s="1">
        <v>190000</v>
      </c>
      <c r="D1845">
        <v>160000</v>
      </c>
      <c r="E1845" t="s">
        <v>14</v>
      </c>
      <c r="F1845" t="s">
        <v>25</v>
      </c>
      <c r="G1845" t="s">
        <v>12</v>
      </c>
      <c r="H1845" t="s">
        <v>126</v>
      </c>
      <c r="I1845">
        <f t="shared" si="224"/>
        <v>1734</v>
      </c>
      <c r="J1845">
        <f t="shared" si="225"/>
        <v>19</v>
      </c>
      <c r="K1845" t="str">
        <f t="shared" si="226"/>
        <v>budget</v>
      </c>
      <c r="L1845" s="1">
        <f t="shared" si="227"/>
        <v>461917.08592848905</v>
      </c>
      <c r="M1845" cm="1">
        <f t="array" ref="M1845">SUM(COUNTIF(E1845:E5421,{"Petrol","Diesel","CNG","LPG","Electric"}))</f>
        <v>1734</v>
      </c>
      <c r="N1845">
        <f t="shared" si="228"/>
        <v>1734</v>
      </c>
      <c r="O1845" cm="1">
        <f t="array" ref="O1845">SUM(COUNTIF(F1845:F5421,{"Individual","Dealer","Trustmark Dealer"}))</f>
        <v>1734</v>
      </c>
      <c r="P1845">
        <f t="shared" si="229"/>
        <v>1183</v>
      </c>
      <c r="Q1845">
        <f t="shared" si="230"/>
        <v>0.61130334486735871</v>
      </c>
      <c r="R1845" s="16">
        <f t="shared" si="231"/>
        <v>1223554.5631376242</v>
      </c>
    </row>
    <row r="1846" spans="1:18" x14ac:dyDescent="0.3">
      <c r="A1846" t="s">
        <v>1126</v>
      </c>
      <c r="B1846">
        <v>2017</v>
      </c>
      <c r="C1846" s="1">
        <v>450000</v>
      </c>
      <c r="D1846">
        <v>35000</v>
      </c>
      <c r="E1846" t="s">
        <v>14</v>
      </c>
      <c r="F1846" t="s">
        <v>25</v>
      </c>
      <c r="G1846" t="s">
        <v>12</v>
      </c>
      <c r="H1846" t="s">
        <v>121</v>
      </c>
      <c r="I1846">
        <f t="shared" si="224"/>
        <v>1733</v>
      </c>
      <c r="J1846">
        <f t="shared" si="225"/>
        <v>9</v>
      </c>
      <c r="K1846" t="str">
        <f t="shared" si="226"/>
        <v>budget</v>
      </c>
      <c r="L1846" s="1">
        <f t="shared" si="227"/>
        <v>462073.99134448933</v>
      </c>
      <c r="M1846" cm="1">
        <f t="array" ref="M1846">SUM(COUNTIF(E1846:E5422,{"Petrol","Diesel","CNG","LPG","Electric"}))</f>
        <v>1733</v>
      </c>
      <c r="N1846">
        <f t="shared" si="228"/>
        <v>1733</v>
      </c>
      <c r="O1846" cm="1">
        <f t="array" ref="O1846">SUM(COUNTIF(F1846:F5422,{"Individual","Dealer","Trustmark Dealer"}))</f>
        <v>1733</v>
      </c>
      <c r="P1846">
        <f t="shared" si="229"/>
        <v>1182</v>
      </c>
      <c r="Q1846">
        <f t="shared" si="230"/>
        <v>0.61165608770917479</v>
      </c>
      <c r="R1846" s="16">
        <f t="shared" si="231"/>
        <v>1224004.2643326665</v>
      </c>
    </row>
    <row r="1847" spans="1:18" x14ac:dyDescent="0.3">
      <c r="A1847" t="s">
        <v>240</v>
      </c>
      <c r="B1847">
        <v>2014</v>
      </c>
      <c r="C1847" s="1">
        <v>220000</v>
      </c>
      <c r="D1847">
        <v>70000</v>
      </c>
      <c r="E1847" t="s">
        <v>10</v>
      </c>
      <c r="F1847" t="s">
        <v>25</v>
      </c>
      <c r="G1847" t="s">
        <v>12</v>
      </c>
      <c r="H1847" t="s">
        <v>121</v>
      </c>
      <c r="I1847">
        <f t="shared" si="224"/>
        <v>1732</v>
      </c>
      <c r="J1847">
        <f t="shared" si="225"/>
        <v>12</v>
      </c>
      <c r="K1847" t="str">
        <f t="shared" si="226"/>
        <v>budget</v>
      </c>
      <c r="L1847" s="1">
        <f t="shared" si="227"/>
        <v>462080.96247113164</v>
      </c>
      <c r="M1847" cm="1">
        <f t="array" ref="M1847">SUM(COUNTIF(E1847:E5423,{"Petrol","Diesel","CNG","LPG","Electric"}))</f>
        <v>1732</v>
      </c>
      <c r="N1847">
        <f t="shared" si="228"/>
        <v>1732</v>
      </c>
      <c r="O1847" cm="1">
        <f t="array" ref="O1847">SUM(COUNTIF(F1847:F5423,{"Individual","Dealer","Trustmark Dealer"}))</f>
        <v>1732</v>
      </c>
      <c r="P1847">
        <f t="shared" si="229"/>
        <v>1182</v>
      </c>
      <c r="Q1847">
        <f t="shared" si="230"/>
        <v>0.61143187066974591</v>
      </c>
      <c r="R1847" s="16">
        <f t="shared" si="231"/>
        <v>1224157.5117547</v>
      </c>
    </row>
    <row r="1848" spans="1:18" x14ac:dyDescent="0.3">
      <c r="A1848" t="s">
        <v>217</v>
      </c>
      <c r="B1848">
        <v>2012</v>
      </c>
      <c r="C1848" s="1">
        <v>310000</v>
      </c>
      <c r="D1848">
        <v>69069</v>
      </c>
      <c r="E1848" t="s">
        <v>10</v>
      </c>
      <c r="F1848" t="s">
        <v>11</v>
      </c>
      <c r="G1848" t="s">
        <v>12</v>
      </c>
      <c r="H1848" t="s">
        <v>121</v>
      </c>
      <c r="I1848">
        <f t="shared" si="224"/>
        <v>1731</v>
      </c>
      <c r="J1848">
        <f t="shared" si="225"/>
        <v>14</v>
      </c>
      <c r="K1848" t="str">
        <f t="shared" si="226"/>
        <v>budget</v>
      </c>
      <c r="L1848" s="1">
        <f t="shared" si="227"/>
        <v>462220.81282495667</v>
      </c>
      <c r="M1848" cm="1">
        <f t="array" ref="M1848">SUM(COUNTIF(E1848:E5424,{"Petrol","Diesel","CNG","LPG","Electric"}))</f>
        <v>1731</v>
      </c>
      <c r="N1848">
        <f t="shared" si="228"/>
        <v>1731</v>
      </c>
      <c r="O1848" cm="1">
        <f t="array" ref="O1848">SUM(COUNTIF(F1848:F5424,{"Individual","Dealer","Trustmark Dealer"}))</f>
        <v>1731</v>
      </c>
      <c r="P1848">
        <f t="shared" si="229"/>
        <v>1181</v>
      </c>
      <c r="Q1848">
        <f t="shared" si="230"/>
        <v>0.61120739456961293</v>
      </c>
      <c r="R1848" s="16">
        <f t="shared" si="231"/>
        <v>1224303.8368878718</v>
      </c>
    </row>
    <row r="1849" spans="1:18" x14ac:dyDescent="0.3">
      <c r="A1849" t="s">
        <v>1127</v>
      </c>
      <c r="B1849">
        <v>2019</v>
      </c>
      <c r="C1849" s="1">
        <v>650000</v>
      </c>
      <c r="D1849">
        <v>13500</v>
      </c>
      <c r="E1849" t="s">
        <v>10</v>
      </c>
      <c r="F1849" t="s">
        <v>25</v>
      </c>
      <c r="G1849" t="s">
        <v>12</v>
      </c>
      <c r="H1849" t="s">
        <v>121</v>
      </c>
      <c r="I1849">
        <f t="shared" si="224"/>
        <v>1730</v>
      </c>
      <c r="J1849">
        <f t="shared" si="225"/>
        <v>7</v>
      </c>
      <c r="K1849" t="str">
        <f t="shared" si="226"/>
        <v>medium</v>
      </c>
      <c r="L1849" s="1">
        <f t="shared" si="227"/>
        <v>462308.80173410405</v>
      </c>
      <c r="M1849" cm="1">
        <f t="array" ref="M1849">SUM(COUNTIF(E1849:E5425,{"Petrol","Diesel","CNG","LPG","Electric"}))</f>
        <v>1730</v>
      </c>
      <c r="N1849">
        <f t="shared" si="228"/>
        <v>1730</v>
      </c>
      <c r="O1849" cm="1">
        <f t="array" ref="O1849">SUM(COUNTIF(F1849:F5425,{"Individual","Dealer","Trustmark Dealer"}))</f>
        <v>1730</v>
      </c>
      <c r="P1849">
        <f t="shared" si="229"/>
        <v>1180</v>
      </c>
      <c r="Q1849">
        <f t="shared" si="230"/>
        <v>0.61098265895953752</v>
      </c>
      <c r="R1849" s="16">
        <f t="shared" si="231"/>
        <v>1224341.2938781632</v>
      </c>
    </row>
    <row r="1850" spans="1:18" x14ac:dyDescent="0.3">
      <c r="A1850" t="s">
        <v>624</v>
      </c>
      <c r="B1850">
        <v>2014</v>
      </c>
      <c r="C1850" s="1">
        <v>300000</v>
      </c>
      <c r="D1850">
        <v>59059</v>
      </c>
      <c r="E1850" t="s">
        <v>10</v>
      </c>
      <c r="F1850" t="s">
        <v>11</v>
      </c>
      <c r="G1850" t="s">
        <v>12</v>
      </c>
      <c r="H1850" t="s">
        <v>121</v>
      </c>
      <c r="I1850">
        <f t="shared" si="224"/>
        <v>1729</v>
      </c>
      <c r="J1850">
        <f t="shared" si="225"/>
        <v>12</v>
      </c>
      <c r="K1850" t="str">
        <f t="shared" si="226"/>
        <v>budget</v>
      </c>
      <c r="L1850" s="1">
        <f t="shared" si="227"/>
        <v>462200.24696356273</v>
      </c>
      <c r="M1850" cm="1">
        <f t="array" ref="M1850">SUM(COUNTIF(E1850:E5426,{"Petrol","Diesel","CNG","LPG","Electric"}))</f>
        <v>1729</v>
      </c>
      <c r="N1850">
        <f t="shared" si="228"/>
        <v>1729</v>
      </c>
      <c r="O1850" cm="1">
        <f t="array" ref="O1850">SUM(COUNTIF(F1850:F5426,{"Individual","Dealer","Trustmark Dealer"}))</f>
        <v>1729</v>
      </c>
      <c r="P1850">
        <f t="shared" si="229"/>
        <v>1180</v>
      </c>
      <c r="Q1850">
        <f t="shared" si="230"/>
        <v>0.61075766338924231</v>
      </c>
      <c r="R1850" s="16">
        <f t="shared" si="231"/>
        <v>1223965.7191721974</v>
      </c>
    </row>
    <row r="1851" spans="1:18" x14ac:dyDescent="0.3">
      <c r="A1851" t="s">
        <v>575</v>
      </c>
      <c r="B1851">
        <v>2013</v>
      </c>
      <c r="C1851" s="1">
        <v>200000</v>
      </c>
      <c r="D1851">
        <v>70000</v>
      </c>
      <c r="E1851" t="s">
        <v>10</v>
      </c>
      <c r="F1851" t="s">
        <v>25</v>
      </c>
      <c r="G1851" t="s">
        <v>12</v>
      </c>
      <c r="H1851" t="s">
        <v>121</v>
      </c>
      <c r="I1851">
        <f t="shared" si="224"/>
        <v>1728</v>
      </c>
      <c r="J1851">
        <f t="shared" si="225"/>
        <v>13</v>
      </c>
      <c r="K1851" t="str">
        <f t="shared" si="226"/>
        <v>budget</v>
      </c>
      <c r="L1851" s="1">
        <f t="shared" si="227"/>
        <v>462294.11284722225</v>
      </c>
      <c r="M1851" cm="1">
        <f t="array" ref="M1851">SUM(COUNTIF(E1851:E5427,{"Petrol","Diesel","CNG","LPG","Electric"}))</f>
        <v>1728</v>
      </c>
      <c r="N1851">
        <f t="shared" si="228"/>
        <v>1728</v>
      </c>
      <c r="O1851" cm="1">
        <f t="array" ref="O1851">SUM(COUNTIF(F1851:F5427,{"Individual","Dealer","Trustmark Dealer"}))</f>
        <v>1728</v>
      </c>
      <c r="P1851">
        <f t="shared" si="229"/>
        <v>1179</v>
      </c>
      <c r="Q1851">
        <f t="shared" si="230"/>
        <v>0.61053240740740744</v>
      </c>
      <c r="R1851" s="16">
        <f t="shared" si="231"/>
        <v>1224015.0214134194</v>
      </c>
    </row>
    <row r="1852" spans="1:18" x14ac:dyDescent="0.3">
      <c r="A1852" t="s">
        <v>192</v>
      </c>
      <c r="B1852">
        <v>2012</v>
      </c>
      <c r="C1852" s="1">
        <v>285000</v>
      </c>
      <c r="D1852">
        <v>39039</v>
      </c>
      <c r="E1852" t="s">
        <v>10</v>
      </c>
      <c r="F1852" t="s">
        <v>11</v>
      </c>
      <c r="G1852" t="s">
        <v>12</v>
      </c>
      <c r="H1852" t="s">
        <v>121</v>
      </c>
      <c r="I1852">
        <f t="shared" si="224"/>
        <v>1727</v>
      </c>
      <c r="J1852">
        <f t="shared" si="225"/>
        <v>14</v>
      </c>
      <c r="K1852" t="str">
        <f t="shared" si="226"/>
        <v>budget</v>
      </c>
      <c r="L1852" s="1">
        <f t="shared" si="227"/>
        <v>462445.99131441809</v>
      </c>
      <c r="M1852" cm="1">
        <f t="array" ref="M1852">SUM(COUNTIF(E1852:E5428,{"Petrol","Diesel","CNG","LPG","Electric"}))</f>
        <v>1727</v>
      </c>
      <c r="N1852">
        <f t="shared" si="228"/>
        <v>1727</v>
      </c>
      <c r="O1852" cm="1">
        <f t="array" ref="O1852">SUM(COUNTIF(F1852:F5428,{"Individual","Dealer","Trustmark Dealer"}))</f>
        <v>1727</v>
      </c>
      <c r="P1852">
        <f t="shared" si="229"/>
        <v>1178</v>
      </c>
      <c r="Q1852">
        <f t="shared" si="230"/>
        <v>0.61030689056166765</v>
      </c>
      <c r="R1852" s="16">
        <f t="shared" si="231"/>
        <v>1224186.246437202</v>
      </c>
    </row>
    <row r="1853" spans="1:18" x14ac:dyDescent="0.3">
      <c r="A1853" t="s">
        <v>1128</v>
      </c>
      <c r="B1853">
        <v>2014</v>
      </c>
      <c r="C1853" s="1">
        <v>335000</v>
      </c>
      <c r="D1853">
        <v>33033</v>
      </c>
      <c r="E1853" t="s">
        <v>10</v>
      </c>
      <c r="F1853" t="s">
        <v>11</v>
      </c>
      <c r="G1853" t="s">
        <v>12</v>
      </c>
      <c r="H1853" t="s">
        <v>121</v>
      </c>
      <c r="I1853">
        <f t="shared" si="224"/>
        <v>1726</v>
      </c>
      <c r="J1853">
        <f t="shared" si="225"/>
        <v>12</v>
      </c>
      <c r="K1853" t="str">
        <f t="shared" si="226"/>
        <v>budget</v>
      </c>
      <c r="L1853" s="1">
        <f t="shared" si="227"/>
        <v>462548.79895712633</v>
      </c>
      <c r="M1853" cm="1">
        <f t="array" ref="M1853">SUM(COUNTIF(E1853:E5429,{"Petrol","Diesel","CNG","LPG","Electric"}))</f>
        <v>1726</v>
      </c>
      <c r="N1853">
        <f t="shared" si="228"/>
        <v>1726</v>
      </c>
      <c r="O1853" cm="1">
        <f t="array" ref="O1853">SUM(COUNTIF(F1853:F5429,{"Individual","Dealer","Trustmark Dealer"}))</f>
        <v>1726</v>
      </c>
      <c r="P1853">
        <f t="shared" si="229"/>
        <v>1177</v>
      </c>
      <c r="Q1853">
        <f t="shared" si="230"/>
        <v>0.61008111239860952</v>
      </c>
      <c r="R1853" s="16">
        <f t="shared" si="231"/>
        <v>1224254.2305464083</v>
      </c>
    </row>
    <row r="1854" spans="1:18" x14ac:dyDescent="0.3">
      <c r="A1854" t="s">
        <v>1129</v>
      </c>
      <c r="B1854">
        <v>2011</v>
      </c>
      <c r="C1854" s="1">
        <v>370000</v>
      </c>
      <c r="D1854">
        <v>55168</v>
      </c>
      <c r="E1854" t="s">
        <v>10</v>
      </c>
      <c r="F1854" t="s">
        <v>25</v>
      </c>
      <c r="G1854" t="s">
        <v>12</v>
      </c>
      <c r="H1854" t="s">
        <v>126</v>
      </c>
      <c r="I1854">
        <f t="shared" si="224"/>
        <v>1725</v>
      </c>
      <c r="J1854">
        <f t="shared" si="225"/>
        <v>15</v>
      </c>
      <c r="K1854" t="str">
        <f t="shared" si="226"/>
        <v>budget</v>
      </c>
      <c r="L1854" s="1">
        <f t="shared" si="227"/>
        <v>462622.74028985505</v>
      </c>
      <c r="M1854" cm="1">
        <f t="array" ref="M1854">SUM(COUNTIF(E1854:E5430,{"Petrol","Diesel","CNG","LPG","Electric"}))</f>
        <v>1725</v>
      </c>
      <c r="N1854">
        <f t="shared" si="228"/>
        <v>1725</v>
      </c>
      <c r="O1854" cm="1">
        <f t="array" ref="O1854">SUM(COUNTIF(F1854:F5430,{"Individual","Dealer","Trustmark Dealer"}))</f>
        <v>1725</v>
      </c>
      <c r="P1854">
        <f t="shared" si="229"/>
        <v>1176</v>
      </c>
      <c r="Q1854">
        <f t="shared" si="230"/>
        <v>0.60985507246376813</v>
      </c>
      <c r="R1854" s="16">
        <f t="shared" si="231"/>
        <v>1224261.3306119256</v>
      </c>
    </row>
    <row r="1855" spans="1:18" x14ac:dyDescent="0.3">
      <c r="A1855" t="s">
        <v>289</v>
      </c>
      <c r="B1855">
        <v>2013</v>
      </c>
      <c r="C1855" s="1">
        <v>375000</v>
      </c>
      <c r="D1855">
        <v>41041</v>
      </c>
      <c r="E1855" t="s">
        <v>10</v>
      </c>
      <c r="F1855" t="s">
        <v>11</v>
      </c>
      <c r="G1855" t="s">
        <v>12</v>
      </c>
      <c r="H1855" t="s">
        <v>121</v>
      </c>
      <c r="I1855">
        <f t="shared" si="224"/>
        <v>1724</v>
      </c>
      <c r="J1855">
        <f t="shared" si="225"/>
        <v>13</v>
      </c>
      <c r="K1855" t="str">
        <f t="shared" si="226"/>
        <v>budget</v>
      </c>
      <c r="L1855" s="1">
        <f t="shared" si="227"/>
        <v>462676.46577726217</v>
      </c>
      <c r="M1855" cm="1">
        <f t="array" ref="M1855">SUM(COUNTIF(E1855:E5431,{"Petrol","Diesel","CNG","LPG","Electric"}))</f>
        <v>1724</v>
      </c>
      <c r="N1855">
        <f t="shared" si="228"/>
        <v>1724</v>
      </c>
      <c r="O1855" cm="1">
        <f t="array" ref="O1855">SUM(COUNTIF(F1855:F5431,{"Individual","Dealer","Trustmark Dealer"}))</f>
        <v>1724</v>
      </c>
      <c r="P1855">
        <f t="shared" si="229"/>
        <v>1175</v>
      </c>
      <c r="Q1855">
        <f t="shared" si="230"/>
        <v>0.61020881670533644</v>
      </c>
      <c r="R1855" s="16">
        <f t="shared" si="231"/>
        <v>1224225.6607509525</v>
      </c>
    </row>
    <row r="1856" spans="1:18" x14ac:dyDescent="0.3">
      <c r="A1856" t="s">
        <v>531</v>
      </c>
      <c r="B1856">
        <v>2009</v>
      </c>
      <c r="C1856" s="1">
        <v>235000</v>
      </c>
      <c r="D1856">
        <v>67067</v>
      </c>
      <c r="E1856" t="s">
        <v>10</v>
      </c>
      <c r="F1856" t="s">
        <v>11</v>
      </c>
      <c r="G1856" t="s">
        <v>12</v>
      </c>
      <c r="H1856" t="s">
        <v>121</v>
      </c>
      <c r="I1856">
        <f t="shared" si="224"/>
        <v>1723</v>
      </c>
      <c r="J1856">
        <f t="shared" si="225"/>
        <v>17</v>
      </c>
      <c r="K1856" t="str">
        <f t="shared" si="226"/>
        <v>budget</v>
      </c>
      <c r="L1856" s="1">
        <f t="shared" si="227"/>
        <v>462727.35171213001</v>
      </c>
      <c r="M1856" cm="1">
        <f t="array" ref="M1856">SUM(COUNTIF(E1856:E5432,{"Petrol","Diesel","CNG","LPG","Electric"}))</f>
        <v>1723</v>
      </c>
      <c r="N1856">
        <f t="shared" si="228"/>
        <v>1723</v>
      </c>
      <c r="O1856" cm="1">
        <f t="array" ref="O1856">SUM(COUNTIF(F1856:F5432,{"Individual","Dealer","Trustmark Dealer"}))</f>
        <v>1723</v>
      </c>
      <c r="P1856">
        <f t="shared" si="229"/>
        <v>1174</v>
      </c>
      <c r="Q1856">
        <f t="shared" si="230"/>
        <v>0.60998258850841558</v>
      </c>
      <c r="R1856" s="16">
        <f t="shared" si="231"/>
        <v>1224183.783619818</v>
      </c>
    </row>
    <row r="1857" spans="1:18" x14ac:dyDescent="0.3">
      <c r="A1857" t="s">
        <v>690</v>
      </c>
      <c r="B1857">
        <v>2013</v>
      </c>
      <c r="C1857" s="1">
        <v>345000</v>
      </c>
      <c r="D1857">
        <v>66066</v>
      </c>
      <c r="E1857" t="s">
        <v>10</v>
      </c>
      <c r="F1857" t="s">
        <v>11</v>
      </c>
      <c r="G1857" t="s">
        <v>19</v>
      </c>
      <c r="H1857" t="s">
        <v>121</v>
      </c>
      <c r="I1857">
        <f t="shared" si="224"/>
        <v>1722</v>
      </c>
      <c r="J1857">
        <f t="shared" si="225"/>
        <v>13</v>
      </c>
      <c r="K1857" t="str">
        <f t="shared" si="226"/>
        <v>budget</v>
      </c>
      <c r="L1857" s="1">
        <f t="shared" si="227"/>
        <v>462859.59756097558</v>
      </c>
      <c r="M1857" cm="1">
        <f t="array" ref="M1857">SUM(COUNTIF(E1857:E5433,{"Petrol","Diesel","CNG","LPG","Electric"}))</f>
        <v>1722</v>
      </c>
      <c r="N1857">
        <f t="shared" si="228"/>
        <v>1722</v>
      </c>
      <c r="O1857" cm="1">
        <f t="array" ref="O1857">SUM(COUNTIF(F1857:F5433,{"Individual","Dealer","Trustmark Dealer"}))</f>
        <v>1722</v>
      </c>
      <c r="P1857">
        <f t="shared" si="229"/>
        <v>1173</v>
      </c>
      <c r="Q1857">
        <f t="shared" si="230"/>
        <v>0.6097560975609756</v>
      </c>
      <c r="R1857" s="16">
        <f t="shared" si="231"/>
        <v>1224313.3724761072</v>
      </c>
    </row>
    <row r="1858" spans="1:18" x14ac:dyDescent="0.3">
      <c r="A1858" t="s">
        <v>254</v>
      </c>
      <c r="B1858">
        <v>2013</v>
      </c>
      <c r="C1858" s="1">
        <v>365000</v>
      </c>
      <c r="D1858">
        <v>82082</v>
      </c>
      <c r="E1858" t="s">
        <v>14</v>
      </c>
      <c r="F1858" t="s">
        <v>11</v>
      </c>
      <c r="G1858" t="s">
        <v>12</v>
      </c>
      <c r="H1858" t="s">
        <v>121</v>
      </c>
      <c r="I1858">
        <f t="shared" ref="I1858:I1921" si="232">COUNTA(A1858:A5434)</f>
        <v>1721</v>
      </c>
      <c r="J1858">
        <f t="shared" ref="J1858:J1921" si="233">2026-B1858</f>
        <v>13</v>
      </c>
      <c r="K1858" t="str">
        <f t="shared" ref="K1858:K1921" si="234">IF(C1858&lt;=500000,"budget",IF(C1858&lt;=1000000,"medium","premimum"))</f>
        <v>budget</v>
      </c>
      <c r="L1858" s="1">
        <f t="shared" ref="L1858:L1921" si="235">AVERAGE(C1858:C5434)</f>
        <v>462928.08076699596</v>
      </c>
      <c r="M1858" cm="1">
        <f t="array" ref="M1858">SUM(COUNTIF(E1858:E5434,{"Petrol","Diesel","CNG","LPG","Electric"}))</f>
        <v>1721</v>
      </c>
      <c r="N1858">
        <f t="shared" ref="N1858:N1921" si="236">COUNTIF(G1858:G5434,"Automatic")
 +COUNTIF(G1858:G5434,"Manual")</f>
        <v>1721</v>
      </c>
      <c r="O1858" cm="1">
        <f t="array" ref="O1858">SUM(COUNTIF(F1858:F5434,{"Individual","Dealer","Trustmark Dealer"}))</f>
        <v>1721</v>
      </c>
      <c r="P1858">
        <f t="shared" ref="P1858:P1921" si="237">COUNTIF(J1858:J5434,"&gt;10")</f>
        <v>1172</v>
      </c>
      <c r="Q1858">
        <f t="shared" ref="Q1858:Q1921" si="238">COUNTIF(H1858:H5434,"First Owner")/COUNTA(H1858:H5434)</f>
        <v>0.60952934340499709</v>
      </c>
      <c r="R1858" s="16">
        <f t="shared" ref="R1858:R1921" si="239">AVERAGEIF(E1858:E5434,"Petrol",C1858:C5434) + AVERAGEIF(E1858:E5434,"Diesel",C1858:C5434) + AVERAGEIF(E1858:E5434,"CNG",C1858:C5434)</f>
        <v>1224308.3100167061</v>
      </c>
    </row>
    <row r="1859" spans="1:18" x14ac:dyDescent="0.3">
      <c r="A1859" t="s">
        <v>394</v>
      </c>
      <c r="B1859">
        <v>2014</v>
      </c>
      <c r="C1859" s="1">
        <v>400000</v>
      </c>
      <c r="D1859">
        <v>48000</v>
      </c>
      <c r="E1859" t="s">
        <v>10</v>
      </c>
      <c r="F1859" t="s">
        <v>25</v>
      </c>
      <c r="G1859" t="s">
        <v>12</v>
      </c>
      <c r="H1859" t="s">
        <v>121</v>
      </c>
      <c r="I1859">
        <f t="shared" si="232"/>
        <v>1720</v>
      </c>
      <c r="J1859">
        <f t="shared" si="233"/>
        <v>12</v>
      </c>
      <c r="K1859" t="str">
        <f t="shared" si="234"/>
        <v>budget</v>
      </c>
      <c r="L1859" s="1">
        <f t="shared" si="235"/>
        <v>462985.01569767442</v>
      </c>
      <c r="M1859" cm="1">
        <f t="array" ref="M1859">SUM(COUNTIF(E1859:E5435,{"Petrol","Diesel","CNG","LPG","Electric"}))</f>
        <v>1720</v>
      </c>
      <c r="N1859">
        <f t="shared" si="236"/>
        <v>1720</v>
      </c>
      <c r="O1859" cm="1">
        <f t="array" ref="O1859">SUM(COUNTIF(F1859:F5435,{"Individual","Dealer","Trustmark Dealer"}))</f>
        <v>1720</v>
      </c>
      <c r="P1859">
        <f t="shared" si="237"/>
        <v>1171</v>
      </c>
      <c r="Q1859">
        <f t="shared" si="238"/>
        <v>0.6093023255813953</v>
      </c>
      <c r="R1859" s="16">
        <f t="shared" si="239"/>
        <v>1224559.2739276788</v>
      </c>
    </row>
    <row r="1860" spans="1:18" x14ac:dyDescent="0.3">
      <c r="A1860" t="s">
        <v>444</v>
      </c>
      <c r="B1860">
        <v>2015</v>
      </c>
      <c r="C1860" s="1">
        <v>250000</v>
      </c>
      <c r="D1860">
        <v>30000</v>
      </c>
      <c r="E1860" t="s">
        <v>10</v>
      </c>
      <c r="F1860" t="s">
        <v>25</v>
      </c>
      <c r="G1860" t="s">
        <v>12</v>
      </c>
      <c r="H1860" t="s">
        <v>121</v>
      </c>
      <c r="I1860">
        <f t="shared" si="232"/>
        <v>1719</v>
      </c>
      <c r="J1860">
        <f t="shared" si="233"/>
        <v>11</v>
      </c>
      <c r="K1860" t="str">
        <f t="shared" si="234"/>
        <v>budget</v>
      </c>
      <c r="L1860" s="1">
        <f t="shared" si="235"/>
        <v>463021.65619546251</v>
      </c>
      <c r="M1860" cm="1">
        <f t="array" ref="M1860">SUM(COUNTIF(E1860:E5436,{"Petrol","Diesel","CNG","LPG","Electric"}))</f>
        <v>1719</v>
      </c>
      <c r="N1860">
        <f t="shared" si="236"/>
        <v>1719</v>
      </c>
      <c r="O1860" cm="1">
        <f t="array" ref="O1860">SUM(COUNTIF(F1860:F5436,{"Individual","Dealer","Trustmark Dealer"}))</f>
        <v>1719</v>
      </c>
      <c r="P1860">
        <f t="shared" si="237"/>
        <v>1170</v>
      </c>
      <c r="Q1860">
        <f t="shared" si="238"/>
        <v>0.60907504363001741</v>
      </c>
      <c r="R1860" s="16">
        <f t="shared" si="239"/>
        <v>1224486.6314622355</v>
      </c>
    </row>
    <row r="1861" spans="1:18" x14ac:dyDescent="0.3">
      <c r="A1861" t="s">
        <v>1053</v>
      </c>
      <c r="B1861">
        <v>2012</v>
      </c>
      <c r="C1861" s="1">
        <v>465000</v>
      </c>
      <c r="D1861">
        <v>70070</v>
      </c>
      <c r="E1861" t="s">
        <v>14</v>
      </c>
      <c r="F1861" t="s">
        <v>11</v>
      </c>
      <c r="G1861" t="s">
        <v>19</v>
      </c>
      <c r="H1861" t="s">
        <v>121</v>
      </c>
      <c r="I1861">
        <f t="shared" si="232"/>
        <v>1718</v>
      </c>
      <c r="J1861">
        <f t="shared" si="233"/>
        <v>14</v>
      </c>
      <c r="K1861" t="str">
        <f t="shared" si="234"/>
        <v>budget</v>
      </c>
      <c r="L1861" s="1">
        <f t="shared" si="235"/>
        <v>463145.65017462167</v>
      </c>
      <c r="M1861" cm="1">
        <f t="array" ref="M1861">SUM(COUNTIF(E1861:E5437,{"Petrol","Diesel","CNG","LPG","Electric"}))</f>
        <v>1718</v>
      </c>
      <c r="N1861">
        <f t="shared" si="236"/>
        <v>1718</v>
      </c>
      <c r="O1861" cm="1">
        <f t="array" ref="O1861">SUM(COUNTIF(F1861:F5437,{"Individual","Dealer","Trustmark Dealer"}))</f>
        <v>1718</v>
      </c>
      <c r="P1861">
        <f t="shared" si="237"/>
        <v>1169</v>
      </c>
      <c r="Q1861">
        <f t="shared" si="238"/>
        <v>0.60884749708963914</v>
      </c>
      <c r="R1861" s="16">
        <f t="shared" si="239"/>
        <v>1224598.3121395581</v>
      </c>
    </row>
    <row r="1862" spans="1:18" x14ac:dyDescent="0.3">
      <c r="A1862" t="s">
        <v>215</v>
      </c>
      <c r="B1862">
        <v>2017</v>
      </c>
      <c r="C1862" s="1">
        <v>300000</v>
      </c>
      <c r="D1862">
        <v>10000</v>
      </c>
      <c r="E1862" t="s">
        <v>10</v>
      </c>
      <c r="F1862" t="s">
        <v>25</v>
      </c>
      <c r="G1862" t="s">
        <v>12</v>
      </c>
      <c r="H1862" t="s">
        <v>121</v>
      </c>
      <c r="I1862">
        <f t="shared" si="232"/>
        <v>1717</v>
      </c>
      <c r="J1862">
        <f t="shared" si="233"/>
        <v>9</v>
      </c>
      <c r="K1862" t="str">
        <f t="shared" si="234"/>
        <v>budget</v>
      </c>
      <c r="L1862" s="1">
        <f t="shared" si="235"/>
        <v>463144.57018054748</v>
      </c>
      <c r="M1862" cm="1">
        <f t="array" ref="M1862">SUM(COUNTIF(E1862:E5438,{"Petrol","Diesel","CNG","LPG","Electric"}))</f>
        <v>1717</v>
      </c>
      <c r="N1862">
        <f t="shared" si="236"/>
        <v>1717</v>
      </c>
      <c r="O1862" cm="1">
        <f t="array" ref="O1862">SUM(COUNTIF(F1862:F5438,{"Individual","Dealer","Trustmark Dealer"}))</f>
        <v>1717</v>
      </c>
      <c r="P1862">
        <f t="shared" si="237"/>
        <v>1168</v>
      </c>
      <c r="Q1862">
        <f t="shared" si="238"/>
        <v>0.60861968549796153</v>
      </c>
      <c r="R1862" s="16">
        <f t="shared" si="239"/>
        <v>1224735.1727567485</v>
      </c>
    </row>
    <row r="1863" spans="1:18" x14ac:dyDescent="0.3">
      <c r="A1863" t="s">
        <v>1130</v>
      </c>
      <c r="B1863">
        <v>2018</v>
      </c>
      <c r="C1863" s="1">
        <v>655000</v>
      </c>
      <c r="D1863">
        <v>25000</v>
      </c>
      <c r="E1863" t="s">
        <v>10</v>
      </c>
      <c r="F1863" t="s">
        <v>25</v>
      </c>
      <c r="G1863" t="s">
        <v>12</v>
      </c>
      <c r="H1863" t="s">
        <v>121</v>
      </c>
      <c r="I1863">
        <f t="shared" si="232"/>
        <v>1716</v>
      </c>
      <c r="J1863">
        <f t="shared" si="233"/>
        <v>8</v>
      </c>
      <c r="K1863" t="str">
        <f t="shared" si="234"/>
        <v>medium</v>
      </c>
      <c r="L1863" s="1">
        <f t="shared" si="235"/>
        <v>463239.64277389279</v>
      </c>
      <c r="M1863" cm="1">
        <f t="array" ref="M1863">SUM(COUNTIF(E1863:E5439,{"Petrol","Diesel","CNG","LPG","Electric"}))</f>
        <v>1716</v>
      </c>
      <c r="N1863">
        <f t="shared" si="236"/>
        <v>1716</v>
      </c>
      <c r="O1863" cm="1">
        <f t="array" ref="O1863">SUM(COUNTIF(F1863:F5439,{"Individual","Dealer","Trustmark Dealer"}))</f>
        <v>1716</v>
      </c>
      <c r="P1863">
        <f t="shared" si="237"/>
        <v>1168</v>
      </c>
      <c r="Q1863">
        <f t="shared" si="238"/>
        <v>0.60839160839160844</v>
      </c>
      <c r="R1863" s="16">
        <f t="shared" si="239"/>
        <v>1224785.5521549513</v>
      </c>
    </row>
    <row r="1864" spans="1:18" x14ac:dyDescent="0.3">
      <c r="A1864" t="s">
        <v>773</v>
      </c>
      <c r="B1864">
        <v>2016</v>
      </c>
      <c r="C1864" s="1">
        <v>350000</v>
      </c>
      <c r="D1864">
        <v>30000</v>
      </c>
      <c r="E1864" t="s">
        <v>22</v>
      </c>
      <c r="F1864" t="s">
        <v>25</v>
      </c>
      <c r="G1864" t="s">
        <v>12</v>
      </c>
      <c r="H1864" t="s">
        <v>126</v>
      </c>
      <c r="I1864">
        <f t="shared" si="232"/>
        <v>1715</v>
      </c>
      <c r="J1864">
        <f t="shared" si="233"/>
        <v>10</v>
      </c>
      <c r="K1864" t="str">
        <f t="shared" si="234"/>
        <v>budget</v>
      </c>
      <c r="L1864" s="1">
        <f t="shared" si="235"/>
        <v>463127.82915451896</v>
      </c>
      <c r="M1864" cm="1">
        <f t="array" ref="M1864">SUM(COUNTIF(E1864:E5440,{"Petrol","Diesel","CNG","LPG","Electric"}))</f>
        <v>1715</v>
      </c>
      <c r="N1864">
        <f t="shared" si="236"/>
        <v>1715</v>
      </c>
      <c r="O1864" cm="1">
        <f t="array" ref="O1864">SUM(COUNTIF(F1864:F5440,{"Individual","Dealer","Trustmark Dealer"}))</f>
        <v>1715</v>
      </c>
      <c r="P1864">
        <f t="shared" si="237"/>
        <v>1168</v>
      </c>
      <c r="Q1864">
        <f t="shared" si="238"/>
        <v>0.60816326530612241</v>
      </c>
      <c r="R1864" s="16">
        <f t="shared" si="239"/>
        <v>1224398.3245972928</v>
      </c>
    </row>
    <row r="1865" spans="1:18" x14ac:dyDescent="0.3">
      <c r="A1865" t="s">
        <v>690</v>
      </c>
      <c r="B1865">
        <v>2015</v>
      </c>
      <c r="C1865" s="1">
        <v>500000</v>
      </c>
      <c r="D1865">
        <v>50000</v>
      </c>
      <c r="E1865" t="s">
        <v>10</v>
      </c>
      <c r="F1865" t="s">
        <v>11</v>
      </c>
      <c r="G1865" t="s">
        <v>19</v>
      </c>
      <c r="H1865" t="s">
        <v>121</v>
      </c>
      <c r="I1865">
        <f t="shared" si="232"/>
        <v>1714</v>
      </c>
      <c r="J1865">
        <f t="shared" si="233"/>
        <v>11</v>
      </c>
      <c r="K1865" t="str">
        <f t="shared" si="234"/>
        <v>budget</v>
      </c>
      <c r="L1865" s="1">
        <f t="shared" si="235"/>
        <v>463193.83138856478</v>
      </c>
      <c r="M1865" cm="1">
        <f t="array" ref="M1865">SUM(COUNTIF(E1865:E5441,{"Petrol","Diesel","CNG","LPG","Electric"}))</f>
        <v>1714</v>
      </c>
      <c r="N1865">
        <f t="shared" si="236"/>
        <v>1714</v>
      </c>
      <c r="O1865" cm="1">
        <f t="array" ref="O1865">SUM(COUNTIF(F1865:F5441,{"Individual","Dealer","Trustmark Dealer"}))</f>
        <v>1714</v>
      </c>
      <c r="P1865">
        <f t="shared" si="237"/>
        <v>1168</v>
      </c>
      <c r="Q1865">
        <f t="shared" si="238"/>
        <v>0.60851808634772464</v>
      </c>
      <c r="R1865" s="16">
        <f t="shared" si="239"/>
        <v>1222095.9510795062</v>
      </c>
    </row>
    <row r="1866" spans="1:18" x14ac:dyDescent="0.3">
      <c r="A1866" t="s">
        <v>598</v>
      </c>
      <c r="B1866">
        <v>2015</v>
      </c>
      <c r="C1866" s="1">
        <v>465000</v>
      </c>
      <c r="D1866">
        <v>63063</v>
      </c>
      <c r="E1866" t="s">
        <v>10</v>
      </c>
      <c r="F1866" t="s">
        <v>11</v>
      </c>
      <c r="G1866" t="s">
        <v>19</v>
      </c>
      <c r="H1866" t="s">
        <v>121</v>
      </c>
      <c r="I1866">
        <f t="shared" si="232"/>
        <v>1713</v>
      </c>
      <c r="J1866">
        <f t="shared" si="233"/>
        <v>11</v>
      </c>
      <c r="K1866" t="str">
        <f t="shared" si="234"/>
        <v>budget</v>
      </c>
      <c r="L1866" s="1">
        <f t="shared" si="235"/>
        <v>463172.34500875656</v>
      </c>
      <c r="M1866" cm="1">
        <f t="array" ref="M1866">SUM(COUNTIF(E1866:E5442,{"Petrol","Diesel","CNG","LPG","Electric"}))</f>
        <v>1713</v>
      </c>
      <c r="N1866">
        <f t="shared" si="236"/>
        <v>1713</v>
      </c>
      <c r="O1866" cm="1">
        <f t="array" ref="O1866">SUM(COUNTIF(F1866:F5442,{"Individual","Dealer","Trustmark Dealer"}))</f>
        <v>1713</v>
      </c>
      <c r="P1866">
        <f t="shared" si="237"/>
        <v>1167</v>
      </c>
      <c r="Q1866">
        <f t="shared" si="238"/>
        <v>0.60828955049620548</v>
      </c>
      <c r="R1866" s="16">
        <f t="shared" si="239"/>
        <v>1221899.1254291127</v>
      </c>
    </row>
    <row r="1867" spans="1:18" x14ac:dyDescent="0.3">
      <c r="A1867" t="s">
        <v>1131</v>
      </c>
      <c r="B1867">
        <v>2008</v>
      </c>
      <c r="C1867" s="1">
        <v>263000</v>
      </c>
      <c r="D1867">
        <v>70000</v>
      </c>
      <c r="E1867" t="s">
        <v>14</v>
      </c>
      <c r="F1867" t="s">
        <v>25</v>
      </c>
      <c r="G1867" t="s">
        <v>12</v>
      </c>
      <c r="H1867" t="s">
        <v>121</v>
      </c>
      <c r="I1867">
        <f t="shared" si="232"/>
        <v>1712</v>
      </c>
      <c r="J1867">
        <f t="shared" si="233"/>
        <v>18</v>
      </c>
      <c r="K1867" t="str">
        <f t="shared" si="234"/>
        <v>budget</v>
      </c>
      <c r="L1867" s="1">
        <f t="shared" si="235"/>
        <v>463171.27745327103</v>
      </c>
      <c r="M1867" cm="1">
        <f t="array" ref="M1867">SUM(COUNTIF(E1867:E5443,{"Petrol","Diesel","CNG","LPG","Electric"}))</f>
        <v>1712</v>
      </c>
      <c r="N1867">
        <f t="shared" si="236"/>
        <v>1712</v>
      </c>
      <c r="O1867" cm="1">
        <f t="array" ref="O1867">SUM(COUNTIF(F1867:F5443,{"Individual","Dealer","Trustmark Dealer"}))</f>
        <v>1712</v>
      </c>
      <c r="P1867">
        <f t="shared" si="237"/>
        <v>1166</v>
      </c>
      <c r="Q1867">
        <f t="shared" si="238"/>
        <v>0.60806074766355145</v>
      </c>
      <c r="R1867" s="16">
        <f t="shared" si="239"/>
        <v>1221745.0764767404</v>
      </c>
    </row>
    <row r="1868" spans="1:18" x14ac:dyDescent="0.3">
      <c r="A1868" t="s">
        <v>329</v>
      </c>
      <c r="B1868">
        <v>2012</v>
      </c>
      <c r="C1868" s="1">
        <v>250000</v>
      </c>
      <c r="D1868">
        <v>90000</v>
      </c>
      <c r="E1868" t="s">
        <v>10</v>
      </c>
      <c r="F1868" t="s">
        <v>25</v>
      </c>
      <c r="G1868" t="s">
        <v>12</v>
      </c>
      <c r="H1868" t="s">
        <v>121</v>
      </c>
      <c r="I1868">
        <f t="shared" si="232"/>
        <v>1711</v>
      </c>
      <c r="J1868">
        <f t="shared" si="233"/>
        <v>14</v>
      </c>
      <c r="K1868" t="str">
        <f t="shared" si="234"/>
        <v>budget</v>
      </c>
      <c r="L1868" s="1">
        <f t="shared" si="235"/>
        <v>463288.26826417301</v>
      </c>
      <c r="M1868" cm="1">
        <f t="array" ref="M1868">SUM(COUNTIF(E1868:E5444,{"Petrol","Diesel","CNG","LPG","Electric"}))</f>
        <v>1711</v>
      </c>
      <c r="N1868">
        <f t="shared" si="236"/>
        <v>1711</v>
      </c>
      <c r="O1868" cm="1">
        <f t="array" ref="O1868">SUM(COUNTIF(F1868:F5444,{"Individual","Dealer","Trustmark Dealer"}))</f>
        <v>1711</v>
      </c>
      <c r="P1868">
        <f t="shared" si="237"/>
        <v>1165</v>
      </c>
      <c r="Q1868">
        <f t="shared" si="238"/>
        <v>0.60783167738164812</v>
      </c>
      <c r="R1868" s="16">
        <f t="shared" si="239"/>
        <v>1222114.1686912151</v>
      </c>
    </row>
    <row r="1869" spans="1:18" x14ac:dyDescent="0.3">
      <c r="A1869" t="s">
        <v>1132</v>
      </c>
      <c r="B1869">
        <v>1999</v>
      </c>
      <c r="C1869" s="1">
        <v>60000</v>
      </c>
      <c r="D1869">
        <v>90000</v>
      </c>
      <c r="E1869" t="s">
        <v>10</v>
      </c>
      <c r="F1869" t="s">
        <v>25</v>
      </c>
      <c r="G1869" t="s">
        <v>12</v>
      </c>
      <c r="H1869" t="s">
        <v>151</v>
      </c>
      <c r="I1869">
        <f t="shared" si="232"/>
        <v>1710</v>
      </c>
      <c r="J1869">
        <f t="shared" si="233"/>
        <v>27</v>
      </c>
      <c r="K1869" t="str">
        <f t="shared" si="234"/>
        <v>budget</v>
      </c>
      <c r="L1869" s="1">
        <f t="shared" si="235"/>
        <v>463412.99824561406</v>
      </c>
      <c r="M1869" cm="1">
        <f t="array" ref="M1869">SUM(COUNTIF(E1869:E5445,{"Petrol","Diesel","CNG","LPG","Electric"}))</f>
        <v>1710</v>
      </c>
      <c r="N1869">
        <f t="shared" si="236"/>
        <v>1710</v>
      </c>
      <c r="O1869" cm="1">
        <f t="array" ref="O1869">SUM(COUNTIF(F1869:F5445,{"Individual","Dealer","Trustmark Dealer"}))</f>
        <v>1710</v>
      </c>
      <c r="P1869">
        <f t="shared" si="237"/>
        <v>1164</v>
      </c>
      <c r="Q1869">
        <f t="shared" si="238"/>
        <v>0.60760233918128659</v>
      </c>
      <c r="R1869" s="16">
        <f t="shared" si="239"/>
        <v>1222225.8275384656</v>
      </c>
    </row>
    <row r="1870" spans="1:18" x14ac:dyDescent="0.3">
      <c r="A1870" t="s">
        <v>1133</v>
      </c>
      <c r="B1870">
        <v>2005</v>
      </c>
      <c r="C1870" s="1">
        <v>70000</v>
      </c>
      <c r="D1870">
        <v>90000</v>
      </c>
      <c r="E1870" t="s">
        <v>10</v>
      </c>
      <c r="F1870" t="s">
        <v>25</v>
      </c>
      <c r="G1870" t="s">
        <v>12</v>
      </c>
      <c r="H1870" t="s">
        <v>154</v>
      </c>
      <c r="I1870">
        <f t="shared" si="232"/>
        <v>1709</v>
      </c>
      <c r="J1870">
        <f t="shared" si="233"/>
        <v>21</v>
      </c>
      <c r="K1870" t="str">
        <f t="shared" si="234"/>
        <v>budget</v>
      </c>
      <c r="L1870" s="1">
        <f t="shared" si="235"/>
        <v>463649.05032182561</v>
      </c>
      <c r="M1870" cm="1">
        <f t="array" ref="M1870">SUM(COUNTIF(E1870:E5446,{"Petrol","Diesel","CNG","LPG","Electric"}))</f>
        <v>1709</v>
      </c>
      <c r="N1870">
        <f t="shared" si="236"/>
        <v>1709</v>
      </c>
      <c r="O1870" cm="1">
        <f t="array" ref="O1870">SUM(COUNTIF(F1870:F5446,{"Individual","Dealer","Trustmark Dealer"}))</f>
        <v>1709</v>
      </c>
      <c r="P1870">
        <f t="shared" si="237"/>
        <v>1163</v>
      </c>
      <c r="Q1870">
        <f t="shared" si="238"/>
        <v>0.60795787009947333</v>
      </c>
      <c r="R1870" s="16">
        <f t="shared" si="239"/>
        <v>1222573.2030123514</v>
      </c>
    </row>
    <row r="1871" spans="1:18" x14ac:dyDescent="0.3">
      <c r="A1871" t="s">
        <v>876</v>
      </c>
      <c r="B1871">
        <v>2017</v>
      </c>
      <c r="C1871" s="1">
        <v>650000</v>
      </c>
      <c r="D1871">
        <v>140000</v>
      </c>
      <c r="E1871" t="s">
        <v>14</v>
      </c>
      <c r="F1871" t="s">
        <v>25</v>
      </c>
      <c r="G1871" t="s">
        <v>12</v>
      </c>
      <c r="H1871" t="s">
        <v>121</v>
      </c>
      <c r="I1871">
        <f t="shared" si="232"/>
        <v>1708</v>
      </c>
      <c r="J1871">
        <f t="shared" si="233"/>
        <v>9</v>
      </c>
      <c r="K1871" t="str">
        <f t="shared" si="234"/>
        <v>medium</v>
      </c>
      <c r="L1871" s="1">
        <f t="shared" si="235"/>
        <v>463879.52400468383</v>
      </c>
      <c r="M1871" cm="1">
        <f t="array" ref="M1871">SUM(COUNTIF(E1871:E5447,{"Petrol","Diesel","CNG","LPG","Electric"}))</f>
        <v>1708</v>
      </c>
      <c r="N1871">
        <f t="shared" si="236"/>
        <v>1708</v>
      </c>
      <c r="O1871" cm="1">
        <f t="array" ref="O1871">SUM(COUNTIF(F1871:F5447,{"Individual","Dealer","Trustmark Dealer"}))</f>
        <v>1708</v>
      </c>
      <c r="P1871">
        <f t="shared" si="237"/>
        <v>1162</v>
      </c>
      <c r="Q1871">
        <f t="shared" si="238"/>
        <v>0.60831381733021073</v>
      </c>
      <c r="R1871" s="16">
        <f t="shared" si="239"/>
        <v>1222909.0335122268</v>
      </c>
    </row>
    <row r="1872" spans="1:18" x14ac:dyDescent="0.3">
      <c r="A1872" t="s">
        <v>249</v>
      </c>
      <c r="B1872">
        <v>2014</v>
      </c>
      <c r="C1872" s="1">
        <v>370000</v>
      </c>
      <c r="D1872">
        <v>80000</v>
      </c>
      <c r="E1872" t="s">
        <v>14</v>
      </c>
      <c r="F1872" t="s">
        <v>25</v>
      </c>
      <c r="G1872" t="s">
        <v>12</v>
      </c>
      <c r="H1872" t="s">
        <v>126</v>
      </c>
      <c r="I1872">
        <f t="shared" si="232"/>
        <v>1707</v>
      </c>
      <c r="J1872">
        <f t="shared" si="233"/>
        <v>12</v>
      </c>
      <c r="K1872" t="str">
        <f t="shared" si="234"/>
        <v>budget</v>
      </c>
      <c r="L1872" s="1">
        <f t="shared" si="235"/>
        <v>463770.49033391918</v>
      </c>
      <c r="M1872" cm="1">
        <f t="array" ref="M1872">SUM(COUNTIF(E1872:E5448,{"Petrol","Diesel","CNG","LPG","Electric"}))</f>
        <v>1707</v>
      </c>
      <c r="N1872">
        <f t="shared" si="236"/>
        <v>1707</v>
      </c>
      <c r="O1872" cm="1">
        <f t="array" ref="O1872">SUM(COUNTIF(F1872:F5448,{"Individual","Dealer","Trustmark Dealer"}))</f>
        <v>1707</v>
      </c>
      <c r="P1872">
        <f t="shared" si="237"/>
        <v>1162</v>
      </c>
      <c r="Q1872">
        <f t="shared" si="238"/>
        <v>0.60808435852372589</v>
      </c>
      <c r="R1872" s="16">
        <f t="shared" si="239"/>
        <v>1222834.146628344</v>
      </c>
    </row>
    <row r="1873" spans="1:18" x14ac:dyDescent="0.3">
      <c r="A1873" t="s">
        <v>1012</v>
      </c>
      <c r="B1873">
        <v>2016</v>
      </c>
      <c r="C1873" s="1">
        <v>509999</v>
      </c>
      <c r="D1873">
        <v>40000</v>
      </c>
      <c r="E1873" t="s">
        <v>14</v>
      </c>
      <c r="F1873" t="s">
        <v>25</v>
      </c>
      <c r="G1873" t="s">
        <v>12</v>
      </c>
      <c r="H1873" t="s">
        <v>121</v>
      </c>
      <c r="I1873">
        <f t="shared" si="232"/>
        <v>1706</v>
      </c>
      <c r="J1873">
        <f t="shared" si="233"/>
        <v>10</v>
      </c>
      <c r="K1873" t="str">
        <f t="shared" si="234"/>
        <v>medium</v>
      </c>
      <c r="L1873" s="1">
        <f t="shared" si="235"/>
        <v>463825.45545134816</v>
      </c>
      <c r="M1873" cm="1">
        <f t="array" ref="M1873">SUM(COUNTIF(E1873:E5449,{"Petrol","Diesel","CNG","LPG","Electric"}))</f>
        <v>1706</v>
      </c>
      <c r="N1873">
        <f t="shared" si="236"/>
        <v>1706</v>
      </c>
      <c r="O1873" cm="1">
        <f t="array" ref="O1873">SUM(COUNTIF(F1873:F5449,{"Individual","Dealer","Trustmark Dealer"}))</f>
        <v>1706</v>
      </c>
      <c r="P1873">
        <f t="shared" si="237"/>
        <v>1161</v>
      </c>
      <c r="Q1873">
        <f t="shared" si="238"/>
        <v>0.60844079718640098</v>
      </c>
      <c r="R1873" s="16">
        <f t="shared" si="239"/>
        <v>1223081.2968287328</v>
      </c>
    </row>
    <row r="1874" spans="1:18" x14ac:dyDescent="0.3">
      <c r="A1874" t="s">
        <v>418</v>
      </c>
      <c r="B1874">
        <v>2011</v>
      </c>
      <c r="C1874" s="1">
        <v>280000</v>
      </c>
      <c r="D1874">
        <v>33000</v>
      </c>
      <c r="E1874" t="s">
        <v>10</v>
      </c>
      <c r="F1874" t="s">
        <v>25</v>
      </c>
      <c r="G1874" t="s">
        <v>12</v>
      </c>
      <c r="H1874" t="s">
        <v>121</v>
      </c>
      <c r="I1874">
        <f t="shared" si="232"/>
        <v>1705</v>
      </c>
      <c r="J1874">
        <f t="shared" si="233"/>
        <v>15</v>
      </c>
      <c r="K1874" t="str">
        <f t="shared" si="234"/>
        <v>budget</v>
      </c>
      <c r="L1874" s="1">
        <f t="shared" si="235"/>
        <v>463798.3741935484</v>
      </c>
      <c r="M1874" cm="1">
        <f t="array" ref="M1874">SUM(COUNTIF(E1874:E5450,{"Petrol","Diesel","CNG","LPG","Electric"}))</f>
        <v>1705</v>
      </c>
      <c r="N1874">
        <f t="shared" si="236"/>
        <v>1705</v>
      </c>
      <c r="O1874" cm="1">
        <f t="array" ref="O1874">SUM(COUNTIF(F1874:F5450,{"Individual","Dealer","Trustmark Dealer"}))</f>
        <v>1705</v>
      </c>
      <c r="P1874">
        <f t="shared" si="237"/>
        <v>1161</v>
      </c>
      <c r="Q1874">
        <f t="shared" si="238"/>
        <v>0.60821114369501461</v>
      </c>
      <c r="R1874" s="16">
        <f t="shared" si="239"/>
        <v>1223167.7273291226</v>
      </c>
    </row>
    <row r="1875" spans="1:18" x14ac:dyDescent="0.3">
      <c r="A1875" t="s">
        <v>374</v>
      </c>
      <c r="B1875">
        <v>2010</v>
      </c>
      <c r="C1875" s="1">
        <v>180000</v>
      </c>
      <c r="D1875">
        <v>40000</v>
      </c>
      <c r="E1875" t="s">
        <v>10</v>
      </c>
      <c r="F1875" t="s">
        <v>25</v>
      </c>
      <c r="G1875" t="s">
        <v>12</v>
      </c>
      <c r="H1875" t="s">
        <v>121</v>
      </c>
      <c r="I1875">
        <f t="shared" si="232"/>
        <v>1704</v>
      </c>
      <c r="J1875">
        <f t="shared" si="233"/>
        <v>16</v>
      </c>
      <c r="K1875" t="str">
        <f t="shared" si="234"/>
        <v>budget</v>
      </c>
      <c r="L1875" s="1">
        <f t="shared" si="235"/>
        <v>463906.23708920187</v>
      </c>
      <c r="M1875" cm="1">
        <f t="array" ref="M1875">SUM(COUNTIF(E1875:E5451,{"Petrol","Diesel","CNG","LPG","Electric"}))</f>
        <v>1704</v>
      </c>
      <c r="N1875">
        <f t="shared" si="236"/>
        <v>1704</v>
      </c>
      <c r="O1875" cm="1">
        <f t="array" ref="O1875">SUM(COUNTIF(F1875:F5451,{"Individual","Dealer","Trustmark Dealer"}))</f>
        <v>1704</v>
      </c>
      <c r="P1875">
        <f t="shared" si="237"/>
        <v>1160</v>
      </c>
      <c r="Q1875">
        <f t="shared" si="238"/>
        <v>0.607981220657277</v>
      </c>
      <c r="R1875" s="16">
        <f t="shared" si="239"/>
        <v>1223243.522625271</v>
      </c>
    </row>
    <row r="1876" spans="1:18" x14ac:dyDescent="0.3">
      <c r="A1876" t="s">
        <v>1134</v>
      </c>
      <c r="B1876">
        <v>2017</v>
      </c>
      <c r="C1876" s="1">
        <v>650000</v>
      </c>
      <c r="D1876">
        <v>6000</v>
      </c>
      <c r="E1876" t="s">
        <v>10</v>
      </c>
      <c r="F1876" t="s">
        <v>25</v>
      </c>
      <c r="G1876" t="s">
        <v>12</v>
      </c>
      <c r="H1876" t="s">
        <v>121</v>
      </c>
      <c r="I1876">
        <f t="shared" si="232"/>
        <v>1703</v>
      </c>
      <c r="J1876">
        <f t="shared" si="233"/>
        <v>9</v>
      </c>
      <c r="K1876" t="str">
        <f t="shared" si="234"/>
        <v>medium</v>
      </c>
      <c r="L1876" s="1">
        <f t="shared" si="235"/>
        <v>464072.9465648855</v>
      </c>
      <c r="M1876" cm="1">
        <f t="array" ref="M1876">SUM(COUNTIF(E1876:E5452,{"Petrol","Diesel","CNG","LPG","Electric"}))</f>
        <v>1703</v>
      </c>
      <c r="N1876">
        <f t="shared" si="236"/>
        <v>1703</v>
      </c>
      <c r="O1876" cm="1">
        <f t="array" ref="O1876">SUM(COUNTIF(F1876:F5452,{"Individual","Dealer","Trustmark Dealer"}))</f>
        <v>1703</v>
      </c>
      <c r="P1876">
        <f t="shared" si="237"/>
        <v>1159</v>
      </c>
      <c r="Q1876">
        <f t="shared" si="238"/>
        <v>0.60775102759835586</v>
      </c>
      <c r="R1876" s="16">
        <f t="shared" si="239"/>
        <v>1223443.8845763849</v>
      </c>
    </row>
    <row r="1877" spans="1:18" x14ac:dyDescent="0.3">
      <c r="A1877" t="s">
        <v>1028</v>
      </c>
      <c r="B1877">
        <v>2010</v>
      </c>
      <c r="C1877" s="1">
        <v>200000</v>
      </c>
      <c r="D1877">
        <v>78000</v>
      </c>
      <c r="E1877" t="s">
        <v>14</v>
      </c>
      <c r="F1877" t="s">
        <v>11</v>
      </c>
      <c r="G1877" t="s">
        <v>12</v>
      </c>
      <c r="H1877" t="s">
        <v>126</v>
      </c>
      <c r="I1877">
        <f t="shared" si="232"/>
        <v>1702</v>
      </c>
      <c r="J1877">
        <f t="shared" si="233"/>
        <v>16</v>
      </c>
      <c r="K1877" t="str">
        <f t="shared" si="234"/>
        <v>budget</v>
      </c>
      <c r="L1877" s="1">
        <f t="shared" si="235"/>
        <v>463963.70622796711</v>
      </c>
      <c r="M1877" cm="1">
        <f t="array" ref="M1877">SUM(COUNTIF(E1877:E5453,{"Petrol","Diesel","CNG","LPG","Electric"}))</f>
        <v>1702</v>
      </c>
      <c r="N1877">
        <f t="shared" si="236"/>
        <v>1702</v>
      </c>
      <c r="O1877" cm="1">
        <f t="array" ref="O1877">SUM(COUNTIF(F1877:F5453,{"Individual","Dealer","Trustmark Dealer"}))</f>
        <v>1702</v>
      </c>
      <c r="P1877">
        <f t="shared" si="237"/>
        <v>1159</v>
      </c>
      <c r="Q1877">
        <f t="shared" si="238"/>
        <v>0.60752056404230315</v>
      </c>
      <c r="R1877" s="16">
        <f t="shared" si="239"/>
        <v>1223059.440455148</v>
      </c>
    </row>
    <row r="1878" spans="1:18" x14ac:dyDescent="0.3">
      <c r="A1878" t="s">
        <v>1028</v>
      </c>
      <c r="B1878">
        <v>2011</v>
      </c>
      <c r="C1878" s="1">
        <v>210000</v>
      </c>
      <c r="D1878">
        <v>72000</v>
      </c>
      <c r="E1878" t="s">
        <v>14</v>
      </c>
      <c r="F1878" t="s">
        <v>11</v>
      </c>
      <c r="G1878" t="s">
        <v>12</v>
      </c>
      <c r="H1878" t="s">
        <v>154</v>
      </c>
      <c r="I1878">
        <f t="shared" si="232"/>
        <v>1701</v>
      </c>
      <c r="J1878">
        <f t="shared" si="233"/>
        <v>15</v>
      </c>
      <c r="K1878" t="str">
        <f t="shared" si="234"/>
        <v>budget</v>
      </c>
      <c r="L1878" s="1">
        <f t="shared" si="235"/>
        <v>464118.88771310996</v>
      </c>
      <c r="M1878" cm="1">
        <f t="array" ref="M1878">SUM(COUNTIF(E1878:E5454,{"Petrol","Diesel","CNG","LPG","Electric"}))</f>
        <v>1701</v>
      </c>
      <c r="N1878">
        <f t="shared" si="236"/>
        <v>1701</v>
      </c>
      <c r="O1878" cm="1">
        <f t="array" ref="O1878">SUM(COUNTIF(F1878:F5454,{"Individual","Dealer","Trustmark Dealer"}))</f>
        <v>1701</v>
      </c>
      <c r="P1878">
        <f t="shared" si="237"/>
        <v>1158</v>
      </c>
      <c r="Q1878">
        <f t="shared" si="238"/>
        <v>0.60787771898883014</v>
      </c>
      <c r="R1878" s="16">
        <f t="shared" si="239"/>
        <v>1223503.6239670727</v>
      </c>
    </row>
    <row r="1879" spans="1:18" x14ac:dyDescent="0.3">
      <c r="A1879" t="s">
        <v>799</v>
      </c>
      <c r="B1879">
        <v>2011</v>
      </c>
      <c r="C1879" s="1">
        <v>75000</v>
      </c>
      <c r="D1879">
        <v>9528</v>
      </c>
      <c r="E1879" t="s">
        <v>10</v>
      </c>
      <c r="F1879" t="s">
        <v>11</v>
      </c>
      <c r="G1879" t="s">
        <v>12</v>
      </c>
      <c r="H1879" t="s">
        <v>121</v>
      </c>
      <c r="I1879">
        <f t="shared" si="232"/>
        <v>1700</v>
      </c>
      <c r="J1879">
        <f t="shared" si="233"/>
        <v>15</v>
      </c>
      <c r="K1879" t="str">
        <f t="shared" si="234"/>
        <v>budget</v>
      </c>
      <c r="L1879" s="1">
        <f t="shared" si="235"/>
        <v>464268.36941176472</v>
      </c>
      <c r="M1879" cm="1">
        <f t="array" ref="M1879">SUM(COUNTIF(E1879:E5455,{"Petrol","Diesel","CNG","LPG","Electric"}))</f>
        <v>1700</v>
      </c>
      <c r="N1879">
        <f t="shared" si="236"/>
        <v>1700</v>
      </c>
      <c r="O1879" cm="1">
        <f t="array" ref="O1879">SUM(COUNTIF(F1879:F5455,{"Individual","Dealer","Trustmark Dealer"}))</f>
        <v>1700</v>
      </c>
      <c r="P1879">
        <f t="shared" si="237"/>
        <v>1157</v>
      </c>
      <c r="Q1879">
        <f t="shared" si="238"/>
        <v>0.6082352941176471</v>
      </c>
      <c r="R1879" s="16">
        <f t="shared" si="239"/>
        <v>1223937.2859628587</v>
      </c>
    </row>
    <row r="1880" spans="1:18" x14ac:dyDescent="0.3">
      <c r="A1880" t="s">
        <v>635</v>
      </c>
      <c r="B1880">
        <v>2011</v>
      </c>
      <c r="C1880" s="1">
        <v>450000</v>
      </c>
      <c r="D1880">
        <v>135200</v>
      </c>
      <c r="E1880" t="s">
        <v>14</v>
      </c>
      <c r="F1880" t="s">
        <v>11</v>
      </c>
      <c r="G1880" t="s">
        <v>12</v>
      </c>
      <c r="H1880" t="s">
        <v>121</v>
      </c>
      <c r="I1880">
        <f t="shared" si="232"/>
        <v>1699</v>
      </c>
      <c r="J1880">
        <f t="shared" si="233"/>
        <v>15</v>
      </c>
      <c r="K1880" t="str">
        <f t="shared" si="234"/>
        <v>budget</v>
      </c>
      <c r="L1880" s="1">
        <f t="shared" si="235"/>
        <v>464497.48557975277</v>
      </c>
      <c r="M1880" cm="1">
        <f t="array" ref="M1880">SUM(COUNTIF(E1880:E5456,{"Petrol","Diesel","CNG","LPG","Electric"}))</f>
        <v>1699</v>
      </c>
      <c r="N1880">
        <f t="shared" si="236"/>
        <v>1699</v>
      </c>
      <c r="O1880" cm="1">
        <f t="array" ref="O1880">SUM(COUNTIF(F1880:F5456,{"Individual","Dealer","Trustmark Dealer"}))</f>
        <v>1699</v>
      </c>
      <c r="P1880">
        <f t="shared" si="237"/>
        <v>1156</v>
      </c>
      <c r="Q1880">
        <f t="shared" si="238"/>
        <v>0.60800470865214828</v>
      </c>
      <c r="R1880" s="16">
        <f t="shared" si="239"/>
        <v>1224268.8407340876</v>
      </c>
    </row>
    <row r="1881" spans="1:18" x14ac:dyDescent="0.3">
      <c r="A1881" t="s">
        <v>289</v>
      </c>
      <c r="B1881">
        <v>2011</v>
      </c>
      <c r="C1881" s="1">
        <v>220000</v>
      </c>
      <c r="D1881">
        <v>58000</v>
      </c>
      <c r="E1881" t="s">
        <v>10</v>
      </c>
      <c r="F1881" t="s">
        <v>11</v>
      </c>
      <c r="G1881" t="s">
        <v>12</v>
      </c>
      <c r="H1881" t="s">
        <v>126</v>
      </c>
      <c r="I1881">
        <f t="shared" si="232"/>
        <v>1698</v>
      </c>
      <c r="J1881">
        <f t="shared" si="233"/>
        <v>15</v>
      </c>
      <c r="K1881" t="str">
        <f t="shared" si="234"/>
        <v>budget</v>
      </c>
      <c r="L1881" s="1">
        <f t="shared" si="235"/>
        <v>464506.02355712606</v>
      </c>
      <c r="M1881" cm="1">
        <f t="array" ref="M1881">SUM(COUNTIF(E1881:E5457,{"Petrol","Diesel","CNG","LPG","Electric"}))</f>
        <v>1698</v>
      </c>
      <c r="N1881">
        <f t="shared" si="236"/>
        <v>1698</v>
      </c>
      <c r="O1881" cm="1">
        <f t="array" ref="O1881">SUM(COUNTIF(F1881:F5457,{"Individual","Dealer","Trustmark Dealer"}))</f>
        <v>1698</v>
      </c>
      <c r="P1881">
        <f t="shared" si="237"/>
        <v>1155</v>
      </c>
      <c r="Q1881">
        <f t="shared" si="238"/>
        <v>0.607773851590106</v>
      </c>
      <c r="R1881" s="16">
        <f t="shared" si="239"/>
        <v>1224426.0487691702</v>
      </c>
    </row>
    <row r="1882" spans="1:18" x14ac:dyDescent="0.3">
      <c r="A1882" t="s">
        <v>305</v>
      </c>
      <c r="B1882">
        <v>2013</v>
      </c>
      <c r="C1882" s="1">
        <v>325000</v>
      </c>
      <c r="D1882">
        <v>78000</v>
      </c>
      <c r="E1882" t="s">
        <v>14</v>
      </c>
      <c r="F1882" t="s">
        <v>11</v>
      </c>
      <c r="G1882" t="s">
        <v>12</v>
      </c>
      <c r="H1882" t="s">
        <v>126</v>
      </c>
      <c r="I1882">
        <f t="shared" si="232"/>
        <v>1697</v>
      </c>
      <c r="J1882">
        <f t="shared" si="233"/>
        <v>13</v>
      </c>
      <c r="K1882" t="str">
        <f t="shared" si="234"/>
        <v>budget</v>
      </c>
      <c r="L1882" s="1">
        <f t="shared" si="235"/>
        <v>464650.10489098408</v>
      </c>
      <c r="M1882" cm="1">
        <f t="array" ref="M1882">SUM(COUNTIF(E1882:E5458,{"Petrol","Diesel","CNG","LPG","Electric"}))</f>
        <v>1697</v>
      </c>
      <c r="N1882">
        <f t="shared" si="236"/>
        <v>1697</v>
      </c>
      <c r="O1882" cm="1">
        <f t="array" ref="O1882">SUM(COUNTIF(F1882:F5458,{"Individual","Dealer","Trustmark Dealer"}))</f>
        <v>1697</v>
      </c>
      <c r="P1882">
        <f t="shared" si="237"/>
        <v>1154</v>
      </c>
      <c r="Q1882">
        <f t="shared" si="238"/>
        <v>0.60813199764289927</v>
      </c>
      <c r="R1882" s="16">
        <f t="shared" si="239"/>
        <v>1224577.4076721624</v>
      </c>
    </row>
    <row r="1883" spans="1:18" x14ac:dyDescent="0.3">
      <c r="A1883" t="s">
        <v>647</v>
      </c>
      <c r="B1883">
        <v>2018</v>
      </c>
      <c r="C1883" s="1">
        <v>450000</v>
      </c>
      <c r="D1883">
        <v>45000</v>
      </c>
      <c r="E1883" t="s">
        <v>10</v>
      </c>
      <c r="F1883" t="s">
        <v>25</v>
      </c>
      <c r="G1883" t="s">
        <v>12</v>
      </c>
      <c r="H1883" t="s">
        <v>121</v>
      </c>
      <c r="I1883">
        <f t="shared" si="232"/>
        <v>1696</v>
      </c>
      <c r="J1883">
        <f t="shared" si="233"/>
        <v>8</v>
      </c>
      <c r="K1883" t="str">
        <f t="shared" si="234"/>
        <v>budget</v>
      </c>
      <c r="L1883" s="1">
        <f t="shared" si="235"/>
        <v>464732.44575471699</v>
      </c>
      <c r="M1883" cm="1">
        <f t="array" ref="M1883">SUM(COUNTIF(E1883:E5459,{"Petrol","Diesel","CNG","LPG","Electric"}))</f>
        <v>1696</v>
      </c>
      <c r="N1883">
        <f t="shared" si="236"/>
        <v>1696</v>
      </c>
      <c r="O1883" cm="1">
        <f t="array" ref="O1883">SUM(COUNTIF(F1883:F5459,{"Individual","Dealer","Trustmark Dealer"}))</f>
        <v>1696</v>
      </c>
      <c r="P1883">
        <f t="shared" si="237"/>
        <v>1153</v>
      </c>
      <c r="Q1883">
        <f t="shared" si="238"/>
        <v>0.60849056603773588</v>
      </c>
      <c r="R1883" s="16">
        <f t="shared" si="239"/>
        <v>1224879.6555406596</v>
      </c>
    </row>
    <row r="1884" spans="1:18" x14ac:dyDescent="0.3">
      <c r="A1884" t="s">
        <v>237</v>
      </c>
      <c r="B1884">
        <v>2017</v>
      </c>
      <c r="C1884" s="1">
        <v>825000</v>
      </c>
      <c r="D1884">
        <v>35000</v>
      </c>
      <c r="E1884" t="s">
        <v>14</v>
      </c>
      <c r="F1884" t="s">
        <v>25</v>
      </c>
      <c r="G1884" t="s">
        <v>12</v>
      </c>
      <c r="H1884" t="s">
        <v>121</v>
      </c>
      <c r="I1884">
        <f t="shared" si="232"/>
        <v>1695</v>
      </c>
      <c r="J1884">
        <f t="shared" si="233"/>
        <v>9</v>
      </c>
      <c r="K1884" t="str">
        <f t="shared" si="234"/>
        <v>medium</v>
      </c>
      <c r="L1884" s="1">
        <f t="shared" si="235"/>
        <v>464741.13746312686</v>
      </c>
      <c r="M1884" cm="1">
        <f t="array" ref="M1884">SUM(COUNTIF(E1884:E5460,{"Petrol","Diesel","CNG","LPG","Electric"}))</f>
        <v>1695</v>
      </c>
      <c r="N1884">
        <f t="shared" si="236"/>
        <v>1695</v>
      </c>
      <c r="O1884" cm="1">
        <f t="array" ref="O1884">SUM(COUNTIF(F1884:F5460,{"Individual","Dealer","Trustmark Dealer"}))</f>
        <v>1695</v>
      </c>
      <c r="P1884">
        <f t="shared" si="237"/>
        <v>1153</v>
      </c>
      <c r="Q1884">
        <f t="shared" si="238"/>
        <v>0.60825958702064897</v>
      </c>
      <c r="R1884" s="16">
        <f t="shared" si="239"/>
        <v>1224743.8928409091</v>
      </c>
    </row>
    <row r="1885" spans="1:18" x14ac:dyDescent="0.3">
      <c r="A1885" t="s">
        <v>1021</v>
      </c>
      <c r="B1885">
        <v>2007</v>
      </c>
      <c r="C1885" s="1">
        <v>125000</v>
      </c>
      <c r="D1885">
        <v>76000</v>
      </c>
      <c r="E1885" t="s">
        <v>10</v>
      </c>
      <c r="F1885" t="s">
        <v>11</v>
      </c>
      <c r="G1885" t="s">
        <v>12</v>
      </c>
      <c r="H1885" t="s">
        <v>154</v>
      </c>
      <c r="I1885">
        <f t="shared" si="232"/>
        <v>1694</v>
      </c>
      <c r="J1885">
        <f t="shared" si="233"/>
        <v>19</v>
      </c>
      <c r="K1885" t="str">
        <f t="shared" si="234"/>
        <v>budget</v>
      </c>
      <c r="L1885" s="1">
        <f t="shared" si="235"/>
        <v>464528.46989374264</v>
      </c>
      <c r="M1885" cm="1">
        <f t="array" ref="M1885">SUM(COUNTIF(E1885:E5461,{"Petrol","Diesel","CNG","LPG","Electric"}))</f>
        <v>1694</v>
      </c>
      <c r="N1885">
        <f t="shared" si="236"/>
        <v>1694</v>
      </c>
      <c r="O1885" cm="1">
        <f t="array" ref="O1885">SUM(COUNTIF(F1885:F5461,{"Individual","Dealer","Trustmark Dealer"}))</f>
        <v>1694</v>
      </c>
      <c r="P1885">
        <f t="shared" si="237"/>
        <v>1153</v>
      </c>
      <c r="Q1885">
        <f t="shared" si="238"/>
        <v>0.60802833530106259</v>
      </c>
      <c r="R1885" s="16">
        <f t="shared" si="239"/>
        <v>1224467.4668921838</v>
      </c>
    </row>
    <row r="1886" spans="1:18" x14ac:dyDescent="0.3">
      <c r="A1886" t="s">
        <v>949</v>
      </c>
      <c r="B1886">
        <v>2015</v>
      </c>
      <c r="C1886" s="1">
        <v>434999</v>
      </c>
      <c r="D1886">
        <v>100000</v>
      </c>
      <c r="E1886" t="s">
        <v>14</v>
      </c>
      <c r="F1886" t="s">
        <v>25</v>
      </c>
      <c r="G1886" t="s">
        <v>12</v>
      </c>
      <c r="H1886" t="s">
        <v>154</v>
      </c>
      <c r="I1886">
        <f t="shared" si="232"/>
        <v>1693</v>
      </c>
      <c r="J1886">
        <f t="shared" si="233"/>
        <v>11</v>
      </c>
      <c r="K1886" t="str">
        <f t="shared" si="234"/>
        <v>budget</v>
      </c>
      <c r="L1886" s="1">
        <f t="shared" si="235"/>
        <v>464729.01831069106</v>
      </c>
      <c r="M1886" cm="1">
        <f t="array" ref="M1886">SUM(COUNTIF(E1886:E5462,{"Petrol","Diesel","CNG","LPG","Electric"}))</f>
        <v>1693</v>
      </c>
      <c r="N1886">
        <f t="shared" si="236"/>
        <v>1693</v>
      </c>
      <c r="O1886" cm="1">
        <f t="array" ref="O1886">SUM(COUNTIF(F1886:F5462,{"Individual","Dealer","Trustmark Dealer"}))</f>
        <v>1693</v>
      </c>
      <c r="P1886">
        <f t="shared" si="237"/>
        <v>1152</v>
      </c>
      <c r="Q1886">
        <f t="shared" si="238"/>
        <v>0.60838747784997049</v>
      </c>
      <c r="R1886" s="16">
        <f t="shared" si="239"/>
        <v>1224738.1228089547</v>
      </c>
    </row>
    <row r="1887" spans="1:18" x14ac:dyDescent="0.3">
      <c r="A1887" t="s">
        <v>407</v>
      </c>
      <c r="B1887">
        <v>2011</v>
      </c>
      <c r="C1887" s="1">
        <v>484999</v>
      </c>
      <c r="D1887">
        <v>99000</v>
      </c>
      <c r="E1887" t="s">
        <v>14</v>
      </c>
      <c r="F1887" t="s">
        <v>25</v>
      </c>
      <c r="G1887" t="s">
        <v>12</v>
      </c>
      <c r="H1887" t="s">
        <v>126</v>
      </c>
      <c r="I1887">
        <f t="shared" si="232"/>
        <v>1692</v>
      </c>
      <c r="J1887">
        <f t="shared" si="233"/>
        <v>15</v>
      </c>
      <c r="K1887" t="str">
        <f t="shared" si="234"/>
        <v>budget</v>
      </c>
      <c r="L1887" s="1">
        <f t="shared" si="235"/>
        <v>464746.58924349881</v>
      </c>
      <c r="M1887" cm="1">
        <f t="array" ref="M1887">SUM(COUNTIF(E1887:E5463,{"Petrol","Diesel","CNG","LPG","Electric"}))</f>
        <v>1692</v>
      </c>
      <c r="N1887">
        <f t="shared" si="236"/>
        <v>1692</v>
      </c>
      <c r="O1887" cm="1">
        <f t="array" ref="O1887">SUM(COUNTIF(F1887:F5463,{"Individual","Dealer","Trustmark Dealer"}))</f>
        <v>1692</v>
      </c>
      <c r="P1887">
        <f t="shared" si="237"/>
        <v>1151</v>
      </c>
      <c r="Q1887">
        <f t="shared" si="238"/>
        <v>0.60874704491725773</v>
      </c>
      <c r="R1887" s="16">
        <f t="shared" si="239"/>
        <v>1224913.4928557081</v>
      </c>
    </row>
    <row r="1888" spans="1:18" x14ac:dyDescent="0.3">
      <c r="A1888" t="s">
        <v>400</v>
      </c>
      <c r="B1888">
        <v>2009</v>
      </c>
      <c r="C1888" s="1">
        <v>175000</v>
      </c>
      <c r="D1888">
        <v>80000</v>
      </c>
      <c r="E1888" t="s">
        <v>14</v>
      </c>
      <c r="F1888" t="s">
        <v>25</v>
      </c>
      <c r="G1888" t="s">
        <v>12</v>
      </c>
      <c r="H1888" t="s">
        <v>154</v>
      </c>
      <c r="I1888">
        <f t="shared" si="232"/>
        <v>1691</v>
      </c>
      <c r="J1888">
        <f t="shared" si="233"/>
        <v>17</v>
      </c>
      <c r="K1888" t="str">
        <f t="shared" si="234"/>
        <v>budget</v>
      </c>
      <c r="L1888" s="1">
        <f t="shared" si="235"/>
        <v>464734.61265523359</v>
      </c>
      <c r="M1888" cm="1">
        <f t="array" ref="M1888">SUM(COUNTIF(E1888:E5464,{"Petrol","Diesel","CNG","LPG","Electric"}))</f>
        <v>1691</v>
      </c>
      <c r="N1888">
        <f t="shared" si="236"/>
        <v>1691</v>
      </c>
      <c r="O1888" cm="1">
        <f t="array" ref="O1888">SUM(COUNTIF(F1888:F5464,{"Individual","Dealer","Trustmark Dealer"}))</f>
        <v>1691</v>
      </c>
      <c r="P1888">
        <f t="shared" si="237"/>
        <v>1150</v>
      </c>
      <c r="Q1888">
        <f t="shared" si="238"/>
        <v>0.60910703725606152</v>
      </c>
      <c r="R1888" s="16">
        <f t="shared" si="239"/>
        <v>1225031.198256809</v>
      </c>
    </row>
    <row r="1889" spans="1:18" x14ac:dyDescent="0.3">
      <c r="A1889" t="s">
        <v>977</v>
      </c>
      <c r="B1889">
        <v>2006</v>
      </c>
      <c r="C1889" s="1">
        <v>220000</v>
      </c>
      <c r="D1889">
        <v>120000</v>
      </c>
      <c r="E1889" t="s">
        <v>10</v>
      </c>
      <c r="F1889" t="s">
        <v>25</v>
      </c>
      <c r="G1889" t="s">
        <v>12</v>
      </c>
      <c r="H1889" t="s">
        <v>154</v>
      </c>
      <c r="I1889">
        <f t="shared" si="232"/>
        <v>1690</v>
      </c>
      <c r="J1889">
        <f t="shared" si="233"/>
        <v>20</v>
      </c>
      <c r="K1889" t="str">
        <f t="shared" si="234"/>
        <v>budget</v>
      </c>
      <c r="L1889" s="1">
        <f t="shared" si="235"/>
        <v>464906.05325443787</v>
      </c>
      <c r="M1889" cm="1">
        <f t="array" ref="M1889">SUM(COUNTIF(E1889:E5465,{"Petrol","Diesel","CNG","LPG","Electric"}))</f>
        <v>1690</v>
      </c>
      <c r="N1889">
        <f t="shared" si="236"/>
        <v>1690</v>
      </c>
      <c r="O1889" cm="1">
        <f t="array" ref="O1889">SUM(COUNTIF(F1889:F5465,{"Individual","Dealer","Trustmark Dealer"}))</f>
        <v>1690</v>
      </c>
      <c r="P1889">
        <f t="shared" si="237"/>
        <v>1149</v>
      </c>
      <c r="Q1889">
        <f t="shared" si="238"/>
        <v>0.60946745562130178</v>
      </c>
      <c r="R1889" s="16">
        <f t="shared" si="239"/>
        <v>1225509.6413448895</v>
      </c>
    </row>
    <row r="1890" spans="1:18" x14ac:dyDescent="0.3">
      <c r="A1890" t="s">
        <v>1135</v>
      </c>
      <c r="B1890">
        <v>2020</v>
      </c>
      <c r="C1890" s="1">
        <v>1250000</v>
      </c>
      <c r="D1890">
        <v>1100</v>
      </c>
      <c r="E1890" t="s">
        <v>10</v>
      </c>
      <c r="F1890" t="s">
        <v>11</v>
      </c>
      <c r="G1890" t="s">
        <v>12</v>
      </c>
      <c r="H1890" t="s">
        <v>121</v>
      </c>
      <c r="I1890">
        <f t="shared" si="232"/>
        <v>1689</v>
      </c>
      <c r="J1890">
        <f t="shared" si="233"/>
        <v>6</v>
      </c>
      <c r="K1890" t="str">
        <f t="shared" si="234"/>
        <v>premimum</v>
      </c>
      <c r="L1890" s="1">
        <f t="shared" si="235"/>
        <v>465051.05387803435</v>
      </c>
      <c r="M1890" cm="1">
        <f t="array" ref="M1890">SUM(COUNTIF(E1890:E5466,{"Petrol","Diesel","CNG","LPG","Electric"}))</f>
        <v>1689</v>
      </c>
      <c r="N1890">
        <f t="shared" si="236"/>
        <v>1689</v>
      </c>
      <c r="O1890" cm="1">
        <f t="array" ref="O1890">SUM(COUNTIF(F1890:F5466,{"Individual","Dealer","Trustmark Dealer"}))</f>
        <v>1689</v>
      </c>
      <c r="P1890">
        <f t="shared" si="237"/>
        <v>1148</v>
      </c>
      <c r="Q1890">
        <f t="shared" si="238"/>
        <v>0.60982830076968619</v>
      </c>
      <c r="R1890" s="16">
        <f t="shared" si="239"/>
        <v>1225661.9279782437</v>
      </c>
    </row>
    <row r="1891" spans="1:18" x14ac:dyDescent="0.3">
      <c r="A1891" t="s">
        <v>450</v>
      </c>
      <c r="B1891">
        <v>2017</v>
      </c>
      <c r="C1891" s="1">
        <v>215000</v>
      </c>
      <c r="D1891">
        <v>34000</v>
      </c>
      <c r="E1891" t="s">
        <v>10</v>
      </c>
      <c r="F1891" t="s">
        <v>11</v>
      </c>
      <c r="G1891" t="s">
        <v>12</v>
      </c>
      <c r="H1891" t="s">
        <v>121</v>
      </c>
      <c r="I1891">
        <f t="shared" si="232"/>
        <v>1688</v>
      </c>
      <c r="J1891">
        <f t="shared" si="233"/>
        <v>9</v>
      </c>
      <c r="K1891" t="str">
        <f t="shared" si="234"/>
        <v>budget</v>
      </c>
      <c r="L1891" s="1">
        <f t="shared" si="235"/>
        <v>464586.03672985779</v>
      </c>
      <c r="M1891" cm="1">
        <f t="array" ref="M1891">SUM(COUNTIF(E1891:E5467,{"Petrol","Diesel","CNG","LPG","Electric"}))</f>
        <v>1688</v>
      </c>
      <c r="N1891">
        <f t="shared" si="236"/>
        <v>1688</v>
      </c>
      <c r="O1891" cm="1">
        <f t="array" ref="O1891">SUM(COUNTIF(F1891:F5467,{"Individual","Dealer","Trustmark Dealer"}))</f>
        <v>1688</v>
      </c>
      <c r="P1891">
        <f t="shared" si="237"/>
        <v>1148</v>
      </c>
      <c r="Q1891">
        <f t="shared" si="238"/>
        <v>0.6095971563981043</v>
      </c>
      <c r="R1891" s="16">
        <f t="shared" si="239"/>
        <v>1224522.2504626228</v>
      </c>
    </row>
    <row r="1892" spans="1:18" x14ac:dyDescent="0.3">
      <c r="A1892" t="s">
        <v>300</v>
      </c>
      <c r="B1892">
        <v>2014</v>
      </c>
      <c r="C1892" s="1">
        <v>625000</v>
      </c>
      <c r="D1892">
        <v>68000</v>
      </c>
      <c r="E1892" t="s">
        <v>14</v>
      </c>
      <c r="F1892" t="s">
        <v>11</v>
      </c>
      <c r="G1892" t="s">
        <v>12</v>
      </c>
      <c r="H1892" t="s">
        <v>121</v>
      </c>
      <c r="I1892">
        <f t="shared" si="232"/>
        <v>1687</v>
      </c>
      <c r="J1892">
        <f t="shared" si="233"/>
        <v>12</v>
      </c>
      <c r="K1892" t="str">
        <f t="shared" si="234"/>
        <v>medium</v>
      </c>
      <c r="L1892" s="1">
        <f t="shared" si="235"/>
        <v>464733.98340248963</v>
      </c>
      <c r="M1892" cm="1">
        <f t="array" ref="M1892">SUM(COUNTIF(E1892:E5468,{"Petrol","Diesel","CNG","LPG","Electric"}))</f>
        <v>1687</v>
      </c>
      <c r="N1892">
        <f t="shared" si="236"/>
        <v>1687</v>
      </c>
      <c r="O1892" cm="1">
        <f t="array" ref="O1892">SUM(COUNTIF(F1892:F5468,{"Individual","Dealer","Trustmark Dealer"}))</f>
        <v>1687</v>
      </c>
      <c r="P1892">
        <f t="shared" si="237"/>
        <v>1148</v>
      </c>
      <c r="Q1892">
        <f t="shared" si="238"/>
        <v>0.60936573799644334</v>
      </c>
      <c r="R1892" s="16">
        <f t="shared" si="239"/>
        <v>1224679.9606919375</v>
      </c>
    </row>
    <row r="1893" spans="1:18" x14ac:dyDescent="0.3">
      <c r="A1893" t="s">
        <v>182</v>
      </c>
      <c r="B1893">
        <v>2018</v>
      </c>
      <c r="C1893" s="1">
        <v>615000</v>
      </c>
      <c r="D1893">
        <v>15000</v>
      </c>
      <c r="E1893" t="s">
        <v>14</v>
      </c>
      <c r="F1893" t="s">
        <v>25</v>
      </c>
      <c r="G1893" t="s">
        <v>12</v>
      </c>
      <c r="H1893" t="s">
        <v>121</v>
      </c>
      <c r="I1893">
        <f t="shared" si="232"/>
        <v>1686</v>
      </c>
      <c r="J1893">
        <f t="shared" si="233"/>
        <v>8</v>
      </c>
      <c r="K1893" t="str">
        <f t="shared" si="234"/>
        <v>medium</v>
      </c>
      <c r="L1893" s="1">
        <f t="shared" si="235"/>
        <v>464638.92645314353</v>
      </c>
      <c r="M1893" cm="1">
        <f t="array" ref="M1893">SUM(COUNTIF(E1893:E5469,{"Petrol","Diesel","CNG","LPG","Electric"}))</f>
        <v>1686</v>
      </c>
      <c r="N1893">
        <f t="shared" si="236"/>
        <v>1686</v>
      </c>
      <c r="O1893" cm="1">
        <f t="array" ref="O1893">SUM(COUNTIF(F1893:F5469,{"Individual","Dealer","Trustmark Dealer"}))</f>
        <v>1686</v>
      </c>
      <c r="P1893">
        <f t="shared" si="237"/>
        <v>1147</v>
      </c>
      <c r="Q1893">
        <f t="shared" si="238"/>
        <v>0.60913404507710556</v>
      </c>
      <c r="R1893" s="16">
        <f t="shared" si="239"/>
        <v>1224635.6527744022</v>
      </c>
    </row>
    <row r="1894" spans="1:18" x14ac:dyDescent="0.3">
      <c r="A1894" t="s">
        <v>398</v>
      </c>
      <c r="B1894">
        <v>2012</v>
      </c>
      <c r="C1894" s="1">
        <v>130000</v>
      </c>
      <c r="D1894">
        <v>58000</v>
      </c>
      <c r="E1894" t="s">
        <v>14</v>
      </c>
      <c r="F1894" t="s">
        <v>11</v>
      </c>
      <c r="G1894" t="s">
        <v>12</v>
      </c>
      <c r="H1894" t="s">
        <v>121</v>
      </c>
      <c r="I1894">
        <f t="shared" si="232"/>
        <v>1685</v>
      </c>
      <c r="J1894">
        <f t="shared" si="233"/>
        <v>14</v>
      </c>
      <c r="K1894" t="str">
        <f t="shared" si="234"/>
        <v>budget</v>
      </c>
      <c r="L1894" s="1">
        <f t="shared" si="235"/>
        <v>464549.69139465876</v>
      </c>
      <c r="M1894" cm="1">
        <f t="array" ref="M1894">SUM(COUNTIF(E1894:E5470,{"Petrol","Diesel","CNG","LPG","Electric"}))</f>
        <v>1685</v>
      </c>
      <c r="N1894">
        <f t="shared" si="236"/>
        <v>1685</v>
      </c>
      <c r="O1894" cm="1">
        <f t="array" ref="O1894">SUM(COUNTIF(F1894:F5470,{"Individual","Dealer","Trustmark Dealer"}))</f>
        <v>1685</v>
      </c>
      <c r="P1894">
        <f t="shared" si="237"/>
        <v>1147</v>
      </c>
      <c r="Q1894">
        <f t="shared" si="238"/>
        <v>0.60890207715133526</v>
      </c>
      <c r="R1894" s="16">
        <f t="shared" si="239"/>
        <v>1224602.8965866629</v>
      </c>
    </row>
    <row r="1895" spans="1:18" x14ac:dyDescent="0.3">
      <c r="A1895" t="s">
        <v>1136</v>
      </c>
      <c r="B1895">
        <v>2013</v>
      </c>
      <c r="C1895" s="1">
        <v>175000</v>
      </c>
      <c r="D1895">
        <v>50300</v>
      </c>
      <c r="E1895" t="s">
        <v>14</v>
      </c>
      <c r="F1895" t="s">
        <v>25</v>
      </c>
      <c r="G1895" t="s">
        <v>12</v>
      </c>
      <c r="H1895" t="s">
        <v>121</v>
      </c>
      <c r="I1895">
        <f t="shared" si="232"/>
        <v>1684</v>
      </c>
      <c r="J1895">
        <f t="shared" si="233"/>
        <v>13</v>
      </c>
      <c r="K1895" t="str">
        <f t="shared" si="234"/>
        <v>budget</v>
      </c>
      <c r="L1895" s="1">
        <f t="shared" si="235"/>
        <v>464748.35510688834</v>
      </c>
      <c r="M1895" cm="1">
        <f t="array" ref="M1895">SUM(COUNTIF(E1895:E5471,{"Petrol","Diesel","CNG","LPG","Electric"}))</f>
        <v>1684</v>
      </c>
      <c r="N1895">
        <f t="shared" si="236"/>
        <v>1684</v>
      </c>
      <c r="O1895" cm="1">
        <f t="array" ref="O1895">SUM(COUNTIF(F1895:F5471,{"Individual","Dealer","Trustmark Dealer"}))</f>
        <v>1684</v>
      </c>
      <c r="P1895">
        <f t="shared" si="237"/>
        <v>1146</v>
      </c>
      <c r="Q1895">
        <f t="shared" si="238"/>
        <v>0.60866983372921613</v>
      </c>
      <c r="R1895" s="16">
        <f t="shared" si="239"/>
        <v>1225135.9916096875</v>
      </c>
    </row>
    <row r="1896" spans="1:18" x14ac:dyDescent="0.3">
      <c r="A1896" t="s">
        <v>264</v>
      </c>
      <c r="B1896">
        <v>2011</v>
      </c>
      <c r="C1896" s="1">
        <v>150000</v>
      </c>
      <c r="D1896">
        <v>70000</v>
      </c>
      <c r="E1896" t="s">
        <v>14</v>
      </c>
      <c r="F1896" t="s">
        <v>25</v>
      </c>
      <c r="G1896" t="s">
        <v>12</v>
      </c>
      <c r="H1896" t="s">
        <v>126</v>
      </c>
      <c r="I1896">
        <f t="shared" si="232"/>
        <v>1683</v>
      </c>
      <c r="J1896">
        <f t="shared" si="233"/>
        <v>15</v>
      </c>
      <c r="K1896" t="str">
        <f t="shared" si="234"/>
        <v>budget</v>
      </c>
      <c r="L1896" s="1">
        <f t="shared" si="235"/>
        <v>464920.51693404635</v>
      </c>
      <c r="M1896" cm="1">
        <f t="array" ref="M1896">SUM(COUNTIF(E1896:E5472,{"Petrol","Diesel","CNG","LPG","Electric"}))</f>
        <v>1683</v>
      </c>
      <c r="N1896">
        <f t="shared" si="236"/>
        <v>1683</v>
      </c>
      <c r="O1896" cm="1">
        <f t="array" ref="O1896">SUM(COUNTIF(F1896:F5472,{"Individual","Dealer","Trustmark Dealer"}))</f>
        <v>1683</v>
      </c>
      <c r="P1896">
        <f t="shared" si="237"/>
        <v>1145</v>
      </c>
      <c r="Q1896">
        <f t="shared" si="238"/>
        <v>0.6084373143196673</v>
      </c>
      <c r="R1896" s="16">
        <f t="shared" si="239"/>
        <v>1225617.7620883731</v>
      </c>
    </row>
    <row r="1897" spans="1:18" x14ac:dyDescent="0.3">
      <c r="A1897" t="s">
        <v>322</v>
      </c>
      <c r="B1897">
        <v>2011</v>
      </c>
      <c r="C1897" s="1">
        <v>195000</v>
      </c>
      <c r="D1897">
        <v>60000</v>
      </c>
      <c r="E1897" t="s">
        <v>14</v>
      </c>
      <c r="F1897" t="s">
        <v>25</v>
      </c>
      <c r="G1897" t="s">
        <v>12</v>
      </c>
      <c r="H1897" t="s">
        <v>154</v>
      </c>
      <c r="I1897">
        <f t="shared" si="232"/>
        <v>1682</v>
      </c>
      <c r="J1897">
        <f t="shared" si="233"/>
        <v>15</v>
      </c>
      <c r="K1897" t="str">
        <f t="shared" si="234"/>
        <v>budget</v>
      </c>
      <c r="L1897" s="1">
        <f t="shared" si="235"/>
        <v>465107.74673008325</v>
      </c>
      <c r="M1897" cm="1">
        <f t="array" ref="M1897">SUM(COUNTIF(E1897:E5473,{"Petrol","Diesel","CNG","LPG","Electric"}))</f>
        <v>1682</v>
      </c>
      <c r="N1897">
        <f t="shared" si="236"/>
        <v>1682</v>
      </c>
      <c r="O1897" cm="1">
        <f t="array" ref="O1897">SUM(COUNTIF(F1897:F5473,{"Individual","Dealer","Trustmark Dealer"}))</f>
        <v>1682</v>
      </c>
      <c r="P1897">
        <f t="shared" si="237"/>
        <v>1144</v>
      </c>
      <c r="Q1897">
        <f t="shared" si="238"/>
        <v>0.60879904875148627</v>
      </c>
      <c r="R1897" s="16">
        <f t="shared" si="239"/>
        <v>1226129.8992816289</v>
      </c>
    </row>
    <row r="1898" spans="1:18" x14ac:dyDescent="0.3">
      <c r="A1898" t="s">
        <v>1137</v>
      </c>
      <c r="B1898">
        <v>2020</v>
      </c>
      <c r="C1898" s="1">
        <v>550000</v>
      </c>
      <c r="D1898">
        <v>90000</v>
      </c>
      <c r="E1898" t="s">
        <v>14</v>
      </c>
      <c r="F1898" t="s">
        <v>25</v>
      </c>
      <c r="G1898" t="s">
        <v>12</v>
      </c>
      <c r="H1898" t="s">
        <v>121</v>
      </c>
      <c r="I1898">
        <f t="shared" si="232"/>
        <v>1681</v>
      </c>
      <c r="J1898">
        <f t="shared" si="233"/>
        <v>6</v>
      </c>
      <c r="K1898" t="str">
        <f t="shared" si="234"/>
        <v>medium</v>
      </c>
      <c r="L1898" s="1">
        <f t="shared" si="235"/>
        <v>465268.42950624629</v>
      </c>
      <c r="M1898" cm="1">
        <f t="array" ref="M1898">SUM(COUNTIF(E1898:E5474,{"Petrol","Diesel","CNG","LPG","Electric"}))</f>
        <v>1681</v>
      </c>
      <c r="N1898">
        <f t="shared" si="236"/>
        <v>1681</v>
      </c>
      <c r="O1898" cm="1">
        <f t="array" ref="O1898">SUM(COUNTIF(F1898:F5474,{"Individual","Dealer","Trustmark Dealer"}))</f>
        <v>1681</v>
      </c>
      <c r="P1898">
        <f t="shared" si="237"/>
        <v>1143</v>
      </c>
      <c r="Q1898">
        <f t="shared" si="238"/>
        <v>0.60916121356335518</v>
      </c>
      <c r="R1898" s="16">
        <f t="shared" si="239"/>
        <v>1226590.5426509811</v>
      </c>
    </row>
    <row r="1899" spans="1:18" x14ac:dyDescent="0.3">
      <c r="A1899" t="s">
        <v>1138</v>
      </c>
      <c r="B1899">
        <v>2018</v>
      </c>
      <c r="C1899" s="1">
        <v>1500000</v>
      </c>
      <c r="D1899">
        <v>40000</v>
      </c>
      <c r="E1899" t="s">
        <v>14</v>
      </c>
      <c r="F1899" t="s">
        <v>25</v>
      </c>
      <c r="G1899" t="s">
        <v>12</v>
      </c>
      <c r="H1899" t="s">
        <v>121</v>
      </c>
      <c r="I1899">
        <f t="shared" si="232"/>
        <v>1680</v>
      </c>
      <c r="J1899">
        <f t="shared" si="233"/>
        <v>8</v>
      </c>
      <c r="K1899" t="str">
        <f t="shared" si="234"/>
        <v>premimum</v>
      </c>
      <c r="L1899" s="1">
        <f t="shared" si="235"/>
        <v>465217.99404761905</v>
      </c>
      <c r="M1899" cm="1">
        <f t="array" ref="M1899">SUM(COUNTIF(E1899:E5475,{"Petrol","Diesel","CNG","LPG","Electric"}))</f>
        <v>1680</v>
      </c>
      <c r="N1899">
        <f t="shared" si="236"/>
        <v>1680</v>
      </c>
      <c r="O1899" cm="1">
        <f t="array" ref="O1899">SUM(COUNTIF(F1899:F5475,{"Individual","Dealer","Trustmark Dealer"}))</f>
        <v>1680</v>
      </c>
      <c r="P1899">
        <f t="shared" si="237"/>
        <v>1143</v>
      </c>
      <c r="Q1899">
        <f t="shared" si="238"/>
        <v>0.60892857142857137</v>
      </c>
      <c r="R1899" s="16">
        <f t="shared" si="239"/>
        <v>1226636.0878805195</v>
      </c>
    </row>
    <row r="1900" spans="1:18" x14ac:dyDescent="0.3">
      <c r="A1900" t="s">
        <v>1109</v>
      </c>
      <c r="B1900">
        <v>2010</v>
      </c>
      <c r="C1900" s="1">
        <v>400000</v>
      </c>
      <c r="D1900">
        <v>80000</v>
      </c>
      <c r="E1900" t="s">
        <v>10</v>
      </c>
      <c r="F1900" t="s">
        <v>25</v>
      </c>
      <c r="G1900" t="s">
        <v>12</v>
      </c>
      <c r="H1900" t="s">
        <v>126</v>
      </c>
      <c r="I1900">
        <f t="shared" si="232"/>
        <v>1679</v>
      </c>
      <c r="J1900">
        <f t="shared" si="233"/>
        <v>16</v>
      </c>
      <c r="K1900" t="str">
        <f t="shared" si="234"/>
        <v>budget</v>
      </c>
      <c r="L1900" s="1">
        <f t="shared" si="235"/>
        <v>464601.68552709947</v>
      </c>
      <c r="M1900" cm="1">
        <f t="array" ref="M1900">SUM(COUNTIF(E1900:E5476,{"Petrol","Diesel","CNG","LPG","Electric"}))</f>
        <v>1679</v>
      </c>
      <c r="N1900">
        <f t="shared" si="236"/>
        <v>1679</v>
      </c>
      <c r="O1900" cm="1">
        <f t="array" ref="O1900">SUM(COUNTIF(F1900:F5476,{"Individual","Dealer","Trustmark Dealer"}))</f>
        <v>1679</v>
      </c>
      <c r="P1900">
        <f t="shared" si="237"/>
        <v>1143</v>
      </c>
      <c r="Q1900">
        <f t="shared" si="238"/>
        <v>0.60869565217391308</v>
      </c>
      <c r="R1900" s="16">
        <f t="shared" si="239"/>
        <v>1225566.7165495639</v>
      </c>
    </row>
    <row r="1901" spans="1:18" x14ac:dyDescent="0.3">
      <c r="A1901" t="s">
        <v>1139</v>
      </c>
      <c r="B1901">
        <v>2019</v>
      </c>
      <c r="C1901" s="1">
        <v>1350000</v>
      </c>
      <c r="D1901">
        <v>15000</v>
      </c>
      <c r="E1901" t="s">
        <v>14</v>
      </c>
      <c r="F1901" t="s">
        <v>25</v>
      </c>
      <c r="G1901" t="s">
        <v>12</v>
      </c>
      <c r="H1901" t="s">
        <v>121</v>
      </c>
      <c r="I1901">
        <f t="shared" si="232"/>
        <v>1678</v>
      </c>
      <c r="J1901">
        <f t="shared" si="233"/>
        <v>7</v>
      </c>
      <c r="K1901" t="str">
        <f t="shared" si="234"/>
        <v>premimum</v>
      </c>
      <c r="L1901" s="1">
        <f t="shared" si="235"/>
        <v>464640.18474374257</v>
      </c>
      <c r="M1901" cm="1">
        <f t="array" ref="M1901">SUM(COUNTIF(E1901:E5477,{"Petrol","Diesel","CNG","LPG","Electric"}))</f>
        <v>1678</v>
      </c>
      <c r="N1901">
        <f t="shared" si="236"/>
        <v>1678</v>
      </c>
      <c r="O1901" cm="1">
        <f t="array" ref="O1901">SUM(COUNTIF(F1901:F5477,{"Individual","Dealer","Trustmark Dealer"}))</f>
        <v>1678</v>
      </c>
      <c r="P1901">
        <f t="shared" si="237"/>
        <v>1142</v>
      </c>
      <c r="Q1901">
        <f t="shared" si="238"/>
        <v>0.60905840286054824</v>
      </c>
      <c r="R1901" s="16">
        <f t="shared" si="239"/>
        <v>1225492.1191316568</v>
      </c>
    </row>
    <row r="1902" spans="1:18" x14ac:dyDescent="0.3">
      <c r="A1902" t="s">
        <v>797</v>
      </c>
      <c r="B1902">
        <v>2015</v>
      </c>
      <c r="C1902" s="1">
        <v>217000</v>
      </c>
      <c r="D1902">
        <v>45000</v>
      </c>
      <c r="E1902" t="s">
        <v>10</v>
      </c>
      <c r="F1902" t="s">
        <v>25</v>
      </c>
      <c r="G1902" t="s">
        <v>12</v>
      </c>
      <c r="H1902" t="s">
        <v>121</v>
      </c>
      <c r="I1902">
        <f t="shared" si="232"/>
        <v>1677</v>
      </c>
      <c r="J1902">
        <f t="shared" si="233"/>
        <v>11</v>
      </c>
      <c r="K1902" t="str">
        <f t="shared" si="234"/>
        <v>budget</v>
      </c>
      <c r="L1902" s="1">
        <f t="shared" si="235"/>
        <v>464112.24209898629</v>
      </c>
      <c r="M1902" cm="1">
        <f t="array" ref="M1902">SUM(COUNTIF(E1902:E5478,{"Petrol","Diesel","CNG","LPG","Electric"}))</f>
        <v>1677</v>
      </c>
      <c r="N1902">
        <f t="shared" si="236"/>
        <v>1677</v>
      </c>
      <c r="O1902" cm="1">
        <f t="array" ref="O1902">SUM(COUNTIF(F1902:F5478,{"Individual","Dealer","Trustmark Dealer"}))</f>
        <v>1677</v>
      </c>
      <c r="P1902">
        <f t="shared" si="237"/>
        <v>1142</v>
      </c>
      <c r="Q1902">
        <f t="shared" si="238"/>
        <v>0.60882528324388785</v>
      </c>
      <c r="R1902" s="16">
        <f t="shared" si="239"/>
        <v>1224596.4978093242</v>
      </c>
    </row>
    <row r="1903" spans="1:18" x14ac:dyDescent="0.3">
      <c r="A1903" t="s">
        <v>267</v>
      </c>
      <c r="B1903">
        <v>2011</v>
      </c>
      <c r="C1903" s="1">
        <v>290000</v>
      </c>
      <c r="D1903">
        <v>130000</v>
      </c>
      <c r="E1903" t="s">
        <v>14</v>
      </c>
      <c r="F1903" t="s">
        <v>25</v>
      </c>
      <c r="G1903" t="s">
        <v>12</v>
      </c>
      <c r="H1903" t="s">
        <v>126</v>
      </c>
      <c r="I1903">
        <f t="shared" si="232"/>
        <v>1676</v>
      </c>
      <c r="J1903">
        <f t="shared" si="233"/>
        <v>15</v>
      </c>
      <c r="K1903" t="str">
        <f t="shared" si="234"/>
        <v>budget</v>
      </c>
      <c r="L1903" s="1">
        <f t="shared" si="235"/>
        <v>464259.68377088307</v>
      </c>
      <c r="M1903" cm="1">
        <f t="array" ref="M1903">SUM(COUNTIF(E1903:E5479,{"Petrol","Diesel","CNG","LPG","Electric"}))</f>
        <v>1676</v>
      </c>
      <c r="N1903">
        <f t="shared" si="236"/>
        <v>1676</v>
      </c>
      <c r="O1903" cm="1">
        <f t="array" ref="O1903">SUM(COUNTIF(F1903:F5479,{"Individual","Dealer","Trustmark Dealer"}))</f>
        <v>1676</v>
      </c>
      <c r="P1903">
        <f t="shared" si="237"/>
        <v>1141</v>
      </c>
      <c r="Q1903">
        <f t="shared" si="238"/>
        <v>0.60859188544152742</v>
      </c>
      <c r="R1903" s="16">
        <f t="shared" si="239"/>
        <v>1224752.1910780217</v>
      </c>
    </row>
    <row r="1904" spans="1:18" x14ac:dyDescent="0.3">
      <c r="A1904" t="s">
        <v>210</v>
      </c>
      <c r="B1904">
        <v>2018</v>
      </c>
      <c r="C1904" s="1">
        <v>700000</v>
      </c>
      <c r="D1904">
        <v>80000</v>
      </c>
      <c r="E1904" t="s">
        <v>14</v>
      </c>
      <c r="F1904" t="s">
        <v>25</v>
      </c>
      <c r="G1904" t="s">
        <v>12</v>
      </c>
      <c r="H1904" t="s">
        <v>121</v>
      </c>
      <c r="I1904">
        <f t="shared" si="232"/>
        <v>1675</v>
      </c>
      <c r="J1904">
        <f t="shared" si="233"/>
        <v>8</v>
      </c>
      <c r="K1904" t="str">
        <f t="shared" si="234"/>
        <v>medium</v>
      </c>
      <c r="L1904" s="1">
        <f t="shared" si="235"/>
        <v>464363.71940298507</v>
      </c>
      <c r="M1904" cm="1">
        <f t="array" ref="M1904">SUM(COUNTIF(E1904:E5480,{"Petrol","Diesel","CNG","LPG","Electric"}))</f>
        <v>1675</v>
      </c>
      <c r="N1904">
        <f t="shared" si="236"/>
        <v>1675</v>
      </c>
      <c r="O1904" cm="1">
        <f t="array" ref="O1904">SUM(COUNTIF(F1904:F5480,{"Individual","Dealer","Trustmark Dealer"}))</f>
        <v>1675</v>
      </c>
      <c r="P1904">
        <f t="shared" si="237"/>
        <v>1140</v>
      </c>
      <c r="Q1904">
        <f t="shared" si="238"/>
        <v>0.60895522388059697</v>
      </c>
      <c r="R1904" s="16">
        <f t="shared" si="239"/>
        <v>1225101.5212349305</v>
      </c>
    </row>
    <row r="1905" spans="1:18" x14ac:dyDescent="0.3">
      <c r="A1905" t="s">
        <v>1140</v>
      </c>
      <c r="B1905">
        <v>2014</v>
      </c>
      <c r="C1905" s="1">
        <v>175000</v>
      </c>
      <c r="D1905">
        <v>40000</v>
      </c>
      <c r="E1905" t="s">
        <v>10</v>
      </c>
      <c r="F1905" t="s">
        <v>25</v>
      </c>
      <c r="G1905" t="s">
        <v>12</v>
      </c>
      <c r="H1905" t="s">
        <v>121</v>
      </c>
      <c r="I1905">
        <f t="shared" si="232"/>
        <v>1674</v>
      </c>
      <c r="J1905">
        <f t="shared" si="233"/>
        <v>12</v>
      </c>
      <c r="K1905" t="str">
        <f t="shared" si="234"/>
        <v>budget</v>
      </c>
      <c r="L1905" s="1">
        <f t="shared" si="235"/>
        <v>464222.95698924729</v>
      </c>
      <c r="M1905" cm="1">
        <f t="array" ref="M1905">SUM(COUNTIF(E1905:E5481,{"Petrol","Diesel","CNG","LPG","Electric"}))</f>
        <v>1674</v>
      </c>
      <c r="N1905">
        <f t="shared" si="236"/>
        <v>1674</v>
      </c>
      <c r="O1905" cm="1">
        <f t="array" ref="O1905">SUM(COUNTIF(F1905:F5481,{"Individual","Dealer","Trustmark Dealer"}))</f>
        <v>1674</v>
      </c>
      <c r="P1905">
        <f t="shared" si="237"/>
        <v>1140</v>
      </c>
      <c r="Q1905">
        <f t="shared" si="238"/>
        <v>0.60872162485065706</v>
      </c>
      <c r="R1905" s="16">
        <f t="shared" si="239"/>
        <v>1224968.7532296649</v>
      </c>
    </row>
    <row r="1906" spans="1:18" x14ac:dyDescent="0.3">
      <c r="A1906" t="s">
        <v>1141</v>
      </c>
      <c r="B1906">
        <v>2017</v>
      </c>
      <c r="C1906" s="1">
        <v>575000</v>
      </c>
      <c r="D1906">
        <v>80000</v>
      </c>
      <c r="E1906" t="s">
        <v>14</v>
      </c>
      <c r="F1906" t="s">
        <v>25</v>
      </c>
      <c r="G1906" t="s">
        <v>12</v>
      </c>
      <c r="H1906" t="s">
        <v>121</v>
      </c>
      <c r="I1906">
        <f t="shared" si="232"/>
        <v>1673</v>
      </c>
      <c r="J1906">
        <f t="shared" si="233"/>
        <v>9</v>
      </c>
      <c r="K1906" t="str">
        <f t="shared" si="234"/>
        <v>medium</v>
      </c>
      <c r="L1906" s="1">
        <f t="shared" si="235"/>
        <v>464395.83383144054</v>
      </c>
      <c r="M1906" cm="1">
        <f t="array" ref="M1906">SUM(COUNTIF(E1906:E5482,{"Petrol","Diesel","CNG","LPG","Electric"}))</f>
        <v>1673</v>
      </c>
      <c r="N1906">
        <f t="shared" si="236"/>
        <v>1673</v>
      </c>
      <c r="O1906" cm="1">
        <f t="array" ref="O1906">SUM(COUNTIF(F1906:F5482,{"Individual","Dealer","Trustmark Dealer"}))</f>
        <v>1673</v>
      </c>
      <c r="P1906">
        <f t="shared" si="237"/>
        <v>1139</v>
      </c>
      <c r="Q1906">
        <f t="shared" si="238"/>
        <v>0.60848774656306037</v>
      </c>
      <c r="R1906" s="16">
        <f t="shared" si="239"/>
        <v>1225177.8025974007</v>
      </c>
    </row>
    <row r="1907" spans="1:18" x14ac:dyDescent="0.3">
      <c r="A1907" t="s">
        <v>494</v>
      </c>
      <c r="B1907">
        <v>2016</v>
      </c>
      <c r="C1907" s="1">
        <v>380000</v>
      </c>
      <c r="D1907">
        <v>100000</v>
      </c>
      <c r="E1907" t="s">
        <v>14</v>
      </c>
      <c r="F1907" t="s">
        <v>25</v>
      </c>
      <c r="G1907" t="s">
        <v>12</v>
      </c>
      <c r="H1907" t="s">
        <v>126</v>
      </c>
      <c r="I1907">
        <f t="shared" si="232"/>
        <v>1672</v>
      </c>
      <c r="J1907">
        <f t="shared" si="233"/>
        <v>10</v>
      </c>
      <c r="K1907" t="str">
        <f t="shared" si="234"/>
        <v>budget</v>
      </c>
      <c r="L1907" s="1">
        <f t="shared" si="235"/>
        <v>464329.68301435409</v>
      </c>
      <c r="M1907" cm="1">
        <f t="array" ref="M1907">SUM(COUNTIF(E1907:E5483,{"Petrol","Diesel","CNG","LPG","Electric"}))</f>
        <v>1672</v>
      </c>
      <c r="N1907">
        <f t="shared" si="236"/>
        <v>1672</v>
      </c>
      <c r="O1907" cm="1">
        <f t="array" ref="O1907">SUM(COUNTIF(F1907:F5483,{"Individual","Dealer","Trustmark Dealer"}))</f>
        <v>1672</v>
      </c>
      <c r="P1907">
        <f t="shared" si="237"/>
        <v>1139</v>
      </c>
      <c r="Q1907">
        <f t="shared" si="238"/>
        <v>0.60825358851674638</v>
      </c>
      <c r="R1907" s="16">
        <f t="shared" si="239"/>
        <v>1225192.1271204245</v>
      </c>
    </row>
    <row r="1908" spans="1:18" x14ac:dyDescent="0.3">
      <c r="A1908" t="s">
        <v>762</v>
      </c>
      <c r="B1908">
        <v>2013</v>
      </c>
      <c r="C1908" s="1">
        <v>350000</v>
      </c>
      <c r="D1908">
        <v>151624</v>
      </c>
      <c r="E1908" t="s">
        <v>14</v>
      </c>
      <c r="F1908" t="s">
        <v>25</v>
      </c>
      <c r="G1908" t="s">
        <v>12</v>
      </c>
      <c r="H1908" t="s">
        <v>126</v>
      </c>
      <c r="I1908">
        <f t="shared" si="232"/>
        <v>1671</v>
      </c>
      <c r="J1908">
        <f t="shared" si="233"/>
        <v>13</v>
      </c>
      <c r="K1908" t="str">
        <f t="shared" si="234"/>
        <v>budget</v>
      </c>
      <c r="L1908" s="1">
        <f t="shared" si="235"/>
        <v>464380.14961101138</v>
      </c>
      <c r="M1908" cm="1">
        <f t="array" ref="M1908">SUM(COUNTIF(E1908:E5484,{"Petrol","Diesel","CNG","LPG","Electric"}))</f>
        <v>1671</v>
      </c>
      <c r="N1908">
        <f t="shared" si="236"/>
        <v>1671</v>
      </c>
      <c r="O1908" cm="1">
        <f t="array" ref="O1908">SUM(COUNTIF(F1908:F5484,{"Individual","Dealer","Trustmark Dealer"}))</f>
        <v>1671</v>
      </c>
      <c r="P1908">
        <f t="shared" si="237"/>
        <v>1139</v>
      </c>
      <c r="Q1908">
        <f t="shared" si="238"/>
        <v>0.60861759425493711</v>
      </c>
      <c r="R1908" s="16">
        <f t="shared" si="239"/>
        <v>1225436.7097887211</v>
      </c>
    </row>
    <row r="1909" spans="1:18" x14ac:dyDescent="0.3">
      <c r="A1909" t="s">
        <v>196</v>
      </c>
      <c r="B1909">
        <v>2012</v>
      </c>
      <c r="C1909" s="1">
        <v>450000</v>
      </c>
      <c r="D1909">
        <v>160000</v>
      </c>
      <c r="E1909" t="s">
        <v>14</v>
      </c>
      <c r="F1909" t="s">
        <v>25</v>
      </c>
      <c r="G1909" t="s">
        <v>12</v>
      </c>
      <c r="H1909" t="s">
        <v>121</v>
      </c>
      <c r="I1909">
        <f t="shared" si="232"/>
        <v>1670</v>
      </c>
      <c r="J1909">
        <f t="shared" si="233"/>
        <v>14</v>
      </c>
      <c r="K1909" t="str">
        <f t="shared" si="234"/>
        <v>budget</v>
      </c>
      <c r="L1909" s="1">
        <f t="shared" si="235"/>
        <v>464448.64071856288</v>
      </c>
      <c r="M1909" cm="1">
        <f t="array" ref="M1909">SUM(COUNTIF(E1909:E5485,{"Petrol","Diesel","CNG","LPG","Electric"}))</f>
        <v>1670</v>
      </c>
      <c r="N1909">
        <f t="shared" si="236"/>
        <v>1670</v>
      </c>
      <c r="O1909" cm="1">
        <f t="array" ref="O1909">SUM(COUNTIF(F1909:F5485,{"Individual","Dealer","Trustmark Dealer"}))</f>
        <v>1670</v>
      </c>
      <c r="P1909">
        <f t="shared" si="237"/>
        <v>1138</v>
      </c>
      <c r="Q1909">
        <f t="shared" si="238"/>
        <v>0.60898203592814371</v>
      </c>
      <c r="R1909" s="16">
        <f t="shared" si="239"/>
        <v>1225717.3316595431</v>
      </c>
    </row>
    <row r="1910" spans="1:18" x14ac:dyDescent="0.3">
      <c r="A1910" t="s">
        <v>1142</v>
      </c>
      <c r="B1910">
        <v>2005</v>
      </c>
      <c r="C1910" s="1">
        <v>130000</v>
      </c>
      <c r="D1910">
        <v>110000</v>
      </c>
      <c r="E1910" t="s">
        <v>22</v>
      </c>
      <c r="F1910" t="s">
        <v>25</v>
      </c>
      <c r="G1910" t="s">
        <v>12</v>
      </c>
      <c r="H1910" t="s">
        <v>126</v>
      </c>
      <c r="I1910">
        <f t="shared" si="232"/>
        <v>1669</v>
      </c>
      <c r="J1910">
        <f t="shared" si="233"/>
        <v>21</v>
      </c>
      <c r="K1910" t="str">
        <f t="shared" si="234"/>
        <v>budget</v>
      </c>
      <c r="L1910" s="1">
        <f t="shared" si="235"/>
        <v>464457.29778310366</v>
      </c>
      <c r="M1910" cm="1">
        <f t="array" ref="M1910">SUM(COUNTIF(E1910:E5486,{"Petrol","Diesel","CNG","LPG","Electric"}))</f>
        <v>1669</v>
      </c>
      <c r="N1910">
        <f t="shared" si="236"/>
        <v>1669</v>
      </c>
      <c r="O1910" cm="1">
        <f t="array" ref="O1910">SUM(COUNTIF(F1910:F5486,{"Individual","Dealer","Trustmark Dealer"}))</f>
        <v>1669</v>
      </c>
      <c r="P1910">
        <f t="shared" si="237"/>
        <v>1137</v>
      </c>
      <c r="Q1910">
        <f t="shared" si="238"/>
        <v>0.60874775314559615</v>
      </c>
      <c r="R1910" s="16">
        <f t="shared" si="239"/>
        <v>1225880.2745288759</v>
      </c>
    </row>
    <row r="1911" spans="1:18" x14ac:dyDescent="0.3">
      <c r="A1911" t="s">
        <v>267</v>
      </c>
      <c r="B1911">
        <v>2015</v>
      </c>
      <c r="C1911" s="1">
        <v>320000</v>
      </c>
      <c r="D1911">
        <v>74820</v>
      </c>
      <c r="E1911" t="s">
        <v>14</v>
      </c>
      <c r="F1911" t="s">
        <v>25</v>
      </c>
      <c r="G1911" t="s">
        <v>12</v>
      </c>
      <c r="H1911" t="s">
        <v>121</v>
      </c>
      <c r="I1911">
        <f t="shared" si="232"/>
        <v>1668</v>
      </c>
      <c r="J1911">
        <f t="shared" si="233"/>
        <v>11</v>
      </c>
      <c r="K1911" t="str">
        <f t="shared" si="234"/>
        <v>budget</v>
      </c>
      <c r="L1911" s="1">
        <f t="shared" si="235"/>
        <v>464657.81175059953</v>
      </c>
      <c r="M1911" cm="1">
        <f t="array" ref="M1911">SUM(COUNTIF(E1911:E5487,{"Petrol","Diesel","CNG","LPG","Electric"}))</f>
        <v>1668</v>
      </c>
      <c r="N1911">
        <f t="shared" si="236"/>
        <v>1668</v>
      </c>
      <c r="O1911" cm="1">
        <f t="array" ref="O1911">SUM(COUNTIF(F1911:F5487,{"Individual","Dealer","Trustmark Dealer"}))</f>
        <v>1668</v>
      </c>
      <c r="P1911">
        <f t="shared" si="237"/>
        <v>1136</v>
      </c>
      <c r="Q1911">
        <f t="shared" si="238"/>
        <v>0.60911270983213428</v>
      </c>
      <c r="R1911" s="16">
        <f t="shared" si="239"/>
        <v>1233834.8178189192</v>
      </c>
    </row>
    <row r="1912" spans="1:18" x14ac:dyDescent="0.3">
      <c r="A1912" t="s">
        <v>300</v>
      </c>
      <c r="B1912">
        <v>2014</v>
      </c>
      <c r="C1912" s="1">
        <v>550000</v>
      </c>
      <c r="D1912">
        <v>82000</v>
      </c>
      <c r="E1912" t="s">
        <v>14</v>
      </c>
      <c r="F1912" t="s">
        <v>25</v>
      </c>
      <c r="G1912" t="s">
        <v>12</v>
      </c>
      <c r="H1912" t="s">
        <v>121</v>
      </c>
      <c r="I1912">
        <f t="shared" si="232"/>
        <v>1667</v>
      </c>
      <c r="J1912">
        <f t="shared" si="233"/>
        <v>12</v>
      </c>
      <c r="K1912" t="str">
        <f t="shared" si="234"/>
        <v>medium</v>
      </c>
      <c r="L1912" s="1">
        <f t="shared" si="235"/>
        <v>464744.58908218355</v>
      </c>
      <c r="M1912" cm="1">
        <f t="array" ref="M1912">SUM(COUNTIF(E1912:E5488,{"Petrol","Diesel","CNG","LPG","Electric"}))</f>
        <v>1667</v>
      </c>
      <c r="N1912">
        <f t="shared" si="236"/>
        <v>1667</v>
      </c>
      <c r="O1912" cm="1">
        <f t="array" ref="O1912">SUM(COUNTIF(F1912:F5488,{"Individual","Dealer","Trustmark Dealer"}))</f>
        <v>1667</v>
      </c>
      <c r="P1912">
        <f t="shared" si="237"/>
        <v>1135</v>
      </c>
      <c r="Q1912">
        <f t="shared" si="238"/>
        <v>0.60887822435512895</v>
      </c>
      <c r="R1912" s="16">
        <f t="shared" si="239"/>
        <v>1234152.1752448145</v>
      </c>
    </row>
    <row r="1913" spans="1:18" x14ac:dyDescent="0.3">
      <c r="A1913" t="s">
        <v>159</v>
      </c>
      <c r="B1913">
        <v>2015</v>
      </c>
      <c r="C1913" s="1">
        <v>370000</v>
      </c>
      <c r="D1913">
        <v>50000</v>
      </c>
      <c r="E1913" t="s">
        <v>10</v>
      </c>
      <c r="F1913" t="s">
        <v>25</v>
      </c>
      <c r="G1913" t="s">
        <v>12</v>
      </c>
      <c r="H1913" t="s">
        <v>126</v>
      </c>
      <c r="I1913">
        <f t="shared" si="232"/>
        <v>1666</v>
      </c>
      <c r="J1913">
        <f t="shared" si="233"/>
        <v>11</v>
      </c>
      <c r="K1913" t="str">
        <f t="shared" si="234"/>
        <v>budget</v>
      </c>
      <c r="L1913" s="1">
        <f t="shared" si="235"/>
        <v>464693.41536614648</v>
      </c>
      <c r="M1913" cm="1">
        <f t="array" ref="M1913">SUM(COUNTIF(E1913:E5489,{"Petrol","Diesel","CNG","LPG","Electric"}))</f>
        <v>1666</v>
      </c>
      <c r="N1913">
        <f t="shared" si="236"/>
        <v>1666</v>
      </c>
      <c r="O1913" cm="1">
        <f t="array" ref="O1913">SUM(COUNTIF(F1913:F5489,{"Individual","Dealer","Trustmark Dealer"}))</f>
        <v>1666</v>
      </c>
      <c r="P1913">
        <f t="shared" si="237"/>
        <v>1134</v>
      </c>
      <c r="Q1913">
        <f t="shared" si="238"/>
        <v>0.60864345738295322</v>
      </c>
      <c r="R1913" s="16">
        <f t="shared" si="239"/>
        <v>1234197.4504819219</v>
      </c>
    </row>
    <row r="1914" spans="1:18" x14ac:dyDescent="0.3">
      <c r="A1914" t="s">
        <v>266</v>
      </c>
      <c r="B1914">
        <v>2010</v>
      </c>
      <c r="C1914" s="1">
        <v>114999</v>
      </c>
      <c r="D1914">
        <v>70000</v>
      </c>
      <c r="E1914" t="s">
        <v>10</v>
      </c>
      <c r="F1914" t="s">
        <v>25</v>
      </c>
      <c r="G1914" t="s">
        <v>12</v>
      </c>
      <c r="H1914" t="s">
        <v>126</v>
      </c>
      <c r="I1914">
        <f t="shared" si="232"/>
        <v>1665</v>
      </c>
      <c r="J1914">
        <f t="shared" si="233"/>
        <v>16</v>
      </c>
      <c r="K1914" t="str">
        <f t="shared" si="234"/>
        <v>budget</v>
      </c>
      <c r="L1914" s="1">
        <f t="shared" si="235"/>
        <v>464750.28828828828</v>
      </c>
      <c r="M1914" cm="1">
        <f t="array" ref="M1914">SUM(COUNTIF(E1914:E5490,{"Petrol","Diesel","CNG","LPG","Electric"}))</f>
        <v>1665</v>
      </c>
      <c r="N1914">
        <f t="shared" si="236"/>
        <v>1665</v>
      </c>
      <c r="O1914" cm="1">
        <f t="array" ref="O1914">SUM(COUNTIF(F1914:F5490,{"Individual","Dealer","Trustmark Dealer"}))</f>
        <v>1665</v>
      </c>
      <c r="P1914">
        <f t="shared" si="237"/>
        <v>1133</v>
      </c>
      <c r="Q1914">
        <f t="shared" si="238"/>
        <v>0.60900900900900901</v>
      </c>
      <c r="R1914" s="16">
        <f t="shared" si="239"/>
        <v>1234160.8156308895</v>
      </c>
    </row>
    <row r="1915" spans="1:18" x14ac:dyDescent="0.3">
      <c r="A1915" t="s">
        <v>1143</v>
      </c>
      <c r="B1915">
        <v>2020</v>
      </c>
      <c r="C1915" s="1">
        <v>1100000</v>
      </c>
      <c r="D1915">
        <v>1000</v>
      </c>
      <c r="E1915" t="s">
        <v>10</v>
      </c>
      <c r="F1915" t="s">
        <v>25</v>
      </c>
      <c r="G1915" t="s">
        <v>12</v>
      </c>
      <c r="H1915" t="s">
        <v>121</v>
      </c>
      <c r="I1915">
        <f t="shared" si="232"/>
        <v>1664</v>
      </c>
      <c r="J1915">
        <f t="shared" si="233"/>
        <v>6</v>
      </c>
      <c r="K1915" t="str">
        <f t="shared" si="234"/>
        <v>premimum</v>
      </c>
      <c r="L1915" s="1">
        <f t="shared" si="235"/>
        <v>464960.47536057694</v>
      </c>
      <c r="M1915" cm="1">
        <f t="array" ref="M1915">SUM(COUNTIF(E1915:E5491,{"Petrol","Diesel","CNG","LPG","Electric"}))</f>
        <v>1664</v>
      </c>
      <c r="N1915">
        <f t="shared" si="236"/>
        <v>1664</v>
      </c>
      <c r="O1915" cm="1">
        <f t="array" ref="O1915">SUM(COUNTIF(F1915:F5491,{"Individual","Dealer","Trustmark Dealer"}))</f>
        <v>1664</v>
      </c>
      <c r="P1915">
        <f t="shared" si="237"/>
        <v>1132</v>
      </c>
      <c r="Q1915">
        <f t="shared" si="238"/>
        <v>0.609375</v>
      </c>
      <c r="R1915" s="16">
        <f t="shared" si="239"/>
        <v>1234446.4661531795</v>
      </c>
    </row>
    <row r="1916" spans="1:18" x14ac:dyDescent="0.3">
      <c r="A1916" t="s">
        <v>1144</v>
      </c>
      <c r="B1916">
        <v>2006</v>
      </c>
      <c r="C1916" s="1">
        <v>170000</v>
      </c>
      <c r="D1916">
        <v>170000</v>
      </c>
      <c r="E1916" t="s">
        <v>14</v>
      </c>
      <c r="F1916" t="s">
        <v>25</v>
      </c>
      <c r="G1916" t="s">
        <v>12</v>
      </c>
      <c r="H1916" t="s">
        <v>121</v>
      </c>
      <c r="I1916">
        <f t="shared" si="232"/>
        <v>1663</v>
      </c>
      <c r="J1916">
        <f t="shared" si="233"/>
        <v>20</v>
      </c>
      <c r="K1916" t="str">
        <f t="shared" si="234"/>
        <v>budget</v>
      </c>
      <c r="L1916" s="1">
        <f t="shared" si="235"/>
        <v>464578.61154539988</v>
      </c>
      <c r="M1916" cm="1">
        <f t="array" ref="M1916">SUM(COUNTIF(E1916:E5492,{"Petrol","Diesel","CNG","LPG","Electric"}))</f>
        <v>1663</v>
      </c>
      <c r="N1916">
        <f t="shared" si="236"/>
        <v>1663</v>
      </c>
      <c r="O1916" cm="1">
        <f t="array" ref="O1916">SUM(COUNTIF(F1916:F5492,{"Individual","Dealer","Trustmark Dealer"}))</f>
        <v>1663</v>
      </c>
      <c r="P1916">
        <f t="shared" si="237"/>
        <v>1132</v>
      </c>
      <c r="Q1916">
        <f t="shared" si="238"/>
        <v>0.60914010823812392</v>
      </c>
      <c r="R1916" s="16">
        <f t="shared" si="239"/>
        <v>1233486.0031324879</v>
      </c>
    </row>
    <row r="1917" spans="1:18" x14ac:dyDescent="0.3">
      <c r="A1917" t="s">
        <v>1145</v>
      </c>
      <c r="B1917">
        <v>2008</v>
      </c>
      <c r="C1917" s="1">
        <v>80000</v>
      </c>
      <c r="D1917">
        <v>150000</v>
      </c>
      <c r="E1917" t="s">
        <v>14</v>
      </c>
      <c r="F1917" t="s">
        <v>25</v>
      </c>
      <c r="G1917" t="s">
        <v>12</v>
      </c>
      <c r="H1917" t="s">
        <v>154</v>
      </c>
      <c r="I1917">
        <f t="shared" si="232"/>
        <v>1662</v>
      </c>
      <c r="J1917">
        <f t="shared" si="233"/>
        <v>18</v>
      </c>
      <c r="K1917" t="str">
        <f t="shared" si="234"/>
        <v>budget</v>
      </c>
      <c r="L1917" s="1">
        <f t="shared" si="235"/>
        <v>464755.85499398317</v>
      </c>
      <c r="M1917" cm="1">
        <f t="array" ref="M1917">SUM(COUNTIF(E1917:E5493,{"Petrol","Diesel","CNG","LPG","Electric"}))</f>
        <v>1662</v>
      </c>
      <c r="N1917">
        <f t="shared" si="236"/>
        <v>1662</v>
      </c>
      <c r="O1917" cm="1">
        <f t="array" ref="O1917">SUM(COUNTIF(F1917:F5493,{"Individual","Dealer","Trustmark Dealer"}))</f>
        <v>1662</v>
      </c>
      <c r="P1917">
        <f t="shared" si="237"/>
        <v>1131</v>
      </c>
      <c r="Q1917">
        <f t="shared" si="238"/>
        <v>0.60890493381468114</v>
      </c>
      <c r="R1917" s="16">
        <f t="shared" si="239"/>
        <v>1233982.6923250277</v>
      </c>
    </row>
    <row r="1918" spans="1:18" x14ac:dyDescent="0.3">
      <c r="A1918" t="s">
        <v>182</v>
      </c>
      <c r="B1918">
        <v>2019</v>
      </c>
      <c r="C1918" s="1">
        <v>950000</v>
      </c>
      <c r="D1918">
        <v>17000</v>
      </c>
      <c r="E1918" t="s">
        <v>14</v>
      </c>
      <c r="F1918" t="s">
        <v>25</v>
      </c>
      <c r="G1918" t="s">
        <v>12</v>
      </c>
      <c r="H1918" t="s">
        <v>121</v>
      </c>
      <c r="I1918">
        <f t="shared" si="232"/>
        <v>1661</v>
      </c>
      <c r="J1918">
        <f t="shared" si="233"/>
        <v>7</v>
      </c>
      <c r="K1918" t="str">
        <f t="shared" si="234"/>
        <v>medium</v>
      </c>
      <c r="L1918" s="1">
        <f t="shared" si="235"/>
        <v>464987.49608669477</v>
      </c>
      <c r="M1918" cm="1">
        <f t="array" ref="M1918">SUM(COUNTIF(E1918:E5494,{"Petrol","Diesel","CNG","LPG","Electric"}))</f>
        <v>1661</v>
      </c>
      <c r="N1918">
        <f t="shared" si="236"/>
        <v>1661</v>
      </c>
      <c r="O1918" cm="1">
        <f t="array" ref="O1918">SUM(COUNTIF(F1918:F5494,{"Individual","Dealer","Trustmark Dealer"}))</f>
        <v>1661</v>
      </c>
      <c r="P1918">
        <f t="shared" si="237"/>
        <v>1130</v>
      </c>
      <c r="Q1918">
        <f t="shared" si="238"/>
        <v>0.60927152317880795</v>
      </c>
      <c r="R1918" s="16">
        <f t="shared" si="239"/>
        <v>1234587.5781624964</v>
      </c>
    </row>
    <row r="1919" spans="1:18" x14ac:dyDescent="0.3">
      <c r="A1919" t="s">
        <v>219</v>
      </c>
      <c r="B1919">
        <v>2014</v>
      </c>
      <c r="C1919" s="1">
        <v>425000</v>
      </c>
      <c r="D1919">
        <v>150000</v>
      </c>
      <c r="E1919" t="s">
        <v>14</v>
      </c>
      <c r="F1919" t="s">
        <v>25</v>
      </c>
      <c r="G1919" t="s">
        <v>12</v>
      </c>
      <c r="H1919" t="s">
        <v>121</v>
      </c>
      <c r="I1919">
        <f t="shared" si="232"/>
        <v>1660</v>
      </c>
      <c r="J1919">
        <f t="shared" si="233"/>
        <v>12</v>
      </c>
      <c r="K1919" t="str">
        <f t="shared" si="234"/>
        <v>budget</v>
      </c>
      <c r="L1919" s="1">
        <f t="shared" si="235"/>
        <v>464695.31987951807</v>
      </c>
      <c r="M1919" cm="1">
        <f t="array" ref="M1919">SUM(COUNTIF(E1919:E5495,{"Petrol","Diesel","CNG","LPG","Electric"}))</f>
        <v>1660</v>
      </c>
      <c r="N1919">
        <f t="shared" si="236"/>
        <v>1660</v>
      </c>
      <c r="O1919" cm="1">
        <f t="array" ref="O1919">SUM(COUNTIF(F1919:F5495,{"Individual","Dealer","Trustmark Dealer"}))</f>
        <v>1660</v>
      </c>
      <c r="P1919">
        <f t="shared" si="237"/>
        <v>1130</v>
      </c>
      <c r="Q1919">
        <f t="shared" si="238"/>
        <v>0.60903614457831323</v>
      </c>
      <c r="R1919" s="16">
        <f t="shared" si="239"/>
        <v>1234158.1899186256</v>
      </c>
    </row>
    <row r="1920" spans="1:18" x14ac:dyDescent="0.3">
      <c r="A1920" t="s">
        <v>860</v>
      </c>
      <c r="B1920">
        <v>2015</v>
      </c>
      <c r="C1920" s="1">
        <v>500000</v>
      </c>
      <c r="D1920">
        <v>80000</v>
      </c>
      <c r="E1920" t="s">
        <v>14</v>
      </c>
      <c r="F1920" t="s">
        <v>25</v>
      </c>
      <c r="G1920" t="s">
        <v>12</v>
      </c>
      <c r="H1920" t="s">
        <v>121</v>
      </c>
      <c r="I1920">
        <f t="shared" si="232"/>
        <v>1659</v>
      </c>
      <c r="J1920">
        <f t="shared" si="233"/>
        <v>11</v>
      </c>
      <c r="K1920" t="str">
        <f t="shared" si="234"/>
        <v>budget</v>
      </c>
      <c r="L1920" s="1">
        <f t="shared" si="235"/>
        <v>464719.24713682942</v>
      </c>
      <c r="M1920" cm="1">
        <f t="array" ref="M1920">SUM(COUNTIF(E1920:E5496,{"Petrol","Diesel","CNG","LPG","Electric"}))</f>
        <v>1659</v>
      </c>
      <c r="N1920">
        <f t="shared" si="236"/>
        <v>1659</v>
      </c>
      <c r="O1920" cm="1">
        <f t="array" ref="O1920">SUM(COUNTIF(F1920:F5496,{"Individual","Dealer","Trustmark Dealer"}))</f>
        <v>1659</v>
      </c>
      <c r="P1920">
        <f t="shared" si="237"/>
        <v>1129</v>
      </c>
      <c r="Q1920">
        <f t="shared" si="238"/>
        <v>0.60880048221820371</v>
      </c>
      <c r="R1920" s="16">
        <f t="shared" si="239"/>
        <v>1234353.5230377016</v>
      </c>
    </row>
    <row r="1921" spans="1:18" x14ac:dyDescent="0.3">
      <c r="A1921" t="s">
        <v>678</v>
      </c>
      <c r="B1921">
        <v>2005</v>
      </c>
      <c r="C1921" s="1">
        <v>70000</v>
      </c>
      <c r="D1921">
        <v>170000</v>
      </c>
      <c r="E1921" t="s">
        <v>10</v>
      </c>
      <c r="F1921" t="s">
        <v>25</v>
      </c>
      <c r="G1921" t="s">
        <v>12</v>
      </c>
      <c r="H1921" t="s">
        <v>154</v>
      </c>
      <c r="I1921">
        <f t="shared" si="232"/>
        <v>1658</v>
      </c>
      <c r="J1921">
        <f t="shared" si="233"/>
        <v>21</v>
      </c>
      <c r="K1921" t="str">
        <f t="shared" si="234"/>
        <v>budget</v>
      </c>
      <c r="L1921" s="1">
        <f t="shared" si="235"/>
        <v>464697.96803377563</v>
      </c>
      <c r="M1921" cm="1">
        <f t="array" ref="M1921">SUM(COUNTIF(E1921:E5497,{"Petrol","Diesel","CNG","LPG","Electric"}))</f>
        <v>1658</v>
      </c>
      <c r="N1921">
        <f t="shared" si="236"/>
        <v>1658</v>
      </c>
      <c r="O1921" cm="1">
        <f t="array" ref="O1921">SUM(COUNTIF(F1921:F5497,{"Individual","Dealer","Trustmark Dealer"}))</f>
        <v>1658</v>
      </c>
      <c r="P1921">
        <f t="shared" si="237"/>
        <v>1128</v>
      </c>
      <c r="Q1921">
        <f t="shared" si="238"/>
        <v>0.6085645355850422</v>
      </c>
      <c r="R1921" s="16">
        <f t="shared" si="239"/>
        <v>1234459.8235389234</v>
      </c>
    </row>
    <row r="1922" spans="1:18" x14ac:dyDescent="0.3">
      <c r="A1922" t="s">
        <v>770</v>
      </c>
      <c r="B1922">
        <v>2013</v>
      </c>
      <c r="C1922" s="1">
        <v>349000</v>
      </c>
      <c r="D1922">
        <v>120000</v>
      </c>
      <c r="E1922" t="s">
        <v>14</v>
      </c>
      <c r="F1922" t="s">
        <v>25</v>
      </c>
      <c r="G1922" t="s">
        <v>12</v>
      </c>
      <c r="H1922" t="s">
        <v>121</v>
      </c>
      <c r="I1922">
        <f t="shared" ref="I1922:I1985" si="240">COUNTA(A1922:A5498)</f>
        <v>1657</v>
      </c>
      <c r="J1922">
        <f t="shared" ref="J1922:J1985" si="241">2026-B1922</f>
        <v>13</v>
      </c>
      <c r="K1922" t="str">
        <f t="shared" ref="K1922:K1985" si="242">IF(C1922&lt;=500000,"budget",IF(C1922&lt;=1000000,"medium","premimum"))</f>
        <v>budget</v>
      </c>
      <c r="L1922" s="1">
        <f t="shared" ref="L1922:L1985" si="243">AVERAGE(C1922:C5498)</f>
        <v>464936.16837658419</v>
      </c>
      <c r="M1922" cm="1">
        <f t="array" ref="M1922">SUM(COUNTIF(E1922:E5498,{"Petrol","Diesel","CNG","LPG","Electric"}))</f>
        <v>1657</v>
      </c>
      <c r="N1922">
        <f t="shared" ref="N1922:N1985" si="244">COUNTIF(G1922:G5498,"Automatic")
 +COUNTIF(G1922:G5498,"Manual")</f>
        <v>1657</v>
      </c>
      <c r="O1922" cm="1">
        <f t="array" ref="O1922">SUM(COUNTIF(F1922:F5498,{"Individual","Dealer","Trustmark Dealer"}))</f>
        <v>1657</v>
      </c>
      <c r="P1922">
        <f t="shared" ref="P1922:P1985" si="245">COUNTIF(J1922:J5498,"&gt;10")</f>
        <v>1127</v>
      </c>
      <c r="Q1922">
        <f t="shared" ref="Q1922:Q1985" si="246">COUNTIF(H1922:H5498,"First Owner")/COUNTA(H1922:H5498)</f>
        <v>0.60893180446590223</v>
      </c>
      <c r="R1922" s="16">
        <f t="shared" ref="R1922:R1985" si="247">AVERAGEIF(E1922:E5498,"Petrol",C1922:C5498) + AVERAGEIF(E1922:E5498,"Diesel",C1922:C5498) + AVERAGEIF(E1922:E5498,"CNG",C1922:C5498)</f>
        <v>1234802.3758210945</v>
      </c>
    </row>
    <row r="1923" spans="1:18" x14ac:dyDescent="0.3">
      <c r="A1923" t="s">
        <v>289</v>
      </c>
      <c r="B1923">
        <v>2012</v>
      </c>
      <c r="C1923" s="1">
        <v>330000</v>
      </c>
      <c r="D1923">
        <v>90000</v>
      </c>
      <c r="E1923" t="s">
        <v>10</v>
      </c>
      <c r="F1923" t="s">
        <v>25</v>
      </c>
      <c r="G1923" t="s">
        <v>12</v>
      </c>
      <c r="H1923" t="s">
        <v>154</v>
      </c>
      <c r="I1923">
        <f t="shared" si="240"/>
        <v>1656</v>
      </c>
      <c r="J1923">
        <f t="shared" si="241"/>
        <v>14</v>
      </c>
      <c r="K1923" t="str">
        <f t="shared" si="242"/>
        <v>budget</v>
      </c>
      <c r="L1923" s="1">
        <f t="shared" si="243"/>
        <v>465006.1781400966</v>
      </c>
      <c r="M1923" cm="1">
        <f t="array" ref="M1923">SUM(COUNTIF(E1923:E5499,{"Petrol","Diesel","CNG","LPG","Electric"}))</f>
        <v>1656</v>
      </c>
      <c r="N1923">
        <f t="shared" si="244"/>
        <v>1656</v>
      </c>
      <c r="O1923" cm="1">
        <f t="array" ref="O1923">SUM(COUNTIF(F1923:F5499,{"Individual","Dealer","Trustmark Dealer"}))</f>
        <v>1656</v>
      </c>
      <c r="P1923">
        <f t="shared" si="245"/>
        <v>1126</v>
      </c>
      <c r="Q1923">
        <f t="shared" si="246"/>
        <v>0.60869565217391308</v>
      </c>
      <c r="R1923" s="16">
        <f t="shared" si="247"/>
        <v>1235089.3365385677</v>
      </c>
    </row>
    <row r="1924" spans="1:18" x14ac:dyDescent="0.3">
      <c r="A1924" t="s">
        <v>161</v>
      </c>
      <c r="B1924">
        <v>2010</v>
      </c>
      <c r="C1924" s="1">
        <v>120000</v>
      </c>
      <c r="D1924">
        <v>90000</v>
      </c>
      <c r="E1924" t="s">
        <v>10</v>
      </c>
      <c r="F1924" t="s">
        <v>25</v>
      </c>
      <c r="G1924" t="s">
        <v>12</v>
      </c>
      <c r="H1924" t="s">
        <v>154</v>
      </c>
      <c r="I1924">
        <f t="shared" si="240"/>
        <v>1655</v>
      </c>
      <c r="J1924">
        <f t="shared" si="241"/>
        <v>16</v>
      </c>
      <c r="K1924" t="str">
        <f t="shared" si="242"/>
        <v>budget</v>
      </c>
      <c r="L1924" s="1">
        <f t="shared" si="243"/>
        <v>465087.75287009066</v>
      </c>
      <c r="M1924" cm="1">
        <f t="array" ref="M1924">SUM(COUNTIF(E1924:E5500,{"Petrol","Diesel","CNG","LPG","Electric"}))</f>
        <v>1655</v>
      </c>
      <c r="N1924">
        <f t="shared" si="244"/>
        <v>1655</v>
      </c>
      <c r="O1924" cm="1">
        <f t="array" ref="O1924">SUM(COUNTIF(F1924:F5500,{"Individual","Dealer","Trustmark Dealer"}))</f>
        <v>1655</v>
      </c>
      <c r="P1924">
        <f t="shared" si="245"/>
        <v>1125</v>
      </c>
      <c r="Q1924">
        <f t="shared" si="246"/>
        <v>0.60906344410876134</v>
      </c>
      <c r="R1924" s="16">
        <f t="shared" si="247"/>
        <v>1235102.809004196</v>
      </c>
    </row>
    <row r="1925" spans="1:18" x14ac:dyDescent="0.3">
      <c r="A1925" t="s">
        <v>348</v>
      </c>
      <c r="B1925">
        <v>2013</v>
      </c>
      <c r="C1925" s="1">
        <v>430000</v>
      </c>
      <c r="D1925">
        <v>100000</v>
      </c>
      <c r="E1925" t="s">
        <v>14</v>
      </c>
      <c r="F1925" t="s">
        <v>25</v>
      </c>
      <c r="G1925" t="s">
        <v>12</v>
      </c>
      <c r="H1925" t="s">
        <v>126</v>
      </c>
      <c r="I1925">
        <f t="shared" si="240"/>
        <v>1654</v>
      </c>
      <c r="J1925">
        <f t="shared" si="241"/>
        <v>13</v>
      </c>
      <c r="K1925" t="str">
        <f t="shared" si="242"/>
        <v>budget</v>
      </c>
      <c r="L1925" s="1">
        <f t="shared" si="243"/>
        <v>465296.39117291413</v>
      </c>
      <c r="M1925" cm="1">
        <f t="array" ref="M1925">SUM(COUNTIF(E1925:E5501,{"Petrol","Diesel","CNG","LPG","Electric"}))</f>
        <v>1654</v>
      </c>
      <c r="N1925">
        <f t="shared" si="244"/>
        <v>1654</v>
      </c>
      <c r="O1925" cm="1">
        <f t="array" ref="O1925">SUM(COUNTIF(F1925:F5501,{"Individual","Dealer","Trustmark Dealer"}))</f>
        <v>1654</v>
      </c>
      <c r="P1925">
        <f t="shared" si="245"/>
        <v>1124</v>
      </c>
      <c r="Q1925">
        <f t="shared" si="246"/>
        <v>0.60943168077388155</v>
      </c>
      <c r="R1925" s="16">
        <f t="shared" si="247"/>
        <v>1235383.1517937521</v>
      </c>
    </row>
    <row r="1926" spans="1:18" x14ac:dyDescent="0.3">
      <c r="A1926" t="s">
        <v>267</v>
      </c>
      <c r="B1926">
        <v>2014</v>
      </c>
      <c r="C1926" s="1">
        <v>390000</v>
      </c>
      <c r="D1926">
        <v>90000</v>
      </c>
      <c r="E1926" t="s">
        <v>14</v>
      </c>
      <c r="F1926" t="s">
        <v>25</v>
      </c>
      <c r="G1926" t="s">
        <v>12</v>
      </c>
      <c r="H1926" t="s">
        <v>121</v>
      </c>
      <c r="I1926">
        <f t="shared" si="240"/>
        <v>1653</v>
      </c>
      <c r="J1926">
        <f t="shared" si="241"/>
        <v>12</v>
      </c>
      <c r="K1926" t="str">
        <f t="shared" si="242"/>
        <v>budget</v>
      </c>
      <c r="L1926" s="1">
        <f t="shared" si="243"/>
        <v>465317.74410163338</v>
      </c>
      <c r="M1926" cm="1">
        <f t="array" ref="M1926">SUM(COUNTIF(E1926:E5502,{"Petrol","Diesel","CNG","LPG","Electric"}))</f>
        <v>1653</v>
      </c>
      <c r="N1926">
        <f t="shared" si="244"/>
        <v>1653</v>
      </c>
      <c r="O1926" cm="1">
        <f t="array" ref="O1926">SUM(COUNTIF(F1926:F5502,{"Individual","Dealer","Trustmark Dealer"}))</f>
        <v>1653</v>
      </c>
      <c r="P1926">
        <f t="shared" si="245"/>
        <v>1123</v>
      </c>
      <c r="Q1926">
        <f t="shared" si="246"/>
        <v>0.6098003629764065</v>
      </c>
      <c r="R1926" s="16">
        <f t="shared" si="247"/>
        <v>1235573.9090679656</v>
      </c>
    </row>
    <row r="1927" spans="1:18" x14ac:dyDescent="0.3">
      <c r="A1927" t="s">
        <v>1146</v>
      </c>
      <c r="B1927">
        <v>2012</v>
      </c>
      <c r="C1927" s="1">
        <v>225000</v>
      </c>
      <c r="D1927">
        <v>129000</v>
      </c>
      <c r="E1927" t="s">
        <v>14</v>
      </c>
      <c r="F1927" t="s">
        <v>25</v>
      </c>
      <c r="G1927" t="s">
        <v>12</v>
      </c>
      <c r="H1927" t="s">
        <v>121</v>
      </c>
      <c r="I1927">
        <f t="shared" si="240"/>
        <v>1652</v>
      </c>
      <c r="J1927">
        <f t="shared" si="241"/>
        <v>14</v>
      </c>
      <c r="K1927" t="str">
        <f t="shared" si="242"/>
        <v>budget</v>
      </c>
      <c r="L1927" s="1">
        <f t="shared" si="243"/>
        <v>465363.33595641644</v>
      </c>
      <c r="M1927" cm="1">
        <f t="array" ref="M1927">SUM(COUNTIF(E1927:E5503,{"Petrol","Diesel","CNG","LPG","Electric"}))</f>
        <v>1652</v>
      </c>
      <c r="N1927">
        <f t="shared" si="244"/>
        <v>1652</v>
      </c>
      <c r="O1927" cm="1">
        <f t="array" ref="O1927">SUM(COUNTIF(F1927:F5503,{"Individual","Dealer","Trustmark Dealer"}))</f>
        <v>1652</v>
      </c>
      <c r="P1927">
        <f t="shared" si="245"/>
        <v>1122</v>
      </c>
      <c r="Q1927">
        <f t="shared" si="246"/>
        <v>0.60956416464891039</v>
      </c>
      <c r="R1927" s="16">
        <f t="shared" si="247"/>
        <v>1235813.0274374469</v>
      </c>
    </row>
    <row r="1928" spans="1:18" x14ac:dyDescent="0.3">
      <c r="A1928" t="s">
        <v>356</v>
      </c>
      <c r="B1928">
        <v>2010</v>
      </c>
      <c r="C1928" s="1">
        <v>350000</v>
      </c>
      <c r="D1928">
        <v>186000</v>
      </c>
      <c r="E1928" t="s">
        <v>14</v>
      </c>
      <c r="F1928" t="s">
        <v>25</v>
      </c>
      <c r="G1928" t="s">
        <v>19</v>
      </c>
      <c r="H1928" t="s">
        <v>126</v>
      </c>
      <c r="I1928">
        <f t="shared" si="240"/>
        <v>1651</v>
      </c>
      <c r="J1928">
        <f t="shared" si="241"/>
        <v>16</v>
      </c>
      <c r="K1928" t="str">
        <f t="shared" si="242"/>
        <v>budget</v>
      </c>
      <c r="L1928" s="1">
        <f t="shared" si="243"/>
        <v>465508.92247122957</v>
      </c>
      <c r="M1928" cm="1">
        <f t="array" ref="M1928">SUM(COUNTIF(E1928:E5504,{"Petrol","Diesel","CNG","LPG","Electric"}))</f>
        <v>1651</v>
      </c>
      <c r="N1928">
        <f t="shared" si="244"/>
        <v>1651</v>
      </c>
      <c r="O1928" cm="1">
        <f t="array" ref="O1928">SUM(COUNTIF(F1928:F5504,{"Individual","Dealer","Trustmark Dealer"}))</f>
        <v>1651</v>
      </c>
      <c r="P1928">
        <f t="shared" si="245"/>
        <v>1121</v>
      </c>
      <c r="Q1928">
        <f t="shared" si="246"/>
        <v>0.60932768019382189</v>
      </c>
      <c r="R1928" s="16">
        <f t="shared" si="247"/>
        <v>1236250.560958893</v>
      </c>
    </row>
    <row r="1929" spans="1:18" x14ac:dyDescent="0.3">
      <c r="A1929" t="s">
        <v>1147</v>
      </c>
      <c r="B1929">
        <v>2009</v>
      </c>
      <c r="C1929" s="1">
        <v>100000</v>
      </c>
      <c r="D1929">
        <v>66778</v>
      </c>
      <c r="E1929" t="s">
        <v>14</v>
      </c>
      <c r="F1929" t="s">
        <v>25</v>
      </c>
      <c r="G1929" t="s">
        <v>12</v>
      </c>
      <c r="H1929" t="s">
        <v>121</v>
      </c>
      <c r="I1929">
        <f t="shared" si="240"/>
        <v>1650</v>
      </c>
      <c r="J1929">
        <f t="shared" si="241"/>
        <v>17</v>
      </c>
      <c r="K1929" t="str">
        <f t="shared" si="242"/>
        <v>budget</v>
      </c>
      <c r="L1929" s="1">
        <f t="shared" si="243"/>
        <v>465578.92787878786</v>
      </c>
      <c r="M1929" cm="1">
        <f t="array" ref="M1929">SUM(COUNTIF(E1929:E5505,{"Petrol","Diesel","CNG","LPG","Electric"}))</f>
        <v>1650</v>
      </c>
      <c r="N1929">
        <f t="shared" si="244"/>
        <v>1650</v>
      </c>
      <c r="O1929" cm="1">
        <f t="array" ref="O1929">SUM(COUNTIF(F1929:F5505,{"Individual","Dealer","Trustmark Dealer"}))</f>
        <v>1650</v>
      </c>
      <c r="P1929">
        <f t="shared" si="245"/>
        <v>1120</v>
      </c>
      <c r="Q1929">
        <f t="shared" si="246"/>
        <v>0.60969696969696974</v>
      </c>
      <c r="R1929" s="16">
        <f t="shared" si="247"/>
        <v>1236539.0849569815</v>
      </c>
    </row>
    <row r="1930" spans="1:18" x14ac:dyDescent="0.3">
      <c r="A1930" t="s">
        <v>241</v>
      </c>
      <c r="B1930">
        <v>2014</v>
      </c>
      <c r="C1930" s="1">
        <v>190000</v>
      </c>
      <c r="D1930">
        <v>50000</v>
      </c>
      <c r="E1930" t="s">
        <v>10</v>
      </c>
      <c r="F1930" t="s">
        <v>25</v>
      </c>
      <c r="G1930" t="s">
        <v>12</v>
      </c>
      <c r="H1930" t="s">
        <v>121</v>
      </c>
      <c r="I1930">
        <f t="shared" si="240"/>
        <v>1649</v>
      </c>
      <c r="J1930">
        <f t="shared" si="241"/>
        <v>12</v>
      </c>
      <c r="K1930" t="str">
        <f t="shared" si="242"/>
        <v>budget</v>
      </c>
      <c r="L1930" s="1">
        <f t="shared" si="243"/>
        <v>465800.62522741058</v>
      </c>
      <c r="M1930" cm="1">
        <f t="array" ref="M1930">SUM(COUNTIF(E1930:E5506,{"Petrol","Diesel","CNG","LPG","Electric"}))</f>
        <v>1649</v>
      </c>
      <c r="N1930">
        <f t="shared" si="244"/>
        <v>1649</v>
      </c>
      <c r="O1930" cm="1">
        <f t="array" ref="O1930">SUM(COUNTIF(F1930:F5506,{"Individual","Dealer","Trustmark Dealer"}))</f>
        <v>1649</v>
      </c>
      <c r="P1930">
        <f t="shared" si="245"/>
        <v>1119</v>
      </c>
      <c r="Q1930">
        <f t="shared" si="246"/>
        <v>0.60946027895694366</v>
      </c>
      <c r="R1930" s="16">
        <f t="shared" si="247"/>
        <v>1237128.7832916039</v>
      </c>
    </row>
    <row r="1931" spans="1:18" x14ac:dyDescent="0.3">
      <c r="A1931" t="s">
        <v>166</v>
      </c>
      <c r="B1931">
        <v>2014</v>
      </c>
      <c r="C1931" s="1">
        <v>315000</v>
      </c>
      <c r="D1931">
        <v>110000</v>
      </c>
      <c r="E1931" t="s">
        <v>14</v>
      </c>
      <c r="F1931" t="s">
        <v>25</v>
      </c>
      <c r="G1931" t="s">
        <v>12</v>
      </c>
      <c r="H1931" t="s">
        <v>126</v>
      </c>
      <c r="I1931">
        <f t="shared" si="240"/>
        <v>1648</v>
      </c>
      <c r="J1931">
        <f t="shared" si="241"/>
        <v>12</v>
      </c>
      <c r="K1931" t="str">
        <f t="shared" si="242"/>
        <v>budget</v>
      </c>
      <c r="L1931" s="1">
        <f t="shared" si="243"/>
        <v>465967.97997572814</v>
      </c>
      <c r="M1931" cm="1">
        <f t="array" ref="M1931">SUM(COUNTIF(E1931:E5507,{"Petrol","Diesel","CNG","LPG","Electric"}))</f>
        <v>1648</v>
      </c>
      <c r="N1931">
        <f t="shared" si="244"/>
        <v>1648</v>
      </c>
      <c r="O1931" cm="1">
        <f t="array" ref="O1931">SUM(COUNTIF(F1931:F5507,{"Individual","Dealer","Trustmark Dealer"}))</f>
        <v>1648</v>
      </c>
      <c r="P1931">
        <f t="shared" si="245"/>
        <v>1118</v>
      </c>
      <c r="Q1931">
        <f t="shared" si="246"/>
        <v>0.60922330097087374</v>
      </c>
      <c r="R1931" s="16">
        <f t="shared" si="247"/>
        <v>1237320.7808974185</v>
      </c>
    </row>
    <row r="1932" spans="1:18" x14ac:dyDescent="0.3">
      <c r="A1932" t="s">
        <v>333</v>
      </c>
      <c r="B1932">
        <v>2015</v>
      </c>
      <c r="C1932" s="1">
        <v>300000</v>
      </c>
      <c r="D1932">
        <v>60000</v>
      </c>
      <c r="E1932" t="s">
        <v>14</v>
      </c>
      <c r="F1932" t="s">
        <v>25</v>
      </c>
      <c r="G1932" t="s">
        <v>12</v>
      </c>
      <c r="H1932" t="s">
        <v>126</v>
      </c>
      <c r="I1932">
        <f t="shared" si="240"/>
        <v>1647</v>
      </c>
      <c r="J1932">
        <f t="shared" si="241"/>
        <v>11</v>
      </c>
      <c r="K1932" t="str">
        <f t="shared" si="242"/>
        <v>budget</v>
      </c>
      <c r="L1932" s="1">
        <f t="shared" si="243"/>
        <v>466059.64238008502</v>
      </c>
      <c r="M1932" cm="1">
        <f t="array" ref="M1932">SUM(COUNTIF(E1932:E5508,{"Petrol","Diesel","CNG","LPG","Electric"}))</f>
        <v>1647</v>
      </c>
      <c r="N1932">
        <f t="shared" si="244"/>
        <v>1647</v>
      </c>
      <c r="O1932" cm="1">
        <f t="array" ref="O1932">SUM(COUNTIF(F1932:F5508,{"Individual","Dealer","Trustmark Dealer"}))</f>
        <v>1647</v>
      </c>
      <c r="P1932">
        <f t="shared" si="245"/>
        <v>1117</v>
      </c>
      <c r="Q1932">
        <f t="shared" si="246"/>
        <v>0.60959319975713422</v>
      </c>
      <c r="R1932" s="16">
        <f t="shared" si="247"/>
        <v>1237653.1740535439</v>
      </c>
    </row>
    <row r="1933" spans="1:18" x14ac:dyDescent="0.3">
      <c r="A1933" t="s">
        <v>215</v>
      </c>
      <c r="B1933">
        <v>2016</v>
      </c>
      <c r="C1933" s="1">
        <v>280000</v>
      </c>
      <c r="D1933">
        <v>40000</v>
      </c>
      <c r="E1933" t="s">
        <v>10</v>
      </c>
      <c r="F1933" t="s">
        <v>25</v>
      </c>
      <c r="G1933" t="s">
        <v>12</v>
      </c>
      <c r="H1933" t="s">
        <v>121</v>
      </c>
      <c r="I1933">
        <f t="shared" si="240"/>
        <v>1646</v>
      </c>
      <c r="J1933">
        <f t="shared" si="241"/>
        <v>10</v>
      </c>
      <c r="K1933" t="str">
        <f t="shared" si="242"/>
        <v>budget</v>
      </c>
      <c r="L1933" s="1">
        <f t="shared" si="243"/>
        <v>466160.52916160389</v>
      </c>
      <c r="M1933" cm="1">
        <f t="array" ref="M1933">SUM(COUNTIF(E1933:E5509,{"Petrol","Diesel","CNG","LPG","Electric"}))</f>
        <v>1646</v>
      </c>
      <c r="N1933">
        <f t="shared" si="244"/>
        <v>1646</v>
      </c>
      <c r="O1933" cm="1">
        <f t="array" ref="O1933">SUM(COUNTIF(F1933:F5509,{"Individual","Dealer","Trustmark Dealer"}))</f>
        <v>1646</v>
      </c>
      <c r="P1933">
        <f t="shared" si="245"/>
        <v>1116</v>
      </c>
      <c r="Q1933">
        <f t="shared" si="246"/>
        <v>0.60996354799513974</v>
      </c>
      <c r="R1933" s="16">
        <f t="shared" si="247"/>
        <v>1238004.4404461905</v>
      </c>
    </row>
    <row r="1934" spans="1:18" x14ac:dyDescent="0.3">
      <c r="A1934" t="s">
        <v>359</v>
      </c>
      <c r="B1934">
        <v>2018</v>
      </c>
      <c r="C1934" s="1">
        <v>539000</v>
      </c>
      <c r="D1934">
        <v>10000</v>
      </c>
      <c r="E1934" t="s">
        <v>10</v>
      </c>
      <c r="F1934" t="s">
        <v>25</v>
      </c>
      <c r="G1934" t="s">
        <v>12</v>
      </c>
      <c r="H1934" t="s">
        <v>121</v>
      </c>
      <c r="I1934">
        <f t="shared" si="240"/>
        <v>1645</v>
      </c>
      <c r="J1934">
        <f t="shared" si="241"/>
        <v>8</v>
      </c>
      <c r="K1934" t="str">
        <f t="shared" si="242"/>
        <v>medium</v>
      </c>
      <c r="L1934" s="1">
        <f t="shared" si="243"/>
        <v>466273.69665653497</v>
      </c>
      <c r="M1934" cm="1">
        <f t="array" ref="M1934">SUM(COUNTIF(E1934:E5510,{"Petrol","Diesel","CNG","LPG","Electric"}))</f>
        <v>1645</v>
      </c>
      <c r="N1934">
        <f t="shared" si="244"/>
        <v>1645</v>
      </c>
      <c r="O1934" cm="1">
        <f t="array" ref="O1934">SUM(COUNTIF(F1934:F5510,{"Individual","Dealer","Trustmark Dealer"}))</f>
        <v>1645</v>
      </c>
      <c r="P1934">
        <f t="shared" si="245"/>
        <v>1116</v>
      </c>
      <c r="Q1934">
        <f t="shared" si="246"/>
        <v>0.60972644376899698</v>
      </c>
      <c r="R1934" s="16">
        <f t="shared" si="247"/>
        <v>1238082.277536351</v>
      </c>
    </row>
    <row r="1935" spans="1:18" x14ac:dyDescent="0.3">
      <c r="A1935" t="s">
        <v>1148</v>
      </c>
      <c r="B1935">
        <v>2017</v>
      </c>
      <c r="C1935" s="1">
        <v>420000</v>
      </c>
      <c r="D1935">
        <v>50000</v>
      </c>
      <c r="E1935" t="s">
        <v>10</v>
      </c>
      <c r="F1935" t="s">
        <v>25</v>
      </c>
      <c r="G1935" t="s">
        <v>12</v>
      </c>
      <c r="H1935" t="s">
        <v>121</v>
      </c>
      <c r="I1935">
        <f t="shared" si="240"/>
        <v>1644</v>
      </c>
      <c r="J1935">
        <f t="shared" si="241"/>
        <v>9</v>
      </c>
      <c r="K1935" t="str">
        <f t="shared" si="242"/>
        <v>budget</v>
      </c>
      <c r="L1935" s="1">
        <f t="shared" si="243"/>
        <v>466229.45924574207</v>
      </c>
      <c r="M1935" cm="1">
        <f t="array" ref="M1935">SUM(COUNTIF(E1935:E5511,{"Petrol","Diesel","CNG","LPG","Electric"}))</f>
        <v>1644</v>
      </c>
      <c r="N1935">
        <f t="shared" si="244"/>
        <v>1644</v>
      </c>
      <c r="O1935" cm="1">
        <f t="array" ref="O1935">SUM(COUNTIF(F1935:F5511,{"Individual","Dealer","Trustmark Dealer"}))</f>
        <v>1644</v>
      </c>
      <c r="P1935">
        <f t="shared" si="245"/>
        <v>1116</v>
      </c>
      <c r="Q1935">
        <f t="shared" si="246"/>
        <v>0.60948905109489049</v>
      </c>
      <c r="R1935" s="16">
        <f t="shared" si="247"/>
        <v>1237829.95604766</v>
      </c>
    </row>
    <row r="1936" spans="1:18" x14ac:dyDescent="0.3">
      <c r="A1936" t="s">
        <v>843</v>
      </c>
      <c r="B1936">
        <v>2001</v>
      </c>
      <c r="C1936" s="1">
        <v>85000</v>
      </c>
      <c r="D1936">
        <v>70000</v>
      </c>
      <c r="E1936" t="s">
        <v>10</v>
      </c>
      <c r="F1936" t="s">
        <v>25</v>
      </c>
      <c r="G1936" t="s">
        <v>12</v>
      </c>
      <c r="H1936" t="s">
        <v>154</v>
      </c>
      <c r="I1936">
        <f t="shared" si="240"/>
        <v>1643</v>
      </c>
      <c r="J1936">
        <f t="shared" si="241"/>
        <v>25</v>
      </c>
      <c r="K1936" t="str">
        <f t="shared" si="242"/>
        <v>budget</v>
      </c>
      <c r="L1936" s="1">
        <f t="shared" si="243"/>
        <v>466257.59646987217</v>
      </c>
      <c r="M1936" cm="1">
        <f t="array" ref="M1936">SUM(COUNTIF(E1936:E5512,{"Petrol","Diesel","CNG","LPG","Electric"}))</f>
        <v>1643</v>
      </c>
      <c r="N1936">
        <f t="shared" si="244"/>
        <v>1643</v>
      </c>
      <c r="O1936" cm="1">
        <f t="array" ref="O1936">SUM(COUNTIF(F1936:F5512,{"Individual","Dealer","Trustmark Dealer"}))</f>
        <v>1643</v>
      </c>
      <c r="P1936">
        <f t="shared" si="245"/>
        <v>1116</v>
      </c>
      <c r="Q1936">
        <f t="shared" si="246"/>
        <v>0.60925136944613512</v>
      </c>
      <c r="R1936" s="16">
        <f t="shared" si="247"/>
        <v>1237728.9696254092</v>
      </c>
    </row>
    <row r="1937" spans="1:18" x14ac:dyDescent="0.3">
      <c r="A1937" t="s">
        <v>1149</v>
      </c>
      <c r="B1937">
        <v>2004</v>
      </c>
      <c r="C1937" s="1">
        <v>142000</v>
      </c>
      <c r="D1937">
        <v>73000</v>
      </c>
      <c r="E1937" t="s">
        <v>10</v>
      </c>
      <c r="F1937" t="s">
        <v>25</v>
      </c>
      <c r="G1937" t="s">
        <v>12</v>
      </c>
      <c r="H1937" t="s">
        <v>151</v>
      </c>
      <c r="I1937">
        <f t="shared" si="240"/>
        <v>1642</v>
      </c>
      <c r="J1937">
        <f t="shared" si="241"/>
        <v>22</v>
      </c>
      <c r="K1937" t="str">
        <f t="shared" si="242"/>
        <v>budget</v>
      </c>
      <c r="L1937" s="1">
        <f t="shared" si="243"/>
        <v>466489.78745432402</v>
      </c>
      <c r="M1937" cm="1">
        <f t="array" ref="M1937">SUM(COUNTIF(E1937:E5513,{"Petrol","Diesel","CNG","LPG","Electric"}))</f>
        <v>1642</v>
      </c>
      <c r="N1937">
        <f t="shared" si="244"/>
        <v>1642</v>
      </c>
      <c r="O1937" cm="1">
        <f t="array" ref="O1937">SUM(COUNTIF(F1937:F5513,{"Individual","Dealer","Trustmark Dealer"}))</f>
        <v>1642</v>
      </c>
      <c r="P1937">
        <f t="shared" si="245"/>
        <v>1115</v>
      </c>
      <c r="Q1937">
        <f t="shared" si="246"/>
        <v>0.6096224116930572</v>
      </c>
      <c r="R1937" s="16">
        <f t="shared" si="247"/>
        <v>1238056.1136726665</v>
      </c>
    </row>
    <row r="1938" spans="1:18" x14ac:dyDescent="0.3">
      <c r="A1938" t="s">
        <v>673</v>
      </c>
      <c r="B1938">
        <v>2014</v>
      </c>
      <c r="C1938" s="1">
        <v>180000</v>
      </c>
      <c r="D1938">
        <v>76000</v>
      </c>
      <c r="E1938" t="s">
        <v>10</v>
      </c>
      <c r="F1938" t="s">
        <v>25</v>
      </c>
      <c r="G1938" t="s">
        <v>12</v>
      </c>
      <c r="H1938" t="s">
        <v>126</v>
      </c>
      <c r="I1938">
        <f t="shared" si="240"/>
        <v>1641</v>
      </c>
      <c r="J1938">
        <f t="shared" si="241"/>
        <v>12</v>
      </c>
      <c r="K1938" t="str">
        <f t="shared" si="242"/>
        <v>budget</v>
      </c>
      <c r="L1938" s="1">
        <f t="shared" si="243"/>
        <v>466687.5265082267</v>
      </c>
      <c r="M1938" cm="1">
        <f t="array" ref="M1938">SUM(COUNTIF(E1938:E5514,{"Petrol","Diesel","CNG","LPG","Electric"}))</f>
        <v>1641</v>
      </c>
      <c r="N1938">
        <f t="shared" si="244"/>
        <v>1641</v>
      </c>
      <c r="O1938" cm="1">
        <f t="array" ref="O1938">SUM(COUNTIF(F1938:F5514,{"Individual","Dealer","Trustmark Dealer"}))</f>
        <v>1641</v>
      </c>
      <c r="P1938">
        <f t="shared" si="245"/>
        <v>1114</v>
      </c>
      <c r="Q1938">
        <f t="shared" si="246"/>
        <v>0.60999390615478366</v>
      </c>
      <c r="R1938" s="16">
        <f t="shared" si="247"/>
        <v>1238311.1121220938</v>
      </c>
    </row>
    <row r="1939" spans="1:18" x14ac:dyDescent="0.3">
      <c r="A1939" t="s">
        <v>1150</v>
      </c>
      <c r="B1939">
        <v>2014</v>
      </c>
      <c r="C1939" s="1">
        <v>400000</v>
      </c>
      <c r="D1939">
        <v>120000</v>
      </c>
      <c r="E1939" t="s">
        <v>14</v>
      </c>
      <c r="F1939" t="s">
        <v>25</v>
      </c>
      <c r="G1939" t="s">
        <v>12</v>
      </c>
      <c r="H1939" t="s">
        <v>126</v>
      </c>
      <c r="I1939">
        <f t="shared" si="240"/>
        <v>1640</v>
      </c>
      <c r="J1939">
        <f t="shared" si="241"/>
        <v>12</v>
      </c>
      <c r="K1939" t="str">
        <f t="shared" si="242"/>
        <v>budget</v>
      </c>
      <c r="L1939" s="1">
        <f t="shared" si="243"/>
        <v>466862.33597560978</v>
      </c>
      <c r="M1939" cm="1">
        <f t="array" ref="M1939">SUM(COUNTIF(E1939:E5515,{"Petrol","Diesel","CNG","LPG","Electric"}))</f>
        <v>1640</v>
      </c>
      <c r="N1939">
        <f t="shared" si="244"/>
        <v>1640</v>
      </c>
      <c r="O1939" cm="1">
        <f t="array" ref="O1939">SUM(COUNTIF(F1939:F5515,{"Individual","Dealer","Trustmark Dealer"}))</f>
        <v>1640</v>
      </c>
      <c r="P1939">
        <f t="shared" si="245"/>
        <v>1113</v>
      </c>
      <c r="Q1939">
        <f t="shared" si="246"/>
        <v>0.61036585365853657</v>
      </c>
      <c r="R1939" s="16">
        <f t="shared" si="247"/>
        <v>1238518.0464649808</v>
      </c>
    </row>
    <row r="1940" spans="1:18" x14ac:dyDescent="0.3">
      <c r="A1940" t="s">
        <v>1151</v>
      </c>
      <c r="B1940">
        <v>2009</v>
      </c>
      <c r="C1940" s="1">
        <v>360000</v>
      </c>
      <c r="D1940">
        <v>170000</v>
      </c>
      <c r="E1940" t="s">
        <v>14</v>
      </c>
      <c r="F1940" t="s">
        <v>25</v>
      </c>
      <c r="G1940" t="s">
        <v>19</v>
      </c>
      <c r="H1940" t="s">
        <v>154</v>
      </c>
      <c r="I1940">
        <f t="shared" si="240"/>
        <v>1639</v>
      </c>
      <c r="J1940">
        <f t="shared" si="241"/>
        <v>17</v>
      </c>
      <c r="K1940" t="str">
        <f t="shared" si="242"/>
        <v>budget</v>
      </c>
      <c r="L1940" s="1">
        <f t="shared" si="243"/>
        <v>466903.13056741917</v>
      </c>
      <c r="M1940" cm="1">
        <f t="array" ref="M1940">SUM(COUNTIF(E1940:E5516,{"Petrol","Diesel","CNG","LPG","Electric"}))</f>
        <v>1639</v>
      </c>
      <c r="N1940">
        <f t="shared" si="244"/>
        <v>1639</v>
      </c>
      <c r="O1940" cm="1">
        <f t="array" ref="O1940">SUM(COUNTIF(F1940:F5516,{"Individual","Dealer","Trustmark Dealer"}))</f>
        <v>1639</v>
      </c>
      <c r="P1940">
        <f t="shared" si="245"/>
        <v>1112</v>
      </c>
      <c r="Q1940">
        <f t="shared" si="246"/>
        <v>0.61073825503355705</v>
      </c>
      <c r="R1940" s="16">
        <f t="shared" si="247"/>
        <v>1238749.533041928</v>
      </c>
    </row>
    <row r="1941" spans="1:18" x14ac:dyDescent="0.3">
      <c r="A1941" t="s">
        <v>269</v>
      </c>
      <c r="B1941">
        <v>2003</v>
      </c>
      <c r="C1941" s="1">
        <v>85000</v>
      </c>
      <c r="D1941">
        <v>110000</v>
      </c>
      <c r="E1941" t="s">
        <v>10</v>
      </c>
      <c r="F1941" t="s">
        <v>25</v>
      </c>
      <c r="G1941" t="s">
        <v>12</v>
      </c>
      <c r="H1941" t="s">
        <v>126</v>
      </c>
      <c r="I1941">
        <f t="shared" si="240"/>
        <v>1638</v>
      </c>
      <c r="J1941">
        <f t="shared" si="241"/>
        <v>23</v>
      </c>
      <c r="K1941" t="str">
        <f t="shared" si="242"/>
        <v>budget</v>
      </c>
      <c r="L1941" s="1">
        <f t="shared" si="243"/>
        <v>466968.39499389497</v>
      </c>
      <c r="M1941" cm="1">
        <f t="array" ref="M1941">SUM(COUNTIF(E1941:E5517,{"Petrol","Diesel","CNG","LPG","Electric"}))</f>
        <v>1638</v>
      </c>
      <c r="N1941">
        <f t="shared" si="244"/>
        <v>1638</v>
      </c>
      <c r="O1941" cm="1">
        <f t="array" ref="O1941">SUM(COUNTIF(F1941:F5517,{"Individual","Dealer","Trustmark Dealer"}))</f>
        <v>1638</v>
      </c>
      <c r="P1941">
        <f t="shared" si="245"/>
        <v>1111</v>
      </c>
      <c r="Q1941">
        <f t="shared" si="246"/>
        <v>0.61111111111111116</v>
      </c>
      <c r="R1941" s="16">
        <f t="shared" si="247"/>
        <v>1239029.8879439402</v>
      </c>
    </row>
    <row r="1942" spans="1:18" x14ac:dyDescent="0.3">
      <c r="A1942" t="s">
        <v>646</v>
      </c>
      <c r="B1942">
        <v>2016</v>
      </c>
      <c r="C1942" s="1">
        <v>350000</v>
      </c>
      <c r="D1942">
        <v>63400</v>
      </c>
      <c r="E1942" t="s">
        <v>10</v>
      </c>
      <c r="F1942" t="s">
        <v>25</v>
      </c>
      <c r="G1942" t="s">
        <v>12</v>
      </c>
      <c r="H1942" t="s">
        <v>121</v>
      </c>
      <c r="I1942">
        <f t="shared" si="240"/>
        <v>1637</v>
      </c>
      <c r="J1942">
        <f t="shared" si="241"/>
        <v>10</v>
      </c>
      <c r="K1942" t="str">
        <f t="shared" si="242"/>
        <v>budget</v>
      </c>
      <c r="L1942" s="1">
        <f t="shared" si="243"/>
        <v>467201.72938301769</v>
      </c>
      <c r="M1942" cm="1">
        <f t="array" ref="M1942">SUM(COUNTIF(E1942:E5518,{"Petrol","Diesel","CNG","LPG","Electric"}))</f>
        <v>1637</v>
      </c>
      <c r="N1942">
        <f t="shared" si="244"/>
        <v>1637</v>
      </c>
      <c r="O1942" cm="1">
        <f t="array" ref="O1942">SUM(COUNTIF(F1942:F5518,{"Individual","Dealer","Trustmark Dealer"}))</f>
        <v>1637</v>
      </c>
      <c r="P1942">
        <f t="shared" si="245"/>
        <v>1110</v>
      </c>
      <c r="Q1942">
        <f t="shared" si="246"/>
        <v>0.61148442272449599</v>
      </c>
      <c r="R1942" s="16">
        <f t="shared" si="247"/>
        <v>1239359.3047883494</v>
      </c>
    </row>
    <row r="1943" spans="1:18" x14ac:dyDescent="0.3">
      <c r="A1943" t="s">
        <v>1152</v>
      </c>
      <c r="B1943">
        <v>2015</v>
      </c>
      <c r="C1943" s="1">
        <v>380000</v>
      </c>
      <c r="D1943">
        <v>25000</v>
      </c>
      <c r="E1943" t="s">
        <v>10</v>
      </c>
      <c r="F1943" t="s">
        <v>25</v>
      </c>
      <c r="G1943" t="s">
        <v>12</v>
      </c>
      <c r="H1943" t="s">
        <v>121</v>
      </c>
      <c r="I1943">
        <f t="shared" si="240"/>
        <v>1636</v>
      </c>
      <c r="J1943">
        <f t="shared" si="241"/>
        <v>11</v>
      </c>
      <c r="K1943" t="str">
        <f t="shared" si="242"/>
        <v>budget</v>
      </c>
      <c r="L1943" s="1">
        <f t="shared" si="243"/>
        <v>467273.36858190707</v>
      </c>
      <c r="M1943" cm="1">
        <f t="array" ref="M1943">SUM(COUNTIF(E1943:E5519,{"Petrol","Diesel","CNG","LPG","Electric"}))</f>
        <v>1636</v>
      </c>
      <c r="N1943">
        <f t="shared" si="244"/>
        <v>1636</v>
      </c>
      <c r="O1943" cm="1">
        <f t="array" ref="O1943">SUM(COUNTIF(F1943:F5519,{"Individual","Dealer","Trustmark Dealer"}))</f>
        <v>1636</v>
      </c>
      <c r="P1943">
        <f t="shared" si="245"/>
        <v>1110</v>
      </c>
      <c r="Q1943">
        <f t="shared" si="246"/>
        <v>0.61124694376528121</v>
      </c>
      <c r="R1943" s="16">
        <f t="shared" si="247"/>
        <v>1239348.9514961122</v>
      </c>
    </row>
    <row r="1944" spans="1:18" x14ac:dyDescent="0.3">
      <c r="A1944" t="s">
        <v>317</v>
      </c>
      <c r="B1944">
        <v>2009</v>
      </c>
      <c r="C1944" s="1">
        <v>140000</v>
      </c>
      <c r="D1944">
        <v>80000</v>
      </c>
      <c r="E1944" t="s">
        <v>10</v>
      </c>
      <c r="F1944" t="s">
        <v>25</v>
      </c>
      <c r="G1944" t="s">
        <v>12</v>
      </c>
      <c r="H1944" t="s">
        <v>154</v>
      </c>
      <c r="I1944">
        <f t="shared" si="240"/>
        <v>1635</v>
      </c>
      <c r="J1944">
        <f t="shared" si="241"/>
        <v>17</v>
      </c>
      <c r="K1944" t="str">
        <f t="shared" si="242"/>
        <v>budget</v>
      </c>
      <c r="L1944" s="1">
        <f t="shared" si="243"/>
        <v>467326.7467889908</v>
      </c>
      <c r="M1944" cm="1">
        <f t="array" ref="M1944">SUM(COUNTIF(E1944:E5520,{"Petrol","Diesel","CNG","LPG","Electric"}))</f>
        <v>1635</v>
      </c>
      <c r="N1944">
        <f t="shared" si="244"/>
        <v>1635</v>
      </c>
      <c r="O1944" cm="1">
        <f t="array" ref="O1944">SUM(COUNTIF(F1944:F5520,{"Individual","Dealer","Trustmark Dealer"}))</f>
        <v>1635</v>
      </c>
      <c r="P1944">
        <f t="shared" si="245"/>
        <v>1109</v>
      </c>
      <c r="Q1944">
        <f t="shared" si="246"/>
        <v>0.61100917431192658</v>
      </c>
      <c r="R1944" s="16">
        <f t="shared" si="247"/>
        <v>1239299.9615158637</v>
      </c>
    </row>
    <row r="1945" spans="1:18" x14ac:dyDescent="0.3">
      <c r="A1945" t="s">
        <v>159</v>
      </c>
      <c r="B1945">
        <v>2012</v>
      </c>
      <c r="C1945" s="1">
        <v>200000</v>
      </c>
      <c r="D1945">
        <v>90000</v>
      </c>
      <c r="E1945" t="s">
        <v>10</v>
      </c>
      <c r="F1945" t="s">
        <v>25</v>
      </c>
      <c r="G1945" t="s">
        <v>12</v>
      </c>
      <c r="H1945" t="s">
        <v>121</v>
      </c>
      <c r="I1945">
        <f t="shared" si="240"/>
        <v>1634</v>
      </c>
      <c r="J1945">
        <f t="shared" si="241"/>
        <v>14</v>
      </c>
      <c r="K1945" t="str">
        <f t="shared" si="242"/>
        <v>budget</v>
      </c>
      <c r="L1945" s="1">
        <f t="shared" si="243"/>
        <v>467527.06915544678</v>
      </c>
      <c r="M1945" cm="1">
        <f t="array" ref="M1945">SUM(COUNTIF(E1945:E5521,{"Petrol","Diesel","CNG","LPG","Electric"}))</f>
        <v>1634</v>
      </c>
      <c r="N1945">
        <f t="shared" si="244"/>
        <v>1634</v>
      </c>
      <c r="O1945" cm="1">
        <f t="array" ref="O1945">SUM(COUNTIF(F1945:F5521,{"Individual","Dealer","Trustmark Dealer"}))</f>
        <v>1634</v>
      </c>
      <c r="P1945">
        <f t="shared" si="245"/>
        <v>1108</v>
      </c>
      <c r="Q1945">
        <f t="shared" si="246"/>
        <v>0.61138310893512848</v>
      </c>
      <c r="R1945" s="16">
        <f t="shared" si="247"/>
        <v>1239560.1236232952</v>
      </c>
    </row>
    <row r="1946" spans="1:18" x14ac:dyDescent="0.3">
      <c r="A1946" t="s">
        <v>1153</v>
      </c>
      <c r="B1946">
        <v>2011</v>
      </c>
      <c r="C1946" s="1">
        <v>150000</v>
      </c>
      <c r="D1946">
        <v>157000</v>
      </c>
      <c r="E1946" t="s">
        <v>10</v>
      </c>
      <c r="F1946" t="s">
        <v>25</v>
      </c>
      <c r="G1946" t="s">
        <v>12</v>
      </c>
      <c r="H1946" t="s">
        <v>121</v>
      </c>
      <c r="I1946">
        <f t="shared" si="240"/>
        <v>1633</v>
      </c>
      <c r="J1946">
        <f t="shared" si="241"/>
        <v>15</v>
      </c>
      <c r="K1946" t="str">
        <f t="shared" si="242"/>
        <v>budget</v>
      </c>
      <c r="L1946" s="1">
        <f t="shared" si="243"/>
        <v>467690.8946723821</v>
      </c>
      <c r="M1946" cm="1">
        <f t="array" ref="M1946">SUM(COUNTIF(E1946:E5522,{"Petrol","Diesel","CNG","LPG","Electric"}))</f>
        <v>1633</v>
      </c>
      <c r="N1946">
        <f t="shared" si="244"/>
        <v>1633</v>
      </c>
      <c r="O1946" cm="1">
        <f t="array" ref="O1946">SUM(COUNTIF(F1946:F5522,{"Individual","Dealer","Trustmark Dealer"}))</f>
        <v>1633</v>
      </c>
      <c r="P1946">
        <f t="shared" si="245"/>
        <v>1107</v>
      </c>
      <c r="Q1946">
        <f t="shared" si="246"/>
        <v>0.61114513165952233</v>
      </c>
      <c r="R1946" s="16">
        <f t="shared" si="247"/>
        <v>1239743.5377619716</v>
      </c>
    </row>
    <row r="1947" spans="1:18" x14ac:dyDescent="0.3">
      <c r="A1947" t="s">
        <v>732</v>
      </c>
      <c r="B1947">
        <v>2007</v>
      </c>
      <c r="C1947" s="1">
        <v>300000</v>
      </c>
      <c r="D1947">
        <v>100000</v>
      </c>
      <c r="E1947" t="s">
        <v>14</v>
      </c>
      <c r="F1947" t="s">
        <v>25</v>
      </c>
      <c r="G1947" t="s">
        <v>12</v>
      </c>
      <c r="H1947" t="s">
        <v>126</v>
      </c>
      <c r="I1947">
        <f t="shared" si="240"/>
        <v>1632</v>
      </c>
      <c r="J1947">
        <f t="shared" si="241"/>
        <v>19</v>
      </c>
      <c r="K1947" t="str">
        <f t="shared" si="242"/>
        <v>budget</v>
      </c>
      <c r="L1947" s="1">
        <f t="shared" si="243"/>
        <v>467885.55821078434</v>
      </c>
      <c r="M1947" cm="1">
        <f t="array" ref="M1947">SUM(COUNTIF(E1947:E5523,{"Petrol","Diesel","CNG","LPG","Electric"}))</f>
        <v>1632</v>
      </c>
      <c r="N1947">
        <f t="shared" si="244"/>
        <v>1632</v>
      </c>
      <c r="O1947" cm="1">
        <f t="array" ref="O1947">SUM(COUNTIF(F1947:F5523,{"Individual","Dealer","Trustmark Dealer"}))</f>
        <v>1632</v>
      </c>
      <c r="P1947">
        <f t="shared" si="245"/>
        <v>1106</v>
      </c>
      <c r="Q1947">
        <f t="shared" si="246"/>
        <v>0.61090686274509809</v>
      </c>
      <c r="R1947" s="16">
        <f t="shared" si="247"/>
        <v>1239992.0253221949</v>
      </c>
    </row>
    <row r="1948" spans="1:18" x14ac:dyDescent="0.3">
      <c r="A1948" t="s">
        <v>215</v>
      </c>
      <c r="B1948">
        <v>2017</v>
      </c>
      <c r="C1948" s="1">
        <v>280000</v>
      </c>
      <c r="D1948">
        <v>50000</v>
      </c>
      <c r="E1948" t="s">
        <v>10</v>
      </c>
      <c r="F1948" t="s">
        <v>25</v>
      </c>
      <c r="G1948" t="s">
        <v>12</v>
      </c>
      <c r="H1948" t="s">
        <v>121</v>
      </c>
      <c r="I1948">
        <f t="shared" si="240"/>
        <v>1631</v>
      </c>
      <c r="J1948">
        <f t="shared" si="241"/>
        <v>9</v>
      </c>
      <c r="K1948" t="str">
        <f t="shared" si="242"/>
        <v>budget</v>
      </c>
      <c r="L1948" s="1">
        <f t="shared" si="243"/>
        <v>467988.49233599019</v>
      </c>
      <c r="M1948" cm="1">
        <f t="array" ref="M1948">SUM(COUNTIF(E1948:E5524,{"Petrol","Diesel","CNG","LPG","Electric"}))</f>
        <v>1631</v>
      </c>
      <c r="N1948">
        <f t="shared" si="244"/>
        <v>1631</v>
      </c>
      <c r="O1948" cm="1">
        <f t="array" ref="O1948">SUM(COUNTIF(F1948:F5524,{"Individual","Dealer","Trustmark Dealer"}))</f>
        <v>1631</v>
      </c>
      <c r="P1948">
        <f t="shared" si="245"/>
        <v>1105</v>
      </c>
      <c r="Q1948">
        <f t="shared" si="246"/>
        <v>0.61128142244022077</v>
      </c>
      <c r="R1948" s="16">
        <f t="shared" si="247"/>
        <v>1240345.6096193753</v>
      </c>
    </row>
    <row r="1949" spans="1:18" x14ac:dyDescent="0.3">
      <c r="A1949" t="s">
        <v>558</v>
      </c>
      <c r="B1949">
        <v>2011</v>
      </c>
      <c r="C1949" s="1">
        <v>200000</v>
      </c>
      <c r="D1949">
        <v>40000</v>
      </c>
      <c r="E1949" t="s">
        <v>10</v>
      </c>
      <c r="F1949" t="s">
        <v>25</v>
      </c>
      <c r="G1949" t="s">
        <v>12</v>
      </c>
      <c r="H1949" t="s">
        <v>121</v>
      </c>
      <c r="I1949">
        <f t="shared" si="240"/>
        <v>1630</v>
      </c>
      <c r="J1949">
        <f t="shared" si="241"/>
        <v>15</v>
      </c>
      <c r="K1949" t="str">
        <f t="shared" si="242"/>
        <v>budget</v>
      </c>
      <c r="L1949" s="1">
        <f t="shared" si="243"/>
        <v>468103.82269938651</v>
      </c>
      <c r="M1949" cm="1">
        <f t="array" ref="M1949">SUM(COUNTIF(E1949:E5525,{"Petrol","Diesel","CNG","LPG","Electric"}))</f>
        <v>1630</v>
      </c>
      <c r="N1949">
        <f t="shared" si="244"/>
        <v>1630</v>
      </c>
      <c r="O1949" cm="1">
        <f t="array" ref="O1949">SUM(COUNTIF(F1949:F5525,{"Individual","Dealer","Trustmark Dealer"}))</f>
        <v>1630</v>
      </c>
      <c r="P1949">
        <f t="shared" si="245"/>
        <v>1105</v>
      </c>
      <c r="Q1949">
        <f t="shared" si="246"/>
        <v>0.6110429447852761</v>
      </c>
      <c r="R1949" s="16">
        <f t="shared" si="247"/>
        <v>1240426.5641590559</v>
      </c>
    </row>
    <row r="1950" spans="1:18" x14ac:dyDescent="0.3">
      <c r="A1950" t="s">
        <v>1154</v>
      </c>
      <c r="B1950">
        <v>2009</v>
      </c>
      <c r="C1950" s="1">
        <v>110000</v>
      </c>
      <c r="D1950">
        <v>38500</v>
      </c>
      <c r="E1950" t="s">
        <v>10</v>
      </c>
      <c r="F1950" t="s">
        <v>25</v>
      </c>
      <c r="G1950" t="s">
        <v>12</v>
      </c>
      <c r="H1950" t="s">
        <v>126</v>
      </c>
      <c r="I1950">
        <f t="shared" si="240"/>
        <v>1629</v>
      </c>
      <c r="J1950">
        <f t="shared" si="241"/>
        <v>17</v>
      </c>
      <c r="K1950" t="str">
        <f t="shared" si="242"/>
        <v>budget</v>
      </c>
      <c r="L1950" s="1">
        <f t="shared" si="243"/>
        <v>468268.40454266418</v>
      </c>
      <c r="M1950" cm="1">
        <f t="array" ref="M1950">SUM(COUNTIF(E1950:E5526,{"Petrol","Diesel","CNG","LPG","Electric"}))</f>
        <v>1629</v>
      </c>
      <c r="N1950">
        <f t="shared" si="244"/>
        <v>1629</v>
      </c>
      <c r="O1950" cm="1">
        <f t="array" ref="O1950">SUM(COUNTIF(F1950:F5526,{"Individual","Dealer","Trustmark Dealer"}))</f>
        <v>1629</v>
      </c>
      <c r="P1950">
        <f t="shared" si="245"/>
        <v>1104</v>
      </c>
      <c r="Q1950">
        <f t="shared" si="246"/>
        <v>0.61080417434008594</v>
      </c>
      <c r="R1950" s="16">
        <f t="shared" si="247"/>
        <v>1240611.3553685285</v>
      </c>
    </row>
    <row r="1951" spans="1:18" x14ac:dyDescent="0.3">
      <c r="A1951" t="s">
        <v>531</v>
      </c>
      <c r="B1951">
        <v>2008</v>
      </c>
      <c r="C1951" s="1">
        <v>140000</v>
      </c>
      <c r="D1951">
        <v>103921</v>
      </c>
      <c r="E1951" t="s">
        <v>10</v>
      </c>
      <c r="F1951" t="s">
        <v>25</v>
      </c>
      <c r="G1951" t="s">
        <v>12</v>
      </c>
      <c r="H1951" t="s">
        <v>126</v>
      </c>
      <c r="I1951">
        <f t="shared" si="240"/>
        <v>1628</v>
      </c>
      <c r="J1951">
        <f t="shared" si="241"/>
        <v>18</v>
      </c>
      <c r="K1951" t="str">
        <f t="shared" si="242"/>
        <v>budget</v>
      </c>
      <c r="L1951" s="1">
        <f t="shared" si="243"/>
        <v>468488.47113022115</v>
      </c>
      <c r="M1951" cm="1">
        <f t="array" ref="M1951">SUM(COUNTIF(E1951:E5527,{"Petrol","Diesel","CNG","LPG","Electric"}))</f>
        <v>1628</v>
      </c>
      <c r="N1951">
        <f t="shared" si="244"/>
        <v>1628</v>
      </c>
      <c r="O1951" cm="1">
        <f t="array" ref="O1951">SUM(COUNTIF(F1951:F5527,{"Individual","Dealer","Trustmark Dealer"}))</f>
        <v>1628</v>
      </c>
      <c r="P1951">
        <f t="shared" si="245"/>
        <v>1103</v>
      </c>
      <c r="Q1951">
        <f t="shared" si="246"/>
        <v>0.61117936117936122</v>
      </c>
      <c r="R1951" s="16">
        <f t="shared" si="247"/>
        <v>1240913.3574501397</v>
      </c>
    </row>
    <row r="1952" spans="1:18" x14ac:dyDescent="0.3">
      <c r="A1952" t="s">
        <v>990</v>
      </c>
      <c r="B1952">
        <v>2018</v>
      </c>
      <c r="C1952" s="1">
        <v>1150000</v>
      </c>
      <c r="D1952">
        <v>14825</v>
      </c>
      <c r="E1952" t="s">
        <v>10</v>
      </c>
      <c r="F1952" t="s">
        <v>11</v>
      </c>
      <c r="G1952" t="s">
        <v>12</v>
      </c>
      <c r="H1952" t="s">
        <v>121</v>
      </c>
      <c r="I1952">
        <f t="shared" si="240"/>
        <v>1627</v>
      </c>
      <c r="J1952">
        <f t="shared" si="241"/>
        <v>8</v>
      </c>
      <c r="K1952" t="str">
        <f t="shared" si="242"/>
        <v>premimum</v>
      </c>
      <c r="L1952" s="1">
        <f t="shared" si="243"/>
        <v>468690.36939151812</v>
      </c>
      <c r="M1952" cm="1">
        <f t="array" ref="M1952">SUM(COUNTIF(E1952:E5528,{"Petrol","Diesel","CNG","LPG","Electric"}))</f>
        <v>1627</v>
      </c>
      <c r="N1952">
        <f t="shared" si="244"/>
        <v>1627</v>
      </c>
      <c r="O1952" cm="1">
        <f t="array" ref="O1952">SUM(COUNTIF(F1952:F5528,{"Individual","Dealer","Trustmark Dealer"}))</f>
        <v>1627</v>
      </c>
      <c r="P1952">
        <f t="shared" si="245"/>
        <v>1102</v>
      </c>
      <c r="Q1952">
        <f t="shared" si="246"/>
        <v>0.6115550092194223</v>
      </c>
      <c r="R1952" s="16">
        <f t="shared" si="247"/>
        <v>1241177.1829137811</v>
      </c>
    </row>
    <row r="1953" spans="1:18" x14ac:dyDescent="0.3">
      <c r="A1953" t="s">
        <v>1155</v>
      </c>
      <c r="B1953">
        <v>2016</v>
      </c>
      <c r="C1953" s="1">
        <v>910000</v>
      </c>
      <c r="D1953">
        <v>43377</v>
      </c>
      <c r="E1953" t="s">
        <v>14</v>
      </c>
      <c r="F1953" t="s">
        <v>11</v>
      </c>
      <c r="G1953" t="s">
        <v>12</v>
      </c>
      <c r="H1953" t="s">
        <v>121</v>
      </c>
      <c r="I1953">
        <f t="shared" si="240"/>
        <v>1626</v>
      </c>
      <c r="J1953">
        <f t="shared" si="241"/>
        <v>10</v>
      </c>
      <c r="K1953" t="str">
        <f t="shared" si="242"/>
        <v>medium</v>
      </c>
      <c r="L1953" s="1">
        <f t="shared" si="243"/>
        <v>468271.35977859778</v>
      </c>
      <c r="M1953" cm="1">
        <f t="array" ref="M1953">SUM(COUNTIF(E1953:E5529,{"Petrol","Diesel","CNG","LPG","Electric"}))</f>
        <v>1626</v>
      </c>
      <c r="N1953">
        <f t="shared" si="244"/>
        <v>1626</v>
      </c>
      <c r="O1953" cm="1">
        <f t="array" ref="O1953">SUM(COUNTIF(F1953:F5529,{"Individual","Dealer","Trustmark Dealer"}))</f>
        <v>1626</v>
      </c>
      <c r="P1953">
        <f t="shared" si="245"/>
        <v>1102</v>
      </c>
      <c r="Q1953">
        <f t="shared" si="246"/>
        <v>0.61131611316113166</v>
      </c>
      <c r="R1953" s="16">
        <f t="shared" si="247"/>
        <v>1240128.3005112682</v>
      </c>
    </row>
    <row r="1954" spans="1:18" x14ac:dyDescent="0.3">
      <c r="A1954" t="s">
        <v>285</v>
      </c>
      <c r="B1954">
        <v>2010</v>
      </c>
      <c r="C1954" s="1">
        <v>160000</v>
      </c>
      <c r="D1954">
        <v>102307</v>
      </c>
      <c r="E1954" t="s">
        <v>14</v>
      </c>
      <c r="F1954" t="s">
        <v>11</v>
      </c>
      <c r="G1954" t="s">
        <v>12</v>
      </c>
      <c r="H1954" t="s">
        <v>121</v>
      </c>
      <c r="I1954">
        <f t="shared" si="240"/>
        <v>1625</v>
      </c>
      <c r="J1954">
        <f t="shared" si="241"/>
        <v>16</v>
      </c>
      <c r="K1954" t="str">
        <f t="shared" si="242"/>
        <v>budget</v>
      </c>
      <c r="L1954" s="1">
        <f t="shared" si="243"/>
        <v>467999.52676923078</v>
      </c>
      <c r="M1954" cm="1">
        <f t="array" ref="M1954">SUM(COUNTIF(E1954:E5530,{"Petrol","Diesel","CNG","LPG","Electric"}))</f>
        <v>1625</v>
      </c>
      <c r="N1954">
        <f t="shared" si="244"/>
        <v>1625</v>
      </c>
      <c r="O1954" cm="1">
        <f t="array" ref="O1954">SUM(COUNTIF(F1954:F5530,{"Individual","Dealer","Trustmark Dealer"}))</f>
        <v>1625</v>
      </c>
      <c r="P1954">
        <f t="shared" si="245"/>
        <v>1102</v>
      </c>
      <c r="Q1954">
        <f t="shared" si="246"/>
        <v>0.61107692307692307</v>
      </c>
      <c r="R1954" s="16">
        <f t="shared" si="247"/>
        <v>1239744.242155415</v>
      </c>
    </row>
    <row r="1955" spans="1:18" x14ac:dyDescent="0.3">
      <c r="A1955" t="s">
        <v>225</v>
      </c>
      <c r="B1955">
        <v>2004</v>
      </c>
      <c r="C1955" s="1">
        <v>105000</v>
      </c>
      <c r="D1955">
        <v>79000</v>
      </c>
      <c r="E1955" t="s">
        <v>10</v>
      </c>
      <c r="F1955" t="s">
        <v>25</v>
      </c>
      <c r="G1955" t="s">
        <v>12</v>
      </c>
      <c r="H1955" t="s">
        <v>126</v>
      </c>
      <c r="I1955">
        <f t="shared" si="240"/>
        <v>1624</v>
      </c>
      <c r="J1955">
        <f t="shared" si="241"/>
        <v>22</v>
      </c>
      <c r="K1955" t="str">
        <f t="shared" si="242"/>
        <v>budget</v>
      </c>
      <c r="L1955" s="1">
        <f t="shared" si="243"/>
        <v>468189.18165024632</v>
      </c>
      <c r="M1955" cm="1">
        <f t="array" ref="M1955">SUM(COUNTIF(E1955:E5531,{"Petrol","Diesel","CNG","LPG","Electric"}))</f>
        <v>1624</v>
      </c>
      <c r="N1955">
        <f t="shared" si="244"/>
        <v>1624</v>
      </c>
      <c r="O1955" cm="1">
        <f t="array" ref="O1955">SUM(COUNTIF(F1955:F5531,{"Individual","Dealer","Trustmark Dealer"}))</f>
        <v>1624</v>
      </c>
      <c r="P1955">
        <f t="shared" si="245"/>
        <v>1101</v>
      </c>
      <c r="Q1955">
        <f t="shared" si="246"/>
        <v>0.61083743842364535</v>
      </c>
      <c r="R1955" s="16">
        <f t="shared" si="247"/>
        <v>1240268.3436580931</v>
      </c>
    </row>
    <row r="1956" spans="1:18" x14ac:dyDescent="0.3">
      <c r="A1956" t="s">
        <v>258</v>
      </c>
      <c r="B1956">
        <v>2004</v>
      </c>
      <c r="C1956" s="1">
        <v>70000</v>
      </c>
      <c r="D1956">
        <v>90000</v>
      </c>
      <c r="E1956" t="s">
        <v>10</v>
      </c>
      <c r="F1956" t="s">
        <v>25</v>
      </c>
      <c r="G1956" t="s">
        <v>12</v>
      </c>
      <c r="H1956" t="s">
        <v>151</v>
      </c>
      <c r="I1956">
        <f t="shared" si="240"/>
        <v>1623</v>
      </c>
      <c r="J1956">
        <f t="shared" si="241"/>
        <v>22</v>
      </c>
      <c r="K1956" t="str">
        <f t="shared" si="242"/>
        <v>budget</v>
      </c>
      <c r="L1956" s="1">
        <f t="shared" si="243"/>
        <v>468412.95810227975</v>
      </c>
      <c r="M1956" cm="1">
        <f t="array" ref="M1956">SUM(COUNTIF(E1956:E5532,{"Petrol","Diesel","CNG","LPG","Electric"}))</f>
        <v>1623</v>
      </c>
      <c r="N1956">
        <f t="shared" si="244"/>
        <v>1623</v>
      </c>
      <c r="O1956" cm="1">
        <f t="array" ref="O1956">SUM(COUNTIF(F1956:F5532,{"Individual","Dealer","Trustmark Dealer"}))</f>
        <v>1623</v>
      </c>
      <c r="P1956">
        <f t="shared" si="245"/>
        <v>1100</v>
      </c>
      <c r="Q1956">
        <f t="shared" si="246"/>
        <v>0.6112138016019717</v>
      </c>
      <c r="R1956" s="16">
        <f t="shared" si="247"/>
        <v>1240577.4068743235</v>
      </c>
    </row>
    <row r="1957" spans="1:18" x14ac:dyDescent="0.3">
      <c r="A1957" t="s">
        <v>224</v>
      </c>
      <c r="B1957">
        <v>2012</v>
      </c>
      <c r="C1957" s="1">
        <v>160000</v>
      </c>
      <c r="D1957">
        <v>110000</v>
      </c>
      <c r="E1957" t="s">
        <v>14</v>
      </c>
      <c r="F1957" t="s">
        <v>25</v>
      </c>
      <c r="G1957" t="s">
        <v>12</v>
      </c>
      <c r="H1957" t="s">
        <v>121</v>
      </c>
      <c r="I1957">
        <f t="shared" si="240"/>
        <v>1622</v>
      </c>
      <c r="J1957">
        <f t="shared" si="241"/>
        <v>14</v>
      </c>
      <c r="K1957" t="str">
        <f t="shared" si="242"/>
        <v>budget</v>
      </c>
      <c r="L1957" s="1">
        <f t="shared" si="243"/>
        <v>468658.58877928485</v>
      </c>
      <c r="M1957" cm="1">
        <f t="array" ref="M1957">SUM(COUNTIF(E1957:E5533,{"Petrol","Diesel","CNG","LPG","Electric"}))</f>
        <v>1622</v>
      </c>
      <c r="N1957">
        <f t="shared" si="244"/>
        <v>1622</v>
      </c>
      <c r="O1957" cm="1">
        <f t="array" ref="O1957">SUM(COUNTIF(F1957:F5533,{"Individual","Dealer","Trustmark Dealer"}))</f>
        <v>1622</v>
      </c>
      <c r="P1957">
        <f t="shared" si="245"/>
        <v>1099</v>
      </c>
      <c r="Q1957">
        <f t="shared" si="246"/>
        <v>0.61159062885326754</v>
      </c>
      <c r="R1957" s="16">
        <f t="shared" si="247"/>
        <v>1240932.9083257986</v>
      </c>
    </row>
    <row r="1958" spans="1:18" x14ac:dyDescent="0.3">
      <c r="A1958" t="s">
        <v>1156</v>
      </c>
      <c r="B1958">
        <v>2013</v>
      </c>
      <c r="C1958" s="1">
        <v>225000</v>
      </c>
      <c r="D1958">
        <v>80000</v>
      </c>
      <c r="E1958" t="s">
        <v>14</v>
      </c>
      <c r="F1958" t="s">
        <v>25</v>
      </c>
      <c r="G1958" t="s">
        <v>12</v>
      </c>
      <c r="H1958" t="s">
        <v>121</v>
      </c>
      <c r="I1958">
        <f t="shared" si="240"/>
        <v>1621</v>
      </c>
      <c r="J1958">
        <f t="shared" si="241"/>
        <v>13</v>
      </c>
      <c r="K1958" t="str">
        <f t="shared" si="242"/>
        <v>budget</v>
      </c>
      <c r="L1958" s="1">
        <f t="shared" si="243"/>
        <v>468849.00123380631</v>
      </c>
      <c r="M1958" cm="1">
        <f t="array" ref="M1958">SUM(COUNTIF(E1958:E5534,{"Petrol","Diesel","CNG","LPG","Electric"}))</f>
        <v>1621</v>
      </c>
      <c r="N1958">
        <f t="shared" si="244"/>
        <v>1621</v>
      </c>
      <c r="O1958" cm="1">
        <f t="array" ref="O1958">SUM(COUNTIF(F1958:F5534,{"Individual","Dealer","Trustmark Dealer"}))</f>
        <v>1621</v>
      </c>
      <c r="P1958">
        <f t="shared" si="245"/>
        <v>1098</v>
      </c>
      <c r="Q1958">
        <f t="shared" si="246"/>
        <v>0.6113510178901912</v>
      </c>
      <c r="R1958" s="16">
        <f t="shared" si="247"/>
        <v>1241458.2819195027</v>
      </c>
    </row>
    <row r="1959" spans="1:18" x14ac:dyDescent="0.3">
      <c r="A1959" t="s">
        <v>1157</v>
      </c>
      <c r="B1959">
        <v>2002</v>
      </c>
      <c r="C1959" s="1">
        <v>145000</v>
      </c>
      <c r="D1959">
        <v>100000</v>
      </c>
      <c r="E1959" t="s">
        <v>10</v>
      </c>
      <c r="F1959" t="s">
        <v>25</v>
      </c>
      <c r="G1959" t="s">
        <v>12</v>
      </c>
      <c r="H1959" t="s">
        <v>121</v>
      </c>
      <c r="I1959">
        <f t="shared" si="240"/>
        <v>1620</v>
      </c>
      <c r="J1959">
        <f t="shared" si="241"/>
        <v>24</v>
      </c>
      <c r="K1959" t="str">
        <f t="shared" si="242"/>
        <v>budget</v>
      </c>
      <c r="L1959" s="1">
        <f t="shared" si="243"/>
        <v>468999.52530864195</v>
      </c>
      <c r="M1959" cm="1">
        <f t="array" ref="M1959">SUM(COUNTIF(E1959:E5535,{"Petrol","Diesel","CNG","LPG","Electric"}))</f>
        <v>1620</v>
      </c>
      <c r="N1959">
        <f t="shared" si="244"/>
        <v>1620</v>
      </c>
      <c r="O1959" cm="1">
        <f t="array" ref="O1959">SUM(COUNTIF(F1959:F5535,{"Individual","Dealer","Trustmark Dealer"}))</f>
        <v>1620</v>
      </c>
      <c r="P1959">
        <f t="shared" si="245"/>
        <v>1097</v>
      </c>
      <c r="Q1959">
        <f t="shared" si="246"/>
        <v>0.61111111111111116</v>
      </c>
      <c r="R1959" s="16">
        <f t="shared" si="247"/>
        <v>1241905.9528973955</v>
      </c>
    </row>
    <row r="1960" spans="1:18" x14ac:dyDescent="0.3">
      <c r="A1960" t="s">
        <v>237</v>
      </c>
      <c r="B1960">
        <v>2018</v>
      </c>
      <c r="C1960" s="1">
        <v>930000</v>
      </c>
      <c r="D1960">
        <v>20000</v>
      </c>
      <c r="E1960" t="s">
        <v>14</v>
      </c>
      <c r="F1960" t="s">
        <v>25</v>
      </c>
      <c r="G1960" t="s">
        <v>12</v>
      </c>
      <c r="H1960" t="s">
        <v>121</v>
      </c>
      <c r="I1960">
        <f t="shared" si="240"/>
        <v>1619</v>
      </c>
      <c r="J1960">
        <f t="shared" si="241"/>
        <v>8</v>
      </c>
      <c r="K1960" t="str">
        <f t="shared" si="242"/>
        <v>medium</v>
      </c>
      <c r="L1960" s="1">
        <f t="shared" si="243"/>
        <v>469199.6485484867</v>
      </c>
      <c r="M1960" cm="1">
        <f t="array" ref="M1960">SUM(COUNTIF(E1960:E5536,{"Petrol","Diesel","CNG","LPG","Electric"}))</f>
        <v>1619</v>
      </c>
      <c r="N1960">
        <f t="shared" si="244"/>
        <v>1619</v>
      </c>
      <c r="O1960" cm="1">
        <f t="array" ref="O1960">SUM(COUNTIF(F1960:F5536,{"Individual","Dealer","Trustmark Dealer"}))</f>
        <v>1619</v>
      </c>
      <c r="P1960">
        <f t="shared" si="245"/>
        <v>1096</v>
      </c>
      <c r="Q1960">
        <f t="shared" si="246"/>
        <v>0.61087090796788146</v>
      </c>
      <c r="R1960" s="16">
        <f t="shared" si="247"/>
        <v>1242164.4713239395</v>
      </c>
    </row>
    <row r="1961" spans="1:18" x14ac:dyDescent="0.3">
      <c r="A1961" t="s">
        <v>1158</v>
      </c>
      <c r="B1961">
        <v>2008</v>
      </c>
      <c r="C1961" s="1">
        <v>110000</v>
      </c>
      <c r="D1961">
        <v>154000</v>
      </c>
      <c r="E1961" t="s">
        <v>14</v>
      </c>
      <c r="F1961" t="s">
        <v>25</v>
      </c>
      <c r="G1961" t="s">
        <v>12</v>
      </c>
      <c r="H1961" t="s">
        <v>154</v>
      </c>
      <c r="I1961">
        <f t="shared" si="240"/>
        <v>1618</v>
      </c>
      <c r="J1961">
        <f t="shared" si="241"/>
        <v>18</v>
      </c>
      <c r="K1961" t="str">
        <f t="shared" si="242"/>
        <v>budget</v>
      </c>
      <c r="L1961" s="1">
        <f t="shared" si="243"/>
        <v>468914.85228677379</v>
      </c>
      <c r="M1961" cm="1">
        <f t="array" ref="M1961">SUM(COUNTIF(E1961:E5537,{"Petrol","Diesel","CNG","LPG","Electric"}))</f>
        <v>1618</v>
      </c>
      <c r="N1961">
        <f t="shared" si="244"/>
        <v>1618</v>
      </c>
      <c r="O1961" cm="1">
        <f t="array" ref="O1961">SUM(COUNTIF(F1961:F5537,{"Individual","Dealer","Trustmark Dealer"}))</f>
        <v>1618</v>
      </c>
      <c r="P1961">
        <f t="shared" si="245"/>
        <v>1096</v>
      </c>
      <c r="Q1961">
        <f t="shared" si="246"/>
        <v>0.61063040791100121</v>
      </c>
      <c r="R1961" s="16">
        <f t="shared" si="247"/>
        <v>1241755.5672920463</v>
      </c>
    </row>
    <row r="1962" spans="1:18" x14ac:dyDescent="0.3">
      <c r="A1962" t="s">
        <v>1159</v>
      </c>
      <c r="B1962">
        <v>2017</v>
      </c>
      <c r="C1962" s="1">
        <v>650000</v>
      </c>
      <c r="D1962">
        <v>40000</v>
      </c>
      <c r="E1962" t="s">
        <v>14</v>
      </c>
      <c r="F1962" t="s">
        <v>25</v>
      </c>
      <c r="G1962" t="s">
        <v>12</v>
      </c>
      <c r="H1962" t="s">
        <v>121</v>
      </c>
      <c r="I1962">
        <f t="shared" si="240"/>
        <v>1617</v>
      </c>
      <c r="J1962">
        <f t="shared" si="241"/>
        <v>9</v>
      </c>
      <c r="K1962" t="str">
        <f t="shared" si="242"/>
        <v>medium</v>
      </c>
      <c r="L1962" s="1">
        <f t="shared" si="243"/>
        <v>469136.81570810144</v>
      </c>
      <c r="M1962" cm="1">
        <f t="array" ref="M1962">SUM(COUNTIF(E1962:E5538,{"Petrol","Diesel","CNG","LPG","Electric"}))</f>
        <v>1617</v>
      </c>
      <c r="N1962">
        <f t="shared" si="244"/>
        <v>1617</v>
      </c>
      <c r="O1962" cm="1">
        <f t="array" ref="O1962">SUM(COUNTIF(F1962:F5538,{"Individual","Dealer","Trustmark Dealer"}))</f>
        <v>1617</v>
      </c>
      <c r="P1962">
        <f t="shared" si="245"/>
        <v>1095</v>
      </c>
      <c r="Q1962">
        <f t="shared" si="246"/>
        <v>0.61100803957946814</v>
      </c>
      <c r="R1962" s="16">
        <f t="shared" si="247"/>
        <v>1242344.44912122</v>
      </c>
    </row>
    <row r="1963" spans="1:18" x14ac:dyDescent="0.3">
      <c r="A1963" t="s">
        <v>548</v>
      </c>
      <c r="B1963">
        <v>2019</v>
      </c>
      <c r="C1963" s="1">
        <v>550000</v>
      </c>
      <c r="D1963">
        <v>51000</v>
      </c>
      <c r="E1963" t="s">
        <v>10</v>
      </c>
      <c r="F1963" t="s">
        <v>25</v>
      </c>
      <c r="G1963" t="s">
        <v>12</v>
      </c>
      <c r="H1963" t="s">
        <v>121</v>
      </c>
      <c r="I1963">
        <f t="shared" si="240"/>
        <v>1616</v>
      </c>
      <c r="J1963">
        <f t="shared" si="241"/>
        <v>7</v>
      </c>
      <c r="K1963" t="str">
        <f t="shared" si="242"/>
        <v>medium</v>
      </c>
      <c r="L1963" s="1">
        <f t="shared" si="243"/>
        <v>469024.89542079211</v>
      </c>
      <c r="M1963" cm="1">
        <f t="array" ref="M1963">SUM(COUNTIF(E1963:E5539,{"Petrol","Diesel","CNG","LPG","Electric"}))</f>
        <v>1616</v>
      </c>
      <c r="N1963">
        <f t="shared" si="244"/>
        <v>1616</v>
      </c>
      <c r="O1963" cm="1">
        <f t="array" ref="O1963">SUM(COUNTIF(F1963:F5539,{"Individual","Dealer","Trustmark Dealer"}))</f>
        <v>1616</v>
      </c>
      <c r="P1963">
        <f t="shared" si="245"/>
        <v>1095</v>
      </c>
      <c r="Q1963">
        <f t="shared" si="246"/>
        <v>0.61076732673267331</v>
      </c>
      <c r="R1963" s="16">
        <f t="shared" si="247"/>
        <v>1242276.2306621727</v>
      </c>
    </row>
    <row r="1964" spans="1:18" x14ac:dyDescent="0.3">
      <c r="A1964" t="s">
        <v>127</v>
      </c>
      <c r="B1964">
        <v>2008</v>
      </c>
      <c r="C1964" s="1">
        <v>85000</v>
      </c>
      <c r="D1964">
        <v>120000</v>
      </c>
      <c r="E1964" t="s">
        <v>10</v>
      </c>
      <c r="F1964" t="s">
        <v>25</v>
      </c>
      <c r="G1964" t="s">
        <v>12</v>
      </c>
      <c r="H1964" t="s">
        <v>126</v>
      </c>
      <c r="I1964">
        <f t="shared" si="240"/>
        <v>1615</v>
      </c>
      <c r="J1964">
        <f t="shared" si="241"/>
        <v>18</v>
      </c>
      <c r="K1964" t="str">
        <f t="shared" si="242"/>
        <v>budget</v>
      </c>
      <c r="L1964" s="1">
        <f t="shared" si="243"/>
        <v>468974.75603715167</v>
      </c>
      <c r="M1964" cm="1">
        <f t="array" ref="M1964">SUM(COUNTIF(E1964:E5540,{"Petrol","Diesel","CNG","LPG","Electric"}))</f>
        <v>1615</v>
      </c>
      <c r="N1964">
        <f t="shared" si="244"/>
        <v>1615</v>
      </c>
      <c r="O1964" cm="1">
        <f t="array" ref="O1964">SUM(COUNTIF(F1964:F5540,{"Individual","Dealer","Trustmark Dealer"}))</f>
        <v>1615</v>
      </c>
      <c r="P1964">
        <f t="shared" si="245"/>
        <v>1095</v>
      </c>
      <c r="Q1964">
        <f t="shared" si="246"/>
        <v>0.61052631578947369</v>
      </c>
      <c r="R1964" s="16">
        <f t="shared" si="247"/>
        <v>1242006.0131891782</v>
      </c>
    </row>
    <row r="1965" spans="1:18" x14ac:dyDescent="0.3">
      <c r="A1965" t="s">
        <v>1160</v>
      </c>
      <c r="B1965">
        <v>2016</v>
      </c>
      <c r="C1965" s="1">
        <v>509999</v>
      </c>
      <c r="D1965">
        <v>35000</v>
      </c>
      <c r="E1965" t="s">
        <v>10</v>
      </c>
      <c r="F1965" t="s">
        <v>25</v>
      </c>
      <c r="G1965" t="s">
        <v>12</v>
      </c>
      <c r="H1965" t="s">
        <v>121</v>
      </c>
      <c r="I1965">
        <f t="shared" si="240"/>
        <v>1614</v>
      </c>
      <c r="J1965">
        <f t="shared" si="241"/>
        <v>10</v>
      </c>
      <c r="K1965" t="str">
        <f t="shared" si="242"/>
        <v>medium</v>
      </c>
      <c r="L1965" s="1">
        <f t="shared" si="243"/>
        <v>469212.65861214371</v>
      </c>
      <c r="M1965" cm="1">
        <f t="array" ref="M1965">SUM(COUNTIF(E1965:E5541,{"Petrol","Diesel","CNG","LPG","Electric"}))</f>
        <v>1614</v>
      </c>
      <c r="N1965">
        <f t="shared" si="244"/>
        <v>1614</v>
      </c>
      <c r="O1965" cm="1">
        <f t="array" ref="O1965">SUM(COUNTIF(F1965:F5541,{"Individual","Dealer","Trustmark Dealer"}))</f>
        <v>1614</v>
      </c>
      <c r="P1965">
        <f t="shared" si="245"/>
        <v>1094</v>
      </c>
      <c r="Q1965">
        <f t="shared" si="246"/>
        <v>0.61090458488228006</v>
      </c>
      <c r="R1965" s="16">
        <f t="shared" si="247"/>
        <v>1242343.7270840555</v>
      </c>
    </row>
    <row r="1966" spans="1:18" x14ac:dyDescent="0.3">
      <c r="A1966" t="s">
        <v>385</v>
      </c>
      <c r="B1966">
        <v>2017</v>
      </c>
      <c r="C1966" s="1">
        <v>650000</v>
      </c>
      <c r="D1966">
        <v>70000</v>
      </c>
      <c r="E1966" t="s">
        <v>14</v>
      </c>
      <c r="F1966" t="s">
        <v>25</v>
      </c>
      <c r="G1966" t="s">
        <v>12</v>
      </c>
      <c r="H1966" t="s">
        <v>121</v>
      </c>
      <c r="I1966">
        <f t="shared" si="240"/>
        <v>1613</v>
      </c>
      <c r="J1966">
        <f t="shared" si="241"/>
        <v>9</v>
      </c>
      <c r="K1966" t="str">
        <f t="shared" si="242"/>
        <v>medium</v>
      </c>
      <c r="L1966" s="1">
        <f t="shared" si="243"/>
        <v>469187.37259764416</v>
      </c>
      <c r="M1966" cm="1">
        <f t="array" ref="M1966">SUM(COUNTIF(E1966:E5542,{"Petrol","Diesel","CNG","LPG","Electric"}))</f>
        <v>1613</v>
      </c>
      <c r="N1966">
        <f t="shared" si="244"/>
        <v>1613</v>
      </c>
      <c r="O1966" cm="1">
        <f t="array" ref="O1966">SUM(COUNTIF(F1966:F5542,{"Individual","Dealer","Trustmark Dealer"}))</f>
        <v>1613</v>
      </c>
      <c r="P1966">
        <f t="shared" si="245"/>
        <v>1094</v>
      </c>
      <c r="Q1966">
        <f t="shared" si="246"/>
        <v>0.61066336019838807</v>
      </c>
      <c r="R1966" s="16">
        <f t="shared" si="247"/>
        <v>1242125.315720466</v>
      </c>
    </row>
    <row r="1967" spans="1:18" x14ac:dyDescent="0.3">
      <c r="A1967" t="s">
        <v>240</v>
      </c>
      <c r="B1967">
        <v>2011</v>
      </c>
      <c r="C1967" s="1">
        <v>140000</v>
      </c>
      <c r="D1967">
        <v>60000</v>
      </c>
      <c r="E1967" t="s">
        <v>10</v>
      </c>
      <c r="F1967" t="s">
        <v>25</v>
      </c>
      <c r="G1967" t="s">
        <v>12</v>
      </c>
      <c r="H1967" t="s">
        <v>126</v>
      </c>
      <c r="I1967">
        <f t="shared" si="240"/>
        <v>1612</v>
      </c>
      <c r="J1967">
        <f t="shared" si="241"/>
        <v>15</v>
      </c>
      <c r="K1967" t="str">
        <f t="shared" si="242"/>
        <v>budget</v>
      </c>
      <c r="L1967" s="1">
        <f t="shared" si="243"/>
        <v>469075.205955335</v>
      </c>
      <c r="M1967" cm="1">
        <f t="array" ref="M1967">SUM(COUNTIF(E1967:E5543,{"Petrol","Diesel","CNG","LPG","Electric"}))</f>
        <v>1612</v>
      </c>
      <c r="N1967">
        <f t="shared" si="244"/>
        <v>1612</v>
      </c>
      <c r="O1967" cm="1">
        <f t="array" ref="O1967">SUM(COUNTIF(F1967:F5543,{"Individual","Dealer","Trustmark Dealer"}))</f>
        <v>1612</v>
      </c>
      <c r="P1967">
        <f t="shared" si="245"/>
        <v>1094</v>
      </c>
      <c r="Q1967">
        <f t="shared" si="246"/>
        <v>0.61042183622828783</v>
      </c>
      <c r="R1967" s="16">
        <f t="shared" si="247"/>
        <v>1242056.9306717748</v>
      </c>
    </row>
    <row r="1968" spans="1:18" x14ac:dyDescent="0.3">
      <c r="A1968" t="s">
        <v>163</v>
      </c>
      <c r="B1968">
        <v>2011</v>
      </c>
      <c r="C1968" s="1">
        <v>150000</v>
      </c>
      <c r="D1968">
        <v>70000</v>
      </c>
      <c r="E1968" t="s">
        <v>10</v>
      </c>
      <c r="F1968" t="s">
        <v>25</v>
      </c>
      <c r="G1968" t="s">
        <v>12</v>
      </c>
      <c r="H1968" t="s">
        <v>121</v>
      </c>
      <c r="I1968">
        <f t="shared" si="240"/>
        <v>1611</v>
      </c>
      <c r="J1968">
        <f t="shared" si="241"/>
        <v>15</v>
      </c>
      <c r="K1968" t="str">
        <f t="shared" si="242"/>
        <v>budget</v>
      </c>
      <c r="L1968" s="1">
        <f t="shared" si="243"/>
        <v>469279.47361887025</v>
      </c>
      <c r="M1968" cm="1">
        <f t="array" ref="M1968">SUM(COUNTIF(E1968:E5544,{"Petrol","Diesel","CNG","LPG","Electric"}))</f>
        <v>1611</v>
      </c>
      <c r="N1968">
        <f t="shared" si="244"/>
        <v>1611</v>
      </c>
      <c r="O1968" cm="1">
        <f t="array" ref="O1968">SUM(COUNTIF(F1968:F5544,{"Individual","Dealer","Trustmark Dealer"}))</f>
        <v>1611</v>
      </c>
      <c r="P1968">
        <f t="shared" si="245"/>
        <v>1093</v>
      </c>
      <c r="Q1968">
        <f t="shared" si="246"/>
        <v>0.61080074487895719</v>
      </c>
      <c r="R1968" s="16">
        <f t="shared" si="247"/>
        <v>1242323.5090421389</v>
      </c>
    </row>
    <row r="1969" spans="1:18" x14ac:dyDescent="0.3">
      <c r="A1969" t="s">
        <v>1161</v>
      </c>
      <c r="B1969">
        <v>2018</v>
      </c>
      <c r="C1969" s="1">
        <v>450000</v>
      </c>
      <c r="D1969">
        <v>10000</v>
      </c>
      <c r="E1969" t="s">
        <v>10</v>
      </c>
      <c r="F1969" t="s">
        <v>25</v>
      </c>
      <c r="G1969" t="s">
        <v>12</v>
      </c>
      <c r="H1969" t="s">
        <v>126</v>
      </c>
      <c r="I1969">
        <f t="shared" si="240"/>
        <v>1610</v>
      </c>
      <c r="J1969">
        <f t="shared" si="241"/>
        <v>8</v>
      </c>
      <c r="K1969" t="str">
        <f t="shared" si="242"/>
        <v>budget</v>
      </c>
      <c r="L1969" s="1">
        <f t="shared" si="243"/>
        <v>469477.78385093168</v>
      </c>
      <c r="M1969" cm="1">
        <f t="array" ref="M1969">SUM(COUNTIF(E1969:E5545,{"Petrol","Diesel","CNG","LPG","Electric"}))</f>
        <v>1610</v>
      </c>
      <c r="N1969">
        <f t="shared" si="244"/>
        <v>1610</v>
      </c>
      <c r="O1969" cm="1">
        <f t="array" ref="O1969">SUM(COUNTIF(F1969:F5545,{"Individual","Dealer","Trustmark Dealer"}))</f>
        <v>1610</v>
      </c>
      <c r="P1969">
        <f t="shared" si="245"/>
        <v>1092</v>
      </c>
      <c r="Q1969">
        <f t="shared" si="246"/>
        <v>0.61055900621118009</v>
      </c>
      <c r="R1969" s="16">
        <f t="shared" si="247"/>
        <v>1242577.6474082205</v>
      </c>
    </row>
    <row r="1970" spans="1:18" x14ac:dyDescent="0.3">
      <c r="A1970" t="s">
        <v>699</v>
      </c>
      <c r="B1970">
        <v>2006</v>
      </c>
      <c r="C1970" s="1">
        <v>170000</v>
      </c>
      <c r="D1970">
        <v>245244</v>
      </c>
      <c r="E1970" t="s">
        <v>14</v>
      </c>
      <c r="F1970" t="s">
        <v>25</v>
      </c>
      <c r="G1970" t="s">
        <v>12</v>
      </c>
      <c r="H1970" t="s">
        <v>151</v>
      </c>
      <c r="I1970">
        <f t="shared" si="240"/>
        <v>1609</v>
      </c>
      <c r="J1970">
        <f t="shared" si="241"/>
        <v>20</v>
      </c>
      <c r="K1970" t="str">
        <f t="shared" si="242"/>
        <v>budget</v>
      </c>
      <c r="L1970" s="1">
        <f t="shared" si="243"/>
        <v>469489.88937228092</v>
      </c>
      <c r="M1970" cm="1">
        <f t="array" ref="M1970">SUM(COUNTIF(E1970:E5546,{"Petrol","Diesel","CNG","LPG","Electric"}))</f>
        <v>1609</v>
      </c>
      <c r="N1970">
        <f t="shared" si="244"/>
        <v>1609</v>
      </c>
      <c r="O1970" cm="1">
        <f t="array" ref="O1970">SUM(COUNTIF(F1970:F5546,{"Individual","Dealer","Trustmark Dealer"}))</f>
        <v>1609</v>
      </c>
      <c r="P1970">
        <f t="shared" si="245"/>
        <v>1092</v>
      </c>
      <c r="Q1970">
        <f t="shared" si="246"/>
        <v>0.61093847110006216</v>
      </c>
      <c r="R1970" s="16">
        <f t="shared" si="247"/>
        <v>1242437.7177173703</v>
      </c>
    </row>
    <row r="1971" spans="1:18" x14ac:dyDescent="0.3">
      <c r="A1971" t="s">
        <v>411</v>
      </c>
      <c r="B1971">
        <v>2017</v>
      </c>
      <c r="C1971" s="1">
        <v>400000</v>
      </c>
      <c r="D1971">
        <v>60000</v>
      </c>
      <c r="E1971" t="s">
        <v>10</v>
      </c>
      <c r="F1971" t="s">
        <v>25</v>
      </c>
      <c r="G1971" t="s">
        <v>12</v>
      </c>
      <c r="H1971" t="s">
        <v>121</v>
      </c>
      <c r="I1971">
        <f t="shared" si="240"/>
        <v>1608</v>
      </c>
      <c r="J1971">
        <f t="shared" si="241"/>
        <v>9</v>
      </c>
      <c r="K1971" t="str">
        <f t="shared" si="242"/>
        <v>budget</v>
      </c>
      <c r="L1971" s="1">
        <f t="shared" si="243"/>
        <v>469676.1393034826</v>
      </c>
      <c r="M1971" cm="1">
        <f t="array" ref="M1971">SUM(COUNTIF(E1971:E5547,{"Petrol","Diesel","CNG","LPG","Electric"}))</f>
        <v>1608</v>
      </c>
      <c r="N1971">
        <f t="shared" si="244"/>
        <v>1608</v>
      </c>
      <c r="O1971" cm="1">
        <f t="array" ref="O1971">SUM(COUNTIF(F1971:F5547,{"Individual","Dealer","Trustmark Dealer"}))</f>
        <v>1608</v>
      </c>
      <c r="P1971">
        <f t="shared" si="245"/>
        <v>1091</v>
      </c>
      <c r="Q1971">
        <f t="shared" si="246"/>
        <v>0.61131840796019898</v>
      </c>
      <c r="R1971" s="16">
        <f t="shared" si="247"/>
        <v>1242955.9625340858</v>
      </c>
    </row>
    <row r="1972" spans="1:18" x14ac:dyDescent="0.3">
      <c r="A1972" t="s">
        <v>1162</v>
      </c>
      <c r="B1972">
        <v>2016</v>
      </c>
      <c r="C1972" s="1">
        <v>300000</v>
      </c>
      <c r="D1972">
        <v>30000</v>
      </c>
      <c r="E1972" t="s">
        <v>10</v>
      </c>
      <c r="F1972" t="s">
        <v>25</v>
      </c>
      <c r="G1972" t="s">
        <v>12</v>
      </c>
      <c r="H1972" t="s">
        <v>121</v>
      </c>
      <c r="I1972">
        <f t="shared" si="240"/>
        <v>1607</v>
      </c>
      <c r="J1972">
        <f t="shared" si="241"/>
        <v>10</v>
      </c>
      <c r="K1972" t="str">
        <f t="shared" si="242"/>
        <v>budget</v>
      </c>
      <c r="L1972" s="1">
        <f t="shared" si="243"/>
        <v>469719.49719975109</v>
      </c>
      <c r="M1972" cm="1">
        <f t="array" ref="M1972">SUM(COUNTIF(E1972:E5548,{"Petrol","Diesel","CNG","LPG","Electric"}))</f>
        <v>1607</v>
      </c>
      <c r="N1972">
        <f t="shared" si="244"/>
        <v>1607</v>
      </c>
      <c r="O1972" cm="1">
        <f t="array" ref="O1972">SUM(COUNTIF(F1972:F5548,{"Individual","Dealer","Trustmark Dealer"}))</f>
        <v>1607</v>
      </c>
      <c r="P1972">
        <f t="shared" si="245"/>
        <v>1091</v>
      </c>
      <c r="Q1972">
        <f t="shared" si="246"/>
        <v>0.61107654013690105</v>
      </c>
      <c r="R1972" s="16">
        <f t="shared" si="247"/>
        <v>1242881.5402748806</v>
      </c>
    </row>
    <row r="1973" spans="1:18" x14ac:dyDescent="0.3">
      <c r="A1973" t="s">
        <v>1140</v>
      </c>
      <c r="B1973">
        <v>2012</v>
      </c>
      <c r="C1973" s="1">
        <v>250000</v>
      </c>
      <c r="D1973">
        <v>8000</v>
      </c>
      <c r="E1973" t="s">
        <v>10</v>
      </c>
      <c r="F1973" t="s">
        <v>25</v>
      </c>
      <c r="G1973" t="s">
        <v>12</v>
      </c>
      <c r="H1973" t="s">
        <v>121</v>
      </c>
      <c r="I1973">
        <f t="shared" si="240"/>
        <v>1606</v>
      </c>
      <c r="J1973">
        <f t="shared" si="241"/>
        <v>14</v>
      </c>
      <c r="K1973" t="str">
        <f t="shared" si="242"/>
        <v>budget</v>
      </c>
      <c r="L1973" s="1">
        <f t="shared" si="243"/>
        <v>469825.17559153173</v>
      </c>
      <c r="M1973" cm="1">
        <f t="array" ref="M1973">SUM(COUNTIF(E1973:E5549,{"Petrol","Diesel","CNG","LPG","Electric"}))</f>
        <v>1606</v>
      </c>
      <c r="N1973">
        <f t="shared" si="244"/>
        <v>1606</v>
      </c>
      <c r="O1973" cm="1">
        <f t="array" ref="O1973">SUM(COUNTIF(F1973:F5549,{"Individual","Dealer","Trustmark Dealer"}))</f>
        <v>1606</v>
      </c>
      <c r="P1973">
        <f t="shared" si="245"/>
        <v>1091</v>
      </c>
      <c r="Q1973">
        <f t="shared" si="246"/>
        <v>0.61083437110834371</v>
      </c>
      <c r="R1973" s="16">
        <f t="shared" si="247"/>
        <v>1242938.8477722472</v>
      </c>
    </row>
    <row r="1974" spans="1:18" x14ac:dyDescent="0.3">
      <c r="A1974" t="s">
        <v>667</v>
      </c>
      <c r="B1974">
        <v>2019</v>
      </c>
      <c r="C1974" s="1">
        <v>500000</v>
      </c>
      <c r="D1974">
        <v>10000</v>
      </c>
      <c r="E1974" t="s">
        <v>10</v>
      </c>
      <c r="F1974" t="s">
        <v>25</v>
      </c>
      <c r="G1974" t="s">
        <v>12</v>
      </c>
      <c r="H1974" t="s">
        <v>121</v>
      </c>
      <c r="I1974">
        <f t="shared" si="240"/>
        <v>1605</v>
      </c>
      <c r="J1974">
        <f t="shared" si="241"/>
        <v>7</v>
      </c>
      <c r="K1974" t="str">
        <f t="shared" si="242"/>
        <v>budget</v>
      </c>
      <c r="L1974" s="1">
        <f t="shared" si="243"/>
        <v>469962.138317757</v>
      </c>
      <c r="M1974" cm="1">
        <f t="array" ref="M1974">SUM(COUNTIF(E1974:E5550,{"Petrol","Diesel","CNG","LPG","Electric"}))</f>
        <v>1605</v>
      </c>
      <c r="N1974">
        <f t="shared" si="244"/>
        <v>1605</v>
      </c>
      <c r="O1974" cm="1">
        <f t="array" ref="O1974">SUM(COUNTIF(F1974:F5550,{"Individual","Dealer","Trustmark Dealer"}))</f>
        <v>1605</v>
      </c>
      <c r="P1974">
        <f t="shared" si="245"/>
        <v>1090</v>
      </c>
      <c r="Q1974">
        <f t="shared" si="246"/>
        <v>0.61059190031152644</v>
      </c>
      <c r="R1974" s="16">
        <f t="shared" si="247"/>
        <v>1243062.3568746268</v>
      </c>
    </row>
    <row r="1975" spans="1:18" x14ac:dyDescent="0.3">
      <c r="A1975" t="s">
        <v>699</v>
      </c>
      <c r="B1975">
        <v>2002</v>
      </c>
      <c r="C1975" s="1">
        <v>85000</v>
      </c>
      <c r="D1975">
        <v>100000</v>
      </c>
      <c r="E1975" t="s">
        <v>14</v>
      </c>
      <c r="F1975" t="s">
        <v>25</v>
      </c>
      <c r="G1975" t="s">
        <v>12</v>
      </c>
      <c r="H1975" t="s">
        <v>154</v>
      </c>
      <c r="I1975">
        <f t="shared" si="240"/>
        <v>1604</v>
      </c>
      <c r="J1975">
        <f t="shared" si="241"/>
        <v>24</v>
      </c>
      <c r="K1975" t="str">
        <f t="shared" si="242"/>
        <v>budget</v>
      </c>
      <c r="L1975" s="1">
        <f t="shared" si="243"/>
        <v>469943.41147132171</v>
      </c>
      <c r="M1975" cm="1">
        <f t="array" ref="M1975">SUM(COUNTIF(E1975:E5551,{"Petrol","Diesel","CNG","LPG","Electric"}))</f>
        <v>1604</v>
      </c>
      <c r="N1975">
        <f t="shared" si="244"/>
        <v>1604</v>
      </c>
      <c r="O1975" cm="1">
        <f t="array" ref="O1975">SUM(COUNTIF(F1975:F5551,{"Individual","Dealer","Trustmark Dealer"}))</f>
        <v>1604</v>
      </c>
      <c r="P1975">
        <f t="shared" si="245"/>
        <v>1090</v>
      </c>
      <c r="Q1975">
        <f t="shared" si="246"/>
        <v>0.61034912718204493</v>
      </c>
      <c r="R1975" s="16">
        <f t="shared" si="247"/>
        <v>1242855.5048899755</v>
      </c>
    </row>
    <row r="1976" spans="1:18" x14ac:dyDescent="0.3">
      <c r="A1976" t="s">
        <v>1163</v>
      </c>
      <c r="B1976">
        <v>2012</v>
      </c>
      <c r="C1976" s="1">
        <v>300000</v>
      </c>
      <c r="D1976">
        <v>110000</v>
      </c>
      <c r="E1976" t="s">
        <v>14</v>
      </c>
      <c r="F1976" t="s">
        <v>25</v>
      </c>
      <c r="G1976" t="s">
        <v>12</v>
      </c>
      <c r="H1976" t="s">
        <v>121</v>
      </c>
      <c r="I1976">
        <f t="shared" si="240"/>
        <v>1603</v>
      </c>
      <c r="J1976">
        <f t="shared" si="241"/>
        <v>14</v>
      </c>
      <c r="K1976" t="str">
        <f t="shared" si="242"/>
        <v>budget</v>
      </c>
      <c r="L1976" s="1">
        <f t="shared" si="243"/>
        <v>470183.55084217095</v>
      </c>
      <c r="M1976" cm="1">
        <f t="array" ref="M1976">SUM(COUNTIF(E1976:E5552,{"Petrol","Diesel","CNG","LPG","Electric"}))</f>
        <v>1603</v>
      </c>
      <c r="N1976">
        <f t="shared" si="244"/>
        <v>1603</v>
      </c>
      <c r="O1976" cm="1">
        <f t="array" ref="O1976">SUM(COUNTIF(F1976:F5552,{"Individual","Dealer","Trustmark Dealer"}))</f>
        <v>1603</v>
      </c>
      <c r="P1976">
        <f t="shared" si="245"/>
        <v>1089</v>
      </c>
      <c r="Q1976">
        <f t="shared" si="246"/>
        <v>0.6107298814722395</v>
      </c>
      <c r="R1976" s="16">
        <f t="shared" si="247"/>
        <v>1243479.0575275398</v>
      </c>
    </row>
    <row r="1977" spans="1:18" x14ac:dyDescent="0.3">
      <c r="A1977" t="s">
        <v>1164</v>
      </c>
      <c r="B1977">
        <v>2015</v>
      </c>
      <c r="C1977" s="1">
        <v>740000</v>
      </c>
      <c r="D1977">
        <v>45000</v>
      </c>
      <c r="E1977" t="s">
        <v>14</v>
      </c>
      <c r="F1977" t="s">
        <v>11</v>
      </c>
      <c r="G1977" t="s">
        <v>19</v>
      </c>
      <c r="H1977" t="s">
        <v>121</v>
      </c>
      <c r="I1977">
        <f t="shared" si="240"/>
        <v>1602</v>
      </c>
      <c r="J1977">
        <f t="shared" si="241"/>
        <v>11</v>
      </c>
      <c r="K1977" t="str">
        <f t="shared" si="242"/>
        <v>medium</v>
      </c>
      <c r="L1977" s="1">
        <f t="shared" si="243"/>
        <v>470289.78277153557</v>
      </c>
      <c r="M1977" cm="1">
        <f t="array" ref="M1977">SUM(COUNTIF(E1977:E5553,{"Petrol","Diesel","CNG","LPG","Electric"}))</f>
        <v>1602</v>
      </c>
      <c r="N1977">
        <f t="shared" si="244"/>
        <v>1602</v>
      </c>
      <c r="O1977" cm="1">
        <f t="array" ref="O1977">SUM(COUNTIF(F1977:F5553,{"Individual","Dealer","Trustmark Dealer"}))</f>
        <v>1602</v>
      </c>
      <c r="P1977">
        <f t="shared" si="245"/>
        <v>1088</v>
      </c>
      <c r="Q1977">
        <f t="shared" si="246"/>
        <v>0.61048689138576784</v>
      </c>
      <c r="R1977" s="16">
        <f t="shared" si="247"/>
        <v>1243840.6580882354</v>
      </c>
    </row>
    <row r="1978" spans="1:18" x14ac:dyDescent="0.3">
      <c r="A1978" t="s">
        <v>269</v>
      </c>
      <c r="B1978">
        <v>2005</v>
      </c>
      <c r="C1978" s="1">
        <v>70000</v>
      </c>
      <c r="D1978">
        <v>68500</v>
      </c>
      <c r="E1978" t="s">
        <v>10</v>
      </c>
      <c r="F1978" t="s">
        <v>11</v>
      </c>
      <c r="G1978" t="s">
        <v>12</v>
      </c>
      <c r="H1978" t="s">
        <v>121</v>
      </c>
      <c r="I1978">
        <f t="shared" si="240"/>
        <v>1601</v>
      </c>
      <c r="J1978">
        <f t="shared" si="241"/>
        <v>21</v>
      </c>
      <c r="K1978" t="str">
        <f t="shared" si="242"/>
        <v>budget</v>
      </c>
      <c r="L1978" s="1">
        <f t="shared" si="243"/>
        <v>470121.31917551532</v>
      </c>
      <c r="M1978" cm="1">
        <f t="array" ref="M1978">SUM(COUNTIF(E1978:E5554,{"Petrol","Diesel","CNG","LPG","Electric"}))</f>
        <v>1601</v>
      </c>
      <c r="N1978">
        <f t="shared" si="244"/>
        <v>1601</v>
      </c>
      <c r="O1978" cm="1">
        <f t="array" ref="O1978">SUM(COUNTIF(F1978:F5554,{"Individual","Dealer","Trustmark Dealer"}))</f>
        <v>1601</v>
      </c>
      <c r="P1978">
        <f t="shared" si="245"/>
        <v>1087</v>
      </c>
      <c r="Q1978">
        <f t="shared" si="246"/>
        <v>0.61024359775140535</v>
      </c>
      <c r="R1978" s="16">
        <f t="shared" si="247"/>
        <v>1243663.2687116566</v>
      </c>
    </row>
    <row r="1979" spans="1:18" x14ac:dyDescent="0.3">
      <c r="A1979" t="s">
        <v>1165</v>
      </c>
      <c r="B1979">
        <v>2019</v>
      </c>
      <c r="C1979" s="1">
        <v>484999</v>
      </c>
      <c r="D1979">
        <v>5007</v>
      </c>
      <c r="E1979" t="s">
        <v>10</v>
      </c>
      <c r="F1979" t="s">
        <v>11</v>
      </c>
      <c r="G1979" t="s">
        <v>19</v>
      </c>
      <c r="H1979" t="s">
        <v>121</v>
      </c>
      <c r="I1979">
        <f t="shared" si="240"/>
        <v>1600</v>
      </c>
      <c r="J1979">
        <f t="shared" si="241"/>
        <v>7</v>
      </c>
      <c r="K1979" t="str">
        <f t="shared" si="242"/>
        <v>budget</v>
      </c>
      <c r="L1979" s="1">
        <f t="shared" si="243"/>
        <v>470371.39500000002</v>
      </c>
      <c r="M1979" cm="1">
        <f t="array" ref="M1979">SUM(COUNTIF(E1979:E5555,{"Petrol","Diesel","CNG","LPG","Electric"}))</f>
        <v>1600</v>
      </c>
      <c r="N1979">
        <f t="shared" si="244"/>
        <v>1600</v>
      </c>
      <c r="O1979" cm="1">
        <f t="array" ref="O1979">SUM(COUNTIF(F1979:F5555,{"Individual","Dealer","Trustmark Dealer"}))</f>
        <v>1600</v>
      </c>
      <c r="P1979">
        <f t="shared" si="245"/>
        <v>1086</v>
      </c>
      <c r="Q1979">
        <f t="shared" si="246"/>
        <v>0.61</v>
      </c>
      <c r="R1979" s="16">
        <f t="shared" si="247"/>
        <v>1244025.4051985692</v>
      </c>
    </row>
    <row r="1980" spans="1:18" x14ac:dyDescent="0.3">
      <c r="A1980" t="s">
        <v>1166</v>
      </c>
      <c r="B1980">
        <v>2013</v>
      </c>
      <c r="C1980" s="1">
        <v>164000</v>
      </c>
      <c r="D1980">
        <v>30000</v>
      </c>
      <c r="E1980" t="s">
        <v>10</v>
      </c>
      <c r="F1980" t="s">
        <v>25</v>
      </c>
      <c r="G1980" t="s">
        <v>12</v>
      </c>
      <c r="H1980" t="s">
        <v>121</v>
      </c>
      <c r="I1980">
        <f t="shared" si="240"/>
        <v>1599</v>
      </c>
      <c r="J1980">
        <f t="shared" si="241"/>
        <v>13</v>
      </c>
      <c r="K1980" t="str">
        <f t="shared" si="242"/>
        <v>budget</v>
      </c>
      <c r="L1980" s="1">
        <f t="shared" si="243"/>
        <v>470362.24702939339</v>
      </c>
      <c r="M1980" cm="1">
        <f t="array" ref="M1980">SUM(COUNTIF(E1980:E5556,{"Petrol","Diesel","CNG","LPG","Electric"}))</f>
        <v>1599</v>
      </c>
      <c r="N1980">
        <f t="shared" si="244"/>
        <v>1599</v>
      </c>
      <c r="O1980" cm="1">
        <f t="array" ref="O1980">SUM(COUNTIF(F1980:F5556,{"Individual","Dealer","Trustmark Dealer"}))</f>
        <v>1599</v>
      </c>
      <c r="P1980">
        <f t="shared" si="245"/>
        <v>1086</v>
      </c>
      <c r="Q1980">
        <f t="shared" si="246"/>
        <v>0.6097560975609756</v>
      </c>
      <c r="R1980" s="16">
        <f t="shared" si="247"/>
        <v>1243838.1057079935</v>
      </c>
    </row>
    <row r="1981" spans="1:18" x14ac:dyDescent="0.3">
      <c r="A1981" t="s">
        <v>560</v>
      </c>
      <c r="B1981">
        <v>2008</v>
      </c>
      <c r="C1981" s="1">
        <v>140000</v>
      </c>
      <c r="D1981">
        <v>70000</v>
      </c>
      <c r="E1981" t="s">
        <v>10</v>
      </c>
      <c r="F1981" t="s">
        <v>25</v>
      </c>
      <c r="G1981" t="s">
        <v>19</v>
      </c>
      <c r="H1981" t="s">
        <v>121</v>
      </c>
      <c r="I1981">
        <f t="shared" si="240"/>
        <v>1598</v>
      </c>
      <c r="J1981">
        <f t="shared" si="241"/>
        <v>18</v>
      </c>
      <c r="K1981" t="str">
        <f t="shared" si="242"/>
        <v>budget</v>
      </c>
      <c r="L1981" s="1">
        <f t="shared" si="243"/>
        <v>470553.96307884855</v>
      </c>
      <c r="M1981" cm="1">
        <f t="array" ref="M1981">SUM(COUNTIF(E1981:E5557,{"Petrol","Diesel","CNG","LPG","Electric"}))</f>
        <v>1598</v>
      </c>
      <c r="N1981">
        <f t="shared" si="244"/>
        <v>1598</v>
      </c>
      <c r="O1981" cm="1">
        <f t="array" ref="O1981">SUM(COUNTIF(F1981:F5557,{"Individual","Dealer","Trustmark Dealer"}))</f>
        <v>1598</v>
      </c>
      <c r="P1981">
        <f t="shared" si="245"/>
        <v>1085</v>
      </c>
      <c r="Q1981">
        <f t="shared" si="246"/>
        <v>0.60951188986232796</v>
      </c>
      <c r="R1981" s="16">
        <f t="shared" si="247"/>
        <v>1244076.6022347072</v>
      </c>
    </row>
    <row r="1982" spans="1:18" x14ac:dyDescent="0.3">
      <c r="A1982" t="s">
        <v>1167</v>
      </c>
      <c r="B1982">
        <v>2011</v>
      </c>
      <c r="C1982" s="1">
        <v>999000</v>
      </c>
      <c r="D1982">
        <v>49600</v>
      </c>
      <c r="E1982" t="s">
        <v>14</v>
      </c>
      <c r="F1982" t="s">
        <v>11</v>
      </c>
      <c r="G1982" t="s">
        <v>19</v>
      </c>
      <c r="H1982" t="s">
        <v>121</v>
      </c>
      <c r="I1982">
        <f t="shared" si="240"/>
        <v>1597</v>
      </c>
      <c r="J1982">
        <f t="shared" si="241"/>
        <v>15</v>
      </c>
      <c r="K1982" t="str">
        <f t="shared" si="242"/>
        <v>medium</v>
      </c>
      <c r="L1982" s="1">
        <f t="shared" si="243"/>
        <v>470760.94740137761</v>
      </c>
      <c r="M1982" cm="1">
        <f t="array" ref="M1982">SUM(COUNTIF(E1982:E5558,{"Petrol","Diesel","CNG","LPG","Electric"}))</f>
        <v>1597</v>
      </c>
      <c r="N1982">
        <f t="shared" si="244"/>
        <v>1597</v>
      </c>
      <c r="O1982" cm="1">
        <f t="array" ref="O1982">SUM(COUNTIF(F1982:F5558,{"Individual","Dealer","Trustmark Dealer"}))</f>
        <v>1597</v>
      </c>
      <c r="P1982">
        <f t="shared" si="245"/>
        <v>1084</v>
      </c>
      <c r="Q1982">
        <f t="shared" si="246"/>
        <v>0.60926737633061989</v>
      </c>
      <c r="R1982" s="16">
        <f t="shared" si="247"/>
        <v>1244347.647954311</v>
      </c>
    </row>
    <row r="1983" spans="1:18" x14ac:dyDescent="0.3">
      <c r="A1983" t="s">
        <v>1032</v>
      </c>
      <c r="B1983">
        <v>2005</v>
      </c>
      <c r="C1983" s="1">
        <v>56000</v>
      </c>
      <c r="D1983">
        <v>23000</v>
      </c>
      <c r="E1983" t="s">
        <v>10</v>
      </c>
      <c r="F1983" t="s">
        <v>25</v>
      </c>
      <c r="G1983" t="s">
        <v>12</v>
      </c>
      <c r="H1983" t="s">
        <v>126</v>
      </c>
      <c r="I1983">
        <f t="shared" si="240"/>
        <v>1596</v>
      </c>
      <c r="J1983">
        <f t="shared" si="241"/>
        <v>21</v>
      </c>
      <c r="K1983" t="str">
        <f t="shared" si="242"/>
        <v>budget</v>
      </c>
      <c r="L1983" s="1">
        <f t="shared" si="243"/>
        <v>470429.97055137844</v>
      </c>
      <c r="M1983" cm="1">
        <f t="array" ref="M1983">SUM(COUNTIF(E1983:E5559,{"Petrol","Diesel","CNG","LPG","Electric"}))</f>
        <v>1596</v>
      </c>
      <c r="N1983">
        <f t="shared" si="244"/>
        <v>1596</v>
      </c>
      <c r="O1983" cm="1">
        <f t="array" ref="O1983">SUM(COUNTIF(F1983:F5559,{"Individual","Dealer","Trustmark Dealer"}))</f>
        <v>1596</v>
      </c>
      <c r="P1983">
        <f t="shared" si="245"/>
        <v>1083</v>
      </c>
      <c r="Q1983">
        <f t="shared" si="246"/>
        <v>0.60902255639097747</v>
      </c>
      <c r="R1983" s="16">
        <f t="shared" si="247"/>
        <v>1243851.6409134162</v>
      </c>
    </row>
    <row r="1984" spans="1:18" x14ac:dyDescent="0.3">
      <c r="A1984" t="s">
        <v>209</v>
      </c>
      <c r="B1984">
        <v>2006</v>
      </c>
      <c r="C1984" s="1">
        <v>1050000</v>
      </c>
      <c r="D1984">
        <v>30000</v>
      </c>
      <c r="E1984" t="s">
        <v>14</v>
      </c>
      <c r="F1984" t="s">
        <v>11</v>
      </c>
      <c r="G1984" t="s">
        <v>19</v>
      </c>
      <c r="H1984" t="s">
        <v>121</v>
      </c>
      <c r="I1984">
        <f t="shared" si="240"/>
        <v>1595</v>
      </c>
      <c r="J1984">
        <f t="shared" si="241"/>
        <v>20</v>
      </c>
      <c r="K1984" t="str">
        <f t="shared" si="242"/>
        <v>premimum</v>
      </c>
      <c r="L1984" s="1">
        <f t="shared" si="243"/>
        <v>470689.8012539185</v>
      </c>
      <c r="M1984" cm="1">
        <f t="array" ref="M1984">SUM(COUNTIF(E1984:E5560,{"Petrol","Diesel","CNG","LPG","Electric"}))</f>
        <v>1595</v>
      </c>
      <c r="N1984">
        <f t="shared" si="244"/>
        <v>1595</v>
      </c>
      <c r="O1984" cm="1">
        <f t="array" ref="O1984">SUM(COUNTIF(F1984:F5560,{"Individual","Dealer","Trustmark Dealer"}))</f>
        <v>1595</v>
      </c>
      <c r="P1984">
        <f t="shared" si="245"/>
        <v>1082</v>
      </c>
      <c r="Q1984">
        <f t="shared" si="246"/>
        <v>0.60940438871473357</v>
      </c>
      <c r="R1984" s="16">
        <f t="shared" si="247"/>
        <v>1244235.2593246833</v>
      </c>
    </row>
    <row r="1985" spans="1:18" x14ac:dyDescent="0.3">
      <c r="A1985" t="s">
        <v>992</v>
      </c>
      <c r="B1985">
        <v>2010</v>
      </c>
      <c r="C1985" s="1">
        <v>190000</v>
      </c>
      <c r="D1985">
        <v>38000</v>
      </c>
      <c r="E1985" t="s">
        <v>10</v>
      </c>
      <c r="F1985" t="s">
        <v>11</v>
      </c>
      <c r="G1985" t="s">
        <v>12</v>
      </c>
      <c r="H1985" t="s">
        <v>121</v>
      </c>
      <c r="I1985">
        <f t="shared" si="240"/>
        <v>1594</v>
      </c>
      <c r="J1985">
        <f t="shared" si="241"/>
        <v>16</v>
      </c>
      <c r="K1985" t="str">
        <f t="shared" si="242"/>
        <v>budget</v>
      </c>
      <c r="L1985" s="1">
        <f t="shared" si="243"/>
        <v>470326.36951066501</v>
      </c>
      <c r="M1985" cm="1">
        <f t="array" ref="M1985">SUM(COUNTIF(E1985:E5561,{"Petrol","Diesel","CNG","LPG","Electric"}))</f>
        <v>1594</v>
      </c>
      <c r="N1985">
        <f t="shared" si="244"/>
        <v>1594</v>
      </c>
      <c r="O1985" cm="1">
        <f t="array" ref="O1985">SUM(COUNTIF(F1985:F5561,{"Individual","Dealer","Trustmark Dealer"}))</f>
        <v>1594</v>
      </c>
      <c r="P1985">
        <f t="shared" si="245"/>
        <v>1081</v>
      </c>
      <c r="Q1985">
        <f t="shared" si="246"/>
        <v>0.60915934755332501</v>
      </c>
      <c r="R1985" s="16">
        <f t="shared" si="247"/>
        <v>1243675.30146696</v>
      </c>
    </row>
    <row r="1986" spans="1:18" x14ac:dyDescent="0.3">
      <c r="A1986" t="s">
        <v>1168</v>
      </c>
      <c r="B1986">
        <v>2018</v>
      </c>
      <c r="C1986" s="1">
        <v>3899000</v>
      </c>
      <c r="D1986">
        <v>22000</v>
      </c>
      <c r="E1986" t="s">
        <v>14</v>
      </c>
      <c r="F1986" t="s">
        <v>11</v>
      </c>
      <c r="G1986" t="s">
        <v>19</v>
      </c>
      <c r="H1986" t="s">
        <v>121</v>
      </c>
      <c r="I1986">
        <f t="shared" ref="I1986:I2049" si="248">COUNTA(A1986:A5562)</f>
        <v>1593</v>
      </c>
      <c r="J1986">
        <f t="shared" ref="J1986:J2049" si="249">2026-B1986</f>
        <v>8</v>
      </c>
      <c r="K1986" t="str">
        <f t="shared" ref="K1986:K2049" si="250">IF(C1986&lt;=500000,"budget",IF(C1986&lt;=1000000,"medium","premimum"))</f>
        <v>premimum</v>
      </c>
      <c r="L1986" s="1">
        <f t="shared" ref="L1986:L2049" si="251">AVERAGE(C1986:C5562)</f>
        <v>470502.34337727557</v>
      </c>
      <c r="M1986" cm="1">
        <f t="array" ref="M1986">SUM(COUNTIF(E1986:E5562,{"Petrol","Diesel","CNG","LPG","Electric"}))</f>
        <v>1593</v>
      </c>
      <c r="N1986">
        <f t="shared" ref="N1986:N2049" si="252">COUNTIF(G1986:G5562,"Automatic")
 +COUNTIF(G1986:G5562,"Manual")</f>
        <v>1593</v>
      </c>
      <c r="O1986" cm="1">
        <f t="array" ref="O1986">SUM(COUNTIF(F1986:F5562,{"Individual","Dealer","Trustmark Dealer"}))</f>
        <v>1593</v>
      </c>
      <c r="P1986">
        <f t="shared" ref="P1986:P2049" si="253">COUNTIF(J1986:J5562,"&gt;10")</f>
        <v>1080</v>
      </c>
      <c r="Q1986">
        <f t="shared" ref="Q1986:Q2049" si="254">COUNTIF(H1986:H5562,"First Owner")/COUNTA(H1986:H5562)</f>
        <v>0.60891399874450725</v>
      </c>
      <c r="R1986" s="16">
        <f t="shared" ref="R1986:R2049" si="255">AVERAGEIF(E1986:E5562,"Petrol",C1986:C5562) + AVERAGEIF(E1986:E5562,"Diesel",C1986:C5562) + AVERAGEIF(E1986:E5562,"CNG",C1986:C5562)</f>
        <v>1243881.2761939906</v>
      </c>
    </row>
    <row r="1987" spans="1:18" x14ac:dyDescent="0.3">
      <c r="A1987" t="s">
        <v>185</v>
      </c>
      <c r="B1987">
        <v>2011</v>
      </c>
      <c r="C1987" s="1">
        <v>235000</v>
      </c>
      <c r="D1987">
        <v>43100</v>
      </c>
      <c r="E1987" t="s">
        <v>10</v>
      </c>
      <c r="F1987" t="s">
        <v>11</v>
      </c>
      <c r="G1987" t="s">
        <v>12</v>
      </c>
      <c r="H1987" t="s">
        <v>121</v>
      </c>
      <c r="I1987">
        <f t="shared" si="248"/>
        <v>1592</v>
      </c>
      <c r="J1987">
        <f t="shared" si="249"/>
        <v>15</v>
      </c>
      <c r="K1987" t="str">
        <f t="shared" si="250"/>
        <v>budget</v>
      </c>
      <c r="L1987" s="1">
        <f t="shared" si="251"/>
        <v>468348.7644472362</v>
      </c>
      <c r="M1987" cm="1">
        <f t="array" ref="M1987">SUM(COUNTIF(E1987:E5563,{"Petrol","Diesel","CNG","LPG","Electric"}))</f>
        <v>1592</v>
      </c>
      <c r="N1987">
        <f t="shared" si="252"/>
        <v>1592</v>
      </c>
      <c r="O1987" cm="1">
        <f t="array" ref="O1987">SUM(COUNTIF(F1987:F5563,{"Individual","Dealer","Trustmark Dealer"}))</f>
        <v>1592</v>
      </c>
      <c r="P1987">
        <f t="shared" si="253"/>
        <v>1080</v>
      </c>
      <c r="Q1987">
        <f t="shared" si="254"/>
        <v>0.60866834170854267</v>
      </c>
      <c r="R1987" s="16">
        <f t="shared" si="255"/>
        <v>1239811.3184400657</v>
      </c>
    </row>
    <row r="1988" spans="1:18" x14ac:dyDescent="0.3">
      <c r="A1988" t="s">
        <v>1169</v>
      </c>
      <c r="B1988">
        <v>2017</v>
      </c>
      <c r="C1988" s="1">
        <v>350000</v>
      </c>
      <c r="D1988">
        <v>10171</v>
      </c>
      <c r="E1988" t="s">
        <v>10</v>
      </c>
      <c r="F1988" t="s">
        <v>11</v>
      </c>
      <c r="G1988" t="s">
        <v>12</v>
      </c>
      <c r="H1988" t="s">
        <v>121</v>
      </c>
      <c r="I1988">
        <f t="shared" si="248"/>
        <v>1591</v>
      </c>
      <c r="J1988">
        <f t="shared" si="249"/>
        <v>9</v>
      </c>
      <c r="K1988" t="str">
        <f t="shared" si="250"/>
        <v>budget</v>
      </c>
      <c r="L1988" s="1">
        <f t="shared" si="251"/>
        <v>468495.43243243243</v>
      </c>
      <c r="M1988" cm="1">
        <f t="array" ref="M1988">SUM(COUNTIF(E1988:E5564,{"Petrol","Diesel","CNG","LPG","Electric"}))</f>
        <v>1591</v>
      </c>
      <c r="N1988">
        <f t="shared" si="252"/>
        <v>1591</v>
      </c>
      <c r="O1988" cm="1">
        <f t="array" ref="O1988">SUM(COUNTIF(F1988:F5564,{"Individual","Dealer","Trustmark Dealer"}))</f>
        <v>1591</v>
      </c>
      <c r="P1988">
        <f t="shared" si="253"/>
        <v>1079</v>
      </c>
      <c r="Q1988">
        <f t="shared" si="254"/>
        <v>0.60842237586423631</v>
      </c>
      <c r="R1988" s="16">
        <f t="shared" si="255"/>
        <v>1239957.7630595583</v>
      </c>
    </row>
    <row r="1989" spans="1:18" x14ac:dyDescent="0.3">
      <c r="A1989" t="s">
        <v>361</v>
      </c>
      <c r="B1989">
        <v>2015</v>
      </c>
      <c r="C1989" s="1">
        <v>465000</v>
      </c>
      <c r="D1989">
        <v>41123</v>
      </c>
      <c r="E1989" t="s">
        <v>14</v>
      </c>
      <c r="F1989" t="s">
        <v>11</v>
      </c>
      <c r="G1989" t="s">
        <v>12</v>
      </c>
      <c r="H1989" t="s">
        <v>121</v>
      </c>
      <c r="I1989">
        <f t="shared" si="248"/>
        <v>1590</v>
      </c>
      <c r="J1989">
        <f t="shared" si="249"/>
        <v>11</v>
      </c>
      <c r="K1989" t="str">
        <f t="shared" si="250"/>
        <v>budget</v>
      </c>
      <c r="L1989" s="1">
        <f t="shared" si="251"/>
        <v>468569.95786163519</v>
      </c>
      <c r="M1989" cm="1">
        <f t="array" ref="M1989">SUM(COUNTIF(E1989:E5565,{"Petrol","Diesel","CNG","LPG","Electric"}))</f>
        <v>1590</v>
      </c>
      <c r="N1989">
        <f t="shared" si="252"/>
        <v>1590</v>
      </c>
      <c r="O1989" cm="1">
        <f t="array" ref="O1989">SUM(COUNTIF(F1989:F5565,{"Individual","Dealer","Trustmark Dealer"}))</f>
        <v>1590</v>
      </c>
      <c r="P1989">
        <f t="shared" si="253"/>
        <v>1079</v>
      </c>
      <c r="Q1989">
        <f t="shared" si="254"/>
        <v>0.60817610062893079</v>
      </c>
      <c r="R1989" s="16">
        <f t="shared" si="255"/>
        <v>1239950.8559266967</v>
      </c>
    </row>
    <row r="1990" spans="1:18" x14ac:dyDescent="0.3">
      <c r="A1990" t="s">
        <v>1170</v>
      </c>
      <c r="B1990">
        <v>2017</v>
      </c>
      <c r="C1990" s="1">
        <v>1900000</v>
      </c>
      <c r="D1990">
        <v>20118</v>
      </c>
      <c r="E1990" t="s">
        <v>10</v>
      </c>
      <c r="F1990" t="s">
        <v>11</v>
      </c>
      <c r="G1990" t="s">
        <v>19</v>
      </c>
      <c r="H1990" t="s">
        <v>121</v>
      </c>
      <c r="I1990">
        <f t="shared" si="248"/>
        <v>1589</v>
      </c>
      <c r="J1990">
        <f t="shared" si="249"/>
        <v>9</v>
      </c>
      <c r="K1990" t="str">
        <f t="shared" si="250"/>
        <v>premimum</v>
      </c>
      <c r="L1990" s="1">
        <f t="shared" si="251"/>
        <v>468572.20453115168</v>
      </c>
      <c r="M1990" cm="1">
        <f t="array" ref="M1990">SUM(COUNTIF(E1990:E5566,{"Petrol","Diesel","CNG","LPG","Electric"}))</f>
        <v>1589</v>
      </c>
      <c r="N1990">
        <f t="shared" si="252"/>
        <v>1589</v>
      </c>
      <c r="O1990" cm="1">
        <f t="array" ref="O1990">SUM(COUNTIF(F1990:F5566,{"Individual","Dealer","Trustmark Dealer"}))</f>
        <v>1589</v>
      </c>
      <c r="P1990">
        <f t="shared" si="253"/>
        <v>1078</v>
      </c>
      <c r="Q1990">
        <f t="shared" si="254"/>
        <v>0.60792951541850215</v>
      </c>
      <c r="R1990" s="16">
        <f t="shared" si="255"/>
        <v>1240105.1399538966</v>
      </c>
    </row>
    <row r="1991" spans="1:18" x14ac:dyDescent="0.3">
      <c r="A1991" t="s">
        <v>610</v>
      </c>
      <c r="B1991">
        <v>2014</v>
      </c>
      <c r="C1991" s="1">
        <v>450000</v>
      </c>
      <c r="D1991">
        <v>40000</v>
      </c>
      <c r="E1991" t="s">
        <v>14</v>
      </c>
      <c r="F1991" t="s">
        <v>11</v>
      </c>
      <c r="G1991" t="s">
        <v>12</v>
      </c>
      <c r="H1991" t="s">
        <v>121</v>
      </c>
      <c r="I1991">
        <f t="shared" si="248"/>
        <v>1588</v>
      </c>
      <c r="J1991">
        <f t="shared" si="249"/>
        <v>12</v>
      </c>
      <c r="K1991" t="str">
        <f t="shared" si="250"/>
        <v>budget</v>
      </c>
      <c r="L1991" s="1">
        <f t="shared" si="251"/>
        <v>467670.80163727957</v>
      </c>
      <c r="M1991" cm="1">
        <f t="array" ref="M1991">SUM(COUNTIF(E1991:E5567,{"Petrol","Diesel","CNG","LPG","Electric"}))</f>
        <v>1588</v>
      </c>
      <c r="N1991">
        <f t="shared" si="252"/>
        <v>1588</v>
      </c>
      <c r="O1991" cm="1">
        <f t="array" ref="O1991">SUM(COUNTIF(F1991:F5567,{"Individual","Dealer","Trustmark Dealer"}))</f>
        <v>1588</v>
      </c>
      <c r="P1991">
        <f t="shared" si="253"/>
        <v>1078</v>
      </c>
      <c r="Q1991">
        <f t="shared" si="254"/>
        <v>0.60768261964735515</v>
      </c>
      <c r="R1991" s="16">
        <f t="shared" si="255"/>
        <v>1238023.2477952442</v>
      </c>
    </row>
    <row r="1992" spans="1:18" x14ac:dyDescent="0.3">
      <c r="A1992" t="s">
        <v>1171</v>
      </c>
      <c r="B1992">
        <v>2015</v>
      </c>
      <c r="C1992" s="1">
        <v>790000</v>
      </c>
      <c r="D1992">
        <v>52517</v>
      </c>
      <c r="E1992" t="s">
        <v>14</v>
      </c>
      <c r="F1992" t="s">
        <v>11</v>
      </c>
      <c r="G1992" t="s">
        <v>12</v>
      </c>
      <c r="H1992" t="s">
        <v>121</v>
      </c>
      <c r="I1992">
        <f t="shared" si="248"/>
        <v>1587</v>
      </c>
      <c r="J1992">
        <f t="shared" si="249"/>
        <v>11</v>
      </c>
      <c r="K1992" t="str">
        <f t="shared" si="250"/>
        <v>medium</v>
      </c>
      <c r="L1992" s="1">
        <f t="shared" si="251"/>
        <v>467681.93635790801</v>
      </c>
      <c r="M1992" cm="1">
        <f t="array" ref="M1992">SUM(COUNTIF(E1992:E5568,{"Petrol","Diesel","CNG","LPG","Electric"}))</f>
        <v>1587</v>
      </c>
      <c r="N1992">
        <f t="shared" si="252"/>
        <v>1587</v>
      </c>
      <c r="O1992" cm="1">
        <f t="array" ref="O1992">SUM(COUNTIF(F1992:F5568,{"Individual","Dealer","Trustmark Dealer"}))</f>
        <v>1587</v>
      </c>
      <c r="P1992">
        <f t="shared" si="253"/>
        <v>1077</v>
      </c>
      <c r="Q1992">
        <f t="shared" si="254"/>
        <v>0.60743541272841839</v>
      </c>
      <c r="R1992" s="16">
        <f t="shared" si="255"/>
        <v>1238196.4312891779</v>
      </c>
    </row>
    <row r="1993" spans="1:18" x14ac:dyDescent="0.3">
      <c r="A1993" t="s">
        <v>1172</v>
      </c>
      <c r="B1993">
        <v>2019</v>
      </c>
      <c r="C1993" s="1">
        <v>900000</v>
      </c>
      <c r="D1993">
        <v>20000</v>
      </c>
      <c r="E1993" t="s">
        <v>14</v>
      </c>
      <c r="F1993" t="s">
        <v>25</v>
      </c>
      <c r="G1993" t="s">
        <v>12</v>
      </c>
      <c r="H1993" t="s">
        <v>121</v>
      </c>
      <c r="I1993">
        <f t="shared" si="248"/>
        <v>1586</v>
      </c>
      <c r="J1993">
        <f t="shared" si="249"/>
        <v>7</v>
      </c>
      <c r="K1993" t="str">
        <f t="shared" si="250"/>
        <v>medium</v>
      </c>
      <c r="L1993" s="1">
        <f t="shared" si="251"/>
        <v>467478.70933165197</v>
      </c>
      <c r="M1993" cm="1">
        <f t="array" ref="M1993">SUM(COUNTIF(E1993:E5569,{"Petrol","Diesel","CNG","LPG","Electric"}))</f>
        <v>1586</v>
      </c>
      <c r="N1993">
        <f t="shared" si="252"/>
        <v>1586</v>
      </c>
      <c r="O1993" cm="1">
        <f t="array" ref="O1993">SUM(COUNTIF(F1993:F5569,{"Individual","Dealer","Trustmark Dealer"}))</f>
        <v>1586</v>
      </c>
      <c r="P1993">
        <f t="shared" si="253"/>
        <v>1076</v>
      </c>
      <c r="Q1993">
        <f t="shared" si="254"/>
        <v>0.60718789407314</v>
      </c>
      <c r="R1993" s="16">
        <f t="shared" si="255"/>
        <v>1237949.7709845798</v>
      </c>
    </row>
    <row r="1994" spans="1:18" x14ac:dyDescent="0.3">
      <c r="A1994" t="s">
        <v>1173</v>
      </c>
      <c r="B1994">
        <v>2014</v>
      </c>
      <c r="C1994" s="1">
        <v>450000</v>
      </c>
      <c r="D1994">
        <v>99117</v>
      </c>
      <c r="E1994" t="s">
        <v>14</v>
      </c>
      <c r="F1994" t="s">
        <v>11</v>
      </c>
      <c r="G1994" t="s">
        <v>12</v>
      </c>
      <c r="H1994" t="s">
        <v>121</v>
      </c>
      <c r="I1994">
        <f t="shared" si="248"/>
        <v>1585</v>
      </c>
      <c r="J1994">
        <f t="shared" si="249"/>
        <v>12</v>
      </c>
      <c r="K1994" t="str">
        <f t="shared" si="250"/>
        <v>budget</v>
      </c>
      <c r="L1994" s="1">
        <f t="shared" si="251"/>
        <v>467205.82523659308</v>
      </c>
      <c r="M1994" cm="1">
        <f t="array" ref="M1994">SUM(COUNTIF(E1994:E5570,{"Petrol","Diesel","CNG","LPG","Electric"}))</f>
        <v>1585</v>
      </c>
      <c r="N1994">
        <f t="shared" si="252"/>
        <v>1585</v>
      </c>
      <c r="O1994" cm="1">
        <f t="array" ref="O1994">SUM(COUNTIF(F1994:F5570,{"Individual","Dealer","Trustmark Dealer"}))</f>
        <v>1585</v>
      </c>
      <c r="P1994">
        <f t="shared" si="253"/>
        <v>1076</v>
      </c>
      <c r="Q1994">
        <f t="shared" si="254"/>
        <v>0.60694006309148263</v>
      </c>
      <c r="R1994" s="16">
        <f t="shared" si="255"/>
        <v>1237566.3615208121</v>
      </c>
    </row>
    <row r="1995" spans="1:18" x14ac:dyDescent="0.3">
      <c r="A1995" t="s">
        <v>240</v>
      </c>
      <c r="B1995">
        <v>2009</v>
      </c>
      <c r="C1995" s="1">
        <v>135000</v>
      </c>
      <c r="D1995">
        <v>90000</v>
      </c>
      <c r="E1995" t="s">
        <v>10</v>
      </c>
      <c r="F1995" t="s">
        <v>25</v>
      </c>
      <c r="G1995" t="s">
        <v>12</v>
      </c>
      <c r="H1995" t="s">
        <v>121</v>
      </c>
      <c r="I1995">
        <f t="shared" si="248"/>
        <v>1584</v>
      </c>
      <c r="J1995">
        <f t="shared" si="249"/>
        <v>17</v>
      </c>
      <c r="K1995" t="str">
        <f t="shared" si="250"/>
        <v>budget</v>
      </c>
      <c r="L1995" s="1">
        <f t="shared" si="251"/>
        <v>467216.6875</v>
      </c>
      <c r="M1995" cm="1">
        <f t="array" ref="M1995">SUM(COUNTIF(E1995:E5571,{"Petrol","Diesel","CNG","LPG","Electric"}))</f>
        <v>1584</v>
      </c>
      <c r="N1995">
        <f t="shared" si="252"/>
        <v>1584</v>
      </c>
      <c r="O1995" cm="1">
        <f t="array" ref="O1995">SUM(COUNTIF(F1995:F5571,{"Individual","Dealer","Trustmark Dealer"}))</f>
        <v>1584</v>
      </c>
      <c r="P1995">
        <f t="shared" si="253"/>
        <v>1075</v>
      </c>
      <c r="Q1995">
        <f t="shared" si="254"/>
        <v>0.60669191919191923</v>
      </c>
      <c r="R1995" s="16">
        <f t="shared" si="255"/>
        <v>1237739.6226655603</v>
      </c>
    </row>
    <row r="1996" spans="1:18" x14ac:dyDescent="0.3">
      <c r="A1996" t="s">
        <v>1174</v>
      </c>
      <c r="B1996">
        <v>2019</v>
      </c>
      <c r="C1996" s="1">
        <v>425000</v>
      </c>
      <c r="D1996">
        <v>3700</v>
      </c>
      <c r="E1996" t="s">
        <v>10</v>
      </c>
      <c r="F1996" t="s">
        <v>25</v>
      </c>
      <c r="G1996" t="s">
        <v>12</v>
      </c>
      <c r="H1996" t="s">
        <v>121</v>
      </c>
      <c r="I1996">
        <f t="shared" si="248"/>
        <v>1583</v>
      </c>
      <c r="J1996">
        <f t="shared" si="249"/>
        <v>7</v>
      </c>
      <c r="K1996" t="str">
        <f t="shared" si="250"/>
        <v>budget</v>
      </c>
      <c r="L1996" s="1">
        <f t="shared" si="251"/>
        <v>467426.55274794693</v>
      </c>
      <c r="M1996" cm="1">
        <f t="array" ref="M1996">SUM(COUNTIF(E1996:E5572,{"Petrol","Diesel","CNG","LPG","Electric"}))</f>
        <v>1583</v>
      </c>
      <c r="N1996">
        <f t="shared" si="252"/>
        <v>1583</v>
      </c>
      <c r="O1996" cm="1">
        <f t="array" ref="O1996">SUM(COUNTIF(F1996:F5572,{"Individual","Dealer","Trustmark Dealer"}))</f>
        <v>1583</v>
      </c>
      <c r="P1996">
        <f t="shared" si="253"/>
        <v>1074</v>
      </c>
      <c r="Q1996">
        <f t="shared" si="254"/>
        <v>0.60644346178142772</v>
      </c>
      <c r="R1996" s="16">
        <f t="shared" si="255"/>
        <v>1238018.1007692174</v>
      </c>
    </row>
    <row r="1997" spans="1:18" x14ac:dyDescent="0.3">
      <c r="A1997" t="s">
        <v>456</v>
      </c>
      <c r="B1997">
        <v>2010</v>
      </c>
      <c r="C1997" s="1">
        <v>100000</v>
      </c>
      <c r="D1997">
        <v>80000</v>
      </c>
      <c r="E1997" t="s">
        <v>14</v>
      </c>
      <c r="F1997" t="s">
        <v>25</v>
      </c>
      <c r="G1997" t="s">
        <v>12</v>
      </c>
      <c r="H1997" t="s">
        <v>121</v>
      </c>
      <c r="I1997">
        <f t="shared" si="248"/>
        <v>1582</v>
      </c>
      <c r="J1997">
        <f t="shared" si="249"/>
        <v>16</v>
      </c>
      <c r="K1997" t="str">
        <f t="shared" si="250"/>
        <v>budget</v>
      </c>
      <c r="L1997" s="1">
        <f t="shared" si="251"/>
        <v>467453.37104930467</v>
      </c>
      <c r="M1997" cm="1">
        <f t="array" ref="M1997">SUM(COUNTIF(E1997:E5573,{"Petrol","Diesel","CNG","LPG","Electric"}))</f>
        <v>1582</v>
      </c>
      <c r="N1997">
        <f t="shared" si="252"/>
        <v>1582</v>
      </c>
      <c r="O1997" cm="1">
        <f t="array" ref="O1997">SUM(COUNTIF(F1997:F5573,{"Individual","Dealer","Trustmark Dealer"}))</f>
        <v>1582</v>
      </c>
      <c r="P1997">
        <f t="shared" si="253"/>
        <v>1074</v>
      </c>
      <c r="Q1997">
        <f t="shared" si="254"/>
        <v>0.60619469026548678</v>
      </c>
      <c r="R1997" s="16">
        <f t="shared" si="255"/>
        <v>1237908.0647201322</v>
      </c>
    </row>
    <row r="1998" spans="1:18" x14ac:dyDescent="0.3">
      <c r="A1998" t="s">
        <v>486</v>
      </c>
      <c r="B1998">
        <v>2015</v>
      </c>
      <c r="C1998" s="1">
        <v>650000</v>
      </c>
      <c r="D1998">
        <v>100000</v>
      </c>
      <c r="E1998" t="s">
        <v>14</v>
      </c>
      <c r="F1998" t="s">
        <v>25</v>
      </c>
      <c r="G1998" t="s">
        <v>12</v>
      </c>
      <c r="H1998" t="s">
        <v>126</v>
      </c>
      <c r="I1998">
        <f t="shared" si="248"/>
        <v>1581</v>
      </c>
      <c r="J1998">
        <f t="shared" si="249"/>
        <v>11</v>
      </c>
      <c r="K1998" t="str">
        <f t="shared" si="250"/>
        <v>medium</v>
      </c>
      <c r="L1998" s="1">
        <f t="shared" si="251"/>
        <v>467685.78937381407</v>
      </c>
      <c r="M1998" cm="1">
        <f t="array" ref="M1998">SUM(COUNTIF(E1998:E5574,{"Petrol","Diesel","CNG","LPG","Electric"}))</f>
        <v>1581</v>
      </c>
      <c r="N1998">
        <f t="shared" si="252"/>
        <v>1581</v>
      </c>
      <c r="O1998" cm="1">
        <f t="array" ref="O1998">SUM(COUNTIF(F1998:F5574,{"Individual","Dealer","Trustmark Dealer"}))</f>
        <v>1581</v>
      </c>
      <c r="P1998">
        <f t="shared" si="253"/>
        <v>1073</v>
      </c>
      <c r="Q1998">
        <f t="shared" si="254"/>
        <v>0.60594560404807085</v>
      </c>
      <c r="R1998" s="16">
        <f t="shared" si="255"/>
        <v>1238515.998969458</v>
      </c>
    </row>
    <row r="1999" spans="1:18" x14ac:dyDescent="0.3">
      <c r="A1999" t="s">
        <v>233</v>
      </c>
      <c r="B1999">
        <v>2011</v>
      </c>
      <c r="C1999" s="1">
        <v>90000</v>
      </c>
      <c r="D1999">
        <v>54000</v>
      </c>
      <c r="E1999" t="s">
        <v>14</v>
      </c>
      <c r="F1999" t="s">
        <v>25</v>
      </c>
      <c r="G1999" t="s">
        <v>12</v>
      </c>
      <c r="H1999" t="s">
        <v>121</v>
      </c>
      <c r="I1999">
        <f t="shared" si="248"/>
        <v>1580</v>
      </c>
      <c r="J1999">
        <f t="shared" si="249"/>
        <v>15</v>
      </c>
      <c r="K1999" t="str">
        <f t="shared" si="250"/>
        <v>budget</v>
      </c>
      <c r="L1999" s="1">
        <f t="shared" si="251"/>
        <v>467570.40063291142</v>
      </c>
      <c r="M1999" cm="1">
        <f t="array" ref="M1999">SUM(COUNTIF(E1999:E5575,{"Petrol","Diesel","CNG","LPG","Electric"}))</f>
        <v>1580</v>
      </c>
      <c r="N1999">
        <f t="shared" si="252"/>
        <v>1580</v>
      </c>
      <c r="O1999" cm="1">
        <f t="array" ref="O1999">SUM(COUNTIF(F1999:F5575,{"Individual","Dealer","Trustmark Dealer"}))</f>
        <v>1580</v>
      </c>
      <c r="P1999">
        <f t="shared" si="253"/>
        <v>1072</v>
      </c>
      <c r="Q1999">
        <f t="shared" si="254"/>
        <v>0.60632911392405064</v>
      </c>
      <c r="R1999" s="16">
        <f t="shared" si="255"/>
        <v>1238442.2138007698</v>
      </c>
    </row>
    <row r="2000" spans="1:18" x14ac:dyDescent="0.3">
      <c r="A2000" t="s">
        <v>241</v>
      </c>
      <c r="B2000">
        <v>2017</v>
      </c>
      <c r="C2000" s="1">
        <v>250000</v>
      </c>
      <c r="D2000">
        <v>19000</v>
      </c>
      <c r="E2000" t="s">
        <v>10</v>
      </c>
      <c r="F2000" t="s">
        <v>25</v>
      </c>
      <c r="G2000" t="s">
        <v>12</v>
      </c>
      <c r="H2000" t="s">
        <v>121</v>
      </c>
      <c r="I2000">
        <f t="shared" si="248"/>
        <v>1579</v>
      </c>
      <c r="J2000">
        <f t="shared" si="249"/>
        <v>9</v>
      </c>
      <c r="K2000" t="str">
        <f t="shared" si="250"/>
        <v>budget</v>
      </c>
      <c r="L2000" s="1">
        <f t="shared" si="251"/>
        <v>467809.52058264724</v>
      </c>
      <c r="M2000" cm="1">
        <f t="array" ref="M2000">SUM(COUNTIF(E2000:E5576,{"Petrol","Diesel","CNG","LPG","Electric"}))</f>
        <v>1579</v>
      </c>
      <c r="N2000">
        <f t="shared" si="252"/>
        <v>1579</v>
      </c>
      <c r="O2000" cm="1">
        <f t="array" ref="O2000">SUM(COUNTIF(F2000:F5576,{"Individual","Dealer","Trustmark Dealer"}))</f>
        <v>1579</v>
      </c>
      <c r="P2000">
        <f t="shared" si="253"/>
        <v>1071</v>
      </c>
      <c r="Q2000">
        <f t="shared" si="254"/>
        <v>0.60607979734008866</v>
      </c>
      <c r="R2000" s="16">
        <f t="shared" si="255"/>
        <v>1239064.7624998211</v>
      </c>
    </row>
    <row r="2001" spans="1:18" x14ac:dyDescent="0.3">
      <c r="A2001" t="s">
        <v>219</v>
      </c>
      <c r="B2001">
        <v>2014</v>
      </c>
      <c r="C2001" s="1">
        <v>300000</v>
      </c>
      <c r="D2001">
        <v>120000</v>
      </c>
      <c r="E2001" t="s">
        <v>14</v>
      </c>
      <c r="F2001" t="s">
        <v>25</v>
      </c>
      <c r="G2001" t="s">
        <v>12</v>
      </c>
      <c r="H2001" t="s">
        <v>121</v>
      </c>
      <c r="I2001">
        <f t="shared" si="248"/>
        <v>1578</v>
      </c>
      <c r="J2001">
        <f t="shared" si="249"/>
        <v>12</v>
      </c>
      <c r="K2001" t="str">
        <f t="shared" si="250"/>
        <v>budget</v>
      </c>
      <c r="L2001" s="1">
        <f t="shared" si="251"/>
        <v>467947.54942965781</v>
      </c>
      <c r="M2001" cm="1">
        <f t="array" ref="M2001">SUM(COUNTIF(E2001:E5577,{"Petrol","Diesel","CNG","LPG","Electric"}))</f>
        <v>1578</v>
      </c>
      <c r="N2001">
        <f t="shared" si="252"/>
        <v>1578</v>
      </c>
      <c r="O2001" cm="1">
        <f t="array" ref="O2001">SUM(COUNTIF(F2001:F5577,{"Individual","Dealer","Trustmark Dealer"}))</f>
        <v>1578</v>
      </c>
      <c r="P2001">
        <f t="shared" si="253"/>
        <v>1071</v>
      </c>
      <c r="Q2001">
        <f t="shared" si="254"/>
        <v>0.60583016476552598</v>
      </c>
      <c r="R2001" s="16">
        <f t="shared" si="255"/>
        <v>1239189.6457086687</v>
      </c>
    </row>
    <row r="2002" spans="1:18" x14ac:dyDescent="0.3">
      <c r="A2002" t="s">
        <v>159</v>
      </c>
      <c r="B2002">
        <v>2014</v>
      </c>
      <c r="C2002" s="1">
        <v>275000</v>
      </c>
      <c r="D2002">
        <v>30000</v>
      </c>
      <c r="E2002" t="s">
        <v>10</v>
      </c>
      <c r="F2002" t="s">
        <v>25</v>
      </c>
      <c r="G2002" t="s">
        <v>12</v>
      </c>
      <c r="H2002" t="s">
        <v>121</v>
      </c>
      <c r="I2002">
        <f t="shared" si="248"/>
        <v>1577</v>
      </c>
      <c r="J2002">
        <f t="shared" si="249"/>
        <v>12</v>
      </c>
      <c r="K2002" t="str">
        <f t="shared" si="250"/>
        <v>budget</v>
      </c>
      <c r="L2002" s="1">
        <f t="shared" si="251"/>
        <v>468054.04755865567</v>
      </c>
      <c r="M2002" cm="1">
        <f t="array" ref="M2002">SUM(COUNTIF(E2002:E5578,{"Petrol","Diesel","CNG","LPG","Electric"}))</f>
        <v>1577</v>
      </c>
      <c r="N2002">
        <f t="shared" si="252"/>
        <v>1577</v>
      </c>
      <c r="O2002" cm="1">
        <f t="array" ref="O2002">SUM(COUNTIF(F2002:F5578,{"Individual","Dealer","Trustmark Dealer"}))</f>
        <v>1577</v>
      </c>
      <c r="P2002">
        <f t="shared" si="253"/>
        <v>1070</v>
      </c>
      <c r="Q2002">
        <f t="shared" si="254"/>
        <v>0.60558021559923902</v>
      </c>
      <c r="R2002" s="16">
        <f t="shared" si="255"/>
        <v>1239552.2256622631</v>
      </c>
    </row>
    <row r="2003" spans="1:18" x14ac:dyDescent="0.3">
      <c r="A2003" t="s">
        <v>1175</v>
      </c>
      <c r="B2003">
        <v>2017</v>
      </c>
      <c r="C2003" s="1">
        <v>600000</v>
      </c>
      <c r="D2003">
        <v>43500</v>
      </c>
      <c r="E2003" t="s">
        <v>10</v>
      </c>
      <c r="F2003" t="s">
        <v>25</v>
      </c>
      <c r="G2003" t="s">
        <v>12</v>
      </c>
      <c r="H2003" t="s">
        <v>121</v>
      </c>
      <c r="I2003">
        <f t="shared" si="248"/>
        <v>1576</v>
      </c>
      <c r="J2003">
        <f t="shared" si="249"/>
        <v>9</v>
      </c>
      <c r="K2003" t="str">
        <f t="shared" si="250"/>
        <v>medium</v>
      </c>
      <c r="L2003" s="1">
        <f t="shared" si="251"/>
        <v>468176.54378172586</v>
      </c>
      <c r="M2003" cm="1">
        <f t="array" ref="M2003">SUM(COUNTIF(E2003:E5579,{"Petrol","Diesel","CNG","LPG","Electric"}))</f>
        <v>1576</v>
      </c>
      <c r="N2003">
        <f t="shared" si="252"/>
        <v>1576</v>
      </c>
      <c r="O2003" cm="1">
        <f t="array" ref="O2003">SUM(COUNTIF(F2003:F5579,{"Individual","Dealer","Trustmark Dealer"}))</f>
        <v>1576</v>
      </c>
      <c r="P2003">
        <f t="shared" si="253"/>
        <v>1069</v>
      </c>
      <c r="Q2003">
        <f t="shared" si="254"/>
        <v>0.60532994923857864</v>
      </c>
      <c r="R2003" s="16">
        <f t="shared" si="255"/>
        <v>1239643.7976549836</v>
      </c>
    </row>
    <row r="2004" spans="1:18" x14ac:dyDescent="0.3">
      <c r="A2004" t="s">
        <v>215</v>
      </c>
      <c r="B2004">
        <v>2016</v>
      </c>
      <c r="C2004" s="1">
        <v>270000</v>
      </c>
      <c r="D2004">
        <v>60000</v>
      </c>
      <c r="E2004" t="s">
        <v>10</v>
      </c>
      <c r="F2004" t="s">
        <v>25</v>
      </c>
      <c r="G2004" t="s">
        <v>12</v>
      </c>
      <c r="H2004" t="s">
        <v>126</v>
      </c>
      <c r="I2004">
        <f t="shared" si="248"/>
        <v>1575</v>
      </c>
      <c r="J2004">
        <f t="shared" si="249"/>
        <v>10</v>
      </c>
      <c r="K2004" t="str">
        <f t="shared" si="250"/>
        <v>budget</v>
      </c>
      <c r="L2004" s="1">
        <f t="shared" si="251"/>
        <v>468092.84634920635</v>
      </c>
      <c r="M2004" cm="1">
        <f t="array" ref="M2004">SUM(COUNTIF(E2004:E5580,{"Petrol","Diesel","CNG","LPG","Electric"}))</f>
        <v>1575</v>
      </c>
      <c r="N2004">
        <f t="shared" si="252"/>
        <v>1575</v>
      </c>
      <c r="O2004" cm="1">
        <f t="array" ref="O2004">SUM(COUNTIF(F2004:F5580,{"Individual","Dealer","Trustmark Dealer"}))</f>
        <v>1575</v>
      </c>
      <c r="P2004">
        <f t="shared" si="253"/>
        <v>1069</v>
      </c>
      <c r="Q2004">
        <f t="shared" si="254"/>
        <v>0.60507936507936511</v>
      </c>
      <c r="R2004" s="16">
        <f t="shared" si="255"/>
        <v>1239297.611081647</v>
      </c>
    </row>
    <row r="2005" spans="1:18" x14ac:dyDescent="0.3">
      <c r="A2005" t="s">
        <v>410</v>
      </c>
      <c r="B2005">
        <v>2016</v>
      </c>
      <c r="C2005" s="1">
        <v>240000</v>
      </c>
      <c r="D2005">
        <v>70000</v>
      </c>
      <c r="E2005" t="s">
        <v>10</v>
      </c>
      <c r="F2005" t="s">
        <v>25</v>
      </c>
      <c r="G2005" t="s">
        <v>12</v>
      </c>
      <c r="H2005" t="s">
        <v>126</v>
      </c>
      <c r="I2005">
        <f t="shared" si="248"/>
        <v>1574</v>
      </c>
      <c r="J2005">
        <f t="shared" si="249"/>
        <v>10</v>
      </c>
      <c r="K2005" t="str">
        <f t="shared" si="250"/>
        <v>budget</v>
      </c>
      <c r="L2005" s="1">
        <f t="shared" si="251"/>
        <v>468218.69949174079</v>
      </c>
      <c r="M2005" cm="1">
        <f t="array" ref="M2005">SUM(COUNTIF(E2005:E5581,{"Petrol","Diesel","CNG","LPG","Electric"}))</f>
        <v>1574</v>
      </c>
      <c r="N2005">
        <f t="shared" si="252"/>
        <v>1574</v>
      </c>
      <c r="O2005" cm="1">
        <f t="array" ref="O2005">SUM(COUNTIF(F2005:F5581,{"Individual","Dealer","Trustmark Dealer"}))</f>
        <v>1574</v>
      </c>
      <c r="P2005">
        <f t="shared" si="253"/>
        <v>1069</v>
      </c>
      <c r="Q2005">
        <f t="shared" si="254"/>
        <v>0.60546378653113087</v>
      </c>
      <c r="R2005" s="16">
        <f t="shared" si="255"/>
        <v>1239395.8342611487</v>
      </c>
    </row>
    <row r="2006" spans="1:18" x14ac:dyDescent="0.3">
      <c r="A2006" t="s">
        <v>411</v>
      </c>
      <c r="B2006">
        <v>2016</v>
      </c>
      <c r="C2006" s="1">
        <v>350000</v>
      </c>
      <c r="D2006">
        <v>20000</v>
      </c>
      <c r="E2006" t="s">
        <v>10</v>
      </c>
      <c r="F2006" t="s">
        <v>25</v>
      </c>
      <c r="G2006" t="s">
        <v>12</v>
      </c>
      <c r="H2006" t="s">
        <v>121</v>
      </c>
      <c r="I2006">
        <f t="shared" si="248"/>
        <v>1573</v>
      </c>
      <c r="J2006">
        <f t="shared" si="249"/>
        <v>10</v>
      </c>
      <c r="K2006" t="str">
        <f t="shared" si="250"/>
        <v>budget</v>
      </c>
      <c r="L2006" s="1">
        <f t="shared" si="251"/>
        <v>468363.78448823903</v>
      </c>
      <c r="M2006" cm="1">
        <f t="array" ref="M2006">SUM(COUNTIF(E2006:E5582,{"Petrol","Diesel","CNG","LPG","Electric"}))</f>
        <v>1573</v>
      </c>
      <c r="N2006">
        <f t="shared" si="252"/>
        <v>1573</v>
      </c>
      <c r="O2006" cm="1">
        <f t="array" ref="O2006">SUM(COUNTIF(F2006:F5582,{"Individual","Dealer","Trustmark Dealer"}))</f>
        <v>1573</v>
      </c>
      <c r="P2006">
        <f t="shared" si="253"/>
        <v>1069</v>
      </c>
      <c r="Q2006">
        <f t="shared" si="254"/>
        <v>0.60584869675778763</v>
      </c>
      <c r="R2006" s="16">
        <f t="shared" si="255"/>
        <v>1239534.8634492436</v>
      </c>
    </row>
    <row r="2007" spans="1:18" x14ac:dyDescent="0.3">
      <c r="A2007" t="s">
        <v>1176</v>
      </c>
      <c r="B2007">
        <v>1998</v>
      </c>
      <c r="C2007" s="1">
        <v>65000</v>
      </c>
      <c r="D2007">
        <v>60000</v>
      </c>
      <c r="E2007" t="s">
        <v>10</v>
      </c>
      <c r="F2007" t="s">
        <v>11</v>
      </c>
      <c r="G2007" t="s">
        <v>12</v>
      </c>
      <c r="H2007" t="s">
        <v>154</v>
      </c>
      <c r="I2007">
        <f t="shared" si="248"/>
        <v>1572</v>
      </c>
      <c r="J2007">
        <f t="shared" si="249"/>
        <v>28</v>
      </c>
      <c r="K2007" t="str">
        <f t="shared" si="250"/>
        <v>budget</v>
      </c>
      <c r="L2007" s="1">
        <f t="shared" si="251"/>
        <v>468439.07951653947</v>
      </c>
      <c r="M2007" cm="1">
        <f t="array" ref="M2007">SUM(COUNTIF(E2007:E5583,{"Petrol","Diesel","CNG","LPG","Electric"}))</f>
        <v>1572</v>
      </c>
      <c r="N2007">
        <f t="shared" si="252"/>
        <v>1572</v>
      </c>
      <c r="O2007" cm="1">
        <f t="array" ref="O2007">SUM(COUNTIF(F2007:F5583,{"Individual","Dealer","Trustmark Dealer"}))</f>
        <v>1572</v>
      </c>
      <c r="P2007">
        <f t="shared" si="253"/>
        <v>1069</v>
      </c>
      <c r="Q2007">
        <f t="shared" si="254"/>
        <v>0.6055979643765903</v>
      </c>
      <c r="R2007" s="16">
        <f t="shared" si="255"/>
        <v>1239525.4191033416</v>
      </c>
    </row>
    <row r="2008" spans="1:18" x14ac:dyDescent="0.3">
      <c r="A2008" t="s">
        <v>219</v>
      </c>
      <c r="B2008">
        <v>2015</v>
      </c>
      <c r="C2008" s="1">
        <v>650000</v>
      </c>
      <c r="D2008">
        <v>58000</v>
      </c>
      <c r="E2008" t="s">
        <v>14</v>
      </c>
      <c r="F2008" t="s">
        <v>25</v>
      </c>
      <c r="G2008" t="s">
        <v>12</v>
      </c>
      <c r="H2008" t="s">
        <v>121</v>
      </c>
      <c r="I2008">
        <f t="shared" si="248"/>
        <v>1571</v>
      </c>
      <c r="J2008">
        <f t="shared" si="249"/>
        <v>11</v>
      </c>
      <c r="K2008" t="str">
        <f t="shared" si="250"/>
        <v>medium</v>
      </c>
      <c r="L2008" s="1">
        <f t="shared" si="251"/>
        <v>468695.88351368555</v>
      </c>
      <c r="M2008" cm="1">
        <f t="array" ref="M2008">SUM(COUNTIF(E2008:E5584,{"Petrol","Diesel","CNG","LPG","Electric"}))</f>
        <v>1571</v>
      </c>
      <c r="N2008">
        <f t="shared" si="252"/>
        <v>1571</v>
      </c>
      <c r="O2008" cm="1">
        <f t="array" ref="O2008">SUM(COUNTIF(F2008:F5584,{"Individual","Dealer","Trustmark Dealer"}))</f>
        <v>1571</v>
      </c>
      <c r="P2008">
        <f t="shared" si="253"/>
        <v>1068</v>
      </c>
      <c r="Q2008">
        <f t="shared" si="254"/>
        <v>0.60598345003182685</v>
      </c>
      <c r="R2008" s="16">
        <f t="shared" si="255"/>
        <v>1239902.1280247949</v>
      </c>
    </row>
    <row r="2009" spans="1:18" x14ac:dyDescent="0.3">
      <c r="A2009" t="s">
        <v>344</v>
      </c>
      <c r="B2009">
        <v>2014</v>
      </c>
      <c r="C2009" s="1">
        <v>350000</v>
      </c>
      <c r="D2009">
        <v>40000</v>
      </c>
      <c r="E2009" t="s">
        <v>10</v>
      </c>
      <c r="F2009" t="s">
        <v>11</v>
      </c>
      <c r="G2009" t="s">
        <v>12</v>
      </c>
      <c r="H2009" t="s">
        <v>121</v>
      </c>
      <c r="I2009">
        <f t="shared" si="248"/>
        <v>1570</v>
      </c>
      <c r="J2009">
        <f t="shared" si="249"/>
        <v>12</v>
      </c>
      <c r="K2009" t="str">
        <f t="shared" si="250"/>
        <v>budget</v>
      </c>
      <c r="L2009" s="1">
        <f t="shared" si="251"/>
        <v>468580.40318471339</v>
      </c>
      <c r="M2009" cm="1">
        <f t="array" ref="M2009">SUM(COUNTIF(E2009:E5585,{"Petrol","Diesel","CNG","LPG","Electric"}))</f>
        <v>1570</v>
      </c>
      <c r="N2009">
        <f t="shared" si="252"/>
        <v>1570</v>
      </c>
      <c r="O2009" cm="1">
        <f t="array" ref="O2009">SUM(COUNTIF(F2009:F5585,{"Individual","Dealer","Trustmark Dealer"}))</f>
        <v>1570</v>
      </c>
      <c r="P2009">
        <f t="shared" si="253"/>
        <v>1067</v>
      </c>
      <c r="Q2009">
        <f t="shared" si="254"/>
        <v>0.6057324840764331</v>
      </c>
      <c r="R2009" s="16">
        <f t="shared" si="255"/>
        <v>1239829.2031902436</v>
      </c>
    </row>
    <row r="2010" spans="1:18" x14ac:dyDescent="0.3">
      <c r="A2010" t="s">
        <v>258</v>
      </c>
      <c r="B2010">
        <v>2005</v>
      </c>
      <c r="C2010" s="1">
        <v>75000</v>
      </c>
      <c r="D2010">
        <v>70000</v>
      </c>
      <c r="E2010" t="s">
        <v>10</v>
      </c>
      <c r="F2010" t="s">
        <v>25</v>
      </c>
      <c r="G2010" t="s">
        <v>12</v>
      </c>
      <c r="H2010" t="s">
        <v>126</v>
      </c>
      <c r="I2010">
        <f t="shared" si="248"/>
        <v>1569</v>
      </c>
      <c r="J2010">
        <f t="shared" si="249"/>
        <v>21</v>
      </c>
      <c r="K2010" t="str">
        <f t="shared" si="250"/>
        <v>budget</v>
      </c>
      <c r="L2010" s="1">
        <f t="shared" si="251"/>
        <v>468655.98024219245</v>
      </c>
      <c r="M2010" cm="1">
        <f t="array" ref="M2010">SUM(COUNTIF(E2010:E5586,{"Petrol","Diesel","CNG","LPG","Electric"}))</f>
        <v>1569</v>
      </c>
      <c r="N2010">
        <f t="shared" si="252"/>
        <v>1569</v>
      </c>
      <c r="O2010" cm="1">
        <f t="array" ref="O2010">SUM(COUNTIF(F2010:F5586,{"Individual","Dealer","Trustmark Dealer"}))</f>
        <v>1569</v>
      </c>
      <c r="P2010">
        <f t="shared" si="253"/>
        <v>1066</v>
      </c>
      <c r="Q2010">
        <f t="shared" si="254"/>
        <v>0.60548119821542379</v>
      </c>
      <c r="R2010" s="16">
        <f t="shared" si="255"/>
        <v>1239820.231538892</v>
      </c>
    </row>
    <row r="2011" spans="1:18" x14ac:dyDescent="0.3">
      <c r="A2011" t="s">
        <v>1177</v>
      </c>
      <c r="B2011">
        <v>2012</v>
      </c>
      <c r="C2011" s="1">
        <v>440000</v>
      </c>
      <c r="D2011">
        <v>70000</v>
      </c>
      <c r="E2011" t="s">
        <v>14</v>
      </c>
      <c r="F2011" t="s">
        <v>11</v>
      </c>
      <c r="G2011" t="s">
        <v>12</v>
      </c>
      <c r="H2011" t="s">
        <v>121</v>
      </c>
      <c r="I2011">
        <f t="shared" si="248"/>
        <v>1568</v>
      </c>
      <c r="J2011">
        <f t="shared" si="249"/>
        <v>14</v>
      </c>
      <c r="K2011" t="str">
        <f t="shared" si="250"/>
        <v>budget</v>
      </c>
      <c r="L2011" s="1">
        <f t="shared" si="251"/>
        <v>468907.03635204083</v>
      </c>
      <c r="M2011" cm="1">
        <f t="array" ref="M2011">SUM(COUNTIF(E2011:E5587,{"Petrol","Diesel","CNG","LPG","Electric"}))</f>
        <v>1568</v>
      </c>
      <c r="N2011">
        <f t="shared" si="252"/>
        <v>1568</v>
      </c>
      <c r="O2011" cm="1">
        <f t="array" ref="O2011">SUM(COUNTIF(F2011:F5587,{"Individual","Dealer","Trustmark Dealer"}))</f>
        <v>1568</v>
      </c>
      <c r="P2011">
        <f t="shared" si="253"/>
        <v>1065</v>
      </c>
      <c r="Q2011">
        <f t="shared" si="254"/>
        <v>0.60586734693877553</v>
      </c>
      <c r="R2011" s="16">
        <f t="shared" si="255"/>
        <v>1240184.876812401</v>
      </c>
    </row>
    <row r="2012" spans="1:18" x14ac:dyDescent="0.3">
      <c r="A2012" t="s">
        <v>161</v>
      </c>
      <c r="B2012">
        <v>2013</v>
      </c>
      <c r="C2012" s="1">
        <v>270000</v>
      </c>
      <c r="D2012">
        <v>60000</v>
      </c>
      <c r="E2012" t="s">
        <v>10</v>
      </c>
      <c r="F2012" t="s">
        <v>25</v>
      </c>
      <c r="G2012" t="s">
        <v>12</v>
      </c>
      <c r="H2012" t="s">
        <v>121</v>
      </c>
      <c r="I2012">
        <f t="shared" si="248"/>
        <v>1567</v>
      </c>
      <c r="J2012">
        <f t="shared" si="249"/>
        <v>13</v>
      </c>
      <c r="K2012" t="str">
        <f t="shared" si="250"/>
        <v>budget</v>
      </c>
      <c r="L2012" s="1">
        <f t="shared" si="251"/>
        <v>468925.4837268666</v>
      </c>
      <c r="M2012" cm="1">
        <f t="array" ref="M2012">SUM(COUNTIF(E2012:E5588,{"Petrol","Diesel","CNG","LPG","Electric"}))</f>
        <v>1567</v>
      </c>
      <c r="N2012">
        <f t="shared" si="252"/>
        <v>1567</v>
      </c>
      <c r="O2012" cm="1">
        <f t="array" ref="O2012">SUM(COUNTIF(F2012:F5588,{"Individual","Dealer","Trustmark Dealer"}))</f>
        <v>1567</v>
      </c>
      <c r="P2012">
        <f t="shared" si="253"/>
        <v>1064</v>
      </c>
      <c r="Q2012">
        <f t="shared" si="254"/>
        <v>0.60561582641991063</v>
      </c>
      <c r="R2012" s="16">
        <f t="shared" si="255"/>
        <v>1240373.9421780133</v>
      </c>
    </row>
    <row r="2013" spans="1:18" x14ac:dyDescent="0.3">
      <c r="A2013" t="s">
        <v>318</v>
      </c>
      <c r="B2013">
        <v>2014</v>
      </c>
      <c r="C2013" s="1">
        <v>1150000</v>
      </c>
      <c r="D2013">
        <v>135000</v>
      </c>
      <c r="E2013" t="s">
        <v>14</v>
      </c>
      <c r="F2013" t="s">
        <v>11</v>
      </c>
      <c r="G2013" t="s">
        <v>12</v>
      </c>
      <c r="H2013" t="s">
        <v>121</v>
      </c>
      <c r="I2013">
        <f t="shared" si="248"/>
        <v>1566</v>
      </c>
      <c r="J2013">
        <f t="shared" si="249"/>
        <v>12</v>
      </c>
      <c r="K2013" t="str">
        <f t="shared" si="250"/>
        <v>premimum</v>
      </c>
      <c r="L2013" s="1">
        <f t="shared" si="251"/>
        <v>469052.51149425289</v>
      </c>
      <c r="M2013" cm="1">
        <f t="array" ref="M2013">SUM(COUNTIF(E2013:E5589,{"Petrol","Diesel","CNG","LPG","Electric"}))</f>
        <v>1566</v>
      </c>
      <c r="N2013">
        <f t="shared" si="252"/>
        <v>1566</v>
      </c>
      <c r="O2013" cm="1">
        <f t="array" ref="O2013">SUM(COUNTIF(F2013:F5589,{"Individual","Dealer","Trustmark Dealer"}))</f>
        <v>1566</v>
      </c>
      <c r="P2013">
        <f t="shared" si="253"/>
        <v>1063</v>
      </c>
      <c r="Q2013">
        <f t="shared" si="254"/>
        <v>0.6053639846743295</v>
      </c>
      <c r="R2013" s="16">
        <f t="shared" si="255"/>
        <v>1240474.2735611098</v>
      </c>
    </row>
    <row r="2014" spans="1:18" x14ac:dyDescent="0.3">
      <c r="A2014" t="s">
        <v>1178</v>
      </c>
      <c r="B2014">
        <v>2015</v>
      </c>
      <c r="C2014" s="1">
        <v>238000</v>
      </c>
      <c r="D2014">
        <v>70000</v>
      </c>
      <c r="E2014" t="s">
        <v>10</v>
      </c>
      <c r="F2014" t="s">
        <v>11</v>
      </c>
      <c r="G2014" t="s">
        <v>12</v>
      </c>
      <c r="H2014" t="s">
        <v>121</v>
      </c>
      <c r="I2014">
        <f t="shared" si="248"/>
        <v>1565</v>
      </c>
      <c r="J2014">
        <f t="shared" si="249"/>
        <v>11</v>
      </c>
      <c r="K2014" t="str">
        <f t="shared" si="250"/>
        <v>budget</v>
      </c>
      <c r="L2014" s="1">
        <f t="shared" si="251"/>
        <v>468617.40127795527</v>
      </c>
      <c r="M2014" cm="1">
        <f t="array" ref="M2014">SUM(COUNTIF(E2014:E5590,{"Petrol","Diesel","CNG","LPG","Electric"}))</f>
        <v>1565</v>
      </c>
      <c r="N2014">
        <f t="shared" si="252"/>
        <v>1565</v>
      </c>
      <c r="O2014" cm="1">
        <f t="array" ref="O2014">SUM(COUNTIF(F2014:F5590,{"Individual","Dealer","Trustmark Dealer"}))</f>
        <v>1565</v>
      </c>
      <c r="P2014">
        <f t="shared" si="253"/>
        <v>1062</v>
      </c>
      <c r="Q2014">
        <f t="shared" si="254"/>
        <v>0.60511182108626194</v>
      </c>
      <c r="R2014" s="16">
        <f t="shared" si="255"/>
        <v>1239776.311590136</v>
      </c>
    </row>
    <row r="2015" spans="1:18" x14ac:dyDescent="0.3">
      <c r="A2015" t="s">
        <v>1179</v>
      </c>
      <c r="B2015">
        <v>2013</v>
      </c>
      <c r="C2015" s="1">
        <v>1100000</v>
      </c>
      <c r="D2015">
        <v>40000</v>
      </c>
      <c r="E2015" t="s">
        <v>10</v>
      </c>
      <c r="F2015" t="s">
        <v>25</v>
      </c>
      <c r="G2015" t="s">
        <v>19</v>
      </c>
      <c r="H2015" t="s">
        <v>126</v>
      </c>
      <c r="I2015">
        <f t="shared" si="248"/>
        <v>1564</v>
      </c>
      <c r="J2015">
        <f t="shared" si="249"/>
        <v>13</v>
      </c>
      <c r="K2015" t="str">
        <f t="shared" si="250"/>
        <v>premimum</v>
      </c>
      <c r="L2015" s="1">
        <f t="shared" si="251"/>
        <v>468764.85485933506</v>
      </c>
      <c r="M2015" cm="1">
        <f t="array" ref="M2015">SUM(COUNTIF(E2015:E5591,{"Petrol","Diesel","CNG","LPG","Electric"}))</f>
        <v>1564</v>
      </c>
      <c r="N2015">
        <f t="shared" si="252"/>
        <v>1564</v>
      </c>
      <c r="O2015" cm="1">
        <f t="array" ref="O2015">SUM(COUNTIF(F2015:F5591,{"Individual","Dealer","Trustmark Dealer"}))</f>
        <v>1564</v>
      </c>
      <c r="P2015">
        <f t="shared" si="253"/>
        <v>1061</v>
      </c>
      <c r="Q2015">
        <f t="shared" si="254"/>
        <v>0.6048593350383632</v>
      </c>
      <c r="R2015" s="16">
        <f t="shared" si="255"/>
        <v>1239920.5130859932</v>
      </c>
    </row>
    <row r="2016" spans="1:18" x14ac:dyDescent="0.3">
      <c r="A2016" t="s">
        <v>1050</v>
      </c>
      <c r="B2016">
        <v>2015</v>
      </c>
      <c r="C2016" s="1">
        <v>1200000</v>
      </c>
      <c r="D2016">
        <v>75000</v>
      </c>
      <c r="E2016" t="s">
        <v>14</v>
      </c>
      <c r="F2016" t="s">
        <v>11</v>
      </c>
      <c r="G2016" t="s">
        <v>12</v>
      </c>
      <c r="H2016" t="s">
        <v>126</v>
      </c>
      <c r="I2016">
        <f t="shared" si="248"/>
        <v>1563</v>
      </c>
      <c r="J2016">
        <f t="shared" si="249"/>
        <v>11</v>
      </c>
      <c r="K2016" t="str">
        <f t="shared" si="250"/>
        <v>premimum</v>
      </c>
      <c r="L2016" s="1">
        <f t="shared" si="251"/>
        <v>468360.99360204733</v>
      </c>
      <c r="M2016" cm="1">
        <f t="array" ref="M2016">SUM(COUNTIF(E2016:E5592,{"Petrol","Diesel","CNG","LPG","Electric"}))</f>
        <v>1563</v>
      </c>
      <c r="N2016">
        <f t="shared" si="252"/>
        <v>1563</v>
      </c>
      <c r="O2016" cm="1">
        <f t="array" ref="O2016">SUM(COUNTIF(F2016:F5592,{"Individual","Dealer","Trustmark Dealer"}))</f>
        <v>1563</v>
      </c>
      <c r="P2016">
        <f t="shared" si="253"/>
        <v>1060</v>
      </c>
      <c r="Q2016">
        <f t="shared" si="254"/>
        <v>0.60524632117722332</v>
      </c>
      <c r="R2016" s="16">
        <f t="shared" si="255"/>
        <v>1238889.1189515528</v>
      </c>
    </row>
    <row r="2017" spans="1:18" x14ac:dyDescent="0.3">
      <c r="A2017" t="s">
        <v>325</v>
      </c>
      <c r="B2017">
        <v>2010</v>
      </c>
      <c r="C2017" s="1">
        <v>260000</v>
      </c>
      <c r="D2017">
        <v>150000</v>
      </c>
      <c r="E2017" t="s">
        <v>14</v>
      </c>
      <c r="F2017" t="s">
        <v>25</v>
      </c>
      <c r="G2017" t="s">
        <v>12</v>
      </c>
      <c r="H2017" t="s">
        <v>121</v>
      </c>
      <c r="I2017">
        <f t="shared" si="248"/>
        <v>1562</v>
      </c>
      <c r="J2017">
        <f t="shared" si="249"/>
        <v>16</v>
      </c>
      <c r="K2017" t="str">
        <f t="shared" si="250"/>
        <v>budget</v>
      </c>
      <c r="L2017" s="1">
        <f t="shared" si="251"/>
        <v>467892.59475032013</v>
      </c>
      <c r="M2017" cm="1">
        <f t="array" ref="M2017">SUM(COUNTIF(E2017:E5593,{"Petrol","Diesel","CNG","LPG","Electric"}))</f>
        <v>1562</v>
      </c>
      <c r="N2017">
        <f t="shared" si="252"/>
        <v>1562</v>
      </c>
      <c r="O2017" cm="1">
        <f t="array" ref="O2017">SUM(COUNTIF(F2017:F5593,{"Individual","Dealer","Trustmark Dealer"}))</f>
        <v>1562</v>
      </c>
      <c r="P2017">
        <f t="shared" si="253"/>
        <v>1059</v>
      </c>
      <c r="Q2017">
        <f t="shared" si="254"/>
        <v>0.60563380281690138</v>
      </c>
      <c r="R2017" s="16">
        <f t="shared" si="255"/>
        <v>1238126.8316690121</v>
      </c>
    </row>
    <row r="2018" spans="1:18" x14ac:dyDescent="0.3">
      <c r="A2018" t="s">
        <v>482</v>
      </c>
      <c r="B2018">
        <v>2012</v>
      </c>
      <c r="C2018" s="1">
        <v>350000</v>
      </c>
      <c r="D2018">
        <v>140000</v>
      </c>
      <c r="E2018" t="s">
        <v>14</v>
      </c>
      <c r="F2018" t="s">
        <v>25</v>
      </c>
      <c r="G2018" t="s">
        <v>12</v>
      </c>
      <c r="H2018" t="s">
        <v>154</v>
      </c>
      <c r="I2018">
        <f t="shared" si="248"/>
        <v>1561</v>
      </c>
      <c r="J2018">
        <f t="shared" si="249"/>
        <v>14</v>
      </c>
      <c r="K2018" t="str">
        <f t="shared" si="250"/>
        <v>budget</v>
      </c>
      <c r="L2018" s="1">
        <f t="shared" si="251"/>
        <v>468025.77386290842</v>
      </c>
      <c r="M2018" cm="1">
        <f t="array" ref="M2018">SUM(COUNTIF(E2018:E5594,{"Petrol","Diesel","CNG","LPG","Electric"}))</f>
        <v>1561</v>
      </c>
      <c r="N2018">
        <f t="shared" si="252"/>
        <v>1561</v>
      </c>
      <c r="O2018" cm="1">
        <f t="array" ref="O2018">SUM(COUNTIF(F2018:F5594,{"Individual","Dealer","Trustmark Dealer"}))</f>
        <v>1561</v>
      </c>
      <c r="P2018">
        <f t="shared" si="253"/>
        <v>1058</v>
      </c>
      <c r="Q2018">
        <f t="shared" si="254"/>
        <v>0.60538116591928248</v>
      </c>
      <c r="R2018" s="16">
        <f t="shared" si="255"/>
        <v>1238540.5787541843</v>
      </c>
    </row>
    <row r="2019" spans="1:18" x14ac:dyDescent="0.3">
      <c r="A2019" t="s">
        <v>1180</v>
      </c>
      <c r="B2019">
        <v>2015</v>
      </c>
      <c r="C2019" s="1">
        <v>480000</v>
      </c>
      <c r="D2019">
        <v>70000</v>
      </c>
      <c r="E2019" t="s">
        <v>14</v>
      </c>
      <c r="F2019" t="s">
        <v>25</v>
      </c>
      <c r="G2019" t="s">
        <v>12</v>
      </c>
      <c r="H2019" t="s">
        <v>121</v>
      </c>
      <c r="I2019">
        <f t="shared" si="248"/>
        <v>1560</v>
      </c>
      <c r="J2019">
        <f t="shared" si="249"/>
        <v>11</v>
      </c>
      <c r="K2019" t="str">
        <f t="shared" si="250"/>
        <v>budget</v>
      </c>
      <c r="L2019" s="1">
        <f t="shared" si="251"/>
        <v>468101.43141025642</v>
      </c>
      <c r="M2019" cm="1">
        <f t="array" ref="M2019">SUM(COUNTIF(E2019:E5595,{"Petrol","Diesel","CNG","LPG","Electric"}))</f>
        <v>1560</v>
      </c>
      <c r="N2019">
        <f t="shared" si="252"/>
        <v>1560</v>
      </c>
      <c r="O2019" cm="1">
        <f t="array" ref="O2019">SUM(COUNTIF(F2019:F5595,{"Individual","Dealer","Trustmark Dealer"}))</f>
        <v>1560</v>
      </c>
      <c r="P2019">
        <f t="shared" si="253"/>
        <v>1057</v>
      </c>
      <c r="Q2019">
        <f t="shared" si="254"/>
        <v>0.60576923076923073</v>
      </c>
      <c r="R2019" s="16">
        <f t="shared" si="255"/>
        <v>1238842.4406375627</v>
      </c>
    </row>
    <row r="2020" spans="1:18" x14ac:dyDescent="0.3">
      <c r="A2020" t="s">
        <v>392</v>
      </c>
      <c r="B2020">
        <v>2012</v>
      </c>
      <c r="C2020" s="1">
        <v>345000</v>
      </c>
      <c r="D2020">
        <v>137250</v>
      </c>
      <c r="E2020" t="s">
        <v>14</v>
      </c>
      <c r="F2020" t="s">
        <v>25</v>
      </c>
      <c r="G2020" t="s">
        <v>12</v>
      </c>
      <c r="H2020" t="s">
        <v>126</v>
      </c>
      <c r="I2020">
        <f t="shared" si="248"/>
        <v>1559</v>
      </c>
      <c r="J2020">
        <f t="shared" si="249"/>
        <v>14</v>
      </c>
      <c r="K2020" t="str">
        <f t="shared" si="250"/>
        <v>budget</v>
      </c>
      <c r="L2020" s="1">
        <f t="shared" si="251"/>
        <v>468093.79923027579</v>
      </c>
      <c r="M2020" cm="1">
        <f t="array" ref="M2020">SUM(COUNTIF(E2020:E5596,{"Petrol","Diesel","CNG","LPG","Electric"}))</f>
        <v>1559</v>
      </c>
      <c r="N2020">
        <f t="shared" si="252"/>
        <v>1559</v>
      </c>
      <c r="O2020" cm="1">
        <f t="array" ref="O2020">SUM(COUNTIF(F2020:F5596,{"Individual","Dealer","Trustmark Dealer"}))</f>
        <v>1559</v>
      </c>
      <c r="P2020">
        <f t="shared" si="253"/>
        <v>1056</v>
      </c>
      <c r="Q2020">
        <f t="shared" si="254"/>
        <v>0.60551635663887104</v>
      </c>
      <c r="R2020" s="16">
        <f t="shared" si="255"/>
        <v>1238981.7443849698</v>
      </c>
    </row>
    <row r="2021" spans="1:18" x14ac:dyDescent="0.3">
      <c r="A2021" t="s">
        <v>694</v>
      </c>
      <c r="B2021">
        <v>2013</v>
      </c>
      <c r="C2021" s="1">
        <v>500000</v>
      </c>
      <c r="D2021">
        <v>110000</v>
      </c>
      <c r="E2021" t="s">
        <v>14</v>
      </c>
      <c r="F2021" t="s">
        <v>25</v>
      </c>
      <c r="G2021" t="s">
        <v>12</v>
      </c>
      <c r="H2021" t="s">
        <v>126</v>
      </c>
      <c r="I2021">
        <f t="shared" si="248"/>
        <v>1558</v>
      </c>
      <c r="J2021">
        <f t="shared" si="249"/>
        <v>13</v>
      </c>
      <c r="K2021" t="str">
        <f t="shared" si="250"/>
        <v>budget</v>
      </c>
      <c r="L2021" s="1">
        <f t="shared" si="251"/>
        <v>468172.80680359434</v>
      </c>
      <c r="M2021" cm="1">
        <f t="array" ref="M2021">SUM(COUNTIF(E2021:E5597,{"Petrol","Diesel","CNG","LPG","Electric"}))</f>
        <v>1558</v>
      </c>
      <c r="N2021">
        <f t="shared" si="252"/>
        <v>1558</v>
      </c>
      <c r="O2021" cm="1">
        <f t="array" ref="O2021">SUM(COUNTIF(F2021:F5597,{"Individual","Dealer","Trustmark Dealer"}))</f>
        <v>1558</v>
      </c>
      <c r="P2021">
        <f t="shared" si="253"/>
        <v>1055</v>
      </c>
      <c r="Q2021">
        <f t="shared" si="254"/>
        <v>0.60590500641848521</v>
      </c>
      <c r="R2021" s="16">
        <f t="shared" si="255"/>
        <v>1239291.2099028106</v>
      </c>
    </row>
    <row r="2022" spans="1:18" x14ac:dyDescent="0.3">
      <c r="A2022" t="s">
        <v>688</v>
      </c>
      <c r="B2022">
        <v>2017</v>
      </c>
      <c r="C2022" s="1">
        <v>595000</v>
      </c>
      <c r="D2022">
        <v>27000</v>
      </c>
      <c r="E2022" t="s">
        <v>10</v>
      </c>
      <c r="F2022" t="s">
        <v>11</v>
      </c>
      <c r="G2022" t="s">
        <v>12</v>
      </c>
      <c r="H2022" t="s">
        <v>121</v>
      </c>
      <c r="I2022">
        <f t="shared" si="248"/>
        <v>1557</v>
      </c>
      <c r="J2022">
        <f t="shared" si="249"/>
        <v>9</v>
      </c>
      <c r="K2022" t="str">
        <f t="shared" si="250"/>
        <v>medium</v>
      </c>
      <c r="L2022" s="1">
        <f t="shared" si="251"/>
        <v>468152.3654463712</v>
      </c>
      <c r="M2022" cm="1">
        <f t="array" ref="M2022">SUM(COUNTIF(E2022:E5598,{"Petrol","Diesel","CNG","LPG","Electric"}))</f>
        <v>1557</v>
      </c>
      <c r="N2022">
        <f t="shared" si="252"/>
        <v>1557</v>
      </c>
      <c r="O2022" cm="1">
        <f t="array" ref="O2022">SUM(COUNTIF(F2022:F5598,{"Individual","Dealer","Trustmark Dealer"}))</f>
        <v>1557</v>
      </c>
      <c r="P2022">
        <f t="shared" si="253"/>
        <v>1054</v>
      </c>
      <c r="Q2022">
        <f t="shared" si="254"/>
        <v>0.60629415542710341</v>
      </c>
      <c r="R2022" s="16">
        <f t="shared" si="255"/>
        <v>1239406.2408249783</v>
      </c>
    </row>
    <row r="2023" spans="1:18" x14ac:dyDescent="0.3">
      <c r="A2023" t="s">
        <v>595</v>
      </c>
      <c r="B2023">
        <v>2019</v>
      </c>
      <c r="C2023" s="1">
        <v>1295000</v>
      </c>
      <c r="D2023">
        <v>9000</v>
      </c>
      <c r="E2023" t="s">
        <v>14</v>
      </c>
      <c r="F2023" t="s">
        <v>11</v>
      </c>
      <c r="G2023" t="s">
        <v>12</v>
      </c>
      <c r="H2023" t="s">
        <v>121</v>
      </c>
      <c r="I2023">
        <f t="shared" si="248"/>
        <v>1556</v>
      </c>
      <c r="J2023">
        <f t="shared" si="249"/>
        <v>7</v>
      </c>
      <c r="K2023" t="str">
        <f t="shared" si="250"/>
        <v>premimum</v>
      </c>
      <c r="L2023" s="1">
        <f t="shared" si="251"/>
        <v>468070.8438303342</v>
      </c>
      <c r="M2023" cm="1">
        <f t="array" ref="M2023">SUM(COUNTIF(E2023:E5599,{"Petrol","Diesel","CNG","LPG","Electric"}))</f>
        <v>1556</v>
      </c>
      <c r="N2023">
        <f t="shared" si="252"/>
        <v>1556</v>
      </c>
      <c r="O2023" cm="1">
        <f t="array" ref="O2023">SUM(COUNTIF(F2023:F5599,{"Individual","Dealer","Trustmark Dealer"}))</f>
        <v>1556</v>
      </c>
      <c r="P2023">
        <f t="shared" si="253"/>
        <v>1054</v>
      </c>
      <c r="Q2023">
        <f t="shared" si="254"/>
        <v>0.60604113110539848</v>
      </c>
      <c r="R2023" s="16">
        <f t="shared" si="255"/>
        <v>1239061.9193841596</v>
      </c>
    </row>
    <row r="2024" spans="1:18" x14ac:dyDescent="0.3">
      <c r="A2024" t="s">
        <v>1181</v>
      </c>
      <c r="B2024">
        <v>2019</v>
      </c>
      <c r="C2024" s="1">
        <v>1350000</v>
      </c>
      <c r="D2024">
        <v>5400</v>
      </c>
      <c r="E2024" t="s">
        <v>14</v>
      </c>
      <c r="F2024" t="s">
        <v>11</v>
      </c>
      <c r="G2024" t="s">
        <v>12</v>
      </c>
      <c r="H2024" t="s">
        <v>1016</v>
      </c>
      <c r="I2024">
        <f t="shared" si="248"/>
        <v>1555</v>
      </c>
      <c r="J2024">
        <f t="shared" si="249"/>
        <v>7</v>
      </c>
      <c r="K2024" t="str">
        <f t="shared" si="250"/>
        <v>premimum</v>
      </c>
      <c r="L2024" s="1">
        <f t="shared" si="251"/>
        <v>467539.05659163988</v>
      </c>
      <c r="M2024" cm="1">
        <f t="array" ref="M2024">SUM(COUNTIF(E2024:E5600,{"Petrol","Diesel","CNG","LPG","Electric"}))</f>
        <v>1555</v>
      </c>
      <c r="N2024">
        <f t="shared" si="252"/>
        <v>1555</v>
      </c>
      <c r="O2024" cm="1">
        <f t="array" ref="O2024">SUM(COUNTIF(F2024:F5600,{"Individual","Dealer","Trustmark Dealer"}))</f>
        <v>1555</v>
      </c>
      <c r="P2024">
        <f t="shared" si="253"/>
        <v>1054</v>
      </c>
      <c r="Q2024">
        <f t="shared" si="254"/>
        <v>0.60578778135048228</v>
      </c>
      <c r="R2024" s="16">
        <f t="shared" si="255"/>
        <v>1238174.7183540503</v>
      </c>
    </row>
    <row r="2025" spans="1:18" x14ac:dyDescent="0.3">
      <c r="A2025" t="s">
        <v>1182</v>
      </c>
      <c r="B2025">
        <v>2020</v>
      </c>
      <c r="C2025" s="1">
        <v>541000</v>
      </c>
      <c r="D2025">
        <v>1000</v>
      </c>
      <c r="E2025" t="s">
        <v>10</v>
      </c>
      <c r="F2025" t="s">
        <v>11</v>
      </c>
      <c r="G2025" t="s">
        <v>12</v>
      </c>
      <c r="H2025" t="s">
        <v>1016</v>
      </c>
      <c r="I2025">
        <f t="shared" si="248"/>
        <v>1554</v>
      </c>
      <c r="J2025">
        <f t="shared" si="249"/>
        <v>6</v>
      </c>
      <c r="K2025" t="str">
        <f t="shared" si="250"/>
        <v>medium</v>
      </c>
      <c r="L2025" s="1">
        <f t="shared" si="251"/>
        <v>466971.19240669243</v>
      </c>
      <c r="M2025" cm="1">
        <f t="array" ref="M2025">SUM(COUNTIF(E2025:E5601,{"Petrol","Diesel","CNG","LPG","Electric"}))</f>
        <v>1554</v>
      </c>
      <c r="N2025">
        <f t="shared" si="252"/>
        <v>1554</v>
      </c>
      <c r="O2025" cm="1">
        <f t="array" ref="O2025">SUM(COUNTIF(F2025:F5601,{"Individual","Dealer","Trustmark Dealer"}))</f>
        <v>1554</v>
      </c>
      <c r="P2025">
        <f t="shared" si="253"/>
        <v>1054</v>
      </c>
      <c r="Q2025">
        <f t="shared" si="254"/>
        <v>0.60617760617760619</v>
      </c>
      <c r="R2025" s="16">
        <f t="shared" si="255"/>
        <v>1237215.832472855</v>
      </c>
    </row>
    <row r="2026" spans="1:18" x14ac:dyDescent="0.3">
      <c r="A2026" t="s">
        <v>1183</v>
      </c>
      <c r="B2026">
        <v>2018</v>
      </c>
      <c r="C2026" s="1">
        <v>515000</v>
      </c>
      <c r="D2026">
        <v>16000</v>
      </c>
      <c r="E2026" t="s">
        <v>10</v>
      </c>
      <c r="F2026" t="s">
        <v>11</v>
      </c>
      <c r="G2026" t="s">
        <v>12</v>
      </c>
      <c r="H2026" t="s">
        <v>121</v>
      </c>
      <c r="I2026">
        <f t="shared" si="248"/>
        <v>1553</v>
      </c>
      <c r="J2026">
        <f t="shared" si="249"/>
        <v>8</v>
      </c>
      <c r="K2026" t="str">
        <f t="shared" si="250"/>
        <v>medium</v>
      </c>
      <c r="L2026" s="1">
        <f t="shared" si="251"/>
        <v>466923.52414681262</v>
      </c>
      <c r="M2026" cm="1">
        <f t="array" ref="M2026">SUM(COUNTIF(E2026:E5602,{"Petrol","Diesel","CNG","LPG","Electric"}))</f>
        <v>1553</v>
      </c>
      <c r="N2026">
        <f t="shared" si="252"/>
        <v>1553</v>
      </c>
      <c r="O2026" cm="1">
        <f t="array" ref="O2026">SUM(COUNTIF(F2026:F5602,{"Individual","Dealer","Trustmark Dealer"}))</f>
        <v>1553</v>
      </c>
      <c r="P2026">
        <f t="shared" si="253"/>
        <v>1054</v>
      </c>
      <c r="Q2026">
        <f t="shared" si="254"/>
        <v>0.60656793303283962</v>
      </c>
      <c r="R2026" s="16">
        <f t="shared" si="255"/>
        <v>1236944.4403851393</v>
      </c>
    </row>
    <row r="2027" spans="1:18" x14ac:dyDescent="0.3">
      <c r="A2027" t="s">
        <v>1184</v>
      </c>
      <c r="B2027">
        <v>2019</v>
      </c>
      <c r="C2027" s="1">
        <v>894999</v>
      </c>
      <c r="D2027">
        <v>13000</v>
      </c>
      <c r="E2027" t="s">
        <v>14</v>
      </c>
      <c r="F2027" t="s">
        <v>11</v>
      </c>
      <c r="G2027" t="s">
        <v>12</v>
      </c>
      <c r="H2027" t="s">
        <v>1016</v>
      </c>
      <c r="I2027">
        <f t="shared" si="248"/>
        <v>1552</v>
      </c>
      <c r="J2027">
        <f t="shared" si="249"/>
        <v>7</v>
      </c>
      <c r="K2027" t="str">
        <f t="shared" si="250"/>
        <v>medium</v>
      </c>
      <c r="L2027" s="1">
        <f t="shared" si="251"/>
        <v>466892.54703608248</v>
      </c>
      <c r="M2027" cm="1">
        <f t="array" ref="M2027">SUM(COUNTIF(E2027:E5603,{"Petrol","Diesel","CNG","LPG","Electric"}))</f>
        <v>1552</v>
      </c>
      <c r="N2027">
        <f t="shared" si="252"/>
        <v>1552</v>
      </c>
      <c r="O2027" cm="1">
        <f t="array" ref="O2027">SUM(COUNTIF(F2027:F5603,{"Individual","Dealer","Trustmark Dealer"}))</f>
        <v>1552</v>
      </c>
      <c r="P2027">
        <f t="shared" si="253"/>
        <v>1054</v>
      </c>
      <c r="Q2027">
        <f t="shared" si="254"/>
        <v>0.60631443298969068</v>
      </c>
      <c r="R2027" s="16">
        <f t="shared" si="255"/>
        <v>1236707.9211958132</v>
      </c>
    </row>
    <row r="2028" spans="1:18" x14ac:dyDescent="0.3">
      <c r="A2028" t="s">
        <v>1185</v>
      </c>
      <c r="B2028">
        <v>2012</v>
      </c>
      <c r="C2028" s="1">
        <v>325000</v>
      </c>
      <c r="D2028">
        <v>47000</v>
      </c>
      <c r="E2028" t="s">
        <v>14</v>
      </c>
      <c r="F2028" t="s">
        <v>11</v>
      </c>
      <c r="G2028" t="s">
        <v>12</v>
      </c>
      <c r="H2028" t="s">
        <v>121</v>
      </c>
      <c r="I2028">
        <f t="shared" si="248"/>
        <v>1551</v>
      </c>
      <c r="J2028">
        <f t="shared" si="249"/>
        <v>14</v>
      </c>
      <c r="K2028" t="str">
        <f t="shared" si="250"/>
        <v>budget</v>
      </c>
      <c r="L2028" s="1">
        <f t="shared" si="251"/>
        <v>466616.52740167634</v>
      </c>
      <c r="M2028" cm="1">
        <f t="array" ref="M2028">SUM(COUNTIF(E2028:E5604,{"Petrol","Diesel","CNG","LPG","Electric"}))</f>
        <v>1551</v>
      </c>
      <c r="N2028">
        <f t="shared" si="252"/>
        <v>1551</v>
      </c>
      <c r="O2028" cm="1">
        <f t="array" ref="O2028">SUM(COUNTIF(F2028:F5604,{"Individual","Dealer","Trustmark Dealer"}))</f>
        <v>1551</v>
      </c>
      <c r="P2028">
        <f t="shared" si="253"/>
        <v>1054</v>
      </c>
      <c r="Q2028">
        <f t="shared" si="254"/>
        <v>0.60670535138620241</v>
      </c>
      <c r="R2028" s="16">
        <f t="shared" si="255"/>
        <v>1236321.8333275607</v>
      </c>
    </row>
    <row r="2029" spans="1:18" x14ac:dyDescent="0.3">
      <c r="A2029" t="s">
        <v>982</v>
      </c>
      <c r="B2029">
        <v>2018</v>
      </c>
      <c r="C2029" s="1">
        <v>925000</v>
      </c>
      <c r="D2029">
        <v>22000</v>
      </c>
      <c r="E2029" t="s">
        <v>10</v>
      </c>
      <c r="F2029" t="s">
        <v>25</v>
      </c>
      <c r="G2029" t="s">
        <v>12</v>
      </c>
      <c r="H2029" t="s">
        <v>121</v>
      </c>
      <c r="I2029">
        <f t="shared" si="248"/>
        <v>1550</v>
      </c>
      <c r="J2029">
        <f t="shared" si="249"/>
        <v>8</v>
      </c>
      <c r="K2029" t="str">
        <f t="shared" si="250"/>
        <v>medium</v>
      </c>
      <c r="L2029" s="1">
        <f t="shared" si="251"/>
        <v>466707.89290322579</v>
      </c>
      <c r="M2029" cm="1">
        <f t="array" ref="M2029">SUM(COUNTIF(E2029:E5605,{"Petrol","Diesel","CNG","LPG","Electric"}))</f>
        <v>1550</v>
      </c>
      <c r="N2029">
        <f t="shared" si="252"/>
        <v>1550</v>
      </c>
      <c r="O2029" cm="1">
        <f t="array" ref="O2029">SUM(COUNTIF(F2029:F5605,{"Individual","Dealer","Trustmark Dealer"}))</f>
        <v>1550</v>
      </c>
      <c r="P2029">
        <f t="shared" si="253"/>
        <v>1053</v>
      </c>
      <c r="Q2029">
        <f t="shared" si="254"/>
        <v>0.6064516129032258</v>
      </c>
      <c r="R2029" s="16">
        <f t="shared" si="255"/>
        <v>1236656.2857431858</v>
      </c>
    </row>
    <row r="2030" spans="1:18" x14ac:dyDescent="0.3">
      <c r="A2030" t="s">
        <v>1186</v>
      </c>
      <c r="B2030">
        <v>2017</v>
      </c>
      <c r="C2030" s="1">
        <v>844999</v>
      </c>
      <c r="D2030">
        <v>30000</v>
      </c>
      <c r="E2030" t="s">
        <v>10</v>
      </c>
      <c r="F2030" t="s">
        <v>25</v>
      </c>
      <c r="G2030" t="s">
        <v>12</v>
      </c>
      <c r="H2030" t="s">
        <v>121</v>
      </c>
      <c r="I2030">
        <f t="shared" si="248"/>
        <v>1549</v>
      </c>
      <c r="J2030">
        <f t="shared" si="249"/>
        <v>9</v>
      </c>
      <c r="K2030" t="str">
        <f t="shared" si="250"/>
        <v>medium</v>
      </c>
      <c r="L2030" s="1">
        <f t="shared" si="251"/>
        <v>466412.02969657845</v>
      </c>
      <c r="M2030" cm="1">
        <f t="array" ref="M2030">SUM(COUNTIF(E2030:E5606,{"Petrol","Diesel","CNG","LPG","Electric"}))</f>
        <v>1549</v>
      </c>
      <c r="N2030">
        <f t="shared" si="252"/>
        <v>1549</v>
      </c>
      <c r="O2030" cm="1">
        <f t="array" ref="O2030">SUM(COUNTIF(F2030:F5606,{"Individual","Dealer","Trustmark Dealer"}))</f>
        <v>1549</v>
      </c>
      <c r="P2030">
        <f t="shared" si="253"/>
        <v>1053</v>
      </c>
      <c r="Q2030">
        <f t="shared" si="254"/>
        <v>0.60619754680438998</v>
      </c>
      <c r="R2030" s="16">
        <f t="shared" si="255"/>
        <v>1235856.7034010771</v>
      </c>
    </row>
    <row r="2031" spans="1:18" x14ac:dyDescent="0.3">
      <c r="A2031" t="s">
        <v>982</v>
      </c>
      <c r="B2031">
        <v>2018</v>
      </c>
      <c r="C2031" s="1">
        <v>925000</v>
      </c>
      <c r="D2031">
        <v>20000</v>
      </c>
      <c r="E2031" t="s">
        <v>10</v>
      </c>
      <c r="F2031" t="s">
        <v>25</v>
      </c>
      <c r="G2031" t="s">
        <v>12</v>
      </c>
      <c r="H2031" t="s">
        <v>121</v>
      </c>
      <c r="I2031">
        <f t="shared" si="248"/>
        <v>1548</v>
      </c>
      <c r="J2031">
        <f t="shared" si="249"/>
        <v>8</v>
      </c>
      <c r="K2031" t="str">
        <f t="shared" si="250"/>
        <v>medium</v>
      </c>
      <c r="L2031" s="1">
        <f t="shared" si="251"/>
        <v>466167.46447028423</v>
      </c>
      <c r="M2031" cm="1">
        <f t="array" ref="M2031">SUM(COUNTIF(E2031:E5607,{"Petrol","Diesel","CNG","LPG","Electric"}))</f>
        <v>1548</v>
      </c>
      <c r="N2031">
        <f t="shared" si="252"/>
        <v>1548</v>
      </c>
      <c r="O2031" cm="1">
        <f t="array" ref="O2031">SUM(COUNTIF(F2031:F5607,{"Individual","Dealer","Trustmark Dealer"}))</f>
        <v>1548</v>
      </c>
      <c r="P2031">
        <f t="shared" si="253"/>
        <v>1053</v>
      </c>
      <c r="Q2031">
        <f t="shared" si="254"/>
        <v>0.60594315245478036</v>
      </c>
      <c r="R2031" s="16">
        <f t="shared" si="255"/>
        <v>1235164.8158876989</v>
      </c>
    </row>
    <row r="2032" spans="1:18" x14ac:dyDescent="0.3">
      <c r="A2032" t="s">
        <v>1187</v>
      </c>
      <c r="B2032">
        <v>2013</v>
      </c>
      <c r="C2032" s="1">
        <v>300000</v>
      </c>
      <c r="D2032">
        <v>60000</v>
      </c>
      <c r="E2032" t="s">
        <v>14</v>
      </c>
      <c r="F2032" t="s">
        <v>25</v>
      </c>
      <c r="G2032" t="s">
        <v>12</v>
      </c>
      <c r="H2032" t="s">
        <v>121</v>
      </c>
      <c r="I2032">
        <f t="shared" si="248"/>
        <v>1547</v>
      </c>
      <c r="J2032">
        <f t="shared" si="249"/>
        <v>13</v>
      </c>
      <c r="K2032" t="str">
        <f t="shared" si="250"/>
        <v>budget</v>
      </c>
      <c r="L2032" s="1">
        <f t="shared" si="251"/>
        <v>465870.86942469294</v>
      </c>
      <c r="M2032" cm="1">
        <f t="array" ref="M2032">SUM(COUNTIF(E2032:E5608,{"Petrol","Diesel","CNG","LPG","Electric"}))</f>
        <v>1547</v>
      </c>
      <c r="N2032">
        <f t="shared" si="252"/>
        <v>1547</v>
      </c>
      <c r="O2032" cm="1">
        <f t="array" ref="O2032">SUM(COUNTIF(F2032:F5608,{"Individual","Dealer","Trustmark Dealer"}))</f>
        <v>1547</v>
      </c>
      <c r="P2032">
        <f t="shared" si="253"/>
        <v>1053</v>
      </c>
      <c r="Q2032">
        <f t="shared" si="254"/>
        <v>0.60568842921784094</v>
      </c>
      <c r="R2032" s="16">
        <f t="shared" si="255"/>
        <v>1234360.9823288918</v>
      </c>
    </row>
    <row r="2033" spans="1:18" x14ac:dyDescent="0.3">
      <c r="A2033" t="s">
        <v>1188</v>
      </c>
      <c r="B2033">
        <v>2008</v>
      </c>
      <c r="C2033" s="1">
        <v>650000</v>
      </c>
      <c r="D2033">
        <v>75000</v>
      </c>
      <c r="E2033" t="s">
        <v>10</v>
      </c>
      <c r="F2033" t="s">
        <v>25</v>
      </c>
      <c r="G2033" t="s">
        <v>12</v>
      </c>
      <c r="H2033" t="s">
        <v>126</v>
      </c>
      <c r="I2033">
        <f t="shared" si="248"/>
        <v>1546</v>
      </c>
      <c r="J2033">
        <f t="shared" si="249"/>
        <v>18</v>
      </c>
      <c r="K2033" t="str">
        <f t="shared" si="250"/>
        <v>medium</v>
      </c>
      <c r="L2033" s="1">
        <f t="shared" si="251"/>
        <v>465978.15976714098</v>
      </c>
      <c r="M2033" cm="1">
        <f t="array" ref="M2033">SUM(COUNTIF(E2033:E5609,{"Petrol","Diesel","CNG","LPG","Electric"}))</f>
        <v>1546</v>
      </c>
      <c r="N2033">
        <f t="shared" si="252"/>
        <v>1546</v>
      </c>
      <c r="O2033" cm="1">
        <f t="array" ref="O2033">SUM(COUNTIF(F2033:F5609,{"Individual","Dealer","Trustmark Dealer"}))</f>
        <v>1546</v>
      </c>
      <c r="P2033">
        <f t="shared" si="253"/>
        <v>1052</v>
      </c>
      <c r="Q2033">
        <f t="shared" si="254"/>
        <v>0.60543337645536865</v>
      </c>
      <c r="R2033" s="16">
        <f t="shared" si="255"/>
        <v>1234727.9682107163</v>
      </c>
    </row>
    <row r="2034" spans="1:18" x14ac:dyDescent="0.3">
      <c r="A2034" t="s">
        <v>559</v>
      </c>
      <c r="B2034">
        <v>2010</v>
      </c>
      <c r="C2034" s="1">
        <v>175000</v>
      </c>
      <c r="D2034">
        <v>64000</v>
      </c>
      <c r="E2034" t="s">
        <v>10</v>
      </c>
      <c r="F2034" t="s">
        <v>11</v>
      </c>
      <c r="G2034" t="s">
        <v>12</v>
      </c>
      <c r="H2034" t="s">
        <v>121</v>
      </c>
      <c r="I2034">
        <f t="shared" si="248"/>
        <v>1545</v>
      </c>
      <c r="J2034">
        <f t="shared" si="249"/>
        <v>16</v>
      </c>
      <c r="K2034" t="str">
        <f t="shared" si="250"/>
        <v>budget</v>
      </c>
      <c r="L2034" s="1">
        <f t="shared" si="251"/>
        <v>465859.05177993525</v>
      </c>
      <c r="M2034" cm="1">
        <f t="array" ref="M2034">SUM(COUNTIF(E2034:E5610,{"Petrol","Diesel","CNG","LPG","Electric"}))</f>
        <v>1545</v>
      </c>
      <c r="N2034">
        <f t="shared" si="252"/>
        <v>1545</v>
      </c>
      <c r="O2034" cm="1">
        <f t="array" ref="O2034">SUM(COUNTIF(F2034:F5610,{"Individual","Dealer","Trustmark Dealer"}))</f>
        <v>1545</v>
      </c>
      <c r="P2034">
        <f t="shared" si="253"/>
        <v>1051</v>
      </c>
      <c r="Q2034">
        <f t="shared" si="254"/>
        <v>0.60582524271844662</v>
      </c>
      <c r="R2034" s="16">
        <f t="shared" si="255"/>
        <v>1234300.7081131798</v>
      </c>
    </row>
    <row r="2035" spans="1:18" x14ac:dyDescent="0.3">
      <c r="A2035" t="s">
        <v>502</v>
      </c>
      <c r="B2035">
        <v>2015</v>
      </c>
      <c r="C2035" s="1">
        <v>325000</v>
      </c>
      <c r="D2035">
        <v>80000</v>
      </c>
      <c r="E2035" t="s">
        <v>14</v>
      </c>
      <c r="F2035" t="s">
        <v>25</v>
      </c>
      <c r="G2035" t="s">
        <v>12</v>
      </c>
      <c r="H2035" t="s">
        <v>121</v>
      </c>
      <c r="I2035">
        <f t="shared" si="248"/>
        <v>1544</v>
      </c>
      <c r="J2035">
        <f t="shared" si="249"/>
        <v>11</v>
      </c>
      <c r="K2035" t="str">
        <f t="shared" si="250"/>
        <v>budget</v>
      </c>
      <c r="L2035" s="1">
        <f t="shared" si="251"/>
        <v>466047.43199481867</v>
      </c>
      <c r="M2035" cm="1">
        <f t="array" ref="M2035">SUM(COUNTIF(E2035:E5611,{"Petrol","Diesel","CNG","LPG","Electric"}))</f>
        <v>1544</v>
      </c>
      <c r="N2035">
        <f t="shared" si="252"/>
        <v>1544</v>
      </c>
      <c r="O2035" cm="1">
        <f t="array" ref="O2035">SUM(COUNTIF(F2035:F5611,{"Individual","Dealer","Trustmark Dealer"}))</f>
        <v>1544</v>
      </c>
      <c r="P2035">
        <f t="shared" si="253"/>
        <v>1050</v>
      </c>
      <c r="Q2035">
        <f t="shared" si="254"/>
        <v>0.60556994818652854</v>
      </c>
      <c r="R2035" s="16">
        <f t="shared" si="255"/>
        <v>1234527.4417808913</v>
      </c>
    </row>
    <row r="2036" spans="1:18" x14ac:dyDescent="0.3">
      <c r="A2036" t="s">
        <v>1189</v>
      </c>
      <c r="B2036">
        <v>2017</v>
      </c>
      <c r="C2036" s="1">
        <v>600000</v>
      </c>
      <c r="D2036">
        <v>90000</v>
      </c>
      <c r="E2036" t="s">
        <v>14</v>
      </c>
      <c r="F2036" t="s">
        <v>25</v>
      </c>
      <c r="G2036" t="s">
        <v>12</v>
      </c>
      <c r="H2036" t="s">
        <v>121</v>
      </c>
      <c r="I2036">
        <f t="shared" si="248"/>
        <v>1543</v>
      </c>
      <c r="J2036">
        <f t="shared" si="249"/>
        <v>9</v>
      </c>
      <c r="K2036" t="str">
        <f t="shared" si="250"/>
        <v>medium</v>
      </c>
      <c r="L2036" s="1">
        <f t="shared" si="251"/>
        <v>466138.84316267015</v>
      </c>
      <c r="M2036" cm="1">
        <f t="array" ref="M2036">SUM(COUNTIF(E2036:E5612,{"Petrol","Diesel","CNG","LPG","Electric"}))</f>
        <v>1543</v>
      </c>
      <c r="N2036">
        <f t="shared" si="252"/>
        <v>1543</v>
      </c>
      <c r="O2036" cm="1">
        <f t="array" ref="O2036">SUM(COUNTIF(F2036:F5612,{"Individual","Dealer","Trustmark Dealer"}))</f>
        <v>1543</v>
      </c>
      <c r="P2036">
        <f t="shared" si="253"/>
        <v>1049</v>
      </c>
      <c r="Q2036">
        <f t="shared" si="254"/>
        <v>0.60531432274789376</v>
      </c>
      <c r="R2036" s="16">
        <f t="shared" si="255"/>
        <v>1234863.633210639</v>
      </c>
    </row>
    <row r="2037" spans="1:18" x14ac:dyDescent="0.3">
      <c r="A2037" t="s">
        <v>1190</v>
      </c>
      <c r="B2037">
        <v>2018</v>
      </c>
      <c r="C2037" s="1">
        <v>700000</v>
      </c>
      <c r="D2037">
        <v>30000</v>
      </c>
      <c r="E2037" t="s">
        <v>10</v>
      </c>
      <c r="F2037" t="s">
        <v>25</v>
      </c>
      <c r="G2037" t="s">
        <v>12</v>
      </c>
      <c r="H2037" t="s">
        <v>121</v>
      </c>
      <c r="I2037">
        <f t="shared" si="248"/>
        <v>1542</v>
      </c>
      <c r="J2037">
        <f t="shared" si="249"/>
        <v>8</v>
      </c>
      <c r="K2037" t="str">
        <f t="shared" si="250"/>
        <v>medium</v>
      </c>
      <c r="L2037" s="1">
        <f t="shared" si="251"/>
        <v>466052.03307392995</v>
      </c>
      <c r="M2037" cm="1">
        <f t="array" ref="M2037">SUM(COUNTIF(E2037:E5613,{"Petrol","Diesel","CNG","LPG","Electric"}))</f>
        <v>1542</v>
      </c>
      <c r="N2037">
        <f t="shared" si="252"/>
        <v>1542</v>
      </c>
      <c r="O2037" cm="1">
        <f t="array" ref="O2037">SUM(COUNTIF(F2037:F5613,{"Individual","Dealer","Trustmark Dealer"}))</f>
        <v>1542</v>
      </c>
      <c r="P2037">
        <f t="shared" si="253"/>
        <v>1049</v>
      </c>
      <c r="Q2037">
        <f t="shared" si="254"/>
        <v>0.60505836575875482</v>
      </c>
      <c r="R2037" s="16">
        <f t="shared" si="255"/>
        <v>1234851.2507939567</v>
      </c>
    </row>
    <row r="2038" spans="1:18" x14ac:dyDescent="0.3">
      <c r="A2038" t="s">
        <v>1191</v>
      </c>
      <c r="B2038">
        <v>2003</v>
      </c>
      <c r="C2038" s="1">
        <v>95000</v>
      </c>
      <c r="D2038">
        <v>120000</v>
      </c>
      <c r="E2038" t="s">
        <v>10</v>
      </c>
      <c r="F2038" t="s">
        <v>25</v>
      </c>
      <c r="G2038" t="s">
        <v>19</v>
      </c>
      <c r="H2038" t="s">
        <v>126</v>
      </c>
      <c r="I2038">
        <f t="shared" si="248"/>
        <v>1541</v>
      </c>
      <c r="J2038">
        <f t="shared" si="249"/>
        <v>23</v>
      </c>
      <c r="K2038" t="str">
        <f t="shared" si="250"/>
        <v>budget</v>
      </c>
      <c r="L2038" s="1">
        <f t="shared" si="251"/>
        <v>465900.21739130432</v>
      </c>
      <c r="M2038" cm="1">
        <f t="array" ref="M2038">SUM(COUNTIF(E2038:E5614,{"Petrol","Diesel","CNG","LPG","Electric"}))</f>
        <v>1541</v>
      </c>
      <c r="N2038">
        <f t="shared" si="252"/>
        <v>1541</v>
      </c>
      <c r="O2038" cm="1">
        <f t="array" ref="O2038">SUM(COUNTIF(F2038:F5614,{"Individual","Dealer","Trustmark Dealer"}))</f>
        <v>1541</v>
      </c>
      <c r="P2038">
        <f t="shared" si="253"/>
        <v>1049</v>
      </c>
      <c r="Q2038">
        <f t="shared" si="254"/>
        <v>0.60480207657365348</v>
      </c>
      <c r="R2038" s="16">
        <f t="shared" si="255"/>
        <v>1234353.4726762201</v>
      </c>
    </row>
    <row r="2039" spans="1:18" x14ac:dyDescent="0.3">
      <c r="A2039" t="s">
        <v>1148</v>
      </c>
      <c r="B2039">
        <v>2019</v>
      </c>
      <c r="C2039" s="1">
        <v>490000</v>
      </c>
      <c r="D2039">
        <v>20000</v>
      </c>
      <c r="E2039" t="s">
        <v>10</v>
      </c>
      <c r="F2039" t="s">
        <v>11</v>
      </c>
      <c r="G2039" t="s">
        <v>12</v>
      </c>
      <c r="H2039" t="s">
        <v>121</v>
      </c>
      <c r="I2039">
        <f t="shared" si="248"/>
        <v>1540</v>
      </c>
      <c r="J2039">
        <f t="shared" si="249"/>
        <v>7</v>
      </c>
      <c r="K2039" t="str">
        <f t="shared" si="250"/>
        <v>budget</v>
      </c>
      <c r="L2039" s="1">
        <f t="shared" si="251"/>
        <v>466141.06168831169</v>
      </c>
      <c r="M2039" cm="1">
        <f t="array" ref="M2039">SUM(COUNTIF(E2039:E5615,{"Petrol","Diesel","CNG","LPG","Electric"}))</f>
        <v>1540</v>
      </c>
      <c r="N2039">
        <f t="shared" si="252"/>
        <v>1540</v>
      </c>
      <c r="O2039" cm="1">
        <f t="array" ref="O2039">SUM(COUNTIF(F2039:F5615,{"Individual","Dealer","Trustmark Dealer"}))</f>
        <v>1540</v>
      </c>
      <c r="P2039">
        <f t="shared" si="253"/>
        <v>1048</v>
      </c>
      <c r="Q2039">
        <f t="shared" si="254"/>
        <v>0.60519480519480517</v>
      </c>
      <c r="R2039" s="16">
        <f t="shared" si="255"/>
        <v>1234691.1087268991</v>
      </c>
    </row>
    <row r="2040" spans="1:18" x14ac:dyDescent="0.3">
      <c r="A2040" t="s">
        <v>1192</v>
      </c>
      <c r="B2040">
        <v>2013</v>
      </c>
      <c r="C2040" s="1">
        <v>380000</v>
      </c>
      <c r="D2040">
        <v>100000</v>
      </c>
      <c r="E2040" t="s">
        <v>14</v>
      </c>
      <c r="F2040" t="s">
        <v>25</v>
      </c>
      <c r="G2040" t="s">
        <v>12</v>
      </c>
      <c r="H2040" t="s">
        <v>121</v>
      </c>
      <c r="I2040">
        <f t="shared" si="248"/>
        <v>1539</v>
      </c>
      <c r="J2040">
        <f t="shared" si="249"/>
        <v>13</v>
      </c>
      <c r="K2040" t="str">
        <f t="shared" si="250"/>
        <v>budget</v>
      </c>
      <c r="L2040" s="1">
        <f t="shared" si="251"/>
        <v>466125.55880441843</v>
      </c>
      <c r="M2040" cm="1">
        <f t="array" ref="M2040">SUM(COUNTIF(E2040:E5616,{"Petrol","Diesel","CNG","LPG","Electric"}))</f>
        <v>1539</v>
      </c>
      <c r="N2040">
        <f t="shared" si="252"/>
        <v>1539</v>
      </c>
      <c r="O2040" cm="1">
        <f t="array" ref="O2040">SUM(COUNTIF(F2040:F5616,{"Individual","Dealer","Trustmark Dealer"}))</f>
        <v>1539</v>
      </c>
      <c r="P2040">
        <f t="shared" si="253"/>
        <v>1048</v>
      </c>
      <c r="Q2040">
        <f t="shared" si="254"/>
        <v>0.60493827160493829</v>
      </c>
      <c r="R2040" s="16">
        <f t="shared" si="255"/>
        <v>1234482.5886447544</v>
      </c>
    </row>
    <row r="2041" spans="1:18" x14ac:dyDescent="0.3">
      <c r="A2041" t="s">
        <v>580</v>
      </c>
      <c r="B2041">
        <v>2018</v>
      </c>
      <c r="C2041" s="1">
        <v>550000</v>
      </c>
      <c r="D2041">
        <v>31000</v>
      </c>
      <c r="E2041" t="s">
        <v>10</v>
      </c>
      <c r="F2041" t="s">
        <v>11</v>
      </c>
      <c r="G2041" t="s">
        <v>12</v>
      </c>
      <c r="H2041" t="s">
        <v>121</v>
      </c>
      <c r="I2041">
        <f t="shared" si="248"/>
        <v>1538</v>
      </c>
      <c r="J2041">
        <f t="shared" si="249"/>
        <v>8</v>
      </c>
      <c r="K2041" t="str">
        <f t="shared" si="250"/>
        <v>medium</v>
      </c>
      <c r="L2041" s="1">
        <f t="shared" si="251"/>
        <v>466181.55721716513</v>
      </c>
      <c r="M2041" cm="1">
        <f t="array" ref="M2041">SUM(COUNTIF(E2041:E5617,{"Petrol","Diesel","CNG","LPG","Electric"}))</f>
        <v>1538</v>
      </c>
      <c r="N2041">
        <f t="shared" si="252"/>
        <v>1538</v>
      </c>
      <c r="O2041" cm="1">
        <f t="array" ref="O2041">SUM(COUNTIF(F2041:F5617,{"Individual","Dealer","Trustmark Dealer"}))</f>
        <v>1538</v>
      </c>
      <c r="P2041">
        <f t="shared" si="253"/>
        <v>1047</v>
      </c>
      <c r="Q2041">
        <f t="shared" si="254"/>
        <v>0.60468140442132645</v>
      </c>
      <c r="R2041" s="16">
        <f t="shared" si="255"/>
        <v>1234750.0729394802</v>
      </c>
    </row>
    <row r="2042" spans="1:18" x14ac:dyDescent="0.3">
      <c r="A2042" t="s">
        <v>354</v>
      </c>
      <c r="B2042">
        <v>2013</v>
      </c>
      <c r="C2042" s="1">
        <v>225000</v>
      </c>
      <c r="D2042">
        <v>47000</v>
      </c>
      <c r="E2042" t="s">
        <v>10</v>
      </c>
      <c r="F2042" t="s">
        <v>11</v>
      </c>
      <c r="G2042" t="s">
        <v>12</v>
      </c>
      <c r="H2042" t="s">
        <v>121</v>
      </c>
      <c r="I2042">
        <f t="shared" si="248"/>
        <v>1537</v>
      </c>
      <c r="J2042">
        <f t="shared" si="249"/>
        <v>13</v>
      </c>
      <c r="K2042" t="str">
        <f t="shared" si="250"/>
        <v>budget</v>
      </c>
      <c r="L2042" s="1">
        <f t="shared" si="251"/>
        <v>466127.02342225116</v>
      </c>
      <c r="M2042" cm="1">
        <f t="array" ref="M2042">SUM(COUNTIF(E2042:E5618,{"Petrol","Diesel","CNG","LPG","Electric"}))</f>
        <v>1537</v>
      </c>
      <c r="N2042">
        <f t="shared" si="252"/>
        <v>1537</v>
      </c>
      <c r="O2042" cm="1">
        <f t="array" ref="O2042">SUM(COUNTIF(F2042:F5618,{"Individual","Dealer","Trustmark Dealer"}))</f>
        <v>1537</v>
      </c>
      <c r="P2042">
        <f t="shared" si="253"/>
        <v>1047</v>
      </c>
      <c r="Q2042">
        <f t="shared" si="254"/>
        <v>0.60442420299284316</v>
      </c>
      <c r="R2042" s="16">
        <f t="shared" si="255"/>
        <v>1234457.7566851242</v>
      </c>
    </row>
    <row r="2043" spans="1:18" x14ac:dyDescent="0.3">
      <c r="A2043" t="s">
        <v>279</v>
      </c>
      <c r="B2043">
        <v>2018</v>
      </c>
      <c r="C2043" s="1">
        <v>570000</v>
      </c>
      <c r="D2043">
        <v>11200</v>
      </c>
      <c r="E2043" t="s">
        <v>10</v>
      </c>
      <c r="F2043" t="s">
        <v>25</v>
      </c>
      <c r="G2043" t="s">
        <v>12</v>
      </c>
      <c r="H2043" t="s">
        <v>121</v>
      </c>
      <c r="I2043">
        <f t="shared" si="248"/>
        <v>1536</v>
      </c>
      <c r="J2043">
        <f t="shared" si="249"/>
        <v>8</v>
      </c>
      <c r="K2043" t="str">
        <f t="shared" si="250"/>
        <v>medium</v>
      </c>
      <c r="L2043" s="1">
        <f t="shared" si="251"/>
        <v>466284.00716145831</v>
      </c>
      <c r="M2043" cm="1">
        <f t="array" ref="M2043">SUM(COUNTIF(E2043:E5619,{"Petrol","Diesel","CNG","LPG","Electric"}))</f>
        <v>1536</v>
      </c>
      <c r="N2043">
        <f t="shared" si="252"/>
        <v>1536</v>
      </c>
      <c r="O2043" cm="1">
        <f t="array" ref="O2043">SUM(COUNTIF(F2043:F5619,{"Individual","Dealer","Trustmark Dealer"}))</f>
        <v>1536</v>
      </c>
      <c r="P2043">
        <f t="shared" si="253"/>
        <v>1046</v>
      </c>
      <c r="Q2043">
        <f t="shared" si="254"/>
        <v>0.60416666666666663</v>
      </c>
      <c r="R2043" s="16">
        <f t="shared" si="255"/>
        <v>1234616.0173300619</v>
      </c>
    </row>
    <row r="2044" spans="1:18" x14ac:dyDescent="0.3">
      <c r="A2044" t="s">
        <v>354</v>
      </c>
      <c r="B2044">
        <v>2018</v>
      </c>
      <c r="C2044" s="1">
        <v>305000</v>
      </c>
      <c r="D2044">
        <v>35000</v>
      </c>
      <c r="E2044" t="s">
        <v>10</v>
      </c>
      <c r="F2044" t="s">
        <v>11</v>
      </c>
      <c r="G2044" t="s">
        <v>12</v>
      </c>
      <c r="H2044" t="s">
        <v>121</v>
      </c>
      <c r="I2044">
        <f t="shared" si="248"/>
        <v>1535</v>
      </c>
      <c r="J2044">
        <f t="shared" si="249"/>
        <v>8</v>
      </c>
      <c r="K2044" t="str">
        <f t="shared" si="250"/>
        <v>budget</v>
      </c>
      <c r="L2044" s="1">
        <f t="shared" si="251"/>
        <v>466216.43973941368</v>
      </c>
      <c r="M2044" cm="1">
        <f t="array" ref="M2044">SUM(COUNTIF(E2044:E5620,{"Petrol","Diesel","CNG","LPG","Electric"}))</f>
        <v>1535</v>
      </c>
      <c r="N2044">
        <f t="shared" si="252"/>
        <v>1535</v>
      </c>
      <c r="O2044" cm="1">
        <f t="array" ref="O2044">SUM(COUNTIF(F2044:F5620,{"Individual","Dealer","Trustmark Dealer"}))</f>
        <v>1535</v>
      </c>
      <c r="P2044">
        <f t="shared" si="253"/>
        <v>1046</v>
      </c>
      <c r="Q2044">
        <f t="shared" si="254"/>
        <v>0.60390879478827364</v>
      </c>
      <c r="R2044" s="16">
        <f t="shared" si="255"/>
        <v>1234294.8850977947</v>
      </c>
    </row>
    <row r="2045" spans="1:18" x14ac:dyDescent="0.3">
      <c r="A2045" t="s">
        <v>1193</v>
      </c>
      <c r="B2045">
        <v>2010</v>
      </c>
      <c r="C2045" s="1">
        <v>240000</v>
      </c>
      <c r="D2045">
        <v>50000</v>
      </c>
      <c r="E2045" t="s">
        <v>257</v>
      </c>
      <c r="F2045" t="s">
        <v>11</v>
      </c>
      <c r="G2045" t="s">
        <v>12</v>
      </c>
      <c r="H2045" t="s">
        <v>121</v>
      </c>
      <c r="I2045">
        <f t="shared" si="248"/>
        <v>1534</v>
      </c>
      <c r="J2045">
        <f t="shared" si="249"/>
        <v>16</v>
      </c>
      <c r="K2045" t="str">
        <f t="shared" si="250"/>
        <v>budget</v>
      </c>
      <c r="L2045" s="1">
        <f t="shared" si="251"/>
        <v>466321.53520208603</v>
      </c>
      <c r="M2045" cm="1">
        <f t="array" ref="M2045">SUM(COUNTIF(E2045:E5621,{"Petrol","Diesel","CNG","LPG","Electric"}))</f>
        <v>1534</v>
      </c>
      <c r="N2045">
        <f t="shared" si="252"/>
        <v>1534</v>
      </c>
      <c r="O2045" cm="1">
        <f t="array" ref="O2045">SUM(COUNTIF(F2045:F5621,{"Individual","Dealer","Trustmark Dealer"}))</f>
        <v>1534</v>
      </c>
      <c r="P2045">
        <f t="shared" si="253"/>
        <v>1046</v>
      </c>
      <c r="Q2045">
        <f t="shared" si="254"/>
        <v>0.60365058670143412</v>
      </c>
      <c r="R2045" s="16">
        <f t="shared" si="255"/>
        <v>1234341.9391267193</v>
      </c>
    </row>
    <row r="2046" spans="1:18" x14ac:dyDescent="0.3">
      <c r="A2046" t="s">
        <v>230</v>
      </c>
      <c r="B2046">
        <v>2015</v>
      </c>
      <c r="C2046" s="1">
        <v>700000</v>
      </c>
      <c r="D2046">
        <v>55000</v>
      </c>
      <c r="E2046" t="s">
        <v>14</v>
      </c>
      <c r="F2046" t="s">
        <v>11</v>
      </c>
      <c r="G2046" t="s">
        <v>12</v>
      </c>
      <c r="H2046" t="s">
        <v>121</v>
      </c>
      <c r="I2046">
        <f t="shared" si="248"/>
        <v>1533</v>
      </c>
      <c r="J2046">
        <f t="shared" si="249"/>
        <v>11</v>
      </c>
      <c r="K2046" t="str">
        <f t="shared" si="250"/>
        <v>medium</v>
      </c>
      <c r="L2046" s="1">
        <f t="shared" si="251"/>
        <v>466469.168297456</v>
      </c>
      <c r="M2046" cm="1">
        <f t="array" ref="M2046">SUM(COUNTIF(E2046:E5622,{"Petrol","Diesel","CNG","LPG","Electric"}))</f>
        <v>1533</v>
      </c>
      <c r="N2046">
        <f t="shared" si="252"/>
        <v>1533</v>
      </c>
      <c r="O2046" cm="1">
        <f t="array" ref="O2046">SUM(COUNTIF(F2046:F5622,{"Individual","Dealer","Trustmark Dealer"}))</f>
        <v>1533</v>
      </c>
      <c r="P2046">
        <f t="shared" si="253"/>
        <v>1045</v>
      </c>
      <c r="Q2046">
        <f t="shared" si="254"/>
        <v>0.60339204174820615</v>
      </c>
      <c r="R2046" s="16">
        <f t="shared" si="255"/>
        <v>1234341.9391267193</v>
      </c>
    </row>
    <row r="2047" spans="1:18" x14ac:dyDescent="0.3">
      <c r="A2047" t="s">
        <v>450</v>
      </c>
      <c r="B2047">
        <v>2018</v>
      </c>
      <c r="C2047" s="1">
        <v>288000</v>
      </c>
      <c r="D2047">
        <v>20000</v>
      </c>
      <c r="E2047" t="s">
        <v>10</v>
      </c>
      <c r="F2047" t="s">
        <v>11</v>
      </c>
      <c r="G2047" t="s">
        <v>12</v>
      </c>
      <c r="H2047" t="s">
        <v>121</v>
      </c>
      <c r="I2047">
        <f t="shared" si="248"/>
        <v>1532</v>
      </c>
      <c r="J2047">
        <f t="shared" si="249"/>
        <v>8</v>
      </c>
      <c r="K2047" t="str">
        <f t="shared" si="250"/>
        <v>budget</v>
      </c>
      <c r="L2047" s="1">
        <f t="shared" si="251"/>
        <v>466316.7330287206</v>
      </c>
      <c r="M2047" cm="1">
        <f t="array" ref="M2047">SUM(COUNTIF(E2047:E5623,{"Petrol","Diesel","CNG","LPG","Electric"}))</f>
        <v>1532</v>
      </c>
      <c r="N2047">
        <f t="shared" si="252"/>
        <v>1532</v>
      </c>
      <c r="O2047" cm="1">
        <f t="array" ref="O2047">SUM(COUNTIF(F2047:F5623,{"Individual","Dealer","Trustmark Dealer"}))</f>
        <v>1532</v>
      </c>
      <c r="P2047">
        <f t="shared" si="253"/>
        <v>1044</v>
      </c>
      <c r="Q2047">
        <f t="shared" si="254"/>
        <v>0.60313315926892952</v>
      </c>
      <c r="R2047" s="16">
        <f t="shared" si="255"/>
        <v>1234202.4615979919</v>
      </c>
    </row>
    <row r="2048" spans="1:18" x14ac:dyDescent="0.3">
      <c r="A2048" t="s">
        <v>1194</v>
      </c>
      <c r="B2048">
        <v>2017</v>
      </c>
      <c r="C2048" s="1">
        <v>800000</v>
      </c>
      <c r="D2048">
        <v>75000</v>
      </c>
      <c r="E2048" t="s">
        <v>14</v>
      </c>
      <c r="F2048" t="s">
        <v>11</v>
      </c>
      <c r="G2048" t="s">
        <v>12</v>
      </c>
      <c r="H2048" t="s">
        <v>121</v>
      </c>
      <c r="I2048">
        <f t="shared" si="248"/>
        <v>1531</v>
      </c>
      <c r="J2048">
        <f t="shared" si="249"/>
        <v>9</v>
      </c>
      <c r="K2048" t="str">
        <f t="shared" si="250"/>
        <v>medium</v>
      </c>
      <c r="L2048" s="1">
        <f t="shared" si="251"/>
        <v>466433.20378837362</v>
      </c>
      <c r="M2048" cm="1">
        <f t="array" ref="M2048">SUM(COUNTIF(E2048:E5624,{"Petrol","Diesel","CNG","LPG","Electric"}))</f>
        <v>1531</v>
      </c>
      <c r="N2048">
        <f t="shared" si="252"/>
        <v>1531</v>
      </c>
      <c r="O2048" cm="1">
        <f t="array" ref="O2048">SUM(COUNTIF(F2048:F5624,{"Individual","Dealer","Trustmark Dealer"}))</f>
        <v>1531</v>
      </c>
      <c r="P2048">
        <f t="shared" si="253"/>
        <v>1044</v>
      </c>
      <c r="Q2048">
        <f t="shared" si="254"/>
        <v>0.60287393860222072</v>
      </c>
      <c r="R2048" s="16">
        <f t="shared" si="255"/>
        <v>1234273.3567818087</v>
      </c>
    </row>
    <row r="2049" spans="1:18" x14ac:dyDescent="0.3">
      <c r="A2049" t="s">
        <v>1195</v>
      </c>
      <c r="B2049">
        <v>2017</v>
      </c>
      <c r="C2049" s="1">
        <v>430000</v>
      </c>
      <c r="D2049">
        <v>93000</v>
      </c>
      <c r="E2049" t="s">
        <v>10</v>
      </c>
      <c r="F2049" t="s">
        <v>11</v>
      </c>
      <c r="G2049" t="s">
        <v>12</v>
      </c>
      <c r="H2049" t="s">
        <v>121</v>
      </c>
      <c r="I2049">
        <f t="shared" si="248"/>
        <v>1530</v>
      </c>
      <c r="J2049">
        <f t="shared" si="249"/>
        <v>9</v>
      </c>
      <c r="K2049" t="str">
        <f t="shared" si="250"/>
        <v>budget</v>
      </c>
      <c r="L2049" s="1">
        <f t="shared" si="251"/>
        <v>466215.18627450982</v>
      </c>
      <c r="M2049" cm="1">
        <f t="array" ref="M2049">SUM(COUNTIF(E2049:E5625,{"Petrol","Diesel","CNG","LPG","Electric"}))</f>
        <v>1530</v>
      </c>
      <c r="N2049">
        <f t="shared" si="252"/>
        <v>1530</v>
      </c>
      <c r="O2049" cm="1">
        <f t="array" ref="O2049">SUM(COUNTIF(F2049:F5625,{"Individual","Dealer","Trustmark Dealer"}))</f>
        <v>1530</v>
      </c>
      <c r="P2049">
        <f t="shared" si="253"/>
        <v>1044</v>
      </c>
      <c r="Q2049">
        <f t="shared" si="254"/>
        <v>0.60261437908496729</v>
      </c>
      <c r="R2049" s="16">
        <f t="shared" si="255"/>
        <v>1234005.972422651</v>
      </c>
    </row>
    <row r="2050" spans="1:18" x14ac:dyDescent="0.3">
      <c r="A2050" t="s">
        <v>1196</v>
      </c>
      <c r="B2050">
        <v>2009</v>
      </c>
      <c r="C2050" s="1">
        <v>195000</v>
      </c>
      <c r="D2050">
        <v>57000</v>
      </c>
      <c r="E2050" t="s">
        <v>14</v>
      </c>
      <c r="F2050" t="s">
        <v>11</v>
      </c>
      <c r="G2050" t="s">
        <v>12</v>
      </c>
      <c r="H2050" t="s">
        <v>126</v>
      </c>
      <c r="I2050">
        <f t="shared" ref="I2050:I2113" si="256">COUNTA(A2050:A5626)</f>
        <v>1529</v>
      </c>
      <c r="J2050">
        <f t="shared" ref="J2050:J2113" si="257">2026-B2050</f>
        <v>17</v>
      </c>
      <c r="K2050" t="str">
        <f t="shared" ref="K2050:K2113" si="258">IF(C2050&lt;=500000,"budget",IF(C2050&lt;=1000000,"medium","premimum"))</f>
        <v>budget</v>
      </c>
      <c r="L2050" s="1">
        <f t="shared" ref="L2050:L2113" si="259">AVERAGE(C2050:C5626)</f>
        <v>466238.87181164161</v>
      </c>
      <c r="M2050" cm="1">
        <f t="array" ref="M2050">SUM(COUNTIF(E2050:E5626,{"Petrol","Diesel","CNG","LPG","Electric"}))</f>
        <v>1529</v>
      </c>
      <c r="N2050">
        <f t="shared" ref="N2050:N2113" si="260">COUNTIF(G2050:G5626,"Automatic")
 +COUNTIF(G2050:G5626,"Manual")</f>
        <v>1529</v>
      </c>
      <c r="O2050" cm="1">
        <f t="array" ref="O2050">SUM(COUNTIF(F2050:F5626,{"Individual","Dealer","Trustmark Dealer"}))</f>
        <v>1529</v>
      </c>
      <c r="P2050">
        <f t="shared" ref="P2050:P2113" si="261">COUNTIF(J2050:J5626,"&gt;10")</f>
        <v>1044</v>
      </c>
      <c r="Q2050">
        <f t="shared" ref="Q2050:Q2113" si="262">COUNTIF(H2050:H5626,"First Owner")/COUNTA(H2050:H5626)</f>
        <v>0.60235448005232173</v>
      </c>
      <c r="R2050" s="16">
        <f t="shared" ref="R2050:R2113" si="263">AVERAGEIF(E2050:E5626,"Petrol",C2050:C5626) + AVERAGEIF(E2050:E5626,"Diesel",C2050:C5626) + AVERAGEIF(E2050:E5626,"CNG",C2050:C5626)</f>
        <v>1233878.7416153613</v>
      </c>
    </row>
    <row r="2051" spans="1:18" x14ac:dyDescent="0.3">
      <c r="A2051" t="s">
        <v>1197</v>
      </c>
      <c r="B2051">
        <v>2014</v>
      </c>
      <c r="C2051" s="1">
        <v>325000</v>
      </c>
      <c r="D2051">
        <v>30000</v>
      </c>
      <c r="E2051" t="s">
        <v>10</v>
      </c>
      <c r="F2051" t="s">
        <v>11</v>
      </c>
      <c r="G2051" t="s">
        <v>12</v>
      </c>
      <c r="H2051" t="s">
        <v>121</v>
      </c>
      <c r="I2051">
        <f t="shared" si="256"/>
        <v>1528</v>
      </c>
      <c r="J2051">
        <f t="shared" si="257"/>
        <v>12</v>
      </c>
      <c r="K2051" t="str">
        <f t="shared" si="258"/>
        <v>budget</v>
      </c>
      <c r="L2051" s="1">
        <f t="shared" si="259"/>
        <v>466416.38416230364</v>
      </c>
      <c r="M2051" cm="1">
        <f t="array" ref="M2051">SUM(COUNTIF(E2051:E5627,{"Petrol","Diesel","CNG","LPG","Electric"}))</f>
        <v>1528</v>
      </c>
      <c r="N2051">
        <f t="shared" si="260"/>
        <v>1528</v>
      </c>
      <c r="O2051" cm="1">
        <f t="array" ref="O2051">SUM(COUNTIF(F2051:F5627,{"Individual","Dealer","Trustmark Dealer"}))</f>
        <v>1528</v>
      </c>
      <c r="P2051">
        <f t="shared" si="261"/>
        <v>1043</v>
      </c>
      <c r="Q2051">
        <f t="shared" si="262"/>
        <v>0.60274869109947649</v>
      </c>
      <c r="R2051" s="16">
        <f t="shared" si="263"/>
        <v>1234383.3435030512</v>
      </c>
    </row>
    <row r="2052" spans="1:18" x14ac:dyDescent="0.3">
      <c r="A2052" t="s">
        <v>449</v>
      </c>
      <c r="B2052">
        <v>2013</v>
      </c>
      <c r="C2052" s="1">
        <v>450000</v>
      </c>
      <c r="D2052">
        <v>73000</v>
      </c>
      <c r="E2052" t="s">
        <v>14</v>
      </c>
      <c r="F2052" t="s">
        <v>11</v>
      </c>
      <c r="G2052" t="s">
        <v>12</v>
      </c>
      <c r="H2052" t="s">
        <v>121</v>
      </c>
      <c r="I2052">
        <f t="shared" si="256"/>
        <v>1527</v>
      </c>
      <c r="J2052">
        <f t="shared" si="257"/>
        <v>13</v>
      </c>
      <c r="K2052" t="str">
        <f t="shared" si="258"/>
        <v>budget</v>
      </c>
      <c r="L2052" s="1">
        <f t="shared" si="259"/>
        <v>466508.99476096925</v>
      </c>
      <c r="M2052" cm="1">
        <f t="array" ref="M2052">SUM(COUNTIF(E2052:E5628,{"Petrol","Diesel","CNG","LPG","Electric"}))</f>
        <v>1527</v>
      </c>
      <c r="N2052">
        <f t="shared" si="260"/>
        <v>1527</v>
      </c>
      <c r="O2052" cm="1">
        <f t="array" ref="O2052">SUM(COUNTIF(F2052:F5628,{"Individual","Dealer","Trustmark Dealer"}))</f>
        <v>1527</v>
      </c>
      <c r="P2052">
        <f t="shared" si="261"/>
        <v>1042</v>
      </c>
      <c r="Q2052">
        <f t="shared" si="262"/>
        <v>0.60248853962017024</v>
      </c>
      <c r="R2052" s="16">
        <f t="shared" si="263"/>
        <v>1234402.6099522444</v>
      </c>
    </row>
    <row r="2053" spans="1:18" x14ac:dyDescent="0.3">
      <c r="A2053" t="s">
        <v>219</v>
      </c>
      <c r="B2053">
        <v>2016</v>
      </c>
      <c r="C2053" s="1">
        <v>630000</v>
      </c>
      <c r="D2053">
        <v>65000</v>
      </c>
      <c r="E2053" t="s">
        <v>14</v>
      </c>
      <c r="F2053" t="s">
        <v>11</v>
      </c>
      <c r="G2053" t="s">
        <v>12</v>
      </c>
      <c r="H2053" t="s">
        <v>121</v>
      </c>
      <c r="I2053">
        <f t="shared" si="256"/>
        <v>1526</v>
      </c>
      <c r="J2053">
        <f t="shared" si="257"/>
        <v>10</v>
      </c>
      <c r="K2053" t="str">
        <f t="shared" si="258"/>
        <v>medium</v>
      </c>
      <c r="L2053" s="1">
        <f t="shared" si="259"/>
        <v>466519.8132372215</v>
      </c>
      <c r="M2053" cm="1">
        <f t="array" ref="M2053">SUM(COUNTIF(E2053:E5629,{"Petrol","Diesel","CNG","LPG","Electric"}))</f>
        <v>1526</v>
      </c>
      <c r="N2053">
        <f t="shared" si="260"/>
        <v>1526</v>
      </c>
      <c r="O2053" cm="1">
        <f t="array" ref="O2053">SUM(COUNTIF(F2053:F5629,{"Individual","Dealer","Trustmark Dealer"}))</f>
        <v>1526</v>
      </c>
      <c r="P2053">
        <f t="shared" si="261"/>
        <v>1041</v>
      </c>
      <c r="Q2053">
        <f t="shared" si="262"/>
        <v>0.6022280471821756</v>
      </c>
      <c r="R2053" s="16">
        <f t="shared" si="263"/>
        <v>1234582.4154253248</v>
      </c>
    </row>
    <row r="2054" spans="1:18" x14ac:dyDescent="0.3">
      <c r="A2054" t="s">
        <v>181</v>
      </c>
      <c r="B2054">
        <v>2009</v>
      </c>
      <c r="C2054" s="1">
        <v>250000</v>
      </c>
      <c r="D2054">
        <v>62000</v>
      </c>
      <c r="E2054" t="s">
        <v>10</v>
      </c>
      <c r="F2054" t="s">
        <v>11</v>
      </c>
      <c r="G2054" t="s">
        <v>12</v>
      </c>
      <c r="H2054" t="s">
        <v>126</v>
      </c>
      <c r="I2054">
        <f t="shared" si="256"/>
        <v>1525</v>
      </c>
      <c r="J2054">
        <f t="shared" si="257"/>
        <v>17</v>
      </c>
      <c r="K2054" t="str">
        <f t="shared" si="258"/>
        <v>budget</v>
      </c>
      <c r="L2054" s="1">
        <f t="shared" si="259"/>
        <v>466412.61311475409</v>
      </c>
      <c r="M2054" cm="1">
        <f t="array" ref="M2054">SUM(COUNTIF(E2054:E5630,{"Petrol","Diesel","CNG","LPG","Electric"}))</f>
        <v>1525</v>
      </c>
      <c r="N2054">
        <f t="shared" si="260"/>
        <v>1525</v>
      </c>
      <c r="O2054" cm="1">
        <f t="array" ref="O2054">SUM(COUNTIF(F2054:F5630,{"Individual","Dealer","Trustmark Dealer"}))</f>
        <v>1525</v>
      </c>
      <c r="P2054">
        <f t="shared" si="261"/>
        <v>1041</v>
      </c>
      <c r="Q2054">
        <f t="shared" si="262"/>
        <v>0.6019672131147541</v>
      </c>
      <c r="R2054" s="16">
        <f t="shared" si="263"/>
        <v>1234532.2075961598</v>
      </c>
    </row>
    <row r="2055" spans="1:18" x14ac:dyDescent="0.3">
      <c r="A2055" t="s">
        <v>1198</v>
      </c>
      <c r="B2055">
        <v>2007</v>
      </c>
      <c r="C2055" s="1">
        <v>135000</v>
      </c>
      <c r="D2055">
        <v>85000</v>
      </c>
      <c r="E2055" t="s">
        <v>10</v>
      </c>
      <c r="F2055" t="s">
        <v>11</v>
      </c>
      <c r="G2055" t="s">
        <v>12</v>
      </c>
      <c r="H2055" t="s">
        <v>121</v>
      </c>
      <c r="I2055">
        <f t="shared" si="256"/>
        <v>1524</v>
      </c>
      <c r="J2055">
        <f t="shared" si="257"/>
        <v>19</v>
      </c>
      <c r="K2055" t="str">
        <f t="shared" si="258"/>
        <v>budget</v>
      </c>
      <c r="L2055" s="1">
        <f t="shared" si="259"/>
        <v>466554.61614173226</v>
      </c>
      <c r="M2055" cm="1">
        <f t="array" ref="M2055">SUM(COUNTIF(E2055:E5631,{"Petrol","Diesel","CNG","LPG","Electric"}))</f>
        <v>1524</v>
      </c>
      <c r="N2055">
        <f t="shared" si="260"/>
        <v>1524</v>
      </c>
      <c r="O2055" cm="1">
        <f t="array" ref="O2055">SUM(COUNTIF(F2055:F5631,{"Individual","Dealer","Trustmark Dealer"}))</f>
        <v>1524</v>
      </c>
      <c r="P2055">
        <f t="shared" si="261"/>
        <v>1040</v>
      </c>
      <c r="Q2055">
        <f t="shared" si="262"/>
        <v>0.60236220472440949</v>
      </c>
      <c r="R2055" s="16">
        <f t="shared" si="263"/>
        <v>1234656.5700298045</v>
      </c>
    </row>
    <row r="2056" spans="1:18" x14ac:dyDescent="0.3">
      <c r="A2056" t="s">
        <v>1199</v>
      </c>
      <c r="B2056">
        <v>2010</v>
      </c>
      <c r="C2056" s="1">
        <v>110000</v>
      </c>
      <c r="D2056">
        <v>73000</v>
      </c>
      <c r="E2056" t="s">
        <v>10</v>
      </c>
      <c r="F2056" t="s">
        <v>25</v>
      </c>
      <c r="G2056" t="s">
        <v>12</v>
      </c>
      <c r="H2056" t="s">
        <v>121</v>
      </c>
      <c r="I2056">
        <f t="shared" si="256"/>
        <v>1523</v>
      </c>
      <c r="J2056">
        <f t="shared" si="257"/>
        <v>16</v>
      </c>
      <c r="K2056" t="str">
        <f t="shared" si="258"/>
        <v>budget</v>
      </c>
      <c r="L2056" s="1">
        <f t="shared" si="259"/>
        <v>466772.31451083388</v>
      </c>
      <c r="M2056" cm="1">
        <f t="array" ref="M2056">SUM(COUNTIF(E2056:E5632,{"Petrol","Diesel","CNG","LPG","Electric"}))</f>
        <v>1523</v>
      </c>
      <c r="N2056">
        <f t="shared" si="260"/>
        <v>1523</v>
      </c>
      <c r="O2056" cm="1">
        <f t="array" ref="O2056">SUM(COUNTIF(F2056:F5632,{"Individual","Dealer","Trustmark Dealer"}))</f>
        <v>1523</v>
      </c>
      <c r="P2056">
        <f t="shared" si="261"/>
        <v>1039</v>
      </c>
      <c r="Q2056">
        <f t="shared" si="262"/>
        <v>0.60210111621799078</v>
      </c>
      <c r="R2056" s="16">
        <f t="shared" si="263"/>
        <v>1234942.571628761</v>
      </c>
    </row>
    <row r="2057" spans="1:18" x14ac:dyDescent="0.3">
      <c r="A2057" t="s">
        <v>1200</v>
      </c>
      <c r="B2057">
        <v>2012</v>
      </c>
      <c r="C2057" s="1">
        <v>350000</v>
      </c>
      <c r="D2057">
        <v>55000</v>
      </c>
      <c r="E2057" t="s">
        <v>14</v>
      </c>
      <c r="F2057" t="s">
        <v>11</v>
      </c>
      <c r="G2057" t="s">
        <v>12</v>
      </c>
      <c r="H2057" t="s">
        <v>121</v>
      </c>
      <c r="I2057">
        <f t="shared" si="256"/>
        <v>1522</v>
      </c>
      <c r="J2057">
        <f t="shared" si="257"/>
        <v>14</v>
      </c>
      <c r="K2057" t="str">
        <f t="shared" si="258"/>
        <v>budget</v>
      </c>
      <c r="L2057" s="1">
        <f t="shared" si="259"/>
        <v>467006.72470433637</v>
      </c>
      <c r="M2057" cm="1">
        <f t="array" ref="M2057">SUM(COUNTIF(E2057:E5633,{"Petrol","Diesel","CNG","LPG","Electric"}))</f>
        <v>1522</v>
      </c>
      <c r="N2057">
        <f t="shared" si="260"/>
        <v>1522</v>
      </c>
      <c r="O2057" cm="1">
        <f t="array" ref="O2057">SUM(COUNTIF(F2057:F5633,{"Individual","Dealer","Trustmark Dealer"}))</f>
        <v>1522</v>
      </c>
      <c r="P2057">
        <f t="shared" si="261"/>
        <v>1038</v>
      </c>
      <c r="Q2057">
        <f t="shared" si="262"/>
        <v>0.60183968462549275</v>
      </c>
      <c r="R2057" s="16">
        <f t="shared" si="263"/>
        <v>1235264.4889625462</v>
      </c>
    </row>
    <row r="2058" spans="1:18" x14ac:dyDescent="0.3">
      <c r="A2058" t="s">
        <v>450</v>
      </c>
      <c r="B2058">
        <v>2016</v>
      </c>
      <c r="C2058" s="1">
        <v>240000</v>
      </c>
      <c r="D2058">
        <v>5800</v>
      </c>
      <c r="E2058" t="s">
        <v>10</v>
      </c>
      <c r="F2058" t="s">
        <v>25</v>
      </c>
      <c r="G2058" t="s">
        <v>12</v>
      </c>
      <c r="H2058" t="s">
        <v>126</v>
      </c>
      <c r="I2058">
        <f t="shared" si="256"/>
        <v>1521</v>
      </c>
      <c r="J2058">
        <f t="shared" si="257"/>
        <v>10</v>
      </c>
      <c r="K2058" t="str">
        <f t="shared" si="258"/>
        <v>budget</v>
      </c>
      <c r="L2058" s="1">
        <f t="shared" si="259"/>
        <v>467083.65220249834</v>
      </c>
      <c r="M2058" cm="1">
        <f t="array" ref="M2058">SUM(COUNTIF(E2058:E5634,{"Petrol","Diesel","CNG","LPG","Electric"}))</f>
        <v>1521</v>
      </c>
      <c r="N2058">
        <f t="shared" si="260"/>
        <v>1521</v>
      </c>
      <c r="O2058" cm="1">
        <f t="array" ref="O2058">SUM(COUNTIF(F2058:F5634,{"Individual","Dealer","Trustmark Dealer"}))</f>
        <v>1521</v>
      </c>
      <c r="P2058">
        <f t="shared" si="261"/>
        <v>1037</v>
      </c>
      <c r="Q2058">
        <f t="shared" si="262"/>
        <v>0.60157790927021693</v>
      </c>
      <c r="R2058" s="16">
        <f t="shared" si="263"/>
        <v>1235573.1267543319</v>
      </c>
    </row>
    <row r="2059" spans="1:18" x14ac:dyDescent="0.3">
      <c r="A2059" t="s">
        <v>179</v>
      </c>
      <c r="B2059">
        <v>2009</v>
      </c>
      <c r="C2059" s="1">
        <v>350000</v>
      </c>
      <c r="D2059">
        <v>350000</v>
      </c>
      <c r="E2059" t="s">
        <v>14</v>
      </c>
      <c r="F2059" t="s">
        <v>25</v>
      </c>
      <c r="G2059" t="s">
        <v>12</v>
      </c>
      <c r="H2059" t="s">
        <v>121</v>
      </c>
      <c r="I2059">
        <f t="shared" si="256"/>
        <v>1520</v>
      </c>
      <c r="J2059">
        <f t="shared" si="257"/>
        <v>17</v>
      </c>
      <c r="K2059" t="str">
        <f t="shared" si="258"/>
        <v>budget</v>
      </c>
      <c r="L2059" s="1">
        <f t="shared" si="259"/>
        <v>467233.04934210528</v>
      </c>
      <c r="M2059" cm="1">
        <f t="array" ref="M2059">SUM(COUNTIF(E2059:E5635,{"Petrol","Diesel","CNG","LPG","Electric"}))</f>
        <v>1520</v>
      </c>
      <c r="N2059">
        <f t="shared" si="260"/>
        <v>1520</v>
      </c>
      <c r="O2059" cm="1">
        <f t="array" ref="O2059">SUM(COUNTIF(F2059:F5635,{"Individual","Dealer","Trustmark Dealer"}))</f>
        <v>1520</v>
      </c>
      <c r="P2059">
        <f t="shared" si="261"/>
        <v>1037</v>
      </c>
      <c r="Q2059">
        <f t="shared" si="262"/>
        <v>0.60197368421052633</v>
      </c>
      <c r="R2059" s="16">
        <f t="shared" si="263"/>
        <v>1235713.1085531909</v>
      </c>
    </row>
    <row r="2060" spans="1:18" x14ac:dyDescent="0.3">
      <c r="A2060" t="s">
        <v>1190</v>
      </c>
      <c r="B2060">
        <v>2018</v>
      </c>
      <c r="C2060" s="1">
        <v>600000</v>
      </c>
      <c r="D2060">
        <v>30000</v>
      </c>
      <c r="E2060" t="s">
        <v>10</v>
      </c>
      <c r="F2060" t="s">
        <v>25</v>
      </c>
      <c r="G2060" t="s">
        <v>12</v>
      </c>
      <c r="H2060" t="s">
        <v>121</v>
      </c>
      <c r="I2060">
        <f t="shared" si="256"/>
        <v>1519</v>
      </c>
      <c r="J2060">
        <f t="shared" si="257"/>
        <v>8</v>
      </c>
      <c r="K2060" t="str">
        <f t="shared" si="258"/>
        <v>medium</v>
      </c>
      <c r="L2060" s="1">
        <f t="shared" si="259"/>
        <v>467310.2271231073</v>
      </c>
      <c r="M2060" cm="1">
        <f t="array" ref="M2060">SUM(COUNTIF(E2060:E5636,{"Petrol","Diesel","CNG","LPG","Electric"}))</f>
        <v>1519</v>
      </c>
      <c r="N2060">
        <f t="shared" si="260"/>
        <v>1519</v>
      </c>
      <c r="O2060" cm="1">
        <f t="array" ref="O2060">SUM(COUNTIF(F2060:F5636,{"Individual","Dealer","Trustmark Dealer"}))</f>
        <v>1519</v>
      </c>
      <c r="P2060">
        <f t="shared" si="261"/>
        <v>1036</v>
      </c>
      <c r="Q2060">
        <f t="shared" si="262"/>
        <v>0.60171165240289659</v>
      </c>
      <c r="R2060" s="16">
        <f t="shared" si="263"/>
        <v>1236022.5387398207</v>
      </c>
    </row>
    <row r="2061" spans="1:18" x14ac:dyDescent="0.3">
      <c r="A2061" t="s">
        <v>219</v>
      </c>
      <c r="B2061">
        <v>2018</v>
      </c>
      <c r="C2061" s="1">
        <v>750000</v>
      </c>
      <c r="D2061">
        <v>20000</v>
      </c>
      <c r="E2061" t="s">
        <v>14</v>
      </c>
      <c r="F2061" t="s">
        <v>25</v>
      </c>
      <c r="G2061" t="s">
        <v>12</v>
      </c>
      <c r="H2061" t="s">
        <v>121</v>
      </c>
      <c r="I2061">
        <f t="shared" si="256"/>
        <v>1518</v>
      </c>
      <c r="J2061">
        <f t="shared" si="257"/>
        <v>8</v>
      </c>
      <c r="K2061" t="str">
        <f t="shared" si="258"/>
        <v>medium</v>
      </c>
      <c r="L2061" s="1">
        <f t="shared" si="259"/>
        <v>467222.81620553357</v>
      </c>
      <c r="M2061" cm="1">
        <f t="array" ref="M2061">SUM(COUNTIF(E2061:E5637,{"Petrol","Diesel","CNG","LPG","Electric"}))</f>
        <v>1518</v>
      </c>
      <c r="N2061">
        <f t="shared" si="260"/>
        <v>1518</v>
      </c>
      <c r="O2061" cm="1">
        <f t="array" ref="O2061">SUM(COUNTIF(F2061:F5637,{"Individual","Dealer","Trustmark Dealer"}))</f>
        <v>1518</v>
      </c>
      <c r="P2061">
        <f t="shared" si="261"/>
        <v>1036</v>
      </c>
      <c r="Q2061">
        <f t="shared" si="262"/>
        <v>0.60144927536231885</v>
      </c>
      <c r="R2061" s="16">
        <f t="shared" si="263"/>
        <v>1235655.8726000849</v>
      </c>
    </row>
    <row r="2062" spans="1:18" x14ac:dyDescent="0.3">
      <c r="A2062" t="s">
        <v>241</v>
      </c>
      <c r="B2062">
        <v>2018</v>
      </c>
      <c r="C2062" s="1">
        <v>270000</v>
      </c>
      <c r="D2062">
        <v>20000</v>
      </c>
      <c r="E2062" t="s">
        <v>10</v>
      </c>
      <c r="F2062" t="s">
        <v>25</v>
      </c>
      <c r="G2062" t="s">
        <v>12</v>
      </c>
      <c r="H2062" t="s">
        <v>121</v>
      </c>
      <c r="I2062">
        <f t="shared" si="256"/>
        <v>1517</v>
      </c>
      <c r="J2062">
        <f t="shared" si="257"/>
        <v>8</v>
      </c>
      <c r="K2062" t="str">
        <f t="shared" si="258"/>
        <v>budget</v>
      </c>
      <c r="L2062" s="1">
        <f t="shared" si="259"/>
        <v>467036.41067897168</v>
      </c>
      <c r="M2062" cm="1">
        <f t="array" ref="M2062">SUM(COUNTIF(E2062:E5638,{"Petrol","Diesel","CNG","LPG","Electric"}))</f>
        <v>1517</v>
      </c>
      <c r="N2062">
        <f t="shared" si="260"/>
        <v>1517</v>
      </c>
      <c r="O2062" cm="1">
        <f t="array" ref="O2062">SUM(COUNTIF(F2062:F5638,{"Individual","Dealer","Trustmark Dealer"}))</f>
        <v>1517</v>
      </c>
      <c r="P2062">
        <f t="shared" si="261"/>
        <v>1036</v>
      </c>
      <c r="Q2062">
        <f t="shared" si="262"/>
        <v>0.60118655240606456</v>
      </c>
      <c r="R2062" s="16">
        <f t="shared" si="263"/>
        <v>1235451.9594195851</v>
      </c>
    </row>
    <row r="2063" spans="1:18" x14ac:dyDescent="0.3">
      <c r="A2063" t="s">
        <v>163</v>
      </c>
      <c r="B2063">
        <v>2007</v>
      </c>
      <c r="C2063" s="1">
        <v>90000</v>
      </c>
      <c r="D2063">
        <v>100000</v>
      </c>
      <c r="E2063" t="s">
        <v>10</v>
      </c>
      <c r="F2063" t="s">
        <v>25</v>
      </c>
      <c r="G2063" t="s">
        <v>12</v>
      </c>
      <c r="H2063" t="s">
        <v>126</v>
      </c>
      <c r="I2063">
        <f t="shared" si="256"/>
        <v>1516</v>
      </c>
      <c r="J2063">
        <f t="shared" si="257"/>
        <v>19</v>
      </c>
      <c r="K2063" t="str">
        <f t="shared" si="258"/>
        <v>budget</v>
      </c>
      <c r="L2063" s="1">
        <f t="shared" si="259"/>
        <v>467166.38192612136</v>
      </c>
      <c r="M2063" cm="1">
        <f t="array" ref="M2063">SUM(COUNTIF(E2063:E5639,{"Petrol","Diesel","CNG","LPG","Electric"}))</f>
        <v>1516</v>
      </c>
      <c r="N2063">
        <f t="shared" si="260"/>
        <v>1516</v>
      </c>
      <c r="O2063" cm="1">
        <f t="array" ref="O2063">SUM(COUNTIF(F2063:F5639,{"Individual","Dealer","Trustmark Dealer"}))</f>
        <v>1516</v>
      </c>
      <c r="P2063">
        <f t="shared" si="261"/>
        <v>1036</v>
      </c>
      <c r="Q2063">
        <f t="shared" si="262"/>
        <v>0.60092348284960417</v>
      </c>
      <c r="R2063" s="16">
        <f t="shared" si="263"/>
        <v>1235549.7032484256</v>
      </c>
    </row>
    <row r="2064" spans="1:18" x14ac:dyDescent="0.3">
      <c r="A2064" t="s">
        <v>624</v>
      </c>
      <c r="B2064">
        <v>2013</v>
      </c>
      <c r="C2064" s="1">
        <v>350000</v>
      </c>
      <c r="D2064">
        <v>65000</v>
      </c>
      <c r="E2064" t="s">
        <v>10</v>
      </c>
      <c r="F2064" t="s">
        <v>25</v>
      </c>
      <c r="G2064" t="s">
        <v>12</v>
      </c>
      <c r="H2064" t="s">
        <v>121</v>
      </c>
      <c r="I2064">
        <f t="shared" si="256"/>
        <v>1515</v>
      </c>
      <c r="J2064">
        <f t="shared" si="257"/>
        <v>13</v>
      </c>
      <c r="K2064" t="str">
        <f t="shared" si="258"/>
        <v>budget</v>
      </c>
      <c r="L2064" s="1">
        <f t="shared" si="259"/>
        <v>467415.33663366339</v>
      </c>
      <c r="M2064" cm="1">
        <f t="array" ref="M2064">SUM(COUNTIF(E2064:E5640,{"Petrol","Diesel","CNG","LPG","Electric"}))</f>
        <v>1515</v>
      </c>
      <c r="N2064">
        <f t="shared" si="260"/>
        <v>1515</v>
      </c>
      <c r="O2064" cm="1">
        <f t="array" ref="O2064">SUM(COUNTIF(F2064:F5640,{"Individual","Dealer","Trustmark Dealer"}))</f>
        <v>1515</v>
      </c>
      <c r="P2064">
        <f t="shared" si="261"/>
        <v>1035</v>
      </c>
      <c r="Q2064">
        <f t="shared" si="262"/>
        <v>0.60132013201320134</v>
      </c>
      <c r="R2064" s="16">
        <f t="shared" si="263"/>
        <v>1235901.9604779126</v>
      </c>
    </row>
    <row r="2065" spans="1:18" x14ac:dyDescent="0.3">
      <c r="A2065" t="s">
        <v>409</v>
      </c>
      <c r="B2065">
        <v>2013</v>
      </c>
      <c r="C2065" s="1">
        <v>285000</v>
      </c>
      <c r="D2065">
        <v>90000</v>
      </c>
      <c r="E2065" t="s">
        <v>14</v>
      </c>
      <c r="F2065" t="s">
        <v>25</v>
      </c>
      <c r="G2065" t="s">
        <v>12</v>
      </c>
      <c r="H2065" t="s">
        <v>126</v>
      </c>
      <c r="I2065">
        <f t="shared" si="256"/>
        <v>1514</v>
      </c>
      <c r="J2065">
        <f t="shared" si="257"/>
        <v>13</v>
      </c>
      <c r="K2065" t="str">
        <f t="shared" si="258"/>
        <v>budget</v>
      </c>
      <c r="L2065" s="1">
        <f t="shared" si="259"/>
        <v>467492.88969616906</v>
      </c>
      <c r="M2065" cm="1">
        <f t="array" ref="M2065">SUM(COUNTIF(E2065:E5641,{"Petrol","Diesel","CNG","LPG","Electric"}))</f>
        <v>1514</v>
      </c>
      <c r="N2065">
        <f t="shared" si="260"/>
        <v>1514</v>
      </c>
      <c r="O2065" cm="1">
        <f t="array" ref="O2065">SUM(COUNTIF(F2065:F5641,{"Individual","Dealer","Trustmark Dealer"}))</f>
        <v>1514</v>
      </c>
      <c r="P2065">
        <f t="shared" si="261"/>
        <v>1034</v>
      </c>
      <c r="Q2065">
        <f t="shared" si="262"/>
        <v>0.60105680317040955</v>
      </c>
      <c r="R2065" s="16">
        <f t="shared" si="263"/>
        <v>1235887.4631309623</v>
      </c>
    </row>
    <row r="2066" spans="1:18" x14ac:dyDescent="0.3">
      <c r="A2066" t="s">
        <v>1201</v>
      </c>
      <c r="B2066">
        <v>2011</v>
      </c>
      <c r="C2066" s="1">
        <v>665000</v>
      </c>
      <c r="D2066">
        <v>267000</v>
      </c>
      <c r="E2066" t="s">
        <v>14</v>
      </c>
      <c r="F2066" t="s">
        <v>25</v>
      </c>
      <c r="G2066" t="s">
        <v>12</v>
      </c>
      <c r="H2066" t="s">
        <v>126</v>
      </c>
      <c r="I2066">
        <f t="shared" si="256"/>
        <v>1513</v>
      </c>
      <c r="J2066">
        <f t="shared" si="257"/>
        <v>15</v>
      </c>
      <c r="K2066" t="str">
        <f t="shared" si="258"/>
        <v>medium</v>
      </c>
      <c r="L2066" s="1">
        <f t="shared" si="259"/>
        <v>467613.50627891609</v>
      </c>
      <c r="M2066" cm="1">
        <f t="array" ref="M2066">SUM(COUNTIF(E2066:E5642,{"Petrol","Diesel","CNG","LPG","Electric"}))</f>
        <v>1513</v>
      </c>
      <c r="N2066">
        <f t="shared" si="260"/>
        <v>1513</v>
      </c>
      <c r="O2066" cm="1">
        <f t="array" ref="O2066">SUM(COUNTIF(F2066:F5642,{"Individual","Dealer","Trustmark Dealer"}))</f>
        <v>1513</v>
      </c>
      <c r="P2066">
        <f t="shared" si="261"/>
        <v>1033</v>
      </c>
      <c r="Q2066">
        <f t="shared" si="262"/>
        <v>0.60145406477197616</v>
      </c>
      <c r="R2066" s="16">
        <f t="shared" si="263"/>
        <v>1236281.4806758668</v>
      </c>
    </row>
    <row r="2067" spans="1:18" x14ac:dyDescent="0.3">
      <c r="A2067" t="s">
        <v>1202</v>
      </c>
      <c r="B2067">
        <v>2005</v>
      </c>
      <c r="C2067" s="1">
        <v>175000</v>
      </c>
      <c r="D2067">
        <v>250000</v>
      </c>
      <c r="E2067" t="s">
        <v>14</v>
      </c>
      <c r="F2067" t="s">
        <v>25</v>
      </c>
      <c r="G2067" t="s">
        <v>12</v>
      </c>
      <c r="H2067" t="s">
        <v>126</v>
      </c>
      <c r="I2067">
        <f t="shared" si="256"/>
        <v>1512</v>
      </c>
      <c r="J2067">
        <f t="shared" si="257"/>
        <v>21</v>
      </c>
      <c r="K2067" t="str">
        <f t="shared" si="258"/>
        <v>budget</v>
      </c>
      <c r="L2067" s="1">
        <f t="shared" si="259"/>
        <v>467482.95965608465</v>
      </c>
      <c r="M2067" cm="1">
        <f t="array" ref="M2067">SUM(COUNTIF(E2067:E5643,{"Petrol","Diesel","CNG","LPG","Electric"}))</f>
        <v>1512</v>
      </c>
      <c r="N2067">
        <f t="shared" si="260"/>
        <v>1512</v>
      </c>
      <c r="O2067" cm="1">
        <f t="array" ref="O2067">SUM(COUNTIF(F2067:F5643,{"Individual","Dealer","Trustmark Dealer"}))</f>
        <v>1512</v>
      </c>
      <c r="P2067">
        <f t="shared" si="261"/>
        <v>1032</v>
      </c>
      <c r="Q2067">
        <f t="shared" si="262"/>
        <v>0.60185185185185186</v>
      </c>
      <c r="R2067" s="16">
        <f t="shared" si="263"/>
        <v>1236186.8230082581</v>
      </c>
    </row>
    <row r="2068" spans="1:18" x14ac:dyDescent="0.3">
      <c r="A2068" t="s">
        <v>495</v>
      </c>
      <c r="B2068">
        <v>2011</v>
      </c>
      <c r="C2068" s="1">
        <v>350000</v>
      </c>
      <c r="D2068">
        <v>140000</v>
      </c>
      <c r="E2068" t="s">
        <v>14</v>
      </c>
      <c r="F2068" t="s">
        <v>25</v>
      </c>
      <c r="G2068" t="s">
        <v>12</v>
      </c>
      <c r="H2068" t="s">
        <v>126</v>
      </c>
      <c r="I2068">
        <f t="shared" si="256"/>
        <v>1511</v>
      </c>
      <c r="J2068">
        <f t="shared" si="257"/>
        <v>15</v>
      </c>
      <c r="K2068" t="str">
        <f t="shared" si="258"/>
        <v>budget</v>
      </c>
      <c r="L2068" s="1">
        <f t="shared" si="259"/>
        <v>467676.52878888155</v>
      </c>
      <c r="M2068" cm="1">
        <f t="array" ref="M2068">SUM(COUNTIF(E2068:E5644,{"Petrol","Diesel","CNG","LPG","Electric"}))</f>
        <v>1511</v>
      </c>
      <c r="N2068">
        <f t="shared" si="260"/>
        <v>1511</v>
      </c>
      <c r="O2068" cm="1">
        <f t="array" ref="O2068">SUM(COUNTIF(F2068:F5644,{"Individual","Dealer","Trustmark Dealer"}))</f>
        <v>1511</v>
      </c>
      <c r="P2068">
        <f t="shared" si="261"/>
        <v>1031</v>
      </c>
      <c r="Q2068">
        <f t="shared" si="262"/>
        <v>0.6022501654533422</v>
      </c>
      <c r="R2068" s="16">
        <f t="shared" si="263"/>
        <v>1236724.1791273137</v>
      </c>
    </row>
    <row r="2069" spans="1:18" x14ac:dyDescent="0.3">
      <c r="A2069" t="s">
        <v>720</v>
      </c>
      <c r="B2069">
        <v>2018</v>
      </c>
      <c r="C2069" s="1">
        <v>1225000</v>
      </c>
      <c r="D2069">
        <v>22000</v>
      </c>
      <c r="E2069" t="s">
        <v>10</v>
      </c>
      <c r="F2069" t="s">
        <v>11</v>
      </c>
      <c r="G2069" t="s">
        <v>19</v>
      </c>
      <c r="H2069" t="s">
        <v>121</v>
      </c>
      <c r="I2069">
        <f t="shared" si="256"/>
        <v>1510</v>
      </c>
      <c r="J2069">
        <f t="shared" si="257"/>
        <v>8</v>
      </c>
      <c r="K2069" t="str">
        <f t="shared" si="258"/>
        <v>premimum</v>
      </c>
      <c r="L2069" s="1">
        <f t="shared" si="259"/>
        <v>467754.46026490064</v>
      </c>
      <c r="M2069" cm="1">
        <f t="array" ref="M2069">SUM(COUNTIF(E2069:E5645,{"Petrol","Diesel","CNG","LPG","Electric"}))</f>
        <v>1510</v>
      </c>
      <c r="N2069">
        <f t="shared" si="260"/>
        <v>1510</v>
      </c>
      <c r="O2069" cm="1">
        <f t="array" ref="O2069">SUM(COUNTIF(F2069:F5645,{"Individual","Dealer","Trustmark Dealer"}))</f>
        <v>1510</v>
      </c>
      <c r="P2069">
        <f t="shared" si="261"/>
        <v>1030</v>
      </c>
      <c r="Q2069">
        <f t="shared" si="262"/>
        <v>0.60264900662251653</v>
      </c>
      <c r="R2069" s="16">
        <f t="shared" si="263"/>
        <v>1237036.8255722583</v>
      </c>
    </row>
    <row r="2070" spans="1:18" x14ac:dyDescent="0.3">
      <c r="A2070" t="s">
        <v>1203</v>
      </c>
      <c r="B2070">
        <v>2010</v>
      </c>
      <c r="C2070" s="1">
        <v>285000</v>
      </c>
      <c r="D2070">
        <v>60000</v>
      </c>
      <c r="E2070" t="s">
        <v>10</v>
      </c>
      <c r="F2070" t="s">
        <v>11</v>
      </c>
      <c r="G2070" t="s">
        <v>12</v>
      </c>
      <c r="H2070" t="s">
        <v>126</v>
      </c>
      <c r="I2070">
        <f t="shared" si="256"/>
        <v>1509</v>
      </c>
      <c r="J2070">
        <f t="shared" si="257"/>
        <v>16</v>
      </c>
      <c r="K2070" t="str">
        <f t="shared" si="258"/>
        <v>budget</v>
      </c>
      <c r="L2070" s="1">
        <f t="shared" si="259"/>
        <v>467252.64082173625</v>
      </c>
      <c r="M2070" cm="1">
        <f t="array" ref="M2070">SUM(COUNTIF(E2070:E5646,{"Petrol","Diesel","CNG","LPG","Electric"}))</f>
        <v>1509</v>
      </c>
      <c r="N2070">
        <f t="shared" si="260"/>
        <v>1509</v>
      </c>
      <c r="O2070" cm="1">
        <f t="array" ref="O2070">SUM(COUNTIF(F2070:F5646,{"Individual","Dealer","Trustmark Dealer"}))</f>
        <v>1509</v>
      </c>
      <c r="P2070">
        <f t="shared" si="261"/>
        <v>1030</v>
      </c>
      <c r="Q2070">
        <f t="shared" si="262"/>
        <v>0.60238568588469188</v>
      </c>
      <c r="R2070" s="16">
        <f t="shared" si="263"/>
        <v>1235782.9103857982</v>
      </c>
    </row>
    <row r="2071" spans="1:18" x14ac:dyDescent="0.3">
      <c r="A2071" t="s">
        <v>990</v>
      </c>
      <c r="B2071">
        <v>2018</v>
      </c>
      <c r="C2071" s="1">
        <v>1000000</v>
      </c>
      <c r="D2071">
        <v>28635</v>
      </c>
      <c r="E2071" t="s">
        <v>10</v>
      </c>
      <c r="F2071" t="s">
        <v>11</v>
      </c>
      <c r="G2071" t="s">
        <v>12</v>
      </c>
      <c r="H2071" t="s">
        <v>121</v>
      </c>
      <c r="I2071">
        <f t="shared" si="256"/>
        <v>1508</v>
      </c>
      <c r="J2071">
        <f t="shared" si="257"/>
        <v>8</v>
      </c>
      <c r="K2071" t="str">
        <f t="shared" si="258"/>
        <v>medium</v>
      </c>
      <c r="L2071" s="1">
        <f t="shared" si="259"/>
        <v>467373.49801061006</v>
      </c>
      <c r="M2071" cm="1">
        <f t="array" ref="M2071">SUM(COUNTIF(E2071:E5647,{"Petrol","Diesel","CNG","LPG","Electric"}))</f>
        <v>1508</v>
      </c>
      <c r="N2071">
        <f t="shared" si="260"/>
        <v>1508</v>
      </c>
      <c r="O2071" cm="1">
        <f t="array" ref="O2071">SUM(COUNTIF(F2071:F5647,{"Individual","Dealer","Trustmark Dealer"}))</f>
        <v>1508</v>
      </c>
      <c r="P2071">
        <f t="shared" si="261"/>
        <v>1029</v>
      </c>
      <c r="Q2071">
        <f t="shared" si="262"/>
        <v>0.60278514588859411</v>
      </c>
      <c r="R2071" s="16">
        <f t="shared" si="263"/>
        <v>1235858.7713264688</v>
      </c>
    </row>
    <row r="2072" spans="1:18" x14ac:dyDescent="0.3">
      <c r="A2072" t="s">
        <v>741</v>
      </c>
      <c r="B2072">
        <v>2018</v>
      </c>
      <c r="C2072" s="1">
        <v>780000</v>
      </c>
      <c r="D2072">
        <v>32114</v>
      </c>
      <c r="E2072" t="s">
        <v>14</v>
      </c>
      <c r="F2072" t="s">
        <v>11</v>
      </c>
      <c r="G2072" t="s">
        <v>12</v>
      </c>
      <c r="H2072" t="s">
        <v>121</v>
      </c>
      <c r="I2072">
        <f t="shared" si="256"/>
        <v>1507</v>
      </c>
      <c r="J2072">
        <f t="shared" si="257"/>
        <v>8</v>
      </c>
      <c r="K2072" t="str">
        <f t="shared" si="258"/>
        <v>medium</v>
      </c>
      <c r="L2072" s="1">
        <f t="shared" si="259"/>
        <v>467020.06303915061</v>
      </c>
      <c r="M2072" cm="1">
        <f t="array" ref="M2072">SUM(COUNTIF(E2072:E5648,{"Petrol","Diesel","CNG","LPG","Electric"}))</f>
        <v>1507</v>
      </c>
      <c r="N2072">
        <f t="shared" si="260"/>
        <v>1507</v>
      </c>
      <c r="O2072" cm="1">
        <f t="array" ref="O2072">SUM(COUNTIF(F2072:F5648,{"Individual","Dealer","Trustmark Dealer"}))</f>
        <v>1507</v>
      </c>
      <c r="P2072">
        <f t="shared" si="261"/>
        <v>1029</v>
      </c>
      <c r="Q2072">
        <f t="shared" si="262"/>
        <v>0.60252156602521567</v>
      </c>
      <c r="R2072" s="16">
        <f t="shared" si="263"/>
        <v>1234919.2227811755</v>
      </c>
    </row>
    <row r="2073" spans="1:18" x14ac:dyDescent="0.3">
      <c r="A2073" t="s">
        <v>1195</v>
      </c>
      <c r="B2073">
        <v>2014</v>
      </c>
      <c r="C2073" s="1">
        <v>300000</v>
      </c>
      <c r="D2073">
        <v>82000</v>
      </c>
      <c r="E2073" t="s">
        <v>10</v>
      </c>
      <c r="F2073" t="s">
        <v>11</v>
      </c>
      <c r="G2073" t="s">
        <v>12</v>
      </c>
      <c r="H2073" t="s">
        <v>126</v>
      </c>
      <c r="I2073">
        <f t="shared" si="256"/>
        <v>1506</v>
      </c>
      <c r="J2073">
        <f t="shared" si="257"/>
        <v>12</v>
      </c>
      <c r="K2073" t="str">
        <f t="shared" si="258"/>
        <v>budget</v>
      </c>
      <c r="L2073" s="1">
        <f t="shared" si="259"/>
        <v>466812.2410358566</v>
      </c>
      <c r="M2073" cm="1">
        <f t="array" ref="M2073">SUM(COUNTIF(E2073:E5649,{"Petrol","Diesel","CNG","LPG","Electric"}))</f>
        <v>1506</v>
      </c>
      <c r="N2073">
        <f t="shared" si="260"/>
        <v>1506</v>
      </c>
      <c r="O2073" cm="1">
        <f t="array" ref="O2073">SUM(COUNTIF(F2073:F5649,{"Individual","Dealer","Trustmark Dealer"}))</f>
        <v>1506</v>
      </c>
      <c r="P2073">
        <f t="shared" si="261"/>
        <v>1029</v>
      </c>
      <c r="Q2073">
        <f t="shared" si="262"/>
        <v>0.60225763612217798</v>
      </c>
      <c r="R2073" s="16">
        <f t="shared" si="263"/>
        <v>1234676.4038870386</v>
      </c>
    </row>
    <row r="2074" spans="1:18" x14ac:dyDescent="0.3">
      <c r="A2074" t="s">
        <v>422</v>
      </c>
      <c r="B2074">
        <v>2006</v>
      </c>
      <c r="C2074" s="1">
        <v>160000</v>
      </c>
      <c r="D2074">
        <v>95149</v>
      </c>
      <c r="E2074" t="s">
        <v>10</v>
      </c>
      <c r="F2074" t="s">
        <v>11</v>
      </c>
      <c r="G2074" t="s">
        <v>12</v>
      </c>
      <c r="H2074" t="s">
        <v>126</v>
      </c>
      <c r="I2074">
        <f t="shared" si="256"/>
        <v>1505</v>
      </c>
      <c r="J2074">
        <f t="shared" si="257"/>
        <v>20</v>
      </c>
      <c r="K2074" t="str">
        <f t="shared" si="258"/>
        <v>budget</v>
      </c>
      <c r="L2074" s="1">
        <f t="shared" si="259"/>
        <v>466923.0797342193</v>
      </c>
      <c r="M2074" cm="1">
        <f t="array" ref="M2074">SUM(COUNTIF(E2074:E5650,{"Petrol","Diesel","CNG","LPG","Electric"}))</f>
        <v>1505</v>
      </c>
      <c r="N2074">
        <f t="shared" si="260"/>
        <v>1505</v>
      </c>
      <c r="O2074" cm="1">
        <f t="array" ref="O2074">SUM(COUNTIF(F2074:F5650,{"Individual","Dealer","Trustmark Dealer"}))</f>
        <v>1505</v>
      </c>
      <c r="P2074">
        <f t="shared" si="261"/>
        <v>1028</v>
      </c>
      <c r="Q2074">
        <f t="shared" si="262"/>
        <v>0.60265780730897012</v>
      </c>
      <c r="R2074" s="16">
        <f t="shared" si="263"/>
        <v>1234729.9149475906</v>
      </c>
    </row>
    <row r="2075" spans="1:18" x14ac:dyDescent="0.3">
      <c r="A2075" t="s">
        <v>744</v>
      </c>
      <c r="B2075">
        <v>2018</v>
      </c>
      <c r="C2075" s="1">
        <v>625000</v>
      </c>
      <c r="D2075">
        <v>68458</v>
      </c>
      <c r="E2075" t="s">
        <v>10</v>
      </c>
      <c r="F2075" t="s">
        <v>11</v>
      </c>
      <c r="G2075" t="s">
        <v>12</v>
      </c>
      <c r="H2075" t="s">
        <v>121</v>
      </c>
      <c r="I2075">
        <f t="shared" si="256"/>
        <v>1504</v>
      </c>
      <c r="J2075">
        <f t="shared" si="257"/>
        <v>8</v>
      </c>
      <c r="K2075" t="str">
        <f t="shared" si="258"/>
        <v>medium</v>
      </c>
      <c r="L2075" s="1">
        <f t="shared" si="259"/>
        <v>467127.15093085106</v>
      </c>
      <c r="M2075" cm="1">
        <f t="array" ref="M2075">SUM(COUNTIF(E2075:E5651,{"Petrol","Diesel","CNG","LPG","Electric"}))</f>
        <v>1504</v>
      </c>
      <c r="N2075">
        <f t="shared" si="260"/>
        <v>1504</v>
      </c>
      <c r="O2075" cm="1">
        <f t="array" ref="O2075">SUM(COUNTIF(F2075:F5651,{"Individual","Dealer","Trustmark Dealer"}))</f>
        <v>1504</v>
      </c>
      <c r="P2075">
        <f t="shared" si="261"/>
        <v>1027</v>
      </c>
      <c r="Q2075">
        <f t="shared" si="262"/>
        <v>0.60305851063829785</v>
      </c>
      <c r="R2075" s="16">
        <f t="shared" si="263"/>
        <v>1234983.008660737</v>
      </c>
    </row>
    <row r="2076" spans="1:18" x14ac:dyDescent="0.3">
      <c r="A2076" t="s">
        <v>1071</v>
      </c>
      <c r="B2076">
        <v>2010</v>
      </c>
      <c r="C2076" s="1">
        <v>265000</v>
      </c>
      <c r="D2076">
        <v>42000</v>
      </c>
      <c r="E2076" t="s">
        <v>10</v>
      </c>
      <c r="F2076" t="s">
        <v>25</v>
      </c>
      <c r="G2076" t="s">
        <v>12</v>
      </c>
      <c r="H2076" t="s">
        <v>121</v>
      </c>
      <c r="I2076">
        <f t="shared" si="256"/>
        <v>1503</v>
      </c>
      <c r="J2076">
        <f t="shared" si="257"/>
        <v>16</v>
      </c>
      <c r="K2076" t="str">
        <f t="shared" si="258"/>
        <v>budget</v>
      </c>
      <c r="L2076" s="1">
        <f t="shared" si="259"/>
        <v>467022.11244178307</v>
      </c>
      <c r="M2076" cm="1">
        <f t="array" ref="M2076">SUM(COUNTIF(E2076:E5652,{"Petrol","Diesel","CNG","LPG","Electric"}))</f>
        <v>1503</v>
      </c>
      <c r="N2076">
        <f t="shared" si="260"/>
        <v>1503</v>
      </c>
      <c r="O2076" cm="1">
        <f t="array" ref="O2076">SUM(COUNTIF(F2076:F5652,{"Individual","Dealer","Trustmark Dealer"}))</f>
        <v>1503</v>
      </c>
      <c r="P2076">
        <f t="shared" si="261"/>
        <v>1027</v>
      </c>
      <c r="Q2076">
        <f t="shared" si="262"/>
        <v>0.60279441117764476</v>
      </c>
      <c r="R2076" s="16">
        <f t="shared" si="263"/>
        <v>1234573.486378771</v>
      </c>
    </row>
    <row r="2077" spans="1:18" x14ac:dyDescent="0.3">
      <c r="A2077" t="s">
        <v>157</v>
      </c>
      <c r="B2077">
        <v>2014</v>
      </c>
      <c r="C2077" s="1">
        <v>515000</v>
      </c>
      <c r="D2077">
        <v>90000</v>
      </c>
      <c r="E2077" t="s">
        <v>14</v>
      </c>
      <c r="F2077" t="s">
        <v>25</v>
      </c>
      <c r="G2077" t="s">
        <v>12</v>
      </c>
      <c r="H2077" t="s">
        <v>126</v>
      </c>
      <c r="I2077">
        <f t="shared" si="256"/>
        <v>1502</v>
      </c>
      <c r="J2077">
        <f t="shared" si="257"/>
        <v>12</v>
      </c>
      <c r="K2077" t="str">
        <f t="shared" si="258"/>
        <v>medium</v>
      </c>
      <c r="L2077" s="1">
        <f t="shared" si="259"/>
        <v>467156.61451398133</v>
      </c>
      <c r="M2077" cm="1">
        <f t="array" ref="M2077">SUM(COUNTIF(E2077:E5653,{"Petrol","Diesel","CNG","LPG","Electric"}))</f>
        <v>1502</v>
      </c>
      <c r="N2077">
        <f t="shared" si="260"/>
        <v>1502</v>
      </c>
      <c r="O2077" cm="1">
        <f t="array" ref="O2077">SUM(COUNTIF(F2077:F5653,{"Individual","Dealer","Trustmark Dealer"}))</f>
        <v>1502</v>
      </c>
      <c r="P2077">
        <f t="shared" si="261"/>
        <v>1026</v>
      </c>
      <c r="Q2077">
        <f t="shared" si="262"/>
        <v>0.60252996005326231</v>
      </c>
      <c r="R2077" s="16">
        <f t="shared" si="263"/>
        <v>1234677.0797474282</v>
      </c>
    </row>
    <row r="2078" spans="1:18" x14ac:dyDescent="0.3">
      <c r="A2078" t="s">
        <v>1204</v>
      </c>
      <c r="B2078">
        <v>2016</v>
      </c>
      <c r="C2078" s="1">
        <v>650000</v>
      </c>
      <c r="D2078">
        <v>100000</v>
      </c>
      <c r="E2078" t="s">
        <v>14</v>
      </c>
      <c r="F2078" t="s">
        <v>25</v>
      </c>
      <c r="G2078" t="s">
        <v>12</v>
      </c>
      <c r="H2078" t="s">
        <v>121</v>
      </c>
      <c r="I2078">
        <f t="shared" si="256"/>
        <v>1501</v>
      </c>
      <c r="J2078">
        <f t="shared" si="257"/>
        <v>10</v>
      </c>
      <c r="K2078" t="str">
        <f t="shared" si="258"/>
        <v>medium</v>
      </c>
      <c r="L2078" s="1">
        <f t="shared" si="259"/>
        <v>467124.74017321784</v>
      </c>
      <c r="M2078" cm="1">
        <f t="array" ref="M2078">SUM(COUNTIF(E2078:E5654,{"Petrol","Diesel","CNG","LPG","Electric"}))</f>
        <v>1501</v>
      </c>
      <c r="N2078">
        <f t="shared" si="260"/>
        <v>1501</v>
      </c>
      <c r="O2078" cm="1">
        <f t="array" ref="O2078">SUM(COUNTIF(F2078:F5654,{"Individual","Dealer","Trustmark Dealer"}))</f>
        <v>1501</v>
      </c>
      <c r="P2078">
        <f t="shared" si="261"/>
        <v>1025</v>
      </c>
      <c r="Q2078">
        <f t="shared" si="262"/>
        <v>0.60293137908061289</v>
      </c>
      <c r="R2078" s="16">
        <f t="shared" si="263"/>
        <v>1234776.8960375031</v>
      </c>
    </row>
    <row r="2079" spans="1:18" x14ac:dyDescent="0.3">
      <c r="A2079" t="s">
        <v>1205</v>
      </c>
      <c r="B2079">
        <v>2017</v>
      </c>
      <c r="C2079" s="1">
        <v>650000</v>
      </c>
      <c r="D2079">
        <v>80000</v>
      </c>
      <c r="E2079" t="s">
        <v>14</v>
      </c>
      <c r="F2079" t="s">
        <v>25</v>
      </c>
      <c r="G2079" t="s">
        <v>12</v>
      </c>
      <c r="H2079" t="s">
        <v>121</v>
      </c>
      <c r="I2079">
        <f t="shared" si="256"/>
        <v>1500</v>
      </c>
      <c r="J2079">
        <f t="shared" si="257"/>
        <v>9</v>
      </c>
      <c r="K2079" t="str">
        <f t="shared" si="258"/>
        <v>medium</v>
      </c>
      <c r="L2079" s="1">
        <f t="shared" si="259"/>
        <v>467002.8233333333</v>
      </c>
      <c r="M2079" cm="1">
        <f t="array" ref="M2079">SUM(COUNTIF(E2079:E5655,{"Petrol","Diesel","CNG","LPG","Electric"}))</f>
        <v>1500</v>
      </c>
      <c r="N2079">
        <f t="shared" si="260"/>
        <v>1500</v>
      </c>
      <c r="O2079" cm="1">
        <f t="array" ref="O2079">SUM(COUNTIF(F2079:F5655,{"Individual","Dealer","Trustmark Dealer"}))</f>
        <v>1500</v>
      </c>
      <c r="P2079">
        <f t="shared" si="261"/>
        <v>1025</v>
      </c>
      <c r="Q2079">
        <f t="shared" si="262"/>
        <v>0.60266666666666668</v>
      </c>
      <c r="R2079" s="16">
        <f t="shared" si="263"/>
        <v>1234701.8739781361</v>
      </c>
    </row>
    <row r="2080" spans="1:18" x14ac:dyDescent="0.3">
      <c r="A2080" t="s">
        <v>253</v>
      </c>
      <c r="B2080">
        <v>2010</v>
      </c>
      <c r="C2080" s="1">
        <v>150000</v>
      </c>
      <c r="D2080">
        <v>105546</v>
      </c>
      <c r="E2080" t="s">
        <v>10</v>
      </c>
      <c r="F2080" t="s">
        <v>25</v>
      </c>
      <c r="G2080" t="s">
        <v>12</v>
      </c>
      <c r="H2080" t="s">
        <v>121</v>
      </c>
      <c r="I2080">
        <f t="shared" si="256"/>
        <v>1499</v>
      </c>
      <c r="J2080">
        <f t="shared" si="257"/>
        <v>16</v>
      </c>
      <c r="K2080" t="str">
        <f t="shared" si="258"/>
        <v>budget</v>
      </c>
      <c r="L2080" s="1">
        <f t="shared" si="259"/>
        <v>466880.74382921949</v>
      </c>
      <c r="M2080" cm="1">
        <f t="array" ref="M2080">SUM(COUNTIF(E2080:E5656,{"Petrol","Diesel","CNG","LPG","Electric"}))</f>
        <v>1499</v>
      </c>
      <c r="N2080">
        <f t="shared" si="260"/>
        <v>1499</v>
      </c>
      <c r="O2080" cm="1">
        <f t="array" ref="O2080">SUM(COUNTIF(F2080:F5656,{"Individual","Dealer","Trustmark Dealer"}))</f>
        <v>1499</v>
      </c>
      <c r="P2080">
        <f t="shared" si="261"/>
        <v>1025</v>
      </c>
      <c r="Q2080">
        <f t="shared" si="262"/>
        <v>0.60240160106737828</v>
      </c>
      <c r="R2080" s="16">
        <f t="shared" si="263"/>
        <v>1234626.6570562772</v>
      </c>
    </row>
    <row r="2081" spans="1:18" x14ac:dyDescent="0.3">
      <c r="A2081" t="s">
        <v>1206</v>
      </c>
      <c r="B2081">
        <v>2018</v>
      </c>
      <c r="C2081" s="1">
        <v>500000</v>
      </c>
      <c r="D2081">
        <v>10000</v>
      </c>
      <c r="E2081" t="s">
        <v>10</v>
      </c>
      <c r="F2081" t="s">
        <v>25</v>
      </c>
      <c r="G2081" t="s">
        <v>12</v>
      </c>
      <c r="H2081" t="s">
        <v>121</v>
      </c>
      <c r="I2081">
        <f t="shared" si="256"/>
        <v>1498</v>
      </c>
      <c r="J2081">
        <f t="shared" si="257"/>
        <v>8</v>
      </c>
      <c r="K2081" t="str">
        <f t="shared" si="258"/>
        <v>budget</v>
      </c>
      <c r="L2081" s="1">
        <f t="shared" si="259"/>
        <v>467092.27970627503</v>
      </c>
      <c r="M2081" cm="1">
        <f t="array" ref="M2081">SUM(COUNTIF(E2081:E5657,{"Petrol","Diesel","CNG","LPG","Electric"}))</f>
        <v>1498</v>
      </c>
      <c r="N2081">
        <f t="shared" si="260"/>
        <v>1498</v>
      </c>
      <c r="O2081" cm="1">
        <f t="array" ref="O2081">SUM(COUNTIF(F2081:F5657,{"Individual","Dealer","Trustmark Dealer"}))</f>
        <v>1498</v>
      </c>
      <c r="P2081">
        <f t="shared" si="261"/>
        <v>1024</v>
      </c>
      <c r="Q2081">
        <f t="shared" si="262"/>
        <v>0.60213618157543392</v>
      </c>
      <c r="R2081" s="16">
        <f t="shared" si="263"/>
        <v>1234895.0675733422</v>
      </c>
    </row>
    <row r="2082" spans="1:18" x14ac:dyDescent="0.3">
      <c r="A2082" t="s">
        <v>1207</v>
      </c>
      <c r="B2082">
        <v>2012</v>
      </c>
      <c r="C2082" s="1">
        <v>1000000</v>
      </c>
      <c r="D2082">
        <v>80000</v>
      </c>
      <c r="E2082" t="s">
        <v>14</v>
      </c>
      <c r="F2082" t="s">
        <v>25</v>
      </c>
      <c r="G2082" t="s">
        <v>12</v>
      </c>
      <c r="H2082" t="s">
        <v>126</v>
      </c>
      <c r="I2082">
        <f t="shared" si="256"/>
        <v>1497</v>
      </c>
      <c r="J2082">
        <f t="shared" si="257"/>
        <v>14</v>
      </c>
      <c r="K2082" t="str">
        <f t="shared" si="258"/>
        <v>medium</v>
      </c>
      <c r="L2082" s="1">
        <f t="shared" si="259"/>
        <v>467070.29726118903</v>
      </c>
      <c r="M2082" cm="1">
        <f t="array" ref="M2082">SUM(COUNTIF(E2082:E5658,{"Petrol","Diesel","CNG","LPG","Electric"}))</f>
        <v>1497</v>
      </c>
      <c r="N2082">
        <f t="shared" si="260"/>
        <v>1497</v>
      </c>
      <c r="O2082" cm="1">
        <f t="array" ref="O2082">SUM(COUNTIF(F2082:F5658,{"Individual","Dealer","Trustmark Dealer"}))</f>
        <v>1497</v>
      </c>
      <c r="P2082">
        <f t="shared" si="261"/>
        <v>1024</v>
      </c>
      <c r="Q2082">
        <f t="shared" si="262"/>
        <v>0.6018704074816299</v>
      </c>
      <c r="R2082" s="16">
        <f t="shared" si="263"/>
        <v>1234662.8145102272</v>
      </c>
    </row>
    <row r="2083" spans="1:18" x14ac:dyDescent="0.3">
      <c r="A2083" t="s">
        <v>1208</v>
      </c>
      <c r="B2083">
        <v>2013</v>
      </c>
      <c r="C2083" s="1">
        <v>340000</v>
      </c>
      <c r="D2083">
        <v>35000</v>
      </c>
      <c r="E2083" t="s">
        <v>10</v>
      </c>
      <c r="F2083" t="s">
        <v>25</v>
      </c>
      <c r="G2083" t="s">
        <v>12</v>
      </c>
      <c r="H2083" t="s">
        <v>121</v>
      </c>
      <c r="I2083">
        <f t="shared" si="256"/>
        <v>1496</v>
      </c>
      <c r="J2083">
        <f t="shared" si="257"/>
        <v>13</v>
      </c>
      <c r="K2083" t="str">
        <f t="shared" si="258"/>
        <v>budget</v>
      </c>
      <c r="L2083" s="1">
        <f t="shared" si="259"/>
        <v>466714.06082887703</v>
      </c>
      <c r="M2083" cm="1">
        <f t="array" ref="M2083">SUM(COUNTIF(E2083:E5659,{"Petrol","Diesel","CNG","LPG","Electric"}))</f>
        <v>1496</v>
      </c>
      <c r="N2083">
        <f t="shared" si="260"/>
        <v>1496</v>
      </c>
      <c r="O2083" cm="1">
        <f t="array" ref="O2083">SUM(COUNTIF(F2083:F5659,{"Individual","Dealer","Trustmark Dealer"}))</f>
        <v>1496</v>
      </c>
      <c r="P2083">
        <f t="shared" si="261"/>
        <v>1023</v>
      </c>
      <c r="Q2083">
        <f t="shared" si="262"/>
        <v>0.60227272727272729</v>
      </c>
      <c r="R2083" s="16">
        <f t="shared" si="263"/>
        <v>1234132.2654247223</v>
      </c>
    </row>
    <row r="2084" spans="1:18" x14ac:dyDescent="0.3">
      <c r="A2084" t="s">
        <v>635</v>
      </c>
      <c r="B2084">
        <v>2013</v>
      </c>
      <c r="C2084" s="1">
        <v>1010000</v>
      </c>
      <c r="D2084">
        <v>120000</v>
      </c>
      <c r="E2084" t="s">
        <v>14</v>
      </c>
      <c r="F2084" t="s">
        <v>25</v>
      </c>
      <c r="G2084" t="s">
        <v>12</v>
      </c>
      <c r="H2084" t="s">
        <v>121</v>
      </c>
      <c r="I2084">
        <f t="shared" si="256"/>
        <v>1495</v>
      </c>
      <c r="J2084">
        <f t="shared" si="257"/>
        <v>13</v>
      </c>
      <c r="K2084" t="str">
        <f t="shared" si="258"/>
        <v>premimum</v>
      </c>
      <c r="L2084" s="1">
        <f t="shared" si="259"/>
        <v>466798.81939799333</v>
      </c>
      <c r="M2084" cm="1">
        <f t="array" ref="M2084">SUM(COUNTIF(E2084:E5660,{"Petrol","Diesel","CNG","LPG","Electric"}))</f>
        <v>1495</v>
      </c>
      <c r="N2084">
        <f t="shared" si="260"/>
        <v>1495</v>
      </c>
      <c r="O2084" cm="1">
        <f t="array" ref="O2084">SUM(COUNTIF(F2084:F5660,{"Individual","Dealer","Trustmark Dealer"}))</f>
        <v>1495</v>
      </c>
      <c r="P2084">
        <f t="shared" si="261"/>
        <v>1022</v>
      </c>
      <c r="Q2084">
        <f t="shared" si="262"/>
        <v>0.60200668896321075</v>
      </c>
      <c r="R2084" s="16">
        <f t="shared" si="263"/>
        <v>1234128.9011619999</v>
      </c>
    </row>
    <row r="2085" spans="1:18" x14ac:dyDescent="0.3">
      <c r="A2085" t="s">
        <v>174</v>
      </c>
      <c r="B2085">
        <v>2011</v>
      </c>
      <c r="C2085" s="1">
        <v>350000</v>
      </c>
      <c r="D2085">
        <v>120000</v>
      </c>
      <c r="E2085" t="s">
        <v>14</v>
      </c>
      <c r="F2085" t="s">
        <v>25</v>
      </c>
      <c r="G2085" t="s">
        <v>12</v>
      </c>
      <c r="H2085" t="s">
        <v>154</v>
      </c>
      <c r="I2085">
        <f t="shared" si="256"/>
        <v>1494</v>
      </c>
      <c r="J2085">
        <f t="shared" si="257"/>
        <v>15</v>
      </c>
      <c r="K2085" t="str">
        <f t="shared" si="258"/>
        <v>budget</v>
      </c>
      <c r="L2085" s="1">
        <f t="shared" si="259"/>
        <v>466435.23092369479</v>
      </c>
      <c r="M2085" cm="1">
        <f t="array" ref="M2085">SUM(COUNTIF(E2085:E5661,{"Petrol","Diesel","CNG","LPG","Electric"}))</f>
        <v>1494</v>
      </c>
      <c r="N2085">
        <f t="shared" si="260"/>
        <v>1494</v>
      </c>
      <c r="O2085" cm="1">
        <f t="array" ref="O2085">SUM(COUNTIF(F2085:F5661,{"Individual","Dealer","Trustmark Dealer"}))</f>
        <v>1494</v>
      </c>
      <c r="P2085">
        <f t="shared" si="261"/>
        <v>1021</v>
      </c>
      <c r="Q2085">
        <f t="shared" si="262"/>
        <v>0.60174029451137889</v>
      </c>
      <c r="R2085" s="16">
        <f t="shared" si="263"/>
        <v>1233583.9496049182</v>
      </c>
    </row>
    <row r="2086" spans="1:18" x14ac:dyDescent="0.3">
      <c r="A2086" t="s">
        <v>267</v>
      </c>
      <c r="B2086">
        <v>2016</v>
      </c>
      <c r="C2086" s="1">
        <v>595000</v>
      </c>
      <c r="D2086">
        <v>70000</v>
      </c>
      <c r="E2086" t="s">
        <v>14</v>
      </c>
      <c r="F2086" t="s">
        <v>25</v>
      </c>
      <c r="G2086" t="s">
        <v>12</v>
      </c>
      <c r="H2086" t="s">
        <v>121</v>
      </c>
      <c r="I2086">
        <f t="shared" si="256"/>
        <v>1493</v>
      </c>
      <c r="J2086">
        <f t="shared" si="257"/>
        <v>10</v>
      </c>
      <c r="K2086" t="str">
        <f t="shared" si="258"/>
        <v>medium</v>
      </c>
      <c r="L2086" s="1">
        <f t="shared" si="259"/>
        <v>466513.21835231077</v>
      </c>
      <c r="M2086" cm="1">
        <f t="array" ref="M2086">SUM(COUNTIF(E2086:E5662,{"Petrol","Diesel","CNG","LPG","Electric"}))</f>
        <v>1493</v>
      </c>
      <c r="N2086">
        <f t="shared" si="260"/>
        <v>1493</v>
      </c>
      <c r="O2086" cm="1">
        <f t="array" ref="O2086">SUM(COUNTIF(F2086:F5662,{"Individual","Dealer","Trustmark Dealer"}))</f>
        <v>1493</v>
      </c>
      <c r="P2086">
        <f t="shared" si="261"/>
        <v>1020</v>
      </c>
      <c r="Q2086">
        <f t="shared" si="262"/>
        <v>0.60214333556597455</v>
      </c>
      <c r="R2086" s="16">
        <f t="shared" si="263"/>
        <v>1233898.0724896693</v>
      </c>
    </row>
    <row r="2087" spans="1:18" x14ac:dyDescent="0.3">
      <c r="A2087" t="s">
        <v>1114</v>
      </c>
      <c r="B2087">
        <v>2014</v>
      </c>
      <c r="C2087" s="1">
        <v>700000</v>
      </c>
      <c r="D2087">
        <v>130000</v>
      </c>
      <c r="E2087" t="s">
        <v>14</v>
      </c>
      <c r="F2087" t="s">
        <v>25</v>
      </c>
      <c r="G2087" t="s">
        <v>12</v>
      </c>
      <c r="H2087" t="s">
        <v>154</v>
      </c>
      <c r="I2087">
        <f t="shared" si="256"/>
        <v>1492</v>
      </c>
      <c r="J2087">
        <f t="shared" si="257"/>
        <v>12</v>
      </c>
      <c r="K2087" t="str">
        <f t="shared" si="258"/>
        <v>medium</v>
      </c>
      <c r="L2087" s="1">
        <f t="shared" si="259"/>
        <v>466427.10120643431</v>
      </c>
      <c r="M2087" cm="1">
        <f t="array" ref="M2087">SUM(COUNTIF(E2087:E5663,{"Petrol","Diesel","CNG","LPG","Electric"}))</f>
        <v>1492</v>
      </c>
      <c r="N2087">
        <f t="shared" si="260"/>
        <v>1492</v>
      </c>
      <c r="O2087" cm="1">
        <f t="array" ref="O2087">SUM(COUNTIF(F2087:F5663,{"Individual","Dealer","Trustmark Dealer"}))</f>
        <v>1492</v>
      </c>
      <c r="P2087">
        <f t="shared" si="261"/>
        <v>1020</v>
      </c>
      <c r="Q2087">
        <f t="shared" si="262"/>
        <v>0.60187667560321712</v>
      </c>
      <c r="R2087" s="16">
        <f t="shared" si="263"/>
        <v>1233893.172196574</v>
      </c>
    </row>
    <row r="2088" spans="1:18" x14ac:dyDescent="0.3">
      <c r="A2088" t="s">
        <v>639</v>
      </c>
      <c r="B2088">
        <v>2019</v>
      </c>
      <c r="C2088" s="1">
        <v>265000</v>
      </c>
      <c r="D2088">
        <v>40000</v>
      </c>
      <c r="E2088" t="s">
        <v>10</v>
      </c>
      <c r="F2088" t="s">
        <v>25</v>
      </c>
      <c r="G2088" t="s">
        <v>12</v>
      </c>
      <c r="H2088" t="s">
        <v>121</v>
      </c>
      <c r="I2088">
        <f t="shared" si="256"/>
        <v>1491</v>
      </c>
      <c r="J2088">
        <f t="shared" si="257"/>
        <v>7</v>
      </c>
      <c r="K2088" t="str">
        <f t="shared" si="258"/>
        <v>budget</v>
      </c>
      <c r="L2088" s="1">
        <f t="shared" si="259"/>
        <v>466270.44600938965</v>
      </c>
      <c r="M2088" cm="1">
        <f t="array" ref="M2088">SUM(COUNTIF(E2088:E5664,{"Petrol","Diesel","CNG","LPG","Electric"}))</f>
        <v>1491</v>
      </c>
      <c r="N2088">
        <f t="shared" si="260"/>
        <v>1491</v>
      </c>
      <c r="O2088" cm="1">
        <f t="array" ref="O2088">SUM(COUNTIF(F2088:F5664,{"Individual","Dealer","Trustmark Dealer"}))</f>
        <v>1491</v>
      </c>
      <c r="P2088">
        <f t="shared" si="261"/>
        <v>1019</v>
      </c>
      <c r="Q2088">
        <f t="shared" si="262"/>
        <v>0.60228034875922198</v>
      </c>
      <c r="R2088" s="16">
        <f t="shared" si="263"/>
        <v>1233751.0041902941</v>
      </c>
    </row>
    <row r="2089" spans="1:18" x14ac:dyDescent="0.3">
      <c r="A2089" t="s">
        <v>275</v>
      </c>
      <c r="B2089">
        <v>2015</v>
      </c>
      <c r="C2089" s="1">
        <v>320000</v>
      </c>
      <c r="D2089">
        <v>60000</v>
      </c>
      <c r="E2089" t="s">
        <v>10</v>
      </c>
      <c r="F2089" t="s">
        <v>25</v>
      </c>
      <c r="G2089" t="s">
        <v>12</v>
      </c>
      <c r="H2089" t="s">
        <v>126</v>
      </c>
      <c r="I2089">
        <f t="shared" si="256"/>
        <v>1490</v>
      </c>
      <c r="J2089">
        <f t="shared" si="257"/>
        <v>11</v>
      </c>
      <c r="K2089" t="str">
        <f t="shared" si="258"/>
        <v>budget</v>
      </c>
      <c r="L2089" s="1">
        <f t="shared" si="259"/>
        <v>466405.52684563759</v>
      </c>
      <c r="M2089" cm="1">
        <f t="array" ref="M2089">SUM(COUNTIF(E2089:E5665,{"Petrol","Diesel","CNG","LPG","Electric"}))</f>
        <v>1490</v>
      </c>
      <c r="N2089">
        <f t="shared" si="260"/>
        <v>1490</v>
      </c>
      <c r="O2089" cm="1">
        <f t="array" ref="O2089">SUM(COUNTIF(F2089:F5665,{"Individual","Dealer","Trustmark Dealer"}))</f>
        <v>1490</v>
      </c>
      <c r="P2089">
        <f t="shared" si="261"/>
        <v>1019</v>
      </c>
      <c r="Q2089">
        <f t="shared" si="262"/>
        <v>0.602013422818792</v>
      </c>
      <c r="R2089" s="16">
        <f t="shared" si="263"/>
        <v>1233855.3888808396</v>
      </c>
    </row>
    <row r="2090" spans="1:18" x14ac:dyDescent="0.3">
      <c r="A2090" t="s">
        <v>1209</v>
      </c>
      <c r="B2090">
        <v>2011</v>
      </c>
      <c r="C2090" s="1">
        <v>310000</v>
      </c>
      <c r="D2090">
        <v>110000</v>
      </c>
      <c r="E2090" t="s">
        <v>10</v>
      </c>
      <c r="F2090" t="s">
        <v>25</v>
      </c>
      <c r="G2090" t="s">
        <v>12</v>
      </c>
      <c r="H2090" t="s">
        <v>121</v>
      </c>
      <c r="I2090">
        <f t="shared" si="256"/>
        <v>1489</v>
      </c>
      <c r="J2090">
        <f t="shared" si="257"/>
        <v>15</v>
      </c>
      <c r="K2090" t="str">
        <f t="shared" si="258"/>
        <v>budget</v>
      </c>
      <c r="L2090" s="1">
        <f t="shared" si="259"/>
        <v>466503.85157824046</v>
      </c>
      <c r="M2090" cm="1">
        <f t="array" ref="M2090">SUM(COUNTIF(E2090:E5666,{"Petrol","Diesel","CNG","LPG","Electric"}))</f>
        <v>1489</v>
      </c>
      <c r="N2090">
        <f t="shared" si="260"/>
        <v>1489</v>
      </c>
      <c r="O2090" cm="1">
        <f t="array" ref="O2090">SUM(COUNTIF(F2090:F5666,{"Individual","Dealer","Trustmark Dealer"}))</f>
        <v>1489</v>
      </c>
      <c r="P2090">
        <f t="shared" si="261"/>
        <v>1018</v>
      </c>
      <c r="Q2090">
        <f t="shared" si="262"/>
        <v>0.60241773002014776</v>
      </c>
      <c r="R2090" s="16">
        <f t="shared" si="263"/>
        <v>1233880.9372683365</v>
      </c>
    </row>
    <row r="2091" spans="1:18" x14ac:dyDescent="0.3">
      <c r="A2091" t="s">
        <v>171</v>
      </c>
      <c r="B2091">
        <v>2014</v>
      </c>
      <c r="C2091" s="1">
        <v>700000</v>
      </c>
      <c r="D2091">
        <v>130000</v>
      </c>
      <c r="E2091" t="s">
        <v>14</v>
      </c>
      <c r="F2091" t="s">
        <v>25</v>
      </c>
      <c r="G2091" t="s">
        <v>12</v>
      </c>
      <c r="H2091" t="s">
        <v>121</v>
      </c>
      <c r="I2091">
        <f t="shared" si="256"/>
        <v>1488</v>
      </c>
      <c r="J2091">
        <f t="shared" si="257"/>
        <v>12</v>
      </c>
      <c r="K2091" t="str">
        <f t="shared" si="258"/>
        <v>medium</v>
      </c>
      <c r="L2091" s="1">
        <f t="shared" si="259"/>
        <v>466609.02889784944</v>
      </c>
      <c r="M2091" cm="1">
        <f t="array" ref="M2091">SUM(COUNTIF(E2091:E5667,{"Petrol","Diesel","CNG","LPG","Electric"}))</f>
        <v>1488</v>
      </c>
      <c r="N2091">
        <f t="shared" si="260"/>
        <v>1488</v>
      </c>
      <c r="O2091" cm="1">
        <f t="array" ref="O2091">SUM(COUNTIF(F2091:F5667,{"Individual","Dealer","Trustmark Dealer"}))</f>
        <v>1488</v>
      </c>
      <c r="P2091">
        <f t="shared" si="261"/>
        <v>1017</v>
      </c>
      <c r="Q2091">
        <f t="shared" si="262"/>
        <v>0.60215053763440862</v>
      </c>
      <c r="R2091" s="16">
        <f t="shared" si="263"/>
        <v>1233920.9685042123</v>
      </c>
    </row>
    <row r="2092" spans="1:18" x14ac:dyDescent="0.3">
      <c r="A2092" t="s">
        <v>316</v>
      </c>
      <c r="B2092">
        <v>2009</v>
      </c>
      <c r="C2092" s="1">
        <v>130000</v>
      </c>
      <c r="D2092">
        <v>80000</v>
      </c>
      <c r="E2092" t="s">
        <v>10</v>
      </c>
      <c r="F2092" t="s">
        <v>25</v>
      </c>
      <c r="G2092" t="s">
        <v>12</v>
      </c>
      <c r="H2092" t="s">
        <v>126</v>
      </c>
      <c r="I2092">
        <f t="shared" si="256"/>
        <v>1487</v>
      </c>
      <c r="J2092">
        <f t="shared" si="257"/>
        <v>17</v>
      </c>
      <c r="K2092" t="str">
        <f t="shared" si="258"/>
        <v>budget</v>
      </c>
      <c r="L2092" s="1">
        <f t="shared" si="259"/>
        <v>466452.07464694016</v>
      </c>
      <c r="M2092" cm="1">
        <f t="array" ref="M2092">SUM(COUNTIF(E2092:E5668,{"Petrol","Diesel","CNG","LPG","Electric"}))</f>
        <v>1487</v>
      </c>
      <c r="N2092">
        <f t="shared" si="260"/>
        <v>1487</v>
      </c>
      <c r="O2092" cm="1">
        <f t="array" ref="O2092">SUM(COUNTIF(F2092:F5668,{"Individual","Dealer","Trustmark Dealer"}))</f>
        <v>1487</v>
      </c>
      <c r="P2092">
        <f t="shared" si="261"/>
        <v>1016</v>
      </c>
      <c r="Q2092">
        <f t="shared" si="262"/>
        <v>0.60188298587760591</v>
      </c>
      <c r="R2092" s="16">
        <f t="shared" si="263"/>
        <v>1233778.4283303767</v>
      </c>
    </row>
    <row r="2093" spans="1:18" x14ac:dyDescent="0.3">
      <c r="A2093" t="s">
        <v>286</v>
      </c>
      <c r="B2093">
        <v>2009</v>
      </c>
      <c r="C2093" s="1">
        <v>150000</v>
      </c>
      <c r="D2093">
        <v>120000</v>
      </c>
      <c r="E2093" t="s">
        <v>14</v>
      </c>
      <c r="F2093" t="s">
        <v>25</v>
      </c>
      <c r="G2093" t="s">
        <v>12</v>
      </c>
      <c r="H2093" t="s">
        <v>126</v>
      </c>
      <c r="I2093">
        <f t="shared" si="256"/>
        <v>1486</v>
      </c>
      <c r="J2093">
        <f t="shared" si="257"/>
        <v>17</v>
      </c>
      <c r="K2093" t="str">
        <f t="shared" si="258"/>
        <v>budget</v>
      </c>
      <c r="L2093" s="1">
        <f t="shared" si="259"/>
        <v>466678.48923283984</v>
      </c>
      <c r="M2093" cm="1">
        <f t="array" ref="M2093">SUM(COUNTIF(E2093:E5669,{"Petrol","Diesel","CNG","LPG","Electric"}))</f>
        <v>1486</v>
      </c>
      <c r="N2093">
        <f t="shared" si="260"/>
        <v>1486</v>
      </c>
      <c r="O2093" cm="1">
        <f t="array" ref="O2093">SUM(COUNTIF(F2093:F5669,{"Individual","Dealer","Trustmark Dealer"}))</f>
        <v>1486</v>
      </c>
      <c r="P2093">
        <f t="shared" si="261"/>
        <v>1015</v>
      </c>
      <c r="Q2093">
        <f t="shared" si="262"/>
        <v>0.60228802153432037</v>
      </c>
      <c r="R2093" s="16">
        <f t="shared" si="263"/>
        <v>1234078.3153562553</v>
      </c>
    </row>
    <row r="2094" spans="1:18" x14ac:dyDescent="0.3">
      <c r="A2094" t="s">
        <v>1210</v>
      </c>
      <c r="B2094">
        <v>2015</v>
      </c>
      <c r="C2094" s="1">
        <v>300000</v>
      </c>
      <c r="D2094">
        <v>104000</v>
      </c>
      <c r="E2094" t="s">
        <v>14</v>
      </c>
      <c r="F2094" t="s">
        <v>25</v>
      </c>
      <c r="G2094" t="s">
        <v>12</v>
      </c>
      <c r="H2094" t="s">
        <v>126</v>
      </c>
      <c r="I2094">
        <f t="shared" si="256"/>
        <v>1485</v>
      </c>
      <c r="J2094">
        <f t="shared" si="257"/>
        <v>11</v>
      </c>
      <c r="K2094" t="str">
        <f t="shared" si="258"/>
        <v>budget</v>
      </c>
      <c r="L2094" s="1">
        <f t="shared" si="259"/>
        <v>466891.74074074073</v>
      </c>
      <c r="M2094" cm="1">
        <f t="array" ref="M2094">SUM(COUNTIF(E2094:E5670,{"Petrol","Diesel","CNG","LPG","Electric"}))</f>
        <v>1485</v>
      </c>
      <c r="N2094">
        <f t="shared" si="260"/>
        <v>1485</v>
      </c>
      <c r="O2094" cm="1">
        <f t="array" ref="O2094">SUM(COUNTIF(F2094:F5670,{"Individual","Dealer","Trustmark Dealer"}))</f>
        <v>1485</v>
      </c>
      <c r="P2094">
        <f t="shared" si="261"/>
        <v>1014</v>
      </c>
      <c r="Q2094">
        <f t="shared" si="262"/>
        <v>0.60269360269360273</v>
      </c>
      <c r="R2094" s="16">
        <f t="shared" si="263"/>
        <v>1234656.2403457907</v>
      </c>
    </row>
    <row r="2095" spans="1:18" x14ac:dyDescent="0.3">
      <c r="A2095" t="s">
        <v>1211</v>
      </c>
      <c r="B2095">
        <v>2011</v>
      </c>
      <c r="C2095" s="1">
        <v>150000</v>
      </c>
      <c r="D2095">
        <v>100000</v>
      </c>
      <c r="E2095" t="s">
        <v>10</v>
      </c>
      <c r="F2095" t="s">
        <v>25</v>
      </c>
      <c r="G2095" t="s">
        <v>12</v>
      </c>
      <c r="H2095" t="s">
        <v>126</v>
      </c>
      <c r="I2095">
        <f t="shared" si="256"/>
        <v>1484</v>
      </c>
      <c r="J2095">
        <f t="shared" si="257"/>
        <v>15</v>
      </c>
      <c r="K2095" t="str">
        <f t="shared" si="258"/>
        <v>budget</v>
      </c>
      <c r="L2095" s="1">
        <f t="shared" si="259"/>
        <v>467004.20148247981</v>
      </c>
      <c r="M2095" cm="1">
        <f t="array" ref="M2095">SUM(COUNTIF(E2095:E5671,{"Petrol","Diesel","CNG","LPG","Electric"}))</f>
        <v>1484</v>
      </c>
      <c r="N2095">
        <f t="shared" si="260"/>
        <v>1484</v>
      </c>
      <c r="O2095" cm="1">
        <f t="array" ref="O2095">SUM(COUNTIF(F2095:F5671,{"Individual","Dealer","Trustmark Dealer"}))</f>
        <v>1484</v>
      </c>
      <c r="P2095">
        <f t="shared" si="261"/>
        <v>1013</v>
      </c>
      <c r="Q2095">
        <f t="shared" si="262"/>
        <v>0.60309973045822107</v>
      </c>
      <c r="R2095" s="16">
        <f t="shared" si="263"/>
        <v>1235038.8318051153</v>
      </c>
    </row>
    <row r="2096" spans="1:18" x14ac:dyDescent="0.3">
      <c r="A2096" t="s">
        <v>1157</v>
      </c>
      <c r="B2096">
        <v>2003</v>
      </c>
      <c r="C2096" s="1">
        <v>120000</v>
      </c>
      <c r="D2096">
        <v>132343</v>
      </c>
      <c r="E2096" t="s">
        <v>10</v>
      </c>
      <c r="F2096" t="s">
        <v>25</v>
      </c>
      <c r="G2096" t="s">
        <v>12</v>
      </c>
      <c r="H2096" t="s">
        <v>126</v>
      </c>
      <c r="I2096">
        <f t="shared" si="256"/>
        <v>1483</v>
      </c>
      <c r="J2096">
        <f t="shared" si="257"/>
        <v>23</v>
      </c>
      <c r="K2096" t="str">
        <f t="shared" si="258"/>
        <v>budget</v>
      </c>
      <c r="L2096" s="1">
        <f t="shared" si="259"/>
        <v>467217.96021577885</v>
      </c>
      <c r="M2096" cm="1">
        <f t="array" ref="M2096">SUM(COUNTIF(E2096:E5672,{"Petrol","Diesel","CNG","LPG","Electric"}))</f>
        <v>1483</v>
      </c>
      <c r="N2096">
        <f t="shared" si="260"/>
        <v>1483</v>
      </c>
      <c r="O2096" cm="1">
        <f t="array" ref="O2096">SUM(COUNTIF(F2096:F5672,{"Individual","Dealer","Trustmark Dealer"}))</f>
        <v>1483</v>
      </c>
      <c r="P2096">
        <f t="shared" si="261"/>
        <v>1012</v>
      </c>
      <c r="Q2096">
        <f t="shared" si="262"/>
        <v>0.60350640593391769</v>
      </c>
      <c r="R2096" s="16">
        <f t="shared" si="263"/>
        <v>1235310.6838223978</v>
      </c>
    </row>
    <row r="2097" spans="1:18" x14ac:dyDescent="0.3">
      <c r="A2097" t="s">
        <v>1212</v>
      </c>
      <c r="B2097">
        <v>2016</v>
      </c>
      <c r="C2097" s="1">
        <v>950000</v>
      </c>
      <c r="D2097">
        <v>90000</v>
      </c>
      <c r="E2097" t="s">
        <v>14</v>
      </c>
      <c r="F2097" t="s">
        <v>25</v>
      </c>
      <c r="G2097" t="s">
        <v>12</v>
      </c>
      <c r="H2097" t="s">
        <v>126</v>
      </c>
      <c r="I2097">
        <f t="shared" si="256"/>
        <v>1482</v>
      </c>
      <c r="J2097">
        <f t="shared" si="257"/>
        <v>10</v>
      </c>
      <c r="K2097" t="str">
        <f t="shared" si="258"/>
        <v>medium</v>
      </c>
      <c r="L2097" s="1">
        <f t="shared" si="259"/>
        <v>467452.25033738191</v>
      </c>
      <c r="M2097" cm="1">
        <f t="array" ref="M2097">SUM(COUNTIF(E2097:E5673,{"Petrol","Diesel","CNG","LPG","Electric"}))</f>
        <v>1482</v>
      </c>
      <c r="N2097">
        <f t="shared" si="260"/>
        <v>1482</v>
      </c>
      <c r="O2097" cm="1">
        <f t="array" ref="O2097">SUM(COUNTIF(F2097:F5673,{"Individual","Dealer","Trustmark Dealer"}))</f>
        <v>1482</v>
      </c>
      <c r="P2097">
        <f t="shared" si="261"/>
        <v>1011</v>
      </c>
      <c r="Q2097">
        <f t="shared" si="262"/>
        <v>0.60391363022941968</v>
      </c>
      <c r="R2097" s="16">
        <f t="shared" si="263"/>
        <v>1235626.7380162864</v>
      </c>
    </row>
    <row r="2098" spans="1:18" x14ac:dyDescent="0.3">
      <c r="A2098" t="s">
        <v>159</v>
      </c>
      <c r="B2098">
        <v>2007</v>
      </c>
      <c r="C2098" s="1">
        <v>100000</v>
      </c>
      <c r="D2098">
        <v>60000</v>
      </c>
      <c r="E2098" t="s">
        <v>10</v>
      </c>
      <c r="F2098" t="s">
        <v>25</v>
      </c>
      <c r="G2098" t="s">
        <v>12</v>
      </c>
      <c r="H2098" t="s">
        <v>126</v>
      </c>
      <c r="I2098">
        <f t="shared" si="256"/>
        <v>1481</v>
      </c>
      <c r="J2098">
        <f t="shared" si="257"/>
        <v>19</v>
      </c>
      <c r="K2098" t="str">
        <f t="shared" si="258"/>
        <v>budget</v>
      </c>
      <c r="L2098" s="1">
        <f t="shared" si="259"/>
        <v>467126.42471303174</v>
      </c>
      <c r="M2098" cm="1">
        <f t="array" ref="M2098">SUM(COUNTIF(E2098:E5674,{"Petrol","Diesel","CNG","LPG","Electric"}))</f>
        <v>1481</v>
      </c>
      <c r="N2098">
        <f t="shared" si="260"/>
        <v>1481</v>
      </c>
      <c r="O2098" cm="1">
        <f t="array" ref="O2098">SUM(COUNTIF(F2098:F5674,{"Individual","Dealer","Trustmark Dealer"}))</f>
        <v>1481</v>
      </c>
      <c r="P2098">
        <f t="shared" si="261"/>
        <v>1011</v>
      </c>
      <c r="Q2098">
        <f t="shared" si="262"/>
        <v>0.60432140445644833</v>
      </c>
      <c r="R2098" s="16">
        <f t="shared" si="263"/>
        <v>1235156.1956818113</v>
      </c>
    </row>
    <row r="2099" spans="1:18" x14ac:dyDescent="0.3">
      <c r="A2099" t="s">
        <v>1213</v>
      </c>
      <c r="B2099">
        <v>2015</v>
      </c>
      <c r="C2099" s="1">
        <v>450000</v>
      </c>
      <c r="D2099">
        <v>76000</v>
      </c>
      <c r="E2099" t="s">
        <v>14</v>
      </c>
      <c r="F2099" t="s">
        <v>25</v>
      </c>
      <c r="G2099" t="s">
        <v>12</v>
      </c>
      <c r="H2099" t="s">
        <v>121</v>
      </c>
      <c r="I2099">
        <f t="shared" si="256"/>
        <v>1480</v>
      </c>
      <c r="J2099">
        <f t="shared" si="257"/>
        <v>11</v>
      </c>
      <c r="K2099" t="str">
        <f t="shared" si="258"/>
        <v>budget</v>
      </c>
      <c r="L2099" s="1">
        <f t="shared" si="259"/>
        <v>467374.48310810811</v>
      </c>
      <c r="M2099" cm="1">
        <f t="array" ref="M2099">SUM(COUNTIF(E2099:E5675,{"Petrol","Diesel","CNG","LPG","Electric"}))</f>
        <v>1480</v>
      </c>
      <c r="N2099">
        <f t="shared" si="260"/>
        <v>1480</v>
      </c>
      <c r="O2099" cm="1">
        <f t="array" ref="O2099">SUM(COUNTIF(F2099:F5675,{"Individual","Dealer","Trustmark Dealer"}))</f>
        <v>1480</v>
      </c>
      <c r="P2099">
        <f t="shared" si="261"/>
        <v>1010</v>
      </c>
      <c r="Q2099">
        <f t="shared" si="262"/>
        <v>0.60472972972972971</v>
      </c>
      <c r="R2099" s="16">
        <f t="shared" si="263"/>
        <v>1235502.1514820589</v>
      </c>
    </row>
    <row r="2100" spans="1:18" x14ac:dyDescent="0.3">
      <c r="A2100" t="s">
        <v>862</v>
      </c>
      <c r="B2100">
        <v>2004</v>
      </c>
      <c r="C2100" s="1">
        <v>30000</v>
      </c>
      <c r="D2100">
        <v>60000</v>
      </c>
      <c r="E2100" t="s">
        <v>10</v>
      </c>
      <c r="F2100" t="s">
        <v>25</v>
      </c>
      <c r="G2100" t="s">
        <v>12</v>
      </c>
      <c r="H2100" t="s">
        <v>154</v>
      </c>
      <c r="I2100">
        <f t="shared" si="256"/>
        <v>1479</v>
      </c>
      <c r="J2100">
        <f t="shared" si="257"/>
        <v>22</v>
      </c>
      <c r="K2100" t="str">
        <f t="shared" si="258"/>
        <v>budget</v>
      </c>
      <c r="L2100" s="1">
        <f t="shared" si="259"/>
        <v>467386.23056118999</v>
      </c>
      <c r="M2100" cm="1">
        <f t="array" ref="M2100">SUM(COUNTIF(E2100:E5676,{"Petrol","Diesel","CNG","LPG","Electric"}))</f>
        <v>1479</v>
      </c>
      <c r="N2100">
        <f t="shared" si="260"/>
        <v>1479</v>
      </c>
      <c r="O2100" cm="1">
        <f t="array" ref="O2100">SUM(COUNTIF(F2100:F5676,{"Individual","Dealer","Trustmark Dealer"}))</f>
        <v>1479</v>
      </c>
      <c r="P2100">
        <f t="shared" si="261"/>
        <v>1009</v>
      </c>
      <c r="Q2100">
        <f t="shared" si="262"/>
        <v>0.60446247464503045</v>
      </c>
      <c r="R2100" s="16">
        <f t="shared" si="263"/>
        <v>1235688.2656151247</v>
      </c>
    </row>
    <row r="2101" spans="1:18" x14ac:dyDescent="0.3">
      <c r="A2101" t="s">
        <v>1214</v>
      </c>
      <c r="B2101">
        <v>2009</v>
      </c>
      <c r="C2101" s="1">
        <v>200000</v>
      </c>
      <c r="D2101">
        <v>30000</v>
      </c>
      <c r="E2101" t="s">
        <v>10</v>
      </c>
      <c r="F2101" t="s">
        <v>25</v>
      </c>
      <c r="G2101" t="s">
        <v>12</v>
      </c>
      <c r="H2101" t="s">
        <v>126</v>
      </c>
      <c r="I2101">
        <f t="shared" si="256"/>
        <v>1478</v>
      </c>
      <c r="J2101">
        <f t="shared" si="257"/>
        <v>17</v>
      </c>
      <c r="K2101" t="str">
        <f t="shared" si="258"/>
        <v>budget</v>
      </c>
      <c r="L2101" s="1">
        <f t="shared" si="259"/>
        <v>467682.16170500679</v>
      </c>
      <c r="M2101" cm="1">
        <f t="array" ref="M2101">SUM(COUNTIF(E2101:E5677,{"Petrol","Diesel","CNG","LPG","Electric"}))</f>
        <v>1478</v>
      </c>
      <c r="N2101">
        <f t="shared" si="260"/>
        <v>1478</v>
      </c>
      <c r="O2101" cm="1">
        <f t="array" ref="O2101">SUM(COUNTIF(F2101:F5677,{"Individual","Dealer","Trustmark Dealer"}))</f>
        <v>1478</v>
      </c>
      <c r="P2101">
        <f t="shared" si="261"/>
        <v>1008</v>
      </c>
      <c r="Q2101">
        <f t="shared" si="262"/>
        <v>0.60487144790257108</v>
      </c>
      <c r="R2101" s="16">
        <f t="shared" si="263"/>
        <v>1236136.8221578985</v>
      </c>
    </row>
    <row r="2102" spans="1:18" x14ac:dyDescent="0.3">
      <c r="A2102" t="s">
        <v>591</v>
      </c>
      <c r="B2102">
        <v>2010</v>
      </c>
      <c r="C2102" s="1">
        <v>250000</v>
      </c>
      <c r="D2102">
        <v>96000</v>
      </c>
      <c r="E2102" t="s">
        <v>14</v>
      </c>
      <c r="F2102" t="s">
        <v>25</v>
      </c>
      <c r="G2102" t="s">
        <v>12</v>
      </c>
      <c r="H2102" t="s">
        <v>126</v>
      </c>
      <c r="I2102">
        <f t="shared" si="256"/>
        <v>1477</v>
      </c>
      <c r="J2102">
        <f t="shared" si="257"/>
        <v>16</v>
      </c>
      <c r="K2102" t="str">
        <f t="shared" si="258"/>
        <v>budget</v>
      </c>
      <c r="L2102" s="1">
        <f t="shared" si="259"/>
        <v>467863.39539607312</v>
      </c>
      <c r="M2102" cm="1">
        <f t="array" ref="M2102">SUM(COUNTIF(E2102:E5678,{"Petrol","Diesel","CNG","LPG","Electric"}))</f>
        <v>1477</v>
      </c>
      <c r="N2102">
        <f t="shared" si="260"/>
        <v>1477</v>
      </c>
      <c r="O2102" cm="1">
        <f t="array" ref="O2102">SUM(COUNTIF(F2102:F5678,{"Individual","Dealer","Trustmark Dealer"}))</f>
        <v>1477</v>
      </c>
      <c r="P2102">
        <f t="shared" si="261"/>
        <v>1007</v>
      </c>
      <c r="Q2102">
        <f t="shared" si="262"/>
        <v>0.6052809749492214</v>
      </c>
      <c r="R2102" s="16">
        <f t="shared" si="263"/>
        <v>1236339.5896208545</v>
      </c>
    </row>
    <row r="2103" spans="1:18" x14ac:dyDescent="0.3">
      <c r="A2103" t="s">
        <v>1215</v>
      </c>
      <c r="B2103">
        <v>2015</v>
      </c>
      <c r="C2103" s="1">
        <v>280000</v>
      </c>
      <c r="D2103">
        <v>26134</v>
      </c>
      <c r="E2103" t="s">
        <v>10</v>
      </c>
      <c r="F2103" t="s">
        <v>11</v>
      </c>
      <c r="G2103" t="s">
        <v>12</v>
      </c>
      <c r="H2103" t="s">
        <v>121</v>
      </c>
      <c r="I2103">
        <f t="shared" si="256"/>
        <v>1476</v>
      </c>
      <c r="J2103">
        <f t="shared" si="257"/>
        <v>11</v>
      </c>
      <c r="K2103" t="str">
        <f t="shared" si="258"/>
        <v>budget</v>
      </c>
      <c r="L2103" s="1">
        <f t="shared" si="259"/>
        <v>468010.99932249321</v>
      </c>
      <c r="M2103" cm="1">
        <f t="array" ref="M2103">SUM(COUNTIF(E2103:E5679,{"Petrol","Diesel","CNG","LPG","Electric"}))</f>
        <v>1476</v>
      </c>
      <c r="N2103">
        <f t="shared" si="260"/>
        <v>1476</v>
      </c>
      <c r="O2103" cm="1">
        <f t="array" ref="O2103">SUM(COUNTIF(F2103:F5679,{"Individual","Dealer","Trustmark Dealer"}))</f>
        <v>1476</v>
      </c>
      <c r="P2103">
        <f t="shared" si="261"/>
        <v>1006</v>
      </c>
      <c r="Q2103">
        <f t="shared" si="262"/>
        <v>0.60569105691056913</v>
      </c>
      <c r="R2103" s="16">
        <f t="shared" si="263"/>
        <v>1236789.6987845739</v>
      </c>
    </row>
    <row r="2104" spans="1:18" x14ac:dyDescent="0.3">
      <c r="A2104" t="s">
        <v>400</v>
      </c>
      <c r="B2104">
        <v>2011</v>
      </c>
      <c r="C2104" s="1">
        <v>260000</v>
      </c>
      <c r="D2104">
        <v>52895</v>
      </c>
      <c r="E2104" t="s">
        <v>14</v>
      </c>
      <c r="F2104" t="s">
        <v>11</v>
      </c>
      <c r="G2104" t="s">
        <v>12</v>
      </c>
      <c r="H2104" t="s">
        <v>121</v>
      </c>
      <c r="I2104">
        <f t="shared" si="256"/>
        <v>1475</v>
      </c>
      <c r="J2104">
        <f t="shared" si="257"/>
        <v>15</v>
      </c>
      <c r="K2104" t="str">
        <f t="shared" si="258"/>
        <v>budget</v>
      </c>
      <c r="L2104" s="1">
        <f t="shared" si="259"/>
        <v>468138.46440677968</v>
      </c>
      <c r="M2104" cm="1">
        <f t="array" ref="M2104">SUM(COUNTIF(E2104:E5680,{"Petrol","Diesel","CNG","LPG","Electric"}))</f>
        <v>1475</v>
      </c>
      <c r="N2104">
        <f t="shared" si="260"/>
        <v>1475</v>
      </c>
      <c r="O2104" cm="1">
        <f t="array" ref="O2104">SUM(COUNTIF(F2104:F5680,{"Individual","Dealer","Trustmark Dealer"}))</f>
        <v>1475</v>
      </c>
      <c r="P2104">
        <f t="shared" si="261"/>
        <v>1005</v>
      </c>
      <c r="Q2104">
        <f t="shared" si="262"/>
        <v>0.60542372881355933</v>
      </c>
      <c r="R2104" s="16">
        <f t="shared" si="263"/>
        <v>1236876.6082197658</v>
      </c>
    </row>
    <row r="2105" spans="1:18" x14ac:dyDescent="0.3">
      <c r="A2105" t="s">
        <v>1028</v>
      </c>
      <c r="B2105">
        <v>2013</v>
      </c>
      <c r="C2105" s="1">
        <v>550000</v>
      </c>
      <c r="D2105">
        <v>42324</v>
      </c>
      <c r="E2105" t="s">
        <v>14</v>
      </c>
      <c r="F2105" t="s">
        <v>11</v>
      </c>
      <c r="G2105" t="s">
        <v>12</v>
      </c>
      <c r="H2105" t="s">
        <v>126</v>
      </c>
      <c r="I2105">
        <f t="shared" si="256"/>
        <v>1474</v>
      </c>
      <c r="J2105">
        <f t="shared" si="257"/>
        <v>13</v>
      </c>
      <c r="K2105" t="str">
        <f t="shared" si="258"/>
        <v>medium</v>
      </c>
      <c r="L2105" s="1">
        <f t="shared" si="259"/>
        <v>468279.670963365</v>
      </c>
      <c r="M2105" cm="1">
        <f t="array" ref="M2105">SUM(COUNTIF(E2105:E5681,{"Petrol","Diesel","CNG","LPG","Electric"}))</f>
        <v>1474</v>
      </c>
      <c r="N2105">
        <f t="shared" si="260"/>
        <v>1474</v>
      </c>
      <c r="O2105" cm="1">
        <f t="array" ref="O2105">SUM(COUNTIF(F2105:F5681,{"Individual","Dealer","Trustmark Dealer"}))</f>
        <v>1474</v>
      </c>
      <c r="P2105">
        <f t="shared" si="261"/>
        <v>1004</v>
      </c>
      <c r="Q2105">
        <f t="shared" si="262"/>
        <v>0.60515603799185891</v>
      </c>
      <c r="R2105" s="16">
        <f t="shared" si="263"/>
        <v>1237314.7123944715</v>
      </c>
    </row>
    <row r="2106" spans="1:18" x14ac:dyDescent="0.3">
      <c r="A2106" t="s">
        <v>1216</v>
      </c>
      <c r="B2106">
        <v>2016</v>
      </c>
      <c r="C2106" s="1">
        <v>1044999</v>
      </c>
      <c r="D2106">
        <v>65000</v>
      </c>
      <c r="E2106" t="s">
        <v>14</v>
      </c>
      <c r="F2106" t="s">
        <v>11</v>
      </c>
      <c r="G2106" t="s">
        <v>12</v>
      </c>
      <c r="H2106" t="s">
        <v>121</v>
      </c>
      <c r="I2106">
        <f t="shared" si="256"/>
        <v>1473</v>
      </c>
      <c r="J2106">
        <f t="shared" si="257"/>
        <v>10</v>
      </c>
      <c r="K2106" t="str">
        <f t="shared" si="258"/>
        <v>premimum</v>
      </c>
      <c r="L2106" s="1">
        <f t="shared" si="259"/>
        <v>468224.19212491513</v>
      </c>
      <c r="M2106" cm="1">
        <f t="array" ref="M2106">SUM(COUNTIF(E2106:E5682,{"Petrol","Diesel","CNG","LPG","Electric"}))</f>
        <v>1473</v>
      </c>
      <c r="N2106">
        <f t="shared" si="260"/>
        <v>1473</v>
      </c>
      <c r="O2106" cm="1">
        <f t="array" ref="O2106">SUM(COUNTIF(F2106:F5682,{"Individual","Dealer","Trustmark Dealer"}))</f>
        <v>1473</v>
      </c>
      <c r="P2106">
        <f t="shared" si="261"/>
        <v>1003</v>
      </c>
      <c r="Q2106">
        <f t="shared" si="262"/>
        <v>0.60556687033265444</v>
      </c>
      <c r="R2106" s="16">
        <f t="shared" si="263"/>
        <v>1237370.8828946056</v>
      </c>
    </row>
    <row r="2107" spans="1:18" x14ac:dyDescent="0.3">
      <c r="A2107" t="s">
        <v>855</v>
      </c>
      <c r="B2107">
        <v>2012</v>
      </c>
      <c r="C2107" s="1">
        <v>550000</v>
      </c>
      <c r="D2107">
        <v>60236</v>
      </c>
      <c r="E2107" t="s">
        <v>14</v>
      </c>
      <c r="F2107" t="s">
        <v>11</v>
      </c>
      <c r="G2107" t="s">
        <v>12</v>
      </c>
      <c r="H2107" t="s">
        <v>121</v>
      </c>
      <c r="I2107">
        <f t="shared" si="256"/>
        <v>1472</v>
      </c>
      <c r="J2107">
        <f t="shared" si="257"/>
        <v>14</v>
      </c>
      <c r="K2107" t="str">
        <f t="shared" si="258"/>
        <v>medium</v>
      </c>
      <c r="L2107" s="1">
        <f t="shared" si="259"/>
        <v>467832.36141304346</v>
      </c>
      <c r="M2107" cm="1">
        <f t="array" ref="M2107">SUM(COUNTIF(E2107:E5683,{"Petrol","Diesel","CNG","LPG","Electric"}))</f>
        <v>1472</v>
      </c>
      <c r="N2107">
        <f t="shared" si="260"/>
        <v>1472</v>
      </c>
      <c r="O2107" cm="1">
        <f t="array" ref="O2107">SUM(COUNTIF(F2107:F5683,{"Individual","Dealer","Trustmark Dealer"}))</f>
        <v>1472</v>
      </c>
      <c r="P2107">
        <f t="shared" si="261"/>
        <v>1003</v>
      </c>
      <c r="Q2107">
        <f t="shared" si="262"/>
        <v>0.60529891304347827</v>
      </c>
      <c r="R2107" s="16">
        <f t="shared" si="263"/>
        <v>1236772.441411936</v>
      </c>
    </row>
    <row r="2108" spans="1:18" x14ac:dyDescent="0.3">
      <c r="A2108" t="s">
        <v>159</v>
      </c>
      <c r="B2108">
        <v>2014</v>
      </c>
      <c r="C2108" s="1">
        <v>210000</v>
      </c>
      <c r="D2108">
        <v>70000</v>
      </c>
      <c r="E2108" t="s">
        <v>10</v>
      </c>
      <c r="F2108" t="s">
        <v>25</v>
      </c>
      <c r="G2108" t="s">
        <v>12</v>
      </c>
      <c r="H2108" t="s">
        <v>126</v>
      </c>
      <c r="I2108">
        <f t="shared" si="256"/>
        <v>1471</v>
      </c>
      <c r="J2108">
        <f t="shared" si="257"/>
        <v>12</v>
      </c>
      <c r="K2108" t="str">
        <f t="shared" si="258"/>
        <v>budget</v>
      </c>
      <c r="L2108" s="1">
        <f t="shared" si="259"/>
        <v>467776.50305914343</v>
      </c>
      <c r="M2108" cm="1">
        <f t="array" ref="M2108">SUM(COUNTIF(E2108:E5684,{"Petrol","Diesel","CNG","LPG","Electric"}))</f>
        <v>1471</v>
      </c>
      <c r="N2108">
        <f t="shared" si="260"/>
        <v>1471</v>
      </c>
      <c r="O2108" cm="1">
        <f t="array" ref="O2108">SUM(COUNTIF(F2108:F5684,{"Individual","Dealer","Trustmark Dealer"}))</f>
        <v>1471</v>
      </c>
      <c r="P2108">
        <f t="shared" si="261"/>
        <v>1002</v>
      </c>
      <c r="Q2108">
        <f t="shared" si="262"/>
        <v>0.60503059143439841</v>
      </c>
      <c r="R2108" s="16">
        <f t="shared" si="263"/>
        <v>1236828.0424683851</v>
      </c>
    </row>
    <row r="2109" spans="1:18" x14ac:dyDescent="0.3">
      <c r="A2109" t="s">
        <v>159</v>
      </c>
      <c r="B2109">
        <v>2014</v>
      </c>
      <c r="C2109" s="1">
        <v>210000</v>
      </c>
      <c r="D2109">
        <v>70000</v>
      </c>
      <c r="E2109" t="s">
        <v>10</v>
      </c>
      <c r="F2109" t="s">
        <v>25</v>
      </c>
      <c r="G2109" t="s">
        <v>12</v>
      </c>
      <c r="H2109" t="s">
        <v>154</v>
      </c>
      <c r="I2109">
        <f t="shared" si="256"/>
        <v>1470</v>
      </c>
      <c r="J2109">
        <f t="shared" si="257"/>
        <v>12</v>
      </c>
      <c r="K2109" t="str">
        <f t="shared" si="258"/>
        <v>budget</v>
      </c>
      <c r="L2109" s="1">
        <f t="shared" si="259"/>
        <v>467951.86122448981</v>
      </c>
      <c r="M2109" cm="1">
        <f t="array" ref="M2109">SUM(COUNTIF(E2109:E5685,{"Petrol","Diesel","CNG","LPG","Electric"}))</f>
        <v>1470</v>
      </c>
      <c r="N2109">
        <f t="shared" si="260"/>
        <v>1470</v>
      </c>
      <c r="O2109" cm="1">
        <f t="array" ref="O2109">SUM(COUNTIF(F2109:F5685,{"Individual","Dealer","Trustmark Dealer"}))</f>
        <v>1470</v>
      </c>
      <c r="P2109">
        <f t="shared" si="261"/>
        <v>1001</v>
      </c>
      <c r="Q2109">
        <f t="shared" si="262"/>
        <v>0.60544217687074831</v>
      </c>
      <c r="R2109" s="16">
        <f t="shared" si="263"/>
        <v>1237017.2461001808</v>
      </c>
    </row>
    <row r="2110" spans="1:18" x14ac:dyDescent="0.3">
      <c r="A2110" t="s">
        <v>1217</v>
      </c>
      <c r="B2110">
        <v>2009</v>
      </c>
      <c r="C2110" s="1">
        <v>290000</v>
      </c>
      <c r="D2110">
        <v>100000</v>
      </c>
      <c r="E2110" t="s">
        <v>14</v>
      </c>
      <c r="F2110" t="s">
        <v>25</v>
      </c>
      <c r="G2110" t="s">
        <v>12</v>
      </c>
      <c r="H2110" t="s">
        <v>126</v>
      </c>
      <c r="I2110">
        <f t="shared" si="256"/>
        <v>1469</v>
      </c>
      <c r="J2110">
        <f t="shared" si="257"/>
        <v>17</v>
      </c>
      <c r="K2110" t="str">
        <f t="shared" si="258"/>
        <v>budget</v>
      </c>
      <c r="L2110" s="1">
        <f t="shared" si="259"/>
        <v>468127.45813478559</v>
      </c>
      <c r="M2110" cm="1">
        <f t="array" ref="M2110">SUM(COUNTIF(E2110:E5686,{"Petrol","Diesel","CNG","LPG","Electric"}))</f>
        <v>1469</v>
      </c>
      <c r="N2110">
        <f t="shared" si="260"/>
        <v>1469</v>
      </c>
      <c r="O2110" cm="1">
        <f t="array" ref="O2110">SUM(COUNTIF(F2110:F5686,{"Individual","Dealer","Trustmark Dealer"}))</f>
        <v>1469</v>
      </c>
      <c r="P2110">
        <f t="shared" si="261"/>
        <v>1000</v>
      </c>
      <c r="Q2110">
        <f t="shared" si="262"/>
        <v>0.60585432266848194</v>
      </c>
      <c r="R2110" s="16">
        <f t="shared" si="263"/>
        <v>1237207.0021513395</v>
      </c>
    </row>
    <row r="2111" spans="1:18" x14ac:dyDescent="0.3">
      <c r="A2111" t="s">
        <v>1218</v>
      </c>
      <c r="B2111">
        <v>2008</v>
      </c>
      <c r="C2111" s="1">
        <v>250999</v>
      </c>
      <c r="D2111">
        <v>110000</v>
      </c>
      <c r="E2111" t="s">
        <v>14</v>
      </c>
      <c r="F2111" t="s">
        <v>25</v>
      </c>
      <c r="G2111" t="s">
        <v>12</v>
      </c>
      <c r="H2111" t="s">
        <v>121</v>
      </c>
      <c r="I2111">
        <f t="shared" si="256"/>
        <v>1468</v>
      </c>
      <c r="J2111">
        <f t="shared" si="257"/>
        <v>18</v>
      </c>
      <c r="K2111" t="str">
        <f t="shared" si="258"/>
        <v>budget</v>
      </c>
      <c r="L2111" s="1">
        <f t="shared" si="259"/>
        <v>468248.79836512264</v>
      </c>
      <c r="M2111" cm="1">
        <f t="array" ref="M2111">SUM(COUNTIF(E2111:E5687,{"Petrol","Diesel","CNG","LPG","Electric"}))</f>
        <v>1468</v>
      </c>
      <c r="N2111">
        <f t="shared" si="260"/>
        <v>1468</v>
      </c>
      <c r="O2111" cm="1">
        <f t="array" ref="O2111">SUM(COUNTIF(F2111:F5687,{"Individual","Dealer","Trustmark Dealer"}))</f>
        <v>1468</v>
      </c>
      <c r="P2111">
        <f t="shared" si="261"/>
        <v>999</v>
      </c>
      <c r="Q2111">
        <f t="shared" si="262"/>
        <v>0.60626702997275206</v>
      </c>
      <c r="R2111" s="16">
        <f t="shared" si="263"/>
        <v>1237607.5782769038</v>
      </c>
    </row>
    <row r="2112" spans="1:18" x14ac:dyDescent="0.3">
      <c r="A2112" t="s">
        <v>1219</v>
      </c>
      <c r="B2112">
        <v>2019</v>
      </c>
      <c r="C2112" s="1">
        <v>600000</v>
      </c>
      <c r="D2112">
        <v>10300</v>
      </c>
      <c r="E2112" t="s">
        <v>10</v>
      </c>
      <c r="F2112" t="s">
        <v>25</v>
      </c>
      <c r="G2112" t="s">
        <v>12</v>
      </c>
      <c r="H2112" t="s">
        <v>121</v>
      </c>
      <c r="I2112">
        <f t="shared" si="256"/>
        <v>1467</v>
      </c>
      <c r="J2112">
        <f t="shared" si="257"/>
        <v>7</v>
      </c>
      <c r="K2112" t="str">
        <f t="shared" si="258"/>
        <v>medium</v>
      </c>
      <c r="L2112" s="1">
        <f t="shared" si="259"/>
        <v>468396.88957055216</v>
      </c>
      <c r="M2112" cm="1">
        <f t="array" ref="M2112">SUM(COUNTIF(E2112:E5688,{"Petrol","Diesel","CNG","LPG","Electric"}))</f>
        <v>1467</v>
      </c>
      <c r="N2112">
        <f t="shared" si="260"/>
        <v>1467</v>
      </c>
      <c r="O2112" cm="1">
        <f t="array" ref="O2112">SUM(COUNTIF(F2112:F5688,{"Individual","Dealer","Trustmark Dealer"}))</f>
        <v>1467</v>
      </c>
      <c r="P2112">
        <f t="shared" si="261"/>
        <v>998</v>
      </c>
      <c r="Q2112">
        <f t="shared" si="262"/>
        <v>0.6059986366734833</v>
      </c>
      <c r="R2112" s="16">
        <f t="shared" si="263"/>
        <v>1238061.0125063874</v>
      </c>
    </row>
    <row r="2113" spans="1:18" x14ac:dyDescent="0.3">
      <c r="A2113" t="s">
        <v>1066</v>
      </c>
      <c r="B2113">
        <v>2014</v>
      </c>
      <c r="C2113" s="1">
        <v>270000</v>
      </c>
      <c r="D2113">
        <v>120000</v>
      </c>
      <c r="E2113" t="s">
        <v>14</v>
      </c>
      <c r="F2113" t="s">
        <v>25</v>
      </c>
      <c r="G2113" t="s">
        <v>12</v>
      </c>
      <c r="H2113" t="s">
        <v>126</v>
      </c>
      <c r="I2113">
        <f t="shared" si="256"/>
        <v>1466</v>
      </c>
      <c r="J2113">
        <f t="shared" si="257"/>
        <v>12</v>
      </c>
      <c r="K2113" t="str">
        <f t="shared" si="258"/>
        <v>budget</v>
      </c>
      <c r="L2113" s="1">
        <f t="shared" si="259"/>
        <v>468307.11937244202</v>
      </c>
      <c r="M2113" cm="1">
        <f t="array" ref="M2113">SUM(COUNTIF(E2113:E5689,{"Petrol","Diesel","CNG","LPG","Electric"}))</f>
        <v>1466</v>
      </c>
      <c r="N2113">
        <f t="shared" si="260"/>
        <v>1466</v>
      </c>
      <c r="O2113" cm="1">
        <f t="array" ref="O2113">SUM(COUNTIF(F2113:F5689,{"Individual","Dealer","Trustmark Dealer"}))</f>
        <v>1466</v>
      </c>
      <c r="P2113">
        <f t="shared" si="261"/>
        <v>998</v>
      </c>
      <c r="Q2113">
        <f t="shared" si="262"/>
        <v>0.60572987721691673</v>
      </c>
      <c r="R2113" s="16">
        <f t="shared" si="263"/>
        <v>1237681.1479612044</v>
      </c>
    </row>
    <row r="2114" spans="1:18" x14ac:dyDescent="0.3">
      <c r="A2114" t="s">
        <v>1220</v>
      </c>
      <c r="B2114">
        <v>2012</v>
      </c>
      <c r="C2114" s="1">
        <v>550000</v>
      </c>
      <c r="D2114">
        <v>142000</v>
      </c>
      <c r="E2114" t="s">
        <v>14</v>
      </c>
      <c r="F2114" t="s">
        <v>25</v>
      </c>
      <c r="G2114" t="s">
        <v>12</v>
      </c>
      <c r="H2114" t="s">
        <v>121</v>
      </c>
      <c r="I2114">
        <f t="shared" ref="I2114:I2177" si="264">COUNTA(A2114:A5690)</f>
        <v>1465</v>
      </c>
      <c r="J2114">
        <f t="shared" ref="J2114:J2177" si="265">2026-B2114</f>
        <v>14</v>
      </c>
      <c r="K2114" t="str">
        <f t="shared" ref="K2114:K2177" si="266">IF(C2114&lt;=500000,"budget",IF(C2114&lt;=1000000,"medium","premimum"))</f>
        <v>medium</v>
      </c>
      <c r="L2114" s="1">
        <f t="shared" ref="L2114:L2177" si="267">AVERAGE(C2114:C5690)</f>
        <v>468442.48259385664</v>
      </c>
      <c r="M2114" cm="1">
        <f t="array" ref="M2114">SUM(COUNTIF(E2114:E5690,{"Petrol","Diesel","CNG","LPG","Electric"}))</f>
        <v>1465</v>
      </c>
      <c r="N2114">
        <f t="shared" ref="N2114:N2177" si="268">COUNTIF(G2114:G5690,"Automatic")
 +COUNTIF(G2114:G5690,"Manual")</f>
        <v>1465</v>
      </c>
      <c r="O2114" cm="1">
        <f t="array" ref="O2114">SUM(COUNTIF(F2114:F5690,{"Individual","Dealer","Trustmark Dealer"}))</f>
        <v>1465</v>
      </c>
      <c r="P2114">
        <f t="shared" ref="P2114:P2177" si="269">COUNTIF(J2114:J5690,"&gt;10")</f>
        <v>997</v>
      </c>
      <c r="Q2114">
        <f t="shared" ref="Q2114:Q2177" si="270">COUNTIF(H2114:H5690,"First Owner")/COUNTA(H2114:H5690)</f>
        <v>0.60614334470989761</v>
      </c>
      <c r="R2114" s="16">
        <f t="shared" ref="R2114:R2177" si="271">AVERAGEIF(E2114:E5690,"Petrol",C2114:C5690) + AVERAGEIF(E2114:E5690,"Diesel",C2114:C5690) + AVERAGEIF(E2114:E5690,"CNG",C2114:C5690)</f>
        <v>1238110.5208455536</v>
      </c>
    </row>
    <row r="2115" spans="1:18" x14ac:dyDescent="0.3">
      <c r="A2115" t="s">
        <v>1221</v>
      </c>
      <c r="B2115">
        <v>2017</v>
      </c>
      <c r="C2115" s="1">
        <v>800000</v>
      </c>
      <c r="D2115">
        <v>25000</v>
      </c>
      <c r="E2115" t="s">
        <v>14</v>
      </c>
      <c r="F2115" t="s">
        <v>25</v>
      </c>
      <c r="G2115" t="s">
        <v>12</v>
      </c>
      <c r="H2115" t="s">
        <v>121</v>
      </c>
      <c r="I2115">
        <f t="shared" si="264"/>
        <v>1464</v>
      </c>
      <c r="J2115">
        <f t="shared" si="265"/>
        <v>9</v>
      </c>
      <c r="K2115" t="str">
        <f t="shared" si="266"/>
        <v>medium</v>
      </c>
      <c r="L2115" s="1">
        <f t="shared" si="267"/>
        <v>468386.77390710381</v>
      </c>
      <c r="M2115" cm="1">
        <f t="array" ref="M2115">SUM(COUNTIF(E2115:E5691,{"Petrol","Diesel","CNG","LPG","Electric"}))</f>
        <v>1464</v>
      </c>
      <c r="N2115">
        <f t="shared" si="268"/>
        <v>1464</v>
      </c>
      <c r="O2115" cm="1">
        <f t="array" ref="O2115">SUM(COUNTIF(F2115:F5691,{"Individual","Dealer","Trustmark Dealer"}))</f>
        <v>1464</v>
      </c>
      <c r="P2115">
        <f t="shared" si="269"/>
        <v>996</v>
      </c>
      <c r="Q2115">
        <f t="shared" si="270"/>
        <v>0.60587431693989069</v>
      </c>
      <c r="R2115" s="16">
        <f t="shared" si="271"/>
        <v>1238168.2009812591</v>
      </c>
    </row>
    <row r="2116" spans="1:18" x14ac:dyDescent="0.3">
      <c r="A2116" t="s">
        <v>1222</v>
      </c>
      <c r="B2116">
        <v>2020</v>
      </c>
      <c r="C2116" s="1">
        <v>500000</v>
      </c>
      <c r="D2116">
        <v>5000</v>
      </c>
      <c r="E2116" t="s">
        <v>10</v>
      </c>
      <c r="F2116" t="s">
        <v>25</v>
      </c>
      <c r="G2116" t="s">
        <v>12</v>
      </c>
      <c r="H2116" t="s">
        <v>121</v>
      </c>
      <c r="I2116">
        <f t="shared" si="264"/>
        <v>1463</v>
      </c>
      <c r="J2116">
        <f t="shared" si="265"/>
        <v>6</v>
      </c>
      <c r="K2116" t="str">
        <f t="shared" si="266"/>
        <v>budget</v>
      </c>
      <c r="L2116" s="1">
        <f t="shared" si="267"/>
        <v>468160.1073137389</v>
      </c>
      <c r="M2116" cm="1">
        <f t="array" ref="M2116">SUM(COUNTIF(E2116:E5692,{"Petrol","Diesel","CNG","LPG","Electric"}))</f>
        <v>1463</v>
      </c>
      <c r="N2116">
        <f t="shared" si="268"/>
        <v>1463</v>
      </c>
      <c r="O2116" cm="1">
        <f t="array" ref="O2116">SUM(COUNTIF(F2116:F5692,{"Individual","Dealer","Trustmark Dealer"}))</f>
        <v>1463</v>
      </c>
      <c r="P2116">
        <f t="shared" si="269"/>
        <v>996</v>
      </c>
      <c r="Q2116">
        <f t="shared" si="270"/>
        <v>0.60560492139439503</v>
      </c>
      <c r="R2116" s="16">
        <f t="shared" si="271"/>
        <v>1237892.7015973267</v>
      </c>
    </row>
    <row r="2117" spans="1:18" x14ac:dyDescent="0.3">
      <c r="A2117" t="s">
        <v>645</v>
      </c>
      <c r="B2117">
        <v>2016</v>
      </c>
      <c r="C2117" s="1">
        <v>396000</v>
      </c>
      <c r="D2117">
        <v>28643</v>
      </c>
      <c r="E2117" t="s">
        <v>10</v>
      </c>
      <c r="F2117" t="s">
        <v>11</v>
      </c>
      <c r="G2117" t="s">
        <v>12</v>
      </c>
      <c r="H2117" t="s">
        <v>121</v>
      </c>
      <c r="I2117">
        <f t="shared" si="264"/>
        <v>1462</v>
      </c>
      <c r="J2117">
        <f t="shared" si="265"/>
        <v>10</v>
      </c>
      <c r="K2117" t="str">
        <f t="shared" si="266"/>
        <v>budget</v>
      </c>
      <c r="L2117" s="1">
        <f t="shared" si="267"/>
        <v>468138.32900136797</v>
      </c>
      <c r="M2117" cm="1">
        <f t="array" ref="M2117">SUM(COUNTIF(E2117:E5693,{"Petrol","Diesel","CNG","LPG","Electric"}))</f>
        <v>1462</v>
      </c>
      <c r="N2117">
        <f t="shared" si="268"/>
        <v>1462</v>
      </c>
      <c r="O2117" cm="1">
        <f t="array" ref="O2117">SUM(COUNTIF(F2117:F5693,{"Individual","Dealer","Trustmark Dealer"}))</f>
        <v>1462</v>
      </c>
      <c r="P2117">
        <f t="shared" si="269"/>
        <v>996</v>
      </c>
      <c r="Q2117">
        <f t="shared" si="270"/>
        <v>0.60533515731874143</v>
      </c>
      <c r="R2117" s="16">
        <f t="shared" si="271"/>
        <v>1237658.1375952032</v>
      </c>
    </row>
    <row r="2118" spans="1:18" x14ac:dyDescent="0.3">
      <c r="A2118" t="s">
        <v>171</v>
      </c>
      <c r="B2118">
        <v>2014</v>
      </c>
      <c r="C2118" s="1">
        <v>600000</v>
      </c>
      <c r="D2118">
        <v>50000</v>
      </c>
      <c r="E2118" t="s">
        <v>14</v>
      </c>
      <c r="F2118" t="s">
        <v>25</v>
      </c>
      <c r="G2118" t="s">
        <v>12</v>
      </c>
      <c r="H2118" t="s">
        <v>121</v>
      </c>
      <c r="I2118">
        <f t="shared" si="264"/>
        <v>1461</v>
      </c>
      <c r="J2118">
        <f t="shared" si="265"/>
        <v>12</v>
      </c>
      <c r="K2118" t="str">
        <f t="shared" si="266"/>
        <v>medium</v>
      </c>
      <c r="L2118" s="1">
        <f t="shared" si="267"/>
        <v>468187.7049965777</v>
      </c>
      <c r="M2118" cm="1">
        <f t="array" ref="M2118">SUM(COUNTIF(E2118:E5694,{"Petrol","Diesel","CNG","LPG","Electric"}))</f>
        <v>1461</v>
      </c>
      <c r="N2118">
        <f t="shared" si="268"/>
        <v>1461</v>
      </c>
      <c r="O2118" cm="1">
        <f t="array" ref="O2118">SUM(COUNTIF(F2118:F5694,{"Individual","Dealer","Trustmark Dealer"}))</f>
        <v>1461</v>
      </c>
      <c r="P2118">
        <f t="shared" si="269"/>
        <v>996</v>
      </c>
      <c r="Q2118">
        <f t="shared" si="270"/>
        <v>0.60506502395619444</v>
      </c>
      <c r="R2118" s="16">
        <f t="shared" si="271"/>
        <v>1237575.3783907276</v>
      </c>
    </row>
    <row r="2119" spans="1:18" x14ac:dyDescent="0.3">
      <c r="A2119" t="s">
        <v>1223</v>
      </c>
      <c r="B2119">
        <v>2019</v>
      </c>
      <c r="C2119" s="1">
        <v>575000</v>
      </c>
      <c r="D2119">
        <v>30000</v>
      </c>
      <c r="E2119" t="s">
        <v>10</v>
      </c>
      <c r="F2119" t="s">
        <v>11</v>
      </c>
      <c r="G2119" t="s">
        <v>12</v>
      </c>
      <c r="H2119" t="s">
        <v>121</v>
      </c>
      <c r="I2119">
        <f t="shared" si="264"/>
        <v>1460</v>
      </c>
      <c r="J2119">
        <f t="shared" si="265"/>
        <v>7</v>
      </c>
      <c r="K2119" t="str">
        <f t="shared" si="266"/>
        <v>medium</v>
      </c>
      <c r="L2119" s="1">
        <f t="shared" si="267"/>
        <v>468097.42260273971</v>
      </c>
      <c r="M2119" cm="1">
        <f t="array" ref="M2119">SUM(COUNTIF(E2119:E5695,{"Petrol","Diesel","CNG","LPG","Electric"}))</f>
        <v>1460</v>
      </c>
      <c r="N2119">
        <f t="shared" si="268"/>
        <v>1460</v>
      </c>
      <c r="O2119" cm="1">
        <f t="array" ref="O2119">SUM(COUNTIF(F2119:F5695,{"Individual","Dealer","Trustmark Dealer"}))</f>
        <v>1460</v>
      </c>
      <c r="P2119">
        <f t="shared" si="269"/>
        <v>995</v>
      </c>
      <c r="Q2119">
        <f t="shared" si="270"/>
        <v>0.60479452054794525</v>
      </c>
      <c r="R2119" s="16">
        <f t="shared" si="271"/>
        <v>1237566.1660578393</v>
      </c>
    </row>
    <row r="2120" spans="1:18" x14ac:dyDescent="0.3">
      <c r="A2120" t="s">
        <v>959</v>
      </c>
      <c r="B2120">
        <v>2020</v>
      </c>
      <c r="C2120" s="1">
        <v>520000</v>
      </c>
      <c r="D2120">
        <v>5000</v>
      </c>
      <c r="E2120" t="s">
        <v>10</v>
      </c>
      <c r="F2120" t="s">
        <v>25</v>
      </c>
      <c r="G2120" t="s">
        <v>12</v>
      </c>
      <c r="H2120" t="s">
        <v>121</v>
      </c>
      <c r="I2120">
        <f t="shared" si="264"/>
        <v>1459</v>
      </c>
      <c r="J2120">
        <f t="shared" si="265"/>
        <v>6</v>
      </c>
      <c r="K2120" t="str">
        <f t="shared" si="266"/>
        <v>medium</v>
      </c>
      <c r="L2120" s="1">
        <f t="shared" si="267"/>
        <v>468024.15147361206</v>
      </c>
      <c r="M2120" cm="1">
        <f t="array" ref="M2120">SUM(COUNTIF(E2120:E5696,{"Petrol","Diesel","CNG","LPG","Electric"}))</f>
        <v>1459</v>
      </c>
      <c r="N2120">
        <f t="shared" si="268"/>
        <v>1459</v>
      </c>
      <c r="O2120" cm="1">
        <f t="array" ref="O2120">SUM(COUNTIF(F2120:F5696,{"Individual","Dealer","Trustmark Dealer"}))</f>
        <v>1459</v>
      </c>
      <c r="P2120">
        <f t="shared" si="269"/>
        <v>995</v>
      </c>
      <c r="Q2120">
        <f t="shared" si="270"/>
        <v>0.60452364633310485</v>
      </c>
      <c r="R2120" s="16">
        <f t="shared" si="271"/>
        <v>1237220.3150495326</v>
      </c>
    </row>
    <row r="2121" spans="1:18" x14ac:dyDescent="0.3">
      <c r="A2121" t="s">
        <v>1113</v>
      </c>
      <c r="B2121">
        <v>2018</v>
      </c>
      <c r="C2121" s="1">
        <v>1400000</v>
      </c>
      <c r="D2121">
        <v>30000</v>
      </c>
      <c r="E2121" t="s">
        <v>14</v>
      </c>
      <c r="F2121" t="s">
        <v>25</v>
      </c>
      <c r="G2121" t="s">
        <v>19</v>
      </c>
      <c r="H2121" t="s">
        <v>121</v>
      </c>
      <c r="I2121">
        <f t="shared" si="264"/>
        <v>1458</v>
      </c>
      <c r="J2121">
        <f t="shared" si="265"/>
        <v>8</v>
      </c>
      <c r="K2121" t="str">
        <f t="shared" si="266"/>
        <v>premimum</v>
      </c>
      <c r="L2121" s="1">
        <f t="shared" si="267"/>
        <v>467988.50274348422</v>
      </c>
      <c r="M2121" cm="1">
        <f t="array" ref="M2121">SUM(COUNTIF(E2121:E5697,{"Petrol","Diesel","CNG","LPG","Electric"}))</f>
        <v>1458</v>
      </c>
      <c r="N2121">
        <f t="shared" si="268"/>
        <v>1458</v>
      </c>
      <c r="O2121" cm="1">
        <f t="array" ref="O2121">SUM(COUNTIF(F2121:F5697,{"Individual","Dealer","Trustmark Dealer"}))</f>
        <v>1458</v>
      </c>
      <c r="P2121">
        <f t="shared" si="269"/>
        <v>995</v>
      </c>
      <c r="Q2121">
        <f t="shared" si="270"/>
        <v>0.60425240054869689</v>
      </c>
      <c r="R2121" s="16">
        <f t="shared" si="271"/>
        <v>1236954.3291853189</v>
      </c>
    </row>
    <row r="2122" spans="1:18" x14ac:dyDescent="0.3">
      <c r="A2122" t="s">
        <v>802</v>
      </c>
      <c r="B2122">
        <v>2018</v>
      </c>
      <c r="C2122" s="1">
        <v>600000</v>
      </c>
      <c r="D2122">
        <v>7600</v>
      </c>
      <c r="E2122" t="s">
        <v>10</v>
      </c>
      <c r="F2122" t="s">
        <v>25</v>
      </c>
      <c r="G2122" t="s">
        <v>19</v>
      </c>
      <c r="H2122" t="s">
        <v>121</v>
      </c>
      <c r="I2122">
        <f t="shared" si="264"/>
        <v>1457</v>
      </c>
      <c r="J2122">
        <f t="shared" si="265"/>
        <v>8</v>
      </c>
      <c r="K2122" t="str">
        <f t="shared" si="266"/>
        <v>medium</v>
      </c>
      <c r="L2122" s="1">
        <f t="shared" si="267"/>
        <v>467348.82429649966</v>
      </c>
      <c r="M2122" cm="1">
        <f t="array" ref="M2122">SUM(COUNTIF(E2122:E5698,{"Petrol","Diesel","CNG","LPG","Electric"}))</f>
        <v>1457</v>
      </c>
      <c r="N2122">
        <f t="shared" si="268"/>
        <v>1457</v>
      </c>
      <c r="O2122" cm="1">
        <f t="array" ref="O2122">SUM(COUNTIF(F2122:F5698,{"Individual","Dealer","Trustmark Dealer"}))</f>
        <v>1457</v>
      </c>
      <c r="P2122">
        <f t="shared" si="269"/>
        <v>995</v>
      </c>
      <c r="Q2122">
        <f t="shared" si="270"/>
        <v>0.60398078242964992</v>
      </c>
      <c r="R2122" s="16">
        <f t="shared" si="271"/>
        <v>1235875.5735039471</v>
      </c>
    </row>
    <row r="2123" spans="1:18" x14ac:dyDescent="0.3">
      <c r="A2123" t="s">
        <v>323</v>
      </c>
      <c r="B2123">
        <v>2013</v>
      </c>
      <c r="C2123" s="1">
        <v>195000</v>
      </c>
      <c r="D2123">
        <v>47253</v>
      </c>
      <c r="E2123" t="s">
        <v>14</v>
      </c>
      <c r="F2123" t="s">
        <v>11</v>
      </c>
      <c r="G2123" t="s">
        <v>12</v>
      </c>
      <c r="H2123" t="s">
        <v>121</v>
      </c>
      <c r="I2123">
        <f t="shared" si="264"/>
        <v>1456</v>
      </c>
      <c r="J2123">
        <f t="shared" si="265"/>
        <v>13</v>
      </c>
      <c r="K2123" t="str">
        <f t="shared" si="266"/>
        <v>budget</v>
      </c>
      <c r="L2123" s="1">
        <f t="shared" si="267"/>
        <v>467257.71771978022</v>
      </c>
      <c r="M2123" cm="1">
        <f t="array" ref="M2123">SUM(COUNTIF(E2123:E5699,{"Petrol","Diesel","CNG","LPG","Electric"}))</f>
        <v>1456</v>
      </c>
      <c r="N2123">
        <f t="shared" si="268"/>
        <v>1456</v>
      </c>
      <c r="O2123" cm="1">
        <f t="array" ref="O2123">SUM(COUNTIF(F2123:F5699,{"Individual","Dealer","Trustmark Dealer"}))</f>
        <v>1456</v>
      </c>
      <c r="P2123">
        <f t="shared" si="269"/>
        <v>995</v>
      </c>
      <c r="Q2123">
        <f t="shared" si="270"/>
        <v>0.60370879120879117</v>
      </c>
      <c r="R2123" s="16">
        <f t="shared" si="271"/>
        <v>1235490.98385221</v>
      </c>
    </row>
    <row r="2124" spans="1:18" x14ac:dyDescent="0.3">
      <c r="A2124" t="s">
        <v>1024</v>
      </c>
      <c r="B2124">
        <v>2015</v>
      </c>
      <c r="C2124" s="1">
        <v>281000</v>
      </c>
      <c r="D2124">
        <v>4432</v>
      </c>
      <c r="E2124" t="s">
        <v>10</v>
      </c>
      <c r="F2124" t="s">
        <v>11</v>
      </c>
      <c r="G2124" t="s">
        <v>19</v>
      </c>
      <c r="H2124" t="s">
        <v>126</v>
      </c>
      <c r="I2124">
        <f t="shared" si="264"/>
        <v>1455</v>
      </c>
      <c r="J2124">
        <f t="shared" si="265"/>
        <v>11</v>
      </c>
      <c r="K2124" t="str">
        <f t="shared" si="266"/>
        <v>budget</v>
      </c>
      <c r="L2124" s="1">
        <f t="shared" si="267"/>
        <v>467444.83642611682</v>
      </c>
      <c r="M2124" cm="1">
        <f t="array" ref="M2124">SUM(COUNTIF(E2124:E5700,{"Petrol","Diesel","CNG","LPG","Electric"}))</f>
        <v>1455</v>
      </c>
      <c r="N2124">
        <f t="shared" si="268"/>
        <v>1455</v>
      </c>
      <c r="O2124" cm="1">
        <f t="array" ref="O2124">SUM(COUNTIF(F2124:F5700,{"Individual","Dealer","Trustmark Dealer"}))</f>
        <v>1455</v>
      </c>
      <c r="P2124">
        <f t="shared" si="269"/>
        <v>994</v>
      </c>
      <c r="Q2124">
        <f t="shared" si="270"/>
        <v>0.60343642611683845</v>
      </c>
      <c r="R2124" s="16">
        <f t="shared" si="271"/>
        <v>1236022.4590793217</v>
      </c>
    </row>
    <row r="2125" spans="1:18" x14ac:dyDescent="0.3">
      <c r="A2125" t="s">
        <v>609</v>
      </c>
      <c r="B2125">
        <v>2010</v>
      </c>
      <c r="C2125" s="1">
        <v>75000</v>
      </c>
      <c r="D2125">
        <v>110000</v>
      </c>
      <c r="E2125" t="s">
        <v>10</v>
      </c>
      <c r="F2125" t="s">
        <v>25</v>
      </c>
      <c r="G2125" t="s">
        <v>12</v>
      </c>
      <c r="H2125" t="s">
        <v>126</v>
      </c>
      <c r="I2125">
        <f t="shared" si="264"/>
        <v>1454</v>
      </c>
      <c r="J2125">
        <f t="shared" si="265"/>
        <v>16</v>
      </c>
      <c r="K2125" t="str">
        <f t="shared" si="266"/>
        <v>budget</v>
      </c>
      <c r="L2125" s="1">
        <f t="shared" si="267"/>
        <v>467573.0653370014</v>
      </c>
      <c r="M2125" cm="1">
        <f t="array" ref="M2125">SUM(COUNTIF(E2125:E5701,{"Petrol","Diesel","CNG","LPG","Electric"}))</f>
        <v>1454</v>
      </c>
      <c r="N2125">
        <f t="shared" si="268"/>
        <v>1454</v>
      </c>
      <c r="O2125" cm="1">
        <f t="array" ref="O2125">SUM(COUNTIF(F2125:F5701,{"Individual","Dealer","Trustmark Dealer"}))</f>
        <v>1454</v>
      </c>
      <c r="P2125">
        <f t="shared" si="269"/>
        <v>993</v>
      </c>
      <c r="Q2125">
        <f t="shared" si="270"/>
        <v>0.60385144429160931</v>
      </c>
      <c r="R2125" s="16">
        <f t="shared" si="271"/>
        <v>1236107.2364197625</v>
      </c>
    </row>
    <row r="2126" spans="1:18" x14ac:dyDescent="0.3">
      <c r="A2126" t="s">
        <v>394</v>
      </c>
      <c r="B2126">
        <v>2014</v>
      </c>
      <c r="C2126" s="1">
        <v>400000</v>
      </c>
      <c r="D2126">
        <v>25000</v>
      </c>
      <c r="E2126" t="s">
        <v>10</v>
      </c>
      <c r="F2126" t="s">
        <v>25</v>
      </c>
      <c r="G2126" t="s">
        <v>12</v>
      </c>
      <c r="H2126" t="s">
        <v>121</v>
      </c>
      <c r="I2126">
        <f t="shared" si="264"/>
        <v>1453</v>
      </c>
      <c r="J2126">
        <f t="shared" si="265"/>
        <v>12</v>
      </c>
      <c r="K2126" t="str">
        <f t="shared" si="266"/>
        <v>budget</v>
      </c>
      <c r="L2126" s="1">
        <f t="shared" si="267"/>
        <v>467843.24638678593</v>
      </c>
      <c r="M2126" cm="1">
        <f t="array" ref="M2126">SUM(COUNTIF(E2126:E5702,{"Petrol","Diesel","CNG","LPG","Electric"}))</f>
        <v>1453</v>
      </c>
      <c r="N2126">
        <f t="shared" si="268"/>
        <v>1453</v>
      </c>
      <c r="O2126" cm="1">
        <f t="array" ref="O2126">SUM(COUNTIF(F2126:F5702,{"Individual","Dealer","Trustmark Dealer"}))</f>
        <v>1453</v>
      </c>
      <c r="P2126">
        <f t="shared" si="269"/>
        <v>992</v>
      </c>
      <c r="Q2126">
        <f t="shared" si="270"/>
        <v>0.60426703372333102</v>
      </c>
      <c r="R2126" s="16">
        <f t="shared" si="271"/>
        <v>1236496.5478143848</v>
      </c>
    </row>
    <row r="2127" spans="1:18" x14ac:dyDescent="0.3">
      <c r="A2127" t="s">
        <v>456</v>
      </c>
      <c r="B2127">
        <v>2009</v>
      </c>
      <c r="C2127" s="1">
        <v>93000</v>
      </c>
      <c r="D2127">
        <v>70000</v>
      </c>
      <c r="E2127" t="s">
        <v>14</v>
      </c>
      <c r="F2127" t="s">
        <v>25</v>
      </c>
      <c r="G2127" t="s">
        <v>12</v>
      </c>
      <c r="H2127" t="s">
        <v>126</v>
      </c>
      <c r="I2127">
        <f t="shared" si="264"/>
        <v>1452</v>
      </c>
      <c r="J2127">
        <f t="shared" si="265"/>
        <v>17</v>
      </c>
      <c r="K2127" t="str">
        <f t="shared" si="266"/>
        <v>budget</v>
      </c>
      <c r="L2127" s="1">
        <f t="shared" si="267"/>
        <v>467889.97038567491</v>
      </c>
      <c r="M2127" cm="1">
        <f t="array" ref="M2127">SUM(COUNTIF(E2127:E5703,{"Petrol","Diesel","CNG","LPG","Electric"}))</f>
        <v>1452</v>
      </c>
      <c r="N2127">
        <f t="shared" si="268"/>
        <v>1452</v>
      </c>
      <c r="O2127" cm="1">
        <f t="array" ref="O2127">SUM(COUNTIF(F2127:F5703,{"Individual","Dealer","Trustmark Dealer"}))</f>
        <v>1452</v>
      </c>
      <c r="P2127">
        <f t="shared" si="269"/>
        <v>991</v>
      </c>
      <c r="Q2127">
        <f t="shared" si="270"/>
        <v>0.60399449035812669</v>
      </c>
      <c r="R2127" s="16">
        <f t="shared" si="271"/>
        <v>1236406.2417870976</v>
      </c>
    </row>
    <row r="2128" spans="1:18" x14ac:dyDescent="0.3">
      <c r="A2128" t="s">
        <v>803</v>
      </c>
      <c r="B2128">
        <v>2016</v>
      </c>
      <c r="C2128" s="1">
        <v>560000</v>
      </c>
      <c r="D2128">
        <v>68523</v>
      </c>
      <c r="E2128" t="s">
        <v>10</v>
      </c>
      <c r="F2128" t="s">
        <v>11</v>
      </c>
      <c r="G2128" t="s">
        <v>12</v>
      </c>
      <c r="H2128" t="s">
        <v>121</v>
      </c>
      <c r="I2128">
        <f t="shared" si="264"/>
        <v>1451</v>
      </c>
      <c r="J2128">
        <f t="shared" si="265"/>
        <v>10</v>
      </c>
      <c r="K2128" t="str">
        <f t="shared" si="266"/>
        <v>medium</v>
      </c>
      <c r="L2128" s="1">
        <f t="shared" si="267"/>
        <v>468148.33700895932</v>
      </c>
      <c r="M2128" cm="1">
        <f t="array" ref="M2128">SUM(COUNTIF(E2128:E5704,{"Petrol","Diesel","CNG","LPG","Electric"}))</f>
        <v>1451</v>
      </c>
      <c r="N2128">
        <f t="shared" si="268"/>
        <v>1451</v>
      </c>
      <c r="O2128" cm="1">
        <f t="array" ref="O2128">SUM(COUNTIF(F2128:F5704,{"Individual","Dealer","Trustmark Dealer"}))</f>
        <v>1451</v>
      </c>
      <c r="P2128">
        <f t="shared" si="269"/>
        <v>990</v>
      </c>
      <c r="Q2128">
        <f t="shared" si="270"/>
        <v>0.6044107512060648</v>
      </c>
      <c r="R2128" s="16">
        <f t="shared" si="271"/>
        <v>1237075.87110329</v>
      </c>
    </row>
    <row r="2129" spans="1:18" x14ac:dyDescent="0.3">
      <c r="A2129" t="s">
        <v>634</v>
      </c>
      <c r="B2129">
        <v>2019</v>
      </c>
      <c r="C2129" s="1">
        <v>400000</v>
      </c>
      <c r="D2129">
        <v>5000</v>
      </c>
      <c r="E2129" t="s">
        <v>10</v>
      </c>
      <c r="F2129" t="s">
        <v>25</v>
      </c>
      <c r="G2129" t="s">
        <v>12</v>
      </c>
      <c r="H2129" t="s">
        <v>121</v>
      </c>
      <c r="I2129">
        <f t="shared" si="264"/>
        <v>1450</v>
      </c>
      <c r="J2129">
        <f t="shared" si="265"/>
        <v>7</v>
      </c>
      <c r="K2129" t="str">
        <f t="shared" si="266"/>
        <v>budget</v>
      </c>
      <c r="L2129" s="1">
        <f t="shared" si="267"/>
        <v>468084.99103448278</v>
      </c>
      <c r="M2129" cm="1">
        <f t="array" ref="M2129">SUM(COUNTIF(E2129:E5705,{"Petrol","Diesel","CNG","LPG","Electric"}))</f>
        <v>1450</v>
      </c>
      <c r="N2129">
        <f t="shared" si="268"/>
        <v>1450</v>
      </c>
      <c r="O2129" cm="1">
        <f t="array" ref="O2129">SUM(COUNTIF(F2129:F5705,{"Individual","Dealer","Trustmark Dealer"}))</f>
        <v>1450</v>
      </c>
      <c r="P2129">
        <f t="shared" si="269"/>
        <v>990</v>
      </c>
      <c r="Q2129">
        <f t="shared" si="270"/>
        <v>0.60413793103448277</v>
      </c>
      <c r="R2129" s="16">
        <f t="shared" si="271"/>
        <v>1236748.2604655519</v>
      </c>
    </row>
    <row r="2130" spans="1:18" x14ac:dyDescent="0.3">
      <c r="A2130" t="s">
        <v>142</v>
      </c>
      <c r="B2130">
        <v>2018</v>
      </c>
      <c r="C2130" s="1">
        <v>459999</v>
      </c>
      <c r="D2130">
        <v>40000</v>
      </c>
      <c r="E2130" t="s">
        <v>10</v>
      </c>
      <c r="F2130" t="s">
        <v>25</v>
      </c>
      <c r="G2130" t="s">
        <v>12</v>
      </c>
      <c r="H2130" t="s">
        <v>121</v>
      </c>
      <c r="I2130">
        <f t="shared" si="264"/>
        <v>1449</v>
      </c>
      <c r="J2130">
        <f t="shared" si="265"/>
        <v>8</v>
      </c>
      <c r="K2130" t="str">
        <f t="shared" si="266"/>
        <v>budget</v>
      </c>
      <c r="L2130" s="1">
        <f t="shared" si="267"/>
        <v>468131.97860593512</v>
      </c>
      <c r="M2130" cm="1">
        <f t="array" ref="M2130">SUM(COUNTIF(E2130:E5706,{"Petrol","Diesel","CNG","LPG","Electric"}))</f>
        <v>1449</v>
      </c>
      <c r="N2130">
        <f t="shared" si="268"/>
        <v>1449</v>
      </c>
      <c r="O2130" cm="1">
        <f t="array" ref="O2130">SUM(COUNTIF(F2130:F5706,{"Individual","Dealer","Trustmark Dealer"}))</f>
        <v>1449</v>
      </c>
      <c r="P2130">
        <f t="shared" si="269"/>
        <v>990</v>
      </c>
      <c r="Q2130">
        <f t="shared" si="270"/>
        <v>0.60386473429951693</v>
      </c>
      <c r="R2130" s="16">
        <f t="shared" si="271"/>
        <v>1236657.0664134582</v>
      </c>
    </row>
    <row r="2131" spans="1:18" x14ac:dyDescent="0.3">
      <c r="A2131" t="s">
        <v>1224</v>
      </c>
      <c r="B2131">
        <v>2017</v>
      </c>
      <c r="C2131" s="1">
        <v>450000</v>
      </c>
      <c r="D2131">
        <v>43000</v>
      </c>
      <c r="E2131" t="s">
        <v>14</v>
      </c>
      <c r="F2131" t="s">
        <v>25</v>
      </c>
      <c r="G2131" t="s">
        <v>12</v>
      </c>
      <c r="H2131" t="s">
        <v>121</v>
      </c>
      <c r="I2131">
        <f t="shared" si="264"/>
        <v>1448</v>
      </c>
      <c r="J2131">
        <f t="shared" si="265"/>
        <v>9</v>
      </c>
      <c r="K2131" t="str">
        <f t="shared" si="266"/>
        <v>budget</v>
      </c>
      <c r="L2131" s="1">
        <f t="shared" si="267"/>
        <v>468137.59530386742</v>
      </c>
      <c r="M2131" cm="1">
        <f t="array" ref="M2131">SUM(COUNTIF(E2131:E5707,{"Petrol","Diesel","CNG","LPG","Electric"}))</f>
        <v>1448</v>
      </c>
      <c r="N2131">
        <f t="shared" si="268"/>
        <v>1448</v>
      </c>
      <c r="O2131" cm="1">
        <f t="array" ref="O2131">SUM(COUNTIF(F2131:F5707,{"Individual","Dealer","Trustmark Dealer"}))</f>
        <v>1448</v>
      </c>
      <c r="P2131">
        <f t="shared" si="269"/>
        <v>990</v>
      </c>
      <c r="Q2131">
        <f t="shared" si="270"/>
        <v>0.60359116022099446</v>
      </c>
      <c r="R2131" s="16">
        <f t="shared" si="271"/>
        <v>1236476.4497936019</v>
      </c>
    </row>
    <row r="2132" spans="1:18" x14ac:dyDescent="0.3">
      <c r="A2132" t="s">
        <v>1225</v>
      </c>
      <c r="B2132">
        <v>2010</v>
      </c>
      <c r="C2132" s="1">
        <v>88000</v>
      </c>
      <c r="D2132">
        <v>80251</v>
      </c>
      <c r="E2132" t="s">
        <v>22</v>
      </c>
      <c r="F2132" t="s">
        <v>11</v>
      </c>
      <c r="G2132" t="s">
        <v>12</v>
      </c>
      <c r="H2132" t="s">
        <v>126</v>
      </c>
      <c r="I2132">
        <f t="shared" si="264"/>
        <v>1447</v>
      </c>
      <c r="J2132">
        <f t="shared" si="265"/>
        <v>16</v>
      </c>
      <c r="K2132" t="str">
        <f t="shared" si="266"/>
        <v>budget</v>
      </c>
      <c r="L2132" s="1">
        <f t="shared" si="267"/>
        <v>468150.12992398062</v>
      </c>
      <c r="M2132" cm="1">
        <f t="array" ref="M2132">SUM(COUNTIF(E2132:E5708,{"Petrol","Diesel","CNG","LPG","Electric"}))</f>
        <v>1447</v>
      </c>
      <c r="N2132">
        <f t="shared" si="268"/>
        <v>1447</v>
      </c>
      <c r="O2132" cm="1">
        <f t="array" ref="O2132">SUM(COUNTIF(F2132:F5708,{"Individual","Dealer","Trustmark Dealer"}))</f>
        <v>1447</v>
      </c>
      <c r="P2132">
        <f t="shared" si="269"/>
        <v>990</v>
      </c>
      <c r="Q2132">
        <f t="shared" si="270"/>
        <v>0.60331720801658606</v>
      </c>
      <c r="R2132" s="16">
        <f t="shared" si="271"/>
        <v>1236668.6821415157</v>
      </c>
    </row>
    <row r="2133" spans="1:18" x14ac:dyDescent="0.3">
      <c r="A2133" t="s">
        <v>1226</v>
      </c>
      <c r="B2133">
        <v>2010</v>
      </c>
      <c r="C2133" s="1">
        <v>250000</v>
      </c>
      <c r="D2133">
        <v>34500</v>
      </c>
      <c r="E2133" t="s">
        <v>10</v>
      </c>
      <c r="F2133" t="s">
        <v>25</v>
      </c>
      <c r="G2133" t="s">
        <v>12</v>
      </c>
      <c r="H2133" t="s">
        <v>126</v>
      </c>
      <c r="I2133">
        <f t="shared" si="264"/>
        <v>1446</v>
      </c>
      <c r="J2133">
        <f t="shared" si="265"/>
        <v>16</v>
      </c>
      <c r="K2133" t="str">
        <f t="shared" si="266"/>
        <v>budget</v>
      </c>
      <c r="L2133" s="1">
        <f t="shared" si="267"/>
        <v>468413.02766251727</v>
      </c>
      <c r="M2133" cm="1">
        <f t="array" ref="M2133">SUM(COUNTIF(E2133:E5709,{"Petrol","Diesel","CNG","LPG","Electric"}))</f>
        <v>1446</v>
      </c>
      <c r="N2133">
        <f t="shared" si="268"/>
        <v>1446</v>
      </c>
      <c r="O2133" cm="1">
        <f t="array" ref="O2133">SUM(COUNTIF(F2133:F5709,{"Individual","Dealer","Trustmark Dealer"}))</f>
        <v>1446</v>
      </c>
      <c r="P2133">
        <f t="shared" si="269"/>
        <v>989</v>
      </c>
      <c r="Q2133">
        <f t="shared" si="270"/>
        <v>0.60373443983402486</v>
      </c>
      <c r="R2133" s="16">
        <f t="shared" si="271"/>
        <v>1247518.6797605632</v>
      </c>
    </row>
    <row r="2134" spans="1:18" x14ac:dyDescent="0.3">
      <c r="A2134" t="s">
        <v>1227</v>
      </c>
      <c r="B2134">
        <v>2000</v>
      </c>
      <c r="C2134" s="1">
        <v>22000</v>
      </c>
      <c r="D2134">
        <v>42743</v>
      </c>
      <c r="E2134" t="s">
        <v>10</v>
      </c>
      <c r="F2134" t="s">
        <v>11</v>
      </c>
      <c r="G2134" t="s">
        <v>12</v>
      </c>
      <c r="H2134" t="s">
        <v>154</v>
      </c>
      <c r="I2134">
        <f t="shared" si="264"/>
        <v>1445</v>
      </c>
      <c r="J2134">
        <f t="shared" si="265"/>
        <v>26</v>
      </c>
      <c r="K2134" t="str">
        <f t="shared" si="266"/>
        <v>budget</v>
      </c>
      <c r="L2134" s="1">
        <f t="shared" si="267"/>
        <v>468564.17854671279</v>
      </c>
      <c r="M2134" cm="1">
        <f t="array" ref="M2134">SUM(COUNTIF(E2134:E5710,{"Petrol","Diesel","CNG","LPG","Electric"}))</f>
        <v>1445</v>
      </c>
      <c r="N2134">
        <f t="shared" si="268"/>
        <v>1445</v>
      </c>
      <c r="O2134" cm="1">
        <f t="array" ref="O2134">SUM(COUNTIF(F2134:F5710,{"Individual","Dealer","Trustmark Dealer"}))</f>
        <v>1445</v>
      </c>
      <c r="P2134">
        <f t="shared" si="269"/>
        <v>988</v>
      </c>
      <c r="Q2134">
        <f t="shared" si="270"/>
        <v>0.60415224913494814</v>
      </c>
      <c r="R2134" s="16">
        <f t="shared" si="271"/>
        <v>1247650.0241031479</v>
      </c>
    </row>
    <row r="2135" spans="1:18" x14ac:dyDescent="0.3">
      <c r="A2135" t="s">
        <v>323</v>
      </c>
      <c r="B2135">
        <v>2013</v>
      </c>
      <c r="C2135" s="1">
        <v>130000</v>
      </c>
      <c r="D2135">
        <v>93900</v>
      </c>
      <c r="E2135" t="s">
        <v>14</v>
      </c>
      <c r="F2135" t="s">
        <v>25</v>
      </c>
      <c r="G2135" t="s">
        <v>12</v>
      </c>
      <c r="H2135" t="s">
        <v>126</v>
      </c>
      <c r="I2135">
        <f t="shared" si="264"/>
        <v>1444</v>
      </c>
      <c r="J2135">
        <f t="shared" si="265"/>
        <v>13</v>
      </c>
      <c r="K2135" t="str">
        <f t="shared" si="266"/>
        <v>budget</v>
      </c>
      <c r="L2135" s="1">
        <f t="shared" si="267"/>
        <v>468873.43351800554</v>
      </c>
      <c r="M2135" cm="1">
        <f t="array" ref="M2135">SUM(COUNTIF(E2135:E5711,{"Petrol","Diesel","CNG","LPG","Electric"}))</f>
        <v>1444</v>
      </c>
      <c r="N2135">
        <f t="shared" si="268"/>
        <v>1444</v>
      </c>
      <c r="O2135" cm="1">
        <f t="array" ref="O2135">SUM(COUNTIF(F2135:F5711,{"Individual","Dealer","Trustmark Dealer"}))</f>
        <v>1444</v>
      </c>
      <c r="P2135">
        <f t="shared" si="269"/>
        <v>987</v>
      </c>
      <c r="Q2135">
        <f t="shared" si="270"/>
        <v>0.60457063711911352</v>
      </c>
      <c r="R2135" s="16">
        <f t="shared" si="271"/>
        <v>1248121.5512902709</v>
      </c>
    </row>
    <row r="2136" spans="1:18" x14ac:dyDescent="0.3">
      <c r="A2136" t="s">
        <v>1228</v>
      </c>
      <c r="B2136">
        <v>2004</v>
      </c>
      <c r="C2136" s="1">
        <v>79000</v>
      </c>
      <c r="D2136">
        <v>80000</v>
      </c>
      <c r="E2136" t="s">
        <v>10</v>
      </c>
      <c r="F2136" t="s">
        <v>25</v>
      </c>
      <c r="G2136" t="s">
        <v>12</v>
      </c>
      <c r="H2136" t="s">
        <v>121</v>
      </c>
      <c r="I2136">
        <f t="shared" si="264"/>
        <v>1443</v>
      </c>
      <c r="J2136">
        <f t="shared" si="265"/>
        <v>22</v>
      </c>
      <c r="K2136" t="str">
        <f t="shared" si="266"/>
        <v>budget</v>
      </c>
      <c r="L2136" s="1">
        <f t="shared" si="267"/>
        <v>469108.27304227307</v>
      </c>
      <c r="M2136" cm="1">
        <f t="array" ref="M2136">SUM(COUNTIF(E2136:E5712,{"Petrol","Diesel","CNG","LPG","Electric"}))</f>
        <v>1443</v>
      </c>
      <c r="N2136">
        <f t="shared" si="268"/>
        <v>1443</v>
      </c>
      <c r="O2136" cm="1">
        <f t="array" ref="O2136">SUM(COUNTIF(F2136:F5712,{"Individual","Dealer","Trustmark Dealer"}))</f>
        <v>1443</v>
      </c>
      <c r="P2136">
        <f t="shared" si="269"/>
        <v>986</v>
      </c>
      <c r="Q2136">
        <f t="shared" si="270"/>
        <v>0.60498960498960497</v>
      </c>
      <c r="R2136" s="16">
        <f t="shared" si="271"/>
        <v>1248744.4079186898</v>
      </c>
    </row>
    <row r="2137" spans="1:18" x14ac:dyDescent="0.3">
      <c r="A2137" t="s">
        <v>323</v>
      </c>
      <c r="B2137">
        <v>2012</v>
      </c>
      <c r="C2137" s="1">
        <v>120000</v>
      </c>
      <c r="D2137">
        <v>110000</v>
      </c>
      <c r="E2137" t="s">
        <v>14</v>
      </c>
      <c r="F2137" t="s">
        <v>25</v>
      </c>
      <c r="G2137" t="s">
        <v>12</v>
      </c>
      <c r="H2137" t="s">
        <v>121</v>
      </c>
      <c r="I2137">
        <f t="shared" si="264"/>
        <v>1442</v>
      </c>
      <c r="J2137">
        <f t="shared" si="265"/>
        <v>14</v>
      </c>
      <c r="K2137" t="str">
        <f t="shared" si="266"/>
        <v>budget</v>
      </c>
      <c r="L2137" s="1">
        <f t="shared" si="267"/>
        <v>469378.80582524271</v>
      </c>
      <c r="M2137" cm="1">
        <f t="array" ref="M2137">SUM(COUNTIF(E2137:E5713,{"Petrol","Diesel","CNG","LPG","Electric"}))</f>
        <v>1442</v>
      </c>
      <c r="N2137">
        <f t="shared" si="268"/>
        <v>1442</v>
      </c>
      <c r="O2137" cm="1">
        <f t="array" ref="O2137">SUM(COUNTIF(F2137:F5713,{"Individual","Dealer","Trustmark Dealer"}))</f>
        <v>1442</v>
      </c>
      <c r="P2137">
        <f t="shared" si="269"/>
        <v>985</v>
      </c>
      <c r="Q2137">
        <f t="shared" si="270"/>
        <v>0.60471567267683768</v>
      </c>
      <c r="R2137" s="16">
        <f t="shared" si="271"/>
        <v>1249132.2680227894</v>
      </c>
    </row>
    <row r="2138" spans="1:18" x14ac:dyDescent="0.3">
      <c r="A2138" t="s">
        <v>209</v>
      </c>
      <c r="B2138">
        <v>2011</v>
      </c>
      <c r="C2138" s="1">
        <v>1700000</v>
      </c>
      <c r="D2138">
        <v>100000</v>
      </c>
      <c r="E2138" t="s">
        <v>14</v>
      </c>
      <c r="F2138" t="s">
        <v>25</v>
      </c>
      <c r="G2138" t="s">
        <v>19</v>
      </c>
      <c r="H2138" t="s">
        <v>126</v>
      </c>
      <c r="I2138">
        <f t="shared" si="264"/>
        <v>1441</v>
      </c>
      <c r="J2138">
        <f t="shared" si="265"/>
        <v>15</v>
      </c>
      <c r="K2138" t="str">
        <f t="shared" si="266"/>
        <v>premimum</v>
      </c>
      <c r="L2138" s="1">
        <f t="shared" si="267"/>
        <v>469621.26162387233</v>
      </c>
      <c r="M2138" cm="1">
        <f t="array" ref="M2138">SUM(COUNTIF(E2138:E5714,{"Petrol","Diesel","CNG","LPG","Electric"}))</f>
        <v>1441</v>
      </c>
      <c r="N2138">
        <f t="shared" si="268"/>
        <v>1441</v>
      </c>
      <c r="O2138" cm="1">
        <f t="array" ref="O2138">SUM(COUNTIF(F2138:F5714,{"Individual","Dealer","Trustmark Dealer"}))</f>
        <v>1441</v>
      </c>
      <c r="P2138">
        <f t="shared" si="269"/>
        <v>984</v>
      </c>
      <c r="Q2138">
        <f t="shared" si="270"/>
        <v>0.60444136016655103</v>
      </c>
      <c r="R2138" s="16">
        <f t="shared" si="271"/>
        <v>1249770.2602006791</v>
      </c>
    </row>
    <row r="2139" spans="1:18" x14ac:dyDescent="0.3">
      <c r="A2139" t="s">
        <v>1229</v>
      </c>
      <c r="B2139">
        <v>2012</v>
      </c>
      <c r="C2139" s="1">
        <v>300000</v>
      </c>
      <c r="D2139">
        <v>25000</v>
      </c>
      <c r="E2139" t="s">
        <v>14</v>
      </c>
      <c r="F2139" t="s">
        <v>25</v>
      </c>
      <c r="G2139" t="s">
        <v>12</v>
      </c>
      <c r="H2139" t="s">
        <v>121</v>
      </c>
      <c r="I2139">
        <f t="shared" si="264"/>
        <v>1440</v>
      </c>
      <c r="J2139">
        <f t="shared" si="265"/>
        <v>14</v>
      </c>
      <c r="K2139" t="str">
        <f t="shared" si="266"/>
        <v>budget</v>
      </c>
      <c r="L2139" s="1">
        <f t="shared" si="267"/>
        <v>468766.83194444445</v>
      </c>
      <c r="M2139" cm="1">
        <f t="array" ref="M2139">SUM(COUNTIF(E2139:E5715,{"Petrol","Diesel","CNG","LPG","Electric"}))</f>
        <v>1440</v>
      </c>
      <c r="N2139">
        <f t="shared" si="268"/>
        <v>1440</v>
      </c>
      <c r="O2139" cm="1">
        <f t="array" ref="O2139">SUM(COUNTIF(F2139:F5715,{"Individual","Dealer","Trustmark Dealer"}))</f>
        <v>1440</v>
      </c>
      <c r="P2139">
        <f t="shared" si="269"/>
        <v>983</v>
      </c>
      <c r="Q2139">
        <f t="shared" si="270"/>
        <v>0.60486111111111107</v>
      </c>
      <c r="R2139" s="16">
        <f t="shared" si="271"/>
        <v>1248280.5919801262</v>
      </c>
    </row>
    <row r="2140" spans="1:18" x14ac:dyDescent="0.3">
      <c r="A2140" t="s">
        <v>918</v>
      </c>
      <c r="B2140">
        <v>2009</v>
      </c>
      <c r="C2140" s="1">
        <v>145000</v>
      </c>
      <c r="D2140">
        <v>25000</v>
      </c>
      <c r="E2140" t="s">
        <v>10</v>
      </c>
      <c r="F2140" t="s">
        <v>25</v>
      </c>
      <c r="G2140" t="s">
        <v>12</v>
      </c>
      <c r="H2140" t="s">
        <v>121</v>
      </c>
      <c r="I2140">
        <f t="shared" si="264"/>
        <v>1439</v>
      </c>
      <c r="J2140">
        <f t="shared" si="265"/>
        <v>17</v>
      </c>
      <c r="K2140" t="str">
        <f t="shared" si="266"/>
        <v>budget</v>
      </c>
      <c r="L2140" s="1">
        <f t="shared" si="267"/>
        <v>468884.11257817928</v>
      </c>
      <c r="M2140" cm="1">
        <f t="array" ref="M2140">SUM(COUNTIF(E2140:E5716,{"Petrol","Diesel","CNG","LPG","Electric"}))</f>
        <v>1439</v>
      </c>
      <c r="N2140">
        <f t="shared" si="268"/>
        <v>1439</v>
      </c>
      <c r="O2140" cm="1">
        <f t="array" ref="O2140">SUM(COUNTIF(F2140:F5716,{"Individual","Dealer","Trustmark Dealer"}))</f>
        <v>1439</v>
      </c>
      <c r="P2140">
        <f t="shared" si="269"/>
        <v>982</v>
      </c>
      <c r="Q2140">
        <f t="shared" si="270"/>
        <v>0.60458651841556632</v>
      </c>
      <c r="R2140" s="16">
        <f t="shared" si="271"/>
        <v>1248676.241794066</v>
      </c>
    </row>
    <row r="2141" spans="1:18" x14ac:dyDescent="0.3">
      <c r="A2141" t="s">
        <v>726</v>
      </c>
      <c r="B2141">
        <v>2019</v>
      </c>
      <c r="C2141" s="1">
        <v>3200000</v>
      </c>
      <c r="D2141">
        <v>20000</v>
      </c>
      <c r="E2141" t="s">
        <v>14</v>
      </c>
      <c r="F2141" t="s">
        <v>25</v>
      </c>
      <c r="G2141" t="s">
        <v>19</v>
      </c>
      <c r="H2141" t="s">
        <v>121</v>
      </c>
      <c r="I2141">
        <f t="shared" si="264"/>
        <v>1438</v>
      </c>
      <c r="J2141">
        <f t="shared" si="265"/>
        <v>7</v>
      </c>
      <c r="K2141" t="str">
        <f t="shared" si="266"/>
        <v>premimum</v>
      </c>
      <c r="L2141" s="1">
        <f t="shared" si="267"/>
        <v>469109.34492350486</v>
      </c>
      <c r="M2141" cm="1">
        <f t="array" ref="M2141">SUM(COUNTIF(E2141:E5717,{"Petrol","Diesel","CNG","LPG","Electric"}))</f>
        <v>1438</v>
      </c>
      <c r="N2141">
        <f t="shared" si="268"/>
        <v>1438</v>
      </c>
      <c r="O2141" cm="1">
        <f t="array" ref="O2141">SUM(COUNTIF(F2141:F5717,{"Individual","Dealer","Trustmark Dealer"}))</f>
        <v>1438</v>
      </c>
      <c r="P2141">
        <f t="shared" si="269"/>
        <v>981</v>
      </c>
      <c r="Q2141">
        <f t="shared" si="270"/>
        <v>0.60431154381084839</v>
      </c>
      <c r="R2141" s="16">
        <f t="shared" si="271"/>
        <v>1248966.6067116307</v>
      </c>
    </row>
    <row r="2142" spans="1:18" x14ac:dyDescent="0.3">
      <c r="A2142" t="s">
        <v>363</v>
      </c>
      <c r="B2142">
        <v>2013</v>
      </c>
      <c r="C2142" s="1">
        <v>240000</v>
      </c>
      <c r="D2142">
        <v>10000</v>
      </c>
      <c r="E2142" t="s">
        <v>10</v>
      </c>
      <c r="F2142" t="s">
        <v>25</v>
      </c>
      <c r="G2142" t="s">
        <v>12</v>
      </c>
      <c r="H2142" t="s">
        <v>121</v>
      </c>
      <c r="I2142">
        <f t="shared" si="264"/>
        <v>1437</v>
      </c>
      <c r="J2142">
        <f t="shared" si="265"/>
        <v>13</v>
      </c>
      <c r="K2142" t="str">
        <f t="shared" si="266"/>
        <v>budget</v>
      </c>
      <c r="L2142" s="1">
        <f t="shared" si="267"/>
        <v>467208.93389004871</v>
      </c>
      <c r="M2142" cm="1">
        <f t="array" ref="M2142">SUM(COUNTIF(E2142:E5718,{"Petrol","Diesel","CNG","LPG","Electric"}))</f>
        <v>1437</v>
      </c>
      <c r="N2142">
        <f t="shared" si="268"/>
        <v>1437</v>
      </c>
      <c r="O2142" cm="1">
        <f t="array" ref="O2142">SUM(COUNTIF(F2142:F5718,{"Individual","Dealer","Trustmark Dealer"}))</f>
        <v>1437</v>
      </c>
      <c r="P2142">
        <f t="shared" si="269"/>
        <v>981</v>
      </c>
      <c r="Q2142">
        <f t="shared" si="270"/>
        <v>0.60403618649965207</v>
      </c>
      <c r="R2142" s="16">
        <f t="shared" si="271"/>
        <v>1245444.4069304732</v>
      </c>
    </row>
    <row r="2143" spans="1:18" x14ac:dyDescent="0.3">
      <c r="A2143" t="s">
        <v>876</v>
      </c>
      <c r="B2143">
        <v>2018</v>
      </c>
      <c r="C2143" s="1">
        <v>700000</v>
      </c>
      <c r="D2143">
        <v>30000</v>
      </c>
      <c r="E2143" t="s">
        <v>14</v>
      </c>
      <c r="F2143" t="s">
        <v>25</v>
      </c>
      <c r="G2143" t="s">
        <v>12</v>
      </c>
      <c r="H2143" t="s">
        <v>121</v>
      </c>
      <c r="I2143">
        <f t="shared" si="264"/>
        <v>1436</v>
      </c>
      <c r="J2143">
        <f t="shared" si="265"/>
        <v>8</v>
      </c>
      <c r="K2143" t="str">
        <f t="shared" si="266"/>
        <v>medium</v>
      </c>
      <c r="L2143" s="1">
        <f t="shared" si="267"/>
        <v>467367.1573816156</v>
      </c>
      <c r="M2143" cm="1">
        <f t="array" ref="M2143">SUM(COUNTIF(E2143:E5719,{"Petrol","Diesel","CNG","LPG","Electric"}))</f>
        <v>1436</v>
      </c>
      <c r="N2143">
        <f t="shared" si="268"/>
        <v>1436</v>
      </c>
      <c r="O2143" cm="1">
        <f t="array" ref="O2143">SUM(COUNTIF(F2143:F5719,{"Individual","Dealer","Trustmark Dealer"}))</f>
        <v>1436</v>
      </c>
      <c r="P2143">
        <f t="shared" si="269"/>
        <v>980</v>
      </c>
      <c r="Q2143">
        <f t="shared" si="270"/>
        <v>0.60376044568245124</v>
      </c>
      <c r="R2143" s="16">
        <f t="shared" si="271"/>
        <v>1245593.4256352161</v>
      </c>
    </row>
    <row r="2144" spans="1:18" x14ac:dyDescent="0.3">
      <c r="A2144" t="s">
        <v>1011</v>
      </c>
      <c r="B2144">
        <v>2010</v>
      </c>
      <c r="C2144" s="1">
        <v>145000</v>
      </c>
      <c r="D2144">
        <v>110000</v>
      </c>
      <c r="E2144" t="s">
        <v>10</v>
      </c>
      <c r="F2144" t="s">
        <v>25</v>
      </c>
      <c r="G2144" t="s">
        <v>12</v>
      </c>
      <c r="H2144" t="s">
        <v>126</v>
      </c>
      <c r="I2144">
        <f t="shared" si="264"/>
        <v>1435</v>
      </c>
      <c r="J2144">
        <f t="shared" si="265"/>
        <v>16</v>
      </c>
      <c r="K2144" t="str">
        <f t="shared" si="266"/>
        <v>budget</v>
      </c>
      <c r="L2144" s="1">
        <f t="shared" si="267"/>
        <v>467205.04390243901</v>
      </c>
      <c r="M2144" cm="1">
        <f t="array" ref="M2144">SUM(COUNTIF(E2144:E5720,{"Petrol","Diesel","CNG","LPG","Electric"}))</f>
        <v>1435</v>
      </c>
      <c r="N2144">
        <f t="shared" si="268"/>
        <v>1435</v>
      </c>
      <c r="O2144" cm="1">
        <f t="array" ref="O2144">SUM(COUNTIF(F2144:F5720,{"Individual","Dealer","Trustmark Dealer"}))</f>
        <v>1435</v>
      </c>
      <c r="P2144">
        <f t="shared" si="269"/>
        <v>980</v>
      </c>
      <c r="Q2144">
        <f t="shared" si="270"/>
        <v>0.60348432055749124</v>
      </c>
      <c r="R2144" s="16">
        <f t="shared" si="271"/>
        <v>1245444.6434459903</v>
      </c>
    </row>
    <row r="2145" spans="1:18" x14ac:dyDescent="0.3">
      <c r="A2145" t="s">
        <v>1230</v>
      </c>
      <c r="B2145">
        <v>2014</v>
      </c>
      <c r="C2145" s="1">
        <v>535000</v>
      </c>
      <c r="D2145">
        <v>80000</v>
      </c>
      <c r="E2145" t="s">
        <v>14</v>
      </c>
      <c r="F2145" t="s">
        <v>25</v>
      </c>
      <c r="G2145" t="s">
        <v>12</v>
      </c>
      <c r="H2145" t="s">
        <v>126</v>
      </c>
      <c r="I2145">
        <f t="shared" si="264"/>
        <v>1434</v>
      </c>
      <c r="J2145">
        <f t="shared" si="265"/>
        <v>12</v>
      </c>
      <c r="K2145" t="str">
        <f t="shared" si="266"/>
        <v>medium</v>
      </c>
      <c r="L2145" s="1">
        <f t="shared" si="267"/>
        <v>467429.73361227335</v>
      </c>
      <c r="M2145" cm="1">
        <f t="array" ref="M2145">SUM(COUNTIF(E2145:E5721,{"Petrol","Diesel","CNG","LPG","Electric"}))</f>
        <v>1434</v>
      </c>
      <c r="N2145">
        <f t="shared" si="268"/>
        <v>1434</v>
      </c>
      <c r="O2145" cm="1">
        <f t="array" ref="O2145">SUM(COUNTIF(F2145:F5721,{"Individual","Dealer","Trustmark Dealer"}))</f>
        <v>1434</v>
      </c>
      <c r="P2145">
        <f t="shared" si="269"/>
        <v>979</v>
      </c>
      <c r="Q2145">
        <f t="shared" si="270"/>
        <v>0.603905160390516</v>
      </c>
      <c r="R2145" s="16">
        <f t="shared" si="271"/>
        <v>1245736.5377690382</v>
      </c>
    </row>
    <row r="2146" spans="1:18" x14ac:dyDescent="0.3">
      <c r="A2146" t="s">
        <v>1231</v>
      </c>
      <c r="B2146">
        <v>2016</v>
      </c>
      <c r="C2146" s="1">
        <v>420000</v>
      </c>
      <c r="D2146">
        <v>21000</v>
      </c>
      <c r="E2146" t="s">
        <v>10</v>
      </c>
      <c r="F2146" t="s">
        <v>25</v>
      </c>
      <c r="G2146" t="s">
        <v>12</v>
      </c>
      <c r="H2146" t="s">
        <v>121</v>
      </c>
      <c r="I2146">
        <f t="shared" si="264"/>
        <v>1433</v>
      </c>
      <c r="J2146">
        <f t="shared" si="265"/>
        <v>10</v>
      </c>
      <c r="K2146" t="str">
        <f t="shared" si="266"/>
        <v>budget</v>
      </c>
      <c r="L2146" s="1">
        <f t="shared" si="267"/>
        <v>467382.58060013957</v>
      </c>
      <c r="M2146" cm="1">
        <f t="array" ref="M2146">SUM(COUNTIF(E2146:E5722,{"Petrol","Diesel","CNG","LPG","Electric"}))</f>
        <v>1433</v>
      </c>
      <c r="N2146">
        <f t="shared" si="268"/>
        <v>1433</v>
      </c>
      <c r="O2146" cm="1">
        <f t="array" ref="O2146">SUM(COUNTIF(F2146:F5722,{"Individual","Dealer","Trustmark Dealer"}))</f>
        <v>1433</v>
      </c>
      <c r="P2146">
        <f t="shared" si="269"/>
        <v>978</v>
      </c>
      <c r="Q2146">
        <f t="shared" si="270"/>
        <v>0.60432658757850666</v>
      </c>
      <c r="R2146" s="16">
        <f t="shared" si="271"/>
        <v>1245810.92961182</v>
      </c>
    </row>
    <row r="2147" spans="1:18" x14ac:dyDescent="0.3">
      <c r="A2147" t="s">
        <v>275</v>
      </c>
      <c r="B2147">
        <v>2016</v>
      </c>
      <c r="C2147" s="1">
        <v>350000</v>
      </c>
      <c r="D2147">
        <v>20000</v>
      </c>
      <c r="E2147" t="s">
        <v>10</v>
      </c>
      <c r="F2147" t="s">
        <v>25</v>
      </c>
      <c r="G2147" t="s">
        <v>12</v>
      </c>
      <c r="H2147" t="s">
        <v>121</v>
      </c>
      <c r="I2147">
        <f t="shared" si="264"/>
        <v>1432</v>
      </c>
      <c r="J2147">
        <f t="shared" si="265"/>
        <v>10</v>
      </c>
      <c r="K2147" t="str">
        <f t="shared" si="266"/>
        <v>budget</v>
      </c>
      <c r="L2147" s="1">
        <f t="shared" si="267"/>
        <v>467415.6689944134</v>
      </c>
      <c r="M2147" cm="1">
        <f t="array" ref="M2147">SUM(COUNTIF(E2147:E5723,{"Petrol","Diesel","CNG","LPG","Electric"}))</f>
        <v>1432</v>
      </c>
      <c r="N2147">
        <f t="shared" si="268"/>
        <v>1432</v>
      </c>
      <c r="O2147" cm="1">
        <f t="array" ref="O2147">SUM(COUNTIF(F2147:F5723,{"Individual","Dealer","Trustmark Dealer"}))</f>
        <v>1432</v>
      </c>
      <c r="P2147">
        <f t="shared" si="269"/>
        <v>978</v>
      </c>
      <c r="Q2147">
        <f t="shared" si="270"/>
        <v>0.60405027932960897</v>
      </c>
      <c r="R2147" s="16">
        <f t="shared" si="271"/>
        <v>1245690.7875814838</v>
      </c>
    </row>
    <row r="2148" spans="1:18" x14ac:dyDescent="0.3">
      <c r="A2148" t="s">
        <v>267</v>
      </c>
      <c r="B2148">
        <v>2015</v>
      </c>
      <c r="C2148" s="1">
        <v>550000</v>
      </c>
      <c r="D2148">
        <v>32000</v>
      </c>
      <c r="E2148" t="s">
        <v>14</v>
      </c>
      <c r="F2148" t="s">
        <v>25</v>
      </c>
      <c r="G2148" t="s">
        <v>12</v>
      </c>
      <c r="H2148" t="s">
        <v>121</v>
      </c>
      <c r="I2148">
        <f t="shared" si="264"/>
        <v>1431</v>
      </c>
      <c r="J2148">
        <f t="shared" si="265"/>
        <v>11</v>
      </c>
      <c r="K2148" t="str">
        <f t="shared" si="266"/>
        <v>medium</v>
      </c>
      <c r="L2148" s="1">
        <f t="shared" si="267"/>
        <v>467497.72047519218</v>
      </c>
      <c r="M2148" cm="1">
        <f t="array" ref="M2148">SUM(COUNTIF(E2148:E5724,{"Petrol","Diesel","CNG","LPG","Electric"}))</f>
        <v>1431</v>
      </c>
      <c r="N2148">
        <f t="shared" si="268"/>
        <v>1431</v>
      </c>
      <c r="O2148" cm="1">
        <f t="array" ref="O2148">SUM(COUNTIF(F2148:F5724,{"Individual","Dealer","Trustmark Dealer"}))</f>
        <v>1431</v>
      </c>
      <c r="P2148">
        <f t="shared" si="269"/>
        <v>978</v>
      </c>
      <c r="Q2148">
        <f t="shared" si="270"/>
        <v>0.60377358490566035</v>
      </c>
      <c r="R2148" s="16">
        <f t="shared" si="271"/>
        <v>1245675.5473796281</v>
      </c>
    </row>
    <row r="2149" spans="1:18" x14ac:dyDescent="0.3">
      <c r="A2149" t="s">
        <v>1232</v>
      </c>
      <c r="B2149">
        <v>2007</v>
      </c>
      <c r="C2149" s="1">
        <v>750000</v>
      </c>
      <c r="D2149">
        <v>180000</v>
      </c>
      <c r="E2149" t="s">
        <v>14</v>
      </c>
      <c r="F2149" t="s">
        <v>25</v>
      </c>
      <c r="G2149" t="s">
        <v>12</v>
      </c>
      <c r="H2149" t="s">
        <v>121</v>
      </c>
      <c r="I2149">
        <f t="shared" si="264"/>
        <v>1430</v>
      </c>
      <c r="J2149">
        <f t="shared" si="265"/>
        <v>19</v>
      </c>
      <c r="K2149" t="str">
        <f t="shared" si="266"/>
        <v>medium</v>
      </c>
      <c r="L2149" s="1">
        <f t="shared" si="267"/>
        <v>467440.02657342656</v>
      </c>
      <c r="M2149" cm="1">
        <f t="array" ref="M2149">SUM(COUNTIF(E2149:E5725,{"Petrol","Diesel","CNG","LPG","Electric"}))</f>
        <v>1430</v>
      </c>
      <c r="N2149">
        <f t="shared" si="268"/>
        <v>1430</v>
      </c>
      <c r="O2149" cm="1">
        <f t="array" ref="O2149">SUM(COUNTIF(F2149:F5725,{"Individual","Dealer","Trustmark Dealer"}))</f>
        <v>1430</v>
      </c>
      <c r="P2149">
        <f t="shared" si="269"/>
        <v>977</v>
      </c>
      <c r="Q2149">
        <f t="shared" si="270"/>
        <v>0.60349650349650352</v>
      </c>
      <c r="R2149" s="16">
        <f t="shared" si="271"/>
        <v>1245729.7883183195</v>
      </c>
    </row>
    <row r="2150" spans="1:18" x14ac:dyDescent="0.3">
      <c r="A2150" t="s">
        <v>1233</v>
      </c>
      <c r="B2150">
        <v>2012</v>
      </c>
      <c r="C2150" s="1">
        <v>198000</v>
      </c>
      <c r="D2150">
        <v>70000</v>
      </c>
      <c r="E2150" t="s">
        <v>14</v>
      </c>
      <c r="F2150" t="s">
        <v>25</v>
      </c>
      <c r="G2150" t="s">
        <v>12</v>
      </c>
      <c r="H2150" t="s">
        <v>126</v>
      </c>
      <c r="I2150">
        <f t="shared" si="264"/>
        <v>1429</v>
      </c>
      <c r="J2150">
        <f t="shared" si="265"/>
        <v>14</v>
      </c>
      <c r="K2150" t="str">
        <f t="shared" si="266"/>
        <v>budget</v>
      </c>
      <c r="L2150" s="1">
        <f t="shared" si="267"/>
        <v>467242.29391182645</v>
      </c>
      <c r="M2150" cm="1">
        <f t="array" ref="M2150">SUM(COUNTIF(E2150:E5726,{"Petrol","Diesel","CNG","LPG","Electric"}))</f>
        <v>1429</v>
      </c>
      <c r="N2150">
        <f t="shared" si="268"/>
        <v>1429</v>
      </c>
      <c r="O2150" cm="1">
        <f t="array" ref="O2150">SUM(COUNTIF(F2150:F5726,{"Individual","Dealer","Trustmark Dealer"}))</f>
        <v>1429</v>
      </c>
      <c r="P2150">
        <f t="shared" si="269"/>
        <v>976</v>
      </c>
      <c r="Q2150">
        <f t="shared" si="270"/>
        <v>0.60321903428971313</v>
      </c>
      <c r="R2150" s="16">
        <f t="shared" si="271"/>
        <v>1245512.4375204316</v>
      </c>
    </row>
    <row r="2151" spans="1:18" x14ac:dyDescent="0.3">
      <c r="A2151" t="s">
        <v>1234</v>
      </c>
      <c r="B2151">
        <v>2013</v>
      </c>
      <c r="C2151" s="1">
        <v>420000</v>
      </c>
      <c r="D2151">
        <v>50000</v>
      </c>
      <c r="E2151" t="s">
        <v>14</v>
      </c>
      <c r="F2151" t="s">
        <v>25</v>
      </c>
      <c r="G2151" t="s">
        <v>12</v>
      </c>
      <c r="H2151" t="s">
        <v>121</v>
      </c>
      <c r="I2151">
        <f t="shared" si="264"/>
        <v>1428</v>
      </c>
      <c r="J2151">
        <f t="shared" si="265"/>
        <v>13</v>
      </c>
      <c r="K2151" t="str">
        <f t="shared" si="266"/>
        <v>budget</v>
      </c>
      <c r="L2151" s="1">
        <f t="shared" si="267"/>
        <v>467430.83893557423</v>
      </c>
      <c r="M2151" cm="1">
        <f t="array" ref="M2151">SUM(COUNTIF(E2151:E5727,{"Petrol","Diesel","CNG","LPG","Electric"}))</f>
        <v>1428</v>
      </c>
      <c r="N2151">
        <f t="shared" si="268"/>
        <v>1428</v>
      </c>
      <c r="O2151" cm="1">
        <f t="array" ref="O2151">SUM(COUNTIF(F2151:F5727,{"Individual","Dealer","Trustmark Dealer"}))</f>
        <v>1428</v>
      </c>
      <c r="P2151">
        <f t="shared" si="269"/>
        <v>975</v>
      </c>
      <c r="Q2151">
        <f t="shared" si="270"/>
        <v>0.60364145658263302</v>
      </c>
      <c r="R2151" s="16">
        <f t="shared" si="271"/>
        <v>1246045.5156999642</v>
      </c>
    </row>
    <row r="2152" spans="1:18" x14ac:dyDescent="0.3">
      <c r="A2152" t="s">
        <v>1235</v>
      </c>
      <c r="B2152">
        <v>2004</v>
      </c>
      <c r="C2152" s="1">
        <v>195000</v>
      </c>
      <c r="D2152">
        <v>120000</v>
      </c>
      <c r="E2152" t="s">
        <v>14</v>
      </c>
      <c r="F2152" t="s">
        <v>25</v>
      </c>
      <c r="G2152" t="s">
        <v>12</v>
      </c>
      <c r="H2152" t="s">
        <v>121</v>
      </c>
      <c r="I2152">
        <f t="shared" si="264"/>
        <v>1427</v>
      </c>
      <c r="J2152">
        <f t="shared" si="265"/>
        <v>22</v>
      </c>
      <c r="K2152" t="str">
        <f t="shared" si="266"/>
        <v>budget</v>
      </c>
      <c r="L2152" s="1">
        <f t="shared" si="267"/>
        <v>467464.07708479324</v>
      </c>
      <c r="M2152" cm="1">
        <f t="array" ref="M2152">SUM(COUNTIF(E2152:E5728,{"Petrol","Diesel","CNG","LPG","Electric"}))</f>
        <v>1427</v>
      </c>
      <c r="N2152">
        <f t="shared" si="268"/>
        <v>1427</v>
      </c>
      <c r="O2152" cm="1">
        <f t="array" ref="O2152">SUM(COUNTIF(F2152:F5728,{"Individual","Dealer","Trustmark Dealer"}))</f>
        <v>1427</v>
      </c>
      <c r="P2152">
        <f t="shared" si="269"/>
        <v>974</v>
      </c>
      <c r="Q2152">
        <f t="shared" si="270"/>
        <v>0.60336370007007711</v>
      </c>
      <c r="R2152" s="16">
        <f t="shared" si="271"/>
        <v>1246277.5940925202</v>
      </c>
    </row>
    <row r="2153" spans="1:18" x14ac:dyDescent="0.3">
      <c r="A2153" t="s">
        <v>1236</v>
      </c>
      <c r="B2153">
        <v>2012</v>
      </c>
      <c r="C2153" s="1">
        <v>150000</v>
      </c>
      <c r="D2153">
        <v>55766</v>
      </c>
      <c r="E2153" t="s">
        <v>10</v>
      </c>
      <c r="F2153" t="s">
        <v>25</v>
      </c>
      <c r="G2153" t="s">
        <v>12</v>
      </c>
      <c r="H2153" t="s">
        <v>126</v>
      </c>
      <c r="I2153">
        <f t="shared" si="264"/>
        <v>1426</v>
      </c>
      <c r="J2153">
        <f t="shared" si="265"/>
        <v>14</v>
      </c>
      <c r="K2153" t="str">
        <f t="shared" si="266"/>
        <v>budget</v>
      </c>
      <c r="L2153" s="1">
        <f t="shared" si="267"/>
        <v>467655.14586255257</v>
      </c>
      <c r="M2153" cm="1">
        <f t="array" ref="M2153">SUM(COUNTIF(E2153:E5729,{"Petrol","Diesel","CNG","LPG","Electric"}))</f>
        <v>1426</v>
      </c>
      <c r="N2153">
        <f t="shared" si="268"/>
        <v>1426</v>
      </c>
      <c r="O2153" cm="1">
        <f t="array" ref="O2153">SUM(COUNTIF(F2153:F5729,{"Individual","Dealer","Trustmark Dealer"}))</f>
        <v>1426</v>
      </c>
      <c r="P2153">
        <f t="shared" si="269"/>
        <v>973</v>
      </c>
      <c r="Q2153">
        <f t="shared" si="270"/>
        <v>0.60308555399719499</v>
      </c>
      <c r="R2153" s="16">
        <f t="shared" si="271"/>
        <v>1246817.2634220272</v>
      </c>
    </row>
    <row r="2154" spans="1:18" x14ac:dyDescent="0.3">
      <c r="A2154" t="s">
        <v>292</v>
      </c>
      <c r="B2154">
        <v>2011</v>
      </c>
      <c r="C2154" s="1">
        <v>275000</v>
      </c>
      <c r="D2154">
        <v>40000</v>
      </c>
      <c r="E2154" t="s">
        <v>10</v>
      </c>
      <c r="F2154" t="s">
        <v>25</v>
      </c>
      <c r="G2154" t="s">
        <v>12</v>
      </c>
      <c r="H2154" t="s">
        <v>126</v>
      </c>
      <c r="I2154">
        <f t="shared" si="264"/>
        <v>1425</v>
      </c>
      <c r="J2154">
        <f t="shared" si="265"/>
        <v>15</v>
      </c>
      <c r="K2154" t="str">
        <f t="shared" si="266"/>
        <v>budget</v>
      </c>
      <c r="L2154" s="1">
        <f t="shared" si="267"/>
        <v>467878.06175438594</v>
      </c>
      <c r="M2154" cm="1">
        <f t="array" ref="M2154">SUM(COUNTIF(E2154:E5730,{"Petrol","Diesel","CNG","LPG","Electric"}))</f>
        <v>1425</v>
      </c>
      <c r="N2154">
        <f t="shared" si="268"/>
        <v>1425</v>
      </c>
      <c r="O2154" cm="1">
        <f t="array" ref="O2154">SUM(COUNTIF(F2154:F5730,{"Individual","Dealer","Trustmark Dealer"}))</f>
        <v>1425</v>
      </c>
      <c r="P2154">
        <f t="shared" si="269"/>
        <v>972</v>
      </c>
      <c r="Q2154">
        <f t="shared" si="270"/>
        <v>0.60350877192982455</v>
      </c>
      <c r="R2154" s="16">
        <f t="shared" si="271"/>
        <v>1247103.1821352257</v>
      </c>
    </row>
    <row r="2155" spans="1:18" x14ac:dyDescent="0.3">
      <c r="A2155" t="s">
        <v>239</v>
      </c>
      <c r="B2155">
        <v>2001</v>
      </c>
      <c r="C2155" s="1">
        <v>65000</v>
      </c>
      <c r="D2155">
        <v>60000</v>
      </c>
      <c r="E2155" t="s">
        <v>10</v>
      </c>
      <c r="F2155" t="s">
        <v>25</v>
      </c>
      <c r="G2155" t="s">
        <v>12</v>
      </c>
      <c r="H2155" t="s">
        <v>154</v>
      </c>
      <c r="I2155">
        <f t="shared" si="264"/>
        <v>1424</v>
      </c>
      <c r="J2155">
        <f t="shared" si="265"/>
        <v>25</v>
      </c>
      <c r="K2155" t="str">
        <f t="shared" si="266"/>
        <v>budget</v>
      </c>
      <c r="L2155" s="1">
        <f t="shared" si="267"/>
        <v>468013.50983146066</v>
      </c>
      <c r="M2155" cm="1">
        <f t="array" ref="M2155">SUM(COUNTIF(E2155:E5731,{"Petrol","Diesel","CNG","LPG","Electric"}))</f>
        <v>1424</v>
      </c>
      <c r="N2155">
        <f t="shared" si="268"/>
        <v>1424</v>
      </c>
      <c r="O2155" cm="1">
        <f t="array" ref="O2155">SUM(COUNTIF(F2155:F5731,{"Individual","Dealer","Trustmark Dealer"}))</f>
        <v>1424</v>
      </c>
      <c r="P2155">
        <f t="shared" si="269"/>
        <v>971</v>
      </c>
      <c r="Q2155">
        <f t="shared" si="270"/>
        <v>0.6039325842696629</v>
      </c>
      <c r="R2155" s="16">
        <f t="shared" si="271"/>
        <v>1247201.4263950705</v>
      </c>
    </row>
    <row r="2156" spans="1:18" x14ac:dyDescent="0.3">
      <c r="A2156" t="s">
        <v>1237</v>
      </c>
      <c r="B2156">
        <v>2008</v>
      </c>
      <c r="C2156" s="1">
        <v>200000</v>
      </c>
      <c r="D2156">
        <v>50000</v>
      </c>
      <c r="E2156" t="s">
        <v>10</v>
      </c>
      <c r="F2156" t="s">
        <v>25</v>
      </c>
      <c r="G2156" t="s">
        <v>12</v>
      </c>
      <c r="H2156" t="s">
        <v>121</v>
      </c>
      <c r="I2156">
        <f t="shared" si="264"/>
        <v>1423</v>
      </c>
      <c r="J2156">
        <f t="shared" si="265"/>
        <v>18</v>
      </c>
      <c r="K2156" t="str">
        <f t="shared" si="266"/>
        <v>budget</v>
      </c>
      <c r="L2156" s="1">
        <f t="shared" si="267"/>
        <v>468296.72382290935</v>
      </c>
      <c r="M2156" cm="1">
        <f t="array" ref="M2156">SUM(COUNTIF(E2156:E5732,{"Petrol","Diesel","CNG","LPG","Electric"}))</f>
        <v>1423</v>
      </c>
      <c r="N2156">
        <f t="shared" si="268"/>
        <v>1423</v>
      </c>
      <c r="O2156" cm="1">
        <f t="array" ref="O2156">SUM(COUNTIF(F2156:F5732,{"Individual","Dealer","Trustmark Dealer"}))</f>
        <v>1423</v>
      </c>
      <c r="P2156">
        <f t="shared" si="269"/>
        <v>970</v>
      </c>
      <c r="Q2156">
        <f t="shared" si="270"/>
        <v>0.6043569922698524</v>
      </c>
      <c r="R2156" s="16">
        <f t="shared" si="271"/>
        <v>1247617.1880091748</v>
      </c>
    </row>
    <row r="2157" spans="1:18" x14ac:dyDescent="0.3">
      <c r="A2157" t="s">
        <v>286</v>
      </c>
      <c r="B2157">
        <v>2010</v>
      </c>
      <c r="C2157" s="1">
        <v>250000</v>
      </c>
      <c r="D2157">
        <v>110000</v>
      </c>
      <c r="E2157" t="s">
        <v>14</v>
      </c>
      <c r="F2157" t="s">
        <v>25</v>
      </c>
      <c r="G2157" t="s">
        <v>12</v>
      </c>
      <c r="H2157" t="s">
        <v>126</v>
      </c>
      <c r="I2157">
        <f t="shared" si="264"/>
        <v>1422</v>
      </c>
      <c r="J2157">
        <f t="shared" si="265"/>
        <v>16</v>
      </c>
      <c r="K2157" t="str">
        <f t="shared" si="266"/>
        <v>budget</v>
      </c>
      <c r="L2157" s="1">
        <f t="shared" si="267"/>
        <v>468485.3994374121</v>
      </c>
      <c r="M2157" cm="1">
        <f t="array" ref="M2157">SUM(COUNTIF(E2157:E5733,{"Petrol","Diesel","CNG","LPG","Electric"}))</f>
        <v>1422</v>
      </c>
      <c r="N2157">
        <f t="shared" si="268"/>
        <v>1422</v>
      </c>
      <c r="O2157" cm="1">
        <f t="array" ref="O2157">SUM(COUNTIF(F2157:F5733,{"Individual","Dealer","Trustmark Dealer"}))</f>
        <v>1422</v>
      </c>
      <c r="P2157">
        <f t="shared" si="269"/>
        <v>969</v>
      </c>
      <c r="Q2157">
        <f t="shared" si="270"/>
        <v>0.6040787623066104</v>
      </c>
      <c r="R2157" s="16">
        <f t="shared" si="271"/>
        <v>1247829.9715948799</v>
      </c>
    </row>
    <row r="2158" spans="1:18" x14ac:dyDescent="0.3">
      <c r="A2158" t="s">
        <v>1145</v>
      </c>
      <c r="B2158">
        <v>2013</v>
      </c>
      <c r="C2158" s="1">
        <v>182000</v>
      </c>
      <c r="D2158">
        <v>100000</v>
      </c>
      <c r="E2158" t="s">
        <v>14</v>
      </c>
      <c r="F2158" t="s">
        <v>25</v>
      </c>
      <c r="G2158" t="s">
        <v>12</v>
      </c>
      <c r="H2158" t="s">
        <v>121</v>
      </c>
      <c r="I2158">
        <f t="shared" si="264"/>
        <v>1421</v>
      </c>
      <c r="J2158">
        <f t="shared" si="265"/>
        <v>13</v>
      </c>
      <c r="K2158" t="str">
        <f t="shared" si="266"/>
        <v>budget</v>
      </c>
      <c r="L2158" s="1">
        <f t="shared" si="267"/>
        <v>468639.15411681915</v>
      </c>
      <c r="M2158" cm="1">
        <f t="array" ref="M2158">SUM(COUNTIF(E2158:E5734,{"Petrol","Diesel","CNG","LPG","Electric"}))</f>
        <v>1421</v>
      </c>
      <c r="N2158">
        <f t="shared" si="268"/>
        <v>1421</v>
      </c>
      <c r="O2158" cm="1">
        <f t="array" ref="O2158">SUM(COUNTIF(F2158:F5734,{"Individual","Dealer","Trustmark Dealer"}))</f>
        <v>1421</v>
      </c>
      <c r="P2158">
        <f t="shared" si="269"/>
        <v>968</v>
      </c>
      <c r="Q2158">
        <f t="shared" si="270"/>
        <v>0.60450387051372279</v>
      </c>
      <c r="R2158" s="16">
        <f t="shared" si="271"/>
        <v>1248295.9788187298</v>
      </c>
    </row>
    <row r="2159" spans="1:18" x14ac:dyDescent="0.3">
      <c r="A2159" t="s">
        <v>1238</v>
      </c>
      <c r="B2159">
        <v>2001</v>
      </c>
      <c r="C2159" s="1">
        <v>85000</v>
      </c>
      <c r="D2159">
        <v>86000</v>
      </c>
      <c r="E2159" t="s">
        <v>10</v>
      </c>
      <c r="F2159" t="s">
        <v>25</v>
      </c>
      <c r="G2159" t="s">
        <v>12</v>
      </c>
      <c r="H2159" t="s">
        <v>126</v>
      </c>
      <c r="I2159">
        <f t="shared" si="264"/>
        <v>1420</v>
      </c>
      <c r="J2159">
        <f t="shared" si="265"/>
        <v>25</v>
      </c>
      <c r="K2159" t="str">
        <f t="shared" si="266"/>
        <v>budget</v>
      </c>
      <c r="L2159" s="1">
        <f t="shared" si="267"/>
        <v>468841.01267605636</v>
      </c>
      <c r="M2159" cm="1">
        <f t="array" ref="M2159">SUM(COUNTIF(E2159:E5735,{"Petrol","Diesel","CNG","LPG","Electric"}))</f>
        <v>1420</v>
      </c>
      <c r="N2159">
        <f t="shared" si="268"/>
        <v>1420</v>
      </c>
      <c r="O2159" cm="1">
        <f t="array" ref="O2159">SUM(COUNTIF(F2159:F5735,{"Individual","Dealer","Trustmark Dealer"}))</f>
        <v>1420</v>
      </c>
      <c r="P2159">
        <f t="shared" si="269"/>
        <v>967</v>
      </c>
      <c r="Q2159">
        <f t="shared" si="270"/>
        <v>0.60422535211267603</v>
      </c>
      <c r="R2159" s="16">
        <f t="shared" si="271"/>
        <v>1248856.2842839581</v>
      </c>
    </row>
    <row r="2160" spans="1:18" x14ac:dyDescent="0.3">
      <c r="A2160" t="s">
        <v>459</v>
      </c>
      <c r="B2160">
        <v>2013</v>
      </c>
      <c r="C2160" s="1">
        <v>400000</v>
      </c>
      <c r="D2160">
        <v>50000</v>
      </c>
      <c r="E2160" t="s">
        <v>14</v>
      </c>
      <c r="F2160" t="s">
        <v>25</v>
      </c>
      <c r="G2160" t="s">
        <v>12</v>
      </c>
      <c r="H2160" t="s">
        <v>121</v>
      </c>
      <c r="I2160">
        <f t="shared" si="264"/>
        <v>1419</v>
      </c>
      <c r="J2160">
        <f t="shared" si="265"/>
        <v>13</v>
      </c>
      <c r="K2160" t="str">
        <f t="shared" si="266"/>
        <v>budget</v>
      </c>
      <c r="L2160" s="1">
        <f t="shared" si="267"/>
        <v>469111.51374207187</v>
      </c>
      <c r="M2160" cm="1">
        <f t="array" ref="M2160">SUM(COUNTIF(E2160:E5736,{"Petrol","Diesel","CNG","LPG","Electric"}))</f>
        <v>1419</v>
      </c>
      <c r="N2160">
        <f t="shared" si="268"/>
        <v>1419</v>
      </c>
      <c r="O2160" cm="1">
        <f t="array" ref="O2160">SUM(COUNTIF(F2160:F5736,{"Individual","Dealer","Trustmark Dealer"}))</f>
        <v>1419</v>
      </c>
      <c r="P2160">
        <f t="shared" si="269"/>
        <v>966</v>
      </c>
      <c r="Q2160">
        <f t="shared" si="270"/>
        <v>0.60465116279069764</v>
      </c>
      <c r="R2160" s="16">
        <f t="shared" si="271"/>
        <v>1249243.9550926501</v>
      </c>
    </row>
    <row r="2161" spans="1:18" x14ac:dyDescent="0.3">
      <c r="A2161" t="s">
        <v>1122</v>
      </c>
      <c r="B2161">
        <v>2017</v>
      </c>
      <c r="C2161" s="1">
        <v>650000</v>
      </c>
      <c r="D2161">
        <v>20000</v>
      </c>
      <c r="E2161" t="s">
        <v>14</v>
      </c>
      <c r="F2161" t="s">
        <v>25</v>
      </c>
      <c r="G2161" t="s">
        <v>12</v>
      </c>
      <c r="H2161" t="s">
        <v>121</v>
      </c>
      <c r="I2161">
        <f t="shared" si="264"/>
        <v>1418</v>
      </c>
      <c r="J2161">
        <f t="shared" si="265"/>
        <v>9</v>
      </c>
      <c r="K2161" t="str">
        <f t="shared" si="266"/>
        <v>medium</v>
      </c>
      <c r="L2161" s="1">
        <f t="shared" si="267"/>
        <v>469160.25246826519</v>
      </c>
      <c r="M2161" cm="1">
        <f t="array" ref="M2161">SUM(COUNTIF(E2161:E5737,{"Petrol","Diesel","CNG","LPG","Electric"}))</f>
        <v>1418</v>
      </c>
      <c r="N2161">
        <f t="shared" si="268"/>
        <v>1418</v>
      </c>
      <c r="O2161" cm="1">
        <f t="array" ref="O2161">SUM(COUNTIF(F2161:F5737,{"Individual","Dealer","Trustmark Dealer"}))</f>
        <v>1418</v>
      </c>
      <c r="P2161">
        <f t="shared" si="269"/>
        <v>965</v>
      </c>
      <c r="Q2161">
        <f t="shared" si="270"/>
        <v>0.60437235543018331</v>
      </c>
      <c r="R2161" s="16">
        <f t="shared" si="271"/>
        <v>1249507.1655043587</v>
      </c>
    </row>
    <row r="2162" spans="1:18" x14ac:dyDescent="0.3">
      <c r="A2162" t="s">
        <v>1033</v>
      </c>
      <c r="B2162">
        <v>2010</v>
      </c>
      <c r="C2162" s="1">
        <v>400000</v>
      </c>
      <c r="D2162">
        <v>50000</v>
      </c>
      <c r="E2162" t="s">
        <v>10</v>
      </c>
      <c r="F2162" t="s">
        <v>25</v>
      </c>
      <c r="G2162" t="s">
        <v>12</v>
      </c>
      <c r="H2162" t="s">
        <v>121</v>
      </c>
      <c r="I2162">
        <f t="shared" si="264"/>
        <v>1417</v>
      </c>
      <c r="J2162">
        <f t="shared" si="265"/>
        <v>16</v>
      </c>
      <c r="K2162" t="str">
        <f t="shared" si="266"/>
        <v>budget</v>
      </c>
      <c r="L2162" s="1">
        <f t="shared" si="267"/>
        <v>469032.63091037405</v>
      </c>
      <c r="M2162" cm="1">
        <f t="array" ref="M2162">SUM(COUNTIF(E2162:E5738,{"Petrol","Diesel","CNG","LPG","Electric"}))</f>
        <v>1417</v>
      </c>
      <c r="N2162">
        <f t="shared" si="268"/>
        <v>1417</v>
      </c>
      <c r="O2162" cm="1">
        <f t="array" ref="O2162">SUM(COUNTIF(F2162:F5738,{"Individual","Dealer","Trustmark Dealer"}))</f>
        <v>1417</v>
      </c>
      <c r="P2162">
        <f t="shared" si="269"/>
        <v>965</v>
      </c>
      <c r="Q2162">
        <f t="shared" si="270"/>
        <v>0.60409315455187018</v>
      </c>
      <c r="R2162" s="16">
        <f t="shared" si="271"/>
        <v>1249428.1625015589</v>
      </c>
    </row>
    <row r="2163" spans="1:18" x14ac:dyDescent="0.3">
      <c r="A2163" t="s">
        <v>1059</v>
      </c>
      <c r="B2163">
        <v>2012</v>
      </c>
      <c r="C2163" s="1">
        <v>295000</v>
      </c>
      <c r="D2163">
        <v>80000</v>
      </c>
      <c r="E2163" t="s">
        <v>14</v>
      </c>
      <c r="F2163" t="s">
        <v>25</v>
      </c>
      <c r="G2163" t="s">
        <v>12</v>
      </c>
      <c r="H2163" t="s">
        <v>126</v>
      </c>
      <c r="I2163">
        <f t="shared" si="264"/>
        <v>1416</v>
      </c>
      <c r="J2163">
        <f t="shared" si="265"/>
        <v>14</v>
      </c>
      <c r="K2163" t="str">
        <f t="shared" si="266"/>
        <v>budget</v>
      </c>
      <c r="L2163" s="1">
        <f t="shared" si="267"/>
        <v>469081.3827683616</v>
      </c>
      <c r="M2163" cm="1">
        <f t="array" ref="M2163">SUM(COUNTIF(E2163:E5739,{"Petrol","Diesel","CNG","LPG","Electric"}))</f>
        <v>1416</v>
      </c>
      <c r="N2163">
        <f t="shared" si="268"/>
        <v>1416</v>
      </c>
      <c r="O2163" cm="1">
        <f t="array" ref="O2163">SUM(COUNTIF(F2163:F5739,{"Individual","Dealer","Trustmark Dealer"}))</f>
        <v>1416</v>
      </c>
      <c r="P2163">
        <f t="shared" si="269"/>
        <v>964</v>
      </c>
      <c r="Q2163">
        <f t="shared" si="270"/>
        <v>0.60381355932203384</v>
      </c>
      <c r="R2163" s="16">
        <f t="shared" si="271"/>
        <v>1249339.012887819</v>
      </c>
    </row>
    <row r="2164" spans="1:18" x14ac:dyDescent="0.3">
      <c r="A2164" t="s">
        <v>1239</v>
      </c>
      <c r="B2164">
        <v>2006</v>
      </c>
      <c r="C2164" s="1">
        <v>60000</v>
      </c>
      <c r="D2164">
        <v>135000</v>
      </c>
      <c r="E2164" t="s">
        <v>257</v>
      </c>
      <c r="F2164" t="s">
        <v>25</v>
      </c>
      <c r="G2164" t="s">
        <v>12</v>
      </c>
      <c r="H2164" t="s">
        <v>151</v>
      </c>
      <c r="I2164">
        <f t="shared" si="264"/>
        <v>1415</v>
      </c>
      <c r="J2164">
        <f t="shared" si="265"/>
        <v>20</v>
      </c>
      <c r="K2164" t="str">
        <f t="shared" si="266"/>
        <v>budget</v>
      </c>
      <c r="L2164" s="1">
        <f t="shared" si="267"/>
        <v>469204.40848056535</v>
      </c>
      <c r="M2164" cm="1">
        <f t="array" ref="M2164">SUM(COUNTIF(E2164:E5740,{"Petrol","Diesel","CNG","LPG","Electric"}))</f>
        <v>1415</v>
      </c>
      <c r="N2164">
        <f t="shared" si="268"/>
        <v>1415</v>
      </c>
      <c r="O2164" cm="1">
        <f t="array" ref="O2164">SUM(COUNTIF(F2164:F5740,{"Individual","Dealer","Trustmark Dealer"}))</f>
        <v>1415</v>
      </c>
      <c r="P2164">
        <f t="shared" si="269"/>
        <v>963</v>
      </c>
      <c r="Q2164">
        <f t="shared" si="270"/>
        <v>0.60424028268551233</v>
      </c>
      <c r="R2164" s="16">
        <f t="shared" si="271"/>
        <v>1249747.4302064399</v>
      </c>
    </row>
    <row r="2165" spans="1:18" x14ac:dyDescent="0.3">
      <c r="A2165" t="s">
        <v>1240</v>
      </c>
      <c r="B2165">
        <v>2003</v>
      </c>
      <c r="C2165" s="1">
        <v>110000</v>
      </c>
      <c r="D2165">
        <v>120000</v>
      </c>
      <c r="E2165" t="s">
        <v>14</v>
      </c>
      <c r="F2165" t="s">
        <v>25</v>
      </c>
      <c r="G2165" t="s">
        <v>12</v>
      </c>
      <c r="H2165" t="s">
        <v>154</v>
      </c>
      <c r="I2165">
        <f t="shared" si="264"/>
        <v>1414</v>
      </c>
      <c r="J2165">
        <f t="shared" si="265"/>
        <v>23</v>
      </c>
      <c r="K2165" t="str">
        <f t="shared" si="266"/>
        <v>budget</v>
      </c>
      <c r="L2165" s="1">
        <f t="shared" si="267"/>
        <v>469493.8033946252</v>
      </c>
      <c r="M2165" cm="1">
        <f t="array" ref="M2165">SUM(COUNTIF(E2165:E5741,{"Petrol","Diesel","CNG","LPG","Electric"}))</f>
        <v>1414</v>
      </c>
      <c r="N2165">
        <f t="shared" si="268"/>
        <v>1414</v>
      </c>
      <c r="O2165" cm="1">
        <f t="array" ref="O2165">SUM(COUNTIF(F2165:F5741,{"Individual","Dealer","Trustmark Dealer"}))</f>
        <v>1414</v>
      </c>
      <c r="P2165">
        <f t="shared" si="269"/>
        <v>962</v>
      </c>
      <c r="Q2165">
        <f t="shared" si="270"/>
        <v>0.60466760961810462</v>
      </c>
      <c r="R2165" s="16">
        <f t="shared" si="271"/>
        <v>1249747.4302064399</v>
      </c>
    </row>
    <row r="2166" spans="1:18" x14ac:dyDescent="0.3">
      <c r="A2166" t="s">
        <v>1241</v>
      </c>
      <c r="B2166">
        <v>2015</v>
      </c>
      <c r="C2166" s="1">
        <v>550000</v>
      </c>
      <c r="D2166">
        <v>113600</v>
      </c>
      <c r="E2166" t="s">
        <v>14</v>
      </c>
      <c r="F2166" t="s">
        <v>25</v>
      </c>
      <c r="G2166" t="s">
        <v>12</v>
      </c>
      <c r="H2166" t="s">
        <v>121</v>
      </c>
      <c r="I2166">
        <f t="shared" si="264"/>
        <v>1413</v>
      </c>
      <c r="J2166">
        <f t="shared" si="265"/>
        <v>11</v>
      </c>
      <c r="K2166" t="str">
        <f t="shared" si="266"/>
        <v>medium</v>
      </c>
      <c r="L2166" s="1">
        <f t="shared" si="267"/>
        <v>469748.22222222225</v>
      </c>
      <c r="M2166" cm="1">
        <f t="array" ref="M2166">SUM(COUNTIF(E2166:E5742,{"Petrol","Diesel","CNG","LPG","Electric"}))</f>
        <v>1413</v>
      </c>
      <c r="N2166">
        <f t="shared" si="268"/>
        <v>1413</v>
      </c>
      <c r="O2166" cm="1">
        <f t="array" ref="O2166">SUM(COUNTIF(F2166:F5742,{"Individual","Dealer","Trustmark Dealer"}))</f>
        <v>1413</v>
      </c>
      <c r="P2166">
        <f t="shared" si="269"/>
        <v>961</v>
      </c>
      <c r="Q2166">
        <f t="shared" si="270"/>
        <v>0.60509554140127386</v>
      </c>
      <c r="R2166" s="16">
        <f t="shared" si="271"/>
        <v>1250411.4415204355</v>
      </c>
    </row>
    <row r="2167" spans="1:18" x14ac:dyDescent="0.3">
      <c r="A2167" t="s">
        <v>161</v>
      </c>
      <c r="B2167">
        <v>2008</v>
      </c>
      <c r="C2167" s="1">
        <v>190000</v>
      </c>
      <c r="D2167">
        <v>70000</v>
      </c>
      <c r="E2167" t="s">
        <v>10</v>
      </c>
      <c r="F2167" t="s">
        <v>25</v>
      </c>
      <c r="G2167" t="s">
        <v>12</v>
      </c>
      <c r="H2167" t="s">
        <v>154</v>
      </c>
      <c r="I2167">
        <f t="shared" si="264"/>
        <v>1412</v>
      </c>
      <c r="J2167">
        <f t="shared" si="265"/>
        <v>18</v>
      </c>
      <c r="K2167" t="str">
        <f t="shared" si="266"/>
        <v>budget</v>
      </c>
      <c r="L2167" s="1">
        <f t="shared" si="267"/>
        <v>469691.38668555242</v>
      </c>
      <c r="M2167" cm="1">
        <f t="array" ref="M2167">SUM(COUNTIF(E2167:E5743,{"Petrol","Diesel","CNG","LPG","Electric"}))</f>
        <v>1412</v>
      </c>
      <c r="N2167">
        <f t="shared" si="268"/>
        <v>1412</v>
      </c>
      <c r="O2167" cm="1">
        <f t="array" ref="O2167">SUM(COUNTIF(F2167:F5743,{"Individual","Dealer","Trustmark Dealer"}))</f>
        <v>1412</v>
      </c>
      <c r="P2167">
        <f t="shared" si="269"/>
        <v>960</v>
      </c>
      <c r="Q2167">
        <f t="shared" si="270"/>
        <v>0.60481586402266285</v>
      </c>
      <c r="R2167" s="16">
        <f t="shared" si="271"/>
        <v>1250471.2214606404</v>
      </c>
    </row>
    <row r="2168" spans="1:18" x14ac:dyDescent="0.3">
      <c r="A2168" t="s">
        <v>1242</v>
      </c>
      <c r="B2168">
        <v>2018</v>
      </c>
      <c r="C2168" s="1">
        <v>861999</v>
      </c>
      <c r="D2168">
        <v>20000</v>
      </c>
      <c r="E2168" t="s">
        <v>14</v>
      </c>
      <c r="F2168" t="s">
        <v>11</v>
      </c>
      <c r="G2168" t="s">
        <v>12</v>
      </c>
      <c r="H2168" t="s">
        <v>121</v>
      </c>
      <c r="I2168">
        <f t="shared" si="264"/>
        <v>1411</v>
      </c>
      <c r="J2168">
        <f t="shared" si="265"/>
        <v>8</v>
      </c>
      <c r="K2168" t="str">
        <f t="shared" si="266"/>
        <v>medium</v>
      </c>
      <c r="L2168" s="1">
        <f t="shared" si="267"/>
        <v>469889.60878809355</v>
      </c>
      <c r="M2168" cm="1">
        <f t="array" ref="M2168">SUM(COUNTIF(E2168:E5744,{"Petrol","Diesel","CNG","LPG","Electric"}))</f>
        <v>1411</v>
      </c>
      <c r="N2168">
        <f t="shared" si="268"/>
        <v>1411</v>
      </c>
      <c r="O2168" cm="1">
        <f t="array" ref="O2168">SUM(COUNTIF(F2168:F5744,{"Individual","Dealer","Trustmark Dealer"}))</f>
        <v>1411</v>
      </c>
      <c r="P2168">
        <f t="shared" si="269"/>
        <v>959</v>
      </c>
      <c r="Q2168">
        <f t="shared" si="270"/>
        <v>0.6052445074415308</v>
      </c>
      <c r="R2168" s="16">
        <f t="shared" si="271"/>
        <v>1250700.9498116004</v>
      </c>
    </row>
    <row r="2169" spans="1:18" x14ac:dyDescent="0.3">
      <c r="A2169" t="s">
        <v>1243</v>
      </c>
      <c r="B2169">
        <v>2018</v>
      </c>
      <c r="C2169" s="1">
        <v>782000</v>
      </c>
      <c r="D2169">
        <v>14000</v>
      </c>
      <c r="E2169" t="s">
        <v>10</v>
      </c>
      <c r="F2169" t="s">
        <v>11</v>
      </c>
      <c r="G2169" t="s">
        <v>12</v>
      </c>
      <c r="H2169" t="s">
        <v>121</v>
      </c>
      <c r="I2169">
        <f t="shared" si="264"/>
        <v>1410</v>
      </c>
      <c r="J2169">
        <f t="shared" si="265"/>
        <v>8</v>
      </c>
      <c r="K2169" t="str">
        <f t="shared" si="266"/>
        <v>medium</v>
      </c>
      <c r="L2169" s="1">
        <f t="shared" si="267"/>
        <v>469611.51702127658</v>
      </c>
      <c r="M2169" cm="1">
        <f t="array" ref="M2169">SUM(COUNTIF(E2169:E5745,{"Petrol","Diesel","CNG","LPG","Electric"}))</f>
        <v>1410</v>
      </c>
      <c r="N2169">
        <f t="shared" si="268"/>
        <v>1410</v>
      </c>
      <c r="O2169" cm="1">
        <f t="array" ref="O2169">SUM(COUNTIF(F2169:F5745,{"Individual","Dealer","Trustmark Dealer"}))</f>
        <v>1410</v>
      </c>
      <c r="P2169">
        <f t="shared" si="269"/>
        <v>959</v>
      </c>
      <c r="Q2169">
        <f t="shared" si="270"/>
        <v>0.60496453900709224</v>
      </c>
      <c r="R2169" s="16">
        <f t="shared" si="271"/>
        <v>1250330.5512137092</v>
      </c>
    </row>
    <row r="2170" spans="1:18" x14ac:dyDescent="0.3">
      <c r="A2170" t="s">
        <v>1244</v>
      </c>
      <c r="B2170">
        <v>2018</v>
      </c>
      <c r="C2170" s="1">
        <v>836000</v>
      </c>
      <c r="D2170">
        <v>26000</v>
      </c>
      <c r="E2170" t="s">
        <v>14</v>
      </c>
      <c r="F2170" t="s">
        <v>11</v>
      </c>
      <c r="G2170" t="s">
        <v>12</v>
      </c>
      <c r="H2170" t="s">
        <v>121</v>
      </c>
      <c r="I2170">
        <f t="shared" si="264"/>
        <v>1409</v>
      </c>
      <c r="J2170">
        <f t="shared" si="265"/>
        <v>8</v>
      </c>
      <c r="K2170" t="str">
        <f t="shared" si="266"/>
        <v>medium</v>
      </c>
      <c r="L2170" s="1">
        <f t="shared" si="267"/>
        <v>469389.80766501062</v>
      </c>
      <c r="M2170" cm="1">
        <f t="array" ref="M2170">SUM(COUNTIF(E2170:E5746,{"Petrol","Diesel","CNG","LPG","Electric"}))</f>
        <v>1409</v>
      </c>
      <c r="N2170">
        <f t="shared" si="268"/>
        <v>1409</v>
      </c>
      <c r="O2170" cm="1">
        <f t="array" ref="O2170">SUM(COUNTIF(F2170:F5746,{"Individual","Dealer","Trustmark Dealer"}))</f>
        <v>1409</v>
      </c>
      <c r="P2170">
        <f t="shared" si="269"/>
        <v>959</v>
      </c>
      <c r="Q2170">
        <f t="shared" si="270"/>
        <v>0.6046841731724627</v>
      </c>
      <c r="R2170" s="16">
        <f t="shared" si="271"/>
        <v>1249659.9134409279</v>
      </c>
    </row>
    <row r="2171" spans="1:18" x14ac:dyDescent="0.3">
      <c r="A2171" t="s">
        <v>520</v>
      </c>
      <c r="B2171">
        <v>2016</v>
      </c>
      <c r="C2171" s="1">
        <v>696000</v>
      </c>
      <c r="D2171">
        <v>138925</v>
      </c>
      <c r="E2171" t="s">
        <v>10</v>
      </c>
      <c r="F2171" t="s">
        <v>11</v>
      </c>
      <c r="G2171" t="s">
        <v>12</v>
      </c>
      <c r="H2171" t="s">
        <v>121</v>
      </c>
      <c r="I2171">
        <f t="shared" si="264"/>
        <v>1408</v>
      </c>
      <c r="J2171">
        <f t="shared" si="265"/>
        <v>10</v>
      </c>
      <c r="K2171" t="str">
        <f t="shared" si="266"/>
        <v>medium</v>
      </c>
      <c r="L2171" s="1">
        <f t="shared" si="267"/>
        <v>469129.43110795453</v>
      </c>
      <c r="M2171" cm="1">
        <f t="array" ref="M2171">SUM(COUNTIF(E2171:E5747,{"Petrol","Diesel","CNG","LPG","Electric"}))</f>
        <v>1408</v>
      </c>
      <c r="N2171">
        <f t="shared" si="268"/>
        <v>1408</v>
      </c>
      <c r="O2171" cm="1">
        <f t="array" ref="O2171">SUM(COUNTIF(F2171:F5747,{"Individual","Dealer","Trustmark Dealer"}))</f>
        <v>1408</v>
      </c>
      <c r="P2171">
        <f t="shared" si="269"/>
        <v>959</v>
      </c>
      <c r="Q2171">
        <f t="shared" si="270"/>
        <v>0.60440340909090906</v>
      </c>
      <c r="R2171" s="16">
        <f t="shared" si="271"/>
        <v>1249324.4018634846</v>
      </c>
    </row>
    <row r="2172" spans="1:18" x14ac:dyDescent="0.3">
      <c r="A2172" t="s">
        <v>735</v>
      </c>
      <c r="B2172">
        <v>2016</v>
      </c>
      <c r="C2172" s="1">
        <v>596000</v>
      </c>
      <c r="D2172">
        <v>121764</v>
      </c>
      <c r="E2172" t="s">
        <v>14</v>
      </c>
      <c r="F2172" t="s">
        <v>11</v>
      </c>
      <c r="G2172" t="s">
        <v>12</v>
      </c>
      <c r="H2172" t="s">
        <v>121</v>
      </c>
      <c r="I2172">
        <f t="shared" si="264"/>
        <v>1407</v>
      </c>
      <c r="J2172">
        <f t="shared" si="265"/>
        <v>10</v>
      </c>
      <c r="K2172" t="str">
        <f t="shared" si="266"/>
        <v>medium</v>
      </c>
      <c r="L2172" s="1">
        <f t="shared" si="267"/>
        <v>468968.18692253018</v>
      </c>
      <c r="M2172" cm="1">
        <f t="array" ref="M2172">SUM(COUNTIF(E2172:E5748,{"Petrol","Diesel","CNG","LPG","Electric"}))</f>
        <v>1407</v>
      </c>
      <c r="N2172">
        <f t="shared" si="268"/>
        <v>1407</v>
      </c>
      <c r="O2172" cm="1">
        <f t="array" ref="O2172">SUM(COUNTIF(F2172:F5748,{"Individual","Dealer","Trustmark Dealer"}))</f>
        <v>1407</v>
      </c>
      <c r="P2172">
        <f t="shared" si="269"/>
        <v>959</v>
      </c>
      <c r="Q2172">
        <f t="shared" si="270"/>
        <v>0.60412224591329067</v>
      </c>
      <c r="R2172" s="16">
        <f t="shared" si="271"/>
        <v>1248782.8170243229</v>
      </c>
    </row>
    <row r="2173" spans="1:18" x14ac:dyDescent="0.3">
      <c r="A2173" t="s">
        <v>1245</v>
      </c>
      <c r="B2173">
        <v>2016</v>
      </c>
      <c r="C2173" s="1">
        <v>612000</v>
      </c>
      <c r="D2173">
        <v>105429</v>
      </c>
      <c r="E2173" t="s">
        <v>10</v>
      </c>
      <c r="F2173" t="s">
        <v>11</v>
      </c>
      <c r="G2173" t="s">
        <v>12</v>
      </c>
      <c r="H2173" t="s">
        <v>121</v>
      </c>
      <c r="I2173">
        <f t="shared" si="264"/>
        <v>1406</v>
      </c>
      <c r="J2173">
        <f t="shared" si="265"/>
        <v>10</v>
      </c>
      <c r="K2173" t="str">
        <f t="shared" si="266"/>
        <v>medium</v>
      </c>
      <c r="L2173" s="1">
        <f t="shared" si="267"/>
        <v>468877.83712660027</v>
      </c>
      <c r="M2173" cm="1">
        <f t="array" ref="M2173">SUM(COUNTIF(E2173:E5749,{"Petrol","Diesel","CNG","LPG","Electric"}))</f>
        <v>1406</v>
      </c>
      <c r="N2173">
        <f t="shared" si="268"/>
        <v>1406</v>
      </c>
      <c r="O2173" cm="1">
        <f t="array" ref="O2173">SUM(COUNTIF(F2173:F5749,{"Individual","Dealer","Trustmark Dealer"}))</f>
        <v>1406</v>
      </c>
      <c r="P2173">
        <f t="shared" si="269"/>
        <v>959</v>
      </c>
      <c r="Q2173">
        <f t="shared" si="270"/>
        <v>0.60384068278805125</v>
      </c>
      <c r="R2173" s="16">
        <f t="shared" si="271"/>
        <v>1248778.3275448673</v>
      </c>
    </row>
    <row r="2174" spans="1:18" x14ac:dyDescent="0.3">
      <c r="A2174" t="s">
        <v>354</v>
      </c>
      <c r="B2174">
        <v>2015</v>
      </c>
      <c r="C2174" s="1">
        <v>114999</v>
      </c>
      <c r="D2174">
        <v>35000</v>
      </c>
      <c r="E2174" t="s">
        <v>10</v>
      </c>
      <c r="F2174" t="s">
        <v>25</v>
      </c>
      <c r="G2174" t="s">
        <v>12</v>
      </c>
      <c r="H2174" t="s">
        <v>121</v>
      </c>
      <c r="I2174">
        <f t="shared" si="264"/>
        <v>1405</v>
      </c>
      <c r="J2174">
        <f t="shared" si="265"/>
        <v>11</v>
      </c>
      <c r="K2174" t="str">
        <f t="shared" si="266"/>
        <v>budget</v>
      </c>
      <c r="L2174" s="1">
        <f t="shared" si="267"/>
        <v>468775.97081850533</v>
      </c>
      <c r="M2174" cm="1">
        <f t="array" ref="M2174">SUM(COUNTIF(E2174:E5750,{"Petrol","Diesel","CNG","LPG","Electric"}))</f>
        <v>1405</v>
      </c>
      <c r="N2174">
        <f t="shared" si="268"/>
        <v>1405</v>
      </c>
      <c r="O2174" cm="1">
        <f t="array" ref="O2174">SUM(COUNTIF(F2174:F5750,{"Individual","Dealer","Trustmark Dealer"}))</f>
        <v>1405</v>
      </c>
      <c r="P2174">
        <f t="shared" si="269"/>
        <v>959</v>
      </c>
      <c r="Q2174">
        <f t="shared" si="270"/>
        <v>0.60355871886120993</v>
      </c>
      <c r="R2174" s="16">
        <f t="shared" si="271"/>
        <v>1248363.3332863492</v>
      </c>
    </row>
    <row r="2175" spans="1:18" x14ac:dyDescent="0.3">
      <c r="A2175" t="s">
        <v>244</v>
      </c>
      <c r="B2175">
        <v>2017</v>
      </c>
      <c r="C2175" s="1">
        <v>340000</v>
      </c>
      <c r="D2175">
        <v>60000</v>
      </c>
      <c r="E2175" t="s">
        <v>14</v>
      </c>
      <c r="F2175" t="s">
        <v>25</v>
      </c>
      <c r="G2175" t="s">
        <v>12</v>
      </c>
      <c r="H2175" t="s">
        <v>121</v>
      </c>
      <c r="I2175">
        <f t="shared" si="264"/>
        <v>1404</v>
      </c>
      <c r="J2175">
        <f t="shared" si="265"/>
        <v>9</v>
      </c>
      <c r="K2175" t="str">
        <f t="shared" si="266"/>
        <v>budget</v>
      </c>
      <c r="L2175" s="1">
        <f t="shared" si="267"/>
        <v>469027.94871794869</v>
      </c>
      <c r="M2175" cm="1">
        <f t="array" ref="M2175">SUM(COUNTIF(E2175:E5751,{"Petrol","Diesel","CNG","LPG","Electric"}))</f>
        <v>1404</v>
      </c>
      <c r="N2175">
        <f t="shared" si="268"/>
        <v>1404</v>
      </c>
      <c r="O2175" cm="1">
        <f t="array" ref="O2175">SUM(COUNTIF(F2175:F5751,{"Individual","Dealer","Trustmark Dealer"}))</f>
        <v>1404</v>
      </c>
      <c r="P2175">
        <f t="shared" si="269"/>
        <v>958</v>
      </c>
      <c r="Q2175">
        <f t="shared" si="270"/>
        <v>0.60327635327635332</v>
      </c>
      <c r="R2175" s="16">
        <f t="shared" si="271"/>
        <v>1248707.0102992121</v>
      </c>
    </row>
    <row r="2176" spans="1:18" x14ac:dyDescent="0.3">
      <c r="A2176" t="s">
        <v>1190</v>
      </c>
      <c r="B2176">
        <v>2020</v>
      </c>
      <c r="C2176" s="1">
        <v>550000</v>
      </c>
      <c r="D2176">
        <v>5000</v>
      </c>
      <c r="E2176" t="s">
        <v>10</v>
      </c>
      <c r="F2176" t="s">
        <v>25</v>
      </c>
      <c r="G2176" t="s">
        <v>12</v>
      </c>
      <c r="H2176" t="s">
        <v>121</v>
      </c>
      <c r="I2176">
        <f t="shared" si="264"/>
        <v>1403</v>
      </c>
      <c r="J2176">
        <f t="shared" si="265"/>
        <v>6</v>
      </c>
      <c r="K2176" t="str">
        <f t="shared" si="266"/>
        <v>medium</v>
      </c>
      <c r="L2176" s="1">
        <f t="shared" si="267"/>
        <v>469119.914468995</v>
      </c>
      <c r="M2176" cm="1">
        <f t="array" ref="M2176">SUM(COUNTIF(E2176:E5752,{"Petrol","Diesel","CNG","LPG","Electric"}))</f>
        <v>1403</v>
      </c>
      <c r="N2176">
        <f t="shared" si="268"/>
        <v>1403</v>
      </c>
      <c r="O2176" cm="1">
        <f t="array" ref="O2176">SUM(COUNTIF(F2176:F5752,{"Individual","Dealer","Trustmark Dealer"}))</f>
        <v>1403</v>
      </c>
      <c r="P2176">
        <f t="shared" si="269"/>
        <v>958</v>
      </c>
      <c r="Q2176">
        <f t="shared" si="270"/>
        <v>0.60299358517462576</v>
      </c>
      <c r="R2176" s="16">
        <f t="shared" si="271"/>
        <v>1249057.0790206443</v>
      </c>
    </row>
    <row r="2177" spans="1:18" x14ac:dyDescent="0.3">
      <c r="A2177" t="s">
        <v>1246</v>
      </c>
      <c r="B2177">
        <v>2008</v>
      </c>
      <c r="C2177" s="1">
        <v>114999</v>
      </c>
      <c r="D2177">
        <v>70000</v>
      </c>
      <c r="E2177" t="s">
        <v>10</v>
      </c>
      <c r="F2177" t="s">
        <v>25</v>
      </c>
      <c r="G2177" t="s">
        <v>12</v>
      </c>
      <c r="H2177" t="s">
        <v>154</v>
      </c>
      <c r="I2177">
        <f t="shared" si="264"/>
        <v>1402</v>
      </c>
      <c r="J2177">
        <f t="shared" si="265"/>
        <v>18</v>
      </c>
      <c r="K2177" t="str">
        <f t="shared" si="266"/>
        <v>budget</v>
      </c>
      <c r="L2177" s="1">
        <f t="shared" si="267"/>
        <v>469062.22539229674</v>
      </c>
      <c r="M2177" cm="1">
        <f t="array" ref="M2177">SUM(COUNTIF(E2177:E5753,{"Petrol","Diesel","CNG","LPG","Electric"}))</f>
        <v>1402</v>
      </c>
      <c r="N2177">
        <f t="shared" si="268"/>
        <v>1402</v>
      </c>
      <c r="O2177" cm="1">
        <f t="array" ref="O2177">SUM(COUNTIF(F2177:F5753,{"Individual","Dealer","Trustmark Dealer"}))</f>
        <v>1402</v>
      </c>
      <c r="P2177">
        <f t="shared" si="269"/>
        <v>958</v>
      </c>
      <c r="Q2177">
        <f t="shared" si="270"/>
        <v>0.60271041369472178</v>
      </c>
      <c r="R2177" s="16">
        <f t="shared" si="271"/>
        <v>1248735.6509095037</v>
      </c>
    </row>
    <row r="2178" spans="1:18" x14ac:dyDescent="0.3">
      <c r="A2178" t="s">
        <v>362</v>
      </c>
      <c r="B2178">
        <v>2000</v>
      </c>
      <c r="C2178" s="1">
        <v>105000</v>
      </c>
      <c r="D2178">
        <v>80000</v>
      </c>
      <c r="E2178" t="s">
        <v>10</v>
      </c>
      <c r="F2178" t="s">
        <v>25</v>
      </c>
      <c r="G2178" t="s">
        <v>12</v>
      </c>
      <c r="H2178" t="s">
        <v>121</v>
      </c>
      <c r="I2178">
        <f t="shared" ref="I2178:I2241" si="272">COUNTA(A2178:A5754)</f>
        <v>1401</v>
      </c>
      <c r="J2178">
        <f t="shared" ref="J2178:J2241" si="273">2026-B2178</f>
        <v>26</v>
      </c>
      <c r="K2178" t="str">
        <f t="shared" ref="K2178:K2241" si="274">IF(C2178&lt;=500000,"budget",IF(C2178&lt;=1000000,"medium","premimum"))</f>
        <v>budget</v>
      </c>
      <c r="L2178" s="1">
        <f t="shared" ref="L2178:L2241" si="275">AVERAGE(C2178:C5754)</f>
        <v>469314.9471805853</v>
      </c>
      <c r="M2178" cm="1">
        <f t="array" ref="M2178">SUM(COUNTIF(E2178:E5754,{"Petrol","Diesel","CNG","LPG","Electric"}))</f>
        <v>1401</v>
      </c>
      <c r="N2178">
        <f t="shared" ref="N2178:N2241" si="276">COUNTIF(G2178:G5754,"Automatic")
 +COUNTIF(G2178:G5754,"Manual")</f>
        <v>1401</v>
      </c>
      <c r="O2178" cm="1">
        <f t="array" ref="O2178">SUM(COUNTIF(F2178:F5754,{"Individual","Dealer","Trustmark Dealer"}))</f>
        <v>1401</v>
      </c>
      <c r="P2178">
        <f t="shared" ref="P2178:P2241" si="277">COUNTIF(J2178:J5754,"&gt;10")</f>
        <v>957</v>
      </c>
      <c r="Q2178">
        <f t="shared" ref="Q2178:Q2241" si="278">COUNTIF(H2178:H5754,"First Owner")/COUNTA(H2178:H5754)</f>
        <v>0.60314061384725193</v>
      </c>
      <c r="R2178" s="16">
        <f t="shared" ref="R2178:R2241" si="279">AVERAGEIF(E2178:E5754,"Petrol",C2178:C5754) + AVERAGEIF(E2178:E5754,"Diesel",C2178:C5754) + AVERAGEIF(E2178:E5754,"CNG",C2178:C5754)</f>
        <v>1249080.4162704146</v>
      </c>
    </row>
    <row r="2179" spans="1:18" x14ac:dyDescent="0.3">
      <c r="A2179" t="s">
        <v>421</v>
      </c>
      <c r="B2179">
        <v>2019</v>
      </c>
      <c r="C2179" s="1">
        <v>890000</v>
      </c>
      <c r="D2179">
        <v>20000</v>
      </c>
      <c r="E2179" t="s">
        <v>14</v>
      </c>
      <c r="F2179" t="s">
        <v>25</v>
      </c>
      <c r="G2179" t="s">
        <v>12</v>
      </c>
      <c r="H2179" t="s">
        <v>121</v>
      </c>
      <c r="I2179">
        <f t="shared" si="272"/>
        <v>1400</v>
      </c>
      <c r="J2179">
        <f t="shared" si="273"/>
        <v>7</v>
      </c>
      <c r="K2179" t="str">
        <f t="shared" si="274"/>
        <v>medium</v>
      </c>
      <c r="L2179" s="1">
        <f t="shared" si="275"/>
        <v>469575.17214285716</v>
      </c>
      <c r="M2179" cm="1">
        <f t="array" ref="M2179">SUM(COUNTIF(E2179:E5755,{"Petrol","Diesel","CNG","LPG","Electric"}))</f>
        <v>1400</v>
      </c>
      <c r="N2179">
        <f t="shared" si="276"/>
        <v>1400</v>
      </c>
      <c r="O2179" cm="1">
        <f t="array" ref="O2179">SUM(COUNTIF(F2179:F5755,{"Individual","Dealer","Trustmark Dealer"}))</f>
        <v>1400</v>
      </c>
      <c r="P2179">
        <f t="shared" si="277"/>
        <v>956</v>
      </c>
      <c r="Q2179">
        <f t="shared" si="278"/>
        <v>0.60285714285714287</v>
      </c>
      <c r="R2179" s="16">
        <f t="shared" si="279"/>
        <v>1249441.6002653067</v>
      </c>
    </row>
    <row r="2180" spans="1:18" x14ac:dyDescent="0.3">
      <c r="A2180" t="s">
        <v>1247</v>
      </c>
      <c r="B2180">
        <v>2019</v>
      </c>
      <c r="C2180" s="1">
        <v>715000</v>
      </c>
      <c r="D2180">
        <v>8000</v>
      </c>
      <c r="E2180" t="s">
        <v>10</v>
      </c>
      <c r="F2180" t="s">
        <v>25</v>
      </c>
      <c r="G2180" t="s">
        <v>12</v>
      </c>
      <c r="H2180" t="s">
        <v>121</v>
      </c>
      <c r="I2180">
        <f t="shared" si="272"/>
        <v>1399</v>
      </c>
      <c r="J2180">
        <f t="shared" si="273"/>
        <v>7</v>
      </c>
      <c r="K2180" t="str">
        <f t="shared" si="274"/>
        <v>medium</v>
      </c>
      <c r="L2180" s="1">
        <f t="shared" si="275"/>
        <v>469274.65403859899</v>
      </c>
      <c r="M2180" cm="1">
        <f t="array" ref="M2180">SUM(COUNTIF(E2180:E5756,{"Petrol","Diesel","CNG","LPG","Electric"}))</f>
        <v>1399</v>
      </c>
      <c r="N2180">
        <f t="shared" si="276"/>
        <v>1399</v>
      </c>
      <c r="O2180" cm="1">
        <f t="array" ref="O2180">SUM(COUNTIF(F2180:F5756,{"Individual","Dealer","Trustmark Dealer"}))</f>
        <v>1399</v>
      </c>
      <c r="P2180">
        <f t="shared" si="277"/>
        <v>956</v>
      </c>
      <c r="Q2180">
        <f t="shared" si="278"/>
        <v>0.60257326661901356</v>
      </c>
      <c r="R2180" s="16">
        <f t="shared" si="279"/>
        <v>1249029.8106475475</v>
      </c>
    </row>
    <row r="2181" spans="1:18" x14ac:dyDescent="0.3">
      <c r="A2181" t="s">
        <v>347</v>
      </c>
      <c r="B2181">
        <v>2014</v>
      </c>
      <c r="C2181" s="1">
        <v>525000</v>
      </c>
      <c r="D2181">
        <v>54000</v>
      </c>
      <c r="E2181" t="s">
        <v>10</v>
      </c>
      <c r="F2181" t="s">
        <v>11</v>
      </c>
      <c r="G2181" t="s">
        <v>12</v>
      </c>
      <c r="H2181" t="s">
        <v>126</v>
      </c>
      <c r="I2181">
        <f t="shared" si="272"/>
        <v>1398</v>
      </c>
      <c r="J2181">
        <f t="shared" si="273"/>
        <v>12</v>
      </c>
      <c r="K2181" t="str">
        <f t="shared" si="274"/>
        <v>medium</v>
      </c>
      <c r="L2181" s="1">
        <f t="shared" si="275"/>
        <v>469098.88483547926</v>
      </c>
      <c r="M2181" cm="1">
        <f t="array" ref="M2181">SUM(COUNTIF(E2181:E5757,{"Petrol","Diesel","CNG","LPG","Electric"}))</f>
        <v>1398</v>
      </c>
      <c r="N2181">
        <f t="shared" si="276"/>
        <v>1398</v>
      </c>
      <c r="O2181" cm="1">
        <f t="array" ref="O2181">SUM(COUNTIF(F2181:F5757,{"Individual","Dealer","Trustmark Dealer"}))</f>
        <v>1398</v>
      </c>
      <c r="P2181">
        <f t="shared" si="277"/>
        <v>956</v>
      </c>
      <c r="Q2181">
        <f t="shared" si="278"/>
        <v>0.60228898426323318</v>
      </c>
      <c r="R2181" s="16">
        <f t="shared" si="279"/>
        <v>1248453.6444393471</v>
      </c>
    </row>
    <row r="2182" spans="1:18" x14ac:dyDescent="0.3">
      <c r="A2182" t="s">
        <v>448</v>
      </c>
      <c r="B2182">
        <v>2014</v>
      </c>
      <c r="C2182" s="1">
        <v>475000</v>
      </c>
      <c r="D2182">
        <v>23122</v>
      </c>
      <c r="E2182" t="s">
        <v>10</v>
      </c>
      <c r="F2182" t="s">
        <v>11</v>
      </c>
      <c r="G2182" t="s">
        <v>12</v>
      </c>
      <c r="H2182" t="s">
        <v>126</v>
      </c>
      <c r="I2182">
        <f t="shared" si="272"/>
        <v>1397</v>
      </c>
      <c r="J2182">
        <f t="shared" si="273"/>
        <v>12</v>
      </c>
      <c r="K2182" t="str">
        <f t="shared" si="274"/>
        <v>budget</v>
      </c>
      <c r="L2182" s="1">
        <f t="shared" si="275"/>
        <v>469058.86972083035</v>
      </c>
      <c r="M2182" cm="1">
        <f t="array" ref="M2182">SUM(COUNTIF(E2182:E5758,{"Petrol","Diesel","CNG","LPG","Electric"}))</f>
        <v>1397</v>
      </c>
      <c r="N2182">
        <f t="shared" si="276"/>
        <v>1397</v>
      </c>
      <c r="O2182" cm="1">
        <f t="array" ref="O2182">SUM(COUNTIF(F2182:F5758,{"Individual","Dealer","Trustmark Dealer"}))</f>
        <v>1397</v>
      </c>
      <c r="P2182">
        <f t="shared" si="277"/>
        <v>955</v>
      </c>
      <c r="Q2182">
        <f t="shared" si="278"/>
        <v>0.60272011453113816</v>
      </c>
      <c r="R2182" s="16">
        <f t="shared" si="279"/>
        <v>1248168.4607697963</v>
      </c>
    </row>
    <row r="2183" spans="1:18" x14ac:dyDescent="0.3">
      <c r="A2183" t="s">
        <v>1248</v>
      </c>
      <c r="B2183">
        <v>2012</v>
      </c>
      <c r="C2183" s="1">
        <v>349000</v>
      </c>
      <c r="D2183">
        <v>44500</v>
      </c>
      <c r="E2183" t="s">
        <v>14</v>
      </c>
      <c r="F2183" t="s">
        <v>11</v>
      </c>
      <c r="G2183" t="s">
        <v>12</v>
      </c>
      <c r="H2183" t="s">
        <v>126</v>
      </c>
      <c r="I2183">
        <f t="shared" si="272"/>
        <v>1396</v>
      </c>
      <c r="J2183">
        <f t="shared" si="273"/>
        <v>14</v>
      </c>
      <c r="K2183" t="str">
        <f t="shared" si="274"/>
        <v>budget</v>
      </c>
      <c r="L2183" s="1">
        <f t="shared" si="275"/>
        <v>469054.61389684811</v>
      </c>
      <c r="M2183" cm="1">
        <f t="array" ref="M2183">SUM(COUNTIF(E2183:E5759,{"Petrol","Diesel","CNG","LPG","Electric"}))</f>
        <v>1396</v>
      </c>
      <c r="N2183">
        <f t="shared" si="276"/>
        <v>1396</v>
      </c>
      <c r="O2183" cm="1">
        <f t="array" ref="O2183">SUM(COUNTIF(F2183:F5759,{"Individual","Dealer","Trustmark Dealer"}))</f>
        <v>1396</v>
      </c>
      <c r="P2183">
        <f t="shared" si="277"/>
        <v>954</v>
      </c>
      <c r="Q2183">
        <f t="shared" si="278"/>
        <v>0.6031518624641834</v>
      </c>
      <c r="R2183" s="16">
        <f t="shared" si="279"/>
        <v>1247959.5573975616</v>
      </c>
    </row>
    <row r="2184" spans="1:18" x14ac:dyDescent="0.3">
      <c r="A2184" t="s">
        <v>515</v>
      </c>
      <c r="B2184">
        <v>2017</v>
      </c>
      <c r="C2184" s="1">
        <v>825000</v>
      </c>
      <c r="D2184">
        <v>13599</v>
      </c>
      <c r="E2184" t="s">
        <v>10</v>
      </c>
      <c r="F2184" t="s">
        <v>11</v>
      </c>
      <c r="G2184" t="s">
        <v>19</v>
      </c>
      <c r="H2184" t="s">
        <v>121</v>
      </c>
      <c r="I2184">
        <f t="shared" si="272"/>
        <v>1395</v>
      </c>
      <c r="J2184">
        <f t="shared" si="273"/>
        <v>9</v>
      </c>
      <c r="K2184" t="str">
        <f t="shared" si="274"/>
        <v>medium</v>
      </c>
      <c r="L2184" s="1">
        <f t="shared" si="275"/>
        <v>469140.67455197131</v>
      </c>
      <c r="M2184" cm="1">
        <f t="array" ref="M2184">SUM(COUNTIF(E2184:E5760,{"Petrol","Diesel","CNG","LPG","Electric"}))</f>
        <v>1395</v>
      </c>
      <c r="N2184">
        <f t="shared" si="276"/>
        <v>1395</v>
      </c>
      <c r="O2184" cm="1">
        <f t="array" ref="O2184">SUM(COUNTIF(F2184:F5760,{"Individual","Dealer","Trustmark Dealer"}))</f>
        <v>1395</v>
      </c>
      <c r="P2184">
        <f t="shared" si="277"/>
        <v>953</v>
      </c>
      <c r="Q2184">
        <f t="shared" si="278"/>
        <v>0.60358422939068102</v>
      </c>
      <c r="R2184" s="16">
        <f t="shared" si="279"/>
        <v>1248298.0128086419</v>
      </c>
    </row>
    <row r="2185" spans="1:18" x14ac:dyDescent="0.3">
      <c r="A2185" t="s">
        <v>407</v>
      </c>
      <c r="B2185">
        <v>2014</v>
      </c>
      <c r="C2185" s="1">
        <v>550000</v>
      </c>
      <c r="D2185">
        <v>100000</v>
      </c>
      <c r="E2185" t="s">
        <v>14</v>
      </c>
      <c r="F2185" t="s">
        <v>25</v>
      </c>
      <c r="G2185" t="s">
        <v>12</v>
      </c>
      <c r="H2185" t="s">
        <v>126</v>
      </c>
      <c r="I2185">
        <f t="shared" si="272"/>
        <v>1394</v>
      </c>
      <c r="J2185">
        <f t="shared" si="273"/>
        <v>12</v>
      </c>
      <c r="K2185" t="str">
        <f t="shared" si="274"/>
        <v>medium</v>
      </c>
      <c r="L2185" s="1">
        <f t="shared" si="275"/>
        <v>468885.39526542323</v>
      </c>
      <c r="M2185" cm="1">
        <f t="array" ref="M2185">SUM(COUNTIF(E2185:E5761,{"Petrol","Diesel","CNG","LPG","Electric"}))</f>
        <v>1394</v>
      </c>
      <c r="N2185">
        <f t="shared" si="276"/>
        <v>1394</v>
      </c>
      <c r="O2185" cm="1">
        <f t="array" ref="O2185">SUM(COUNTIF(F2185:F5761,{"Individual","Dealer","Trustmark Dealer"}))</f>
        <v>1394</v>
      </c>
      <c r="P2185">
        <f t="shared" si="277"/>
        <v>953</v>
      </c>
      <c r="Q2185">
        <f t="shared" si="278"/>
        <v>0.60329985652797702</v>
      </c>
      <c r="R2185" s="16">
        <f t="shared" si="279"/>
        <v>1247547.5054074361</v>
      </c>
    </row>
    <row r="2186" spans="1:18" x14ac:dyDescent="0.3">
      <c r="A2186" t="s">
        <v>630</v>
      </c>
      <c r="B2186">
        <v>2006</v>
      </c>
      <c r="C2186" s="1">
        <v>95000</v>
      </c>
      <c r="D2186">
        <v>110000</v>
      </c>
      <c r="E2186" t="s">
        <v>10</v>
      </c>
      <c r="F2186" t="s">
        <v>25</v>
      </c>
      <c r="G2186" t="s">
        <v>12</v>
      </c>
      <c r="H2186" t="s">
        <v>154</v>
      </c>
      <c r="I2186">
        <f t="shared" si="272"/>
        <v>1393</v>
      </c>
      <c r="J2186">
        <f t="shared" si="273"/>
        <v>20</v>
      </c>
      <c r="K2186" t="str">
        <f t="shared" si="274"/>
        <v>budget</v>
      </c>
      <c r="L2186" s="1">
        <f t="shared" si="275"/>
        <v>468827.16511127062</v>
      </c>
      <c r="M2186" cm="1">
        <f t="array" ref="M2186">SUM(COUNTIF(E2186:E5762,{"Petrol","Diesel","CNG","LPG","Electric"}))</f>
        <v>1393</v>
      </c>
      <c r="N2186">
        <f t="shared" si="276"/>
        <v>1393</v>
      </c>
      <c r="O2186" cm="1">
        <f t="array" ref="O2186">SUM(COUNTIF(F2186:F5762,{"Individual","Dealer","Trustmark Dealer"}))</f>
        <v>1393</v>
      </c>
      <c r="P2186">
        <f t="shared" si="277"/>
        <v>952</v>
      </c>
      <c r="Q2186">
        <f t="shared" si="278"/>
        <v>0.60373295046661879</v>
      </c>
      <c r="R2186" s="16">
        <f t="shared" si="279"/>
        <v>1247607.3473426083</v>
      </c>
    </row>
    <row r="2187" spans="1:18" x14ac:dyDescent="0.3">
      <c r="A2187" t="s">
        <v>147</v>
      </c>
      <c r="B2187">
        <v>2014</v>
      </c>
      <c r="C2187" s="1">
        <v>725000</v>
      </c>
      <c r="D2187">
        <v>90000</v>
      </c>
      <c r="E2187" t="s">
        <v>14</v>
      </c>
      <c r="F2187" t="s">
        <v>25</v>
      </c>
      <c r="G2187" t="s">
        <v>12</v>
      </c>
      <c r="H2187" t="s">
        <v>126</v>
      </c>
      <c r="I2187">
        <f t="shared" si="272"/>
        <v>1392</v>
      </c>
      <c r="J2187">
        <f t="shared" si="273"/>
        <v>12</v>
      </c>
      <c r="K2187" t="str">
        <f t="shared" si="274"/>
        <v>medium</v>
      </c>
      <c r="L2187" s="1">
        <f t="shared" si="275"/>
        <v>469095.7191091954</v>
      </c>
      <c r="M2187" cm="1">
        <f t="array" ref="M2187">SUM(COUNTIF(E2187:E5763,{"Petrol","Diesel","CNG","LPG","Electric"}))</f>
        <v>1392</v>
      </c>
      <c r="N2187">
        <f t="shared" si="276"/>
        <v>1392</v>
      </c>
      <c r="O2187" cm="1">
        <f t="array" ref="O2187">SUM(COUNTIF(F2187:F5763,{"Individual","Dealer","Trustmark Dealer"}))</f>
        <v>1392</v>
      </c>
      <c r="P2187">
        <f t="shared" si="277"/>
        <v>951</v>
      </c>
      <c r="Q2187">
        <f t="shared" si="278"/>
        <v>0.60416666666666663</v>
      </c>
      <c r="R2187" s="16">
        <f t="shared" si="279"/>
        <v>1247984.547348829</v>
      </c>
    </row>
    <row r="2188" spans="1:18" x14ac:dyDescent="0.3">
      <c r="A2188" t="s">
        <v>1249</v>
      </c>
      <c r="B2188">
        <v>2019</v>
      </c>
      <c r="C2188" s="1">
        <v>670000</v>
      </c>
      <c r="D2188">
        <v>17000</v>
      </c>
      <c r="E2188" t="s">
        <v>10</v>
      </c>
      <c r="F2188" t="s">
        <v>25</v>
      </c>
      <c r="G2188" t="s">
        <v>12</v>
      </c>
      <c r="H2188" t="s">
        <v>121</v>
      </c>
      <c r="I2188">
        <f t="shared" si="272"/>
        <v>1391</v>
      </c>
      <c r="J2188">
        <f t="shared" si="273"/>
        <v>7</v>
      </c>
      <c r="K2188" t="str">
        <f t="shared" si="274"/>
        <v>medium</v>
      </c>
      <c r="L2188" s="1">
        <f t="shared" si="275"/>
        <v>468911.74766355142</v>
      </c>
      <c r="M2188" cm="1">
        <f t="array" ref="M2188">SUM(COUNTIF(E2188:E5764,{"Petrol","Diesel","CNG","LPG","Electric"}))</f>
        <v>1391</v>
      </c>
      <c r="N2188">
        <f t="shared" si="276"/>
        <v>1391</v>
      </c>
      <c r="O2188" cm="1">
        <f t="array" ref="O2188">SUM(COUNTIF(F2188:F5764,{"Individual","Dealer","Trustmark Dealer"}))</f>
        <v>1391</v>
      </c>
      <c r="P2188">
        <f t="shared" si="277"/>
        <v>950</v>
      </c>
      <c r="Q2188">
        <f t="shared" si="278"/>
        <v>0.60460100647016535</v>
      </c>
      <c r="R2188" s="16">
        <f t="shared" si="279"/>
        <v>1247800.8233840994</v>
      </c>
    </row>
    <row r="2189" spans="1:18" x14ac:dyDescent="0.3">
      <c r="A2189" t="s">
        <v>277</v>
      </c>
      <c r="B2189">
        <v>2008</v>
      </c>
      <c r="C2189" s="1">
        <v>65000</v>
      </c>
      <c r="D2189">
        <v>140000</v>
      </c>
      <c r="E2189" t="s">
        <v>10</v>
      </c>
      <c r="F2189" t="s">
        <v>25</v>
      </c>
      <c r="G2189" t="s">
        <v>12</v>
      </c>
      <c r="H2189" t="s">
        <v>121</v>
      </c>
      <c r="I2189">
        <f t="shared" si="272"/>
        <v>1390</v>
      </c>
      <c r="J2189">
        <f t="shared" si="273"/>
        <v>18</v>
      </c>
      <c r="K2189" t="str">
        <f t="shared" si="274"/>
        <v>budget</v>
      </c>
      <c r="L2189" s="1">
        <f t="shared" si="275"/>
        <v>468767.0798561151</v>
      </c>
      <c r="M2189" cm="1">
        <f t="array" ref="M2189">SUM(COUNTIF(E2189:E5765,{"Petrol","Diesel","CNG","LPG","Electric"}))</f>
        <v>1390</v>
      </c>
      <c r="N2189">
        <f t="shared" si="276"/>
        <v>1390</v>
      </c>
      <c r="O2189" cm="1">
        <f t="array" ref="O2189">SUM(COUNTIF(F2189:F5765,{"Individual","Dealer","Trustmark Dealer"}))</f>
        <v>1390</v>
      </c>
      <c r="P2189">
        <f t="shared" si="277"/>
        <v>950</v>
      </c>
      <c r="Q2189">
        <f t="shared" si="278"/>
        <v>0.60431654676258995</v>
      </c>
      <c r="R2189" s="16">
        <f t="shared" si="279"/>
        <v>1247287.7201345253</v>
      </c>
    </row>
    <row r="2190" spans="1:18" x14ac:dyDescent="0.3">
      <c r="A2190" t="s">
        <v>213</v>
      </c>
      <c r="B2190">
        <v>2015</v>
      </c>
      <c r="C2190" s="1">
        <v>500000</v>
      </c>
      <c r="D2190">
        <v>50000</v>
      </c>
      <c r="E2190" t="s">
        <v>14</v>
      </c>
      <c r="F2190" t="s">
        <v>25</v>
      </c>
      <c r="G2190" t="s">
        <v>12</v>
      </c>
      <c r="H2190" t="s">
        <v>126</v>
      </c>
      <c r="I2190">
        <f t="shared" si="272"/>
        <v>1389</v>
      </c>
      <c r="J2190">
        <f t="shared" si="273"/>
        <v>11</v>
      </c>
      <c r="K2190" t="str">
        <f t="shared" si="274"/>
        <v>budget</v>
      </c>
      <c r="L2190" s="1">
        <f t="shared" si="275"/>
        <v>469057.76889848814</v>
      </c>
      <c r="M2190" cm="1">
        <f t="array" ref="M2190">SUM(COUNTIF(E2190:E5766,{"Petrol","Diesel","CNG","LPG","Electric"}))</f>
        <v>1389</v>
      </c>
      <c r="N2190">
        <f t="shared" si="276"/>
        <v>1389</v>
      </c>
      <c r="O2190" cm="1">
        <f t="array" ref="O2190">SUM(COUNTIF(F2190:F5766,{"Individual","Dealer","Trustmark Dealer"}))</f>
        <v>1389</v>
      </c>
      <c r="P2190">
        <f t="shared" si="277"/>
        <v>949</v>
      </c>
      <c r="Q2190">
        <f t="shared" si="278"/>
        <v>0.60403167746580277</v>
      </c>
      <c r="R2190" s="16">
        <f t="shared" si="279"/>
        <v>1247712.4643903875</v>
      </c>
    </row>
    <row r="2191" spans="1:18" x14ac:dyDescent="0.3">
      <c r="A2191" t="s">
        <v>1096</v>
      </c>
      <c r="B2191">
        <v>2017</v>
      </c>
      <c r="C2191" s="1">
        <v>600000</v>
      </c>
      <c r="D2191">
        <v>53000</v>
      </c>
      <c r="E2191" t="s">
        <v>10</v>
      </c>
      <c r="F2191" t="s">
        <v>25</v>
      </c>
      <c r="G2191" t="s">
        <v>12</v>
      </c>
      <c r="H2191" t="s">
        <v>121</v>
      </c>
      <c r="I2191">
        <f t="shared" si="272"/>
        <v>1388</v>
      </c>
      <c r="J2191">
        <f t="shared" si="273"/>
        <v>9</v>
      </c>
      <c r="K2191" t="str">
        <f t="shared" si="274"/>
        <v>medium</v>
      </c>
      <c r="L2191" s="1">
        <f t="shared" si="275"/>
        <v>469035.47622478387</v>
      </c>
      <c r="M2191" cm="1">
        <f t="array" ref="M2191">SUM(COUNTIF(E2191:E5767,{"Petrol","Diesel","CNG","LPG","Electric"}))</f>
        <v>1388</v>
      </c>
      <c r="N2191">
        <f t="shared" si="276"/>
        <v>1388</v>
      </c>
      <c r="O2191" cm="1">
        <f t="array" ref="O2191">SUM(COUNTIF(F2191:F5767,{"Individual","Dealer","Trustmark Dealer"}))</f>
        <v>1388</v>
      </c>
      <c r="P2191">
        <f t="shared" si="277"/>
        <v>948</v>
      </c>
      <c r="Q2191">
        <f t="shared" si="278"/>
        <v>0.60446685878962536</v>
      </c>
      <c r="R2191" s="16">
        <f t="shared" si="279"/>
        <v>1247842.03547736</v>
      </c>
    </row>
    <row r="2192" spans="1:18" x14ac:dyDescent="0.3">
      <c r="A2192" t="s">
        <v>849</v>
      </c>
      <c r="B2192">
        <v>2017</v>
      </c>
      <c r="C2192" s="1">
        <v>350000</v>
      </c>
      <c r="D2192">
        <v>70000</v>
      </c>
      <c r="E2192" t="s">
        <v>10</v>
      </c>
      <c r="F2192" t="s">
        <v>25</v>
      </c>
      <c r="G2192" t="s">
        <v>12</v>
      </c>
      <c r="H2192" t="s">
        <v>126</v>
      </c>
      <c r="I2192">
        <f t="shared" si="272"/>
        <v>1387</v>
      </c>
      <c r="J2192">
        <f t="shared" si="273"/>
        <v>9</v>
      </c>
      <c r="K2192" t="str">
        <f t="shared" si="274"/>
        <v>budget</v>
      </c>
      <c r="L2192" s="1">
        <f t="shared" si="275"/>
        <v>468941.05335255951</v>
      </c>
      <c r="M2192" cm="1">
        <f t="array" ref="M2192">SUM(COUNTIF(E2192:E5768,{"Petrol","Diesel","CNG","LPG","Electric"}))</f>
        <v>1387</v>
      </c>
      <c r="N2192">
        <f t="shared" si="276"/>
        <v>1387</v>
      </c>
      <c r="O2192" cm="1">
        <f t="array" ref="O2192">SUM(COUNTIF(F2192:F5768,{"Individual","Dealer","Trustmark Dealer"}))</f>
        <v>1387</v>
      </c>
      <c r="P2192">
        <f t="shared" si="277"/>
        <v>948</v>
      </c>
      <c r="Q2192">
        <f t="shared" si="278"/>
        <v>0.60418168709444842</v>
      </c>
      <c r="R2192" s="16">
        <f t="shared" si="279"/>
        <v>1247436.0635411718</v>
      </c>
    </row>
    <row r="2193" spans="1:18" x14ac:dyDescent="0.3">
      <c r="A2193" t="s">
        <v>290</v>
      </c>
      <c r="B2193">
        <v>2012</v>
      </c>
      <c r="C2193" s="1">
        <v>200000</v>
      </c>
      <c r="D2193">
        <v>70000</v>
      </c>
      <c r="E2193" t="s">
        <v>14</v>
      </c>
      <c r="F2193" t="s">
        <v>25</v>
      </c>
      <c r="G2193" t="s">
        <v>12</v>
      </c>
      <c r="H2193" t="s">
        <v>126</v>
      </c>
      <c r="I2193">
        <f t="shared" si="272"/>
        <v>1386</v>
      </c>
      <c r="J2193">
        <f t="shared" si="273"/>
        <v>14</v>
      </c>
      <c r="K2193" t="str">
        <f t="shared" si="274"/>
        <v>budget</v>
      </c>
      <c r="L2193" s="1">
        <f t="shared" si="275"/>
        <v>469026.86940836941</v>
      </c>
      <c r="M2193" cm="1">
        <f t="array" ref="M2193">SUM(COUNTIF(E2193:E5769,{"Petrol","Diesel","CNG","LPG","Electric"}))</f>
        <v>1386</v>
      </c>
      <c r="N2193">
        <f t="shared" si="276"/>
        <v>1386</v>
      </c>
      <c r="O2193" cm="1">
        <f t="array" ref="O2193">SUM(COUNTIF(F2193:F5769,{"Individual","Dealer","Trustmark Dealer"}))</f>
        <v>1386</v>
      </c>
      <c r="P2193">
        <f t="shared" si="277"/>
        <v>948</v>
      </c>
      <c r="Q2193">
        <f t="shared" si="278"/>
        <v>0.60461760461760461</v>
      </c>
      <c r="R2193" s="16">
        <f t="shared" si="279"/>
        <v>1247418.2349945905</v>
      </c>
    </row>
    <row r="2194" spans="1:18" x14ac:dyDescent="0.3">
      <c r="A2194" t="s">
        <v>1236</v>
      </c>
      <c r="B2194">
        <v>2012</v>
      </c>
      <c r="C2194" s="1">
        <v>150000</v>
      </c>
      <c r="D2194">
        <v>80000</v>
      </c>
      <c r="E2194" t="s">
        <v>10</v>
      </c>
      <c r="F2194" t="s">
        <v>25</v>
      </c>
      <c r="G2194" t="s">
        <v>12</v>
      </c>
      <c r="H2194" t="s">
        <v>121</v>
      </c>
      <c r="I2194">
        <f t="shared" si="272"/>
        <v>1385</v>
      </c>
      <c r="J2194">
        <f t="shared" si="273"/>
        <v>14</v>
      </c>
      <c r="K2194" t="str">
        <f t="shared" si="274"/>
        <v>budget</v>
      </c>
      <c r="L2194" s="1">
        <f t="shared" si="275"/>
        <v>469221.11263537908</v>
      </c>
      <c r="M2194" cm="1">
        <f t="array" ref="M2194">SUM(COUNTIF(E2194:E5770,{"Petrol","Diesel","CNG","LPG","Electric"}))</f>
        <v>1385</v>
      </c>
      <c r="N2194">
        <f t="shared" si="276"/>
        <v>1385</v>
      </c>
      <c r="O2194" cm="1">
        <f t="array" ref="O2194">SUM(COUNTIF(F2194:F5770,{"Individual","Dealer","Trustmark Dealer"}))</f>
        <v>1385</v>
      </c>
      <c r="P2194">
        <f t="shared" si="277"/>
        <v>947</v>
      </c>
      <c r="Q2194">
        <f t="shared" si="278"/>
        <v>0.60505415162454879</v>
      </c>
      <c r="R2194" s="16">
        <f t="shared" si="279"/>
        <v>1247967.1624253816</v>
      </c>
    </row>
    <row r="2195" spans="1:18" x14ac:dyDescent="0.3">
      <c r="A2195" t="s">
        <v>1240</v>
      </c>
      <c r="B2195">
        <v>2003</v>
      </c>
      <c r="C2195" s="1">
        <v>75000</v>
      </c>
      <c r="D2195">
        <v>110000</v>
      </c>
      <c r="E2195" t="s">
        <v>14</v>
      </c>
      <c r="F2195" t="s">
        <v>25</v>
      </c>
      <c r="G2195" t="s">
        <v>12</v>
      </c>
      <c r="H2195" t="s">
        <v>126</v>
      </c>
      <c r="I2195">
        <f t="shared" si="272"/>
        <v>1384</v>
      </c>
      <c r="J2195">
        <f t="shared" si="273"/>
        <v>23</v>
      </c>
      <c r="K2195" t="str">
        <f t="shared" si="274"/>
        <v>budget</v>
      </c>
      <c r="L2195" s="1">
        <f t="shared" si="275"/>
        <v>469451.76372832368</v>
      </c>
      <c r="M2195" cm="1">
        <f t="array" ref="M2195">SUM(COUNTIF(E2195:E5771,{"Petrol","Diesel","CNG","LPG","Electric"}))</f>
        <v>1384</v>
      </c>
      <c r="N2195">
        <f t="shared" si="276"/>
        <v>1384</v>
      </c>
      <c r="O2195" cm="1">
        <f t="array" ref="O2195">SUM(COUNTIF(F2195:F5771,{"Individual","Dealer","Trustmark Dealer"}))</f>
        <v>1384</v>
      </c>
      <c r="P2195">
        <f t="shared" si="277"/>
        <v>946</v>
      </c>
      <c r="Q2195">
        <f t="shared" si="278"/>
        <v>0.60476878612716767</v>
      </c>
      <c r="R2195" s="16">
        <f t="shared" si="279"/>
        <v>1248261.2907320091</v>
      </c>
    </row>
    <row r="2196" spans="1:18" x14ac:dyDescent="0.3">
      <c r="A2196" t="s">
        <v>499</v>
      </c>
      <c r="B2196">
        <v>2013</v>
      </c>
      <c r="C2196" s="1">
        <v>350000</v>
      </c>
      <c r="D2196">
        <v>90000</v>
      </c>
      <c r="E2196" t="s">
        <v>14</v>
      </c>
      <c r="F2196" t="s">
        <v>25</v>
      </c>
      <c r="G2196" t="s">
        <v>12</v>
      </c>
      <c r="H2196" t="s">
        <v>126</v>
      </c>
      <c r="I2196">
        <f t="shared" si="272"/>
        <v>1383</v>
      </c>
      <c r="J2196">
        <f t="shared" si="273"/>
        <v>13</v>
      </c>
      <c r="K2196" t="str">
        <f t="shared" si="274"/>
        <v>budget</v>
      </c>
      <c r="L2196" s="1">
        <f t="shared" si="275"/>
        <v>469736.97830802604</v>
      </c>
      <c r="M2196" cm="1">
        <f t="array" ref="M2196">SUM(COUNTIF(E2196:E5772,{"Petrol","Diesel","CNG","LPG","Electric"}))</f>
        <v>1383</v>
      </c>
      <c r="N2196">
        <f t="shared" si="276"/>
        <v>1383</v>
      </c>
      <c r="O2196" cm="1">
        <f t="array" ref="O2196">SUM(COUNTIF(F2196:F5772,{"Individual","Dealer","Trustmark Dealer"}))</f>
        <v>1383</v>
      </c>
      <c r="P2196">
        <f t="shared" si="277"/>
        <v>945</v>
      </c>
      <c r="Q2196">
        <f t="shared" si="278"/>
        <v>0.60520607375271152</v>
      </c>
      <c r="R2196" s="16">
        <f t="shared" si="279"/>
        <v>1248986.5787989702</v>
      </c>
    </row>
    <row r="2197" spans="1:18" x14ac:dyDescent="0.3">
      <c r="A2197" t="s">
        <v>795</v>
      </c>
      <c r="B2197">
        <v>2018</v>
      </c>
      <c r="C2197" s="1">
        <v>1700000</v>
      </c>
      <c r="D2197">
        <v>15000</v>
      </c>
      <c r="E2197" t="s">
        <v>14</v>
      </c>
      <c r="F2197" t="s">
        <v>25</v>
      </c>
      <c r="G2197" t="s">
        <v>12</v>
      </c>
      <c r="H2197" t="s">
        <v>121</v>
      </c>
      <c r="I2197">
        <f t="shared" si="272"/>
        <v>1382</v>
      </c>
      <c r="J2197">
        <f t="shared" si="273"/>
        <v>8</v>
      </c>
      <c r="K2197" t="str">
        <f t="shared" si="274"/>
        <v>premimum</v>
      </c>
      <c r="L2197" s="1">
        <f t="shared" si="275"/>
        <v>469823.61866859626</v>
      </c>
      <c r="M2197" cm="1">
        <f t="array" ref="M2197">SUM(COUNTIF(E2197:E5773,{"Petrol","Diesel","CNG","LPG","Electric"}))</f>
        <v>1382</v>
      </c>
      <c r="N2197">
        <f t="shared" si="276"/>
        <v>1382</v>
      </c>
      <c r="O2197" cm="1">
        <f t="array" ref="O2197">SUM(COUNTIF(F2197:F5773,{"Individual","Dealer","Trustmark Dealer"}))</f>
        <v>1382</v>
      </c>
      <c r="P2197">
        <f t="shared" si="277"/>
        <v>944</v>
      </c>
      <c r="Q2197">
        <f t="shared" si="278"/>
        <v>0.60564399421128801</v>
      </c>
      <c r="R2197" s="16">
        <f t="shared" si="279"/>
        <v>1249328.7444235417</v>
      </c>
    </row>
    <row r="2198" spans="1:18" x14ac:dyDescent="0.3">
      <c r="A2198" t="s">
        <v>1250</v>
      </c>
      <c r="B2198">
        <v>2011</v>
      </c>
      <c r="C2198" s="1">
        <v>890000</v>
      </c>
      <c r="D2198">
        <v>86000</v>
      </c>
      <c r="E2198" t="s">
        <v>14</v>
      </c>
      <c r="F2198" t="s">
        <v>25</v>
      </c>
      <c r="G2198" t="s">
        <v>19</v>
      </c>
      <c r="H2198" t="s">
        <v>126</v>
      </c>
      <c r="I2198">
        <f t="shared" si="272"/>
        <v>1381</v>
      </c>
      <c r="J2198">
        <f t="shared" si="273"/>
        <v>15</v>
      </c>
      <c r="K2198" t="str">
        <f t="shared" si="274"/>
        <v>medium</v>
      </c>
      <c r="L2198" s="1">
        <f t="shared" si="275"/>
        <v>468932.83200579288</v>
      </c>
      <c r="M2198" cm="1">
        <f t="array" ref="M2198">SUM(COUNTIF(E2198:E5774,{"Petrol","Diesel","CNG","LPG","Electric"}))</f>
        <v>1381</v>
      </c>
      <c r="N2198">
        <f t="shared" si="276"/>
        <v>1381</v>
      </c>
      <c r="O2198" cm="1">
        <f t="array" ref="O2198">SUM(COUNTIF(F2198:F5774,{"Individual","Dealer","Trustmark Dealer"}))</f>
        <v>1381</v>
      </c>
      <c r="P2198">
        <f t="shared" si="277"/>
        <v>944</v>
      </c>
      <c r="Q2198">
        <f t="shared" si="278"/>
        <v>0.60535843591600291</v>
      </c>
      <c r="R2198" s="16">
        <f t="shared" si="279"/>
        <v>1247778.4617048441</v>
      </c>
    </row>
    <row r="2199" spans="1:18" x14ac:dyDescent="0.3">
      <c r="A2199" t="s">
        <v>694</v>
      </c>
      <c r="B2199">
        <v>2014</v>
      </c>
      <c r="C2199" s="1">
        <v>500000</v>
      </c>
      <c r="D2199">
        <v>120000</v>
      </c>
      <c r="E2199" t="s">
        <v>14</v>
      </c>
      <c r="F2199" t="s">
        <v>25</v>
      </c>
      <c r="G2199" t="s">
        <v>12</v>
      </c>
      <c r="H2199" t="s">
        <v>121</v>
      </c>
      <c r="I2199">
        <f t="shared" si="272"/>
        <v>1380</v>
      </c>
      <c r="J2199">
        <f t="shared" si="273"/>
        <v>12</v>
      </c>
      <c r="K2199" t="str">
        <f t="shared" si="274"/>
        <v>budget</v>
      </c>
      <c r="L2199" s="1">
        <f t="shared" si="275"/>
        <v>468627.7108695652</v>
      </c>
      <c r="M2199" cm="1">
        <f t="array" ref="M2199">SUM(COUNTIF(E2199:E5775,{"Petrol","Diesel","CNG","LPG","Electric"}))</f>
        <v>1380</v>
      </c>
      <c r="N2199">
        <f t="shared" si="276"/>
        <v>1380</v>
      </c>
      <c r="O2199" cm="1">
        <f t="array" ref="O2199">SUM(COUNTIF(F2199:F5775,{"Individual","Dealer","Trustmark Dealer"}))</f>
        <v>1380</v>
      </c>
      <c r="P2199">
        <f t="shared" si="277"/>
        <v>943</v>
      </c>
      <c r="Q2199">
        <f t="shared" si="278"/>
        <v>0.60579710144927534</v>
      </c>
      <c r="R2199" s="16">
        <f t="shared" si="279"/>
        <v>1247361.4647088468</v>
      </c>
    </row>
    <row r="2200" spans="1:18" x14ac:dyDescent="0.3">
      <c r="A2200" t="s">
        <v>214</v>
      </c>
      <c r="B2200">
        <v>2019</v>
      </c>
      <c r="C2200" s="1">
        <v>600000</v>
      </c>
      <c r="D2200">
        <v>5200</v>
      </c>
      <c r="E2200" t="s">
        <v>10</v>
      </c>
      <c r="F2200" t="s">
        <v>25</v>
      </c>
      <c r="G2200" t="s">
        <v>12</v>
      </c>
      <c r="H2200" t="s">
        <v>121</v>
      </c>
      <c r="I2200">
        <f t="shared" si="272"/>
        <v>1379</v>
      </c>
      <c r="J2200">
        <f t="shared" si="273"/>
        <v>7</v>
      </c>
      <c r="K2200" t="str">
        <f t="shared" si="274"/>
        <v>medium</v>
      </c>
      <c r="L2200" s="1">
        <f t="shared" si="275"/>
        <v>468604.96084118926</v>
      </c>
      <c r="M2200" cm="1">
        <f t="array" ref="M2200">SUM(COUNTIF(E2200:E5776,{"Petrol","Diesel","CNG","LPG","Electric"}))</f>
        <v>1379</v>
      </c>
      <c r="N2200">
        <f t="shared" si="276"/>
        <v>1379</v>
      </c>
      <c r="O2200" cm="1">
        <f t="array" ref="O2200">SUM(COUNTIF(F2200:F5776,{"Individual","Dealer","Trustmark Dealer"}))</f>
        <v>1379</v>
      </c>
      <c r="P2200">
        <f t="shared" si="277"/>
        <v>942</v>
      </c>
      <c r="Q2200">
        <f t="shared" si="278"/>
        <v>0.60551124002900658</v>
      </c>
      <c r="R2200" s="16">
        <f t="shared" si="279"/>
        <v>1247491.81793227</v>
      </c>
    </row>
    <row r="2201" spans="1:18" x14ac:dyDescent="0.3">
      <c r="A2201" t="s">
        <v>458</v>
      </c>
      <c r="B2201">
        <v>2010</v>
      </c>
      <c r="C2201" s="1">
        <v>99000</v>
      </c>
      <c r="D2201">
        <v>60000</v>
      </c>
      <c r="E2201" t="s">
        <v>10</v>
      </c>
      <c r="F2201" t="s">
        <v>25</v>
      </c>
      <c r="G2201" t="s">
        <v>12</v>
      </c>
      <c r="H2201" t="s">
        <v>126</v>
      </c>
      <c r="I2201">
        <f t="shared" si="272"/>
        <v>1378</v>
      </c>
      <c r="J2201">
        <f t="shared" si="273"/>
        <v>16</v>
      </c>
      <c r="K2201" t="str">
        <f t="shared" si="274"/>
        <v>budget</v>
      </c>
      <c r="L2201" s="1">
        <f t="shared" si="275"/>
        <v>468509.60885341075</v>
      </c>
      <c r="M2201" cm="1">
        <f t="array" ref="M2201">SUM(COUNTIF(E2201:E5777,{"Petrol","Diesel","CNG","LPG","Electric"}))</f>
        <v>1378</v>
      </c>
      <c r="N2201">
        <f t="shared" si="276"/>
        <v>1378</v>
      </c>
      <c r="O2201" cm="1">
        <f t="array" ref="O2201">SUM(COUNTIF(F2201:F5777,{"Individual","Dealer","Trustmark Dealer"}))</f>
        <v>1378</v>
      </c>
      <c r="P2201">
        <f t="shared" si="277"/>
        <v>942</v>
      </c>
      <c r="Q2201">
        <f t="shared" si="278"/>
        <v>0.60522496371552981</v>
      </c>
      <c r="R2201" s="16">
        <f t="shared" si="279"/>
        <v>1247083.7403898558</v>
      </c>
    </row>
    <row r="2202" spans="1:18" x14ac:dyDescent="0.3">
      <c r="A2202" t="s">
        <v>710</v>
      </c>
      <c r="B2202">
        <v>2011</v>
      </c>
      <c r="C2202" s="1">
        <v>235000</v>
      </c>
      <c r="D2202">
        <v>46000</v>
      </c>
      <c r="E2202" t="s">
        <v>10</v>
      </c>
      <c r="F2202" t="s">
        <v>25</v>
      </c>
      <c r="G2202" t="s">
        <v>12</v>
      </c>
      <c r="H2202" t="s">
        <v>121</v>
      </c>
      <c r="I2202">
        <f t="shared" si="272"/>
        <v>1377</v>
      </c>
      <c r="J2202">
        <f t="shared" si="273"/>
        <v>15</v>
      </c>
      <c r="K2202" t="str">
        <f t="shared" si="274"/>
        <v>budget</v>
      </c>
      <c r="L2202" s="1">
        <f t="shared" si="275"/>
        <v>468777.95279593318</v>
      </c>
      <c r="M2202" cm="1">
        <f t="array" ref="M2202">SUM(COUNTIF(E2202:E5778,{"Petrol","Diesel","CNG","LPG","Electric"}))</f>
        <v>1377</v>
      </c>
      <c r="N2202">
        <f t="shared" si="276"/>
        <v>1377</v>
      </c>
      <c r="O2202" cm="1">
        <f t="array" ref="O2202">SUM(COUNTIF(F2202:F5778,{"Individual","Dealer","Trustmark Dealer"}))</f>
        <v>1377</v>
      </c>
      <c r="P2202">
        <f t="shared" si="277"/>
        <v>941</v>
      </c>
      <c r="Q2202">
        <f t="shared" si="278"/>
        <v>0.60566448801742923</v>
      </c>
      <c r="R2202" s="16">
        <f t="shared" si="279"/>
        <v>1247458.4231681228</v>
      </c>
    </row>
    <row r="2203" spans="1:18" x14ac:dyDescent="0.3">
      <c r="A2203" t="s">
        <v>938</v>
      </c>
      <c r="B2203">
        <v>2006</v>
      </c>
      <c r="C2203" s="1">
        <v>75000</v>
      </c>
      <c r="D2203">
        <v>40000</v>
      </c>
      <c r="E2203" t="s">
        <v>10</v>
      </c>
      <c r="F2203" t="s">
        <v>25</v>
      </c>
      <c r="G2203" t="s">
        <v>12</v>
      </c>
      <c r="H2203" t="s">
        <v>126</v>
      </c>
      <c r="I2203">
        <f t="shared" si="272"/>
        <v>1376</v>
      </c>
      <c r="J2203">
        <f t="shared" si="273"/>
        <v>20</v>
      </c>
      <c r="K2203" t="str">
        <f t="shared" si="274"/>
        <v>budget</v>
      </c>
      <c r="L2203" s="1">
        <f t="shared" si="275"/>
        <v>468947.84956395347</v>
      </c>
      <c r="M2203" cm="1">
        <f t="array" ref="M2203">SUM(COUNTIF(E2203:E5779,{"Petrol","Diesel","CNG","LPG","Electric"}))</f>
        <v>1376</v>
      </c>
      <c r="N2203">
        <f t="shared" si="276"/>
        <v>1376</v>
      </c>
      <c r="O2203" cm="1">
        <f t="array" ref="O2203">SUM(COUNTIF(F2203:F5779,{"Individual","Dealer","Trustmark Dealer"}))</f>
        <v>1376</v>
      </c>
      <c r="P2203">
        <f t="shared" si="277"/>
        <v>940</v>
      </c>
      <c r="Q2203">
        <f t="shared" si="278"/>
        <v>0.60537790697674421</v>
      </c>
      <c r="R2203" s="16">
        <f t="shared" si="279"/>
        <v>1247621.1143563527</v>
      </c>
    </row>
    <row r="2204" spans="1:18" x14ac:dyDescent="0.3">
      <c r="A2204" t="s">
        <v>171</v>
      </c>
      <c r="B2204">
        <v>2014</v>
      </c>
      <c r="C2204" s="1">
        <v>600000</v>
      </c>
      <c r="D2204">
        <v>90000</v>
      </c>
      <c r="E2204" t="s">
        <v>14</v>
      </c>
      <c r="F2204" t="s">
        <v>25</v>
      </c>
      <c r="G2204" t="s">
        <v>12</v>
      </c>
      <c r="H2204" t="s">
        <v>126</v>
      </c>
      <c r="I2204">
        <f t="shared" si="272"/>
        <v>1375</v>
      </c>
      <c r="J2204">
        <f t="shared" si="273"/>
        <v>12</v>
      </c>
      <c r="K2204" t="str">
        <f t="shared" si="274"/>
        <v>medium</v>
      </c>
      <c r="L2204" s="1">
        <f t="shared" si="275"/>
        <v>469234.35709090909</v>
      </c>
      <c r="M2204" cm="1">
        <f t="array" ref="M2204">SUM(COUNTIF(E2204:E5780,{"Petrol","Diesel","CNG","LPG","Electric"}))</f>
        <v>1375</v>
      </c>
      <c r="N2204">
        <f t="shared" si="276"/>
        <v>1375</v>
      </c>
      <c r="O2204" cm="1">
        <f t="array" ref="O2204">SUM(COUNTIF(F2204:F5780,{"Individual","Dealer","Trustmark Dealer"}))</f>
        <v>1375</v>
      </c>
      <c r="P2204">
        <f t="shared" si="277"/>
        <v>939</v>
      </c>
      <c r="Q2204">
        <f t="shared" si="278"/>
        <v>0.60581818181818181</v>
      </c>
      <c r="R2204" s="16">
        <f t="shared" si="279"/>
        <v>1248035.4937429759</v>
      </c>
    </row>
    <row r="2205" spans="1:18" x14ac:dyDescent="0.3">
      <c r="A2205" t="s">
        <v>716</v>
      </c>
      <c r="B2205">
        <v>2019</v>
      </c>
      <c r="C2205" s="1">
        <v>1000000</v>
      </c>
      <c r="D2205">
        <v>25000</v>
      </c>
      <c r="E2205" t="s">
        <v>14</v>
      </c>
      <c r="F2205" t="s">
        <v>25</v>
      </c>
      <c r="G2205" t="s">
        <v>12</v>
      </c>
      <c r="H2205" t="s">
        <v>126</v>
      </c>
      <c r="I2205">
        <f t="shared" si="272"/>
        <v>1374</v>
      </c>
      <c r="J2205">
        <f t="shared" si="273"/>
        <v>7</v>
      </c>
      <c r="K2205" t="str">
        <f t="shared" si="274"/>
        <v>medium</v>
      </c>
      <c r="L2205" s="1">
        <f t="shared" si="275"/>
        <v>469139.18558951968</v>
      </c>
      <c r="M2205" cm="1">
        <f t="array" ref="M2205">SUM(COUNTIF(E2205:E5781,{"Petrol","Diesel","CNG","LPG","Electric"}))</f>
        <v>1374</v>
      </c>
      <c r="N2205">
        <f t="shared" si="276"/>
        <v>1374</v>
      </c>
      <c r="O2205" cm="1">
        <f t="array" ref="O2205">SUM(COUNTIF(F2205:F5781,{"Individual","Dealer","Trustmark Dealer"}))</f>
        <v>1374</v>
      </c>
      <c r="P2205">
        <f t="shared" si="277"/>
        <v>938</v>
      </c>
      <c r="Q2205">
        <f t="shared" si="278"/>
        <v>0.60625909752547302</v>
      </c>
      <c r="R2205" s="16">
        <f t="shared" si="279"/>
        <v>1248025.3690881552</v>
      </c>
    </row>
    <row r="2206" spans="1:18" x14ac:dyDescent="0.3">
      <c r="A2206" t="s">
        <v>123</v>
      </c>
      <c r="B2206">
        <v>2012</v>
      </c>
      <c r="C2206" s="1">
        <v>390000</v>
      </c>
      <c r="D2206">
        <v>90000</v>
      </c>
      <c r="E2206" t="s">
        <v>14</v>
      </c>
      <c r="F2206" t="s">
        <v>25</v>
      </c>
      <c r="G2206" t="s">
        <v>12</v>
      </c>
      <c r="H2206" t="s">
        <v>121</v>
      </c>
      <c r="I2206">
        <f t="shared" si="272"/>
        <v>1373</v>
      </c>
      <c r="J2206">
        <f t="shared" si="273"/>
        <v>14</v>
      </c>
      <c r="K2206" t="str">
        <f t="shared" si="274"/>
        <v>budget</v>
      </c>
      <c r="L2206" s="1">
        <f t="shared" si="275"/>
        <v>468752.54260742897</v>
      </c>
      <c r="M2206" cm="1">
        <f t="array" ref="M2206">SUM(COUNTIF(E2206:E5782,{"Petrol","Diesel","CNG","LPG","Electric"}))</f>
        <v>1373</v>
      </c>
      <c r="N2206">
        <f t="shared" si="276"/>
        <v>1373</v>
      </c>
      <c r="O2206" cm="1">
        <f t="array" ref="O2206">SUM(COUNTIF(F2206:F5782,{"Individual","Dealer","Trustmark Dealer"}))</f>
        <v>1373</v>
      </c>
      <c r="P2206">
        <f t="shared" si="277"/>
        <v>938</v>
      </c>
      <c r="Q2206">
        <f t="shared" si="278"/>
        <v>0.6067006554989075</v>
      </c>
      <c r="R2206" s="16">
        <f t="shared" si="279"/>
        <v>1247451.0409787372</v>
      </c>
    </row>
    <row r="2207" spans="1:18" x14ac:dyDescent="0.3">
      <c r="A2207" t="s">
        <v>447</v>
      </c>
      <c r="B2207">
        <v>2015</v>
      </c>
      <c r="C2207" s="1">
        <v>600000</v>
      </c>
      <c r="D2207">
        <v>70000</v>
      </c>
      <c r="E2207" t="s">
        <v>14</v>
      </c>
      <c r="F2207" t="s">
        <v>25</v>
      </c>
      <c r="G2207" t="s">
        <v>12</v>
      </c>
      <c r="H2207" t="s">
        <v>121</v>
      </c>
      <c r="I2207">
        <f t="shared" si="272"/>
        <v>1372</v>
      </c>
      <c r="J2207">
        <f t="shared" si="273"/>
        <v>11</v>
      </c>
      <c r="K2207" t="str">
        <f t="shared" si="274"/>
        <v>medium</v>
      </c>
      <c r="L2207" s="1">
        <f t="shared" si="275"/>
        <v>468809.94241982506</v>
      </c>
      <c r="M2207" cm="1">
        <f t="array" ref="M2207">SUM(COUNTIF(E2207:E5783,{"Petrol","Diesel","CNG","LPG","Electric"}))</f>
        <v>1372</v>
      </c>
      <c r="N2207">
        <f t="shared" si="276"/>
        <v>1372</v>
      </c>
      <c r="O2207" cm="1">
        <f t="array" ref="O2207">SUM(COUNTIF(F2207:F5783,{"Individual","Dealer","Trustmark Dealer"}))</f>
        <v>1372</v>
      </c>
      <c r="P2207">
        <f t="shared" si="277"/>
        <v>937</v>
      </c>
      <c r="Q2207">
        <f t="shared" si="278"/>
        <v>0.60641399416909625</v>
      </c>
      <c r="R2207" s="16">
        <f t="shared" si="279"/>
        <v>1247736.6723944335</v>
      </c>
    </row>
    <row r="2208" spans="1:18" x14ac:dyDescent="0.3">
      <c r="A2208" t="s">
        <v>345</v>
      </c>
      <c r="B2208">
        <v>2017</v>
      </c>
      <c r="C2208" s="1">
        <v>600000</v>
      </c>
      <c r="D2208">
        <v>70000</v>
      </c>
      <c r="E2208" t="s">
        <v>10</v>
      </c>
      <c r="F2208" t="s">
        <v>25</v>
      </c>
      <c r="G2208" t="s">
        <v>12</v>
      </c>
      <c r="H2208" t="s">
        <v>126</v>
      </c>
      <c r="I2208">
        <f t="shared" si="272"/>
        <v>1371</v>
      </c>
      <c r="J2208">
        <f t="shared" si="273"/>
        <v>9</v>
      </c>
      <c r="K2208" t="str">
        <f t="shared" si="274"/>
        <v>medium</v>
      </c>
      <c r="L2208" s="1">
        <f t="shared" si="275"/>
        <v>468714.25309992704</v>
      </c>
      <c r="M2208" cm="1">
        <f t="array" ref="M2208">SUM(COUNTIF(E2208:E5784,{"Petrol","Diesel","CNG","LPG","Electric"}))</f>
        <v>1371</v>
      </c>
      <c r="N2208">
        <f t="shared" si="276"/>
        <v>1371</v>
      </c>
      <c r="O2208" cm="1">
        <f t="array" ref="O2208">SUM(COUNTIF(F2208:F5784,{"Individual","Dealer","Trustmark Dealer"}))</f>
        <v>1371</v>
      </c>
      <c r="P2208">
        <f t="shared" si="277"/>
        <v>936</v>
      </c>
      <c r="Q2208">
        <f t="shared" si="278"/>
        <v>0.60612691466083146</v>
      </c>
      <c r="R2208" s="16">
        <f t="shared" si="279"/>
        <v>1247726.0821168222</v>
      </c>
    </row>
    <row r="2209" spans="1:18" x14ac:dyDescent="0.3">
      <c r="A2209" t="s">
        <v>1251</v>
      </c>
      <c r="B2209">
        <v>2019</v>
      </c>
      <c r="C2209" s="1">
        <v>730000</v>
      </c>
      <c r="D2209">
        <v>35000</v>
      </c>
      <c r="E2209" t="s">
        <v>14</v>
      </c>
      <c r="F2209" t="s">
        <v>25</v>
      </c>
      <c r="G2209" t="s">
        <v>12</v>
      </c>
      <c r="H2209" t="s">
        <v>126</v>
      </c>
      <c r="I2209">
        <f t="shared" si="272"/>
        <v>1370</v>
      </c>
      <c r="J2209">
        <f t="shared" si="273"/>
        <v>7</v>
      </c>
      <c r="K2209" t="str">
        <f t="shared" si="274"/>
        <v>medium</v>
      </c>
      <c r="L2209" s="1">
        <f t="shared" si="275"/>
        <v>468618.42408759124</v>
      </c>
      <c r="M2209" cm="1">
        <f t="array" ref="M2209">SUM(COUNTIF(E2209:E5785,{"Petrol","Diesel","CNG","LPG","Electric"}))</f>
        <v>1370</v>
      </c>
      <c r="N2209">
        <f t="shared" si="276"/>
        <v>1370</v>
      </c>
      <c r="O2209" cm="1">
        <f t="array" ref="O2209">SUM(COUNTIF(F2209:F5785,{"Individual","Dealer","Trustmark Dealer"}))</f>
        <v>1370</v>
      </c>
      <c r="P2209">
        <f t="shared" si="277"/>
        <v>936</v>
      </c>
      <c r="Q2209">
        <f t="shared" si="278"/>
        <v>0.60656934306569343</v>
      </c>
      <c r="R2209" s="16">
        <f t="shared" si="279"/>
        <v>1247316.2928851645</v>
      </c>
    </row>
    <row r="2210" spans="1:18" x14ac:dyDescent="0.3">
      <c r="A2210" t="s">
        <v>527</v>
      </c>
      <c r="B2210">
        <v>2017</v>
      </c>
      <c r="C2210" s="1">
        <v>450000</v>
      </c>
      <c r="D2210">
        <v>12700</v>
      </c>
      <c r="E2210" t="s">
        <v>10</v>
      </c>
      <c r="F2210" t="s">
        <v>25</v>
      </c>
      <c r="G2210" t="s">
        <v>19</v>
      </c>
      <c r="H2210" t="s">
        <v>121</v>
      </c>
      <c r="I2210">
        <f t="shared" si="272"/>
        <v>1369</v>
      </c>
      <c r="J2210">
        <f t="shared" si="273"/>
        <v>9</v>
      </c>
      <c r="K2210" t="str">
        <f t="shared" si="274"/>
        <v>budget</v>
      </c>
      <c r="L2210" s="1">
        <f t="shared" si="275"/>
        <v>468427.49525200878</v>
      </c>
      <c r="M2210" cm="1">
        <f t="array" ref="M2210">SUM(COUNTIF(E2210:E5786,{"Petrol","Diesel","CNG","LPG","Electric"}))</f>
        <v>1369</v>
      </c>
      <c r="N2210">
        <f t="shared" si="276"/>
        <v>1369</v>
      </c>
      <c r="O2210" cm="1">
        <f t="array" ref="O2210">SUM(COUNTIF(F2210:F5786,{"Individual","Dealer","Trustmark Dealer"}))</f>
        <v>1369</v>
      </c>
      <c r="P2210">
        <f t="shared" si="277"/>
        <v>936</v>
      </c>
      <c r="Q2210">
        <f t="shared" si="278"/>
        <v>0.60701241782322868</v>
      </c>
      <c r="R2210" s="16">
        <f t="shared" si="279"/>
        <v>1247121.5366294298</v>
      </c>
    </row>
    <row r="2211" spans="1:18" x14ac:dyDescent="0.3">
      <c r="A2211" t="s">
        <v>494</v>
      </c>
      <c r="B2211">
        <v>2011</v>
      </c>
      <c r="C2211" s="1">
        <v>250000</v>
      </c>
      <c r="D2211">
        <v>80000</v>
      </c>
      <c r="E2211" t="s">
        <v>14</v>
      </c>
      <c r="F2211" t="s">
        <v>25</v>
      </c>
      <c r="G2211" t="s">
        <v>12</v>
      </c>
      <c r="H2211" t="s">
        <v>121</v>
      </c>
      <c r="I2211">
        <f t="shared" si="272"/>
        <v>1368</v>
      </c>
      <c r="J2211">
        <f t="shared" si="273"/>
        <v>15</v>
      </c>
      <c r="K2211" t="str">
        <f t="shared" si="274"/>
        <v>budget</v>
      </c>
      <c r="L2211" s="1">
        <f t="shared" si="275"/>
        <v>468440.96564327483</v>
      </c>
      <c r="M2211" cm="1">
        <f t="array" ref="M2211">SUM(COUNTIF(E2211:E5787,{"Petrol","Diesel","CNG","LPG","Electric"}))</f>
        <v>1368</v>
      </c>
      <c r="N2211">
        <f t="shared" si="276"/>
        <v>1368</v>
      </c>
      <c r="O2211" cm="1">
        <f t="array" ref="O2211">SUM(COUNTIF(F2211:F5787,{"Individual","Dealer","Trustmark Dealer"}))</f>
        <v>1368</v>
      </c>
      <c r="P2211">
        <f t="shared" si="277"/>
        <v>936</v>
      </c>
      <c r="Q2211">
        <f t="shared" si="278"/>
        <v>0.60672514619883045</v>
      </c>
      <c r="R2211" s="16">
        <f t="shared" si="279"/>
        <v>1246946.6771954675</v>
      </c>
    </row>
    <row r="2212" spans="1:18" x14ac:dyDescent="0.3">
      <c r="A2212" t="s">
        <v>1050</v>
      </c>
      <c r="B2212">
        <v>2018</v>
      </c>
      <c r="C2212" s="1">
        <v>1400000</v>
      </c>
      <c r="D2212">
        <v>20000</v>
      </c>
      <c r="E2212" t="s">
        <v>14</v>
      </c>
      <c r="F2212" t="s">
        <v>25</v>
      </c>
      <c r="G2212" t="s">
        <v>12</v>
      </c>
      <c r="H2212" t="s">
        <v>121</v>
      </c>
      <c r="I2212">
        <f t="shared" si="272"/>
        <v>1367</v>
      </c>
      <c r="J2212">
        <f t="shared" si="273"/>
        <v>8</v>
      </c>
      <c r="K2212" t="str">
        <f t="shared" si="274"/>
        <v>premimum</v>
      </c>
      <c r="L2212" s="1">
        <f t="shared" si="275"/>
        <v>468600.76152158011</v>
      </c>
      <c r="M2212" cm="1">
        <f t="array" ref="M2212">SUM(COUNTIF(E2212:E5788,{"Petrol","Diesel","CNG","LPG","Electric"}))</f>
        <v>1367</v>
      </c>
      <c r="N2212">
        <f t="shared" si="276"/>
        <v>1367</v>
      </c>
      <c r="O2212" cm="1">
        <f t="array" ref="O2212">SUM(COUNTIF(F2212:F5788,{"Individual","Dealer","Trustmark Dealer"}))</f>
        <v>1367</v>
      </c>
      <c r="P2212">
        <f t="shared" si="277"/>
        <v>935</v>
      </c>
      <c r="Q2212">
        <f t="shared" si="278"/>
        <v>0.60643745427944407</v>
      </c>
      <c r="R2212" s="16">
        <f t="shared" si="279"/>
        <v>1247432.2195035461</v>
      </c>
    </row>
    <row r="2213" spans="1:18" x14ac:dyDescent="0.3">
      <c r="A2213" t="s">
        <v>411</v>
      </c>
      <c r="B2213">
        <v>2018</v>
      </c>
      <c r="C2213" s="1">
        <v>300000</v>
      </c>
      <c r="D2213">
        <v>20000</v>
      </c>
      <c r="E2213" t="s">
        <v>10</v>
      </c>
      <c r="F2213" t="s">
        <v>25</v>
      </c>
      <c r="G2213" t="s">
        <v>12</v>
      </c>
      <c r="H2213" t="s">
        <v>121</v>
      </c>
      <c r="I2213">
        <f t="shared" si="272"/>
        <v>1366</v>
      </c>
      <c r="J2213">
        <f t="shared" si="273"/>
        <v>8</v>
      </c>
      <c r="K2213" t="str">
        <f t="shared" si="274"/>
        <v>budget</v>
      </c>
      <c r="L2213" s="1">
        <f t="shared" si="275"/>
        <v>467918.91727672034</v>
      </c>
      <c r="M2213" cm="1">
        <f t="array" ref="M2213">SUM(COUNTIF(E2213:E5789,{"Petrol","Diesel","CNG","LPG","Electric"}))</f>
        <v>1366</v>
      </c>
      <c r="N2213">
        <f t="shared" si="276"/>
        <v>1366</v>
      </c>
      <c r="O2213" cm="1">
        <f t="array" ref="O2213">SUM(COUNTIF(F2213:F5789,{"Individual","Dealer","Trustmark Dealer"}))</f>
        <v>1366</v>
      </c>
      <c r="P2213">
        <f t="shared" si="277"/>
        <v>935</v>
      </c>
      <c r="Q2213">
        <f t="shared" si="278"/>
        <v>0.60614934114202046</v>
      </c>
      <c r="R2213" s="16">
        <f t="shared" si="279"/>
        <v>1246285.618465909</v>
      </c>
    </row>
    <row r="2214" spans="1:18" x14ac:dyDescent="0.3">
      <c r="A2214" t="s">
        <v>1252</v>
      </c>
      <c r="B2214">
        <v>2017</v>
      </c>
      <c r="C2214" s="1">
        <v>800000</v>
      </c>
      <c r="D2214">
        <v>19000</v>
      </c>
      <c r="E2214" t="s">
        <v>10</v>
      </c>
      <c r="F2214" t="s">
        <v>25</v>
      </c>
      <c r="G2214" t="s">
        <v>12</v>
      </c>
      <c r="H2214" t="s">
        <v>121</v>
      </c>
      <c r="I2214">
        <f t="shared" si="272"/>
        <v>1365</v>
      </c>
      <c r="J2214">
        <f t="shared" si="273"/>
        <v>9</v>
      </c>
      <c r="K2214" t="str">
        <f t="shared" si="274"/>
        <v>medium</v>
      </c>
      <c r="L2214" s="1">
        <f t="shared" si="275"/>
        <v>468041.93479853478</v>
      </c>
      <c r="M2214" cm="1">
        <f t="array" ref="M2214">SUM(COUNTIF(E2214:E5790,{"Petrol","Diesel","CNG","LPG","Electric"}))</f>
        <v>1365</v>
      </c>
      <c r="N2214">
        <f t="shared" si="276"/>
        <v>1365</v>
      </c>
      <c r="O2214" cm="1">
        <f t="array" ref="O2214">SUM(COUNTIF(F2214:F5790,{"Individual","Dealer","Trustmark Dealer"}))</f>
        <v>1365</v>
      </c>
      <c r="P2214">
        <f t="shared" si="277"/>
        <v>935</v>
      </c>
      <c r="Q2214">
        <f t="shared" si="278"/>
        <v>0.60586080586080582</v>
      </c>
      <c r="R2214" s="16">
        <f t="shared" si="279"/>
        <v>1246346.8004848366</v>
      </c>
    </row>
    <row r="2215" spans="1:18" x14ac:dyDescent="0.3">
      <c r="A2215" t="s">
        <v>1253</v>
      </c>
      <c r="B2215">
        <v>2009</v>
      </c>
      <c r="C2215" s="1">
        <v>125000</v>
      </c>
      <c r="D2215">
        <v>95000</v>
      </c>
      <c r="E2215" t="s">
        <v>14</v>
      </c>
      <c r="F2215" t="s">
        <v>25</v>
      </c>
      <c r="G2215" t="s">
        <v>12</v>
      </c>
      <c r="H2215" t="s">
        <v>126</v>
      </c>
      <c r="I2215">
        <f t="shared" si="272"/>
        <v>1364</v>
      </c>
      <c r="J2215">
        <f t="shared" si="273"/>
        <v>17</v>
      </c>
      <c r="K2215" t="str">
        <f t="shared" si="274"/>
        <v>budget</v>
      </c>
      <c r="L2215" s="1">
        <f t="shared" si="275"/>
        <v>467798.5637829912</v>
      </c>
      <c r="M2215" cm="1">
        <f t="array" ref="M2215">SUM(COUNTIF(E2215:E5791,{"Petrol","Diesel","CNG","LPG","Electric"}))</f>
        <v>1364</v>
      </c>
      <c r="N2215">
        <f t="shared" si="276"/>
        <v>1364</v>
      </c>
      <c r="O2215" cm="1">
        <f t="array" ref="O2215">SUM(COUNTIF(F2215:F5791,{"Individual","Dealer","Trustmark Dealer"}))</f>
        <v>1364</v>
      </c>
      <c r="P2215">
        <f t="shared" si="277"/>
        <v>935</v>
      </c>
      <c r="Q2215">
        <f t="shared" si="278"/>
        <v>0.6055718475073314</v>
      </c>
      <c r="R2215" s="16">
        <f t="shared" si="279"/>
        <v>1245618.2863963987</v>
      </c>
    </row>
    <row r="2216" spans="1:18" x14ac:dyDescent="0.3">
      <c r="A2216" t="s">
        <v>466</v>
      </c>
      <c r="B2216">
        <v>2012</v>
      </c>
      <c r="C2216" s="1">
        <v>295000</v>
      </c>
      <c r="D2216">
        <v>90000</v>
      </c>
      <c r="E2216" t="s">
        <v>14</v>
      </c>
      <c r="F2216" t="s">
        <v>25</v>
      </c>
      <c r="G2216" t="s">
        <v>12</v>
      </c>
      <c r="H2216" t="s">
        <v>121</v>
      </c>
      <c r="I2216">
        <f t="shared" si="272"/>
        <v>1363</v>
      </c>
      <c r="J2216">
        <f t="shared" si="273"/>
        <v>14</v>
      </c>
      <c r="K2216" t="str">
        <f t="shared" si="274"/>
        <v>budget</v>
      </c>
      <c r="L2216" s="1">
        <f t="shared" si="275"/>
        <v>468050.0667644901</v>
      </c>
      <c r="M2216" cm="1">
        <f t="array" ref="M2216">SUM(COUNTIF(E2216:E5792,{"Petrol","Diesel","CNG","LPG","Electric"}))</f>
        <v>1363</v>
      </c>
      <c r="N2216">
        <f t="shared" si="276"/>
        <v>1363</v>
      </c>
      <c r="O2216" cm="1">
        <f t="array" ref="O2216">SUM(COUNTIF(F2216:F5792,{"Individual","Dealer","Trustmark Dealer"}))</f>
        <v>1363</v>
      </c>
      <c r="P2216">
        <f t="shared" si="277"/>
        <v>934</v>
      </c>
      <c r="Q2216">
        <f t="shared" si="278"/>
        <v>0.6060161408657373</v>
      </c>
      <c r="R2216" s="16">
        <f t="shared" si="279"/>
        <v>1246282.0790969192</v>
      </c>
    </row>
    <row r="2217" spans="1:18" x14ac:dyDescent="0.3">
      <c r="A2217" t="s">
        <v>1254</v>
      </c>
      <c r="B2217">
        <v>2013</v>
      </c>
      <c r="C2217" s="1">
        <v>650000</v>
      </c>
      <c r="D2217">
        <v>45839</v>
      </c>
      <c r="E2217" t="s">
        <v>10</v>
      </c>
      <c r="F2217" t="s">
        <v>11</v>
      </c>
      <c r="G2217" t="s">
        <v>12</v>
      </c>
      <c r="H2217" t="s">
        <v>121</v>
      </c>
      <c r="I2217">
        <f t="shared" si="272"/>
        <v>1362</v>
      </c>
      <c r="J2217">
        <f t="shared" si="273"/>
        <v>13</v>
      </c>
      <c r="K2217" t="str">
        <f t="shared" si="274"/>
        <v>medium</v>
      </c>
      <c r="L2217" s="1">
        <f t="shared" si="275"/>
        <v>468177.12261380325</v>
      </c>
      <c r="M2217" cm="1">
        <f t="array" ref="M2217">SUM(COUNTIF(E2217:E5793,{"Petrol","Diesel","CNG","LPG","Electric"}))</f>
        <v>1362</v>
      </c>
      <c r="N2217">
        <f t="shared" si="276"/>
        <v>1362</v>
      </c>
      <c r="O2217" cm="1">
        <f t="array" ref="O2217">SUM(COUNTIF(F2217:F5793,{"Individual","Dealer","Trustmark Dealer"}))</f>
        <v>1362</v>
      </c>
      <c r="P2217">
        <f t="shared" si="277"/>
        <v>933</v>
      </c>
      <c r="Q2217">
        <f t="shared" si="278"/>
        <v>0.60572687224669608</v>
      </c>
      <c r="R2217" s="16">
        <f t="shared" si="279"/>
        <v>1246705.5977025696</v>
      </c>
    </row>
    <row r="2218" spans="1:18" x14ac:dyDescent="0.3">
      <c r="A2218" t="s">
        <v>807</v>
      </c>
      <c r="B2218">
        <v>2010</v>
      </c>
      <c r="C2218" s="1">
        <v>200000</v>
      </c>
      <c r="D2218">
        <v>74510</v>
      </c>
      <c r="E2218" t="s">
        <v>10</v>
      </c>
      <c r="F2218" t="s">
        <v>11</v>
      </c>
      <c r="G2218" t="s">
        <v>12</v>
      </c>
      <c r="H2218" t="s">
        <v>121</v>
      </c>
      <c r="I2218">
        <f t="shared" si="272"/>
        <v>1361</v>
      </c>
      <c r="J2218">
        <f t="shared" si="273"/>
        <v>16</v>
      </c>
      <c r="K2218" t="str">
        <f t="shared" si="274"/>
        <v>budget</v>
      </c>
      <c r="L2218" s="1">
        <f t="shared" si="275"/>
        <v>468043.52755326964</v>
      </c>
      <c r="M2218" cm="1">
        <f t="array" ref="M2218">SUM(COUNTIF(E2218:E5794,{"Petrol","Diesel","CNG","LPG","Electric"}))</f>
        <v>1361</v>
      </c>
      <c r="N2218">
        <f t="shared" si="276"/>
        <v>1361</v>
      </c>
      <c r="O2218" cm="1">
        <f t="array" ref="O2218">SUM(COUNTIF(F2218:F5794,{"Individual","Dealer","Trustmark Dealer"}))</f>
        <v>1361</v>
      </c>
      <c r="P2218">
        <f t="shared" si="277"/>
        <v>932</v>
      </c>
      <c r="Q2218">
        <f t="shared" si="278"/>
        <v>0.60543717854518742</v>
      </c>
      <c r="R2218" s="16">
        <f t="shared" si="279"/>
        <v>1246212.1199619533</v>
      </c>
    </row>
    <row r="2219" spans="1:18" x14ac:dyDescent="0.3">
      <c r="A2219" t="s">
        <v>553</v>
      </c>
      <c r="B2219">
        <v>2009</v>
      </c>
      <c r="C2219" s="1">
        <v>130000</v>
      </c>
      <c r="D2219">
        <v>87293</v>
      </c>
      <c r="E2219" t="s">
        <v>10</v>
      </c>
      <c r="F2219" t="s">
        <v>11</v>
      </c>
      <c r="G2219" t="s">
        <v>12</v>
      </c>
      <c r="H2219" t="s">
        <v>121</v>
      </c>
      <c r="I2219">
        <f t="shared" si="272"/>
        <v>1360</v>
      </c>
      <c r="J2219">
        <f t="shared" si="273"/>
        <v>17</v>
      </c>
      <c r="K2219" t="str">
        <f t="shared" si="274"/>
        <v>budget</v>
      </c>
      <c r="L2219" s="1">
        <f t="shared" si="275"/>
        <v>468240.61838235293</v>
      </c>
      <c r="M2219" cm="1">
        <f t="array" ref="M2219">SUM(COUNTIF(E2219:E5795,{"Petrol","Diesel","CNG","LPG","Electric"}))</f>
        <v>1360</v>
      </c>
      <c r="N2219">
        <f t="shared" si="276"/>
        <v>1360</v>
      </c>
      <c r="O2219" cm="1">
        <f t="array" ref="O2219">SUM(COUNTIF(F2219:F5795,{"Individual","Dealer","Trustmark Dealer"}))</f>
        <v>1360</v>
      </c>
      <c r="P2219">
        <f t="shared" si="277"/>
        <v>931</v>
      </c>
      <c r="Q2219">
        <f t="shared" si="278"/>
        <v>0.60514705882352937</v>
      </c>
      <c r="R2219" s="16">
        <f t="shared" si="279"/>
        <v>1246430.2318323017</v>
      </c>
    </row>
    <row r="2220" spans="1:18" x14ac:dyDescent="0.3">
      <c r="A2220" t="s">
        <v>830</v>
      </c>
      <c r="B2220">
        <v>2012</v>
      </c>
      <c r="C2220" s="1">
        <v>250000</v>
      </c>
      <c r="D2220">
        <v>156040</v>
      </c>
      <c r="E2220" t="s">
        <v>14</v>
      </c>
      <c r="F2220" t="s">
        <v>11</v>
      </c>
      <c r="G2220" t="s">
        <v>12</v>
      </c>
      <c r="H2220" t="s">
        <v>121</v>
      </c>
      <c r="I2220">
        <f t="shared" si="272"/>
        <v>1359</v>
      </c>
      <c r="J2220">
        <f t="shared" si="273"/>
        <v>14</v>
      </c>
      <c r="K2220" t="str">
        <f t="shared" si="274"/>
        <v>budget</v>
      </c>
      <c r="L2220" s="1">
        <f t="shared" si="275"/>
        <v>468489.50772626931</v>
      </c>
      <c r="M2220" cm="1">
        <f t="array" ref="M2220">SUM(COUNTIF(E2220:E5796,{"Petrol","Diesel","CNG","LPG","Electric"}))</f>
        <v>1359</v>
      </c>
      <c r="N2220">
        <f t="shared" si="276"/>
        <v>1359</v>
      </c>
      <c r="O2220" cm="1">
        <f t="array" ref="O2220">SUM(COUNTIF(F2220:F5796,{"Individual","Dealer","Trustmark Dealer"}))</f>
        <v>1359</v>
      </c>
      <c r="P2220">
        <f t="shared" si="277"/>
        <v>930</v>
      </c>
      <c r="Q2220">
        <f t="shared" si="278"/>
        <v>0.60485651214128033</v>
      </c>
      <c r="R2220" s="16">
        <f t="shared" si="279"/>
        <v>1246760.1472323972</v>
      </c>
    </row>
    <row r="2221" spans="1:18" x14ac:dyDescent="0.3">
      <c r="A2221" t="s">
        <v>433</v>
      </c>
      <c r="B2221">
        <v>2004</v>
      </c>
      <c r="C2221" s="1">
        <v>400000</v>
      </c>
      <c r="D2221">
        <v>93415</v>
      </c>
      <c r="E2221" t="s">
        <v>14</v>
      </c>
      <c r="F2221" t="s">
        <v>11</v>
      </c>
      <c r="G2221" t="s">
        <v>12</v>
      </c>
      <c r="H2221" t="s">
        <v>121</v>
      </c>
      <c r="I2221">
        <f t="shared" si="272"/>
        <v>1358</v>
      </c>
      <c r="J2221">
        <f t="shared" si="273"/>
        <v>22</v>
      </c>
      <c r="K2221" t="str">
        <f t="shared" si="274"/>
        <v>budget</v>
      </c>
      <c r="L2221" s="1">
        <f t="shared" si="275"/>
        <v>468650.39837997052</v>
      </c>
      <c r="M2221" cm="1">
        <f t="array" ref="M2221">SUM(COUNTIF(E2221:E5797,{"Petrol","Diesel","CNG","LPG","Electric"}))</f>
        <v>1358</v>
      </c>
      <c r="N2221">
        <f t="shared" si="276"/>
        <v>1358</v>
      </c>
      <c r="O2221" cm="1">
        <f t="array" ref="O2221">SUM(COUNTIF(F2221:F5797,{"Individual","Dealer","Trustmark Dealer"}))</f>
        <v>1358</v>
      </c>
      <c r="P2221">
        <f t="shared" si="277"/>
        <v>929</v>
      </c>
      <c r="Q2221">
        <f t="shared" si="278"/>
        <v>0.60456553755522824</v>
      </c>
      <c r="R2221" s="16">
        <f t="shared" si="279"/>
        <v>1247249.0681735843</v>
      </c>
    </row>
    <row r="2222" spans="1:18" x14ac:dyDescent="0.3">
      <c r="A2222" t="s">
        <v>1036</v>
      </c>
      <c r="B2222">
        <v>2017</v>
      </c>
      <c r="C2222" s="1">
        <v>430000</v>
      </c>
      <c r="D2222">
        <v>101159</v>
      </c>
      <c r="E2222" t="s">
        <v>10</v>
      </c>
      <c r="F2222" t="s">
        <v>11</v>
      </c>
      <c r="G2222" t="s">
        <v>12</v>
      </c>
      <c r="H2222" t="s">
        <v>121</v>
      </c>
      <c r="I2222">
        <f t="shared" si="272"/>
        <v>1357</v>
      </c>
      <c r="J2222">
        <f t="shared" si="273"/>
        <v>9</v>
      </c>
      <c r="K2222" t="str">
        <f t="shared" si="274"/>
        <v>budget</v>
      </c>
      <c r="L2222" s="1">
        <f t="shared" si="275"/>
        <v>468700.98820928519</v>
      </c>
      <c r="M2222" cm="1">
        <f t="array" ref="M2222">SUM(COUNTIF(E2222:E5798,{"Petrol","Diesel","CNG","LPG","Electric"}))</f>
        <v>1357</v>
      </c>
      <c r="N2222">
        <f t="shared" si="276"/>
        <v>1357</v>
      </c>
      <c r="O2222" cm="1">
        <f t="array" ref="O2222">SUM(COUNTIF(F2222:F5798,{"Individual","Dealer","Trustmark Dealer"}))</f>
        <v>1357</v>
      </c>
      <c r="P2222">
        <f t="shared" si="277"/>
        <v>928</v>
      </c>
      <c r="Q2222">
        <f t="shared" si="278"/>
        <v>0.60427413411938102</v>
      </c>
      <c r="R2222" s="16">
        <f t="shared" si="279"/>
        <v>1247525.1003174603</v>
      </c>
    </row>
    <row r="2223" spans="1:18" x14ac:dyDescent="0.3">
      <c r="A2223" t="s">
        <v>365</v>
      </c>
      <c r="B2223">
        <v>2015</v>
      </c>
      <c r="C2223" s="1">
        <v>170000</v>
      </c>
      <c r="D2223">
        <v>80000</v>
      </c>
      <c r="E2223" t="s">
        <v>10</v>
      </c>
      <c r="F2223" t="s">
        <v>25</v>
      </c>
      <c r="G2223" t="s">
        <v>12</v>
      </c>
      <c r="H2223" t="s">
        <v>126</v>
      </c>
      <c r="I2223">
        <f t="shared" si="272"/>
        <v>1356</v>
      </c>
      <c r="J2223">
        <f t="shared" si="273"/>
        <v>11</v>
      </c>
      <c r="K2223" t="str">
        <f t="shared" si="274"/>
        <v>budget</v>
      </c>
      <c r="L2223" s="1">
        <f t="shared" si="275"/>
        <v>468729.52876106196</v>
      </c>
      <c r="M2223" cm="1">
        <f t="array" ref="M2223">SUM(COUNTIF(E2223:E5799,{"Petrol","Diesel","CNG","LPG","Electric"}))</f>
        <v>1356</v>
      </c>
      <c r="N2223">
        <f t="shared" si="276"/>
        <v>1356</v>
      </c>
      <c r="O2223" cm="1">
        <f t="array" ref="O2223">SUM(COUNTIF(F2223:F5799,{"Individual","Dealer","Trustmark Dealer"}))</f>
        <v>1356</v>
      </c>
      <c r="P2223">
        <f t="shared" si="277"/>
        <v>928</v>
      </c>
      <c r="Q2223">
        <f t="shared" si="278"/>
        <v>0.60398230088495575</v>
      </c>
      <c r="R2223" s="16">
        <f t="shared" si="279"/>
        <v>1247379.1171973655</v>
      </c>
    </row>
    <row r="2224" spans="1:18" x14ac:dyDescent="0.3">
      <c r="A2224" t="s">
        <v>1255</v>
      </c>
      <c r="B2224">
        <v>2019</v>
      </c>
      <c r="C2224" s="1">
        <v>450000</v>
      </c>
      <c r="D2224">
        <v>12000</v>
      </c>
      <c r="E2224" t="s">
        <v>10</v>
      </c>
      <c r="F2224" t="s">
        <v>25</v>
      </c>
      <c r="G2224" t="s">
        <v>12</v>
      </c>
      <c r="H2224" t="s">
        <v>121</v>
      </c>
      <c r="I2224">
        <f t="shared" si="272"/>
        <v>1355</v>
      </c>
      <c r="J2224">
        <f t="shared" si="273"/>
        <v>7</v>
      </c>
      <c r="K2224" t="str">
        <f t="shared" si="274"/>
        <v>budget</v>
      </c>
      <c r="L2224" s="1">
        <f t="shared" si="275"/>
        <v>468949.99335793359</v>
      </c>
      <c r="M2224" cm="1">
        <f t="array" ref="M2224">SUM(COUNTIF(E2224:E5800,{"Petrol","Diesel","CNG","LPG","Electric"}))</f>
        <v>1355</v>
      </c>
      <c r="N2224">
        <f t="shared" si="276"/>
        <v>1355</v>
      </c>
      <c r="O2224" cm="1">
        <f t="array" ref="O2224">SUM(COUNTIF(F2224:F5800,{"Individual","Dealer","Trustmark Dealer"}))</f>
        <v>1355</v>
      </c>
      <c r="P2224">
        <f t="shared" si="277"/>
        <v>927</v>
      </c>
      <c r="Q2224">
        <f t="shared" si="278"/>
        <v>0.60442804428044283</v>
      </c>
      <c r="R2224" s="16">
        <f t="shared" si="279"/>
        <v>1247646.6819017287</v>
      </c>
    </row>
    <row r="2225" spans="1:18" x14ac:dyDescent="0.3">
      <c r="A2225" t="s">
        <v>1256</v>
      </c>
      <c r="B2225">
        <v>2013</v>
      </c>
      <c r="C2225" s="1">
        <v>350000</v>
      </c>
      <c r="D2225">
        <v>90000</v>
      </c>
      <c r="E2225" t="s">
        <v>10</v>
      </c>
      <c r="F2225" t="s">
        <v>25</v>
      </c>
      <c r="G2225" t="s">
        <v>12</v>
      </c>
      <c r="H2225" t="s">
        <v>121</v>
      </c>
      <c r="I2225">
        <f t="shared" si="272"/>
        <v>1354</v>
      </c>
      <c r="J2225">
        <f t="shared" si="273"/>
        <v>13</v>
      </c>
      <c r="K2225" t="str">
        <f t="shared" si="274"/>
        <v>budget</v>
      </c>
      <c r="L2225" s="1">
        <f t="shared" si="275"/>
        <v>468963.98892171343</v>
      </c>
      <c r="M2225" cm="1">
        <f t="array" ref="M2225">SUM(COUNTIF(E2225:E5801,{"Petrol","Diesel","CNG","LPG","Electric"}))</f>
        <v>1354</v>
      </c>
      <c r="N2225">
        <f t="shared" si="276"/>
        <v>1354</v>
      </c>
      <c r="O2225" cm="1">
        <f t="array" ref="O2225">SUM(COUNTIF(F2225:F5801,{"Individual","Dealer","Trustmark Dealer"}))</f>
        <v>1354</v>
      </c>
      <c r="P2225">
        <f t="shared" si="277"/>
        <v>927</v>
      </c>
      <c r="Q2225">
        <f t="shared" si="278"/>
        <v>0.604135893648449</v>
      </c>
      <c r="R2225" s="16">
        <f t="shared" si="279"/>
        <v>1247468.5291091364</v>
      </c>
    </row>
    <row r="2226" spans="1:18" x14ac:dyDescent="0.3">
      <c r="A2226" t="s">
        <v>363</v>
      </c>
      <c r="B2226">
        <v>2011</v>
      </c>
      <c r="C2226" s="1">
        <v>130000</v>
      </c>
      <c r="D2226">
        <v>68519</v>
      </c>
      <c r="E2226" t="s">
        <v>10</v>
      </c>
      <c r="F2226" t="s">
        <v>11</v>
      </c>
      <c r="G2226" t="s">
        <v>12</v>
      </c>
      <c r="H2226" t="s">
        <v>121</v>
      </c>
      <c r="I2226">
        <f t="shared" si="272"/>
        <v>1353</v>
      </c>
      <c r="J2226">
        <f t="shared" si="273"/>
        <v>15</v>
      </c>
      <c r="K2226" t="str">
        <f t="shared" si="274"/>
        <v>budget</v>
      </c>
      <c r="L2226" s="1">
        <f t="shared" si="275"/>
        <v>469051.91500369547</v>
      </c>
      <c r="M2226" cm="1">
        <f t="array" ref="M2226">SUM(COUNTIF(E2226:E5802,{"Petrol","Diesel","CNG","LPG","Electric"}))</f>
        <v>1353</v>
      </c>
      <c r="N2226">
        <f t="shared" si="276"/>
        <v>1353</v>
      </c>
      <c r="O2226" cm="1">
        <f t="array" ref="O2226">SUM(COUNTIF(F2226:F5802,{"Individual","Dealer","Trustmark Dealer"}))</f>
        <v>1353</v>
      </c>
      <c r="P2226">
        <f t="shared" si="277"/>
        <v>926</v>
      </c>
      <c r="Q2226">
        <f t="shared" si="278"/>
        <v>0.60384331116038437</v>
      </c>
      <c r="R2226" s="16">
        <f t="shared" si="279"/>
        <v>1247449.5515472386</v>
      </c>
    </row>
    <row r="2227" spans="1:18" x14ac:dyDescent="0.3">
      <c r="A2227" t="s">
        <v>323</v>
      </c>
      <c r="B2227">
        <v>2012</v>
      </c>
      <c r="C2227" s="1">
        <v>180000</v>
      </c>
      <c r="D2227">
        <v>55130</v>
      </c>
      <c r="E2227" t="s">
        <v>14</v>
      </c>
      <c r="F2227" t="s">
        <v>11</v>
      </c>
      <c r="G2227" t="s">
        <v>12</v>
      </c>
      <c r="H2227" t="s">
        <v>121</v>
      </c>
      <c r="I2227">
        <f t="shared" si="272"/>
        <v>1352</v>
      </c>
      <c r="J2227">
        <f t="shared" si="273"/>
        <v>14</v>
      </c>
      <c r="K2227" t="str">
        <f t="shared" si="274"/>
        <v>budget</v>
      </c>
      <c r="L2227" s="1">
        <f t="shared" si="275"/>
        <v>469302.69304733729</v>
      </c>
      <c r="M2227" cm="1">
        <f t="array" ref="M2227">SUM(COUNTIF(E2227:E5803,{"Petrol","Diesel","CNG","LPG","Electric"}))</f>
        <v>1352</v>
      </c>
      <c r="N2227">
        <f t="shared" si="276"/>
        <v>1352</v>
      </c>
      <c r="O2227" cm="1">
        <f t="array" ref="O2227">SUM(COUNTIF(F2227:F5803,{"Individual","Dealer","Trustmark Dealer"}))</f>
        <v>1352</v>
      </c>
      <c r="P2227">
        <f t="shared" si="277"/>
        <v>925</v>
      </c>
      <c r="Q2227">
        <f t="shared" si="278"/>
        <v>0.60355029585798814</v>
      </c>
      <c r="R2227" s="16">
        <f t="shared" si="279"/>
        <v>1247782.5132571429</v>
      </c>
    </row>
    <row r="2228" spans="1:18" x14ac:dyDescent="0.3">
      <c r="A2228" t="s">
        <v>631</v>
      </c>
      <c r="B2228">
        <v>2014</v>
      </c>
      <c r="C2228" s="1">
        <v>475000</v>
      </c>
      <c r="D2228">
        <v>65239</v>
      </c>
      <c r="E2228" t="s">
        <v>10</v>
      </c>
      <c r="F2228" t="s">
        <v>11</v>
      </c>
      <c r="G2228" t="s">
        <v>12</v>
      </c>
      <c r="H2228" t="s">
        <v>121</v>
      </c>
      <c r="I2228">
        <f t="shared" si="272"/>
        <v>1351</v>
      </c>
      <c r="J2228">
        <f t="shared" si="273"/>
        <v>12</v>
      </c>
      <c r="K2228" t="str">
        <f t="shared" si="274"/>
        <v>budget</v>
      </c>
      <c r="L2228" s="1">
        <f t="shared" si="275"/>
        <v>469516.83271650627</v>
      </c>
      <c r="M2228" cm="1">
        <f t="array" ref="M2228">SUM(COUNTIF(E2228:E5804,{"Petrol","Diesel","CNG","LPG","Electric"}))</f>
        <v>1351</v>
      </c>
      <c r="N2228">
        <f t="shared" si="276"/>
        <v>1351</v>
      </c>
      <c r="O2228" cm="1">
        <f t="array" ref="O2228">SUM(COUNTIF(F2228:F5804,{"Individual","Dealer","Trustmark Dealer"}))</f>
        <v>1351</v>
      </c>
      <c r="P2228">
        <f t="shared" si="277"/>
        <v>924</v>
      </c>
      <c r="Q2228">
        <f t="shared" si="278"/>
        <v>0.60325684678016289</v>
      </c>
      <c r="R2228" s="16">
        <f t="shared" si="279"/>
        <v>1248374.0705287552</v>
      </c>
    </row>
    <row r="2229" spans="1:18" x14ac:dyDescent="0.3">
      <c r="A2229" t="s">
        <v>1257</v>
      </c>
      <c r="B2229">
        <v>2015</v>
      </c>
      <c r="C2229" s="1">
        <v>470000</v>
      </c>
      <c r="D2229">
        <v>58182</v>
      </c>
      <c r="E2229" t="s">
        <v>10</v>
      </c>
      <c r="F2229" t="s">
        <v>11</v>
      </c>
      <c r="G2229" t="s">
        <v>12</v>
      </c>
      <c r="H2229" t="s">
        <v>121</v>
      </c>
      <c r="I2229">
        <f t="shared" si="272"/>
        <v>1350</v>
      </c>
      <c r="J2229">
        <f t="shared" si="273"/>
        <v>11</v>
      </c>
      <c r="K2229" t="str">
        <f t="shared" si="274"/>
        <v>budget</v>
      </c>
      <c r="L2229" s="1">
        <f t="shared" si="275"/>
        <v>469512.7711111111</v>
      </c>
      <c r="M2229" cm="1">
        <f t="array" ref="M2229">SUM(COUNTIF(E2229:E5805,{"Petrol","Diesel","CNG","LPG","Electric"}))</f>
        <v>1350</v>
      </c>
      <c r="N2229">
        <f t="shared" si="276"/>
        <v>1350</v>
      </c>
      <c r="O2229" cm="1">
        <f t="array" ref="O2229">SUM(COUNTIF(F2229:F5805,{"Individual","Dealer","Trustmark Dealer"}))</f>
        <v>1350</v>
      </c>
      <c r="P2229">
        <f t="shared" si="277"/>
        <v>923</v>
      </c>
      <c r="Q2229">
        <f t="shared" si="278"/>
        <v>0.60296296296296292</v>
      </c>
      <c r="R2229" s="16">
        <f t="shared" si="279"/>
        <v>1248155.2148082424</v>
      </c>
    </row>
    <row r="2230" spans="1:18" x14ac:dyDescent="0.3">
      <c r="A2230" t="s">
        <v>1258</v>
      </c>
      <c r="B2230">
        <v>2012</v>
      </c>
      <c r="C2230" s="1">
        <v>200000</v>
      </c>
      <c r="D2230">
        <v>91245</v>
      </c>
      <c r="E2230" t="s">
        <v>14</v>
      </c>
      <c r="F2230" t="s">
        <v>11</v>
      </c>
      <c r="G2230" t="s">
        <v>12</v>
      </c>
      <c r="H2230" t="s">
        <v>121</v>
      </c>
      <c r="I2230">
        <f t="shared" si="272"/>
        <v>1349</v>
      </c>
      <c r="J2230">
        <f t="shared" si="273"/>
        <v>14</v>
      </c>
      <c r="K2230" t="str">
        <f t="shared" si="274"/>
        <v>budget</v>
      </c>
      <c r="L2230" s="1">
        <f t="shared" si="275"/>
        <v>469512.40993328393</v>
      </c>
      <c r="M2230" cm="1">
        <f t="array" ref="M2230">SUM(COUNTIF(E2230:E5806,{"Petrol","Diesel","CNG","LPG","Electric"}))</f>
        <v>1349</v>
      </c>
      <c r="N2230">
        <f t="shared" si="276"/>
        <v>1349</v>
      </c>
      <c r="O2230" cm="1">
        <f t="array" ref="O2230">SUM(COUNTIF(F2230:F5806,{"Individual","Dealer","Trustmark Dealer"}))</f>
        <v>1349</v>
      </c>
      <c r="P2230">
        <f t="shared" si="277"/>
        <v>922</v>
      </c>
      <c r="Q2230">
        <f t="shared" si="278"/>
        <v>0.60266864343958493</v>
      </c>
      <c r="R2230" s="16">
        <f t="shared" si="279"/>
        <v>1247943.6821833299</v>
      </c>
    </row>
    <row r="2231" spans="1:18" x14ac:dyDescent="0.3">
      <c r="A2231" t="s">
        <v>195</v>
      </c>
      <c r="B2231">
        <v>2013</v>
      </c>
      <c r="C2231" s="1">
        <v>650000</v>
      </c>
      <c r="D2231">
        <v>102989</v>
      </c>
      <c r="E2231" t="s">
        <v>14</v>
      </c>
      <c r="F2231" t="s">
        <v>11</v>
      </c>
      <c r="G2231" t="s">
        <v>12</v>
      </c>
      <c r="H2231" t="s">
        <v>121</v>
      </c>
      <c r="I2231">
        <f t="shared" si="272"/>
        <v>1348</v>
      </c>
      <c r="J2231">
        <f t="shared" si="273"/>
        <v>13</v>
      </c>
      <c r="K2231" t="str">
        <f t="shared" si="274"/>
        <v>medium</v>
      </c>
      <c r="L2231" s="1">
        <f t="shared" si="275"/>
        <v>469712.34495548962</v>
      </c>
      <c r="M2231" cm="1">
        <f t="array" ref="M2231">SUM(COUNTIF(E2231:E5807,{"Petrol","Diesel","CNG","LPG","Electric"}))</f>
        <v>1348</v>
      </c>
      <c r="N2231">
        <f t="shared" si="276"/>
        <v>1348</v>
      </c>
      <c r="O2231" cm="1">
        <f t="array" ref="O2231">SUM(COUNTIF(F2231:F5807,{"Individual","Dealer","Trustmark Dealer"}))</f>
        <v>1348</v>
      </c>
      <c r="P2231">
        <f t="shared" si="277"/>
        <v>921</v>
      </c>
      <c r="Q2231">
        <f t="shared" si="278"/>
        <v>0.60237388724035612</v>
      </c>
      <c r="R2231" s="16">
        <f t="shared" si="279"/>
        <v>1248508.2811663225</v>
      </c>
    </row>
    <row r="2232" spans="1:18" x14ac:dyDescent="0.3">
      <c r="A2232" t="s">
        <v>1259</v>
      </c>
      <c r="B2232">
        <v>2010</v>
      </c>
      <c r="C2232" s="1">
        <v>400000</v>
      </c>
      <c r="D2232">
        <v>50000</v>
      </c>
      <c r="E2232" t="s">
        <v>10</v>
      </c>
      <c r="F2232" t="s">
        <v>25</v>
      </c>
      <c r="G2232" t="s">
        <v>12</v>
      </c>
      <c r="H2232" t="s">
        <v>121</v>
      </c>
      <c r="I2232">
        <f t="shared" si="272"/>
        <v>1347</v>
      </c>
      <c r="J2232">
        <f t="shared" si="273"/>
        <v>16</v>
      </c>
      <c r="K2232" t="str">
        <f t="shared" si="274"/>
        <v>budget</v>
      </c>
      <c r="L2232" s="1">
        <f t="shared" si="275"/>
        <v>469578.50111358572</v>
      </c>
      <c r="M2232" cm="1">
        <f t="array" ref="M2232">SUM(COUNTIF(E2232:E5808,{"Petrol","Diesel","CNG","LPG","Electric"}))</f>
        <v>1347</v>
      </c>
      <c r="N2232">
        <f t="shared" si="276"/>
        <v>1347</v>
      </c>
      <c r="O2232" cm="1">
        <f t="array" ref="O2232">SUM(COUNTIF(F2232:F5808,{"Individual","Dealer","Trustmark Dealer"}))</f>
        <v>1347</v>
      </c>
      <c r="P2232">
        <f t="shared" si="277"/>
        <v>920</v>
      </c>
      <c r="Q2232">
        <f t="shared" si="278"/>
        <v>0.60207869339272457</v>
      </c>
      <c r="R2232" s="16">
        <f t="shared" si="279"/>
        <v>1248428.87612918</v>
      </c>
    </row>
    <row r="2233" spans="1:18" x14ac:dyDescent="0.3">
      <c r="A2233" t="s">
        <v>457</v>
      </c>
      <c r="B2233">
        <v>2000</v>
      </c>
      <c r="C2233" s="1">
        <v>100000</v>
      </c>
      <c r="D2233">
        <v>120000</v>
      </c>
      <c r="E2233" t="s">
        <v>10</v>
      </c>
      <c r="F2233" t="s">
        <v>25</v>
      </c>
      <c r="G2233" t="s">
        <v>12</v>
      </c>
      <c r="H2233" t="s">
        <v>121</v>
      </c>
      <c r="I2233">
        <f t="shared" si="272"/>
        <v>1346</v>
      </c>
      <c r="J2233">
        <f t="shared" si="273"/>
        <v>26</v>
      </c>
      <c r="K2233" t="str">
        <f t="shared" si="274"/>
        <v>budget</v>
      </c>
      <c r="L2233" s="1">
        <f t="shared" si="275"/>
        <v>469630.19390787516</v>
      </c>
      <c r="M2233" cm="1">
        <f t="array" ref="M2233">SUM(COUNTIF(E2233:E5809,{"Petrol","Diesel","CNG","LPG","Electric"}))</f>
        <v>1346</v>
      </c>
      <c r="N2233">
        <f t="shared" si="276"/>
        <v>1346</v>
      </c>
      <c r="O2233" cm="1">
        <f t="array" ref="O2233">SUM(COUNTIF(F2233:F5809,{"Individual","Dealer","Trustmark Dealer"}))</f>
        <v>1346</v>
      </c>
      <c r="P2233">
        <f t="shared" si="277"/>
        <v>919</v>
      </c>
      <c r="Q2233">
        <f t="shared" si="278"/>
        <v>0.60178306092124811</v>
      </c>
      <c r="R2233" s="16">
        <f t="shared" si="279"/>
        <v>1248329.2035279816</v>
      </c>
    </row>
    <row r="2234" spans="1:18" x14ac:dyDescent="0.3">
      <c r="A2234" t="s">
        <v>219</v>
      </c>
      <c r="B2234">
        <v>2014</v>
      </c>
      <c r="C2234" s="1">
        <v>409999</v>
      </c>
      <c r="D2234">
        <v>90000</v>
      </c>
      <c r="E2234" t="s">
        <v>14</v>
      </c>
      <c r="F2234" t="s">
        <v>25</v>
      </c>
      <c r="G2234" t="s">
        <v>12</v>
      </c>
      <c r="H2234" t="s">
        <v>121</v>
      </c>
      <c r="I2234">
        <f t="shared" si="272"/>
        <v>1345</v>
      </c>
      <c r="J2234">
        <f t="shared" si="273"/>
        <v>12</v>
      </c>
      <c r="K2234" t="str">
        <f t="shared" si="274"/>
        <v>budget</v>
      </c>
      <c r="L2234" s="1">
        <f t="shared" si="275"/>
        <v>469905.01189591078</v>
      </c>
      <c r="M2234" cm="1">
        <f t="array" ref="M2234">SUM(COUNTIF(E2234:E5810,{"Petrol","Diesel","CNG","LPG","Electric"}))</f>
        <v>1345</v>
      </c>
      <c r="N2234">
        <f t="shared" si="276"/>
        <v>1345</v>
      </c>
      <c r="O2234" cm="1">
        <f t="array" ref="O2234">SUM(COUNTIF(F2234:F5810,{"Individual","Dealer","Trustmark Dealer"}))</f>
        <v>1345</v>
      </c>
      <c r="P2234">
        <f t="shared" si="277"/>
        <v>918</v>
      </c>
      <c r="Q2234">
        <f t="shared" si="278"/>
        <v>0.60148698884758367</v>
      </c>
      <c r="R2234" s="16">
        <f t="shared" si="279"/>
        <v>1248712.3017074557</v>
      </c>
    </row>
    <row r="2235" spans="1:18" x14ac:dyDescent="0.3">
      <c r="A2235" t="s">
        <v>267</v>
      </c>
      <c r="B2235">
        <v>2018</v>
      </c>
      <c r="C2235" s="1">
        <v>640000</v>
      </c>
      <c r="D2235">
        <v>25000</v>
      </c>
      <c r="E2235" t="s">
        <v>14</v>
      </c>
      <c r="F2235" t="s">
        <v>25</v>
      </c>
      <c r="G2235" t="s">
        <v>12</v>
      </c>
      <c r="H2235" t="s">
        <v>121</v>
      </c>
      <c r="I2235">
        <f t="shared" si="272"/>
        <v>1344</v>
      </c>
      <c r="J2235">
        <f t="shared" si="273"/>
        <v>8</v>
      </c>
      <c r="K2235" t="str">
        <f t="shared" si="274"/>
        <v>medium</v>
      </c>
      <c r="L2235" s="1">
        <f t="shared" si="275"/>
        <v>469949.58482142858</v>
      </c>
      <c r="M2235" cm="1">
        <f t="array" ref="M2235">SUM(COUNTIF(E2235:E5811,{"Petrol","Diesel","CNG","LPG","Electric"}))</f>
        <v>1344</v>
      </c>
      <c r="N2235">
        <f t="shared" si="276"/>
        <v>1344</v>
      </c>
      <c r="O2235" cm="1">
        <f t="array" ref="O2235">SUM(COUNTIF(F2235:F5811,{"Individual","Dealer","Trustmark Dealer"}))</f>
        <v>1344</v>
      </c>
      <c r="P2235">
        <f t="shared" si="277"/>
        <v>917</v>
      </c>
      <c r="Q2235">
        <f t="shared" si="278"/>
        <v>0.60119047619047616</v>
      </c>
      <c r="R2235" s="16">
        <f t="shared" si="279"/>
        <v>1248977.4975179078</v>
      </c>
    </row>
    <row r="2236" spans="1:18" x14ac:dyDescent="0.3">
      <c r="A2236" t="s">
        <v>122</v>
      </c>
      <c r="B2236">
        <v>2007</v>
      </c>
      <c r="C2236" s="1">
        <v>160000</v>
      </c>
      <c r="D2236">
        <v>80000</v>
      </c>
      <c r="E2236" t="s">
        <v>10</v>
      </c>
      <c r="F2236" t="s">
        <v>25</v>
      </c>
      <c r="G2236" t="s">
        <v>12</v>
      </c>
      <c r="H2236" t="s">
        <v>126</v>
      </c>
      <c r="I2236">
        <f t="shared" si="272"/>
        <v>1343</v>
      </c>
      <c r="J2236">
        <f t="shared" si="273"/>
        <v>19</v>
      </c>
      <c r="K2236" t="str">
        <f t="shared" si="274"/>
        <v>budget</v>
      </c>
      <c r="L2236" s="1">
        <f t="shared" si="275"/>
        <v>469822.96500372299</v>
      </c>
      <c r="M2236" cm="1">
        <f t="array" ref="M2236">SUM(COUNTIF(E2236:E5812,{"Petrol","Diesel","CNG","LPG","Electric"}))</f>
        <v>1343</v>
      </c>
      <c r="N2236">
        <f t="shared" si="276"/>
        <v>1343</v>
      </c>
      <c r="O2236" cm="1">
        <f t="array" ref="O2236">SUM(COUNTIF(F2236:F5812,{"Individual","Dealer","Trustmark Dealer"}))</f>
        <v>1343</v>
      </c>
      <c r="P2236">
        <f t="shared" si="277"/>
        <v>917</v>
      </c>
      <c r="Q2236">
        <f t="shared" si="278"/>
        <v>0.6008935219657483</v>
      </c>
      <c r="R2236" s="16">
        <f t="shared" si="279"/>
        <v>1248912.5197911237</v>
      </c>
    </row>
    <row r="2237" spans="1:18" x14ac:dyDescent="0.3">
      <c r="A2237" t="s">
        <v>1260</v>
      </c>
      <c r="B2237">
        <v>2018</v>
      </c>
      <c r="C2237" s="1">
        <v>750000</v>
      </c>
      <c r="D2237">
        <v>70000</v>
      </c>
      <c r="E2237" t="s">
        <v>14</v>
      </c>
      <c r="F2237" t="s">
        <v>25</v>
      </c>
      <c r="G2237" t="s">
        <v>12</v>
      </c>
      <c r="H2237" t="s">
        <v>121</v>
      </c>
      <c r="I2237">
        <f t="shared" si="272"/>
        <v>1342</v>
      </c>
      <c r="J2237">
        <f t="shared" si="273"/>
        <v>8</v>
      </c>
      <c r="K2237" t="str">
        <f t="shared" si="274"/>
        <v>medium</v>
      </c>
      <c r="L2237" s="1">
        <f t="shared" si="275"/>
        <v>470053.83159463486</v>
      </c>
      <c r="M2237" cm="1">
        <f t="array" ref="M2237">SUM(COUNTIF(E2237:E5813,{"Petrol","Diesel","CNG","LPG","Electric"}))</f>
        <v>1342</v>
      </c>
      <c r="N2237">
        <f t="shared" si="276"/>
        <v>1342</v>
      </c>
      <c r="O2237" cm="1">
        <f t="array" ref="O2237">SUM(COUNTIF(F2237:F5813,{"Individual","Dealer","Trustmark Dealer"}))</f>
        <v>1342</v>
      </c>
      <c r="P2237">
        <f t="shared" si="277"/>
        <v>916</v>
      </c>
      <c r="Q2237">
        <f t="shared" si="278"/>
        <v>0.60134128166915057</v>
      </c>
      <c r="R2237" s="16">
        <f t="shared" si="279"/>
        <v>1249200.0795776283</v>
      </c>
    </row>
    <row r="2238" spans="1:18" x14ac:dyDescent="0.3">
      <c r="A2238" t="s">
        <v>1261</v>
      </c>
      <c r="B2238">
        <v>2002</v>
      </c>
      <c r="C2238" s="1">
        <v>150000</v>
      </c>
      <c r="D2238">
        <v>50000</v>
      </c>
      <c r="E2238" t="s">
        <v>14</v>
      </c>
      <c r="F2238" t="s">
        <v>25</v>
      </c>
      <c r="G2238" t="s">
        <v>12</v>
      </c>
      <c r="H2238" t="s">
        <v>154</v>
      </c>
      <c r="I2238">
        <f t="shared" si="272"/>
        <v>1341</v>
      </c>
      <c r="J2238">
        <f t="shared" si="273"/>
        <v>24</v>
      </c>
      <c r="K2238" t="str">
        <f t="shared" si="274"/>
        <v>budget</v>
      </c>
      <c r="L2238" s="1">
        <f t="shared" si="275"/>
        <v>469845.07233407907</v>
      </c>
      <c r="M2238" cm="1">
        <f t="array" ref="M2238">SUM(COUNTIF(E2238:E5814,{"Petrol","Diesel","CNG","LPG","Electric"}))</f>
        <v>1341</v>
      </c>
      <c r="N2238">
        <f t="shared" si="276"/>
        <v>1341</v>
      </c>
      <c r="O2238" cm="1">
        <f t="array" ref="O2238">SUM(COUNTIF(F2238:F5814,{"Individual","Dealer","Trustmark Dealer"}))</f>
        <v>1341</v>
      </c>
      <c r="P2238">
        <f t="shared" si="277"/>
        <v>916</v>
      </c>
      <c r="Q2238">
        <f t="shared" si="278"/>
        <v>0.60104399701715139</v>
      </c>
      <c r="R2238" s="16">
        <f t="shared" si="279"/>
        <v>1248976.4131542251</v>
      </c>
    </row>
    <row r="2239" spans="1:18" x14ac:dyDescent="0.3">
      <c r="A2239" t="s">
        <v>1262</v>
      </c>
      <c r="B2239">
        <v>2008</v>
      </c>
      <c r="C2239" s="1">
        <v>80000</v>
      </c>
      <c r="D2239">
        <v>100000</v>
      </c>
      <c r="E2239" t="s">
        <v>10</v>
      </c>
      <c r="F2239" t="s">
        <v>25</v>
      </c>
      <c r="G2239" t="s">
        <v>12</v>
      </c>
      <c r="H2239" t="s">
        <v>126</v>
      </c>
      <c r="I2239">
        <f t="shared" si="272"/>
        <v>1340</v>
      </c>
      <c r="J2239">
        <f t="shared" si="273"/>
        <v>18</v>
      </c>
      <c r="K2239" t="str">
        <f t="shared" si="274"/>
        <v>budget</v>
      </c>
      <c r="L2239" s="1">
        <f t="shared" si="275"/>
        <v>470083.76268656715</v>
      </c>
      <c r="M2239" cm="1">
        <f t="array" ref="M2239">SUM(COUNTIF(E2239:E5815,{"Petrol","Diesel","CNG","LPG","Electric"}))</f>
        <v>1340</v>
      </c>
      <c r="N2239">
        <f t="shared" si="276"/>
        <v>1340</v>
      </c>
      <c r="O2239" cm="1">
        <f t="array" ref="O2239">SUM(COUNTIF(F2239:F5815,{"Individual","Dealer","Trustmark Dealer"}))</f>
        <v>1340</v>
      </c>
      <c r="P2239">
        <f t="shared" si="277"/>
        <v>915</v>
      </c>
      <c r="Q2239">
        <f t="shared" si="278"/>
        <v>0.60149253731343288</v>
      </c>
      <c r="R2239" s="16">
        <f t="shared" si="279"/>
        <v>1249617.9020946797</v>
      </c>
    </row>
    <row r="2240" spans="1:18" x14ac:dyDescent="0.3">
      <c r="A2240" t="s">
        <v>1263</v>
      </c>
      <c r="B2240">
        <v>2016</v>
      </c>
      <c r="C2240" s="1">
        <v>240000</v>
      </c>
      <c r="D2240">
        <v>90000</v>
      </c>
      <c r="E2240" t="s">
        <v>14</v>
      </c>
      <c r="F2240" t="s">
        <v>25</v>
      </c>
      <c r="G2240" t="s">
        <v>12</v>
      </c>
      <c r="H2240" t="s">
        <v>154</v>
      </c>
      <c r="I2240">
        <f t="shared" si="272"/>
        <v>1339</v>
      </c>
      <c r="J2240">
        <f t="shared" si="273"/>
        <v>10</v>
      </c>
      <c r="K2240" t="str">
        <f t="shared" si="274"/>
        <v>budget</v>
      </c>
      <c r="L2240" s="1">
        <f t="shared" si="275"/>
        <v>470375.08737864078</v>
      </c>
      <c r="M2240" cm="1">
        <f t="array" ref="M2240">SUM(COUNTIF(E2240:E5816,{"Petrol","Diesel","CNG","LPG","Electric"}))</f>
        <v>1339</v>
      </c>
      <c r="N2240">
        <f t="shared" si="276"/>
        <v>1339</v>
      </c>
      <c r="O2240" cm="1">
        <f t="array" ref="O2240">SUM(COUNTIF(F2240:F5816,{"Individual","Dealer","Trustmark Dealer"}))</f>
        <v>1339</v>
      </c>
      <c r="P2240">
        <f t="shared" si="277"/>
        <v>914</v>
      </c>
      <c r="Q2240">
        <f t="shared" si="278"/>
        <v>0.60194174757281549</v>
      </c>
      <c r="R2240" s="16">
        <f t="shared" si="279"/>
        <v>1250035.6317027884</v>
      </c>
    </row>
    <row r="2241" spans="1:18" x14ac:dyDescent="0.3">
      <c r="A2241" t="s">
        <v>879</v>
      </c>
      <c r="B2241">
        <v>2005</v>
      </c>
      <c r="C2241" s="1">
        <v>60000</v>
      </c>
      <c r="D2241">
        <v>60000</v>
      </c>
      <c r="E2241" t="s">
        <v>10</v>
      </c>
      <c r="F2241" t="s">
        <v>25</v>
      </c>
      <c r="G2241" t="s">
        <v>12</v>
      </c>
      <c r="H2241" t="s">
        <v>154</v>
      </c>
      <c r="I2241">
        <f t="shared" si="272"/>
        <v>1338</v>
      </c>
      <c r="J2241">
        <f t="shared" si="273"/>
        <v>21</v>
      </c>
      <c r="K2241" t="str">
        <f t="shared" si="274"/>
        <v>budget</v>
      </c>
      <c r="L2241" s="1">
        <f t="shared" si="275"/>
        <v>470547.26606875932</v>
      </c>
      <c r="M2241" cm="1">
        <f t="array" ref="M2241">SUM(COUNTIF(E2241:E5817,{"Petrol","Diesel","CNG","LPG","Electric"}))</f>
        <v>1338</v>
      </c>
      <c r="N2241">
        <f t="shared" si="276"/>
        <v>1338</v>
      </c>
      <c r="O2241" cm="1">
        <f t="array" ref="O2241">SUM(COUNTIF(F2241:F5817,{"Individual","Dealer","Trustmark Dealer"}))</f>
        <v>1338</v>
      </c>
      <c r="P2241">
        <f t="shared" si="277"/>
        <v>914</v>
      </c>
      <c r="Q2241">
        <f t="shared" si="278"/>
        <v>0.60239162929745893</v>
      </c>
      <c r="R2241" s="16">
        <f t="shared" si="279"/>
        <v>1250548.9168540533</v>
      </c>
    </row>
    <row r="2242" spans="1:18" x14ac:dyDescent="0.3">
      <c r="A2242" t="s">
        <v>277</v>
      </c>
      <c r="B2242">
        <v>2007</v>
      </c>
      <c r="C2242" s="1">
        <v>70000</v>
      </c>
      <c r="D2242">
        <v>120000</v>
      </c>
      <c r="E2242" t="s">
        <v>10</v>
      </c>
      <c r="F2242" t="s">
        <v>25</v>
      </c>
      <c r="G2242" t="s">
        <v>12</v>
      </c>
      <c r="H2242" t="s">
        <v>154</v>
      </c>
      <c r="I2242">
        <f t="shared" ref="I2242:I2305" si="280">COUNTA(A2242:A5818)</f>
        <v>1337</v>
      </c>
      <c r="J2242">
        <f t="shared" ref="J2242:J2305" si="281">2026-B2242</f>
        <v>19</v>
      </c>
      <c r="K2242" t="str">
        <f t="shared" ref="K2242:K2305" si="282">IF(C2242&lt;=500000,"budget",IF(C2242&lt;=1000000,"medium","premimum"))</f>
        <v>budget</v>
      </c>
      <c r="L2242" s="1">
        <f t="shared" ref="L2242:L2305" si="283">AVERAGE(C2242:C5818)</f>
        <v>470854.33208676142</v>
      </c>
      <c r="M2242" cm="1">
        <f t="array" ref="M2242">SUM(COUNTIF(E2242:E5818,{"Petrol","Diesel","CNG","LPG","Electric"}))</f>
        <v>1337</v>
      </c>
      <c r="N2242">
        <f t="shared" ref="N2242:N2305" si="284">COUNTIF(G2242:G5818,"Automatic")
 +COUNTIF(G2242:G5818,"Manual")</f>
        <v>1337</v>
      </c>
      <c r="O2242" cm="1">
        <f t="array" ref="O2242">SUM(COUNTIF(F2242:F5818,{"Individual","Dealer","Trustmark Dealer"}))</f>
        <v>1337</v>
      </c>
      <c r="P2242">
        <f t="shared" ref="P2242:P2305" si="285">COUNTIF(J2242:J5818,"&gt;10")</f>
        <v>913</v>
      </c>
      <c r="Q2242">
        <f t="shared" ref="Q2242:Q2305" si="286">COUNTIF(H2242:H5818,"First Owner")/COUNTA(H2242:H5818)</f>
        <v>0.60284218399401646</v>
      </c>
      <c r="R2242" s="16">
        <f t="shared" ref="R2242:R2305" si="287">AVERAGEIF(E2242:E5818,"Petrol",C2242:C5818) + AVERAGEIF(E2242:E5818,"Diesel",C2242:C5818) + AVERAGEIF(E2242:E5818,"CNG",C2242:C5818)</f>
        <v>1251000.3607974635</v>
      </c>
    </row>
    <row r="2243" spans="1:18" x14ac:dyDescent="0.3">
      <c r="A2243" t="s">
        <v>682</v>
      </c>
      <c r="B2243">
        <v>2008</v>
      </c>
      <c r="C2243" s="1">
        <v>285000</v>
      </c>
      <c r="D2243">
        <v>90000</v>
      </c>
      <c r="E2243" t="s">
        <v>14</v>
      </c>
      <c r="F2243" t="s">
        <v>25</v>
      </c>
      <c r="G2243" t="s">
        <v>19</v>
      </c>
      <c r="H2243" t="s">
        <v>126</v>
      </c>
      <c r="I2243">
        <f t="shared" si="280"/>
        <v>1336</v>
      </c>
      <c r="J2243">
        <f t="shared" si="281"/>
        <v>18</v>
      </c>
      <c r="K2243" t="str">
        <f t="shared" si="282"/>
        <v>budget</v>
      </c>
      <c r="L2243" s="1">
        <f t="shared" si="283"/>
        <v>471154.37275449099</v>
      </c>
      <c r="M2243" cm="1">
        <f t="array" ref="M2243">SUM(COUNTIF(E2243:E5819,{"Petrol","Diesel","CNG","LPG","Electric"}))</f>
        <v>1336</v>
      </c>
      <c r="N2243">
        <f t="shared" si="284"/>
        <v>1336</v>
      </c>
      <c r="O2243" cm="1">
        <f t="array" ref="O2243">SUM(COUNTIF(F2243:F5819,{"Individual","Dealer","Trustmark Dealer"}))</f>
        <v>1336</v>
      </c>
      <c r="P2243">
        <f t="shared" si="285"/>
        <v>912</v>
      </c>
      <c r="Q2243">
        <f t="shared" si="286"/>
        <v>0.6032934131736527</v>
      </c>
      <c r="R2243" s="16">
        <f t="shared" si="287"/>
        <v>1251437.0606369623</v>
      </c>
    </row>
    <row r="2244" spans="1:18" x14ac:dyDescent="0.3">
      <c r="A2244" t="s">
        <v>267</v>
      </c>
      <c r="B2244">
        <v>2015</v>
      </c>
      <c r="C2244" s="1">
        <v>350000</v>
      </c>
      <c r="D2244">
        <v>60000</v>
      </c>
      <c r="E2244" t="s">
        <v>14</v>
      </c>
      <c r="F2244" t="s">
        <v>25</v>
      </c>
      <c r="G2244" t="s">
        <v>12</v>
      </c>
      <c r="H2244" t="s">
        <v>126</v>
      </c>
      <c r="I2244">
        <f t="shared" si="280"/>
        <v>1335</v>
      </c>
      <c r="J2244">
        <f t="shared" si="281"/>
        <v>11</v>
      </c>
      <c r="K2244" t="str">
        <f t="shared" si="282"/>
        <v>budget</v>
      </c>
      <c r="L2244" s="1">
        <f t="shared" si="283"/>
        <v>471293.81423220976</v>
      </c>
      <c r="M2244" cm="1">
        <f t="array" ref="M2244">SUM(COUNTIF(E2244:E5820,{"Petrol","Diesel","CNG","LPG","Electric"}))</f>
        <v>1335</v>
      </c>
      <c r="N2244">
        <f t="shared" si="284"/>
        <v>1335</v>
      </c>
      <c r="O2244" cm="1">
        <f t="array" ref="O2244">SUM(COUNTIF(F2244:F5820,{"Individual","Dealer","Trustmark Dealer"}))</f>
        <v>1335</v>
      </c>
      <c r="P2244">
        <f t="shared" si="285"/>
        <v>911</v>
      </c>
      <c r="Q2244">
        <f t="shared" si="286"/>
        <v>0.60374531835205991</v>
      </c>
      <c r="R2244" s="16">
        <f t="shared" si="287"/>
        <v>1251886.7084080572</v>
      </c>
    </row>
    <row r="2245" spans="1:18" x14ac:dyDescent="0.3">
      <c r="A2245" t="s">
        <v>1264</v>
      </c>
      <c r="B2245">
        <v>2015</v>
      </c>
      <c r="C2245" s="1">
        <v>699000</v>
      </c>
      <c r="D2245">
        <v>30000</v>
      </c>
      <c r="E2245" t="s">
        <v>14</v>
      </c>
      <c r="F2245" t="s">
        <v>25</v>
      </c>
      <c r="G2245" t="s">
        <v>12</v>
      </c>
      <c r="H2245" t="s">
        <v>126</v>
      </c>
      <c r="I2245">
        <f t="shared" si="280"/>
        <v>1334</v>
      </c>
      <c r="J2245">
        <f t="shared" si="281"/>
        <v>11</v>
      </c>
      <c r="K2245" t="str">
        <f t="shared" si="282"/>
        <v>medium</v>
      </c>
      <c r="L2245" s="1">
        <f t="shared" si="283"/>
        <v>471384.73913043475</v>
      </c>
      <c r="M2245" cm="1">
        <f t="array" ref="M2245">SUM(COUNTIF(E2245:E5821,{"Petrol","Diesel","CNG","LPG","Electric"}))</f>
        <v>1334</v>
      </c>
      <c r="N2245">
        <f t="shared" si="284"/>
        <v>1334</v>
      </c>
      <c r="O2245" cm="1">
        <f t="array" ref="O2245">SUM(COUNTIF(F2245:F5821,{"Individual","Dealer","Trustmark Dealer"}))</f>
        <v>1334</v>
      </c>
      <c r="P2245">
        <f t="shared" si="285"/>
        <v>910</v>
      </c>
      <c r="Q2245">
        <f t="shared" si="286"/>
        <v>0.60419790104947524</v>
      </c>
      <c r="R2245" s="16">
        <f t="shared" si="287"/>
        <v>1252243.4566074742</v>
      </c>
    </row>
    <row r="2246" spans="1:18" x14ac:dyDescent="0.3">
      <c r="A2246" t="s">
        <v>472</v>
      </c>
      <c r="B2246">
        <v>2011</v>
      </c>
      <c r="C2246" s="1">
        <v>275000</v>
      </c>
      <c r="D2246">
        <v>108000</v>
      </c>
      <c r="E2246" t="s">
        <v>14</v>
      </c>
      <c r="F2246" t="s">
        <v>25</v>
      </c>
      <c r="G2246" t="s">
        <v>12</v>
      </c>
      <c r="H2246" t="s">
        <v>126</v>
      </c>
      <c r="I2246">
        <f t="shared" si="280"/>
        <v>1333</v>
      </c>
      <c r="J2246">
        <f t="shared" si="281"/>
        <v>15</v>
      </c>
      <c r="K2246" t="str">
        <f t="shared" si="282"/>
        <v>budget</v>
      </c>
      <c r="L2246" s="1">
        <f t="shared" si="283"/>
        <v>471213.98499624908</v>
      </c>
      <c r="M2246" cm="1">
        <f t="array" ref="M2246">SUM(COUNTIF(E2246:E5822,{"Petrol","Diesel","CNG","LPG","Electric"}))</f>
        <v>1333</v>
      </c>
      <c r="N2246">
        <f t="shared" si="284"/>
        <v>1333</v>
      </c>
      <c r="O2246" cm="1">
        <f t="array" ref="O2246">SUM(COUNTIF(F2246:F5822,{"Individual","Dealer","Trustmark Dealer"}))</f>
        <v>1333</v>
      </c>
      <c r="P2246">
        <f t="shared" si="285"/>
        <v>909</v>
      </c>
      <c r="Q2246">
        <f t="shared" si="286"/>
        <v>0.60465116279069764</v>
      </c>
      <c r="R2246" s="16">
        <f t="shared" si="287"/>
        <v>1252094.709155801</v>
      </c>
    </row>
    <row r="2247" spans="1:18" x14ac:dyDescent="0.3">
      <c r="A2247" t="s">
        <v>1265</v>
      </c>
      <c r="B2247">
        <v>2012</v>
      </c>
      <c r="C2247" s="1">
        <v>350000</v>
      </c>
      <c r="D2247">
        <v>160000</v>
      </c>
      <c r="E2247" t="s">
        <v>14</v>
      </c>
      <c r="F2247" t="s">
        <v>25</v>
      </c>
      <c r="G2247" t="s">
        <v>12</v>
      </c>
      <c r="H2247" t="s">
        <v>126</v>
      </c>
      <c r="I2247">
        <f t="shared" si="280"/>
        <v>1332</v>
      </c>
      <c r="J2247">
        <f t="shared" si="281"/>
        <v>14</v>
      </c>
      <c r="K2247" t="str">
        <f t="shared" si="282"/>
        <v>budget</v>
      </c>
      <c r="L2247" s="1">
        <f t="shared" si="283"/>
        <v>471361.29279279278</v>
      </c>
      <c r="M2247" cm="1">
        <f t="array" ref="M2247">SUM(COUNTIF(E2247:E5823,{"Petrol","Diesel","CNG","LPG","Electric"}))</f>
        <v>1332</v>
      </c>
      <c r="N2247">
        <f t="shared" si="284"/>
        <v>1332</v>
      </c>
      <c r="O2247" cm="1">
        <f t="array" ref="O2247">SUM(COUNTIF(F2247:F5823,{"Individual","Dealer","Trustmark Dealer"}))</f>
        <v>1332</v>
      </c>
      <c r="P2247">
        <f t="shared" si="285"/>
        <v>908</v>
      </c>
      <c r="Q2247">
        <f t="shared" si="286"/>
        <v>0.60510510510510507</v>
      </c>
      <c r="R2247" s="16">
        <f t="shared" si="287"/>
        <v>1252561.8083685122</v>
      </c>
    </row>
    <row r="2248" spans="1:18" x14ac:dyDescent="0.3">
      <c r="A2248" t="s">
        <v>316</v>
      </c>
      <c r="B2248">
        <v>2006</v>
      </c>
      <c r="C2248" s="1">
        <v>135000</v>
      </c>
      <c r="D2248">
        <v>90000</v>
      </c>
      <c r="E2248" t="s">
        <v>10</v>
      </c>
      <c r="F2248" t="s">
        <v>25</v>
      </c>
      <c r="G2248" t="s">
        <v>12</v>
      </c>
      <c r="H2248" t="s">
        <v>154</v>
      </c>
      <c r="I2248">
        <f t="shared" si="280"/>
        <v>1331</v>
      </c>
      <c r="J2248">
        <f t="shared" si="281"/>
        <v>20</v>
      </c>
      <c r="K2248" t="str">
        <f t="shared" si="282"/>
        <v>budget</v>
      </c>
      <c r="L2248" s="1">
        <f t="shared" si="283"/>
        <v>471452.47332832456</v>
      </c>
      <c r="M2248" cm="1">
        <f t="array" ref="M2248">SUM(COUNTIF(E2248:E5824,{"Petrol","Diesel","CNG","LPG","Electric"}))</f>
        <v>1331</v>
      </c>
      <c r="N2248">
        <f t="shared" si="284"/>
        <v>1331</v>
      </c>
      <c r="O2248" cm="1">
        <f t="array" ref="O2248">SUM(COUNTIF(F2248:F5824,{"Individual","Dealer","Trustmark Dealer"}))</f>
        <v>1331</v>
      </c>
      <c r="P2248">
        <f t="shared" si="285"/>
        <v>907</v>
      </c>
      <c r="Q2248">
        <f t="shared" si="286"/>
        <v>0.6055597295266717</v>
      </c>
      <c r="R2248" s="16">
        <f t="shared" si="287"/>
        <v>1252921.0970985824</v>
      </c>
    </row>
    <row r="2249" spans="1:18" x14ac:dyDescent="0.3">
      <c r="A2249" t="s">
        <v>1266</v>
      </c>
      <c r="B2249">
        <v>2010</v>
      </c>
      <c r="C2249" s="1">
        <v>325000</v>
      </c>
      <c r="D2249">
        <v>120000</v>
      </c>
      <c r="E2249" t="s">
        <v>14</v>
      </c>
      <c r="F2249" t="s">
        <v>25</v>
      </c>
      <c r="G2249" t="s">
        <v>12</v>
      </c>
      <c r="H2249" t="s">
        <v>154</v>
      </c>
      <c r="I2249">
        <f t="shared" si="280"/>
        <v>1330</v>
      </c>
      <c r="J2249">
        <f t="shared" si="281"/>
        <v>16</v>
      </c>
      <c r="K2249" t="str">
        <f t="shared" si="282"/>
        <v>budget</v>
      </c>
      <c r="L2249" s="1">
        <f t="shared" si="283"/>
        <v>471705.44511278195</v>
      </c>
      <c r="M2249" cm="1">
        <f t="array" ref="M2249">SUM(COUNTIF(E2249:E5825,{"Petrol","Diesel","CNG","LPG","Electric"}))</f>
        <v>1330</v>
      </c>
      <c r="N2249">
        <f t="shared" si="284"/>
        <v>1330</v>
      </c>
      <c r="O2249" cm="1">
        <f t="array" ref="O2249">SUM(COUNTIF(F2249:F5825,{"Individual","Dealer","Trustmark Dealer"}))</f>
        <v>1330</v>
      </c>
      <c r="P2249">
        <f t="shared" si="285"/>
        <v>906</v>
      </c>
      <c r="Q2249">
        <f t="shared" si="286"/>
        <v>0.60601503759398501</v>
      </c>
      <c r="R2249" s="16">
        <f t="shared" si="287"/>
        <v>1253253.6953141836</v>
      </c>
    </row>
    <row r="2250" spans="1:18" x14ac:dyDescent="0.3">
      <c r="A2250" t="s">
        <v>195</v>
      </c>
      <c r="B2250">
        <v>2012</v>
      </c>
      <c r="C2250" s="1">
        <v>650000</v>
      </c>
      <c r="D2250">
        <v>102000</v>
      </c>
      <c r="E2250" t="s">
        <v>14</v>
      </c>
      <c r="F2250" t="s">
        <v>25</v>
      </c>
      <c r="G2250" t="s">
        <v>12</v>
      </c>
      <c r="H2250" t="s">
        <v>126</v>
      </c>
      <c r="I2250">
        <f t="shared" si="280"/>
        <v>1329</v>
      </c>
      <c r="J2250">
        <f t="shared" si="281"/>
        <v>14</v>
      </c>
      <c r="K2250" t="str">
        <f t="shared" si="282"/>
        <v>medium</v>
      </c>
      <c r="L2250" s="1">
        <f t="shared" si="283"/>
        <v>471815.8329571106</v>
      </c>
      <c r="M2250" cm="1">
        <f t="array" ref="M2250">SUM(COUNTIF(E2250:E5826,{"Petrol","Diesel","CNG","LPG","Electric"}))</f>
        <v>1329</v>
      </c>
      <c r="N2250">
        <f t="shared" si="284"/>
        <v>1329</v>
      </c>
      <c r="O2250" cm="1">
        <f t="array" ref="O2250">SUM(COUNTIF(F2250:F5826,{"Individual","Dealer","Trustmark Dealer"}))</f>
        <v>1329</v>
      </c>
      <c r="P2250">
        <f t="shared" si="285"/>
        <v>905</v>
      </c>
      <c r="Q2250">
        <f t="shared" si="286"/>
        <v>0.60647103085026333</v>
      </c>
      <c r="R2250" s="16">
        <f t="shared" si="287"/>
        <v>1253650.4746819506</v>
      </c>
    </row>
    <row r="2251" spans="1:18" x14ac:dyDescent="0.3">
      <c r="A2251" t="s">
        <v>882</v>
      </c>
      <c r="B2251">
        <v>2009</v>
      </c>
      <c r="C2251" s="1">
        <v>300000</v>
      </c>
      <c r="D2251">
        <v>178000</v>
      </c>
      <c r="E2251" t="s">
        <v>14</v>
      </c>
      <c r="F2251" t="s">
        <v>25</v>
      </c>
      <c r="G2251" t="s">
        <v>12</v>
      </c>
      <c r="H2251" t="s">
        <v>126</v>
      </c>
      <c r="I2251">
        <f t="shared" si="280"/>
        <v>1328</v>
      </c>
      <c r="J2251">
        <f t="shared" si="281"/>
        <v>17</v>
      </c>
      <c r="K2251" t="str">
        <f t="shared" si="282"/>
        <v>budget</v>
      </c>
      <c r="L2251" s="1">
        <f t="shared" si="283"/>
        <v>471681.65813253011</v>
      </c>
      <c r="M2251" cm="1">
        <f t="array" ref="M2251">SUM(COUNTIF(E2251:E5827,{"Petrol","Diesel","CNG","LPG","Electric"}))</f>
        <v>1328</v>
      </c>
      <c r="N2251">
        <f t="shared" si="284"/>
        <v>1328</v>
      </c>
      <c r="O2251" cm="1">
        <f t="array" ref="O2251">SUM(COUNTIF(F2251:F5827,{"Individual","Dealer","Trustmark Dealer"}))</f>
        <v>1328</v>
      </c>
      <c r="P2251">
        <f t="shared" si="285"/>
        <v>904</v>
      </c>
      <c r="Q2251">
        <f t="shared" si="286"/>
        <v>0.60692771084337349</v>
      </c>
      <c r="R2251" s="16">
        <f t="shared" si="287"/>
        <v>1253573.9599748792</v>
      </c>
    </row>
    <row r="2252" spans="1:18" x14ac:dyDescent="0.3">
      <c r="A2252" t="s">
        <v>326</v>
      </c>
      <c r="B2252">
        <v>2014</v>
      </c>
      <c r="C2252" s="1">
        <v>1200000</v>
      </c>
      <c r="D2252">
        <v>200000</v>
      </c>
      <c r="E2252" t="s">
        <v>14</v>
      </c>
      <c r="F2252" t="s">
        <v>25</v>
      </c>
      <c r="G2252" t="s">
        <v>12</v>
      </c>
      <c r="H2252" t="s">
        <v>126</v>
      </c>
      <c r="I2252">
        <f t="shared" si="280"/>
        <v>1327</v>
      </c>
      <c r="J2252">
        <f t="shared" si="281"/>
        <v>12</v>
      </c>
      <c r="K2252" t="str">
        <f t="shared" si="282"/>
        <v>premimum</v>
      </c>
      <c r="L2252" s="1">
        <f t="shared" si="283"/>
        <v>471811.0339110776</v>
      </c>
      <c r="M2252" cm="1">
        <f t="array" ref="M2252">SUM(COUNTIF(E2252:E5828,{"Petrol","Diesel","CNG","LPG","Electric"}))</f>
        <v>1327</v>
      </c>
      <c r="N2252">
        <f t="shared" si="284"/>
        <v>1327</v>
      </c>
      <c r="O2252" cm="1">
        <f t="array" ref="O2252">SUM(COUNTIF(F2252:F5828,{"Individual","Dealer","Trustmark Dealer"}))</f>
        <v>1327</v>
      </c>
      <c r="P2252">
        <f t="shared" si="285"/>
        <v>903</v>
      </c>
      <c r="Q2252">
        <f t="shared" si="286"/>
        <v>0.60738507912584783</v>
      </c>
      <c r="R2252" s="16">
        <f t="shared" si="287"/>
        <v>1254008.9174470266</v>
      </c>
    </row>
    <row r="2253" spans="1:18" x14ac:dyDescent="0.3">
      <c r="A2253" t="s">
        <v>1267</v>
      </c>
      <c r="B2253">
        <v>2012</v>
      </c>
      <c r="C2253" s="1">
        <v>450000</v>
      </c>
      <c r="D2253">
        <v>60000</v>
      </c>
      <c r="E2253" t="s">
        <v>10</v>
      </c>
      <c r="F2253" t="s">
        <v>11</v>
      </c>
      <c r="G2253" t="s">
        <v>12</v>
      </c>
      <c r="H2253" t="s">
        <v>121</v>
      </c>
      <c r="I2253">
        <f t="shared" si="280"/>
        <v>1326</v>
      </c>
      <c r="J2253">
        <f t="shared" si="281"/>
        <v>14</v>
      </c>
      <c r="K2253" t="str">
        <f t="shared" si="282"/>
        <v>budget</v>
      </c>
      <c r="L2253" s="1">
        <f t="shared" si="283"/>
        <v>471261.87179487181</v>
      </c>
      <c r="M2253" cm="1">
        <f t="array" ref="M2253">SUM(COUNTIF(E2253:E5829,{"Petrol","Diesel","CNG","LPG","Electric"}))</f>
        <v>1326</v>
      </c>
      <c r="N2253">
        <f t="shared" si="284"/>
        <v>1326</v>
      </c>
      <c r="O2253" cm="1">
        <f t="array" ref="O2253">SUM(COUNTIF(F2253:F5829,{"Individual","Dealer","Trustmark Dealer"}))</f>
        <v>1326</v>
      </c>
      <c r="P2253">
        <f t="shared" si="285"/>
        <v>902</v>
      </c>
      <c r="Q2253">
        <f t="shared" si="286"/>
        <v>0.60784313725490191</v>
      </c>
      <c r="R2253" s="16">
        <f t="shared" si="287"/>
        <v>1253127.432627731</v>
      </c>
    </row>
    <row r="2254" spans="1:18" x14ac:dyDescent="0.3">
      <c r="A2254" t="s">
        <v>1162</v>
      </c>
      <c r="B2254">
        <v>2019</v>
      </c>
      <c r="C2254" s="1">
        <v>425000</v>
      </c>
      <c r="D2254">
        <v>3000</v>
      </c>
      <c r="E2254" t="s">
        <v>10</v>
      </c>
      <c r="F2254" t="s">
        <v>25</v>
      </c>
      <c r="G2254" t="s">
        <v>12</v>
      </c>
      <c r="H2254" t="s">
        <v>121</v>
      </c>
      <c r="I2254">
        <f t="shared" si="280"/>
        <v>1325</v>
      </c>
      <c r="J2254">
        <f t="shared" si="281"/>
        <v>7</v>
      </c>
      <c r="K2254" t="str">
        <f t="shared" si="282"/>
        <v>budget</v>
      </c>
      <c r="L2254" s="1">
        <f t="shared" si="283"/>
        <v>471277.91849056602</v>
      </c>
      <c r="M2254" cm="1">
        <f t="array" ref="M2254">SUM(COUNTIF(E2254:E5830,{"Petrol","Diesel","CNG","LPG","Electric"}))</f>
        <v>1325</v>
      </c>
      <c r="N2254">
        <f t="shared" si="284"/>
        <v>1325</v>
      </c>
      <c r="O2254" cm="1">
        <f t="array" ref="O2254">SUM(COUNTIF(F2254:F5830,{"Individual","Dealer","Trustmark Dealer"}))</f>
        <v>1325</v>
      </c>
      <c r="P2254">
        <f t="shared" si="285"/>
        <v>901</v>
      </c>
      <c r="Q2254">
        <f t="shared" si="286"/>
        <v>0.60754716981132073</v>
      </c>
      <c r="R2254" s="16">
        <f t="shared" si="287"/>
        <v>1252948.9173415944</v>
      </c>
    </row>
    <row r="2255" spans="1:18" x14ac:dyDescent="0.3">
      <c r="A2255" t="s">
        <v>163</v>
      </c>
      <c r="B2255">
        <v>2006</v>
      </c>
      <c r="C2255" s="1">
        <v>150000</v>
      </c>
      <c r="D2255">
        <v>75118</v>
      </c>
      <c r="E2255" t="s">
        <v>10</v>
      </c>
      <c r="F2255" t="s">
        <v>25</v>
      </c>
      <c r="G2255" t="s">
        <v>12</v>
      </c>
      <c r="H2255" t="s">
        <v>126</v>
      </c>
      <c r="I2255">
        <f t="shared" si="280"/>
        <v>1324</v>
      </c>
      <c r="J2255">
        <f t="shared" si="281"/>
        <v>20</v>
      </c>
      <c r="K2255" t="str">
        <f t="shared" si="282"/>
        <v>budget</v>
      </c>
      <c r="L2255" s="1">
        <f t="shared" si="283"/>
        <v>471312.87160120846</v>
      </c>
      <c r="M2255" cm="1">
        <f t="array" ref="M2255">SUM(COUNTIF(E2255:E5831,{"Petrol","Diesel","CNG","LPG","Electric"}))</f>
        <v>1324</v>
      </c>
      <c r="N2255">
        <f t="shared" si="284"/>
        <v>1324</v>
      </c>
      <c r="O2255" cm="1">
        <f t="array" ref="O2255">SUM(COUNTIF(F2255:F5831,{"Individual","Dealer","Trustmark Dealer"}))</f>
        <v>1324</v>
      </c>
      <c r="P2255">
        <f t="shared" si="285"/>
        <v>901</v>
      </c>
      <c r="Q2255">
        <f t="shared" si="286"/>
        <v>0.60725075528700911</v>
      </c>
      <c r="R2255" s="16">
        <f t="shared" si="287"/>
        <v>1252810.5371848189</v>
      </c>
    </row>
    <row r="2256" spans="1:18" x14ac:dyDescent="0.3">
      <c r="A2256" t="s">
        <v>494</v>
      </c>
      <c r="B2256">
        <v>2013</v>
      </c>
      <c r="C2256" s="1">
        <v>290000</v>
      </c>
      <c r="D2256">
        <v>140000</v>
      </c>
      <c r="E2256" t="s">
        <v>14</v>
      </c>
      <c r="F2256" t="s">
        <v>25</v>
      </c>
      <c r="G2256" t="s">
        <v>12</v>
      </c>
      <c r="H2256" t="s">
        <v>126</v>
      </c>
      <c r="I2256">
        <f t="shared" si="280"/>
        <v>1323</v>
      </c>
      <c r="J2256">
        <f t="shared" si="281"/>
        <v>13</v>
      </c>
      <c r="K2256" t="str">
        <f t="shared" si="282"/>
        <v>budget</v>
      </c>
      <c r="L2256" s="1">
        <f t="shared" si="283"/>
        <v>471555.73847316706</v>
      </c>
      <c r="M2256" cm="1">
        <f t="array" ref="M2256">SUM(COUNTIF(E2256:E5832,{"Petrol","Diesel","CNG","LPG","Electric"}))</f>
        <v>1323</v>
      </c>
      <c r="N2256">
        <f t="shared" si="284"/>
        <v>1323</v>
      </c>
      <c r="O2256" cm="1">
        <f t="array" ref="O2256">SUM(COUNTIF(F2256:F5832,{"Individual","Dealer","Trustmark Dealer"}))</f>
        <v>1323</v>
      </c>
      <c r="P2256">
        <f t="shared" si="285"/>
        <v>900</v>
      </c>
      <c r="Q2256">
        <f t="shared" si="286"/>
        <v>0.60770975056689347</v>
      </c>
      <c r="R2256" s="16">
        <f t="shared" si="287"/>
        <v>1253120.3189198647</v>
      </c>
    </row>
    <row r="2257" spans="1:18" x14ac:dyDescent="0.3">
      <c r="A2257" t="s">
        <v>1268</v>
      </c>
      <c r="B2257">
        <v>2014</v>
      </c>
      <c r="C2257" s="1">
        <v>335000</v>
      </c>
      <c r="D2257">
        <v>60000</v>
      </c>
      <c r="E2257" t="s">
        <v>10</v>
      </c>
      <c r="F2257" t="s">
        <v>25</v>
      </c>
      <c r="G2257" t="s">
        <v>12</v>
      </c>
      <c r="H2257" t="s">
        <v>126</v>
      </c>
      <c r="I2257">
        <f t="shared" si="280"/>
        <v>1322</v>
      </c>
      <c r="J2257">
        <f t="shared" si="281"/>
        <v>12</v>
      </c>
      <c r="K2257" t="str">
        <f t="shared" si="282"/>
        <v>budget</v>
      </c>
      <c r="L2257" s="1">
        <f t="shared" si="283"/>
        <v>471693.07261724659</v>
      </c>
      <c r="M2257" cm="1">
        <f t="array" ref="M2257">SUM(COUNTIF(E2257:E5833,{"Petrol","Diesel","CNG","LPG","Electric"}))</f>
        <v>1322</v>
      </c>
      <c r="N2257">
        <f t="shared" si="284"/>
        <v>1322</v>
      </c>
      <c r="O2257" cm="1">
        <f t="array" ref="O2257">SUM(COUNTIF(F2257:F5833,{"Individual","Dealer","Trustmark Dealer"}))</f>
        <v>1322</v>
      </c>
      <c r="P2257">
        <f t="shared" si="285"/>
        <v>899</v>
      </c>
      <c r="Q2257">
        <f t="shared" si="286"/>
        <v>0.60816944024205744</v>
      </c>
      <c r="R2257" s="16">
        <f t="shared" si="287"/>
        <v>1253570.5599515387</v>
      </c>
    </row>
    <row r="2258" spans="1:18" x14ac:dyDescent="0.3">
      <c r="A2258" t="s">
        <v>1269</v>
      </c>
      <c r="B2258">
        <v>2006</v>
      </c>
      <c r="C2258" s="1">
        <v>120000</v>
      </c>
      <c r="D2258">
        <v>79000</v>
      </c>
      <c r="E2258" t="s">
        <v>10</v>
      </c>
      <c r="F2258" t="s">
        <v>11</v>
      </c>
      <c r="G2258" t="s">
        <v>12</v>
      </c>
      <c r="H2258" t="s">
        <v>151</v>
      </c>
      <c r="I2258">
        <f t="shared" si="280"/>
        <v>1321</v>
      </c>
      <c r="J2258">
        <f t="shared" si="281"/>
        <v>20</v>
      </c>
      <c r="K2258" t="str">
        <f t="shared" si="282"/>
        <v>budget</v>
      </c>
      <c r="L2258" s="1">
        <f t="shared" si="283"/>
        <v>471796.54958364874</v>
      </c>
      <c r="M2258" cm="1">
        <f t="array" ref="M2258">SUM(COUNTIF(E2258:E5834,{"Petrol","Diesel","CNG","LPG","Electric"}))</f>
        <v>1321</v>
      </c>
      <c r="N2258">
        <f t="shared" si="284"/>
        <v>1321</v>
      </c>
      <c r="O2258" cm="1">
        <f t="array" ref="O2258">SUM(COUNTIF(F2258:F5834,{"Individual","Dealer","Trustmark Dealer"}))</f>
        <v>1321</v>
      </c>
      <c r="P2258">
        <f t="shared" si="285"/>
        <v>898</v>
      </c>
      <c r="Q2258">
        <f t="shared" si="286"/>
        <v>0.60862982588947767</v>
      </c>
      <c r="R2258" s="16">
        <f t="shared" si="287"/>
        <v>1253579.0664634965</v>
      </c>
    </row>
    <row r="2259" spans="1:18" x14ac:dyDescent="0.3">
      <c r="A2259" t="s">
        <v>1270</v>
      </c>
      <c r="B2259">
        <v>2005</v>
      </c>
      <c r="C2259" s="1">
        <v>20000</v>
      </c>
      <c r="D2259">
        <v>25000</v>
      </c>
      <c r="E2259" t="s">
        <v>10</v>
      </c>
      <c r="F2259" t="s">
        <v>25</v>
      </c>
      <c r="G2259" t="s">
        <v>12</v>
      </c>
      <c r="H2259" t="s">
        <v>126</v>
      </c>
      <c r="I2259">
        <f t="shared" si="280"/>
        <v>1320</v>
      </c>
      <c r="J2259">
        <f t="shared" si="281"/>
        <v>21</v>
      </c>
      <c r="K2259" t="str">
        <f t="shared" si="282"/>
        <v>budget</v>
      </c>
      <c r="L2259" s="1">
        <f t="shared" si="283"/>
        <v>472063.06212121213</v>
      </c>
      <c r="M2259" cm="1">
        <f t="array" ref="M2259">SUM(COUNTIF(E2259:E5835,{"Petrol","Diesel","CNG","LPG","Electric"}))</f>
        <v>1320</v>
      </c>
      <c r="N2259">
        <f t="shared" si="284"/>
        <v>1320</v>
      </c>
      <c r="O2259" cm="1">
        <f t="array" ref="O2259">SUM(COUNTIF(F2259:F5835,{"Individual","Dealer","Trustmark Dealer"}))</f>
        <v>1320</v>
      </c>
      <c r="P2259">
        <f t="shared" si="285"/>
        <v>897</v>
      </c>
      <c r="Q2259">
        <f t="shared" si="286"/>
        <v>0.60909090909090913</v>
      </c>
      <c r="R2259" s="16">
        <f t="shared" si="287"/>
        <v>1253939.4829804034</v>
      </c>
    </row>
    <row r="2260" spans="1:18" x14ac:dyDescent="0.3">
      <c r="A2260" t="s">
        <v>591</v>
      </c>
      <c r="B2260">
        <v>2012</v>
      </c>
      <c r="C2260" s="1">
        <v>220000</v>
      </c>
      <c r="D2260">
        <v>70000</v>
      </c>
      <c r="E2260" t="s">
        <v>14</v>
      </c>
      <c r="F2260" t="s">
        <v>25</v>
      </c>
      <c r="G2260" t="s">
        <v>12</v>
      </c>
      <c r="H2260" t="s">
        <v>126</v>
      </c>
      <c r="I2260">
        <f t="shared" si="280"/>
        <v>1319</v>
      </c>
      <c r="J2260">
        <f t="shared" si="281"/>
        <v>14</v>
      </c>
      <c r="K2260" t="str">
        <f t="shared" si="282"/>
        <v>budget</v>
      </c>
      <c r="L2260" s="1">
        <f t="shared" si="283"/>
        <v>472405.79378316907</v>
      </c>
      <c r="M2260" cm="1">
        <f t="array" ref="M2260">SUM(COUNTIF(E2260:E5836,{"Petrol","Diesel","CNG","LPG","Electric"}))</f>
        <v>1319</v>
      </c>
      <c r="N2260">
        <f t="shared" si="284"/>
        <v>1319</v>
      </c>
      <c r="O2260" cm="1">
        <f t="array" ref="O2260">SUM(COUNTIF(F2260:F5836,{"Individual","Dealer","Trustmark Dealer"}))</f>
        <v>1319</v>
      </c>
      <c r="P2260">
        <f t="shared" si="285"/>
        <v>896</v>
      </c>
      <c r="Q2260">
        <f t="shared" si="286"/>
        <v>0.60955269143290369</v>
      </c>
      <c r="R2260" s="16">
        <f t="shared" si="287"/>
        <v>1254465.0156170377</v>
      </c>
    </row>
    <row r="2261" spans="1:18" x14ac:dyDescent="0.3">
      <c r="A2261" t="s">
        <v>1271</v>
      </c>
      <c r="B2261">
        <v>2005</v>
      </c>
      <c r="C2261" s="1">
        <v>61000</v>
      </c>
      <c r="D2261">
        <v>4637</v>
      </c>
      <c r="E2261" t="s">
        <v>10</v>
      </c>
      <c r="F2261" t="s">
        <v>25</v>
      </c>
      <c r="G2261" t="s">
        <v>12</v>
      </c>
      <c r="H2261" t="s">
        <v>126</v>
      </c>
      <c r="I2261">
        <f t="shared" si="280"/>
        <v>1318</v>
      </c>
      <c r="J2261">
        <f t="shared" si="281"/>
        <v>21</v>
      </c>
      <c r="K2261" t="str">
        <f t="shared" si="282"/>
        <v>budget</v>
      </c>
      <c r="L2261" s="1">
        <f t="shared" si="283"/>
        <v>472597.30045523518</v>
      </c>
      <c r="M2261" cm="1">
        <f t="array" ref="M2261">SUM(COUNTIF(E2261:E5837,{"Petrol","Diesel","CNG","LPG","Electric"}))</f>
        <v>1318</v>
      </c>
      <c r="N2261">
        <f t="shared" si="284"/>
        <v>1318</v>
      </c>
      <c r="O2261" cm="1">
        <f t="array" ref="O2261">SUM(COUNTIF(F2261:F5837,{"Individual","Dealer","Trustmark Dealer"}))</f>
        <v>1318</v>
      </c>
      <c r="P2261">
        <f t="shared" si="285"/>
        <v>895</v>
      </c>
      <c r="Q2261">
        <f t="shared" si="286"/>
        <v>0.61001517450682852</v>
      </c>
      <c r="R2261" s="16">
        <f t="shared" si="287"/>
        <v>1255019.3689571747</v>
      </c>
    </row>
    <row r="2262" spans="1:18" x14ac:dyDescent="0.3">
      <c r="A2262" t="s">
        <v>267</v>
      </c>
      <c r="B2262">
        <v>2016</v>
      </c>
      <c r="C2262" s="1">
        <v>620000</v>
      </c>
      <c r="D2262">
        <v>70000</v>
      </c>
      <c r="E2262" t="s">
        <v>14</v>
      </c>
      <c r="F2262" t="s">
        <v>25</v>
      </c>
      <c r="G2262" t="s">
        <v>12</v>
      </c>
      <c r="H2262" t="s">
        <v>121</v>
      </c>
      <c r="I2262">
        <f t="shared" si="280"/>
        <v>1317</v>
      </c>
      <c r="J2262">
        <f t="shared" si="281"/>
        <v>10</v>
      </c>
      <c r="K2262" t="str">
        <f t="shared" si="282"/>
        <v>medium</v>
      </c>
      <c r="L2262" s="1">
        <f t="shared" si="283"/>
        <v>472909.82687927107</v>
      </c>
      <c r="M2262" cm="1">
        <f t="array" ref="M2262">SUM(COUNTIF(E2262:E5838,{"Petrol","Diesel","CNG","LPG","Electric"}))</f>
        <v>1317</v>
      </c>
      <c r="N2262">
        <f t="shared" si="284"/>
        <v>1317</v>
      </c>
      <c r="O2262" cm="1">
        <f t="array" ref="O2262">SUM(COUNTIF(F2262:F5838,{"Individual","Dealer","Trustmark Dealer"}))</f>
        <v>1317</v>
      </c>
      <c r="P2262">
        <f t="shared" si="285"/>
        <v>894</v>
      </c>
      <c r="Q2262">
        <f t="shared" si="286"/>
        <v>0.61047835990888377</v>
      </c>
      <c r="R2262" s="16">
        <f t="shared" si="287"/>
        <v>1255479.3039998407</v>
      </c>
    </row>
    <row r="2263" spans="1:18" x14ac:dyDescent="0.3">
      <c r="A2263" t="s">
        <v>1272</v>
      </c>
      <c r="B2263">
        <v>2014</v>
      </c>
      <c r="C2263" s="1">
        <v>425000</v>
      </c>
      <c r="D2263">
        <v>100000</v>
      </c>
      <c r="E2263" t="s">
        <v>14</v>
      </c>
      <c r="F2263" t="s">
        <v>25</v>
      </c>
      <c r="G2263" t="s">
        <v>12</v>
      </c>
      <c r="H2263" t="s">
        <v>126</v>
      </c>
      <c r="I2263">
        <f t="shared" si="280"/>
        <v>1316</v>
      </c>
      <c r="J2263">
        <f t="shared" si="281"/>
        <v>12</v>
      </c>
      <c r="K2263" t="str">
        <f t="shared" si="282"/>
        <v>budget</v>
      </c>
      <c r="L2263" s="1">
        <f t="shared" si="283"/>
        <v>472798.05623100302</v>
      </c>
      <c r="M2263" cm="1">
        <f t="array" ref="M2263">SUM(COUNTIF(E2263:E5839,{"Petrol","Diesel","CNG","LPG","Electric"}))</f>
        <v>1316</v>
      </c>
      <c r="N2263">
        <f t="shared" si="284"/>
        <v>1316</v>
      </c>
      <c r="O2263" cm="1">
        <f t="array" ref="O2263">SUM(COUNTIF(F2263:F5839,{"Individual","Dealer","Trustmark Dealer"}))</f>
        <v>1316</v>
      </c>
      <c r="P2263">
        <f t="shared" si="285"/>
        <v>894</v>
      </c>
      <c r="Q2263">
        <f t="shared" si="286"/>
        <v>0.61018237082066873</v>
      </c>
      <c r="R2263" s="16">
        <f t="shared" si="287"/>
        <v>1255447.0524968607</v>
      </c>
    </row>
    <row r="2264" spans="1:18" x14ac:dyDescent="0.3">
      <c r="A2264" t="s">
        <v>816</v>
      </c>
      <c r="B2264">
        <v>2009</v>
      </c>
      <c r="C2264" s="1">
        <v>85000</v>
      </c>
      <c r="D2264">
        <v>120000</v>
      </c>
      <c r="E2264" t="s">
        <v>14</v>
      </c>
      <c r="F2264" t="s">
        <v>25</v>
      </c>
      <c r="G2264" t="s">
        <v>12</v>
      </c>
      <c r="H2264" t="s">
        <v>126</v>
      </c>
      <c r="I2264">
        <f t="shared" si="280"/>
        <v>1315</v>
      </c>
      <c r="J2264">
        <f t="shared" si="281"/>
        <v>17</v>
      </c>
      <c r="K2264" t="str">
        <f t="shared" si="282"/>
        <v>budget</v>
      </c>
      <c r="L2264" s="1">
        <f t="shared" si="283"/>
        <v>472834.40456273762</v>
      </c>
      <c r="M2264" cm="1">
        <f t="array" ref="M2264">SUM(COUNTIF(E2264:E5840,{"Petrol","Diesel","CNG","LPG","Electric"}))</f>
        <v>1315</v>
      </c>
      <c r="N2264">
        <f t="shared" si="284"/>
        <v>1315</v>
      </c>
      <c r="O2264" cm="1">
        <f t="array" ref="O2264">SUM(COUNTIF(F2264:F5840,{"Individual","Dealer","Trustmark Dealer"}))</f>
        <v>1315</v>
      </c>
      <c r="P2264">
        <f t="shared" si="285"/>
        <v>893</v>
      </c>
      <c r="Q2264">
        <f t="shared" si="286"/>
        <v>0.61064638783269964</v>
      </c>
      <c r="R2264" s="16">
        <f t="shared" si="287"/>
        <v>1255701.8930365818</v>
      </c>
    </row>
    <row r="2265" spans="1:18" x14ac:dyDescent="0.3">
      <c r="A2265" t="s">
        <v>1273</v>
      </c>
      <c r="B2265">
        <v>2015</v>
      </c>
      <c r="C2265" s="1">
        <v>270000</v>
      </c>
      <c r="D2265">
        <v>40000</v>
      </c>
      <c r="E2265" t="s">
        <v>14</v>
      </c>
      <c r="F2265" t="s">
        <v>25</v>
      </c>
      <c r="G2265" t="s">
        <v>12</v>
      </c>
      <c r="H2265" t="s">
        <v>126</v>
      </c>
      <c r="I2265">
        <f t="shared" si="280"/>
        <v>1314</v>
      </c>
      <c r="J2265">
        <f t="shared" si="281"/>
        <v>11</v>
      </c>
      <c r="K2265" t="str">
        <f t="shared" si="282"/>
        <v>budget</v>
      </c>
      <c r="L2265" s="1">
        <f t="shared" si="283"/>
        <v>473129.56012176559</v>
      </c>
      <c r="M2265" cm="1">
        <f t="array" ref="M2265">SUM(COUNTIF(E2265:E5841,{"Petrol","Diesel","CNG","LPG","Electric"}))</f>
        <v>1314</v>
      </c>
      <c r="N2265">
        <f t="shared" si="284"/>
        <v>1314</v>
      </c>
      <c r="O2265" cm="1">
        <f t="array" ref="O2265">SUM(COUNTIF(F2265:F5841,{"Individual","Dealer","Trustmark Dealer"}))</f>
        <v>1314</v>
      </c>
      <c r="P2265">
        <f t="shared" si="285"/>
        <v>892</v>
      </c>
      <c r="Q2265">
        <f t="shared" si="286"/>
        <v>0.61111111111111116</v>
      </c>
      <c r="R2265" s="16">
        <f t="shared" si="287"/>
        <v>1256458.9602445615</v>
      </c>
    </row>
    <row r="2266" spans="1:18" x14ac:dyDescent="0.3">
      <c r="A2266" t="s">
        <v>227</v>
      </c>
      <c r="B2266">
        <v>2009</v>
      </c>
      <c r="C2266" s="1">
        <v>180000</v>
      </c>
      <c r="D2266">
        <v>220000</v>
      </c>
      <c r="E2266" t="s">
        <v>14</v>
      </c>
      <c r="F2266" t="s">
        <v>25</v>
      </c>
      <c r="G2266" t="s">
        <v>12</v>
      </c>
      <c r="H2266" t="s">
        <v>121</v>
      </c>
      <c r="I2266">
        <f t="shared" si="280"/>
        <v>1313</v>
      </c>
      <c r="J2266">
        <f t="shared" si="281"/>
        <v>17</v>
      </c>
      <c r="K2266" t="str">
        <f t="shared" si="282"/>
        <v>budget</v>
      </c>
      <c r="L2266" s="1">
        <f t="shared" si="283"/>
        <v>473284.26656511804</v>
      </c>
      <c r="M2266" cm="1">
        <f t="array" ref="M2266">SUM(COUNTIF(E2266:E5842,{"Petrol","Diesel","CNG","LPG","Electric"}))</f>
        <v>1313</v>
      </c>
      <c r="N2266">
        <f t="shared" si="284"/>
        <v>1313</v>
      </c>
      <c r="O2266" cm="1">
        <f t="array" ref="O2266">SUM(COUNTIF(F2266:F5842,{"Individual","Dealer","Trustmark Dealer"}))</f>
        <v>1313</v>
      </c>
      <c r="P2266">
        <f t="shared" si="285"/>
        <v>891</v>
      </c>
      <c r="Q2266">
        <f t="shared" si="286"/>
        <v>0.61157654226961156</v>
      </c>
      <c r="R2266" s="16">
        <f t="shared" si="287"/>
        <v>1256944.9995860953</v>
      </c>
    </row>
    <row r="2267" spans="1:18" x14ac:dyDescent="0.3">
      <c r="A2267" t="s">
        <v>745</v>
      </c>
      <c r="B2267">
        <v>2017</v>
      </c>
      <c r="C2267" s="1">
        <v>450000</v>
      </c>
      <c r="D2267">
        <v>30000</v>
      </c>
      <c r="E2267" t="s">
        <v>10</v>
      </c>
      <c r="F2267" t="s">
        <v>25</v>
      </c>
      <c r="G2267" t="s">
        <v>12</v>
      </c>
      <c r="H2267" t="s">
        <v>121</v>
      </c>
      <c r="I2267">
        <f t="shared" si="280"/>
        <v>1312</v>
      </c>
      <c r="J2267">
        <f t="shared" si="281"/>
        <v>9</v>
      </c>
      <c r="K2267" t="str">
        <f t="shared" si="282"/>
        <v>budget</v>
      </c>
      <c r="L2267" s="1">
        <f t="shared" si="283"/>
        <v>473507.80640243902</v>
      </c>
      <c r="M2267" cm="1">
        <f t="array" ref="M2267">SUM(COUNTIF(E2267:E5843,{"Petrol","Diesel","CNG","LPG","Electric"}))</f>
        <v>1312</v>
      </c>
      <c r="N2267">
        <f t="shared" si="284"/>
        <v>1312</v>
      </c>
      <c r="O2267" cm="1">
        <f t="array" ref="O2267">SUM(COUNTIF(F2267:F5843,{"Individual","Dealer","Trustmark Dealer"}))</f>
        <v>1312</v>
      </c>
      <c r="P2267">
        <f t="shared" si="285"/>
        <v>890</v>
      </c>
      <c r="Q2267">
        <f t="shared" si="286"/>
        <v>0.61128048780487809</v>
      </c>
      <c r="R2267" s="16">
        <f t="shared" si="287"/>
        <v>1257565.613008521</v>
      </c>
    </row>
    <row r="2268" spans="1:18" x14ac:dyDescent="0.3">
      <c r="A2268" t="s">
        <v>1274</v>
      </c>
      <c r="B2268">
        <v>2012</v>
      </c>
      <c r="C2268" s="1">
        <v>450000</v>
      </c>
      <c r="D2268">
        <v>42655</v>
      </c>
      <c r="E2268" t="s">
        <v>14</v>
      </c>
      <c r="F2268" t="s">
        <v>25</v>
      </c>
      <c r="G2268" t="s">
        <v>12</v>
      </c>
      <c r="H2268" t="s">
        <v>121</v>
      </c>
      <c r="I2268">
        <f t="shared" si="280"/>
        <v>1311</v>
      </c>
      <c r="J2268">
        <f t="shared" si="281"/>
        <v>14</v>
      </c>
      <c r="K2268" t="str">
        <f t="shared" si="282"/>
        <v>budget</v>
      </c>
      <c r="L2268" s="1">
        <f t="shared" si="283"/>
        <v>473525.73760488175</v>
      </c>
      <c r="M2268" cm="1">
        <f t="array" ref="M2268">SUM(COUNTIF(E2268:E5844,{"Petrol","Diesel","CNG","LPG","Electric"}))</f>
        <v>1311</v>
      </c>
      <c r="N2268">
        <f t="shared" si="284"/>
        <v>1311</v>
      </c>
      <c r="O2268" cm="1">
        <f t="array" ref="O2268">SUM(COUNTIF(F2268:F5844,{"Individual","Dealer","Trustmark Dealer"}))</f>
        <v>1311</v>
      </c>
      <c r="P2268">
        <f t="shared" si="285"/>
        <v>890</v>
      </c>
      <c r="Q2268">
        <f t="shared" si="286"/>
        <v>0.61098398169336388</v>
      </c>
      <c r="R2268" s="16">
        <f t="shared" si="287"/>
        <v>1257387.2583638274</v>
      </c>
    </row>
    <row r="2269" spans="1:18" x14ac:dyDescent="0.3">
      <c r="A2269" t="s">
        <v>1275</v>
      </c>
      <c r="B2269">
        <v>2017</v>
      </c>
      <c r="C2269" s="1">
        <v>250000</v>
      </c>
      <c r="D2269">
        <v>43000</v>
      </c>
      <c r="E2269" t="s">
        <v>10</v>
      </c>
      <c r="F2269" t="s">
        <v>25</v>
      </c>
      <c r="G2269" t="s">
        <v>12</v>
      </c>
      <c r="H2269" t="s">
        <v>126</v>
      </c>
      <c r="I2269">
        <f t="shared" si="280"/>
        <v>1310</v>
      </c>
      <c r="J2269">
        <f t="shared" si="281"/>
        <v>9</v>
      </c>
      <c r="K2269" t="str">
        <f t="shared" si="282"/>
        <v>budget</v>
      </c>
      <c r="L2269" s="1">
        <f t="shared" si="283"/>
        <v>473543.69618320611</v>
      </c>
      <c r="M2269" cm="1">
        <f t="array" ref="M2269">SUM(COUNTIF(E2269:E5845,{"Petrol","Diesel","CNG","LPG","Electric"}))</f>
        <v>1310</v>
      </c>
      <c r="N2269">
        <f t="shared" si="284"/>
        <v>1310</v>
      </c>
      <c r="O2269" cm="1">
        <f t="array" ref="O2269">SUM(COUNTIF(F2269:F5845,{"Individual","Dealer","Trustmark Dealer"}))</f>
        <v>1310</v>
      </c>
      <c r="P2269">
        <f t="shared" si="285"/>
        <v>889</v>
      </c>
      <c r="Q2269">
        <f t="shared" si="286"/>
        <v>0.61068702290076338</v>
      </c>
      <c r="R2269" s="16">
        <f t="shared" si="287"/>
        <v>1257609.7106408381</v>
      </c>
    </row>
    <row r="2270" spans="1:18" x14ac:dyDescent="0.3">
      <c r="A2270" t="s">
        <v>1276</v>
      </c>
      <c r="B2270">
        <v>2012</v>
      </c>
      <c r="C2270" s="1">
        <v>725000</v>
      </c>
      <c r="D2270">
        <v>70000</v>
      </c>
      <c r="E2270" t="s">
        <v>14</v>
      </c>
      <c r="F2270" t="s">
        <v>25</v>
      </c>
      <c r="G2270" t="s">
        <v>12</v>
      </c>
      <c r="H2270" t="s">
        <v>121</v>
      </c>
      <c r="I2270">
        <f t="shared" si="280"/>
        <v>1309</v>
      </c>
      <c r="J2270">
        <f t="shared" si="281"/>
        <v>14</v>
      </c>
      <c r="K2270" t="str">
        <f t="shared" si="282"/>
        <v>medium</v>
      </c>
      <c r="L2270" s="1">
        <f t="shared" si="283"/>
        <v>473714.4705882353</v>
      </c>
      <c r="M2270" cm="1">
        <f t="array" ref="M2270">SUM(COUNTIF(E2270:E5846,{"Petrol","Diesel","CNG","LPG","Electric"}))</f>
        <v>1309</v>
      </c>
      <c r="N2270">
        <f t="shared" si="284"/>
        <v>1309</v>
      </c>
      <c r="O2270" cm="1">
        <f t="array" ref="O2270">SUM(COUNTIF(F2270:F5846,{"Individual","Dealer","Trustmark Dealer"}))</f>
        <v>1309</v>
      </c>
      <c r="P2270">
        <f t="shared" si="285"/>
        <v>889</v>
      </c>
      <c r="Q2270">
        <f t="shared" si="286"/>
        <v>0.61115355233002289</v>
      </c>
      <c r="R2270" s="16">
        <f t="shared" si="287"/>
        <v>1257760.2576282872</v>
      </c>
    </row>
    <row r="2271" spans="1:18" x14ac:dyDescent="0.3">
      <c r="A2271" t="s">
        <v>594</v>
      </c>
      <c r="B2271">
        <v>2010</v>
      </c>
      <c r="C2271" s="1">
        <v>250000</v>
      </c>
      <c r="D2271">
        <v>55000</v>
      </c>
      <c r="E2271" t="s">
        <v>10</v>
      </c>
      <c r="F2271" t="s">
        <v>25</v>
      </c>
      <c r="G2271" t="s">
        <v>12</v>
      </c>
      <c r="H2271" t="s">
        <v>121</v>
      </c>
      <c r="I2271">
        <f t="shared" si="280"/>
        <v>1308</v>
      </c>
      <c r="J2271">
        <f t="shared" si="281"/>
        <v>16</v>
      </c>
      <c r="K2271" t="str">
        <f t="shared" si="282"/>
        <v>budget</v>
      </c>
      <c r="L2271" s="1">
        <f t="shared" si="283"/>
        <v>473522.35626911314</v>
      </c>
      <c r="M2271" cm="1">
        <f t="array" ref="M2271">SUM(COUNTIF(E2271:E5847,{"Petrol","Diesel","CNG","LPG","Electric"}))</f>
        <v>1308</v>
      </c>
      <c r="N2271">
        <f t="shared" si="284"/>
        <v>1308</v>
      </c>
      <c r="O2271" cm="1">
        <f t="array" ref="O2271">SUM(COUNTIF(F2271:F5847,{"Individual","Dealer","Trustmark Dealer"}))</f>
        <v>1308</v>
      </c>
      <c r="P2271">
        <f t="shared" si="285"/>
        <v>888</v>
      </c>
      <c r="Q2271">
        <f t="shared" si="286"/>
        <v>0.61085626911314983</v>
      </c>
      <c r="R2271" s="16">
        <f t="shared" si="287"/>
        <v>1257575.3581316392</v>
      </c>
    </row>
    <row r="2272" spans="1:18" x14ac:dyDescent="0.3">
      <c r="A2272" t="s">
        <v>1277</v>
      </c>
      <c r="B2272">
        <v>2010</v>
      </c>
      <c r="C2272" s="1">
        <v>99000</v>
      </c>
      <c r="D2272">
        <v>80000</v>
      </c>
      <c r="E2272" t="s">
        <v>14</v>
      </c>
      <c r="F2272" t="s">
        <v>25</v>
      </c>
      <c r="G2272" t="s">
        <v>12</v>
      </c>
      <c r="H2272" t="s">
        <v>126</v>
      </c>
      <c r="I2272">
        <f t="shared" si="280"/>
        <v>1307</v>
      </c>
      <c r="J2272">
        <f t="shared" si="281"/>
        <v>16</v>
      </c>
      <c r="K2272" t="str">
        <f t="shared" si="282"/>
        <v>budget</v>
      </c>
      <c r="L2272" s="1">
        <f t="shared" si="283"/>
        <v>473693.37566947209</v>
      </c>
      <c r="M2272" cm="1">
        <f t="array" ref="M2272">SUM(COUNTIF(E2272:E5848,{"Petrol","Diesel","CNG","LPG","Electric"}))</f>
        <v>1307</v>
      </c>
      <c r="N2272">
        <f t="shared" si="284"/>
        <v>1307</v>
      </c>
      <c r="O2272" cm="1">
        <f t="array" ref="O2272">SUM(COUNTIF(F2272:F5848,{"Individual","Dealer","Trustmark Dealer"}))</f>
        <v>1307</v>
      </c>
      <c r="P2272">
        <f t="shared" si="285"/>
        <v>887</v>
      </c>
      <c r="Q2272">
        <f t="shared" si="286"/>
        <v>0.61055853098699309</v>
      </c>
      <c r="R2272" s="16">
        <f t="shared" si="287"/>
        <v>1257726.4019738324</v>
      </c>
    </row>
    <row r="2273" spans="1:18" x14ac:dyDescent="0.3">
      <c r="A2273" t="s">
        <v>1062</v>
      </c>
      <c r="B2273">
        <v>2017</v>
      </c>
      <c r="C2273" s="1">
        <v>350000</v>
      </c>
      <c r="D2273">
        <v>55000</v>
      </c>
      <c r="E2273" t="s">
        <v>10</v>
      </c>
      <c r="F2273" t="s">
        <v>25</v>
      </c>
      <c r="G2273" t="s">
        <v>12</v>
      </c>
      <c r="H2273" t="s">
        <v>121</v>
      </c>
      <c r="I2273">
        <f t="shared" si="280"/>
        <v>1306</v>
      </c>
      <c r="J2273">
        <f t="shared" si="281"/>
        <v>9</v>
      </c>
      <c r="K2273" t="str">
        <f t="shared" si="282"/>
        <v>budget</v>
      </c>
      <c r="L2273" s="1">
        <f t="shared" si="283"/>
        <v>473980.27718223585</v>
      </c>
      <c r="M2273" cm="1">
        <f t="array" ref="M2273">SUM(COUNTIF(E2273:E5849,{"Petrol","Diesel","CNG","LPG","Electric"}))</f>
        <v>1306</v>
      </c>
      <c r="N2273">
        <f t="shared" si="284"/>
        <v>1306</v>
      </c>
      <c r="O2273" cm="1">
        <f t="array" ref="O2273">SUM(COUNTIF(F2273:F5849,{"Individual","Dealer","Trustmark Dealer"}))</f>
        <v>1306</v>
      </c>
      <c r="P2273">
        <f t="shared" si="285"/>
        <v>886</v>
      </c>
      <c r="Q2273">
        <f t="shared" si="286"/>
        <v>0.61102603369065855</v>
      </c>
      <c r="R2273" s="16">
        <f t="shared" si="287"/>
        <v>1258471.1164459907</v>
      </c>
    </row>
    <row r="2274" spans="1:18" x14ac:dyDescent="0.3">
      <c r="A2274" t="s">
        <v>1278</v>
      </c>
      <c r="B2274">
        <v>2018</v>
      </c>
      <c r="C2274" s="1">
        <v>511000</v>
      </c>
      <c r="D2274">
        <v>70000</v>
      </c>
      <c r="E2274" t="s">
        <v>10</v>
      </c>
      <c r="F2274" t="s">
        <v>25</v>
      </c>
      <c r="G2274" t="s">
        <v>12</v>
      </c>
      <c r="H2274" t="s">
        <v>121</v>
      </c>
      <c r="I2274">
        <f t="shared" si="280"/>
        <v>1305</v>
      </c>
      <c r="J2274">
        <f t="shared" si="281"/>
        <v>8</v>
      </c>
      <c r="K2274" t="str">
        <f t="shared" si="282"/>
        <v>medium</v>
      </c>
      <c r="L2274" s="1">
        <f t="shared" si="283"/>
        <v>474075.28122605366</v>
      </c>
      <c r="M2274" cm="1">
        <f t="array" ref="M2274">SUM(COUNTIF(E2274:E5850,{"Petrol","Diesel","CNG","LPG","Electric"}))</f>
        <v>1305</v>
      </c>
      <c r="N2274">
        <f t="shared" si="284"/>
        <v>1305</v>
      </c>
      <c r="O2274" cm="1">
        <f t="array" ref="O2274">SUM(COUNTIF(F2274:F5850,{"Individual","Dealer","Trustmark Dealer"}))</f>
        <v>1305</v>
      </c>
      <c r="P2274">
        <f t="shared" si="285"/>
        <v>886</v>
      </c>
      <c r="Q2274">
        <f t="shared" si="286"/>
        <v>0.61072796934865903</v>
      </c>
      <c r="R2274" s="16">
        <f t="shared" si="287"/>
        <v>1258457.3703504722</v>
      </c>
    </row>
    <row r="2275" spans="1:18" x14ac:dyDescent="0.3">
      <c r="A2275" t="s">
        <v>400</v>
      </c>
      <c r="B2275">
        <v>2012</v>
      </c>
      <c r="C2275" s="1">
        <v>300000</v>
      </c>
      <c r="D2275">
        <v>80000</v>
      </c>
      <c r="E2275" t="s">
        <v>14</v>
      </c>
      <c r="F2275" t="s">
        <v>25</v>
      </c>
      <c r="G2275" t="s">
        <v>12</v>
      </c>
      <c r="H2275" t="s">
        <v>121</v>
      </c>
      <c r="I2275">
        <f t="shared" si="280"/>
        <v>1304</v>
      </c>
      <c r="J2275">
        <f t="shared" si="281"/>
        <v>14</v>
      </c>
      <c r="K2275" t="str">
        <f t="shared" si="282"/>
        <v>budget</v>
      </c>
      <c r="L2275" s="1">
        <f t="shared" si="283"/>
        <v>474046.96472392639</v>
      </c>
      <c r="M2275" cm="1">
        <f t="array" ref="M2275">SUM(COUNTIF(E2275:E5851,{"Petrol","Diesel","CNG","LPG","Electric"}))</f>
        <v>1304</v>
      </c>
      <c r="N2275">
        <f t="shared" si="284"/>
        <v>1304</v>
      </c>
      <c r="O2275" cm="1">
        <f t="array" ref="O2275">SUM(COUNTIF(F2275:F5851,{"Individual","Dealer","Trustmark Dealer"}))</f>
        <v>1304</v>
      </c>
      <c r="P2275">
        <f t="shared" si="285"/>
        <v>886</v>
      </c>
      <c r="Q2275">
        <f t="shared" si="286"/>
        <v>0.61042944785276076</v>
      </c>
      <c r="R2275" s="16">
        <f t="shared" si="287"/>
        <v>1258177.0224466901</v>
      </c>
    </row>
    <row r="2276" spans="1:18" x14ac:dyDescent="0.3">
      <c r="A2276" t="s">
        <v>1279</v>
      </c>
      <c r="B2276">
        <v>2010</v>
      </c>
      <c r="C2276" s="1">
        <v>1100000</v>
      </c>
      <c r="D2276">
        <v>110000</v>
      </c>
      <c r="E2276" t="s">
        <v>10</v>
      </c>
      <c r="F2276" t="s">
        <v>25</v>
      </c>
      <c r="G2276" t="s">
        <v>19</v>
      </c>
      <c r="H2276" t="s">
        <v>121</v>
      </c>
      <c r="I2276">
        <f t="shared" si="280"/>
        <v>1303</v>
      </c>
      <c r="J2276">
        <f t="shared" si="281"/>
        <v>16</v>
      </c>
      <c r="K2276" t="str">
        <f t="shared" si="282"/>
        <v>premimum</v>
      </c>
      <c r="L2276" s="1">
        <f t="shared" si="283"/>
        <v>474180.53875671525</v>
      </c>
      <c r="M2276" cm="1">
        <f t="array" ref="M2276">SUM(COUNTIF(E2276:E5852,{"Petrol","Diesel","CNG","LPG","Electric"}))</f>
        <v>1303</v>
      </c>
      <c r="N2276">
        <f t="shared" si="284"/>
        <v>1303</v>
      </c>
      <c r="O2276" cm="1">
        <f t="array" ref="O2276">SUM(COUNTIF(F2276:F5852,{"Individual","Dealer","Trustmark Dealer"}))</f>
        <v>1303</v>
      </c>
      <c r="P2276">
        <f t="shared" si="285"/>
        <v>885</v>
      </c>
      <c r="Q2276">
        <f t="shared" si="286"/>
        <v>0.61013046815042216</v>
      </c>
      <c r="R2276" s="16">
        <f t="shared" si="287"/>
        <v>1258624.846188111</v>
      </c>
    </row>
    <row r="2277" spans="1:18" x14ac:dyDescent="0.3">
      <c r="A2277" t="s">
        <v>185</v>
      </c>
      <c r="B2277">
        <v>2010</v>
      </c>
      <c r="C2277" s="1">
        <v>125000</v>
      </c>
      <c r="D2277">
        <v>60000</v>
      </c>
      <c r="E2277" t="s">
        <v>10</v>
      </c>
      <c r="F2277" t="s">
        <v>25</v>
      </c>
      <c r="G2277" t="s">
        <v>12</v>
      </c>
      <c r="H2277" t="s">
        <v>154</v>
      </c>
      <c r="I2277">
        <f t="shared" si="280"/>
        <v>1302</v>
      </c>
      <c r="J2277">
        <f t="shared" si="281"/>
        <v>16</v>
      </c>
      <c r="K2277" t="str">
        <f t="shared" si="282"/>
        <v>budget</v>
      </c>
      <c r="L2277" s="1">
        <f t="shared" si="283"/>
        <v>473699.87864823348</v>
      </c>
      <c r="M2277" cm="1">
        <f t="array" ref="M2277">SUM(COUNTIF(E2277:E5853,{"Petrol","Diesel","CNG","LPG","Electric"}))</f>
        <v>1302</v>
      </c>
      <c r="N2277">
        <f t="shared" si="284"/>
        <v>1302</v>
      </c>
      <c r="O2277" cm="1">
        <f t="array" ref="O2277">SUM(COUNTIF(F2277:F5853,{"Individual","Dealer","Trustmark Dealer"}))</f>
        <v>1302</v>
      </c>
      <c r="P2277">
        <f t="shared" si="285"/>
        <v>884</v>
      </c>
      <c r="Q2277">
        <f t="shared" si="286"/>
        <v>0.60983102918586785</v>
      </c>
      <c r="R2277" s="16">
        <f t="shared" si="287"/>
        <v>1257366.7856876333</v>
      </c>
    </row>
    <row r="2278" spans="1:18" x14ac:dyDescent="0.3">
      <c r="A2278" t="s">
        <v>359</v>
      </c>
      <c r="B2278">
        <v>2018</v>
      </c>
      <c r="C2278" s="1">
        <v>500000</v>
      </c>
      <c r="D2278">
        <v>30000</v>
      </c>
      <c r="E2278" t="s">
        <v>10</v>
      </c>
      <c r="F2278" t="s">
        <v>25</v>
      </c>
      <c r="G2278" t="s">
        <v>12</v>
      </c>
      <c r="H2278" t="s">
        <v>121</v>
      </c>
      <c r="I2278">
        <f t="shared" si="280"/>
        <v>1301</v>
      </c>
      <c r="J2278">
        <f t="shared" si="281"/>
        <v>8</v>
      </c>
      <c r="K2278" t="str">
        <f t="shared" si="282"/>
        <v>budget</v>
      </c>
      <c r="L2278" s="1">
        <f t="shared" si="283"/>
        <v>473967.90315142198</v>
      </c>
      <c r="M2278" cm="1">
        <f t="array" ref="M2278">SUM(COUNTIF(E2278:E5854,{"Petrol","Diesel","CNG","LPG","Electric"}))</f>
        <v>1301</v>
      </c>
      <c r="N2278">
        <f t="shared" si="284"/>
        <v>1301</v>
      </c>
      <c r="O2278" cm="1">
        <f t="array" ref="O2278">SUM(COUNTIF(F2278:F5854,{"Individual","Dealer","Trustmark Dealer"}))</f>
        <v>1301</v>
      </c>
      <c r="P2278">
        <f t="shared" si="285"/>
        <v>883</v>
      </c>
      <c r="Q2278">
        <f t="shared" si="286"/>
        <v>0.61029976940814756</v>
      </c>
      <c r="R2278" s="16">
        <f t="shared" si="287"/>
        <v>1257724.1469130677</v>
      </c>
    </row>
    <row r="2279" spans="1:18" x14ac:dyDescent="0.3">
      <c r="A2279" t="s">
        <v>469</v>
      </c>
      <c r="B2279">
        <v>2013</v>
      </c>
      <c r="C2279" s="1">
        <v>385000</v>
      </c>
      <c r="D2279">
        <v>80000</v>
      </c>
      <c r="E2279" t="s">
        <v>14</v>
      </c>
      <c r="F2279" t="s">
        <v>25</v>
      </c>
      <c r="G2279" t="s">
        <v>12</v>
      </c>
      <c r="H2279" t="s">
        <v>126</v>
      </c>
      <c r="I2279">
        <f t="shared" si="280"/>
        <v>1300</v>
      </c>
      <c r="J2279">
        <f t="shared" si="281"/>
        <v>13</v>
      </c>
      <c r="K2279" t="str">
        <f t="shared" si="282"/>
        <v>budget</v>
      </c>
      <c r="L2279" s="1">
        <f t="shared" si="283"/>
        <v>473947.87846153846</v>
      </c>
      <c r="M2279" cm="1">
        <f t="array" ref="M2279">SUM(COUNTIF(E2279:E5855,{"Petrol","Diesel","CNG","LPG","Electric"}))</f>
        <v>1300</v>
      </c>
      <c r="N2279">
        <f t="shared" si="284"/>
        <v>1300</v>
      </c>
      <c r="O2279" cm="1">
        <f t="array" ref="O2279">SUM(COUNTIF(F2279:F5855,{"Individual","Dealer","Trustmark Dealer"}))</f>
        <v>1300</v>
      </c>
      <c r="P2279">
        <f t="shared" si="285"/>
        <v>883</v>
      </c>
      <c r="Q2279">
        <f t="shared" si="286"/>
        <v>0.61</v>
      </c>
      <c r="R2279" s="16">
        <f t="shared" si="287"/>
        <v>1257458.7372939943</v>
      </c>
    </row>
    <row r="2280" spans="1:18" x14ac:dyDescent="0.3">
      <c r="A2280" t="s">
        <v>1280</v>
      </c>
      <c r="B2280">
        <v>2012</v>
      </c>
      <c r="C2280" s="1">
        <v>350000</v>
      </c>
      <c r="D2280">
        <v>90000</v>
      </c>
      <c r="E2280" t="s">
        <v>10</v>
      </c>
      <c r="F2280" t="s">
        <v>25</v>
      </c>
      <c r="G2280" t="s">
        <v>12</v>
      </c>
      <c r="H2280" t="s">
        <v>121</v>
      </c>
      <c r="I2280">
        <f t="shared" si="280"/>
        <v>1299</v>
      </c>
      <c r="J2280">
        <f t="shared" si="281"/>
        <v>14</v>
      </c>
      <c r="K2280" t="str">
        <f t="shared" si="282"/>
        <v>budget</v>
      </c>
      <c r="L2280" s="1">
        <f t="shared" si="283"/>
        <v>474016.35257890687</v>
      </c>
      <c r="M2280" cm="1">
        <f t="array" ref="M2280">SUM(COUNTIF(E2280:E5856,{"Petrol","Diesel","CNG","LPG","Electric"}))</f>
        <v>1299</v>
      </c>
      <c r="N2280">
        <f t="shared" si="284"/>
        <v>1299</v>
      </c>
      <c r="O2280" cm="1">
        <f t="array" ref="O2280">SUM(COUNTIF(F2280:F5856,{"Individual","Dealer","Trustmark Dealer"}))</f>
        <v>1299</v>
      </c>
      <c r="P2280">
        <f t="shared" si="285"/>
        <v>882</v>
      </c>
      <c r="Q2280">
        <f t="shared" si="286"/>
        <v>0.61046959199384143</v>
      </c>
      <c r="R2280" s="16">
        <f t="shared" si="287"/>
        <v>1257781.219228385</v>
      </c>
    </row>
    <row r="2281" spans="1:18" x14ac:dyDescent="0.3">
      <c r="A2281" t="s">
        <v>1281</v>
      </c>
      <c r="B2281">
        <v>2003</v>
      </c>
      <c r="C2281" s="1">
        <v>60000</v>
      </c>
      <c r="D2281">
        <v>50000</v>
      </c>
      <c r="E2281" t="s">
        <v>10</v>
      </c>
      <c r="F2281" t="s">
        <v>25</v>
      </c>
      <c r="G2281" t="s">
        <v>12</v>
      </c>
      <c r="H2281" t="s">
        <v>121</v>
      </c>
      <c r="I2281">
        <f t="shared" si="280"/>
        <v>1298</v>
      </c>
      <c r="J2281">
        <f t="shared" si="281"/>
        <v>23</v>
      </c>
      <c r="K2281" t="str">
        <f t="shared" si="282"/>
        <v>budget</v>
      </c>
      <c r="L2281" s="1">
        <f t="shared" si="283"/>
        <v>474111.89676425268</v>
      </c>
      <c r="M2281" cm="1">
        <f t="array" ref="M2281">SUM(COUNTIF(E2281:E5857,{"Petrol","Diesel","CNG","LPG","Electric"}))</f>
        <v>1298</v>
      </c>
      <c r="N2281">
        <f t="shared" si="284"/>
        <v>1298</v>
      </c>
      <c r="O2281" cm="1">
        <f t="array" ref="O2281">SUM(COUNTIF(F2281:F5857,{"Individual","Dealer","Trustmark Dealer"}))</f>
        <v>1298</v>
      </c>
      <c r="P2281">
        <f t="shared" si="285"/>
        <v>881</v>
      </c>
      <c r="Q2281">
        <f t="shared" si="286"/>
        <v>0.61016949152542377</v>
      </c>
      <c r="R2281" s="16">
        <f t="shared" si="287"/>
        <v>1257764.9249105812</v>
      </c>
    </row>
    <row r="2282" spans="1:18" x14ac:dyDescent="0.3">
      <c r="A2282" t="s">
        <v>161</v>
      </c>
      <c r="B2282">
        <v>2012</v>
      </c>
      <c r="C2282" s="1">
        <v>300000</v>
      </c>
      <c r="D2282">
        <v>50000</v>
      </c>
      <c r="E2282" t="s">
        <v>10</v>
      </c>
      <c r="F2282" t="s">
        <v>25</v>
      </c>
      <c r="G2282" t="s">
        <v>12</v>
      </c>
      <c r="H2282" t="s">
        <v>121</v>
      </c>
      <c r="I2282">
        <f t="shared" si="280"/>
        <v>1297</v>
      </c>
      <c r="J2282">
        <f t="shared" si="281"/>
        <v>14</v>
      </c>
      <c r="K2282" t="str">
        <f t="shared" si="282"/>
        <v>budget</v>
      </c>
      <c r="L2282" s="1">
        <f t="shared" si="283"/>
        <v>474431.18118735543</v>
      </c>
      <c r="M2282" cm="1">
        <f t="array" ref="M2282">SUM(COUNTIF(E2282:E5858,{"Petrol","Diesel","CNG","LPG","Electric"}))</f>
        <v>1297</v>
      </c>
      <c r="N2282">
        <f t="shared" si="284"/>
        <v>1297</v>
      </c>
      <c r="O2282" cm="1">
        <f t="array" ref="O2282">SUM(COUNTIF(F2282:F5858,{"Individual","Dealer","Trustmark Dealer"}))</f>
        <v>1297</v>
      </c>
      <c r="P2282">
        <f t="shared" si="285"/>
        <v>880</v>
      </c>
      <c r="Q2282">
        <f t="shared" si="286"/>
        <v>0.60986892829606787</v>
      </c>
      <c r="R2282" s="16">
        <f t="shared" si="287"/>
        <v>1258232.7164214326</v>
      </c>
    </row>
    <row r="2283" spans="1:18" x14ac:dyDescent="0.3">
      <c r="A2283" t="s">
        <v>903</v>
      </c>
      <c r="B2283">
        <v>2012</v>
      </c>
      <c r="C2283" s="1">
        <v>400000</v>
      </c>
      <c r="D2283">
        <v>70000</v>
      </c>
      <c r="E2283" t="s">
        <v>14</v>
      </c>
      <c r="F2283" t="s">
        <v>25</v>
      </c>
      <c r="G2283" t="s">
        <v>12</v>
      </c>
      <c r="H2283" t="s">
        <v>121</v>
      </c>
      <c r="I2283">
        <f t="shared" si="280"/>
        <v>1296</v>
      </c>
      <c r="J2283">
        <f t="shared" si="281"/>
        <v>14</v>
      </c>
      <c r="K2283" t="str">
        <f t="shared" si="282"/>
        <v>budget</v>
      </c>
      <c r="L2283" s="1">
        <f t="shared" si="283"/>
        <v>474565.77314814815</v>
      </c>
      <c r="M2283" cm="1">
        <f t="array" ref="M2283">SUM(COUNTIF(E2283:E5859,{"Petrol","Diesel","CNG","LPG","Electric"}))</f>
        <v>1296</v>
      </c>
      <c r="N2283">
        <f t="shared" si="284"/>
        <v>1296</v>
      </c>
      <c r="O2283" cm="1">
        <f t="array" ref="O2283">SUM(COUNTIF(F2283:F5859,{"Individual","Dealer","Trustmark Dealer"}))</f>
        <v>1296</v>
      </c>
      <c r="P2283">
        <f t="shared" si="285"/>
        <v>879</v>
      </c>
      <c r="Q2283">
        <f t="shared" si="286"/>
        <v>0.60956790123456794</v>
      </c>
      <c r="R2283" s="16">
        <f t="shared" si="287"/>
        <v>1258300.7346597451</v>
      </c>
    </row>
    <row r="2284" spans="1:18" x14ac:dyDescent="0.3">
      <c r="A2284" t="s">
        <v>430</v>
      </c>
      <c r="B2284">
        <v>2014</v>
      </c>
      <c r="C2284" s="1">
        <v>550000</v>
      </c>
      <c r="D2284">
        <v>110000</v>
      </c>
      <c r="E2284" t="s">
        <v>14</v>
      </c>
      <c r="F2284" t="s">
        <v>25</v>
      </c>
      <c r="G2284" t="s">
        <v>12</v>
      </c>
      <c r="H2284" t="s">
        <v>121</v>
      </c>
      <c r="I2284">
        <f t="shared" si="280"/>
        <v>1295</v>
      </c>
      <c r="J2284">
        <f t="shared" si="281"/>
        <v>12</v>
      </c>
      <c r="K2284" t="str">
        <f t="shared" si="282"/>
        <v>medium</v>
      </c>
      <c r="L2284" s="1">
        <f t="shared" si="283"/>
        <v>474623.35289575288</v>
      </c>
      <c r="M2284" cm="1">
        <f t="array" ref="M2284">SUM(COUNTIF(E2284:E5860,{"Petrol","Diesel","CNG","LPG","Electric"}))</f>
        <v>1295</v>
      </c>
      <c r="N2284">
        <f t="shared" si="284"/>
        <v>1295</v>
      </c>
      <c r="O2284" cm="1">
        <f t="array" ref="O2284">SUM(COUNTIF(F2284:F5860,{"Individual","Dealer","Trustmark Dealer"}))</f>
        <v>1295</v>
      </c>
      <c r="P2284">
        <f t="shared" si="285"/>
        <v>878</v>
      </c>
      <c r="Q2284">
        <f t="shared" si="286"/>
        <v>0.60926640926640929</v>
      </c>
      <c r="R2284" s="16">
        <f t="shared" si="287"/>
        <v>1258601.7911670743</v>
      </c>
    </row>
    <row r="2285" spans="1:18" x14ac:dyDescent="0.3">
      <c r="A2285" t="s">
        <v>805</v>
      </c>
      <c r="B2285">
        <v>2012</v>
      </c>
      <c r="C2285" s="1">
        <v>300000</v>
      </c>
      <c r="D2285">
        <v>80000</v>
      </c>
      <c r="E2285" t="s">
        <v>10</v>
      </c>
      <c r="F2285" t="s">
        <v>25</v>
      </c>
      <c r="G2285" t="s">
        <v>12</v>
      </c>
      <c r="H2285" t="s">
        <v>126</v>
      </c>
      <c r="I2285">
        <f t="shared" si="280"/>
        <v>1294</v>
      </c>
      <c r="J2285">
        <f t="shared" si="281"/>
        <v>14</v>
      </c>
      <c r="K2285" t="str">
        <f t="shared" si="282"/>
        <v>budget</v>
      </c>
      <c r="L2285" s="1">
        <f t="shared" si="283"/>
        <v>474565.10200927354</v>
      </c>
      <c r="M2285" cm="1">
        <f t="array" ref="M2285">SUM(COUNTIF(E2285:E5861,{"Petrol","Diesel","CNG","LPG","Electric"}))</f>
        <v>1294</v>
      </c>
      <c r="N2285">
        <f t="shared" si="284"/>
        <v>1294</v>
      </c>
      <c r="O2285" cm="1">
        <f t="array" ref="O2285">SUM(COUNTIF(F2285:F5861,{"Individual","Dealer","Trustmark Dealer"}))</f>
        <v>1294</v>
      </c>
      <c r="P2285">
        <f t="shared" si="285"/>
        <v>877</v>
      </c>
      <c r="Q2285">
        <f t="shared" si="286"/>
        <v>0.60896445131375576</v>
      </c>
      <c r="R2285" s="16">
        <f t="shared" si="287"/>
        <v>1258679.5324472205</v>
      </c>
    </row>
    <row r="2286" spans="1:18" x14ac:dyDescent="0.3">
      <c r="A2286" t="s">
        <v>459</v>
      </c>
      <c r="B2286">
        <v>2012</v>
      </c>
      <c r="C2286" s="1">
        <v>250000</v>
      </c>
      <c r="D2286">
        <v>156000</v>
      </c>
      <c r="E2286" t="s">
        <v>14</v>
      </c>
      <c r="F2286" t="s">
        <v>25</v>
      </c>
      <c r="G2286" t="s">
        <v>12</v>
      </c>
      <c r="H2286" t="s">
        <v>121</v>
      </c>
      <c r="I2286">
        <f t="shared" si="280"/>
        <v>1293</v>
      </c>
      <c r="J2286">
        <f t="shared" si="281"/>
        <v>14</v>
      </c>
      <c r="K2286" t="str">
        <f t="shared" si="282"/>
        <v>budget</v>
      </c>
      <c r="L2286" s="1">
        <f t="shared" si="283"/>
        <v>474700.10982211912</v>
      </c>
      <c r="M2286" cm="1">
        <f t="array" ref="M2286">SUM(COUNTIF(E2286:E5862,{"Petrol","Diesel","CNG","LPG","Electric"}))</f>
        <v>1293</v>
      </c>
      <c r="N2286">
        <f t="shared" si="284"/>
        <v>1293</v>
      </c>
      <c r="O2286" cm="1">
        <f t="array" ref="O2286">SUM(COUNTIF(F2286:F5862,{"Individual","Dealer","Trustmark Dealer"}))</f>
        <v>1293</v>
      </c>
      <c r="P2286">
        <f t="shared" si="285"/>
        <v>876</v>
      </c>
      <c r="Q2286">
        <f t="shared" si="286"/>
        <v>0.60943542150038665</v>
      </c>
      <c r="R2286" s="16">
        <f t="shared" si="287"/>
        <v>1258747.778552328</v>
      </c>
    </row>
    <row r="2287" spans="1:18" x14ac:dyDescent="0.3">
      <c r="A2287" t="s">
        <v>1282</v>
      </c>
      <c r="B2287">
        <v>2012</v>
      </c>
      <c r="C2287" s="1">
        <v>800000</v>
      </c>
      <c r="D2287">
        <v>180000</v>
      </c>
      <c r="E2287" t="s">
        <v>14</v>
      </c>
      <c r="F2287" t="s">
        <v>25</v>
      </c>
      <c r="G2287" t="s">
        <v>12</v>
      </c>
      <c r="H2287" t="s">
        <v>121</v>
      </c>
      <c r="I2287">
        <f t="shared" si="280"/>
        <v>1292</v>
      </c>
      <c r="J2287">
        <f t="shared" si="281"/>
        <v>14</v>
      </c>
      <c r="K2287" t="str">
        <f t="shared" si="282"/>
        <v>medium</v>
      </c>
      <c r="L2287" s="1">
        <f t="shared" si="283"/>
        <v>474874.0263157895</v>
      </c>
      <c r="M2287" cm="1">
        <f t="array" ref="M2287">SUM(COUNTIF(E2287:E5863,{"Petrol","Diesel","CNG","LPG","Electric"}))</f>
        <v>1292</v>
      </c>
      <c r="N2287">
        <f t="shared" si="284"/>
        <v>1292</v>
      </c>
      <c r="O2287" cm="1">
        <f t="array" ref="O2287">SUM(COUNTIF(F2287:F5863,{"Individual","Dealer","Trustmark Dealer"}))</f>
        <v>1292</v>
      </c>
      <c r="P2287">
        <f t="shared" si="285"/>
        <v>875</v>
      </c>
      <c r="Q2287">
        <f t="shared" si="286"/>
        <v>0.60913312693498456</v>
      </c>
      <c r="R2287" s="16">
        <f t="shared" si="287"/>
        <v>1259274.8543872053</v>
      </c>
    </row>
    <row r="2288" spans="1:18" x14ac:dyDescent="0.3">
      <c r="A2288" t="s">
        <v>165</v>
      </c>
      <c r="B2288">
        <v>2018</v>
      </c>
      <c r="C2288" s="1">
        <v>300000</v>
      </c>
      <c r="D2288">
        <v>25000</v>
      </c>
      <c r="E2288" t="s">
        <v>10</v>
      </c>
      <c r="F2288" t="s">
        <v>25</v>
      </c>
      <c r="G2288" t="s">
        <v>12</v>
      </c>
      <c r="H2288" t="s">
        <v>121</v>
      </c>
      <c r="I2288">
        <f t="shared" si="280"/>
        <v>1291</v>
      </c>
      <c r="J2288">
        <f t="shared" si="281"/>
        <v>8</v>
      </c>
      <c r="K2288" t="str">
        <f t="shared" si="282"/>
        <v>budget</v>
      </c>
      <c r="L2288" s="1">
        <f t="shared" si="283"/>
        <v>474622.18590240122</v>
      </c>
      <c r="M2288" cm="1">
        <f t="array" ref="M2288">SUM(COUNTIF(E2288:E5864,{"Petrol","Diesel","CNG","LPG","Electric"}))</f>
        <v>1291</v>
      </c>
      <c r="N2288">
        <f t="shared" si="284"/>
        <v>1291</v>
      </c>
      <c r="O2288" cm="1">
        <f t="array" ref="O2288">SUM(COUNTIF(F2288:F5864,{"Individual","Dealer","Trustmark Dealer"}))</f>
        <v>1291</v>
      </c>
      <c r="P2288">
        <f t="shared" si="285"/>
        <v>874</v>
      </c>
      <c r="Q2288">
        <f t="shared" si="286"/>
        <v>0.60883036405886914</v>
      </c>
      <c r="R2288" s="16">
        <f t="shared" si="287"/>
        <v>1258978.9229532217</v>
      </c>
    </row>
    <row r="2289" spans="1:18" x14ac:dyDescent="0.3">
      <c r="A2289" t="s">
        <v>277</v>
      </c>
      <c r="B2289">
        <v>2004</v>
      </c>
      <c r="C2289" s="1">
        <v>80000</v>
      </c>
      <c r="D2289">
        <v>120000</v>
      </c>
      <c r="E2289" t="s">
        <v>10</v>
      </c>
      <c r="F2289" t="s">
        <v>25</v>
      </c>
      <c r="G2289" t="s">
        <v>12</v>
      </c>
      <c r="H2289" t="s">
        <v>121</v>
      </c>
      <c r="I2289">
        <f t="shared" si="280"/>
        <v>1290</v>
      </c>
      <c r="J2289">
        <f t="shared" si="281"/>
        <v>22</v>
      </c>
      <c r="K2289" t="str">
        <f t="shared" si="282"/>
        <v>budget</v>
      </c>
      <c r="L2289" s="1">
        <f t="shared" si="283"/>
        <v>474757.55193798448</v>
      </c>
      <c r="M2289" cm="1">
        <f t="array" ref="M2289">SUM(COUNTIF(E2289:E5865,{"Petrol","Diesel","CNG","LPG","Electric"}))</f>
        <v>1290</v>
      </c>
      <c r="N2289">
        <f t="shared" si="284"/>
        <v>1290</v>
      </c>
      <c r="O2289" cm="1">
        <f t="array" ref="O2289">SUM(COUNTIF(F2289:F5865,{"Individual","Dealer","Trustmark Dealer"}))</f>
        <v>1290</v>
      </c>
      <c r="P2289">
        <f t="shared" si="285"/>
        <v>874</v>
      </c>
      <c r="Q2289">
        <f t="shared" si="286"/>
        <v>0.60852713178294571</v>
      </c>
      <c r="R2289" s="16">
        <f t="shared" si="287"/>
        <v>1259047.3980721049</v>
      </c>
    </row>
    <row r="2290" spans="1:18" x14ac:dyDescent="0.3">
      <c r="A2290" t="s">
        <v>1283</v>
      </c>
      <c r="B2290">
        <v>2020</v>
      </c>
      <c r="C2290" s="1">
        <v>1200000</v>
      </c>
      <c r="D2290">
        <v>11000</v>
      </c>
      <c r="E2290" t="s">
        <v>14</v>
      </c>
      <c r="F2290" t="s">
        <v>25</v>
      </c>
      <c r="G2290" t="s">
        <v>12</v>
      </c>
      <c r="H2290" t="s">
        <v>121</v>
      </c>
      <c r="I2290">
        <f t="shared" si="280"/>
        <v>1289</v>
      </c>
      <c r="J2290">
        <f t="shared" si="281"/>
        <v>6</v>
      </c>
      <c r="K2290" t="str">
        <f t="shared" si="282"/>
        <v>premimum</v>
      </c>
      <c r="L2290" s="1">
        <f t="shared" si="283"/>
        <v>475063.80294802174</v>
      </c>
      <c r="M2290" cm="1">
        <f t="array" ref="M2290">SUM(COUNTIF(E2290:E5866,{"Petrol","Diesel","CNG","LPG","Electric"}))</f>
        <v>1289</v>
      </c>
      <c r="N2290">
        <f t="shared" si="284"/>
        <v>1289</v>
      </c>
      <c r="O2290" cm="1">
        <f t="array" ref="O2290">SUM(COUNTIF(F2290:F5866,{"Individual","Dealer","Trustmark Dealer"}))</f>
        <v>1289</v>
      </c>
      <c r="P2290">
        <f t="shared" si="285"/>
        <v>873</v>
      </c>
      <c r="Q2290">
        <f t="shared" si="286"/>
        <v>0.60822342901474014</v>
      </c>
      <c r="R2290" s="16">
        <f t="shared" si="287"/>
        <v>1259485.8512586143</v>
      </c>
    </row>
    <row r="2291" spans="1:18" x14ac:dyDescent="0.3">
      <c r="A2291" t="s">
        <v>1284</v>
      </c>
      <c r="B2291">
        <v>2017</v>
      </c>
      <c r="C2291" s="1">
        <v>355000</v>
      </c>
      <c r="D2291">
        <v>40000</v>
      </c>
      <c r="E2291" t="s">
        <v>10</v>
      </c>
      <c r="F2291" t="s">
        <v>25</v>
      </c>
      <c r="G2291" t="s">
        <v>19</v>
      </c>
      <c r="H2291" t="s">
        <v>121</v>
      </c>
      <c r="I2291">
        <f t="shared" si="280"/>
        <v>1288</v>
      </c>
      <c r="J2291">
        <f t="shared" si="281"/>
        <v>9</v>
      </c>
      <c r="K2291" t="str">
        <f t="shared" si="282"/>
        <v>budget</v>
      </c>
      <c r="L2291" s="1">
        <f t="shared" si="283"/>
        <v>474500.96428571426</v>
      </c>
      <c r="M2291" cm="1">
        <f t="array" ref="M2291">SUM(COUNTIF(E2291:E5867,{"Petrol","Diesel","CNG","LPG","Electric"}))</f>
        <v>1288</v>
      </c>
      <c r="N2291">
        <f t="shared" si="284"/>
        <v>1288</v>
      </c>
      <c r="O2291" cm="1">
        <f t="array" ref="O2291">SUM(COUNTIF(F2291:F5867,{"Individual","Dealer","Trustmark Dealer"}))</f>
        <v>1288</v>
      </c>
      <c r="P2291">
        <f t="shared" si="285"/>
        <v>873</v>
      </c>
      <c r="Q2291">
        <f t="shared" si="286"/>
        <v>0.60791925465838514</v>
      </c>
      <c r="R2291" s="16">
        <f t="shared" si="287"/>
        <v>1258588.4305410453</v>
      </c>
    </row>
    <row r="2292" spans="1:18" x14ac:dyDescent="0.3">
      <c r="A2292" t="s">
        <v>219</v>
      </c>
      <c r="B2292">
        <v>2015</v>
      </c>
      <c r="C2292" s="1">
        <v>520000</v>
      </c>
      <c r="D2292">
        <v>50000</v>
      </c>
      <c r="E2292" t="s">
        <v>14</v>
      </c>
      <c r="F2292" t="s">
        <v>25</v>
      </c>
      <c r="G2292" t="s">
        <v>12</v>
      </c>
      <c r="H2292" t="s">
        <v>121</v>
      </c>
      <c r="I2292">
        <f t="shared" si="280"/>
        <v>1287</v>
      </c>
      <c r="J2292">
        <f t="shared" si="281"/>
        <v>11</v>
      </c>
      <c r="K2292" t="str">
        <f t="shared" si="282"/>
        <v>medium</v>
      </c>
      <c r="L2292" s="1">
        <f t="shared" si="283"/>
        <v>474593.81662781665</v>
      </c>
      <c r="M2292" cm="1">
        <f t="array" ref="M2292">SUM(COUNTIF(E2292:E5868,{"Petrol","Diesel","CNG","LPG","Electric"}))</f>
        <v>1287</v>
      </c>
      <c r="N2292">
        <f t="shared" si="284"/>
        <v>1287</v>
      </c>
      <c r="O2292" cm="1">
        <f t="array" ref="O2292">SUM(COUNTIF(F2292:F5868,{"Individual","Dealer","Trustmark Dealer"}))</f>
        <v>1287</v>
      </c>
      <c r="P2292">
        <f t="shared" si="285"/>
        <v>873</v>
      </c>
      <c r="Q2292">
        <f t="shared" si="286"/>
        <v>0.60761460761460762</v>
      </c>
      <c r="R2292" s="16">
        <f t="shared" si="287"/>
        <v>1258565.3970379471</v>
      </c>
    </row>
    <row r="2293" spans="1:18" x14ac:dyDescent="0.3">
      <c r="A2293" t="s">
        <v>443</v>
      </c>
      <c r="B2293">
        <v>2012</v>
      </c>
      <c r="C2293" s="1">
        <v>500000</v>
      </c>
      <c r="D2293">
        <v>26000</v>
      </c>
      <c r="E2293" t="s">
        <v>14</v>
      </c>
      <c r="F2293" t="s">
        <v>25</v>
      </c>
      <c r="G2293" t="s">
        <v>12</v>
      </c>
      <c r="H2293" t="s">
        <v>121</v>
      </c>
      <c r="I2293">
        <f t="shared" si="280"/>
        <v>1286</v>
      </c>
      <c r="J2293">
        <f t="shared" si="281"/>
        <v>14</v>
      </c>
      <c r="K2293" t="str">
        <f t="shared" si="282"/>
        <v>budget</v>
      </c>
      <c r="L2293" s="1">
        <f t="shared" si="283"/>
        <v>474558.50855365477</v>
      </c>
      <c r="M2293" cm="1">
        <f t="array" ref="M2293">SUM(COUNTIF(E2293:E5869,{"Petrol","Diesel","CNG","LPG","Electric"}))</f>
        <v>1286</v>
      </c>
      <c r="N2293">
        <f t="shared" si="284"/>
        <v>1286</v>
      </c>
      <c r="O2293" cm="1">
        <f t="array" ref="O2293">SUM(COUNTIF(F2293:F5869,{"Individual","Dealer","Trustmark Dealer"}))</f>
        <v>1286</v>
      </c>
      <c r="P2293">
        <f t="shared" si="285"/>
        <v>872</v>
      </c>
      <c r="Q2293">
        <f t="shared" si="286"/>
        <v>0.60730948678071539</v>
      </c>
      <c r="R2293" s="16">
        <f t="shared" si="287"/>
        <v>1258687.8337016783</v>
      </c>
    </row>
    <row r="2294" spans="1:18" x14ac:dyDescent="0.3">
      <c r="A2294" t="s">
        <v>163</v>
      </c>
      <c r="B2294">
        <v>2008</v>
      </c>
      <c r="C2294" s="1">
        <v>114999</v>
      </c>
      <c r="D2294">
        <v>30000</v>
      </c>
      <c r="E2294" t="s">
        <v>10</v>
      </c>
      <c r="F2294" t="s">
        <v>25</v>
      </c>
      <c r="G2294" t="s">
        <v>12</v>
      </c>
      <c r="H2294" t="s">
        <v>121</v>
      </c>
      <c r="I2294">
        <f t="shared" si="280"/>
        <v>1285</v>
      </c>
      <c r="J2294">
        <f t="shared" si="281"/>
        <v>18</v>
      </c>
      <c r="K2294" t="str">
        <f t="shared" si="282"/>
        <v>budget</v>
      </c>
      <c r="L2294" s="1">
        <f t="shared" si="283"/>
        <v>474538.70972762647</v>
      </c>
      <c r="M2294" cm="1">
        <f t="array" ref="M2294">SUM(COUNTIF(E2294:E5870,{"Petrol","Diesel","CNG","LPG","Electric"}))</f>
        <v>1285</v>
      </c>
      <c r="N2294">
        <f t="shared" si="284"/>
        <v>1285</v>
      </c>
      <c r="O2294" cm="1">
        <f t="array" ref="O2294">SUM(COUNTIF(F2294:F5870,{"Individual","Dealer","Trustmark Dealer"}))</f>
        <v>1285</v>
      </c>
      <c r="P2294">
        <f t="shared" si="285"/>
        <v>871</v>
      </c>
      <c r="Q2294">
        <f t="shared" si="286"/>
        <v>0.60700389105058361</v>
      </c>
      <c r="R2294" s="16">
        <f t="shared" si="287"/>
        <v>1258840.7596324692</v>
      </c>
    </row>
    <row r="2295" spans="1:18" x14ac:dyDescent="0.3">
      <c r="A2295" t="s">
        <v>1285</v>
      </c>
      <c r="B2295">
        <v>2014</v>
      </c>
      <c r="C2295" s="1">
        <v>1800000</v>
      </c>
      <c r="D2295">
        <v>50000</v>
      </c>
      <c r="E2295" t="s">
        <v>14</v>
      </c>
      <c r="F2295" t="s">
        <v>25</v>
      </c>
      <c r="G2295" t="s">
        <v>12</v>
      </c>
      <c r="H2295" t="s">
        <v>121</v>
      </c>
      <c r="I2295">
        <f t="shared" si="280"/>
        <v>1284</v>
      </c>
      <c r="J2295">
        <f t="shared" si="281"/>
        <v>12</v>
      </c>
      <c r="K2295" t="str">
        <f t="shared" si="282"/>
        <v>premimum</v>
      </c>
      <c r="L2295" s="1">
        <f t="shared" si="283"/>
        <v>474818.72507788159</v>
      </c>
      <c r="M2295" cm="1">
        <f t="array" ref="M2295">SUM(COUNTIF(E2295:E5871,{"Petrol","Diesel","CNG","LPG","Electric"}))</f>
        <v>1284</v>
      </c>
      <c r="N2295">
        <f t="shared" si="284"/>
        <v>1284</v>
      </c>
      <c r="O2295" cm="1">
        <f t="array" ref="O2295">SUM(COUNTIF(F2295:F5871,{"Individual","Dealer","Trustmark Dealer"}))</f>
        <v>1284</v>
      </c>
      <c r="P2295">
        <f t="shared" si="285"/>
        <v>870</v>
      </c>
      <c r="Q2295">
        <f t="shared" si="286"/>
        <v>0.60669781931464173</v>
      </c>
      <c r="R2295" s="16">
        <f t="shared" si="287"/>
        <v>1259222.3718848412</v>
      </c>
    </row>
    <row r="2296" spans="1:18" x14ac:dyDescent="0.3">
      <c r="A2296" t="s">
        <v>1286</v>
      </c>
      <c r="B2296">
        <v>2018</v>
      </c>
      <c r="C2296" s="1">
        <v>800000</v>
      </c>
      <c r="D2296">
        <v>20000</v>
      </c>
      <c r="E2296" t="s">
        <v>14</v>
      </c>
      <c r="F2296" t="s">
        <v>25</v>
      </c>
      <c r="G2296" t="s">
        <v>12</v>
      </c>
      <c r="H2296" t="s">
        <v>121</v>
      </c>
      <c r="I2296">
        <f t="shared" si="280"/>
        <v>1283</v>
      </c>
      <c r="J2296">
        <f t="shared" si="281"/>
        <v>8</v>
      </c>
      <c r="K2296" t="str">
        <f t="shared" si="282"/>
        <v>medium</v>
      </c>
      <c r="L2296" s="1">
        <f t="shared" si="283"/>
        <v>473785.84801247076</v>
      </c>
      <c r="M2296" cm="1">
        <f t="array" ref="M2296">SUM(COUNTIF(E2296:E5872,{"Petrol","Diesel","CNG","LPG","Electric"}))</f>
        <v>1283</v>
      </c>
      <c r="N2296">
        <f t="shared" si="284"/>
        <v>1283</v>
      </c>
      <c r="O2296" cm="1">
        <f t="array" ref="O2296">SUM(COUNTIF(F2296:F5872,{"Individual","Dealer","Trustmark Dealer"}))</f>
        <v>1283</v>
      </c>
      <c r="P2296">
        <f t="shared" si="285"/>
        <v>869</v>
      </c>
      <c r="Q2296">
        <f t="shared" si="286"/>
        <v>0.60639127045985974</v>
      </c>
      <c r="R2296" s="16">
        <f t="shared" si="287"/>
        <v>1257414.9748169316</v>
      </c>
    </row>
    <row r="2297" spans="1:18" x14ac:dyDescent="0.3">
      <c r="A2297" t="s">
        <v>316</v>
      </c>
      <c r="B2297">
        <v>2008</v>
      </c>
      <c r="C2297" s="1">
        <v>105000</v>
      </c>
      <c r="D2297">
        <v>30000</v>
      </c>
      <c r="E2297" t="s">
        <v>10</v>
      </c>
      <c r="F2297" t="s">
        <v>25</v>
      </c>
      <c r="G2297" t="s">
        <v>12</v>
      </c>
      <c r="H2297" t="s">
        <v>126</v>
      </c>
      <c r="I2297">
        <f t="shared" si="280"/>
        <v>1282</v>
      </c>
      <c r="J2297">
        <f t="shared" si="281"/>
        <v>18</v>
      </c>
      <c r="K2297" t="str">
        <f t="shared" si="282"/>
        <v>budget</v>
      </c>
      <c r="L2297" s="1">
        <f t="shared" si="283"/>
        <v>473531.3907956318</v>
      </c>
      <c r="M2297" cm="1">
        <f t="array" ref="M2297">SUM(COUNTIF(E2297:E5873,{"Petrol","Diesel","CNG","LPG","Electric"}))</f>
        <v>1282</v>
      </c>
      <c r="N2297">
        <f t="shared" si="284"/>
        <v>1282</v>
      </c>
      <c r="O2297" cm="1">
        <f t="array" ref="O2297">SUM(COUNTIF(F2297:F5873,{"Individual","Dealer","Trustmark Dealer"}))</f>
        <v>1282</v>
      </c>
      <c r="P2297">
        <f t="shared" si="285"/>
        <v>869</v>
      </c>
      <c r="Q2297">
        <f t="shared" si="286"/>
        <v>0.60608424336973477</v>
      </c>
      <c r="R2297" s="16">
        <f t="shared" si="287"/>
        <v>1257112.6913530463</v>
      </c>
    </row>
    <row r="2298" spans="1:18" x14ac:dyDescent="0.3">
      <c r="A2298" t="s">
        <v>163</v>
      </c>
      <c r="B2298">
        <v>2011</v>
      </c>
      <c r="C2298" s="1">
        <v>135000</v>
      </c>
      <c r="D2298">
        <v>78000</v>
      </c>
      <c r="E2298" t="s">
        <v>10</v>
      </c>
      <c r="F2298" t="s">
        <v>25</v>
      </c>
      <c r="G2298" t="s">
        <v>12</v>
      </c>
      <c r="H2298" t="s">
        <v>121</v>
      </c>
      <c r="I2298">
        <f t="shared" si="280"/>
        <v>1281</v>
      </c>
      <c r="J2298">
        <f t="shared" si="281"/>
        <v>15</v>
      </c>
      <c r="K2298" t="str">
        <f t="shared" si="282"/>
        <v>budget</v>
      </c>
      <c r="L2298" s="1">
        <f t="shared" si="283"/>
        <v>473819.08118657296</v>
      </c>
      <c r="M2298" cm="1">
        <f t="array" ref="M2298">SUM(COUNTIF(E2298:E5874,{"Petrol","Diesel","CNG","LPG","Electric"}))</f>
        <v>1281</v>
      </c>
      <c r="N2298">
        <f t="shared" si="284"/>
        <v>1281</v>
      </c>
      <c r="O2298" cm="1">
        <f t="array" ref="O2298">SUM(COUNTIF(F2298:F5874,{"Individual","Dealer","Trustmark Dealer"}))</f>
        <v>1281</v>
      </c>
      <c r="P2298">
        <f t="shared" si="285"/>
        <v>868</v>
      </c>
      <c r="Q2298">
        <f t="shared" si="286"/>
        <v>0.60655737704918034</v>
      </c>
      <c r="R2298" s="16">
        <f t="shared" si="287"/>
        <v>1257512.4830387034</v>
      </c>
    </row>
    <row r="2299" spans="1:18" x14ac:dyDescent="0.3">
      <c r="A2299" t="s">
        <v>159</v>
      </c>
      <c r="B2299">
        <v>2011</v>
      </c>
      <c r="C2299" s="1">
        <v>170000</v>
      </c>
      <c r="D2299">
        <v>40000</v>
      </c>
      <c r="E2299" t="s">
        <v>10</v>
      </c>
      <c r="F2299" t="s">
        <v>25</v>
      </c>
      <c r="G2299" t="s">
        <v>12</v>
      </c>
      <c r="H2299" t="s">
        <v>126</v>
      </c>
      <c r="I2299">
        <f t="shared" si="280"/>
        <v>1280</v>
      </c>
      <c r="J2299">
        <f t="shared" si="281"/>
        <v>15</v>
      </c>
      <c r="K2299" t="str">
        <f t="shared" si="282"/>
        <v>budget</v>
      </c>
      <c r="L2299" s="1">
        <f t="shared" si="283"/>
        <v>474083.78359374998</v>
      </c>
      <c r="M2299" cm="1">
        <f t="array" ref="M2299">SUM(COUNTIF(E2299:E5875,{"Petrol","Diesel","CNG","LPG","Electric"}))</f>
        <v>1280</v>
      </c>
      <c r="N2299">
        <f t="shared" si="284"/>
        <v>1280</v>
      </c>
      <c r="O2299" cm="1">
        <f t="array" ref="O2299">SUM(COUNTIF(F2299:F5875,{"Individual","Dealer","Trustmark Dealer"}))</f>
        <v>1280</v>
      </c>
      <c r="P2299">
        <f t="shared" si="285"/>
        <v>867</v>
      </c>
      <c r="Q2299">
        <f t="shared" si="286"/>
        <v>0.60624999999999996</v>
      </c>
      <c r="R2299" s="16">
        <f t="shared" si="287"/>
        <v>1257862.8662359871</v>
      </c>
    </row>
    <row r="2300" spans="1:18" x14ac:dyDescent="0.3">
      <c r="A2300" t="s">
        <v>579</v>
      </c>
      <c r="B2300">
        <v>2014</v>
      </c>
      <c r="C2300" s="1">
        <v>550000</v>
      </c>
      <c r="D2300">
        <v>100000</v>
      </c>
      <c r="E2300" t="s">
        <v>10</v>
      </c>
      <c r="F2300" t="s">
        <v>25</v>
      </c>
      <c r="G2300" t="s">
        <v>12</v>
      </c>
      <c r="H2300" t="s">
        <v>121</v>
      </c>
      <c r="I2300">
        <f t="shared" si="280"/>
        <v>1279</v>
      </c>
      <c r="J2300">
        <f t="shared" si="281"/>
        <v>12</v>
      </c>
      <c r="K2300" t="str">
        <f t="shared" si="282"/>
        <v>medium</v>
      </c>
      <c r="L2300" s="1">
        <f t="shared" si="283"/>
        <v>474321.53479280689</v>
      </c>
      <c r="M2300" cm="1">
        <f t="array" ref="M2300">SUM(COUNTIF(E2300:E5876,{"Petrol","Diesel","CNG","LPG","Electric"}))</f>
        <v>1279</v>
      </c>
      <c r="N2300">
        <f t="shared" si="284"/>
        <v>1279</v>
      </c>
      <c r="O2300" cm="1">
        <f t="array" ref="O2300">SUM(COUNTIF(F2300:F5876,{"Individual","Dealer","Trustmark Dealer"}))</f>
        <v>1279</v>
      </c>
      <c r="P2300">
        <f t="shared" si="285"/>
        <v>866</v>
      </c>
      <c r="Q2300">
        <f t="shared" si="286"/>
        <v>0.60672400312744335</v>
      </c>
      <c r="R2300" s="16">
        <f t="shared" si="287"/>
        <v>1258155.1151390241</v>
      </c>
    </row>
    <row r="2301" spans="1:18" x14ac:dyDescent="0.3">
      <c r="A2301" t="s">
        <v>873</v>
      </c>
      <c r="B2301">
        <v>2009</v>
      </c>
      <c r="C2301" s="1">
        <v>250000</v>
      </c>
      <c r="D2301">
        <v>70000</v>
      </c>
      <c r="E2301" t="s">
        <v>10</v>
      </c>
      <c r="F2301" t="s">
        <v>25</v>
      </c>
      <c r="G2301" t="s">
        <v>12</v>
      </c>
      <c r="H2301" t="s">
        <v>154</v>
      </c>
      <c r="I2301">
        <f t="shared" si="280"/>
        <v>1278</v>
      </c>
      <c r="J2301">
        <f t="shared" si="281"/>
        <v>17</v>
      </c>
      <c r="K2301" t="str">
        <f t="shared" si="282"/>
        <v>budget</v>
      </c>
      <c r="L2301" s="1">
        <f t="shared" si="283"/>
        <v>474262.3184663537</v>
      </c>
      <c r="M2301" cm="1">
        <f t="array" ref="M2301">SUM(COUNTIF(E2301:E5877,{"Petrol","Diesel","CNG","LPG","Electric"}))</f>
        <v>1278</v>
      </c>
      <c r="N2301">
        <f t="shared" si="284"/>
        <v>1278</v>
      </c>
      <c r="O2301" cm="1">
        <f t="array" ref="O2301">SUM(COUNTIF(F2301:F5877,{"Individual","Dealer","Trustmark Dealer"}))</f>
        <v>1278</v>
      </c>
      <c r="P2301">
        <f t="shared" si="285"/>
        <v>865</v>
      </c>
      <c r="Q2301">
        <f t="shared" si="286"/>
        <v>0.60641627543035992</v>
      </c>
      <c r="R2301" s="16">
        <f t="shared" si="287"/>
        <v>1257803.1951079457</v>
      </c>
    </row>
    <row r="2302" spans="1:18" x14ac:dyDescent="0.3">
      <c r="A2302" t="s">
        <v>1287</v>
      </c>
      <c r="B2302">
        <v>2014</v>
      </c>
      <c r="C2302" s="1">
        <v>650000</v>
      </c>
      <c r="D2302">
        <v>30000</v>
      </c>
      <c r="E2302" t="s">
        <v>14</v>
      </c>
      <c r="F2302" t="s">
        <v>25</v>
      </c>
      <c r="G2302" t="s">
        <v>12</v>
      </c>
      <c r="H2302" t="s">
        <v>126</v>
      </c>
      <c r="I2302">
        <f t="shared" si="280"/>
        <v>1277</v>
      </c>
      <c r="J2302">
        <f t="shared" si="281"/>
        <v>12</v>
      </c>
      <c r="K2302" t="str">
        <f t="shared" si="282"/>
        <v>medium</v>
      </c>
      <c r="L2302" s="1">
        <f t="shared" si="283"/>
        <v>474437.93500391545</v>
      </c>
      <c r="M2302" cm="1">
        <f t="array" ref="M2302">SUM(COUNTIF(E2302:E5878,{"Petrol","Diesel","CNG","LPG","Electric"}))</f>
        <v>1277</v>
      </c>
      <c r="N2302">
        <f t="shared" si="284"/>
        <v>1277</v>
      </c>
      <c r="O2302" cm="1">
        <f t="array" ref="O2302">SUM(COUNTIF(F2302:F5878,{"Individual","Dealer","Trustmark Dealer"}))</f>
        <v>1277</v>
      </c>
      <c r="P2302">
        <f t="shared" si="285"/>
        <v>864</v>
      </c>
      <c r="Q2302">
        <f t="shared" si="286"/>
        <v>0.60689115113547376</v>
      </c>
      <c r="R2302" s="16">
        <f t="shared" si="287"/>
        <v>1257960.2821515917</v>
      </c>
    </row>
    <row r="2303" spans="1:18" x14ac:dyDescent="0.3">
      <c r="A2303" t="s">
        <v>1288</v>
      </c>
      <c r="B2303">
        <v>2008</v>
      </c>
      <c r="C2303" s="1">
        <v>210000</v>
      </c>
      <c r="D2303">
        <v>77000</v>
      </c>
      <c r="E2303" t="s">
        <v>10</v>
      </c>
      <c r="F2303" t="s">
        <v>25</v>
      </c>
      <c r="G2303" t="s">
        <v>19</v>
      </c>
      <c r="H2303" t="s">
        <v>154</v>
      </c>
      <c r="I2303">
        <f t="shared" si="280"/>
        <v>1276</v>
      </c>
      <c r="J2303">
        <f t="shared" si="281"/>
        <v>18</v>
      </c>
      <c r="K2303" t="str">
        <f t="shared" si="282"/>
        <v>budget</v>
      </c>
      <c r="L2303" s="1">
        <f t="shared" si="283"/>
        <v>474300.34717868338</v>
      </c>
      <c r="M2303" cm="1">
        <f t="array" ref="M2303">SUM(COUNTIF(E2303:E5879,{"Petrol","Diesel","CNG","LPG","Electric"}))</f>
        <v>1276</v>
      </c>
      <c r="N2303">
        <f t="shared" si="284"/>
        <v>1276</v>
      </c>
      <c r="O2303" cm="1">
        <f t="array" ref="O2303">SUM(COUNTIF(F2303:F5879,{"Individual","Dealer","Trustmark Dealer"}))</f>
        <v>1276</v>
      </c>
      <c r="P2303">
        <f t="shared" si="285"/>
        <v>863</v>
      </c>
      <c r="Q2303">
        <f t="shared" si="286"/>
        <v>0.60736677115987459</v>
      </c>
      <c r="R2303" s="16">
        <f t="shared" si="287"/>
        <v>1257884.0129586176</v>
      </c>
    </row>
    <row r="2304" spans="1:18" x14ac:dyDescent="0.3">
      <c r="A2304" t="s">
        <v>475</v>
      </c>
      <c r="B2304">
        <v>2011</v>
      </c>
      <c r="C2304" s="1">
        <v>260000</v>
      </c>
      <c r="D2304">
        <v>150000</v>
      </c>
      <c r="E2304" t="s">
        <v>14</v>
      </c>
      <c r="F2304" t="s">
        <v>25</v>
      </c>
      <c r="G2304" t="s">
        <v>12</v>
      </c>
      <c r="H2304" t="s">
        <v>121</v>
      </c>
      <c r="I2304">
        <f t="shared" si="280"/>
        <v>1275</v>
      </c>
      <c r="J2304">
        <f t="shared" si="281"/>
        <v>15</v>
      </c>
      <c r="K2304" t="str">
        <f t="shared" si="282"/>
        <v>budget</v>
      </c>
      <c r="L2304" s="1">
        <f t="shared" si="283"/>
        <v>474507.64156862744</v>
      </c>
      <c r="M2304" cm="1">
        <f t="array" ref="M2304">SUM(COUNTIF(E2304:E5880,{"Petrol","Diesel","CNG","LPG","Electric"}))</f>
        <v>1275</v>
      </c>
      <c r="N2304">
        <f t="shared" si="284"/>
        <v>1275</v>
      </c>
      <c r="O2304" cm="1">
        <f t="array" ref="O2304">SUM(COUNTIF(F2304:F5880,{"Individual","Dealer","Trustmark Dealer"}))</f>
        <v>1275</v>
      </c>
      <c r="P2304">
        <f t="shared" si="285"/>
        <v>862</v>
      </c>
      <c r="Q2304">
        <f t="shared" si="286"/>
        <v>0.60784313725490191</v>
      </c>
      <c r="R2304" s="16">
        <f t="shared" si="287"/>
        <v>1258109.7783226848</v>
      </c>
    </row>
    <row r="2305" spans="1:18" x14ac:dyDescent="0.3">
      <c r="A2305" t="s">
        <v>471</v>
      </c>
      <c r="B2305">
        <v>2016</v>
      </c>
      <c r="C2305" s="1">
        <v>750000</v>
      </c>
      <c r="D2305">
        <v>69000</v>
      </c>
      <c r="E2305" t="s">
        <v>14</v>
      </c>
      <c r="F2305" t="s">
        <v>25</v>
      </c>
      <c r="G2305" t="s">
        <v>12</v>
      </c>
      <c r="H2305" t="s">
        <v>121</v>
      </c>
      <c r="I2305">
        <f t="shared" si="280"/>
        <v>1274</v>
      </c>
      <c r="J2305">
        <f t="shared" si="281"/>
        <v>10</v>
      </c>
      <c r="K2305" t="str">
        <f t="shared" si="282"/>
        <v>medium</v>
      </c>
      <c r="L2305" s="1">
        <f t="shared" si="283"/>
        <v>474676.0149136578</v>
      </c>
      <c r="M2305" cm="1">
        <f t="array" ref="M2305">SUM(COUNTIF(E2305:E5881,{"Petrol","Diesel","CNG","LPG","Electric"}))</f>
        <v>1274</v>
      </c>
      <c r="N2305">
        <f t="shared" si="284"/>
        <v>1274</v>
      </c>
      <c r="O2305" cm="1">
        <f t="array" ref="O2305">SUM(COUNTIF(F2305:F5881,{"Individual","Dealer","Trustmark Dealer"}))</f>
        <v>1274</v>
      </c>
      <c r="P2305">
        <f t="shared" si="285"/>
        <v>861</v>
      </c>
      <c r="Q2305">
        <f t="shared" si="286"/>
        <v>0.60753532182103609</v>
      </c>
      <c r="R2305" s="16">
        <f t="shared" si="287"/>
        <v>1258624.1871018533</v>
      </c>
    </row>
    <row r="2306" spans="1:18" x14ac:dyDescent="0.3">
      <c r="A2306" t="s">
        <v>1289</v>
      </c>
      <c r="B2306">
        <v>2016</v>
      </c>
      <c r="C2306" s="1">
        <v>1350000</v>
      </c>
      <c r="D2306">
        <v>120000</v>
      </c>
      <c r="E2306" t="s">
        <v>14</v>
      </c>
      <c r="F2306" t="s">
        <v>25</v>
      </c>
      <c r="G2306" t="s">
        <v>19</v>
      </c>
      <c r="H2306" t="s">
        <v>121</v>
      </c>
      <c r="I2306">
        <f t="shared" ref="I2306:I2369" si="288">COUNTA(A2306:A5882)</f>
        <v>1273</v>
      </c>
      <c r="J2306">
        <f t="shared" ref="J2306:J2369" si="289">2026-B2306</f>
        <v>10</v>
      </c>
      <c r="K2306" t="str">
        <f t="shared" ref="K2306:K2369" si="290">IF(C2306&lt;=500000,"budget",IF(C2306&lt;=1000000,"medium","premimum"))</f>
        <v>premimum</v>
      </c>
      <c r="L2306" s="1">
        <f t="shared" ref="L2306:L2369" si="291">AVERAGE(C2306:C5882)</f>
        <v>474459.73527101334</v>
      </c>
      <c r="M2306" cm="1">
        <f t="array" ref="M2306">SUM(COUNTIF(E2306:E5882,{"Petrol","Diesel","CNG","LPG","Electric"}))</f>
        <v>1273</v>
      </c>
      <c r="N2306">
        <f t="shared" ref="N2306:N2369" si="292">COUNTIF(G2306:G5882,"Automatic")
 +COUNTIF(G2306:G5882,"Manual")</f>
        <v>1273</v>
      </c>
      <c r="O2306" cm="1">
        <f t="array" ref="O2306">SUM(COUNTIF(F2306:F5882,{"Individual","Dealer","Trustmark Dealer"}))</f>
        <v>1273</v>
      </c>
      <c r="P2306">
        <f t="shared" ref="P2306:P2369" si="293">COUNTIF(J2306:J5882,"&gt;10")</f>
        <v>861</v>
      </c>
      <c r="Q2306">
        <f t="shared" ref="Q2306:Q2369" si="294">COUNTIF(H2306:H5882,"First Owner")/COUNTA(H2306:H5882)</f>
        <v>0.60722702278083263</v>
      </c>
      <c r="R2306" s="16">
        <f t="shared" ref="R2306:R2369" si="295">AVERAGEIF(E2306:E5882,"Petrol",C2306:C5882) + AVERAGEIF(E2306:E5882,"Diesel",C2306:C5882) + AVERAGEIF(E2306:E5882,"CNG",C2306:C5882)</f>
        <v>1258396.6062263302</v>
      </c>
    </row>
    <row r="2307" spans="1:18" x14ac:dyDescent="0.3">
      <c r="A2307" t="s">
        <v>400</v>
      </c>
      <c r="B2307">
        <v>2012</v>
      </c>
      <c r="C2307" s="1">
        <v>220000</v>
      </c>
      <c r="D2307">
        <v>120000</v>
      </c>
      <c r="E2307" t="s">
        <v>14</v>
      </c>
      <c r="F2307" t="s">
        <v>25</v>
      </c>
      <c r="G2307" t="s">
        <v>12</v>
      </c>
      <c r="H2307" t="s">
        <v>126</v>
      </c>
      <c r="I2307">
        <f t="shared" si="288"/>
        <v>1272</v>
      </c>
      <c r="J2307">
        <f t="shared" si="289"/>
        <v>14</v>
      </c>
      <c r="K2307" t="str">
        <f t="shared" si="290"/>
        <v>budget</v>
      </c>
      <c r="L2307" s="1">
        <f t="shared" si="291"/>
        <v>473771.41745283018</v>
      </c>
      <c r="M2307" cm="1">
        <f t="array" ref="M2307">SUM(COUNTIF(E2307:E5883,{"Petrol","Diesel","CNG","LPG","Electric"}))</f>
        <v>1272</v>
      </c>
      <c r="N2307">
        <f t="shared" si="292"/>
        <v>1272</v>
      </c>
      <c r="O2307" cm="1">
        <f t="array" ref="O2307">SUM(COUNTIF(F2307:F5883,{"Individual","Dealer","Trustmark Dealer"}))</f>
        <v>1272</v>
      </c>
      <c r="P2307">
        <f t="shared" si="293"/>
        <v>861</v>
      </c>
      <c r="Q2307">
        <f t="shared" si="294"/>
        <v>0.60691823899371067</v>
      </c>
      <c r="R2307" s="16">
        <f t="shared" si="295"/>
        <v>1257256.4795122796</v>
      </c>
    </row>
    <row r="2308" spans="1:18" x14ac:dyDescent="0.3">
      <c r="A2308" t="s">
        <v>253</v>
      </c>
      <c r="B2308">
        <v>2008</v>
      </c>
      <c r="C2308" s="1">
        <v>110000</v>
      </c>
      <c r="D2308">
        <v>110000</v>
      </c>
      <c r="E2308" t="s">
        <v>10</v>
      </c>
      <c r="F2308" t="s">
        <v>25</v>
      </c>
      <c r="G2308" t="s">
        <v>12</v>
      </c>
      <c r="H2308" t="s">
        <v>126</v>
      </c>
      <c r="I2308">
        <f t="shared" si="288"/>
        <v>1271</v>
      </c>
      <c r="J2308">
        <f t="shared" si="289"/>
        <v>18</v>
      </c>
      <c r="K2308" t="str">
        <f t="shared" si="290"/>
        <v>budget</v>
      </c>
      <c r="L2308" s="1">
        <f t="shared" si="291"/>
        <v>473971.08025177027</v>
      </c>
      <c r="M2308" cm="1">
        <f t="array" ref="M2308">SUM(COUNTIF(E2308:E5884,{"Petrol","Diesel","CNG","LPG","Electric"}))</f>
        <v>1271</v>
      </c>
      <c r="N2308">
        <f t="shared" si="292"/>
        <v>1271</v>
      </c>
      <c r="O2308" cm="1">
        <f t="array" ref="O2308">SUM(COUNTIF(F2308:F5884,{"Individual","Dealer","Trustmark Dealer"}))</f>
        <v>1271</v>
      </c>
      <c r="P2308">
        <f t="shared" si="293"/>
        <v>860</v>
      </c>
      <c r="Q2308">
        <f t="shared" si="294"/>
        <v>0.60739575137686863</v>
      </c>
      <c r="R2308" s="16">
        <f t="shared" si="295"/>
        <v>1257832.8212100586</v>
      </c>
    </row>
    <row r="2309" spans="1:18" x14ac:dyDescent="0.3">
      <c r="A2309" t="s">
        <v>1164</v>
      </c>
      <c r="B2309">
        <v>2017</v>
      </c>
      <c r="C2309" s="1">
        <v>1230000</v>
      </c>
      <c r="D2309">
        <v>70000</v>
      </c>
      <c r="E2309" t="s">
        <v>14</v>
      </c>
      <c r="F2309" t="s">
        <v>25</v>
      </c>
      <c r="G2309" t="s">
        <v>19</v>
      </c>
      <c r="H2309" t="s">
        <v>121</v>
      </c>
      <c r="I2309">
        <f t="shared" si="288"/>
        <v>1270</v>
      </c>
      <c r="J2309">
        <f t="shared" si="289"/>
        <v>9</v>
      </c>
      <c r="K2309" t="str">
        <f t="shared" si="290"/>
        <v>premimum</v>
      </c>
      <c r="L2309" s="1">
        <f t="shared" si="291"/>
        <v>474257.67165354331</v>
      </c>
      <c r="M2309" cm="1">
        <f t="array" ref="M2309">SUM(COUNTIF(E2309:E5885,{"Petrol","Diesel","CNG","LPG","Electric"}))</f>
        <v>1270</v>
      </c>
      <c r="N2309">
        <f t="shared" si="292"/>
        <v>1270</v>
      </c>
      <c r="O2309" cm="1">
        <f t="array" ref="O2309">SUM(COUNTIF(F2309:F5885,{"Individual","Dealer","Trustmark Dealer"}))</f>
        <v>1270</v>
      </c>
      <c r="P2309">
        <f t="shared" si="293"/>
        <v>859</v>
      </c>
      <c r="Q2309">
        <f t="shared" si="294"/>
        <v>0.60787401574803146</v>
      </c>
      <c r="R2309" s="16">
        <f t="shared" si="295"/>
        <v>1258230.0055685425</v>
      </c>
    </row>
    <row r="2310" spans="1:18" x14ac:dyDescent="0.3">
      <c r="A2310" t="s">
        <v>837</v>
      </c>
      <c r="B2310">
        <v>2013</v>
      </c>
      <c r="C2310" s="1">
        <v>220000</v>
      </c>
      <c r="D2310">
        <v>110000</v>
      </c>
      <c r="E2310" t="s">
        <v>14</v>
      </c>
      <c r="F2310" t="s">
        <v>25</v>
      </c>
      <c r="G2310" t="s">
        <v>12</v>
      </c>
      <c r="H2310" t="s">
        <v>121</v>
      </c>
      <c r="I2310">
        <f t="shared" si="288"/>
        <v>1269</v>
      </c>
      <c r="J2310">
        <f t="shared" si="289"/>
        <v>13</v>
      </c>
      <c r="K2310" t="str">
        <f t="shared" si="290"/>
        <v>budget</v>
      </c>
      <c r="L2310" s="1">
        <f t="shared" si="291"/>
        <v>473662.13002364064</v>
      </c>
      <c r="M2310" cm="1">
        <f t="array" ref="M2310">SUM(COUNTIF(E2310:E5886,{"Petrol","Diesel","CNG","LPG","Electric"}))</f>
        <v>1269</v>
      </c>
      <c r="N2310">
        <f t="shared" si="292"/>
        <v>1269</v>
      </c>
      <c r="O2310" cm="1">
        <f t="array" ref="O2310">SUM(COUNTIF(F2310:F5886,{"Individual","Dealer","Trustmark Dealer"}))</f>
        <v>1269</v>
      </c>
      <c r="P2310">
        <f t="shared" si="293"/>
        <v>859</v>
      </c>
      <c r="Q2310">
        <f t="shared" si="294"/>
        <v>0.60756501182033096</v>
      </c>
      <c r="R2310" s="16">
        <f t="shared" si="295"/>
        <v>1257268.4702593025</v>
      </c>
    </row>
    <row r="2311" spans="1:18" x14ac:dyDescent="0.3">
      <c r="A2311" t="s">
        <v>1290</v>
      </c>
      <c r="B2311">
        <v>2009</v>
      </c>
      <c r="C2311" s="1">
        <v>130000</v>
      </c>
      <c r="D2311">
        <v>50000</v>
      </c>
      <c r="E2311" t="s">
        <v>14</v>
      </c>
      <c r="F2311" t="s">
        <v>25</v>
      </c>
      <c r="G2311" t="s">
        <v>12</v>
      </c>
      <c r="H2311" t="s">
        <v>121</v>
      </c>
      <c r="I2311">
        <f t="shared" si="288"/>
        <v>1268</v>
      </c>
      <c r="J2311">
        <f t="shared" si="289"/>
        <v>17</v>
      </c>
      <c r="K2311" t="str">
        <f t="shared" si="290"/>
        <v>budget</v>
      </c>
      <c r="L2311" s="1">
        <f t="shared" si="291"/>
        <v>473862.17902208201</v>
      </c>
      <c r="M2311" cm="1">
        <f t="array" ref="M2311">SUM(COUNTIF(E2311:E5887,{"Petrol","Diesel","CNG","LPG","Electric"}))</f>
        <v>1268</v>
      </c>
      <c r="N2311">
        <f t="shared" si="292"/>
        <v>1268</v>
      </c>
      <c r="O2311" cm="1">
        <f t="array" ref="O2311">SUM(COUNTIF(F2311:F5887,{"Individual","Dealer","Trustmark Dealer"}))</f>
        <v>1268</v>
      </c>
      <c r="P2311">
        <f t="shared" si="293"/>
        <v>858</v>
      </c>
      <c r="Q2311">
        <f t="shared" si="294"/>
        <v>0.60725552050473186</v>
      </c>
      <c r="R2311" s="16">
        <f t="shared" si="295"/>
        <v>1257845.9836972097</v>
      </c>
    </row>
    <row r="2312" spans="1:18" x14ac:dyDescent="0.3">
      <c r="A2312" t="s">
        <v>1291</v>
      </c>
      <c r="B2312">
        <v>2012</v>
      </c>
      <c r="C2312" s="1">
        <v>330000</v>
      </c>
      <c r="D2312">
        <v>44000</v>
      </c>
      <c r="E2312" t="s">
        <v>10</v>
      </c>
      <c r="F2312" t="s">
        <v>25</v>
      </c>
      <c r="G2312" t="s">
        <v>12</v>
      </c>
      <c r="H2312" t="s">
        <v>121</v>
      </c>
      <c r="I2312">
        <f t="shared" si="288"/>
        <v>1267</v>
      </c>
      <c r="J2312">
        <f t="shared" si="289"/>
        <v>14</v>
      </c>
      <c r="K2312" t="str">
        <f t="shared" si="290"/>
        <v>budget</v>
      </c>
      <c r="L2312" s="1">
        <f t="shared" si="291"/>
        <v>474133.5777426993</v>
      </c>
      <c r="M2312" cm="1">
        <f t="array" ref="M2312">SUM(COUNTIF(E2312:E5888,{"Petrol","Diesel","CNG","LPG","Electric"}))</f>
        <v>1267</v>
      </c>
      <c r="N2312">
        <f t="shared" si="292"/>
        <v>1267</v>
      </c>
      <c r="O2312" cm="1">
        <f t="array" ref="O2312">SUM(COUNTIF(F2312:F5888,{"Individual","Dealer","Trustmark Dealer"}))</f>
        <v>1267</v>
      </c>
      <c r="P2312">
        <f t="shared" si="293"/>
        <v>857</v>
      </c>
      <c r="Q2312">
        <f t="shared" si="294"/>
        <v>0.60694554064719808</v>
      </c>
      <c r="R2312" s="16">
        <f t="shared" si="295"/>
        <v>1258562.8779101565</v>
      </c>
    </row>
    <row r="2313" spans="1:18" x14ac:dyDescent="0.3">
      <c r="A2313" t="s">
        <v>1209</v>
      </c>
      <c r="B2313">
        <v>2010</v>
      </c>
      <c r="C2313" s="1">
        <v>254999</v>
      </c>
      <c r="D2313">
        <v>90000</v>
      </c>
      <c r="E2313" t="s">
        <v>10</v>
      </c>
      <c r="F2313" t="s">
        <v>25</v>
      </c>
      <c r="G2313" t="s">
        <v>12</v>
      </c>
      <c r="H2313" t="s">
        <v>126</v>
      </c>
      <c r="I2313">
        <f t="shared" si="288"/>
        <v>1266</v>
      </c>
      <c r="J2313">
        <f t="shared" si="289"/>
        <v>16</v>
      </c>
      <c r="K2313" t="str">
        <f t="shared" si="290"/>
        <v>budget</v>
      </c>
      <c r="L2313" s="1">
        <f t="shared" si="291"/>
        <v>474247.42733017378</v>
      </c>
      <c r="M2313" cm="1">
        <f t="array" ref="M2313">SUM(COUNTIF(E2313:E5889,{"Petrol","Diesel","CNG","LPG","Electric"}))</f>
        <v>1266</v>
      </c>
      <c r="N2313">
        <f t="shared" si="292"/>
        <v>1266</v>
      </c>
      <c r="O2313" cm="1">
        <f t="array" ref="O2313">SUM(COUNTIF(F2313:F5889,{"Individual","Dealer","Trustmark Dealer"}))</f>
        <v>1266</v>
      </c>
      <c r="P2313">
        <f t="shared" si="293"/>
        <v>856</v>
      </c>
      <c r="Q2313">
        <f t="shared" si="294"/>
        <v>0.60663507109004744</v>
      </c>
      <c r="R2313" s="16">
        <f t="shared" si="295"/>
        <v>1258585.3517878146</v>
      </c>
    </row>
    <row r="2314" spans="1:18" x14ac:dyDescent="0.3">
      <c r="A2314" t="s">
        <v>622</v>
      </c>
      <c r="B2314">
        <v>2014</v>
      </c>
      <c r="C2314" s="1">
        <v>600000</v>
      </c>
      <c r="D2314">
        <v>50000</v>
      </c>
      <c r="E2314" t="s">
        <v>10</v>
      </c>
      <c r="F2314" t="s">
        <v>25</v>
      </c>
      <c r="G2314" t="s">
        <v>12</v>
      </c>
      <c r="H2314" t="s">
        <v>126</v>
      </c>
      <c r="I2314">
        <f t="shared" si="288"/>
        <v>1265</v>
      </c>
      <c r="J2314">
        <f t="shared" si="289"/>
        <v>12</v>
      </c>
      <c r="K2314" t="str">
        <f t="shared" si="290"/>
        <v>medium</v>
      </c>
      <c r="L2314" s="1">
        <f t="shared" si="291"/>
        <v>474420.7462450593</v>
      </c>
      <c r="M2314" cm="1">
        <f t="array" ref="M2314">SUM(COUNTIF(E2314:E5890,{"Petrol","Diesel","CNG","LPG","Electric"}))</f>
        <v>1265</v>
      </c>
      <c r="N2314">
        <f t="shared" si="292"/>
        <v>1265</v>
      </c>
      <c r="O2314" cm="1">
        <f t="array" ref="O2314">SUM(COUNTIF(F2314:F5890,{"Individual","Dealer","Trustmark Dealer"}))</f>
        <v>1265</v>
      </c>
      <c r="P2314">
        <f t="shared" si="293"/>
        <v>855</v>
      </c>
      <c r="Q2314">
        <f t="shared" si="294"/>
        <v>0.6071146245059289</v>
      </c>
      <c r="R2314" s="16">
        <f t="shared" si="295"/>
        <v>1258736.3290006702</v>
      </c>
    </row>
    <row r="2315" spans="1:18" x14ac:dyDescent="0.3">
      <c r="A2315" t="s">
        <v>531</v>
      </c>
      <c r="B2315">
        <v>2012</v>
      </c>
      <c r="C2315" s="1">
        <v>210000</v>
      </c>
      <c r="D2315">
        <v>50000</v>
      </c>
      <c r="E2315" t="s">
        <v>10</v>
      </c>
      <c r="F2315" t="s">
        <v>25</v>
      </c>
      <c r="G2315" t="s">
        <v>12</v>
      </c>
      <c r="H2315" t="s">
        <v>121</v>
      </c>
      <c r="I2315">
        <f t="shared" si="288"/>
        <v>1264</v>
      </c>
      <c r="J2315">
        <f t="shared" si="289"/>
        <v>14</v>
      </c>
      <c r="K2315" t="str">
        <f t="shared" si="290"/>
        <v>budget</v>
      </c>
      <c r="L2315" s="1">
        <f t="shared" si="291"/>
        <v>474321.39556962025</v>
      </c>
      <c r="M2315" cm="1">
        <f t="array" ref="M2315">SUM(COUNTIF(E2315:E5891,{"Petrol","Diesel","CNG","LPG","Electric"}))</f>
        <v>1264</v>
      </c>
      <c r="N2315">
        <f t="shared" si="292"/>
        <v>1264</v>
      </c>
      <c r="O2315" cm="1">
        <f t="array" ref="O2315">SUM(COUNTIF(F2315:F5891,{"Individual","Dealer","Trustmark Dealer"}))</f>
        <v>1264</v>
      </c>
      <c r="P2315">
        <f t="shared" si="293"/>
        <v>854</v>
      </c>
      <c r="Q2315">
        <f t="shared" si="294"/>
        <v>0.60759493670886078</v>
      </c>
      <c r="R2315" s="16">
        <f t="shared" si="295"/>
        <v>1258296.0557065373</v>
      </c>
    </row>
    <row r="2316" spans="1:18" x14ac:dyDescent="0.3">
      <c r="A2316" t="s">
        <v>924</v>
      </c>
      <c r="B2316">
        <v>2014</v>
      </c>
      <c r="C2316" s="1">
        <v>300000</v>
      </c>
      <c r="D2316">
        <v>146000</v>
      </c>
      <c r="E2316" t="s">
        <v>14</v>
      </c>
      <c r="F2316" t="s">
        <v>25</v>
      </c>
      <c r="G2316" t="s">
        <v>12</v>
      </c>
      <c r="H2316" t="s">
        <v>121</v>
      </c>
      <c r="I2316">
        <f t="shared" si="288"/>
        <v>1263</v>
      </c>
      <c r="J2316">
        <f t="shared" si="289"/>
        <v>12</v>
      </c>
      <c r="K2316" t="str">
        <f t="shared" si="290"/>
        <v>budget</v>
      </c>
      <c r="L2316" s="1">
        <f t="shared" si="291"/>
        <v>474530.67616785434</v>
      </c>
      <c r="M2316" cm="1">
        <f t="array" ref="M2316">SUM(COUNTIF(E2316:E5892,{"Petrol","Diesel","CNG","LPG","Electric"}))</f>
        <v>1263</v>
      </c>
      <c r="N2316">
        <f t="shared" si="292"/>
        <v>1263</v>
      </c>
      <c r="O2316" cm="1">
        <f t="array" ref="O2316">SUM(COUNTIF(F2316:F5892,{"Individual","Dealer","Trustmark Dealer"}))</f>
        <v>1263</v>
      </c>
      <c r="P2316">
        <f t="shared" si="293"/>
        <v>853</v>
      </c>
      <c r="Q2316">
        <f t="shared" si="294"/>
        <v>0.6072842438638163</v>
      </c>
      <c r="R2316" s="16">
        <f t="shared" si="295"/>
        <v>1258524.3725385414</v>
      </c>
    </row>
    <row r="2317" spans="1:18" x14ac:dyDescent="0.3">
      <c r="A2317" t="s">
        <v>1292</v>
      </c>
      <c r="B2317">
        <v>2018</v>
      </c>
      <c r="C2317" s="1">
        <v>426000</v>
      </c>
      <c r="D2317">
        <v>15000</v>
      </c>
      <c r="E2317" t="s">
        <v>10</v>
      </c>
      <c r="F2317" t="s">
        <v>25</v>
      </c>
      <c r="G2317" t="s">
        <v>19</v>
      </c>
      <c r="H2317" t="s">
        <v>121</v>
      </c>
      <c r="I2317">
        <f t="shared" si="288"/>
        <v>1262</v>
      </c>
      <c r="J2317">
        <f t="shared" si="289"/>
        <v>8</v>
      </c>
      <c r="K2317" t="str">
        <f t="shared" si="290"/>
        <v>budget</v>
      </c>
      <c r="L2317" s="1">
        <f t="shared" si="291"/>
        <v>474668.97305863706</v>
      </c>
      <c r="M2317" cm="1">
        <f t="array" ref="M2317">SUM(COUNTIF(E2317:E5893,{"Petrol","Diesel","CNG","LPG","Electric"}))</f>
        <v>1262</v>
      </c>
      <c r="N2317">
        <f t="shared" si="292"/>
        <v>1262</v>
      </c>
      <c r="O2317" cm="1">
        <f t="array" ref="O2317">SUM(COUNTIF(F2317:F5893,{"Individual","Dealer","Trustmark Dealer"}))</f>
        <v>1262</v>
      </c>
      <c r="P2317">
        <f t="shared" si="293"/>
        <v>852</v>
      </c>
      <c r="Q2317">
        <f t="shared" si="294"/>
        <v>0.60697305863708395</v>
      </c>
      <c r="R2317" s="16">
        <f t="shared" si="295"/>
        <v>1258983.1255392767</v>
      </c>
    </row>
    <row r="2318" spans="1:18" x14ac:dyDescent="0.3">
      <c r="A2318" t="s">
        <v>275</v>
      </c>
      <c r="B2318">
        <v>2015</v>
      </c>
      <c r="C2318" s="1">
        <v>265000</v>
      </c>
      <c r="D2318">
        <v>60000</v>
      </c>
      <c r="E2318" t="s">
        <v>10</v>
      </c>
      <c r="F2318" t="s">
        <v>25</v>
      </c>
      <c r="G2318" t="s">
        <v>12</v>
      </c>
      <c r="H2318" t="s">
        <v>121</v>
      </c>
      <c r="I2318">
        <f t="shared" si="288"/>
        <v>1261</v>
      </c>
      <c r="J2318">
        <f t="shared" si="289"/>
        <v>11</v>
      </c>
      <c r="K2318" t="str">
        <f t="shared" si="290"/>
        <v>budget</v>
      </c>
      <c r="L2318" s="1">
        <f t="shared" si="291"/>
        <v>474707.56859635212</v>
      </c>
      <c r="M2318" cm="1">
        <f t="array" ref="M2318">SUM(COUNTIF(E2318:E5894,{"Petrol","Diesel","CNG","LPG","Electric"}))</f>
        <v>1261</v>
      </c>
      <c r="N2318">
        <f t="shared" si="292"/>
        <v>1261</v>
      </c>
      <c r="O2318" cm="1">
        <f t="array" ref="O2318">SUM(COUNTIF(F2318:F5894,{"Individual","Dealer","Trustmark Dealer"}))</f>
        <v>1261</v>
      </c>
      <c r="P2318">
        <f t="shared" si="293"/>
        <v>852</v>
      </c>
      <c r="Q2318">
        <f t="shared" si="294"/>
        <v>0.6066613798572561</v>
      </c>
      <c r="R2318" s="16">
        <f t="shared" si="295"/>
        <v>1258840.4555101176</v>
      </c>
    </row>
    <row r="2319" spans="1:18" x14ac:dyDescent="0.3">
      <c r="A2319" t="s">
        <v>626</v>
      </c>
      <c r="B2319">
        <v>2016</v>
      </c>
      <c r="C2319" s="1">
        <v>450000</v>
      </c>
      <c r="D2319">
        <v>35000</v>
      </c>
      <c r="E2319" t="s">
        <v>10</v>
      </c>
      <c r="F2319" t="s">
        <v>25</v>
      </c>
      <c r="G2319" t="s">
        <v>12</v>
      </c>
      <c r="H2319" t="s">
        <v>126</v>
      </c>
      <c r="I2319">
        <f t="shared" si="288"/>
        <v>1260</v>
      </c>
      <c r="J2319">
        <f t="shared" si="289"/>
        <v>10</v>
      </c>
      <c r="K2319" t="str">
        <f t="shared" si="290"/>
        <v>budget</v>
      </c>
      <c r="L2319" s="1">
        <f t="shared" si="291"/>
        <v>474874.00317460316</v>
      </c>
      <c r="M2319" cm="1">
        <f t="array" ref="M2319">SUM(COUNTIF(E2319:E5895,{"Petrol","Diesel","CNG","LPG","Electric"}))</f>
        <v>1260</v>
      </c>
      <c r="N2319">
        <f t="shared" si="292"/>
        <v>1260</v>
      </c>
      <c r="O2319" cm="1">
        <f t="array" ref="O2319">SUM(COUNTIF(F2319:F5895,{"Individual","Dealer","Trustmark Dealer"}))</f>
        <v>1260</v>
      </c>
      <c r="P2319">
        <f t="shared" si="293"/>
        <v>851</v>
      </c>
      <c r="Q2319">
        <f t="shared" si="294"/>
        <v>0.6063492063492063</v>
      </c>
      <c r="R2319" s="16">
        <f t="shared" si="295"/>
        <v>1258974.8797222369</v>
      </c>
    </row>
    <row r="2320" spans="1:18" x14ac:dyDescent="0.3">
      <c r="A2320" t="s">
        <v>123</v>
      </c>
      <c r="B2320">
        <v>2012</v>
      </c>
      <c r="C2320" s="1">
        <v>480000</v>
      </c>
      <c r="D2320">
        <v>80000</v>
      </c>
      <c r="E2320" t="s">
        <v>14</v>
      </c>
      <c r="F2320" t="s">
        <v>25</v>
      </c>
      <c r="G2320" t="s">
        <v>12</v>
      </c>
      <c r="H2320" t="s">
        <v>121</v>
      </c>
      <c r="I2320">
        <f t="shared" si="288"/>
        <v>1259</v>
      </c>
      <c r="J2320">
        <f t="shared" si="289"/>
        <v>14</v>
      </c>
      <c r="K2320" t="str">
        <f t="shared" si="290"/>
        <v>budget</v>
      </c>
      <c r="L2320" s="1">
        <f t="shared" si="291"/>
        <v>474893.76012708497</v>
      </c>
      <c r="M2320" cm="1">
        <f t="array" ref="M2320">SUM(COUNTIF(E2320:E5896,{"Petrol","Diesel","CNG","LPG","Electric"}))</f>
        <v>1259</v>
      </c>
      <c r="N2320">
        <f t="shared" si="292"/>
        <v>1259</v>
      </c>
      <c r="O2320" cm="1">
        <f t="array" ref="O2320">SUM(COUNTIF(F2320:F5896,{"Individual","Dealer","Trustmark Dealer"}))</f>
        <v>1259</v>
      </c>
      <c r="P2320">
        <f t="shared" si="293"/>
        <v>851</v>
      </c>
      <c r="Q2320">
        <f t="shared" si="294"/>
        <v>0.60683081810961081</v>
      </c>
      <c r="R2320" s="16">
        <f t="shared" si="295"/>
        <v>1258790.2518590959</v>
      </c>
    </row>
    <row r="2321" spans="1:18" x14ac:dyDescent="0.3">
      <c r="A2321" t="s">
        <v>454</v>
      </c>
      <c r="B2321">
        <v>2010</v>
      </c>
      <c r="C2321" s="1">
        <v>40000</v>
      </c>
      <c r="D2321">
        <v>90000</v>
      </c>
      <c r="E2321" t="s">
        <v>10</v>
      </c>
      <c r="F2321" t="s">
        <v>25</v>
      </c>
      <c r="G2321" t="s">
        <v>12</v>
      </c>
      <c r="H2321" t="s">
        <v>121</v>
      </c>
      <c r="I2321">
        <f t="shared" si="288"/>
        <v>1258</v>
      </c>
      <c r="J2321">
        <f t="shared" si="289"/>
        <v>16</v>
      </c>
      <c r="K2321" t="str">
        <f t="shared" si="290"/>
        <v>budget</v>
      </c>
      <c r="L2321" s="1">
        <f t="shared" si="291"/>
        <v>474889.70111287758</v>
      </c>
      <c r="M2321" cm="1">
        <f t="array" ref="M2321">SUM(COUNTIF(E2321:E5897,{"Petrol","Diesel","CNG","LPG","Electric"}))</f>
        <v>1258</v>
      </c>
      <c r="N2321">
        <f t="shared" si="292"/>
        <v>1258</v>
      </c>
      <c r="O2321" cm="1">
        <f t="array" ref="O2321">SUM(COUNTIF(F2321:F5897,{"Individual","Dealer","Trustmark Dealer"}))</f>
        <v>1258</v>
      </c>
      <c r="P2321">
        <f t="shared" si="293"/>
        <v>850</v>
      </c>
      <c r="Q2321">
        <f t="shared" si="294"/>
        <v>0.60651828298887123</v>
      </c>
      <c r="R2321" s="16">
        <f t="shared" si="295"/>
        <v>1258974.338457993</v>
      </c>
    </row>
    <row r="2322" spans="1:18" x14ac:dyDescent="0.3">
      <c r="A2322" t="s">
        <v>1209</v>
      </c>
      <c r="B2322">
        <v>2011</v>
      </c>
      <c r="C2322" s="1">
        <v>395000</v>
      </c>
      <c r="D2322">
        <v>70000</v>
      </c>
      <c r="E2322" t="s">
        <v>10</v>
      </c>
      <c r="F2322" t="s">
        <v>25</v>
      </c>
      <c r="G2322" t="s">
        <v>12</v>
      </c>
      <c r="H2322" t="s">
        <v>126</v>
      </c>
      <c r="I2322">
        <f t="shared" si="288"/>
        <v>1257</v>
      </c>
      <c r="J2322">
        <f t="shared" si="289"/>
        <v>15</v>
      </c>
      <c r="K2322" t="str">
        <f t="shared" si="290"/>
        <v>budget</v>
      </c>
      <c r="L2322" s="1">
        <f t="shared" si="291"/>
        <v>475235.67541766108</v>
      </c>
      <c r="M2322" cm="1">
        <f t="array" ref="M2322">SUM(COUNTIF(E2322:E5898,{"Petrol","Diesel","CNG","LPG","Electric"}))</f>
        <v>1257</v>
      </c>
      <c r="N2322">
        <f t="shared" si="292"/>
        <v>1257</v>
      </c>
      <c r="O2322" cm="1">
        <f t="array" ref="O2322">SUM(COUNTIF(F2322:F5898,{"Individual","Dealer","Trustmark Dealer"}))</f>
        <v>1257</v>
      </c>
      <c r="P2322">
        <f t="shared" si="293"/>
        <v>849</v>
      </c>
      <c r="Q2322">
        <f t="shared" si="294"/>
        <v>0.60620525059665875</v>
      </c>
      <c r="R2322" s="16">
        <f t="shared" si="295"/>
        <v>1259498.4143046681</v>
      </c>
    </row>
    <row r="2323" spans="1:18" x14ac:dyDescent="0.3">
      <c r="A2323" t="s">
        <v>159</v>
      </c>
      <c r="B2323">
        <v>2013</v>
      </c>
      <c r="C2323" s="1">
        <v>229999</v>
      </c>
      <c r="D2323">
        <v>62000</v>
      </c>
      <c r="E2323" t="s">
        <v>10</v>
      </c>
      <c r="F2323" t="s">
        <v>25</v>
      </c>
      <c r="G2323" t="s">
        <v>12</v>
      </c>
      <c r="H2323" t="s">
        <v>126</v>
      </c>
      <c r="I2323">
        <f t="shared" si="288"/>
        <v>1256</v>
      </c>
      <c r="J2323">
        <f t="shared" si="289"/>
        <v>13</v>
      </c>
      <c r="K2323" t="str">
        <f t="shared" si="290"/>
        <v>budget</v>
      </c>
      <c r="L2323" s="1">
        <f t="shared" si="291"/>
        <v>475299.55732484075</v>
      </c>
      <c r="M2323" cm="1">
        <f t="array" ref="M2323">SUM(COUNTIF(E2323:E5899,{"Petrol","Diesel","CNG","LPG","Electric"}))</f>
        <v>1256</v>
      </c>
      <c r="N2323">
        <f t="shared" si="292"/>
        <v>1256</v>
      </c>
      <c r="O2323" cm="1">
        <f t="array" ref="O2323">SUM(COUNTIF(F2323:F5899,{"Individual","Dealer","Trustmark Dealer"}))</f>
        <v>1256</v>
      </c>
      <c r="P2323">
        <f t="shared" si="293"/>
        <v>848</v>
      </c>
      <c r="Q2323">
        <f t="shared" si="294"/>
        <v>0.60668789808917201</v>
      </c>
      <c r="R2323" s="16">
        <f t="shared" si="295"/>
        <v>1259409.0554055779</v>
      </c>
    </row>
    <row r="2324" spans="1:18" x14ac:dyDescent="0.3">
      <c r="A2324" t="s">
        <v>1293</v>
      </c>
      <c r="B2324">
        <v>2018</v>
      </c>
      <c r="C2324" s="1">
        <v>875000</v>
      </c>
      <c r="D2324">
        <v>10000</v>
      </c>
      <c r="E2324" t="s">
        <v>10</v>
      </c>
      <c r="F2324" t="s">
        <v>25</v>
      </c>
      <c r="G2324" t="s">
        <v>19</v>
      </c>
      <c r="H2324" t="s">
        <v>121</v>
      </c>
      <c r="I2324">
        <f t="shared" si="288"/>
        <v>1255</v>
      </c>
      <c r="J2324">
        <f t="shared" si="289"/>
        <v>8</v>
      </c>
      <c r="K2324" t="str">
        <f t="shared" si="290"/>
        <v>medium</v>
      </c>
      <c r="L2324" s="1">
        <f t="shared" si="291"/>
        <v>475495.01593625499</v>
      </c>
      <c r="M2324" cm="1">
        <f t="array" ref="M2324">SUM(COUNTIF(E2324:E5900,{"Petrol","Diesel","CNG","LPG","Electric"}))</f>
        <v>1255</v>
      </c>
      <c r="N2324">
        <f t="shared" si="292"/>
        <v>1255</v>
      </c>
      <c r="O2324" cm="1">
        <f t="array" ref="O2324">SUM(COUNTIF(F2324:F5900,{"Individual","Dealer","Trustmark Dealer"}))</f>
        <v>1255</v>
      </c>
      <c r="P2324">
        <f t="shared" si="293"/>
        <v>847</v>
      </c>
      <c r="Q2324">
        <f t="shared" si="294"/>
        <v>0.60717131474103581</v>
      </c>
      <c r="R2324" s="16">
        <f t="shared" si="295"/>
        <v>1259605.8463019768</v>
      </c>
    </row>
    <row r="2325" spans="1:18" x14ac:dyDescent="0.3">
      <c r="A2325" t="s">
        <v>402</v>
      </c>
      <c r="B2325">
        <v>2010</v>
      </c>
      <c r="C2325" s="1">
        <v>170000</v>
      </c>
      <c r="D2325">
        <v>80000</v>
      </c>
      <c r="E2325" t="s">
        <v>22</v>
      </c>
      <c r="F2325" t="s">
        <v>25</v>
      </c>
      <c r="G2325" t="s">
        <v>12</v>
      </c>
      <c r="H2325" t="s">
        <v>151</v>
      </c>
      <c r="I2325">
        <f t="shared" si="288"/>
        <v>1254</v>
      </c>
      <c r="J2325">
        <f t="shared" si="289"/>
        <v>16</v>
      </c>
      <c r="K2325" t="str">
        <f t="shared" si="290"/>
        <v>budget</v>
      </c>
      <c r="L2325" s="1">
        <f t="shared" si="291"/>
        <v>475176.43141945772</v>
      </c>
      <c r="M2325" cm="1">
        <f t="array" ref="M2325">SUM(COUNTIF(E2325:E5901,{"Petrol","Diesel","CNG","LPG","Electric"}))</f>
        <v>1254</v>
      </c>
      <c r="N2325">
        <f t="shared" si="292"/>
        <v>1254</v>
      </c>
      <c r="O2325" cm="1">
        <f t="array" ref="O2325">SUM(COUNTIF(F2325:F5901,{"Individual","Dealer","Trustmark Dealer"}))</f>
        <v>1254</v>
      </c>
      <c r="P2325">
        <f t="shared" si="293"/>
        <v>847</v>
      </c>
      <c r="Q2325">
        <f t="shared" si="294"/>
        <v>0.60685805422647532</v>
      </c>
      <c r="R2325" s="16">
        <f t="shared" si="295"/>
        <v>1258681.580818885</v>
      </c>
    </row>
    <row r="2326" spans="1:18" x14ac:dyDescent="0.3">
      <c r="A2326" t="s">
        <v>534</v>
      </c>
      <c r="B2326">
        <v>2015</v>
      </c>
      <c r="C2326" s="1">
        <v>500000</v>
      </c>
      <c r="D2326">
        <v>35000</v>
      </c>
      <c r="E2326" t="s">
        <v>10</v>
      </c>
      <c r="F2326" t="s">
        <v>25</v>
      </c>
      <c r="G2326" t="s">
        <v>12</v>
      </c>
      <c r="H2326" t="s">
        <v>126</v>
      </c>
      <c r="I2326">
        <f t="shared" si="288"/>
        <v>1253</v>
      </c>
      <c r="J2326">
        <f t="shared" si="289"/>
        <v>11</v>
      </c>
      <c r="K2326" t="str">
        <f t="shared" si="290"/>
        <v>budget</v>
      </c>
      <c r="L2326" s="1">
        <f t="shared" si="291"/>
        <v>475419.98802873102</v>
      </c>
      <c r="M2326" cm="1">
        <f t="array" ref="M2326">SUM(COUNTIF(E2326:E5902,{"Petrol","Diesel","CNG","LPG","Electric"}))</f>
        <v>1253</v>
      </c>
      <c r="N2326">
        <f t="shared" si="292"/>
        <v>1253</v>
      </c>
      <c r="O2326" cm="1">
        <f t="array" ref="O2326">SUM(COUNTIF(F2326:F5902,{"Individual","Dealer","Trustmark Dealer"}))</f>
        <v>1253</v>
      </c>
      <c r="P2326">
        <f t="shared" si="293"/>
        <v>846</v>
      </c>
      <c r="Q2326">
        <f t="shared" si="294"/>
        <v>0.60734237829209892</v>
      </c>
      <c r="R2326" s="16">
        <f t="shared" si="295"/>
        <v>1266357.8939767797</v>
      </c>
    </row>
    <row r="2327" spans="1:18" x14ac:dyDescent="0.3">
      <c r="A2327" t="s">
        <v>1294</v>
      </c>
      <c r="B2327">
        <v>2019</v>
      </c>
      <c r="C2327" s="1">
        <v>450000</v>
      </c>
      <c r="D2327">
        <v>40000</v>
      </c>
      <c r="E2327" t="s">
        <v>10</v>
      </c>
      <c r="F2327" t="s">
        <v>25</v>
      </c>
      <c r="G2327" t="s">
        <v>12</v>
      </c>
      <c r="H2327" t="s">
        <v>121</v>
      </c>
      <c r="I2327">
        <f t="shared" si="288"/>
        <v>1252</v>
      </c>
      <c r="J2327">
        <f t="shared" si="289"/>
        <v>7</v>
      </c>
      <c r="K2327" t="str">
        <f t="shared" si="290"/>
        <v>budget</v>
      </c>
      <c r="L2327" s="1">
        <f t="shared" si="291"/>
        <v>475400.3554313099</v>
      </c>
      <c r="M2327" cm="1">
        <f t="array" ref="M2327">SUM(COUNTIF(E2327:E5903,{"Petrol","Diesel","CNG","LPG","Electric"}))</f>
        <v>1252</v>
      </c>
      <c r="N2327">
        <f t="shared" si="292"/>
        <v>1252</v>
      </c>
      <c r="O2327" cm="1">
        <f t="array" ref="O2327">SUM(COUNTIF(F2327:F5903,{"Individual","Dealer","Trustmark Dealer"}))</f>
        <v>1252</v>
      </c>
      <c r="P2327">
        <f t="shared" si="293"/>
        <v>845</v>
      </c>
      <c r="Q2327">
        <f t="shared" si="294"/>
        <v>0.60782747603833864</v>
      </c>
      <c r="R2327" s="16">
        <f t="shared" si="295"/>
        <v>1266083.7181609944</v>
      </c>
    </row>
    <row r="2328" spans="1:18" x14ac:dyDescent="0.3">
      <c r="A2328" t="s">
        <v>223</v>
      </c>
      <c r="B2328">
        <v>2012</v>
      </c>
      <c r="C2328" s="1">
        <v>550000</v>
      </c>
      <c r="D2328">
        <v>120000</v>
      </c>
      <c r="E2328" t="s">
        <v>14</v>
      </c>
      <c r="F2328" t="s">
        <v>25</v>
      </c>
      <c r="G2328" t="s">
        <v>12</v>
      </c>
      <c r="H2328" t="s">
        <v>154</v>
      </c>
      <c r="I2328">
        <f t="shared" si="288"/>
        <v>1251</v>
      </c>
      <c r="J2328">
        <f t="shared" si="289"/>
        <v>14</v>
      </c>
      <c r="K2328" t="str">
        <f t="shared" si="290"/>
        <v>medium</v>
      </c>
      <c r="L2328" s="1">
        <f t="shared" si="291"/>
        <v>475420.65947242203</v>
      </c>
      <c r="M2328" cm="1">
        <f t="array" ref="M2328">SUM(COUNTIF(E2328:E5904,{"Petrol","Diesel","CNG","LPG","Electric"}))</f>
        <v>1251</v>
      </c>
      <c r="N2328">
        <f t="shared" si="292"/>
        <v>1251</v>
      </c>
      <c r="O2328" cm="1">
        <f t="array" ref="O2328">SUM(COUNTIF(F2328:F5904,{"Individual","Dealer","Trustmark Dealer"}))</f>
        <v>1251</v>
      </c>
      <c r="P2328">
        <f t="shared" si="293"/>
        <v>845</v>
      </c>
      <c r="Q2328">
        <f t="shared" si="294"/>
        <v>0.6075139888089528</v>
      </c>
      <c r="R2328" s="16">
        <f t="shared" si="295"/>
        <v>1265895.8453964626</v>
      </c>
    </row>
    <row r="2329" spans="1:18" x14ac:dyDescent="0.3">
      <c r="A2329" t="s">
        <v>1295</v>
      </c>
      <c r="B2329">
        <v>2013</v>
      </c>
      <c r="C2329" s="1">
        <v>200000</v>
      </c>
      <c r="D2329">
        <v>60000</v>
      </c>
      <c r="E2329" t="s">
        <v>10</v>
      </c>
      <c r="F2329" t="s">
        <v>25</v>
      </c>
      <c r="G2329" t="s">
        <v>12</v>
      </c>
      <c r="H2329" t="s">
        <v>121</v>
      </c>
      <c r="I2329">
        <f t="shared" si="288"/>
        <v>1250</v>
      </c>
      <c r="J2329">
        <f t="shared" si="289"/>
        <v>13</v>
      </c>
      <c r="K2329" t="str">
        <f t="shared" si="290"/>
        <v>budget</v>
      </c>
      <c r="L2329" s="1">
        <f t="shared" si="291"/>
        <v>475360.99599999998</v>
      </c>
      <c r="M2329" cm="1">
        <f t="array" ref="M2329">SUM(COUNTIF(E2329:E5905,{"Petrol","Diesel","CNG","LPG","Electric"}))</f>
        <v>1250</v>
      </c>
      <c r="N2329">
        <f t="shared" si="292"/>
        <v>1250</v>
      </c>
      <c r="O2329" cm="1">
        <f t="array" ref="O2329">SUM(COUNTIF(F2329:F5905,{"Individual","Dealer","Trustmark Dealer"}))</f>
        <v>1250</v>
      </c>
      <c r="P2329">
        <f t="shared" si="293"/>
        <v>844</v>
      </c>
      <c r="Q2329">
        <f t="shared" si="294"/>
        <v>0.60799999999999998</v>
      </c>
      <c r="R2329" s="16">
        <f t="shared" si="295"/>
        <v>1265972.970663866</v>
      </c>
    </row>
    <row r="2330" spans="1:18" x14ac:dyDescent="0.3">
      <c r="A2330" t="s">
        <v>609</v>
      </c>
      <c r="B2330">
        <v>2008</v>
      </c>
      <c r="C2330" s="1">
        <v>80000</v>
      </c>
      <c r="D2330">
        <v>90000</v>
      </c>
      <c r="E2330" t="s">
        <v>10</v>
      </c>
      <c r="F2330" t="s">
        <v>25</v>
      </c>
      <c r="G2330" t="s">
        <v>12</v>
      </c>
      <c r="H2330" t="s">
        <v>126</v>
      </c>
      <c r="I2330">
        <f t="shared" si="288"/>
        <v>1249</v>
      </c>
      <c r="J2330">
        <f t="shared" si="289"/>
        <v>18</v>
      </c>
      <c r="K2330" t="str">
        <f t="shared" si="290"/>
        <v>budget</v>
      </c>
      <c r="L2330" s="1">
        <f t="shared" si="291"/>
        <v>475581.46116893517</v>
      </c>
      <c r="M2330" cm="1">
        <f t="array" ref="M2330">SUM(COUNTIF(E2330:E5906,{"Petrol","Diesel","CNG","LPG","Electric"}))</f>
        <v>1249</v>
      </c>
      <c r="N2330">
        <f t="shared" si="292"/>
        <v>1249</v>
      </c>
      <c r="O2330" cm="1">
        <f t="array" ref="O2330">SUM(COUNTIF(F2330:F5906,{"Individual","Dealer","Trustmark Dealer"}))</f>
        <v>1249</v>
      </c>
      <c r="P2330">
        <f t="shared" si="293"/>
        <v>843</v>
      </c>
      <c r="Q2330">
        <f t="shared" si="294"/>
        <v>0.6076861489191353</v>
      </c>
      <c r="R2330" s="16">
        <f t="shared" si="295"/>
        <v>1266221.5039386195</v>
      </c>
    </row>
    <row r="2331" spans="1:18" x14ac:dyDescent="0.3">
      <c r="A2331" t="s">
        <v>436</v>
      </c>
      <c r="B2331">
        <v>2010</v>
      </c>
      <c r="C2331" s="1">
        <v>300000</v>
      </c>
      <c r="D2331">
        <v>250000</v>
      </c>
      <c r="E2331" t="s">
        <v>14</v>
      </c>
      <c r="F2331" t="s">
        <v>25</v>
      </c>
      <c r="G2331" t="s">
        <v>12</v>
      </c>
      <c r="H2331" t="s">
        <v>126</v>
      </c>
      <c r="I2331">
        <f t="shared" si="288"/>
        <v>1248</v>
      </c>
      <c r="J2331">
        <f t="shared" si="289"/>
        <v>16</v>
      </c>
      <c r="K2331" t="str">
        <f t="shared" si="290"/>
        <v>budget</v>
      </c>
      <c r="L2331" s="1">
        <f t="shared" si="291"/>
        <v>475898.43349358975</v>
      </c>
      <c r="M2331" cm="1">
        <f t="array" ref="M2331">SUM(COUNTIF(E2331:E5907,{"Petrol","Diesel","CNG","LPG","Electric"}))</f>
        <v>1248</v>
      </c>
      <c r="N2331">
        <f t="shared" si="292"/>
        <v>1248</v>
      </c>
      <c r="O2331" cm="1">
        <f t="array" ref="O2331">SUM(COUNTIF(F2331:F5907,{"Individual","Dealer","Trustmark Dealer"}))</f>
        <v>1248</v>
      </c>
      <c r="P2331">
        <f t="shared" si="293"/>
        <v>842</v>
      </c>
      <c r="Q2331">
        <f t="shared" si="294"/>
        <v>0.60817307692307687</v>
      </c>
      <c r="R2331" s="16">
        <f t="shared" si="295"/>
        <v>1266681.0653509372</v>
      </c>
    </row>
    <row r="2332" spans="1:18" x14ac:dyDescent="0.3">
      <c r="A2332" t="s">
        <v>1242</v>
      </c>
      <c r="B2332">
        <v>2019</v>
      </c>
      <c r="C2332" s="1">
        <v>675000</v>
      </c>
      <c r="D2332">
        <v>15000</v>
      </c>
      <c r="E2332" t="s">
        <v>14</v>
      </c>
      <c r="F2332" t="s">
        <v>25</v>
      </c>
      <c r="G2332" t="s">
        <v>12</v>
      </c>
      <c r="H2332" t="s">
        <v>121</v>
      </c>
      <c r="I2332">
        <f t="shared" si="288"/>
        <v>1247</v>
      </c>
      <c r="J2332">
        <f t="shared" si="289"/>
        <v>7</v>
      </c>
      <c r="K2332" t="str">
        <f t="shared" si="290"/>
        <v>medium</v>
      </c>
      <c r="L2332" s="1">
        <f t="shared" si="291"/>
        <v>476039.49077786686</v>
      </c>
      <c r="M2332" cm="1">
        <f t="array" ref="M2332">SUM(COUNTIF(E2332:E5908,{"Petrol","Diesel","CNG","LPG","Electric"}))</f>
        <v>1247</v>
      </c>
      <c r="N2332">
        <f t="shared" si="292"/>
        <v>1247</v>
      </c>
      <c r="O2332" cm="1">
        <f t="array" ref="O2332">SUM(COUNTIF(F2332:F5908,{"Individual","Dealer","Trustmark Dealer"}))</f>
        <v>1247</v>
      </c>
      <c r="P2332">
        <f t="shared" si="293"/>
        <v>841</v>
      </c>
      <c r="Q2332">
        <f t="shared" si="294"/>
        <v>0.60866078588612671</v>
      </c>
      <c r="R2332" s="16">
        <f t="shared" si="295"/>
        <v>1267143.0433114716</v>
      </c>
    </row>
    <row r="2333" spans="1:18" x14ac:dyDescent="0.3">
      <c r="A2333" t="s">
        <v>282</v>
      </c>
      <c r="B2333">
        <v>2017</v>
      </c>
      <c r="C2333" s="1">
        <v>260000</v>
      </c>
      <c r="D2333">
        <v>30000</v>
      </c>
      <c r="E2333" t="s">
        <v>10</v>
      </c>
      <c r="F2333" t="s">
        <v>25</v>
      </c>
      <c r="G2333" t="s">
        <v>12</v>
      </c>
      <c r="H2333" t="s">
        <v>121</v>
      </c>
      <c r="I2333">
        <f t="shared" si="288"/>
        <v>1246</v>
      </c>
      <c r="J2333">
        <f t="shared" si="289"/>
        <v>9</v>
      </c>
      <c r="K2333" t="str">
        <f t="shared" si="290"/>
        <v>budget</v>
      </c>
      <c r="L2333" s="1">
        <f t="shared" si="291"/>
        <v>475879.81139646872</v>
      </c>
      <c r="M2333" cm="1">
        <f t="array" ref="M2333">SUM(COUNTIF(E2333:E5909,{"Petrol","Diesel","CNG","LPG","Electric"}))</f>
        <v>1246</v>
      </c>
      <c r="N2333">
        <f t="shared" si="292"/>
        <v>1246</v>
      </c>
      <c r="O2333" cm="1">
        <f t="array" ref="O2333">SUM(COUNTIF(F2333:F5909,{"Individual","Dealer","Trustmark Dealer"}))</f>
        <v>1246</v>
      </c>
      <c r="P2333">
        <f t="shared" si="293"/>
        <v>841</v>
      </c>
      <c r="Q2333">
        <f t="shared" si="294"/>
        <v>0.608346709470305</v>
      </c>
      <c r="R2333" s="16">
        <f t="shared" si="295"/>
        <v>1267028.6329144109</v>
      </c>
    </row>
    <row r="2334" spans="1:18" x14ac:dyDescent="0.3">
      <c r="A2334" t="s">
        <v>258</v>
      </c>
      <c r="B2334">
        <v>2001</v>
      </c>
      <c r="C2334" s="1">
        <v>70000</v>
      </c>
      <c r="D2334">
        <v>117000</v>
      </c>
      <c r="E2334" t="s">
        <v>10</v>
      </c>
      <c r="F2334" t="s">
        <v>25</v>
      </c>
      <c r="G2334" t="s">
        <v>12</v>
      </c>
      <c r="H2334" t="s">
        <v>126</v>
      </c>
      <c r="I2334">
        <f t="shared" si="288"/>
        <v>1245</v>
      </c>
      <c r="J2334">
        <f t="shared" si="289"/>
        <v>25</v>
      </c>
      <c r="K2334" t="str">
        <f t="shared" si="290"/>
        <v>budget</v>
      </c>
      <c r="L2334" s="1">
        <f t="shared" si="291"/>
        <v>476053.20883534139</v>
      </c>
      <c r="M2334" cm="1">
        <f t="array" ref="M2334">SUM(COUNTIF(E2334:E5910,{"Petrol","Diesel","CNG","LPG","Electric"}))</f>
        <v>1245</v>
      </c>
      <c r="N2334">
        <f t="shared" si="292"/>
        <v>1245</v>
      </c>
      <c r="O2334" cm="1">
        <f t="array" ref="O2334">SUM(COUNTIF(F2334:F5910,{"Individual","Dealer","Trustmark Dealer"}))</f>
        <v>1245</v>
      </c>
      <c r="P2334">
        <f t="shared" si="293"/>
        <v>841</v>
      </c>
      <c r="Q2334">
        <f t="shared" si="294"/>
        <v>0.60803212851405619</v>
      </c>
      <c r="R2334" s="16">
        <f t="shared" si="295"/>
        <v>1267174.0173492283</v>
      </c>
    </row>
    <row r="2335" spans="1:18" x14ac:dyDescent="0.3">
      <c r="A2335" t="s">
        <v>277</v>
      </c>
      <c r="B2335">
        <v>2004</v>
      </c>
      <c r="C2335" s="1">
        <v>100000</v>
      </c>
      <c r="D2335">
        <v>70000</v>
      </c>
      <c r="E2335" t="s">
        <v>10</v>
      </c>
      <c r="F2335" t="s">
        <v>25</v>
      </c>
      <c r="G2335" t="s">
        <v>12</v>
      </c>
      <c r="H2335" t="s">
        <v>121</v>
      </c>
      <c r="I2335">
        <f t="shared" si="288"/>
        <v>1244</v>
      </c>
      <c r="J2335">
        <f t="shared" si="289"/>
        <v>22</v>
      </c>
      <c r="K2335" t="str">
        <f t="shared" si="290"/>
        <v>budget</v>
      </c>
      <c r="L2335" s="1">
        <f t="shared" si="291"/>
        <v>476379.61816720257</v>
      </c>
      <c r="M2335" cm="1">
        <f t="array" ref="M2335">SUM(COUNTIF(E2335:E5911,{"Petrol","Diesel","CNG","LPG","Electric"}))</f>
        <v>1244</v>
      </c>
      <c r="N2335">
        <f t="shared" si="292"/>
        <v>1244</v>
      </c>
      <c r="O2335" cm="1">
        <f t="array" ref="O2335">SUM(COUNTIF(F2335:F5911,{"Individual","Dealer","Trustmark Dealer"}))</f>
        <v>1244</v>
      </c>
      <c r="P2335">
        <f t="shared" si="293"/>
        <v>840</v>
      </c>
      <c r="Q2335">
        <f t="shared" si="294"/>
        <v>0.60852090032154338</v>
      </c>
      <c r="R2335" s="16">
        <f t="shared" si="295"/>
        <v>1267653.8319578059</v>
      </c>
    </row>
    <row r="2336" spans="1:18" x14ac:dyDescent="0.3">
      <c r="A2336" t="s">
        <v>870</v>
      </c>
      <c r="B2336">
        <v>2012</v>
      </c>
      <c r="C2336" s="1">
        <v>730000</v>
      </c>
      <c r="D2336">
        <v>110000</v>
      </c>
      <c r="E2336" t="s">
        <v>14</v>
      </c>
      <c r="F2336" t="s">
        <v>25</v>
      </c>
      <c r="G2336" t="s">
        <v>12</v>
      </c>
      <c r="H2336" t="s">
        <v>126</v>
      </c>
      <c r="I2336">
        <f t="shared" si="288"/>
        <v>1243</v>
      </c>
      <c r="J2336">
        <f t="shared" si="289"/>
        <v>14</v>
      </c>
      <c r="K2336" t="str">
        <f t="shared" si="290"/>
        <v>medium</v>
      </c>
      <c r="L2336" s="1">
        <f t="shared" si="291"/>
        <v>476682.41753821401</v>
      </c>
      <c r="M2336" cm="1">
        <f t="array" ref="M2336">SUM(COUNTIF(E2336:E5912,{"Petrol","Diesel","CNG","LPG","Electric"}))</f>
        <v>1243</v>
      </c>
      <c r="N2336">
        <f t="shared" si="292"/>
        <v>1243</v>
      </c>
      <c r="O2336" cm="1">
        <f t="array" ref="O2336">SUM(COUNTIF(F2336:F5912,{"Individual","Dealer","Trustmark Dealer"}))</f>
        <v>1243</v>
      </c>
      <c r="P2336">
        <f t="shared" si="293"/>
        <v>839</v>
      </c>
      <c r="Q2336">
        <f t="shared" si="294"/>
        <v>0.60820595333869665</v>
      </c>
      <c r="R2336" s="16">
        <f t="shared" si="295"/>
        <v>1268082.5191530334</v>
      </c>
    </row>
    <row r="2337" spans="1:18" x14ac:dyDescent="0.3">
      <c r="A2337" t="s">
        <v>780</v>
      </c>
      <c r="B2337">
        <v>2016</v>
      </c>
      <c r="C2337" s="1">
        <v>525000</v>
      </c>
      <c r="D2337">
        <v>100000</v>
      </c>
      <c r="E2337" t="s">
        <v>14</v>
      </c>
      <c r="F2337" t="s">
        <v>25</v>
      </c>
      <c r="G2337" t="s">
        <v>12</v>
      </c>
      <c r="H2337" t="s">
        <v>126</v>
      </c>
      <c r="I2337">
        <f t="shared" si="288"/>
        <v>1242</v>
      </c>
      <c r="J2337">
        <f t="shared" si="289"/>
        <v>10</v>
      </c>
      <c r="K2337" t="str">
        <f t="shared" si="290"/>
        <v>medium</v>
      </c>
      <c r="L2337" s="1">
        <f t="shared" si="291"/>
        <v>476478.45813204511</v>
      </c>
      <c r="M2337" cm="1">
        <f t="array" ref="M2337">SUM(COUNTIF(E2337:E5913,{"Petrol","Diesel","CNG","LPG","Electric"}))</f>
        <v>1242</v>
      </c>
      <c r="N2337">
        <f t="shared" si="292"/>
        <v>1242</v>
      </c>
      <c r="O2337" cm="1">
        <f t="array" ref="O2337">SUM(COUNTIF(F2337:F5913,{"Individual","Dealer","Trustmark Dealer"}))</f>
        <v>1242</v>
      </c>
      <c r="P2337">
        <f t="shared" si="293"/>
        <v>838</v>
      </c>
      <c r="Q2337">
        <f t="shared" si="294"/>
        <v>0.60869565217391308</v>
      </c>
      <c r="R2337" s="16">
        <f t="shared" si="295"/>
        <v>1267882.8790942538</v>
      </c>
    </row>
    <row r="2338" spans="1:18" x14ac:dyDescent="0.3">
      <c r="A2338" t="s">
        <v>780</v>
      </c>
      <c r="B2338">
        <v>2016</v>
      </c>
      <c r="C2338" s="1">
        <v>525000</v>
      </c>
      <c r="D2338">
        <v>105000</v>
      </c>
      <c r="E2338" t="s">
        <v>14</v>
      </c>
      <c r="F2338" t="s">
        <v>25</v>
      </c>
      <c r="G2338" t="s">
        <v>12</v>
      </c>
      <c r="H2338" t="s">
        <v>126</v>
      </c>
      <c r="I2338">
        <f t="shared" si="288"/>
        <v>1241</v>
      </c>
      <c r="J2338">
        <f t="shared" si="289"/>
        <v>10</v>
      </c>
      <c r="K2338" t="str">
        <f t="shared" si="290"/>
        <v>medium</v>
      </c>
      <c r="L2338" s="1">
        <f t="shared" si="291"/>
        <v>476439.35938759067</v>
      </c>
      <c r="M2338" cm="1">
        <f t="array" ref="M2338">SUM(COUNTIF(E2338:E5914,{"Petrol","Diesel","CNG","LPG","Electric"}))</f>
        <v>1241</v>
      </c>
      <c r="N2338">
        <f t="shared" si="292"/>
        <v>1241</v>
      </c>
      <c r="O2338" cm="1">
        <f t="array" ref="O2338">SUM(COUNTIF(F2338:F5914,{"Individual","Dealer","Trustmark Dealer"}))</f>
        <v>1241</v>
      </c>
      <c r="P2338">
        <f t="shared" si="293"/>
        <v>838</v>
      </c>
      <c r="Q2338">
        <f t="shared" si="294"/>
        <v>0.60918614020950845</v>
      </c>
      <c r="R2338" s="16">
        <f t="shared" si="295"/>
        <v>1267999.4688961883</v>
      </c>
    </row>
    <row r="2339" spans="1:18" x14ac:dyDescent="0.3">
      <c r="A2339" t="s">
        <v>318</v>
      </c>
      <c r="B2339">
        <v>2009</v>
      </c>
      <c r="C2339" s="1">
        <v>550000</v>
      </c>
      <c r="D2339">
        <v>182000</v>
      </c>
      <c r="E2339" t="s">
        <v>14</v>
      </c>
      <c r="F2339" t="s">
        <v>25</v>
      </c>
      <c r="G2339" t="s">
        <v>12</v>
      </c>
      <c r="H2339" t="s">
        <v>154</v>
      </c>
      <c r="I2339">
        <f t="shared" si="288"/>
        <v>1240</v>
      </c>
      <c r="J2339">
        <f t="shared" si="289"/>
        <v>17</v>
      </c>
      <c r="K2339" t="str">
        <f t="shared" si="290"/>
        <v>medium</v>
      </c>
      <c r="L2339" s="1">
        <f t="shared" si="291"/>
        <v>476400.19758064515</v>
      </c>
      <c r="M2339" cm="1">
        <f t="array" ref="M2339">SUM(COUNTIF(E2339:E5915,{"Petrol","Diesel","CNG","LPG","Electric"}))</f>
        <v>1240</v>
      </c>
      <c r="N2339">
        <f t="shared" si="292"/>
        <v>1240</v>
      </c>
      <c r="O2339" cm="1">
        <f t="array" ref="O2339">SUM(COUNTIF(F2339:F5915,{"Individual","Dealer","Trustmark Dealer"}))</f>
        <v>1240</v>
      </c>
      <c r="P2339">
        <f t="shared" si="293"/>
        <v>838</v>
      </c>
      <c r="Q2339">
        <f t="shared" si="294"/>
        <v>0.60967741935483866</v>
      </c>
      <c r="R2339" s="16">
        <f t="shared" si="295"/>
        <v>1268116.4196572625</v>
      </c>
    </row>
    <row r="2340" spans="1:18" x14ac:dyDescent="0.3">
      <c r="A2340" t="s">
        <v>1296</v>
      </c>
      <c r="B2340">
        <v>2012</v>
      </c>
      <c r="C2340" s="1">
        <v>420000</v>
      </c>
      <c r="D2340">
        <v>95000</v>
      </c>
      <c r="E2340" t="s">
        <v>14</v>
      </c>
      <c r="F2340" t="s">
        <v>25</v>
      </c>
      <c r="G2340" t="s">
        <v>12</v>
      </c>
      <c r="H2340" t="s">
        <v>126</v>
      </c>
      <c r="I2340">
        <f t="shared" si="288"/>
        <v>1239</v>
      </c>
      <c r="J2340">
        <f t="shared" si="289"/>
        <v>14</v>
      </c>
      <c r="K2340" t="str">
        <f t="shared" si="290"/>
        <v>budget</v>
      </c>
      <c r="L2340" s="1">
        <f t="shared" si="291"/>
        <v>476340.7949959645</v>
      </c>
      <c r="M2340" cm="1">
        <f t="array" ref="M2340">SUM(COUNTIF(E2340:E5916,{"Petrol","Diesel","CNG","LPG","Electric"}))</f>
        <v>1239</v>
      </c>
      <c r="N2340">
        <f t="shared" si="292"/>
        <v>1239</v>
      </c>
      <c r="O2340" cm="1">
        <f t="array" ref="O2340">SUM(COUNTIF(F2340:F5916,{"Individual","Dealer","Trustmark Dealer"}))</f>
        <v>1239</v>
      </c>
      <c r="P2340">
        <f t="shared" si="293"/>
        <v>837</v>
      </c>
      <c r="Q2340">
        <f t="shared" si="294"/>
        <v>0.61016949152542377</v>
      </c>
      <c r="R2340" s="16">
        <f t="shared" si="295"/>
        <v>1268194.9733664328</v>
      </c>
    </row>
    <row r="2341" spans="1:18" x14ac:dyDescent="0.3">
      <c r="A2341" t="s">
        <v>570</v>
      </c>
      <c r="B2341">
        <v>2015</v>
      </c>
      <c r="C2341" s="1">
        <v>500000</v>
      </c>
      <c r="D2341">
        <v>70000</v>
      </c>
      <c r="E2341" t="s">
        <v>10</v>
      </c>
      <c r="F2341" t="s">
        <v>25</v>
      </c>
      <c r="G2341" t="s">
        <v>12</v>
      </c>
      <c r="H2341" t="s">
        <v>121</v>
      </c>
      <c r="I2341">
        <f t="shared" si="288"/>
        <v>1238</v>
      </c>
      <c r="J2341">
        <f t="shared" si="289"/>
        <v>11</v>
      </c>
      <c r="K2341" t="str">
        <f t="shared" si="290"/>
        <v>budget</v>
      </c>
      <c r="L2341" s="1">
        <f t="shared" si="291"/>
        <v>476386.30452342489</v>
      </c>
      <c r="M2341" cm="1">
        <f t="array" ref="M2341">SUM(COUNTIF(E2341:E5917,{"Petrol","Diesel","CNG","LPG","Electric"}))</f>
        <v>1238</v>
      </c>
      <c r="N2341">
        <f t="shared" si="292"/>
        <v>1238</v>
      </c>
      <c r="O2341" cm="1">
        <f t="array" ref="O2341">SUM(COUNTIF(F2341:F5917,{"Individual","Dealer","Trustmark Dealer"}))</f>
        <v>1238</v>
      </c>
      <c r="P2341">
        <f t="shared" si="293"/>
        <v>836</v>
      </c>
      <c r="Q2341">
        <f t="shared" si="294"/>
        <v>0.61066235864297258</v>
      </c>
      <c r="R2341" s="16">
        <f t="shared" si="295"/>
        <v>1268475.6343852589</v>
      </c>
    </row>
    <row r="2342" spans="1:18" x14ac:dyDescent="0.3">
      <c r="A2342" t="s">
        <v>122</v>
      </c>
      <c r="B2342">
        <v>2009</v>
      </c>
      <c r="C2342" s="1">
        <v>165000</v>
      </c>
      <c r="D2342">
        <v>76000</v>
      </c>
      <c r="E2342" t="s">
        <v>10</v>
      </c>
      <c r="F2342" t="s">
        <v>25</v>
      </c>
      <c r="G2342" t="s">
        <v>12</v>
      </c>
      <c r="H2342" t="s">
        <v>126</v>
      </c>
      <c r="I2342">
        <f t="shared" si="288"/>
        <v>1237</v>
      </c>
      <c r="J2342">
        <f t="shared" si="289"/>
        <v>17</v>
      </c>
      <c r="K2342" t="str">
        <f t="shared" si="290"/>
        <v>budget</v>
      </c>
      <c r="L2342" s="1">
        <f t="shared" si="291"/>
        <v>476367.21503637836</v>
      </c>
      <c r="M2342" cm="1">
        <f t="array" ref="M2342">SUM(COUNTIF(E2342:E5918,{"Petrol","Diesel","CNG","LPG","Electric"}))</f>
        <v>1237</v>
      </c>
      <c r="N2342">
        <f t="shared" si="292"/>
        <v>1237</v>
      </c>
      <c r="O2342" cm="1">
        <f t="array" ref="O2342">SUM(COUNTIF(F2342:F5918,{"Individual","Dealer","Trustmark Dealer"}))</f>
        <v>1237</v>
      </c>
      <c r="P2342">
        <f t="shared" si="293"/>
        <v>835</v>
      </c>
      <c r="Q2342">
        <f t="shared" si="294"/>
        <v>0.6103476151980598</v>
      </c>
      <c r="R2342" s="16">
        <f t="shared" si="295"/>
        <v>1268200.3663324979</v>
      </c>
    </row>
    <row r="2343" spans="1:18" x14ac:dyDescent="0.3">
      <c r="A2343" t="s">
        <v>123</v>
      </c>
      <c r="B2343">
        <v>2014</v>
      </c>
      <c r="C2343" s="1">
        <v>650000</v>
      </c>
      <c r="D2343">
        <v>70000</v>
      </c>
      <c r="E2343" t="s">
        <v>14</v>
      </c>
      <c r="F2343" t="s">
        <v>25</v>
      </c>
      <c r="G2343" t="s">
        <v>12</v>
      </c>
      <c r="H2343" t="s">
        <v>126</v>
      </c>
      <c r="I2343">
        <f t="shared" si="288"/>
        <v>1236</v>
      </c>
      <c r="J2343">
        <f t="shared" si="289"/>
        <v>12</v>
      </c>
      <c r="K2343" t="str">
        <f t="shared" si="290"/>
        <v>medium</v>
      </c>
      <c r="L2343" s="1">
        <f t="shared" si="291"/>
        <v>476619.13025889965</v>
      </c>
      <c r="M2343" cm="1">
        <f t="array" ref="M2343">SUM(COUNTIF(E2343:E5919,{"Petrol","Diesel","CNG","LPG","Electric"}))</f>
        <v>1236</v>
      </c>
      <c r="N2343">
        <f t="shared" si="292"/>
        <v>1236</v>
      </c>
      <c r="O2343" cm="1">
        <f t="array" ref="O2343">SUM(COUNTIF(F2343:F5919,{"Individual","Dealer","Trustmark Dealer"}))</f>
        <v>1236</v>
      </c>
      <c r="P2343">
        <f t="shared" si="293"/>
        <v>834</v>
      </c>
      <c r="Q2343">
        <f t="shared" si="294"/>
        <v>0.61084142394822005</v>
      </c>
      <c r="R2343" s="16">
        <f t="shared" si="295"/>
        <v>1268515.9983926248</v>
      </c>
    </row>
    <row r="2344" spans="1:18" x14ac:dyDescent="0.3">
      <c r="A2344" t="s">
        <v>290</v>
      </c>
      <c r="B2344">
        <v>2013</v>
      </c>
      <c r="C2344" s="1">
        <v>195000</v>
      </c>
      <c r="D2344">
        <v>46000</v>
      </c>
      <c r="E2344" t="s">
        <v>14</v>
      </c>
      <c r="F2344" t="s">
        <v>25</v>
      </c>
      <c r="G2344" t="s">
        <v>12</v>
      </c>
      <c r="H2344" t="s">
        <v>121</v>
      </c>
      <c r="I2344">
        <f t="shared" si="288"/>
        <v>1235</v>
      </c>
      <c r="J2344">
        <f t="shared" si="289"/>
        <v>13</v>
      </c>
      <c r="K2344" t="str">
        <f t="shared" si="290"/>
        <v>budget</v>
      </c>
      <c r="L2344" s="1">
        <f t="shared" si="291"/>
        <v>476478.74089068826</v>
      </c>
      <c r="M2344" cm="1">
        <f t="array" ref="M2344">SUM(COUNTIF(E2344:E5920,{"Petrol","Diesel","CNG","LPG","Electric"}))</f>
        <v>1235</v>
      </c>
      <c r="N2344">
        <f t="shared" si="292"/>
        <v>1235</v>
      </c>
      <c r="O2344" cm="1">
        <f t="array" ref="O2344">SUM(COUNTIF(F2344:F5920,{"Individual","Dealer","Trustmark Dealer"}))</f>
        <v>1235</v>
      </c>
      <c r="P2344">
        <f t="shared" si="293"/>
        <v>833</v>
      </c>
      <c r="Q2344">
        <f t="shared" si="294"/>
        <v>0.61133603238866396</v>
      </c>
      <c r="R2344" s="16">
        <f t="shared" si="295"/>
        <v>1268439.8340958017</v>
      </c>
    </row>
    <row r="2345" spans="1:18" x14ac:dyDescent="0.3">
      <c r="A2345" t="s">
        <v>225</v>
      </c>
      <c r="B2345">
        <v>1999</v>
      </c>
      <c r="C2345" s="1">
        <v>75000</v>
      </c>
      <c r="D2345">
        <v>70000</v>
      </c>
      <c r="E2345" t="s">
        <v>10</v>
      </c>
      <c r="F2345" t="s">
        <v>25</v>
      </c>
      <c r="G2345" t="s">
        <v>12</v>
      </c>
      <c r="H2345" t="s">
        <v>121</v>
      </c>
      <c r="I2345">
        <f t="shared" si="288"/>
        <v>1234</v>
      </c>
      <c r="J2345">
        <f t="shared" si="289"/>
        <v>27</v>
      </c>
      <c r="K2345" t="str">
        <f t="shared" si="290"/>
        <v>budget</v>
      </c>
      <c r="L2345" s="1">
        <f t="shared" si="291"/>
        <v>476706.84359805513</v>
      </c>
      <c r="M2345" cm="1">
        <f t="array" ref="M2345">SUM(COUNTIF(E2345:E5921,{"Petrol","Diesel","CNG","LPG","Electric"}))</f>
        <v>1234</v>
      </c>
      <c r="N2345">
        <f t="shared" si="292"/>
        <v>1234</v>
      </c>
      <c r="O2345" cm="1">
        <f t="array" ref="O2345">SUM(COUNTIF(F2345:F5921,{"Individual","Dealer","Trustmark Dealer"}))</f>
        <v>1234</v>
      </c>
      <c r="P2345">
        <f t="shared" si="293"/>
        <v>832</v>
      </c>
      <c r="Q2345">
        <f t="shared" si="294"/>
        <v>0.61102106969205838</v>
      </c>
      <c r="R2345" s="16">
        <f t="shared" si="295"/>
        <v>1269072.1552684591</v>
      </c>
    </row>
    <row r="2346" spans="1:18" x14ac:dyDescent="0.3">
      <c r="A2346" t="s">
        <v>984</v>
      </c>
      <c r="B2346">
        <v>2006</v>
      </c>
      <c r="C2346" s="1">
        <v>90000</v>
      </c>
      <c r="D2346">
        <v>90000</v>
      </c>
      <c r="E2346" t="s">
        <v>10</v>
      </c>
      <c r="F2346" t="s">
        <v>25</v>
      </c>
      <c r="G2346" t="s">
        <v>12</v>
      </c>
      <c r="H2346" t="s">
        <v>121</v>
      </c>
      <c r="I2346">
        <f t="shared" si="288"/>
        <v>1233</v>
      </c>
      <c r="J2346">
        <f t="shared" si="289"/>
        <v>20</v>
      </c>
      <c r="K2346" t="str">
        <f t="shared" si="290"/>
        <v>budget</v>
      </c>
      <c r="L2346" s="1">
        <f t="shared" si="291"/>
        <v>477032.6399026764</v>
      </c>
      <c r="M2346" cm="1">
        <f t="array" ref="M2346">SUM(COUNTIF(E2346:E5922,{"Petrol","Diesel","CNG","LPG","Electric"}))</f>
        <v>1233</v>
      </c>
      <c r="N2346">
        <f t="shared" si="292"/>
        <v>1233</v>
      </c>
      <c r="O2346" cm="1">
        <f t="array" ref="O2346">SUM(COUNTIF(F2346:F5922,{"Individual","Dealer","Trustmark Dealer"}))</f>
        <v>1233</v>
      </c>
      <c r="P2346">
        <f t="shared" si="293"/>
        <v>831</v>
      </c>
      <c r="Q2346">
        <f t="shared" si="294"/>
        <v>0.61070559610705599</v>
      </c>
      <c r="R2346" s="16">
        <f t="shared" si="295"/>
        <v>1269548.1966456128</v>
      </c>
    </row>
    <row r="2347" spans="1:18" x14ac:dyDescent="0.3">
      <c r="A2347" t="s">
        <v>397</v>
      </c>
      <c r="B2347">
        <v>2016</v>
      </c>
      <c r="C2347" s="1">
        <v>515000</v>
      </c>
      <c r="D2347">
        <v>50000</v>
      </c>
      <c r="E2347" t="s">
        <v>14</v>
      </c>
      <c r="F2347" t="s">
        <v>25</v>
      </c>
      <c r="G2347" t="s">
        <v>12</v>
      </c>
      <c r="H2347" t="s">
        <v>121</v>
      </c>
      <c r="I2347">
        <f t="shared" si="288"/>
        <v>1232</v>
      </c>
      <c r="J2347">
        <f t="shared" si="289"/>
        <v>10</v>
      </c>
      <c r="K2347" t="str">
        <f t="shared" si="290"/>
        <v>medium</v>
      </c>
      <c r="L2347" s="1">
        <f t="shared" si="291"/>
        <v>477346.78977272729</v>
      </c>
      <c r="M2347" cm="1">
        <f t="array" ref="M2347">SUM(COUNTIF(E2347:E5923,{"Petrol","Diesel","CNG","LPG","Electric"}))</f>
        <v>1232</v>
      </c>
      <c r="N2347">
        <f t="shared" si="292"/>
        <v>1232</v>
      </c>
      <c r="O2347" cm="1">
        <f t="array" ref="O2347">SUM(COUNTIF(F2347:F5923,{"Individual","Dealer","Trustmark Dealer"}))</f>
        <v>1232</v>
      </c>
      <c r="P2347">
        <f t="shared" si="293"/>
        <v>830</v>
      </c>
      <c r="Q2347">
        <f t="shared" si="294"/>
        <v>0.61038961038961037</v>
      </c>
      <c r="R2347" s="16">
        <f t="shared" si="295"/>
        <v>1269999.3303680755</v>
      </c>
    </row>
    <row r="2348" spans="1:18" x14ac:dyDescent="0.3">
      <c r="A2348" t="s">
        <v>735</v>
      </c>
      <c r="B2348">
        <v>2017</v>
      </c>
      <c r="C2348" s="1">
        <v>700000</v>
      </c>
      <c r="D2348">
        <v>24585</v>
      </c>
      <c r="E2348" t="s">
        <v>14</v>
      </c>
      <c r="F2348" t="s">
        <v>11</v>
      </c>
      <c r="G2348" t="s">
        <v>12</v>
      </c>
      <c r="H2348" t="s">
        <v>1016</v>
      </c>
      <c r="I2348">
        <f t="shared" si="288"/>
        <v>1231</v>
      </c>
      <c r="J2348">
        <f t="shared" si="289"/>
        <v>9</v>
      </c>
      <c r="K2348" t="str">
        <f t="shared" si="290"/>
        <v>medium</v>
      </c>
      <c r="L2348" s="1">
        <f t="shared" si="291"/>
        <v>477316.2022745735</v>
      </c>
      <c r="M2348" cm="1">
        <f t="array" ref="M2348">SUM(COUNTIF(E2348:E5924,{"Petrol","Diesel","CNG","LPG","Electric"}))</f>
        <v>1231</v>
      </c>
      <c r="N2348">
        <f t="shared" si="292"/>
        <v>1231</v>
      </c>
      <c r="O2348" cm="1">
        <f t="array" ref="O2348">SUM(COUNTIF(F2348:F5924,{"Individual","Dealer","Trustmark Dealer"}))</f>
        <v>1231</v>
      </c>
      <c r="P2348">
        <f t="shared" si="293"/>
        <v>830</v>
      </c>
      <c r="Q2348">
        <f t="shared" si="294"/>
        <v>0.61007311129163277</v>
      </c>
      <c r="R2348" s="16">
        <f t="shared" si="295"/>
        <v>1270134.40449291</v>
      </c>
    </row>
    <row r="2349" spans="1:18" x14ac:dyDescent="0.3">
      <c r="A2349" t="s">
        <v>225</v>
      </c>
      <c r="B2349">
        <v>2001</v>
      </c>
      <c r="C2349" s="1">
        <v>62000</v>
      </c>
      <c r="D2349">
        <v>70000</v>
      </c>
      <c r="E2349" t="s">
        <v>10</v>
      </c>
      <c r="F2349" t="s">
        <v>25</v>
      </c>
      <c r="G2349" t="s">
        <v>12</v>
      </c>
      <c r="H2349" t="s">
        <v>121</v>
      </c>
      <c r="I2349">
        <f t="shared" si="288"/>
        <v>1230</v>
      </c>
      <c r="J2349">
        <f t="shared" si="289"/>
        <v>25</v>
      </c>
      <c r="K2349" t="str">
        <f t="shared" si="290"/>
        <v>budget</v>
      </c>
      <c r="L2349" s="1">
        <f t="shared" si="291"/>
        <v>477135.15853658534</v>
      </c>
      <c r="M2349" cm="1">
        <f t="array" ref="M2349">SUM(COUNTIF(E2349:E5925,{"Petrol","Diesel","CNG","LPG","Electric"}))</f>
        <v>1230</v>
      </c>
      <c r="N2349">
        <f t="shared" si="292"/>
        <v>1230</v>
      </c>
      <c r="O2349" cm="1">
        <f t="array" ref="O2349">SUM(COUNTIF(F2349:F5925,{"Individual","Dealer","Trustmark Dealer"}))</f>
        <v>1230</v>
      </c>
      <c r="P2349">
        <f t="shared" si="293"/>
        <v>830</v>
      </c>
      <c r="Q2349">
        <f t="shared" si="294"/>
        <v>0.61056910569105693</v>
      </c>
      <c r="R2349" s="16">
        <f t="shared" si="295"/>
        <v>1269980.838224384</v>
      </c>
    </row>
    <row r="2350" spans="1:18" x14ac:dyDescent="0.3">
      <c r="A2350" t="s">
        <v>501</v>
      </c>
      <c r="B2350">
        <v>2011</v>
      </c>
      <c r="C2350" s="1">
        <v>220000</v>
      </c>
      <c r="D2350">
        <v>110000</v>
      </c>
      <c r="E2350" t="s">
        <v>14</v>
      </c>
      <c r="F2350" t="s">
        <v>25</v>
      </c>
      <c r="G2350" t="s">
        <v>12</v>
      </c>
      <c r="H2350" t="s">
        <v>154</v>
      </c>
      <c r="I2350">
        <f t="shared" si="288"/>
        <v>1229</v>
      </c>
      <c r="J2350">
        <f t="shared" si="289"/>
        <v>15</v>
      </c>
      <c r="K2350" t="str">
        <f t="shared" si="290"/>
        <v>budget</v>
      </c>
      <c r="L2350" s="1">
        <f t="shared" si="291"/>
        <v>477472.94141578517</v>
      </c>
      <c r="M2350" cm="1">
        <f t="array" ref="M2350">SUM(COUNTIF(E2350:E5926,{"Petrol","Diesel","CNG","LPG","Electric"}))</f>
        <v>1229</v>
      </c>
      <c r="N2350">
        <f t="shared" si="292"/>
        <v>1229</v>
      </c>
      <c r="O2350" cm="1">
        <f t="array" ref="O2350">SUM(COUNTIF(F2350:F5926,{"Individual","Dealer","Trustmark Dealer"}))</f>
        <v>1229</v>
      </c>
      <c r="P2350">
        <f t="shared" si="293"/>
        <v>829</v>
      </c>
      <c r="Q2350">
        <f t="shared" si="294"/>
        <v>0.61025223759153779</v>
      </c>
      <c r="R2350" s="16">
        <f t="shared" si="295"/>
        <v>1270483.308123481</v>
      </c>
    </row>
    <row r="2351" spans="1:18" x14ac:dyDescent="0.3">
      <c r="A2351" t="s">
        <v>1297</v>
      </c>
      <c r="B2351">
        <v>2019</v>
      </c>
      <c r="C2351" s="1">
        <v>520000</v>
      </c>
      <c r="D2351">
        <v>10000</v>
      </c>
      <c r="E2351" t="s">
        <v>22</v>
      </c>
      <c r="F2351" t="s">
        <v>25</v>
      </c>
      <c r="G2351" t="s">
        <v>12</v>
      </c>
      <c r="H2351" t="s">
        <v>121</v>
      </c>
      <c r="I2351">
        <f t="shared" si="288"/>
        <v>1228</v>
      </c>
      <c r="J2351">
        <f t="shared" si="289"/>
        <v>7</v>
      </c>
      <c r="K2351" t="str">
        <f t="shared" si="290"/>
        <v>medium</v>
      </c>
      <c r="L2351" s="1">
        <f t="shared" si="291"/>
        <v>477682.60993485345</v>
      </c>
      <c r="M2351" cm="1">
        <f t="array" ref="M2351">SUM(COUNTIF(E2351:E5927,{"Petrol","Diesel","CNG","LPG","Electric"}))</f>
        <v>1228</v>
      </c>
      <c r="N2351">
        <f t="shared" si="292"/>
        <v>1228</v>
      </c>
      <c r="O2351" cm="1">
        <f t="array" ref="O2351">SUM(COUNTIF(F2351:F5927,{"Individual","Dealer","Trustmark Dealer"}))</f>
        <v>1228</v>
      </c>
      <c r="P2351">
        <f t="shared" si="293"/>
        <v>828</v>
      </c>
      <c r="Q2351">
        <f t="shared" si="294"/>
        <v>0.61074918566775249</v>
      </c>
      <c r="R2351" s="16">
        <f t="shared" si="295"/>
        <v>1271080.4349182774</v>
      </c>
    </row>
    <row r="2352" spans="1:18" x14ac:dyDescent="0.3">
      <c r="A2352" t="s">
        <v>1298</v>
      </c>
      <c r="B2352">
        <v>2010</v>
      </c>
      <c r="C2352" s="1">
        <v>170000</v>
      </c>
      <c r="D2352">
        <v>100000</v>
      </c>
      <c r="E2352" t="s">
        <v>10</v>
      </c>
      <c r="F2352" t="s">
        <v>25</v>
      </c>
      <c r="G2352" t="s">
        <v>12</v>
      </c>
      <c r="H2352" t="s">
        <v>121</v>
      </c>
      <c r="I2352">
        <f t="shared" si="288"/>
        <v>1227</v>
      </c>
      <c r="J2352">
        <f t="shared" si="289"/>
        <v>16</v>
      </c>
      <c r="K2352" t="str">
        <f t="shared" si="290"/>
        <v>budget</v>
      </c>
      <c r="L2352" s="1">
        <f t="shared" si="291"/>
        <v>477648.12143439281</v>
      </c>
      <c r="M2352" cm="1">
        <f t="array" ref="M2352">SUM(COUNTIF(E2352:E5928,{"Petrol","Diesel","CNG","LPG","Electric"}))</f>
        <v>1227</v>
      </c>
      <c r="N2352">
        <f t="shared" si="292"/>
        <v>1227</v>
      </c>
      <c r="O2352" cm="1">
        <f t="array" ref="O2352">SUM(COUNTIF(F2352:F5928,{"Individual","Dealer","Trustmark Dealer"}))</f>
        <v>1227</v>
      </c>
      <c r="P2352">
        <f t="shared" si="293"/>
        <v>828</v>
      </c>
      <c r="Q2352">
        <f t="shared" si="294"/>
        <v>0.61043194784026078</v>
      </c>
      <c r="R2352" s="16">
        <f t="shared" si="295"/>
        <v>1260165.2273159381</v>
      </c>
    </row>
    <row r="2353" spans="1:18" x14ac:dyDescent="0.3">
      <c r="A2353" t="s">
        <v>285</v>
      </c>
      <c r="B2353">
        <v>2011</v>
      </c>
      <c r="C2353" s="1">
        <v>190000</v>
      </c>
      <c r="D2353">
        <v>110000</v>
      </c>
      <c r="E2353" t="s">
        <v>14</v>
      </c>
      <c r="F2353" t="s">
        <v>25</v>
      </c>
      <c r="G2353" t="s">
        <v>12</v>
      </c>
      <c r="H2353" t="s">
        <v>126</v>
      </c>
      <c r="I2353">
        <f t="shared" si="288"/>
        <v>1226</v>
      </c>
      <c r="J2353">
        <f t="shared" si="289"/>
        <v>15</v>
      </c>
      <c r="K2353" t="str">
        <f t="shared" si="290"/>
        <v>budget</v>
      </c>
      <c r="L2353" s="1">
        <f t="shared" si="291"/>
        <v>477899.05791190866</v>
      </c>
      <c r="M2353" cm="1">
        <f t="array" ref="M2353">SUM(COUNTIF(E2353:E5929,{"Petrol","Diesel","CNG","LPG","Electric"}))</f>
        <v>1226</v>
      </c>
      <c r="N2353">
        <f t="shared" si="292"/>
        <v>1226</v>
      </c>
      <c r="O2353" cm="1">
        <f t="array" ref="O2353">SUM(COUNTIF(F2353:F5929,{"Individual","Dealer","Trustmark Dealer"}))</f>
        <v>1226</v>
      </c>
      <c r="P2353">
        <f t="shared" si="293"/>
        <v>827</v>
      </c>
      <c r="Q2353">
        <f t="shared" si="294"/>
        <v>0.61011419249592169</v>
      </c>
      <c r="R2353" s="16">
        <f t="shared" si="295"/>
        <v>1260477.3145456368</v>
      </c>
    </row>
    <row r="2354" spans="1:18" x14ac:dyDescent="0.3">
      <c r="A2354" t="s">
        <v>285</v>
      </c>
      <c r="B2354">
        <v>2011</v>
      </c>
      <c r="C2354" s="1">
        <v>150000</v>
      </c>
      <c r="D2354">
        <v>100000</v>
      </c>
      <c r="E2354" t="s">
        <v>14</v>
      </c>
      <c r="F2354" t="s">
        <v>25</v>
      </c>
      <c r="G2354" t="s">
        <v>12</v>
      </c>
      <c r="H2354" t="s">
        <v>126</v>
      </c>
      <c r="I2354">
        <f t="shared" si="288"/>
        <v>1225</v>
      </c>
      <c r="J2354">
        <f t="shared" si="289"/>
        <v>15</v>
      </c>
      <c r="K2354" t="str">
        <f t="shared" si="290"/>
        <v>budget</v>
      </c>
      <c r="L2354" s="1">
        <f t="shared" si="291"/>
        <v>478134.07755102043</v>
      </c>
      <c r="M2354" cm="1">
        <f t="array" ref="M2354">SUM(COUNTIF(E2354:E5930,{"Petrol","Diesel","CNG","LPG","Electric"}))</f>
        <v>1225</v>
      </c>
      <c r="N2354">
        <f t="shared" si="292"/>
        <v>1225</v>
      </c>
      <c r="O2354" cm="1">
        <f t="array" ref="O2354">SUM(COUNTIF(F2354:F5930,{"Individual","Dealer","Trustmark Dealer"}))</f>
        <v>1225</v>
      </c>
      <c r="P2354">
        <f t="shared" si="293"/>
        <v>826</v>
      </c>
      <c r="Q2354">
        <f t="shared" si="294"/>
        <v>0.61061224489795918</v>
      </c>
      <c r="R2354" s="16">
        <f t="shared" si="295"/>
        <v>1261123.335154837</v>
      </c>
    </row>
    <row r="2355" spans="1:18" x14ac:dyDescent="0.3">
      <c r="A2355" t="s">
        <v>1299</v>
      </c>
      <c r="B2355">
        <v>2009</v>
      </c>
      <c r="C2355" s="1">
        <v>125000</v>
      </c>
      <c r="D2355">
        <v>65000</v>
      </c>
      <c r="E2355" t="s">
        <v>10</v>
      </c>
      <c r="F2355" t="s">
        <v>25</v>
      </c>
      <c r="G2355" t="s">
        <v>12</v>
      </c>
      <c r="H2355" t="s">
        <v>121</v>
      </c>
      <c r="I2355">
        <f t="shared" si="288"/>
        <v>1224</v>
      </c>
      <c r="J2355">
        <f t="shared" si="289"/>
        <v>17</v>
      </c>
      <c r="K2355" t="str">
        <f t="shared" si="290"/>
        <v>budget</v>
      </c>
      <c r="L2355" s="1">
        <f t="shared" si="291"/>
        <v>478402.16094771243</v>
      </c>
      <c r="M2355" cm="1">
        <f t="array" ref="M2355">SUM(COUNTIF(E2355:E5931,{"Petrol","Diesel","CNG","LPG","Electric"}))</f>
        <v>1224</v>
      </c>
      <c r="N2355">
        <f t="shared" si="292"/>
        <v>1224</v>
      </c>
      <c r="O2355" cm="1">
        <f t="array" ref="O2355">SUM(COUNTIF(F2355:F5931,{"Individual","Dealer","Trustmark Dealer"}))</f>
        <v>1224</v>
      </c>
      <c r="P2355">
        <f t="shared" si="293"/>
        <v>825</v>
      </c>
      <c r="Q2355">
        <f t="shared" si="294"/>
        <v>0.61111111111111116</v>
      </c>
      <c r="R2355" s="16">
        <f t="shared" si="295"/>
        <v>1261834.1784347098</v>
      </c>
    </row>
    <row r="2356" spans="1:18" x14ac:dyDescent="0.3">
      <c r="A2356" t="s">
        <v>499</v>
      </c>
      <c r="B2356">
        <v>2015</v>
      </c>
      <c r="C2356" s="1">
        <v>290000</v>
      </c>
      <c r="D2356">
        <v>40000</v>
      </c>
      <c r="E2356" t="s">
        <v>14</v>
      </c>
      <c r="F2356" t="s">
        <v>25</v>
      </c>
      <c r="G2356" t="s">
        <v>12</v>
      </c>
      <c r="H2356" t="s">
        <v>154</v>
      </c>
      <c r="I2356">
        <f t="shared" si="288"/>
        <v>1223</v>
      </c>
      <c r="J2356">
        <f t="shared" si="289"/>
        <v>11</v>
      </c>
      <c r="K2356" t="str">
        <f t="shared" si="290"/>
        <v>budget</v>
      </c>
      <c r="L2356" s="1">
        <f t="shared" si="291"/>
        <v>478691.12428454618</v>
      </c>
      <c r="M2356" cm="1">
        <f t="array" ref="M2356">SUM(COUNTIF(E2356:E5932,{"Petrol","Diesel","CNG","LPG","Electric"}))</f>
        <v>1223</v>
      </c>
      <c r="N2356">
        <f t="shared" si="292"/>
        <v>1223</v>
      </c>
      <c r="O2356" cm="1">
        <f t="array" ref="O2356">SUM(COUNTIF(F2356:F5932,{"Individual","Dealer","Trustmark Dealer"}))</f>
        <v>1223</v>
      </c>
      <c r="P2356">
        <f t="shared" si="293"/>
        <v>824</v>
      </c>
      <c r="Q2356">
        <f t="shared" si="294"/>
        <v>0.61079313164349958</v>
      </c>
      <c r="R2356" s="16">
        <f t="shared" si="295"/>
        <v>1262227.5921785964</v>
      </c>
    </row>
    <row r="2357" spans="1:18" x14ac:dyDescent="0.3">
      <c r="A2357" t="s">
        <v>1300</v>
      </c>
      <c r="B2357">
        <v>2019</v>
      </c>
      <c r="C2357" s="1">
        <v>490000</v>
      </c>
      <c r="D2357">
        <v>13900</v>
      </c>
      <c r="E2357" t="s">
        <v>10</v>
      </c>
      <c r="F2357" t="s">
        <v>25</v>
      </c>
      <c r="G2357" t="s">
        <v>12</v>
      </c>
      <c r="H2357" t="s">
        <v>121</v>
      </c>
      <c r="I2357">
        <f t="shared" si="288"/>
        <v>1222</v>
      </c>
      <c r="J2357">
        <f t="shared" si="289"/>
        <v>7</v>
      </c>
      <c r="K2357" t="str">
        <f t="shared" si="290"/>
        <v>budget</v>
      </c>
      <c r="L2357" s="1">
        <f t="shared" si="291"/>
        <v>478845.53600654664</v>
      </c>
      <c r="M2357" cm="1">
        <f t="array" ref="M2357">SUM(COUNTIF(E2357:E5933,{"Petrol","Diesel","CNG","LPG","Electric"}))</f>
        <v>1222</v>
      </c>
      <c r="N2357">
        <f t="shared" si="292"/>
        <v>1222</v>
      </c>
      <c r="O2357" cm="1">
        <f t="array" ref="O2357">SUM(COUNTIF(F2357:F5933,{"Individual","Dealer","Trustmark Dealer"}))</f>
        <v>1222</v>
      </c>
      <c r="P2357">
        <f t="shared" si="293"/>
        <v>823</v>
      </c>
      <c r="Q2357">
        <f t="shared" si="294"/>
        <v>0.61129296235679209</v>
      </c>
      <c r="R2357" s="16">
        <f t="shared" si="295"/>
        <v>1262720.5450285317</v>
      </c>
    </row>
    <row r="2358" spans="1:18" x14ac:dyDescent="0.3">
      <c r="A2358" t="s">
        <v>1249</v>
      </c>
      <c r="B2358">
        <v>2017</v>
      </c>
      <c r="C2358" s="1">
        <v>434999</v>
      </c>
      <c r="D2358">
        <v>17563</v>
      </c>
      <c r="E2358" t="s">
        <v>10</v>
      </c>
      <c r="F2358" t="s">
        <v>25</v>
      </c>
      <c r="G2358" t="s">
        <v>12</v>
      </c>
      <c r="H2358" t="s">
        <v>121</v>
      </c>
      <c r="I2358">
        <f t="shared" si="288"/>
        <v>1221</v>
      </c>
      <c r="J2358">
        <f t="shared" si="289"/>
        <v>9</v>
      </c>
      <c r="K2358" t="str">
        <f t="shared" si="290"/>
        <v>budget</v>
      </c>
      <c r="L2358" s="1">
        <f t="shared" si="291"/>
        <v>478836.40049140051</v>
      </c>
      <c r="M2358" cm="1">
        <f t="array" ref="M2358">SUM(COUNTIF(E2358:E5934,{"Petrol","Diesel","CNG","LPG","Electric"}))</f>
        <v>1221</v>
      </c>
      <c r="N2358">
        <f t="shared" si="292"/>
        <v>1221</v>
      </c>
      <c r="O2358" cm="1">
        <f t="array" ref="O2358">SUM(COUNTIF(F2358:F5934,{"Individual","Dealer","Trustmark Dealer"}))</f>
        <v>1221</v>
      </c>
      <c r="P2358">
        <f t="shared" si="293"/>
        <v>823</v>
      </c>
      <c r="Q2358">
        <f t="shared" si="294"/>
        <v>0.61097461097461092</v>
      </c>
      <c r="R2358" s="16">
        <f t="shared" si="295"/>
        <v>1262463.5781072178</v>
      </c>
    </row>
    <row r="2359" spans="1:18" x14ac:dyDescent="0.3">
      <c r="A2359" t="s">
        <v>647</v>
      </c>
      <c r="B2359">
        <v>2016</v>
      </c>
      <c r="C2359" s="1">
        <v>380000</v>
      </c>
      <c r="D2359">
        <v>15000</v>
      </c>
      <c r="E2359" t="s">
        <v>10</v>
      </c>
      <c r="F2359" t="s">
        <v>25</v>
      </c>
      <c r="G2359" t="s">
        <v>12</v>
      </c>
      <c r="H2359" t="s">
        <v>121</v>
      </c>
      <c r="I2359">
        <f t="shared" si="288"/>
        <v>1220</v>
      </c>
      <c r="J2359">
        <f t="shared" si="289"/>
        <v>10</v>
      </c>
      <c r="K2359" t="str">
        <f t="shared" si="290"/>
        <v>budget</v>
      </c>
      <c r="L2359" s="1">
        <f t="shared" si="291"/>
        <v>478872.33278688526</v>
      </c>
      <c r="M2359" cm="1">
        <f t="array" ref="M2359">SUM(COUNTIF(E2359:E5935,{"Petrol","Diesel","CNG","LPG","Electric"}))</f>
        <v>1220</v>
      </c>
      <c r="N2359">
        <f t="shared" si="292"/>
        <v>1220</v>
      </c>
      <c r="O2359" cm="1">
        <f t="array" ref="O2359">SUM(COUNTIF(F2359:F5935,{"Individual","Dealer","Trustmark Dealer"}))</f>
        <v>1220</v>
      </c>
      <c r="P2359">
        <f t="shared" si="293"/>
        <v>823</v>
      </c>
      <c r="Q2359">
        <f t="shared" si="294"/>
        <v>0.61065573770491799</v>
      </c>
      <c r="R2359" s="16">
        <f t="shared" si="295"/>
        <v>1262304.0835761675</v>
      </c>
    </row>
    <row r="2360" spans="1:18" x14ac:dyDescent="0.3">
      <c r="A2360" t="s">
        <v>466</v>
      </c>
      <c r="B2360">
        <v>2012</v>
      </c>
      <c r="C2360" s="1">
        <v>200000</v>
      </c>
      <c r="D2360">
        <v>82000</v>
      </c>
      <c r="E2360" t="s">
        <v>14</v>
      </c>
      <c r="F2360" t="s">
        <v>25</v>
      </c>
      <c r="G2360" t="s">
        <v>12</v>
      </c>
      <c r="H2360" t="s">
        <v>126</v>
      </c>
      <c r="I2360">
        <f t="shared" si="288"/>
        <v>1219</v>
      </c>
      <c r="J2360">
        <f t="shared" si="289"/>
        <v>14</v>
      </c>
      <c r="K2360" t="str">
        <f t="shared" si="290"/>
        <v>budget</v>
      </c>
      <c r="L2360" s="1">
        <f t="shared" si="291"/>
        <v>478953.44216570962</v>
      </c>
      <c r="M2360" cm="1">
        <f t="array" ref="M2360">SUM(COUNTIF(E2360:E5936,{"Petrol","Diesel","CNG","LPG","Electric"}))</f>
        <v>1219</v>
      </c>
      <c r="N2360">
        <f t="shared" si="292"/>
        <v>1219</v>
      </c>
      <c r="O2360" cm="1">
        <f t="array" ref="O2360">SUM(COUNTIF(F2360:F5936,{"Individual","Dealer","Trustmark Dealer"}))</f>
        <v>1219</v>
      </c>
      <c r="P2360">
        <f t="shared" si="293"/>
        <v>823</v>
      </c>
      <c r="Q2360">
        <f t="shared" si="294"/>
        <v>0.61033634126333058</v>
      </c>
      <c r="R2360" s="16">
        <f t="shared" si="295"/>
        <v>1262242.5818962601</v>
      </c>
    </row>
    <row r="2361" spans="1:18" x14ac:dyDescent="0.3">
      <c r="A2361" t="s">
        <v>1301</v>
      </c>
      <c r="B2361">
        <v>2016</v>
      </c>
      <c r="C2361" s="1">
        <v>495000</v>
      </c>
      <c r="D2361">
        <v>40000</v>
      </c>
      <c r="E2361" t="s">
        <v>14</v>
      </c>
      <c r="F2361" t="s">
        <v>25</v>
      </c>
      <c r="G2361" t="s">
        <v>12</v>
      </c>
      <c r="H2361" t="s">
        <v>121</v>
      </c>
      <c r="I2361">
        <f t="shared" si="288"/>
        <v>1218</v>
      </c>
      <c r="J2361">
        <f t="shared" si="289"/>
        <v>10</v>
      </c>
      <c r="K2361" t="str">
        <f t="shared" si="290"/>
        <v>budget</v>
      </c>
      <c r="L2361" s="1">
        <f t="shared" si="291"/>
        <v>479182.46798029559</v>
      </c>
      <c r="M2361" cm="1">
        <f t="array" ref="M2361">SUM(COUNTIF(E2361:E5937,{"Petrol","Diesel","CNG","LPG","Electric"}))</f>
        <v>1218</v>
      </c>
      <c r="N2361">
        <f t="shared" si="292"/>
        <v>1218</v>
      </c>
      <c r="O2361" cm="1">
        <f t="array" ref="O2361">SUM(COUNTIF(F2361:F5937,{"Individual","Dealer","Trustmark Dealer"}))</f>
        <v>1218</v>
      </c>
      <c r="P2361">
        <f t="shared" si="293"/>
        <v>822</v>
      </c>
      <c r="Q2361">
        <f t="shared" si="294"/>
        <v>0.61083743842364535</v>
      </c>
      <c r="R2361" s="16">
        <f t="shared" si="295"/>
        <v>1262878.8196370616</v>
      </c>
    </row>
    <row r="2362" spans="1:18" x14ac:dyDescent="0.3">
      <c r="A2362" t="s">
        <v>957</v>
      </c>
      <c r="B2362">
        <v>2014</v>
      </c>
      <c r="C2362" s="1">
        <v>894999</v>
      </c>
      <c r="D2362">
        <v>173000</v>
      </c>
      <c r="E2362" t="s">
        <v>14</v>
      </c>
      <c r="F2362" t="s">
        <v>25</v>
      </c>
      <c r="G2362" t="s">
        <v>12</v>
      </c>
      <c r="H2362" t="s">
        <v>154</v>
      </c>
      <c r="I2362">
        <f t="shared" si="288"/>
        <v>1217</v>
      </c>
      <c r="J2362">
        <f t="shared" si="289"/>
        <v>12</v>
      </c>
      <c r="K2362" t="str">
        <f t="shared" si="290"/>
        <v>medium</v>
      </c>
      <c r="L2362" s="1">
        <f t="shared" si="291"/>
        <v>479169.47082990961</v>
      </c>
      <c r="M2362" cm="1">
        <f t="array" ref="M2362">SUM(COUNTIF(E2362:E5938,{"Petrol","Diesel","CNG","LPG","Electric"}))</f>
        <v>1217</v>
      </c>
      <c r="N2362">
        <f t="shared" si="292"/>
        <v>1217</v>
      </c>
      <c r="O2362" cm="1">
        <f t="array" ref="O2362">SUM(COUNTIF(F2362:F5938,{"Individual","Dealer","Trustmark Dealer"}))</f>
        <v>1217</v>
      </c>
      <c r="P2362">
        <f t="shared" si="293"/>
        <v>822</v>
      </c>
      <c r="Q2362">
        <f t="shared" si="294"/>
        <v>0.61051766639276905</v>
      </c>
      <c r="R2362" s="16">
        <f t="shared" si="295"/>
        <v>1263051.7647524395</v>
      </c>
    </row>
    <row r="2363" spans="1:18" x14ac:dyDescent="0.3">
      <c r="A2363" t="s">
        <v>300</v>
      </c>
      <c r="B2363">
        <v>2014</v>
      </c>
      <c r="C2363" s="1">
        <v>600000</v>
      </c>
      <c r="D2363">
        <v>151000</v>
      </c>
      <c r="E2363" t="s">
        <v>14</v>
      </c>
      <c r="F2363" t="s">
        <v>25</v>
      </c>
      <c r="G2363" t="s">
        <v>12</v>
      </c>
      <c r="H2363" t="s">
        <v>126</v>
      </c>
      <c r="I2363">
        <f t="shared" si="288"/>
        <v>1216</v>
      </c>
      <c r="J2363">
        <f t="shared" si="289"/>
        <v>12</v>
      </c>
      <c r="K2363" t="str">
        <f t="shared" si="290"/>
        <v>medium</v>
      </c>
      <c r="L2363" s="1">
        <f t="shared" si="291"/>
        <v>478827.50575657893</v>
      </c>
      <c r="M2363" cm="1">
        <f t="array" ref="M2363">SUM(COUNTIF(E2363:E5939,{"Petrol","Diesel","CNG","LPG","Electric"}))</f>
        <v>1216</v>
      </c>
      <c r="N2363">
        <f t="shared" si="292"/>
        <v>1216</v>
      </c>
      <c r="O2363" cm="1">
        <f t="array" ref="O2363">SUM(COUNTIF(F2363:F5939,{"Individual","Dealer","Trustmark Dealer"}))</f>
        <v>1216</v>
      </c>
      <c r="P2363">
        <f t="shared" si="293"/>
        <v>821</v>
      </c>
      <c r="Q2363">
        <f t="shared" si="294"/>
        <v>0.61101973684210531</v>
      </c>
      <c r="R2363" s="16">
        <f t="shared" si="295"/>
        <v>1262593.3463452749</v>
      </c>
    </row>
    <row r="2364" spans="1:18" x14ac:dyDescent="0.3">
      <c r="A2364" t="s">
        <v>192</v>
      </c>
      <c r="B2364">
        <v>2015</v>
      </c>
      <c r="C2364" s="1">
        <v>300000</v>
      </c>
      <c r="D2364">
        <v>50000</v>
      </c>
      <c r="E2364" t="s">
        <v>10</v>
      </c>
      <c r="F2364" t="s">
        <v>25</v>
      </c>
      <c r="G2364" t="s">
        <v>12</v>
      </c>
      <c r="H2364" t="s">
        <v>121</v>
      </c>
      <c r="I2364">
        <f t="shared" si="288"/>
        <v>1215</v>
      </c>
      <c r="J2364">
        <f t="shared" si="289"/>
        <v>11</v>
      </c>
      <c r="K2364" t="str">
        <f t="shared" si="290"/>
        <v>budget</v>
      </c>
      <c r="L2364" s="1">
        <f t="shared" si="291"/>
        <v>478727.77530864195</v>
      </c>
      <c r="M2364" cm="1">
        <f t="array" ref="M2364">SUM(COUNTIF(E2364:E5940,{"Petrol","Diesel","CNG","LPG","Electric"}))</f>
        <v>1215</v>
      </c>
      <c r="N2364">
        <f t="shared" si="292"/>
        <v>1215</v>
      </c>
      <c r="O2364" cm="1">
        <f t="array" ref="O2364">SUM(COUNTIF(F2364:F5940,{"Individual","Dealer","Trustmark Dealer"}))</f>
        <v>1215</v>
      </c>
      <c r="P2364">
        <f t="shared" si="293"/>
        <v>820</v>
      </c>
      <c r="Q2364">
        <f t="shared" si="294"/>
        <v>0.61152263374485594</v>
      </c>
      <c r="R2364" s="16">
        <f t="shared" si="295"/>
        <v>1262600.2478165692</v>
      </c>
    </row>
    <row r="2365" spans="1:18" x14ac:dyDescent="0.3">
      <c r="A2365" t="s">
        <v>1087</v>
      </c>
      <c r="B2365">
        <v>2017</v>
      </c>
      <c r="C2365" s="1">
        <v>430000</v>
      </c>
      <c r="D2365">
        <v>15000</v>
      </c>
      <c r="E2365" t="s">
        <v>10</v>
      </c>
      <c r="F2365" t="s">
        <v>25</v>
      </c>
      <c r="G2365" t="s">
        <v>12</v>
      </c>
      <c r="H2365" t="s">
        <v>121</v>
      </c>
      <c r="I2365">
        <f t="shared" si="288"/>
        <v>1214</v>
      </c>
      <c r="J2365">
        <f t="shared" si="289"/>
        <v>9</v>
      </c>
      <c r="K2365" t="str">
        <f t="shared" si="290"/>
        <v>budget</v>
      </c>
      <c r="L2365" s="1">
        <f t="shared" si="291"/>
        <v>478874.99752883031</v>
      </c>
      <c r="M2365" cm="1">
        <f t="array" ref="M2365">SUM(COUNTIF(E2365:E5941,{"Petrol","Diesel","CNG","LPG","Electric"}))</f>
        <v>1214</v>
      </c>
      <c r="N2365">
        <f t="shared" si="292"/>
        <v>1214</v>
      </c>
      <c r="O2365" cm="1">
        <f t="array" ref="O2365">SUM(COUNTIF(F2365:F5941,{"Individual","Dealer","Trustmark Dealer"}))</f>
        <v>1214</v>
      </c>
      <c r="P2365">
        <f t="shared" si="293"/>
        <v>819</v>
      </c>
      <c r="Q2365">
        <f t="shared" si="294"/>
        <v>0.61120263591433277</v>
      </c>
      <c r="R2365" s="16">
        <f t="shared" si="295"/>
        <v>1262682.1518756929</v>
      </c>
    </row>
    <row r="2366" spans="1:18" x14ac:dyDescent="0.3">
      <c r="A2366" t="s">
        <v>1302</v>
      </c>
      <c r="B2366">
        <v>2017</v>
      </c>
      <c r="C2366" s="1">
        <v>370000</v>
      </c>
      <c r="D2366">
        <v>80000</v>
      </c>
      <c r="E2366" t="s">
        <v>14</v>
      </c>
      <c r="F2366" t="s">
        <v>25</v>
      </c>
      <c r="G2366" t="s">
        <v>12</v>
      </c>
      <c r="H2366" t="s">
        <v>121</v>
      </c>
      <c r="I2366">
        <f t="shared" si="288"/>
        <v>1213</v>
      </c>
      <c r="J2366">
        <f t="shared" si="289"/>
        <v>9</v>
      </c>
      <c r="K2366" t="str">
        <f t="shared" si="290"/>
        <v>budget</v>
      </c>
      <c r="L2366" s="1">
        <f t="shared" si="291"/>
        <v>478915.29018961254</v>
      </c>
      <c r="M2366" cm="1">
        <f t="array" ref="M2366">SUM(COUNTIF(E2366:E5942,{"Petrol","Diesel","CNG","LPG","Electric"}))</f>
        <v>1213</v>
      </c>
      <c r="N2366">
        <f t="shared" si="292"/>
        <v>1213</v>
      </c>
      <c r="O2366" cm="1">
        <f t="array" ref="O2366">SUM(COUNTIF(F2366:F5942,{"Individual","Dealer","Trustmark Dealer"}))</f>
        <v>1213</v>
      </c>
      <c r="P2366">
        <f t="shared" si="293"/>
        <v>819</v>
      </c>
      <c r="Q2366">
        <f t="shared" si="294"/>
        <v>0.61088211046990937</v>
      </c>
      <c r="R2366" s="16">
        <f t="shared" si="295"/>
        <v>1262530.537604094</v>
      </c>
    </row>
    <row r="2367" spans="1:18" x14ac:dyDescent="0.3">
      <c r="A2367" t="s">
        <v>1014</v>
      </c>
      <c r="B2367">
        <v>2019</v>
      </c>
      <c r="C2367" s="1">
        <v>750000</v>
      </c>
      <c r="D2367">
        <v>11000</v>
      </c>
      <c r="E2367" t="s">
        <v>10</v>
      </c>
      <c r="F2367" t="s">
        <v>25</v>
      </c>
      <c r="G2367" t="s">
        <v>12</v>
      </c>
      <c r="H2367" t="s">
        <v>121</v>
      </c>
      <c r="I2367">
        <f t="shared" si="288"/>
        <v>1212</v>
      </c>
      <c r="J2367">
        <f t="shared" si="289"/>
        <v>7</v>
      </c>
      <c r="K2367" t="str">
        <f t="shared" si="290"/>
        <v>medium</v>
      </c>
      <c r="L2367" s="1">
        <f t="shared" si="291"/>
        <v>479005.15429042903</v>
      </c>
      <c r="M2367" cm="1">
        <f t="array" ref="M2367">SUM(COUNTIF(E2367:E5943,{"Petrol","Diesel","CNG","LPG","Electric"}))</f>
        <v>1212</v>
      </c>
      <c r="N2367">
        <f t="shared" si="292"/>
        <v>1212</v>
      </c>
      <c r="O2367" cm="1">
        <f t="array" ref="O2367">SUM(COUNTIF(F2367:F5943,{"Individual","Dealer","Trustmark Dealer"}))</f>
        <v>1212</v>
      </c>
      <c r="P2367">
        <f t="shared" si="293"/>
        <v>819</v>
      </c>
      <c r="Q2367">
        <f t="shared" si="294"/>
        <v>0.61056105610561051</v>
      </c>
      <c r="R2367" s="16">
        <f t="shared" si="295"/>
        <v>1262901.9617424919</v>
      </c>
    </row>
    <row r="2368" spans="1:18" x14ac:dyDescent="0.3">
      <c r="A2368" t="s">
        <v>1303</v>
      </c>
      <c r="B2368">
        <v>2016</v>
      </c>
      <c r="C2368" s="1">
        <v>300000</v>
      </c>
      <c r="D2368">
        <v>50000</v>
      </c>
      <c r="E2368" t="s">
        <v>22</v>
      </c>
      <c r="F2368" t="s">
        <v>25</v>
      </c>
      <c r="G2368" t="s">
        <v>12</v>
      </c>
      <c r="H2368" t="s">
        <v>121</v>
      </c>
      <c r="I2368">
        <f t="shared" si="288"/>
        <v>1211</v>
      </c>
      <c r="J2368">
        <f t="shared" si="289"/>
        <v>10</v>
      </c>
      <c r="K2368" t="str">
        <f t="shared" si="290"/>
        <v>budget</v>
      </c>
      <c r="L2368" s="1">
        <f t="shared" si="291"/>
        <v>478781.37654830719</v>
      </c>
      <c r="M2368" cm="1">
        <f t="array" ref="M2368">SUM(COUNTIF(E2368:E5944,{"Petrol","Diesel","CNG","LPG","Electric"}))</f>
        <v>1211</v>
      </c>
      <c r="N2368">
        <f t="shared" si="292"/>
        <v>1211</v>
      </c>
      <c r="O2368" cm="1">
        <f t="array" ref="O2368">SUM(COUNTIF(F2368:F5944,{"Individual","Dealer","Trustmark Dealer"}))</f>
        <v>1211</v>
      </c>
      <c r="P2368">
        <f t="shared" si="293"/>
        <v>819</v>
      </c>
      <c r="Q2368">
        <f t="shared" si="294"/>
        <v>0.61023947151114777</v>
      </c>
      <c r="R2368" s="16">
        <f t="shared" si="295"/>
        <v>1262173.224536581</v>
      </c>
    </row>
    <row r="2369" spans="1:18" x14ac:dyDescent="0.3">
      <c r="A2369" t="s">
        <v>1250</v>
      </c>
      <c r="B2369">
        <v>2012</v>
      </c>
      <c r="C2369" s="1">
        <v>700000</v>
      </c>
      <c r="D2369">
        <v>120000</v>
      </c>
      <c r="E2369" t="s">
        <v>14</v>
      </c>
      <c r="F2369" t="s">
        <v>25</v>
      </c>
      <c r="G2369" t="s">
        <v>19</v>
      </c>
      <c r="H2369" t="s">
        <v>126</v>
      </c>
      <c r="I2369">
        <f t="shared" si="288"/>
        <v>1210</v>
      </c>
      <c r="J2369">
        <f t="shared" si="289"/>
        <v>14</v>
      </c>
      <c r="K2369" t="str">
        <f t="shared" si="290"/>
        <v>medium</v>
      </c>
      <c r="L2369" s="1">
        <f t="shared" si="291"/>
        <v>478929.1297520661</v>
      </c>
      <c r="M2369" cm="1">
        <f t="array" ref="M2369">SUM(COUNTIF(E2369:E5945,{"Petrol","Diesel","CNG","LPG","Electric"}))</f>
        <v>1210</v>
      </c>
      <c r="N2369">
        <f t="shared" si="292"/>
        <v>1210</v>
      </c>
      <c r="O2369" cm="1">
        <f t="array" ref="O2369">SUM(COUNTIF(F2369:F5945,{"Individual","Dealer","Trustmark Dealer"}))</f>
        <v>1210</v>
      </c>
      <c r="P2369">
        <f t="shared" si="293"/>
        <v>819</v>
      </c>
      <c r="Q2369">
        <f t="shared" si="294"/>
        <v>0.60991735537190084</v>
      </c>
      <c r="R2369" s="16">
        <f t="shared" si="295"/>
        <v>1262915.0513339667</v>
      </c>
    </row>
    <row r="2370" spans="1:18" x14ac:dyDescent="0.3">
      <c r="A2370" t="s">
        <v>1055</v>
      </c>
      <c r="B2370">
        <v>2007</v>
      </c>
      <c r="C2370" s="1">
        <v>100000</v>
      </c>
      <c r="D2370">
        <v>70000</v>
      </c>
      <c r="E2370" t="s">
        <v>257</v>
      </c>
      <c r="F2370" t="s">
        <v>25</v>
      </c>
      <c r="G2370" t="s">
        <v>12</v>
      </c>
      <c r="H2370" t="s">
        <v>154</v>
      </c>
      <c r="I2370">
        <f t="shared" ref="I2370:I2433" si="296">COUNTA(A2370:A5946)</f>
        <v>1209</v>
      </c>
      <c r="J2370">
        <f t="shared" ref="J2370:J2433" si="297">2026-B2370</f>
        <v>19</v>
      </c>
      <c r="K2370" t="str">
        <f t="shared" ref="K2370:K2433" si="298">IF(C2370&lt;=500000,"budget",IF(C2370&lt;=1000000,"medium","premimum"))</f>
        <v>budget</v>
      </c>
      <c r="L2370" s="1">
        <f t="shared" ref="L2370:L2433" si="299">AVERAGE(C2370:C5946)</f>
        <v>478746.2754342432</v>
      </c>
      <c r="M2370" cm="1">
        <f t="array" ref="M2370">SUM(COUNTIF(E2370:E5946,{"Petrol","Diesel","CNG","LPG","Electric"}))</f>
        <v>1209</v>
      </c>
      <c r="N2370">
        <f t="shared" ref="N2370:N2433" si="300">COUNTIF(G2370:G5946,"Automatic")
 +COUNTIF(G2370:G5946,"Manual")</f>
        <v>1209</v>
      </c>
      <c r="O2370" cm="1">
        <f t="array" ref="O2370">SUM(COUNTIF(F2370:F5946,{"Individual","Dealer","Trustmark Dealer"}))</f>
        <v>1209</v>
      </c>
      <c r="P2370">
        <f t="shared" ref="P2370:P2433" si="301">COUNTIF(J2370:J5946,"&gt;10")</f>
        <v>818</v>
      </c>
      <c r="Q2370">
        <f t="shared" ref="Q2370:Q2433" si="302">COUNTIF(H2370:H5946,"First Owner")/COUNTA(H2370:H5946)</f>
        <v>0.61042183622828783</v>
      </c>
      <c r="R2370" s="16">
        <f t="shared" ref="R2370:R2433" si="303">AVERAGEIF(E2370:E5946,"Petrol",C2370:C5946) + AVERAGEIF(E2370:E5946,"Diesel",C2370:C5946) + AVERAGEIF(E2370:E5946,"CNG",C2370:C5946)</f>
        <v>1262763.845072804</v>
      </c>
    </row>
    <row r="2371" spans="1:18" x14ac:dyDescent="0.3">
      <c r="A2371" t="s">
        <v>394</v>
      </c>
      <c r="B2371">
        <v>2015</v>
      </c>
      <c r="C2371" s="1">
        <v>300000</v>
      </c>
      <c r="D2371">
        <v>90000</v>
      </c>
      <c r="E2371" t="s">
        <v>10</v>
      </c>
      <c r="F2371" t="s">
        <v>25</v>
      </c>
      <c r="G2371" t="s">
        <v>12</v>
      </c>
      <c r="H2371" t="s">
        <v>121</v>
      </c>
      <c r="I2371">
        <f t="shared" si="296"/>
        <v>1208</v>
      </c>
      <c r="J2371">
        <f t="shared" si="297"/>
        <v>11</v>
      </c>
      <c r="K2371" t="str">
        <f t="shared" si="298"/>
        <v>budget</v>
      </c>
      <c r="L2371" s="1">
        <f t="shared" si="299"/>
        <v>479059.8071192053</v>
      </c>
      <c r="M2371" cm="1">
        <f t="array" ref="M2371">SUM(COUNTIF(E2371:E5947,{"Petrol","Diesel","CNG","LPG","Electric"}))</f>
        <v>1208</v>
      </c>
      <c r="N2371">
        <f t="shared" si="300"/>
        <v>1208</v>
      </c>
      <c r="O2371" cm="1">
        <f t="array" ref="O2371">SUM(COUNTIF(F2371:F5947,{"Individual","Dealer","Trustmark Dealer"}))</f>
        <v>1208</v>
      </c>
      <c r="P2371">
        <f t="shared" si="301"/>
        <v>817</v>
      </c>
      <c r="Q2371">
        <f t="shared" si="302"/>
        <v>0.61092715231788075</v>
      </c>
      <c r="R2371" s="16">
        <f t="shared" si="303"/>
        <v>1262763.845072804</v>
      </c>
    </row>
    <row r="2372" spans="1:18" x14ac:dyDescent="0.3">
      <c r="A2372" t="s">
        <v>543</v>
      </c>
      <c r="B2372">
        <v>2012</v>
      </c>
      <c r="C2372" s="1">
        <v>130000</v>
      </c>
      <c r="D2372">
        <v>185000</v>
      </c>
      <c r="E2372" t="s">
        <v>14</v>
      </c>
      <c r="F2372" t="s">
        <v>25</v>
      </c>
      <c r="G2372" t="s">
        <v>12</v>
      </c>
      <c r="H2372" t="s">
        <v>126</v>
      </c>
      <c r="I2372">
        <f t="shared" si="296"/>
        <v>1207</v>
      </c>
      <c r="J2372">
        <f t="shared" si="297"/>
        <v>14</v>
      </c>
      <c r="K2372" t="str">
        <f t="shared" si="298"/>
        <v>budget</v>
      </c>
      <c r="L2372" s="1">
        <f t="shared" si="299"/>
        <v>479208.15824357915</v>
      </c>
      <c r="M2372" cm="1">
        <f t="array" ref="M2372">SUM(COUNTIF(E2372:E5948,{"Petrol","Diesel","CNG","LPG","Electric"}))</f>
        <v>1207</v>
      </c>
      <c r="N2372">
        <f t="shared" si="300"/>
        <v>1207</v>
      </c>
      <c r="O2372" cm="1">
        <f t="array" ref="O2372">SUM(COUNTIF(F2372:F5948,{"Individual","Dealer","Trustmark Dealer"}))</f>
        <v>1207</v>
      </c>
      <c r="P2372">
        <f t="shared" si="301"/>
        <v>816</v>
      </c>
      <c r="Q2372">
        <f t="shared" si="302"/>
        <v>0.61060480530240269</v>
      </c>
      <c r="R2372" s="16">
        <f t="shared" si="303"/>
        <v>1262844.7514148862</v>
      </c>
    </row>
    <row r="2373" spans="1:18" x14ac:dyDescent="0.3">
      <c r="A2373" t="s">
        <v>860</v>
      </c>
      <c r="B2373">
        <v>2016</v>
      </c>
      <c r="C2373" s="1">
        <v>650000</v>
      </c>
      <c r="D2373">
        <v>40000</v>
      </c>
      <c r="E2373" t="s">
        <v>14</v>
      </c>
      <c r="F2373" t="s">
        <v>25</v>
      </c>
      <c r="G2373" t="s">
        <v>12</v>
      </c>
      <c r="H2373" t="s">
        <v>121</v>
      </c>
      <c r="I2373">
        <f t="shared" si="296"/>
        <v>1206</v>
      </c>
      <c r="J2373">
        <f t="shared" si="297"/>
        <v>10</v>
      </c>
      <c r="K2373" t="str">
        <f t="shared" si="298"/>
        <v>medium</v>
      </c>
      <c r="L2373" s="1">
        <f t="shared" si="299"/>
        <v>479497.71724709787</v>
      </c>
      <c r="M2373" cm="1">
        <f t="array" ref="M2373">SUM(COUNTIF(E2373:E5949,{"Petrol","Diesel","CNG","LPG","Electric"}))</f>
        <v>1206</v>
      </c>
      <c r="N2373">
        <f t="shared" si="300"/>
        <v>1206</v>
      </c>
      <c r="O2373" cm="1">
        <f t="array" ref="O2373">SUM(COUNTIF(F2373:F5949,{"Individual","Dealer","Trustmark Dealer"}))</f>
        <v>1206</v>
      </c>
      <c r="P2373">
        <f t="shared" si="301"/>
        <v>815</v>
      </c>
      <c r="Q2373">
        <f t="shared" si="302"/>
        <v>0.61111111111111116</v>
      </c>
      <c r="R2373" s="16">
        <f t="shared" si="303"/>
        <v>1263599.2646886641</v>
      </c>
    </row>
    <row r="2374" spans="1:18" x14ac:dyDescent="0.3">
      <c r="A2374" t="s">
        <v>267</v>
      </c>
      <c r="B2374">
        <v>2017</v>
      </c>
      <c r="C2374" s="1">
        <v>509999</v>
      </c>
      <c r="D2374">
        <v>25000</v>
      </c>
      <c r="E2374" t="s">
        <v>14</v>
      </c>
      <c r="F2374" t="s">
        <v>25</v>
      </c>
      <c r="G2374" t="s">
        <v>12</v>
      </c>
      <c r="H2374" t="s">
        <v>121</v>
      </c>
      <c r="I2374">
        <f t="shared" si="296"/>
        <v>1205</v>
      </c>
      <c r="J2374">
        <f t="shared" si="297"/>
        <v>9</v>
      </c>
      <c r="K2374" t="str">
        <f t="shared" si="298"/>
        <v>medium</v>
      </c>
      <c r="L2374" s="1">
        <f t="shared" si="299"/>
        <v>479356.22157676349</v>
      </c>
      <c r="M2374" cm="1">
        <f t="array" ref="M2374">SUM(COUNTIF(E2374:E5950,{"Petrol","Diesel","CNG","LPG","Electric"}))</f>
        <v>1205</v>
      </c>
      <c r="N2374">
        <f t="shared" si="300"/>
        <v>1205</v>
      </c>
      <c r="O2374" cm="1">
        <f t="array" ref="O2374">SUM(COUNTIF(F2374:F5950,{"Individual","Dealer","Trustmark Dealer"}))</f>
        <v>1205</v>
      </c>
      <c r="P2374">
        <f t="shared" si="301"/>
        <v>815</v>
      </c>
      <c r="Q2374">
        <f t="shared" si="302"/>
        <v>0.61078838174273864</v>
      </c>
      <c r="R2374" s="16">
        <f t="shared" si="303"/>
        <v>1263528.1553932503</v>
      </c>
    </row>
    <row r="2375" spans="1:18" x14ac:dyDescent="0.3">
      <c r="A2375" t="s">
        <v>870</v>
      </c>
      <c r="B2375">
        <v>2013</v>
      </c>
      <c r="C2375" s="1">
        <v>1000000</v>
      </c>
      <c r="D2375">
        <v>117780</v>
      </c>
      <c r="E2375" t="s">
        <v>14</v>
      </c>
      <c r="F2375" t="s">
        <v>25</v>
      </c>
      <c r="G2375" t="s">
        <v>12</v>
      </c>
      <c r="H2375" t="s">
        <v>126</v>
      </c>
      <c r="I2375">
        <f t="shared" si="296"/>
        <v>1204</v>
      </c>
      <c r="J2375">
        <f t="shared" si="297"/>
        <v>13</v>
      </c>
      <c r="K2375" t="str">
        <f t="shared" si="298"/>
        <v>medium</v>
      </c>
      <c r="L2375" s="1">
        <f t="shared" si="299"/>
        <v>479330.77076411957</v>
      </c>
      <c r="M2375" cm="1">
        <f t="array" ref="M2375">SUM(COUNTIF(E2375:E5951,{"Petrol","Diesel","CNG","LPG","Electric"}))</f>
        <v>1204</v>
      </c>
      <c r="N2375">
        <f t="shared" si="300"/>
        <v>1204</v>
      </c>
      <c r="O2375" cm="1">
        <f t="array" ref="O2375">SUM(COUNTIF(F2375:F5951,{"Individual","Dealer","Trustmark Dealer"}))</f>
        <v>1204</v>
      </c>
      <c r="P2375">
        <f t="shared" si="301"/>
        <v>815</v>
      </c>
      <c r="Q2375">
        <f t="shared" si="302"/>
        <v>0.61046511627906974</v>
      </c>
      <c r="R2375" s="16">
        <f t="shared" si="303"/>
        <v>1263680.1063552673</v>
      </c>
    </row>
    <row r="2376" spans="1:18" x14ac:dyDescent="0.3">
      <c r="A2376" t="s">
        <v>1304</v>
      </c>
      <c r="B2376">
        <v>2010</v>
      </c>
      <c r="C2376" s="1">
        <v>280000</v>
      </c>
      <c r="D2376">
        <v>120000</v>
      </c>
      <c r="E2376" t="s">
        <v>14</v>
      </c>
      <c r="F2376" t="s">
        <v>25</v>
      </c>
      <c r="G2376" t="s">
        <v>12</v>
      </c>
      <c r="H2376" t="s">
        <v>126</v>
      </c>
      <c r="I2376">
        <f t="shared" si="296"/>
        <v>1203</v>
      </c>
      <c r="J2376">
        <f t="shared" si="297"/>
        <v>16</v>
      </c>
      <c r="K2376" t="str">
        <f t="shared" si="298"/>
        <v>budget</v>
      </c>
      <c r="L2376" s="1">
        <f t="shared" si="299"/>
        <v>478897.96176226099</v>
      </c>
      <c r="M2376" cm="1">
        <f t="array" ref="M2376">SUM(COUNTIF(E2376:E5952,{"Petrol","Diesel","CNG","LPG","Electric"}))</f>
        <v>1203</v>
      </c>
      <c r="N2376">
        <f t="shared" si="300"/>
        <v>1203</v>
      </c>
      <c r="O2376" cm="1">
        <f t="array" ref="O2376">SUM(COUNTIF(F2376:F5952,{"Individual","Dealer","Trustmark Dealer"}))</f>
        <v>1203</v>
      </c>
      <c r="P2376">
        <f t="shared" si="301"/>
        <v>814</v>
      </c>
      <c r="Q2376">
        <f t="shared" si="302"/>
        <v>0.61097256857855364</v>
      </c>
      <c r="R2376" s="16">
        <f t="shared" si="303"/>
        <v>1263049.7935823388</v>
      </c>
    </row>
    <row r="2377" spans="1:18" x14ac:dyDescent="0.3">
      <c r="A2377" t="s">
        <v>1305</v>
      </c>
      <c r="B2377">
        <v>2017</v>
      </c>
      <c r="C2377" s="1">
        <v>600000</v>
      </c>
      <c r="D2377">
        <v>120000</v>
      </c>
      <c r="E2377" t="s">
        <v>14</v>
      </c>
      <c r="F2377" t="s">
        <v>25</v>
      </c>
      <c r="G2377" t="s">
        <v>12</v>
      </c>
      <c r="H2377" t="s">
        <v>121</v>
      </c>
      <c r="I2377">
        <f t="shared" si="296"/>
        <v>1202</v>
      </c>
      <c r="J2377">
        <f t="shared" si="297"/>
        <v>9</v>
      </c>
      <c r="K2377" t="str">
        <f t="shared" si="298"/>
        <v>medium</v>
      </c>
      <c r="L2377" s="1">
        <f t="shared" si="299"/>
        <v>479063.4342762063</v>
      </c>
      <c r="M2377" cm="1">
        <f t="array" ref="M2377">SUM(COUNTIF(E2377:E5953,{"Petrol","Diesel","CNG","LPG","Electric"}))</f>
        <v>1202</v>
      </c>
      <c r="N2377">
        <f t="shared" si="300"/>
        <v>1202</v>
      </c>
      <c r="O2377" cm="1">
        <f t="array" ref="O2377">SUM(COUNTIF(F2377:F5953,{"Individual","Dealer","Trustmark Dealer"}))</f>
        <v>1202</v>
      </c>
      <c r="P2377">
        <f t="shared" si="301"/>
        <v>813</v>
      </c>
      <c r="Q2377">
        <f t="shared" si="302"/>
        <v>0.61148086522462564</v>
      </c>
      <c r="R2377" s="16">
        <f t="shared" si="303"/>
        <v>1263569.463808537</v>
      </c>
    </row>
    <row r="2378" spans="1:18" x14ac:dyDescent="0.3">
      <c r="A2378" t="s">
        <v>1306</v>
      </c>
      <c r="B2378">
        <v>2013</v>
      </c>
      <c r="C2378" s="1">
        <v>210000</v>
      </c>
      <c r="D2378">
        <v>120000</v>
      </c>
      <c r="E2378" t="s">
        <v>14</v>
      </c>
      <c r="F2378" t="s">
        <v>25</v>
      </c>
      <c r="G2378" t="s">
        <v>12</v>
      </c>
      <c r="H2378" t="s">
        <v>154</v>
      </c>
      <c r="I2378">
        <f t="shared" si="296"/>
        <v>1201</v>
      </c>
      <c r="J2378">
        <f t="shared" si="297"/>
        <v>13</v>
      </c>
      <c r="K2378" t="str">
        <f t="shared" si="298"/>
        <v>budget</v>
      </c>
      <c r="L2378" s="1">
        <f t="shared" si="299"/>
        <v>478962.73771856783</v>
      </c>
      <c r="M2378" cm="1">
        <f t="array" ref="M2378">SUM(COUNTIF(E2378:E5954,{"Petrol","Diesel","CNG","LPG","Electric"}))</f>
        <v>1201</v>
      </c>
      <c r="N2378">
        <f t="shared" si="300"/>
        <v>1201</v>
      </c>
      <c r="O2378" cm="1">
        <f t="array" ref="O2378">SUM(COUNTIF(F2378:F5954,{"Individual","Dealer","Trustmark Dealer"}))</f>
        <v>1201</v>
      </c>
      <c r="P2378">
        <f t="shared" si="301"/>
        <v>813</v>
      </c>
      <c r="Q2378">
        <f t="shared" si="302"/>
        <v>0.61115736885928396</v>
      </c>
      <c r="R2378" s="16">
        <f t="shared" si="303"/>
        <v>1263577.9791316139</v>
      </c>
    </row>
    <row r="2379" spans="1:18" x14ac:dyDescent="0.3">
      <c r="A2379" t="s">
        <v>748</v>
      </c>
      <c r="B2379">
        <v>2014</v>
      </c>
      <c r="C2379" s="1">
        <v>1150000</v>
      </c>
      <c r="D2379">
        <v>110000</v>
      </c>
      <c r="E2379" t="s">
        <v>14</v>
      </c>
      <c r="F2379" t="s">
        <v>25</v>
      </c>
      <c r="G2379" t="s">
        <v>19</v>
      </c>
      <c r="H2379" t="s">
        <v>126</v>
      </c>
      <c r="I2379">
        <f t="shared" si="296"/>
        <v>1200</v>
      </c>
      <c r="J2379">
        <f t="shared" si="297"/>
        <v>12</v>
      </c>
      <c r="K2379" t="str">
        <f t="shared" si="298"/>
        <v>premimum</v>
      </c>
      <c r="L2379" s="1">
        <f t="shared" si="299"/>
        <v>479186.87333333335</v>
      </c>
      <c r="M2379" cm="1">
        <f t="array" ref="M2379">SUM(COUNTIF(E2379:E5955,{"Petrol","Diesel","CNG","LPG","Electric"}))</f>
        <v>1200</v>
      </c>
      <c r="N2379">
        <f t="shared" si="300"/>
        <v>1200</v>
      </c>
      <c r="O2379" cm="1">
        <f t="array" ref="O2379">SUM(COUNTIF(F2379:F5955,{"Individual","Dealer","Trustmark Dealer"}))</f>
        <v>1200</v>
      </c>
      <c r="P2379">
        <f t="shared" si="301"/>
        <v>812</v>
      </c>
      <c r="Q2379">
        <f t="shared" si="302"/>
        <v>0.61166666666666669</v>
      </c>
      <c r="R2379" s="16">
        <f t="shared" si="303"/>
        <v>1264212.5250014742</v>
      </c>
    </row>
    <row r="2380" spans="1:18" x14ac:dyDescent="0.3">
      <c r="A2380" t="s">
        <v>173</v>
      </c>
      <c r="B2380">
        <v>2018</v>
      </c>
      <c r="C2380" s="1">
        <v>245000</v>
      </c>
      <c r="D2380">
        <v>30000</v>
      </c>
      <c r="E2380" t="s">
        <v>10</v>
      </c>
      <c r="F2380" t="s">
        <v>25</v>
      </c>
      <c r="G2380" t="s">
        <v>12</v>
      </c>
      <c r="H2380" t="s">
        <v>121</v>
      </c>
      <c r="I2380">
        <f t="shared" si="296"/>
        <v>1199</v>
      </c>
      <c r="J2380">
        <f t="shared" si="297"/>
        <v>8</v>
      </c>
      <c r="K2380" t="str">
        <f t="shared" si="298"/>
        <v>budget</v>
      </c>
      <c r="L2380" s="1">
        <f t="shared" si="299"/>
        <v>478627.39616346953</v>
      </c>
      <c r="M2380" cm="1">
        <f t="array" ref="M2380">SUM(COUNTIF(E2380:E5956,{"Petrol","Diesel","CNG","LPG","Electric"}))</f>
        <v>1199</v>
      </c>
      <c r="N2380">
        <f t="shared" si="300"/>
        <v>1199</v>
      </c>
      <c r="O2380" cm="1">
        <f t="array" ref="O2380">SUM(COUNTIF(F2380:F5956,{"Individual","Dealer","Trustmark Dealer"}))</f>
        <v>1199</v>
      </c>
      <c r="P2380">
        <f t="shared" si="301"/>
        <v>811</v>
      </c>
      <c r="Q2380">
        <f t="shared" si="302"/>
        <v>0.61217681401167645</v>
      </c>
      <c r="R2380" s="16">
        <f t="shared" si="303"/>
        <v>1263337.8571924597</v>
      </c>
    </row>
    <row r="2381" spans="1:18" x14ac:dyDescent="0.3">
      <c r="A2381" t="s">
        <v>394</v>
      </c>
      <c r="B2381">
        <v>2016</v>
      </c>
      <c r="C2381" s="1">
        <v>375000</v>
      </c>
      <c r="D2381">
        <v>25000</v>
      </c>
      <c r="E2381" t="s">
        <v>10</v>
      </c>
      <c r="F2381" t="s">
        <v>25</v>
      </c>
      <c r="G2381" t="s">
        <v>12</v>
      </c>
      <c r="H2381" t="s">
        <v>121</v>
      </c>
      <c r="I2381">
        <f t="shared" si="296"/>
        <v>1198</v>
      </c>
      <c r="J2381">
        <f t="shared" si="297"/>
        <v>10</v>
      </c>
      <c r="K2381" t="str">
        <f t="shared" si="298"/>
        <v>budget</v>
      </c>
      <c r="L2381" s="1">
        <f t="shared" si="299"/>
        <v>478822.4106844741</v>
      </c>
      <c r="M2381" cm="1">
        <f t="array" ref="M2381">SUM(COUNTIF(E2381:E5957,{"Petrol","Diesel","CNG","LPG","Electric"}))</f>
        <v>1198</v>
      </c>
      <c r="N2381">
        <f t="shared" si="300"/>
        <v>1198</v>
      </c>
      <c r="O2381" cm="1">
        <f t="array" ref="O2381">SUM(COUNTIF(F2381:F5957,{"Individual","Dealer","Trustmark Dealer"}))</f>
        <v>1198</v>
      </c>
      <c r="P2381">
        <f t="shared" si="301"/>
        <v>811</v>
      </c>
      <c r="Q2381">
        <f t="shared" si="302"/>
        <v>0.61185308848080133</v>
      </c>
      <c r="R2381" s="16">
        <f t="shared" si="303"/>
        <v>1263518.5136478948</v>
      </c>
    </row>
    <row r="2382" spans="1:18" x14ac:dyDescent="0.3">
      <c r="A2382" t="s">
        <v>156</v>
      </c>
      <c r="B2382">
        <v>2015</v>
      </c>
      <c r="C2382" s="1">
        <v>150000</v>
      </c>
      <c r="D2382">
        <v>55000</v>
      </c>
      <c r="E2382" t="s">
        <v>14</v>
      </c>
      <c r="F2382" t="s">
        <v>25</v>
      </c>
      <c r="G2382" t="s">
        <v>12</v>
      </c>
      <c r="H2382" t="s">
        <v>126</v>
      </c>
      <c r="I2382">
        <f t="shared" si="296"/>
        <v>1197</v>
      </c>
      <c r="J2382">
        <f t="shared" si="297"/>
        <v>11</v>
      </c>
      <c r="K2382" t="str">
        <f t="shared" si="298"/>
        <v>budget</v>
      </c>
      <c r="L2382" s="1">
        <f t="shared" si="299"/>
        <v>478909.14619883039</v>
      </c>
      <c r="M2382" cm="1">
        <f t="array" ref="M2382">SUM(COUNTIF(E2382:E5958,{"Petrol","Diesel","CNG","LPG","Electric"}))</f>
        <v>1197</v>
      </c>
      <c r="N2382">
        <f t="shared" si="300"/>
        <v>1197</v>
      </c>
      <c r="O2382" cm="1">
        <f t="array" ref="O2382">SUM(COUNTIF(F2382:F5958,{"Individual","Dealer","Trustmark Dealer"}))</f>
        <v>1197</v>
      </c>
      <c r="P2382">
        <f t="shared" si="301"/>
        <v>811</v>
      </c>
      <c r="Q2382">
        <f t="shared" si="302"/>
        <v>0.61152882205513781</v>
      </c>
      <c r="R2382" s="16">
        <f t="shared" si="303"/>
        <v>1263464.3174093277</v>
      </c>
    </row>
    <row r="2383" spans="1:18" x14ac:dyDescent="0.3">
      <c r="A2383" t="s">
        <v>1050</v>
      </c>
      <c r="B2383">
        <v>2018</v>
      </c>
      <c r="C2383" s="1">
        <v>1450000</v>
      </c>
      <c r="D2383">
        <v>20000</v>
      </c>
      <c r="E2383" t="s">
        <v>14</v>
      </c>
      <c r="F2383" t="s">
        <v>25</v>
      </c>
      <c r="G2383" t="s">
        <v>12</v>
      </c>
      <c r="H2383" t="s">
        <v>121</v>
      </c>
      <c r="I2383">
        <f t="shared" si="296"/>
        <v>1196</v>
      </c>
      <c r="J2383">
        <f t="shared" si="297"/>
        <v>8</v>
      </c>
      <c r="K2383" t="str">
        <f t="shared" si="298"/>
        <v>premimum</v>
      </c>
      <c r="L2383" s="1">
        <f t="shared" si="299"/>
        <v>479184.15384615387</v>
      </c>
      <c r="M2383" cm="1">
        <f t="array" ref="M2383">SUM(COUNTIF(E2383:E5959,{"Petrol","Diesel","CNG","LPG","Electric"}))</f>
        <v>1196</v>
      </c>
      <c r="N2383">
        <f t="shared" si="300"/>
        <v>1196</v>
      </c>
      <c r="O2383" cm="1">
        <f t="array" ref="O2383">SUM(COUNTIF(F2383:F5959,{"Individual","Dealer","Trustmark Dealer"}))</f>
        <v>1196</v>
      </c>
      <c r="P2383">
        <f t="shared" si="301"/>
        <v>810</v>
      </c>
      <c r="Q2383">
        <f t="shared" si="302"/>
        <v>0.61204013377926425</v>
      </c>
      <c r="R2383" s="16">
        <f t="shared" si="303"/>
        <v>1264197.1385928767</v>
      </c>
    </row>
    <row r="2384" spans="1:18" x14ac:dyDescent="0.3">
      <c r="A2384" t="s">
        <v>223</v>
      </c>
      <c r="B2384">
        <v>2014</v>
      </c>
      <c r="C2384" s="1">
        <v>500000</v>
      </c>
      <c r="D2384">
        <v>100000</v>
      </c>
      <c r="E2384" t="s">
        <v>14</v>
      </c>
      <c r="F2384" t="s">
        <v>25</v>
      </c>
      <c r="G2384" t="s">
        <v>12</v>
      </c>
      <c r="H2384" t="s">
        <v>126</v>
      </c>
      <c r="I2384">
        <f t="shared" si="296"/>
        <v>1195</v>
      </c>
      <c r="J2384">
        <f t="shared" si="297"/>
        <v>12</v>
      </c>
      <c r="K2384" t="str">
        <f t="shared" si="298"/>
        <v>budget</v>
      </c>
      <c r="L2384" s="1">
        <f t="shared" si="299"/>
        <v>478371.75564853556</v>
      </c>
      <c r="M2384" cm="1">
        <f t="array" ref="M2384">SUM(COUNTIF(E2384:E5960,{"Petrol","Diesel","CNG","LPG","Electric"}))</f>
        <v>1195</v>
      </c>
      <c r="N2384">
        <f t="shared" si="300"/>
        <v>1195</v>
      </c>
      <c r="O2384" cm="1">
        <f t="array" ref="O2384">SUM(COUNTIF(F2384:F5960,{"Individual","Dealer","Trustmark Dealer"}))</f>
        <v>1195</v>
      </c>
      <c r="P2384">
        <f t="shared" si="301"/>
        <v>810</v>
      </c>
      <c r="Q2384">
        <f t="shared" si="302"/>
        <v>0.61171548117154817</v>
      </c>
      <c r="R2384" s="16">
        <f t="shared" si="303"/>
        <v>1262835.5495221792</v>
      </c>
    </row>
    <row r="2385" spans="1:18" x14ac:dyDescent="0.3">
      <c r="A2385" t="s">
        <v>163</v>
      </c>
      <c r="B2385">
        <v>2007</v>
      </c>
      <c r="C2385" s="1">
        <v>75000</v>
      </c>
      <c r="D2385">
        <v>40000</v>
      </c>
      <c r="E2385" t="s">
        <v>10</v>
      </c>
      <c r="F2385" t="s">
        <v>25</v>
      </c>
      <c r="G2385" t="s">
        <v>12</v>
      </c>
      <c r="H2385" t="s">
        <v>126</v>
      </c>
      <c r="I2385">
        <f t="shared" si="296"/>
        <v>1194</v>
      </c>
      <c r="J2385">
        <f t="shared" si="297"/>
        <v>19</v>
      </c>
      <c r="K2385" t="str">
        <f t="shared" si="298"/>
        <v>budget</v>
      </c>
      <c r="L2385" s="1">
        <f t="shared" si="299"/>
        <v>478353.64154103852</v>
      </c>
      <c r="M2385" cm="1">
        <f t="array" ref="M2385">SUM(COUNTIF(E2385:E5961,{"Petrol","Diesel","CNG","LPG","Electric"}))</f>
        <v>1194</v>
      </c>
      <c r="N2385">
        <f t="shared" si="300"/>
        <v>1194</v>
      </c>
      <c r="O2385" cm="1">
        <f t="array" ref="O2385">SUM(COUNTIF(F2385:F5961,{"Individual","Dealer","Trustmark Dealer"}))</f>
        <v>1194</v>
      </c>
      <c r="P2385">
        <f t="shared" si="301"/>
        <v>809</v>
      </c>
      <c r="Q2385">
        <f t="shared" si="302"/>
        <v>0.61222780569514235</v>
      </c>
      <c r="R2385" s="16">
        <f t="shared" si="303"/>
        <v>1263004.2945740316</v>
      </c>
    </row>
    <row r="2386" spans="1:18" x14ac:dyDescent="0.3">
      <c r="A2386" t="s">
        <v>1307</v>
      </c>
      <c r="B2386">
        <v>2006</v>
      </c>
      <c r="C2386" s="1">
        <v>225000</v>
      </c>
      <c r="D2386">
        <v>80000</v>
      </c>
      <c r="E2386" t="s">
        <v>10</v>
      </c>
      <c r="F2386" t="s">
        <v>25</v>
      </c>
      <c r="G2386" t="s">
        <v>19</v>
      </c>
      <c r="H2386" t="s">
        <v>154</v>
      </c>
      <c r="I2386">
        <f t="shared" si="296"/>
        <v>1193</v>
      </c>
      <c r="J2386">
        <f t="shared" si="297"/>
        <v>20</v>
      </c>
      <c r="K2386" t="str">
        <f t="shared" si="298"/>
        <v>budget</v>
      </c>
      <c r="L2386" s="1">
        <f t="shared" si="299"/>
        <v>478691.74182732607</v>
      </c>
      <c r="M2386" cm="1">
        <f t="array" ref="M2386">SUM(COUNTIF(E2386:E5962,{"Petrol","Diesel","CNG","LPG","Electric"}))</f>
        <v>1193</v>
      </c>
      <c r="N2386">
        <f t="shared" si="300"/>
        <v>1193</v>
      </c>
      <c r="O2386" cm="1">
        <f t="array" ref="O2386">SUM(COUNTIF(F2386:F5962,{"Individual","Dealer","Trustmark Dealer"}))</f>
        <v>1193</v>
      </c>
      <c r="P2386">
        <f t="shared" si="301"/>
        <v>808</v>
      </c>
      <c r="Q2386">
        <f t="shared" si="302"/>
        <v>0.61274098910310137</v>
      </c>
      <c r="R2386" s="16">
        <f t="shared" si="303"/>
        <v>1263494.3662257059</v>
      </c>
    </row>
    <row r="2387" spans="1:18" x14ac:dyDescent="0.3">
      <c r="A2387" t="s">
        <v>1308</v>
      </c>
      <c r="B2387">
        <v>2006</v>
      </c>
      <c r="C2387" s="1">
        <v>275000</v>
      </c>
      <c r="D2387">
        <v>80000</v>
      </c>
      <c r="E2387" t="s">
        <v>10</v>
      </c>
      <c r="F2387" t="s">
        <v>25</v>
      </c>
      <c r="G2387" t="s">
        <v>19</v>
      </c>
      <c r="H2387" t="s">
        <v>151</v>
      </c>
      <c r="I2387">
        <f t="shared" si="296"/>
        <v>1192</v>
      </c>
      <c r="J2387">
        <f t="shared" si="297"/>
        <v>20</v>
      </c>
      <c r="K2387" t="str">
        <f t="shared" si="298"/>
        <v>budget</v>
      </c>
      <c r="L2387" s="1">
        <f t="shared" si="299"/>
        <v>478904.57046979864</v>
      </c>
      <c r="M2387" cm="1">
        <f t="array" ref="M2387">SUM(COUNTIF(E2387:E5963,{"Petrol","Diesel","CNG","LPG","Electric"}))</f>
        <v>1192</v>
      </c>
      <c r="N2387">
        <f t="shared" si="300"/>
        <v>1192</v>
      </c>
      <c r="O2387" cm="1">
        <f t="array" ref="O2387">SUM(COUNTIF(F2387:F5963,{"Individual","Dealer","Trustmark Dealer"}))</f>
        <v>1192</v>
      </c>
      <c r="P2387">
        <f t="shared" si="301"/>
        <v>807</v>
      </c>
      <c r="Q2387">
        <f t="shared" si="302"/>
        <v>0.61325503355704702</v>
      </c>
      <c r="R2387" s="16">
        <f t="shared" si="303"/>
        <v>1263713.4926833862</v>
      </c>
    </row>
    <row r="2388" spans="1:18" x14ac:dyDescent="0.3">
      <c r="A2388" t="s">
        <v>210</v>
      </c>
      <c r="B2388">
        <v>2018</v>
      </c>
      <c r="C2388" s="1">
        <v>620000</v>
      </c>
      <c r="D2388">
        <v>35000</v>
      </c>
      <c r="E2388" t="s">
        <v>14</v>
      </c>
      <c r="F2388" t="s">
        <v>25</v>
      </c>
      <c r="G2388" t="s">
        <v>12</v>
      </c>
      <c r="H2388" t="s">
        <v>121</v>
      </c>
      <c r="I2388">
        <f t="shared" si="296"/>
        <v>1191</v>
      </c>
      <c r="J2388">
        <f t="shared" si="297"/>
        <v>8</v>
      </c>
      <c r="K2388" t="str">
        <f t="shared" si="298"/>
        <v>medium</v>
      </c>
      <c r="L2388" s="1">
        <f t="shared" si="299"/>
        <v>479075.77497900923</v>
      </c>
      <c r="M2388" cm="1">
        <f t="array" ref="M2388">SUM(COUNTIF(E2388:E5964,{"Petrol","Diesel","CNG","LPG","Electric"}))</f>
        <v>1191</v>
      </c>
      <c r="N2388">
        <f t="shared" si="300"/>
        <v>1191</v>
      </c>
      <c r="O2388" cm="1">
        <f t="array" ref="O2388">SUM(COUNTIF(F2388:F5964,{"Individual","Dealer","Trustmark Dealer"}))</f>
        <v>1191</v>
      </c>
      <c r="P2388">
        <f t="shared" si="301"/>
        <v>806</v>
      </c>
      <c r="Q2388">
        <f t="shared" si="302"/>
        <v>0.61376994122586059</v>
      </c>
      <c r="R2388" s="16">
        <f t="shared" si="303"/>
        <v>1263842.3427347192</v>
      </c>
    </row>
    <row r="2389" spans="1:18" x14ac:dyDescent="0.3">
      <c r="A2389" t="s">
        <v>1309</v>
      </c>
      <c r="B2389">
        <v>2010</v>
      </c>
      <c r="C2389" s="1">
        <v>600000</v>
      </c>
      <c r="D2389">
        <v>110000</v>
      </c>
      <c r="E2389" t="s">
        <v>14</v>
      </c>
      <c r="F2389" t="s">
        <v>25</v>
      </c>
      <c r="G2389" t="s">
        <v>12</v>
      </c>
      <c r="H2389" t="s">
        <v>126</v>
      </c>
      <c r="I2389">
        <f t="shared" si="296"/>
        <v>1190</v>
      </c>
      <c r="J2389">
        <f t="shared" si="297"/>
        <v>16</v>
      </c>
      <c r="K2389" t="str">
        <f t="shared" si="298"/>
        <v>medium</v>
      </c>
      <c r="L2389" s="1">
        <f t="shared" si="299"/>
        <v>478957.35126050422</v>
      </c>
      <c r="M2389" cm="1">
        <f t="array" ref="M2389">SUM(COUNTIF(E2389:E5965,{"Petrol","Diesel","CNG","LPG","Electric"}))</f>
        <v>1190</v>
      </c>
      <c r="N2389">
        <f t="shared" si="300"/>
        <v>1190</v>
      </c>
      <c r="O2389" cm="1">
        <f t="array" ref="O2389">SUM(COUNTIF(F2389:F5965,{"Individual","Dealer","Trustmark Dealer"}))</f>
        <v>1190</v>
      </c>
      <c r="P2389">
        <f t="shared" si="301"/>
        <v>806</v>
      </c>
      <c r="Q2389">
        <f t="shared" si="302"/>
        <v>0.61344537815126055</v>
      </c>
      <c r="R2389" s="16">
        <f t="shared" si="303"/>
        <v>1263817.4591297817</v>
      </c>
    </row>
    <row r="2390" spans="1:18" x14ac:dyDescent="0.3">
      <c r="A2390" t="s">
        <v>1310</v>
      </c>
      <c r="B2390">
        <v>2011</v>
      </c>
      <c r="C2390" s="1">
        <v>275000</v>
      </c>
      <c r="D2390">
        <v>160000</v>
      </c>
      <c r="E2390" t="s">
        <v>14</v>
      </c>
      <c r="F2390" t="s">
        <v>25</v>
      </c>
      <c r="G2390" t="s">
        <v>12</v>
      </c>
      <c r="H2390" t="s">
        <v>121</v>
      </c>
      <c r="I2390">
        <f t="shared" si="296"/>
        <v>1189</v>
      </c>
      <c r="J2390">
        <f t="shared" si="297"/>
        <v>15</v>
      </c>
      <c r="K2390" t="str">
        <f t="shared" si="298"/>
        <v>budget</v>
      </c>
      <c r="L2390" s="1">
        <f t="shared" si="299"/>
        <v>478855.54920100927</v>
      </c>
      <c r="M2390" cm="1">
        <f t="array" ref="M2390">SUM(COUNTIF(E2390:E5966,{"Petrol","Diesel","CNG","LPG","Electric"}))</f>
        <v>1189</v>
      </c>
      <c r="N2390">
        <f t="shared" si="300"/>
        <v>1189</v>
      </c>
      <c r="O2390" cm="1">
        <f t="array" ref="O2390">SUM(COUNTIF(F2390:F5966,{"Individual","Dealer","Trustmark Dealer"}))</f>
        <v>1189</v>
      </c>
      <c r="P2390">
        <f t="shared" si="301"/>
        <v>805</v>
      </c>
      <c r="Q2390">
        <f t="shared" si="302"/>
        <v>0.6139613120269134</v>
      </c>
      <c r="R2390" s="16">
        <f t="shared" si="303"/>
        <v>1263824.9097757195</v>
      </c>
    </row>
    <row r="2391" spans="1:18" x14ac:dyDescent="0.3">
      <c r="A2391" t="s">
        <v>1145</v>
      </c>
      <c r="B2391">
        <v>2013</v>
      </c>
      <c r="C2391" s="1">
        <v>125000</v>
      </c>
      <c r="D2391">
        <v>125000</v>
      </c>
      <c r="E2391" t="s">
        <v>14</v>
      </c>
      <c r="F2391" t="s">
        <v>25</v>
      </c>
      <c r="G2391" t="s">
        <v>12</v>
      </c>
      <c r="H2391" t="s">
        <v>121</v>
      </c>
      <c r="I2391">
        <f t="shared" si="296"/>
        <v>1188</v>
      </c>
      <c r="J2391">
        <f t="shared" si="297"/>
        <v>13</v>
      </c>
      <c r="K2391" t="str">
        <f t="shared" si="298"/>
        <v>budget</v>
      </c>
      <c r="L2391" s="1">
        <f t="shared" si="299"/>
        <v>479027.1447811448</v>
      </c>
      <c r="M2391" cm="1">
        <f t="array" ref="M2391">SUM(COUNTIF(E2391:E5967,{"Petrol","Diesel","CNG","LPG","Electric"}))</f>
        <v>1188</v>
      </c>
      <c r="N2391">
        <f t="shared" si="300"/>
        <v>1188</v>
      </c>
      <c r="O2391" cm="1">
        <f t="array" ref="O2391">SUM(COUNTIF(F2391:F5967,{"Individual","Dealer","Trustmark Dealer"}))</f>
        <v>1188</v>
      </c>
      <c r="P2391">
        <f t="shared" si="301"/>
        <v>804</v>
      </c>
      <c r="Q2391">
        <f t="shared" si="302"/>
        <v>0.61363636363636365</v>
      </c>
      <c r="R2391" s="16">
        <f t="shared" si="303"/>
        <v>1264359.982014664</v>
      </c>
    </row>
    <row r="2392" spans="1:18" x14ac:dyDescent="0.3">
      <c r="A2392" t="s">
        <v>1311</v>
      </c>
      <c r="B2392">
        <v>2011</v>
      </c>
      <c r="C2392" s="1">
        <v>80000</v>
      </c>
      <c r="D2392">
        <v>62000</v>
      </c>
      <c r="E2392" t="s">
        <v>10</v>
      </c>
      <c r="F2392" t="s">
        <v>25</v>
      </c>
      <c r="G2392" t="s">
        <v>12</v>
      </c>
      <c r="H2392" t="s">
        <v>126</v>
      </c>
      <c r="I2392">
        <f t="shared" si="296"/>
        <v>1187</v>
      </c>
      <c r="J2392">
        <f t="shared" si="297"/>
        <v>15</v>
      </c>
      <c r="K2392" t="str">
        <f t="shared" si="298"/>
        <v>budget</v>
      </c>
      <c r="L2392" s="1">
        <f t="shared" si="299"/>
        <v>479325.398483572</v>
      </c>
      <c r="M2392" cm="1">
        <f t="array" ref="M2392">SUM(COUNTIF(E2392:E5968,{"Petrol","Diesel","CNG","LPG","Electric"}))</f>
        <v>1187</v>
      </c>
      <c r="N2392">
        <f t="shared" si="300"/>
        <v>1187</v>
      </c>
      <c r="O2392" cm="1">
        <f t="array" ref="O2392">SUM(COUNTIF(F2392:F5968,{"Individual","Dealer","Trustmark Dealer"}))</f>
        <v>1187</v>
      </c>
      <c r="P2392">
        <f t="shared" si="301"/>
        <v>803</v>
      </c>
      <c r="Q2392">
        <f t="shared" si="302"/>
        <v>0.61331086773378263</v>
      </c>
      <c r="R2392" s="16">
        <f t="shared" si="303"/>
        <v>1265140.6967649541</v>
      </c>
    </row>
    <row r="2393" spans="1:18" x14ac:dyDescent="0.3">
      <c r="A2393" t="s">
        <v>1312</v>
      </c>
      <c r="B2393">
        <v>2011</v>
      </c>
      <c r="C2393" s="1">
        <v>199000</v>
      </c>
      <c r="D2393">
        <v>120000</v>
      </c>
      <c r="E2393" t="s">
        <v>14</v>
      </c>
      <c r="F2393" t="s">
        <v>25</v>
      </c>
      <c r="G2393" t="s">
        <v>12</v>
      </c>
      <c r="H2393" t="s">
        <v>126</v>
      </c>
      <c r="I2393">
        <f t="shared" si="296"/>
        <v>1186</v>
      </c>
      <c r="J2393">
        <f t="shared" si="297"/>
        <v>15</v>
      </c>
      <c r="K2393" t="str">
        <f t="shared" si="298"/>
        <v>budget</v>
      </c>
      <c r="L2393" s="1">
        <f t="shared" si="299"/>
        <v>479662.09780775715</v>
      </c>
      <c r="M2393" cm="1">
        <f t="array" ref="M2393">SUM(COUNTIF(E2393:E5969,{"Petrol","Diesel","CNG","LPG","Electric"}))</f>
        <v>1186</v>
      </c>
      <c r="N2393">
        <f t="shared" si="300"/>
        <v>1186</v>
      </c>
      <c r="O2393" cm="1">
        <f t="array" ref="O2393">SUM(COUNTIF(F2393:F5969,{"Individual","Dealer","Trustmark Dealer"}))</f>
        <v>1186</v>
      </c>
      <c r="P2393">
        <f t="shared" si="301"/>
        <v>802</v>
      </c>
      <c r="Q2393">
        <f t="shared" si="302"/>
        <v>0.61382799325463744</v>
      </c>
      <c r="R2393" s="16">
        <f t="shared" si="303"/>
        <v>1265625.8564880074</v>
      </c>
    </row>
    <row r="2394" spans="1:18" x14ac:dyDescent="0.3">
      <c r="A2394" t="s">
        <v>292</v>
      </c>
      <c r="B2394">
        <v>2016</v>
      </c>
      <c r="C2394" s="1">
        <v>440000</v>
      </c>
      <c r="D2394">
        <v>33000</v>
      </c>
      <c r="E2394" t="s">
        <v>10</v>
      </c>
      <c r="F2394" t="s">
        <v>25</v>
      </c>
      <c r="G2394" t="s">
        <v>12</v>
      </c>
      <c r="H2394" t="s">
        <v>126</v>
      </c>
      <c r="I2394">
        <f t="shared" si="296"/>
        <v>1185</v>
      </c>
      <c r="J2394">
        <f t="shared" si="297"/>
        <v>10</v>
      </c>
      <c r="K2394" t="str">
        <f t="shared" si="298"/>
        <v>budget</v>
      </c>
      <c r="L2394" s="1">
        <f t="shared" si="299"/>
        <v>479898.94345991564</v>
      </c>
      <c r="M2394" cm="1">
        <f t="array" ref="M2394">SUM(COUNTIF(E2394:E5970,{"Petrol","Diesel","CNG","LPG","Electric"}))</f>
        <v>1185</v>
      </c>
      <c r="N2394">
        <f t="shared" si="300"/>
        <v>1185</v>
      </c>
      <c r="O2394" cm="1">
        <f t="array" ref="O2394">SUM(COUNTIF(F2394:F5970,{"Individual","Dealer","Trustmark Dealer"}))</f>
        <v>1185</v>
      </c>
      <c r="P2394">
        <f t="shared" si="301"/>
        <v>801</v>
      </c>
      <c r="Q2394">
        <f t="shared" si="302"/>
        <v>0.61434599156118141</v>
      </c>
      <c r="R2394" s="16">
        <f t="shared" si="303"/>
        <v>1266288.5931104487</v>
      </c>
    </row>
    <row r="2395" spans="1:18" x14ac:dyDescent="0.3">
      <c r="A2395" t="s">
        <v>619</v>
      </c>
      <c r="B2395">
        <v>2013</v>
      </c>
      <c r="C2395" s="1">
        <v>250000</v>
      </c>
      <c r="D2395">
        <v>80000</v>
      </c>
      <c r="E2395" t="s">
        <v>14</v>
      </c>
      <c r="F2395" t="s">
        <v>25</v>
      </c>
      <c r="G2395" t="s">
        <v>12</v>
      </c>
      <c r="H2395" t="s">
        <v>151</v>
      </c>
      <c r="I2395">
        <f t="shared" si="296"/>
        <v>1184</v>
      </c>
      <c r="J2395">
        <f t="shared" si="297"/>
        <v>13</v>
      </c>
      <c r="K2395" t="str">
        <f t="shared" si="298"/>
        <v>budget</v>
      </c>
      <c r="L2395" s="1">
        <f t="shared" si="299"/>
        <v>479932.64189189189</v>
      </c>
      <c r="M2395" cm="1">
        <f t="array" ref="M2395">SUM(COUNTIF(E2395:E5971,{"Petrol","Diesel","CNG","LPG","Electric"}))</f>
        <v>1184</v>
      </c>
      <c r="N2395">
        <f t="shared" si="300"/>
        <v>1184</v>
      </c>
      <c r="O2395" cm="1">
        <f t="array" ref="O2395">SUM(COUNTIF(F2395:F5971,{"Individual","Dealer","Trustmark Dealer"}))</f>
        <v>1184</v>
      </c>
      <c r="P2395">
        <f t="shared" si="301"/>
        <v>801</v>
      </c>
      <c r="Q2395">
        <f t="shared" si="302"/>
        <v>0.61486486486486491</v>
      </c>
      <c r="R2395" s="16">
        <f t="shared" si="303"/>
        <v>1266117.3914430924</v>
      </c>
    </row>
    <row r="2396" spans="1:18" x14ac:dyDescent="0.3">
      <c r="A2396" t="s">
        <v>338</v>
      </c>
      <c r="B2396">
        <v>2017</v>
      </c>
      <c r="C2396" s="1">
        <v>700000</v>
      </c>
      <c r="D2396">
        <v>35000</v>
      </c>
      <c r="E2396" t="s">
        <v>14</v>
      </c>
      <c r="F2396" t="s">
        <v>25</v>
      </c>
      <c r="G2396" t="s">
        <v>12</v>
      </c>
      <c r="H2396" t="s">
        <v>121</v>
      </c>
      <c r="I2396">
        <f t="shared" si="296"/>
        <v>1183</v>
      </c>
      <c r="J2396">
        <f t="shared" si="297"/>
        <v>9</v>
      </c>
      <c r="K2396" t="str">
        <f t="shared" si="298"/>
        <v>medium</v>
      </c>
      <c r="L2396" s="1">
        <f t="shared" si="299"/>
        <v>480127.00591715978</v>
      </c>
      <c r="M2396" cm="1">
        <f t="array" ref="M2396">SUM(COUNTIF(E2396:E5972,{"Petrol","Diesel","CNG","LPG","Electric"}))</f>
        <v>1183</v>
      </c>
      <c r="N2396">
        <f t="shared" si="300"/>
        <v>1183</v>
      </c>
      <c r="O2396" cm="1">
        <f t="array" ref="O2396">SUM(COUNTIF(F2396:F5972,{"Individual","Dealer","Trustmark Dealer"}))</f>
        <v>1183</v>
      </c>
      <c r="P2396">
        <f t="shared" si="301"/>
        <v>800</v>
      </c>
      <c r="Q2396">
        <f t="shared" si="302"/>
        <v>0.61538461538461542</v>
      </c>
      <c r="R2396" s="16">
        <f t="shared" si="303"/>
        <v>1266699.0929484779</v>
      </c>
    </row>
    <row r="2397" spans="1:18" x14ac:dyDescent="0.3">
      <c r="A2397" t="s">
        <v>1313</v>
      </c>
      <c r="B2397">
        <v>2015</v>
      </c>
      <c r="C2397" s="1">
        <v>450000</v>
      </c>
      <c r="D2397">
        <v>50000</v>
      </c>
      <c r="E2397" t="s">
        <v>14</v>
      </c>
      <c r="F2397" t="s">
        <v>25</v>
      </c>
      <c r="G2397" t="s">
        <v>12</v>
      </c>
      <c r="H2397" t="s">
        <v>121</v>
      </c>
      <c r="I2397">
        <f t="shared" si="296"/>
        <v>1182</v>
      </c>
      <c r="J2397">
        <f t="shared" si="297"/>
        <v>11</v>
      </c>
      <c r="K2397" t="str">
        <f t="shared" si="298"/>
        <v>budget</v>
      </c>
      <c r="L2397" s="1">
        <f t="shared" si="299"/>
        <v>479940.98815566837</v>
      </c>
      <c r="M2397" cm="1">
        <f t="array" ref="M2397">SUM(COUNTIF(E2397:E5973,{"Petrol","Diesel","CNG","LPG","Electric"}))</f>
        <v>1182</v>
      </c>
      <c r="N2397">
        <f t="shared" si="300"/>
        <v>1182</v>
      </c>
      <c r="O2397" cm="1">
        <f t="array" ref="O2397">SUM(COUNTIF(F2397:F5973,{"Individual","Dealer","Trustmark Dealer"}))</f>
        <v>1182</v>
      </c>
      <c r="P2397">
        <f t="shared" si="301"/>
        <v>800</v>
      </c>
      <c r="Q2397">
        <f t="shared" si="302"/>
        <v>0.61505922165820648</v>
      </c>
      <c r="R2397" s="16">
        <f t="shared" si="303"/>
        <v>1266547.401321528</v>
      </c>
    </row>
    <row r="2398" spans="1:18" x14ac:dyDescent="0.3">
      <c r="A2398" t="s">
        <v>1314</v>
      </c>
      <c r="B2398">
        <v>2019</v>
      </c>
      <c r="C2398" s="1">
        <v>240000</v>
      </c>
      <c r="D2398">
        <v>5000</v>
      </c>
      <c r="E2398" t="s">
        <v>10</v>
      </c>
      <c r="F2398" t="s">
        <v>25</v>
      </c>
      <c r="G2398" t="s">
        <v>12</v>
      </c>
      <c r="H2398" t="s">
        <v>121</v>
      </c>
      <c r="I2398">
        <f t="shared" si="296"/>
        <v>1181</v>
      </c>
      <c r="J2398">
        <f t="shared" si="297"/>
        <v>7</v>
      </c>
      <c r="K2398" t="str">
        <f t="shared" si="298"/>
        <v>budget</v>
      </c>
      <c r="L2398" s="1">
        <f t="shared" si="299"/>
        <v>479966.34038950043</v>
      </c>
      <c r="M2398" cm="1">
        <f t="array" ref="M2398">SUM(COUNTIF(E2398:E5974,{"Petrol","Diesel","CNG","LPG","Electric"}))</f>
        <v>1181</v>
      </c>
      <c r="N2398">
        <f t="shared" si="300"/>
        <v>1181</v>
      </c>
      <c r="O2398" cm="1">
        <f t="array" ref="O2398">SUM(COUNTIF(F2398:F5974,{"Individual","Dealer","Trustmark Dealer"}))</f>
        <v>1181</v>
      </c>
      <c r="P2398">
        <f t="shared" si="301"/>
        <v>799</v>
      </c>
      <c r="Q2398">
        <f t="shared" si="302"/>
        <v>0.61473327688399659</v>
      </c>
      <c r="R2398" s="16">
        <f t="shared" si="303"/>
        <v>1266804.3784617567</v>
      </c>
    </row>
    <row r="2399" spans="1:18" x14ac:dyDescent="0.3">
      <c r="A2399" t="s">
        <v>486</v>
      </c>
      <c r="B2399">
        <v>2016</v>
      </c>
      <c r="C2399" s="1">
        <v>650000</v>
      </c>
      <c r="D2399">
        <v>81595</v>
      </c>
      <c r="E2399" t="s">
        <v>14</v>
      </c>
      <c r="F2399" t="s">
        <v>11</v>
      </c>
      <c r="G2399" t="s">
        <v>12</v>
      </c>
      <c r="H2399" t="s">
        <v>121</v>
      </c>
      <c r="I2399">
        <f t="shared" si="296"/>
        <v>1180</v>
      </c>
      <c r="J2399">
        <f t="shared" si="297"/>
        <v>10</v>
      </c>
      <c r="K2399" t="str">
        <f t="shared" si="298"/>
        <v>medium</v>
      </c>
      <c r="L2399" s="1">
        <f t="shared" si="299"/>
        <v>480169.70169491525</v>
      </c>
      <c r="M2399" cm="1">
        <f t="array" ref="M2399">SUM(COUNTIF(E2399:E5975,{"Petrol","Diesel","CNG","LPG","Electric"}))</f>
        <v>1180</v>
      </c>
      <c r="N2399">
        <f t="shared" si="300"/>
        <v>1180</v>
      </c>
      <c r="O2399" cm="1">
        <f t="array" ref="O2399">SUM(COUNTIF(F2399:F5975,{"Individual","Dealer","Trustmark Dealer"}))</f>
        <v>1180</v>
      </c>
      <c r="P2399">
        <f t="shared" si="301"/>
        <v>799</v>
      </c>
      <c r="Q2399">
        <f t="shared" si="302"/>
        <v>0.61440677966101698</v>
      </c>
      <c r="R2399" s="16">
        <f t="shared" si="303"/>
        <v>1266998.8500483665</v>
      </c>
    </row>
    <row r="2400" spans="1:18" x14ac:dyDescent="0.3">
      <c r="A2400" t="s">
        <v>1315</v>
      </c>
      <c r="B2400">
        <v>2005</v>
      </c>
      <c r="C2400" s="1">
        <v>71000</v>
      </c>
      <c r="D2400">
        <v>22000</v>
      </c>
      <c r="E2400" t="s">
        <v>10</v>
      </c>
      <c r="F2400" t="s">
        <v>25</v>
      </c>
      <c r="G2400" t="s">
        <v>12</v>
      </c>
      <c r="H2400" t="s">
        <v>121</v>
      </c>
      <c r="I2400">
        <f t="shared" si="296"/>
        <v>1179</v>
      </c>
      <c r="J2400">
        <f t="shared" si="297"/>
        <v>21</v>
      </c>
      <c r="K2400" t="str">
        <f t="shared" si="298"/>
        <v>budget</v>
      </c>
      <c r="L2400" s="1">
        <f t="shared" si="299"/>
        <v>480025.65564037318</v>
      </c>
      <c r="M2400" cm="1">
        <f t="array" ref="M2400">SUM(COUNTIF(E2400:E5976,{"Petrol","Diesel","CNG","LPG","Electric"}))</f>
        <v>1179</v>
      </c>
      <c r="N2400">
        <f t="shared" si="300"/>
        <v>1179</v>
      </c>
      <c r="O2400" cm="1">
        <f t="array" ref="O2400">SUM(COUNTIF(F2400:F5976,{"Individual","Dealer","Trustmark Dealer"}))</f>
        <v>1179</v>
      </c>
      <c r="P2400">
        <f t="shared" si="301"/>
        <v>799</v>
      </c>
      <c r="Q2400">
        <f t="shared" si="302"/>
        <v>0.61407972858354543</v>
      </c>
      <c r="R2400" s="16">
        <f t="shared" si="303"/>
        <v>1266928.8008841367</v>
      </c>
    </row>
    <row r="2401" spans="1:18" x14ac:dyDescent="0.3">
      <c r="A2401" t="s">
        <v>1069</v>
      </c>
      <c r="B2401">
        <v>2015</v>
      </c>
      <c r="C2401" s="1">
        <v>400000</v>
      </c>
      <c r="D2401">
        <v>40000</v>
      </c>
      <c r="E2401" t="s">
        <v>10</v>
      </c>
      <c r="F2401" t="s">
        <v>25</v>
      </c>
      <c r="G2401" t="s">
        <v>12</v>
      </c>
      <c r="H2401" t="s">
        <v>121</v>
      </c>
      <c r="I2401">
        <f t="shared" si="296"/>
        <v>1178</v>
      </c>
      <c r="J2401">
        <f t="shared" si="297"/>
        <v>11</v>
      </c>
      <c r="K2401" t="str">
        <f t="shared" si="298"/>
        <v>budget</v>
      </c>
      <c r="L2401" s="1">
        <f t="shared" si="299"/>
        <v>480372.87606112054</v>
      </c>
      <c r="M2401" cm="1">
        <f t="array" ref="M2401">SUM(COUNTIF(E2401:E5977,{"Petrol","Diesel","CNG","LPG","Electric"}))</f>
        <v>1178</v>
      </c>
      <c r="N2401">
        <f t="shared" si="300"/>
        <v>1178</v>
      </c>
      <c r="O2401" cm="1">
        <f t="array" ref="O2401">SUM(COUNTIF(F2401:F5977,{"Individual","Dealer","Trustmark Dealer"}))</f>
        <v>1178</v>
      </c>
      <c r="P2401">
        <f t="shared" si="301"/>
        <v>798</v>
      </c>
      <c r="Q2401">
        <f t="shared" si="302"/>
        <v>0.61375212224108655</v>
      </c>
      <c r="R2401" s="16">
        <f t="shared" si="303"/>
        <v>1267434.0778710642</v>
      </c>
    </row>
    <row r="2402" spans="1:18" x14ac:dyDescent="0.3">
      <c r="A2402" t="s">
        <v>316</v>
      </c>
      <c r="B2402">
        <v>2008</v>
      </c>
      <c r="C2402" s="1">
        <v>130000</v>
      </c>
      <c r="D2402">
        <v>40000</v>
      </c>
      <c r="E2402" t="s">
        <v>10</v>
      </c>
      <c r="F2402" t="s">
        <v>25</v>
      </c>
      <c r="G2402" t="s">
        <v>12</v>
      </c>
      <c r="H2402" t="s">
        <v>126</v>
      </c>
      <c r="I2402">
        <f t="shared" si="296"/>
        <v>1177</v>
      </c>
      <c r="J2402">
        <f t="shared" si="297"/>
        <v>18</v>
      </c>
      <c r="K2402" t="str">
        <f t="shared" si="298"/>
        <v>budget</v>
      </c>
      <c r="L2402" s="1">
        <f t="shared" si="299"/>
        <v>480441.16227697534</v>
      </c>
      <c r="M2402" cm="1">
        <f t="array" ref="M2402">SUM(COUNTIF(E2402:E5978,{"Petrol","Diesel","CNG","LPG","Electric"}))</f>
        <v>1177</v>
      </c>
      <c r="N2402">
        <f t="shared" si="300"/>
        <v>1177</v>
      </c>
      <c r="O2402" cm="1">
        <f t="array" ref="O2402">SUM(COUNTIF(F2402:F5978,{"Individual","Dealer","Trustmark Dealer"}))</f>
        <v>1177</v>
      </c>
      <c r="P2402">
        <f t="shared" si="301"/>
        <v>797</v>
      </c>
      <c r="Q2402">
        <f t="shared" si="302"/>
        <v>0.61342395921835169</v>
      </c>
      <c r="R2402" s="16">
        <f t="shared" si="303"/>
        <v>1267336.4330822083</v>
      </c>
    </row>
    <row r="2403" spans="1:18" x14ac:dyDescent="0.3">
      <c r="A2403" t="s">
        <v>544</v>
      </c>
      <c r="B2403">
        <v>2013</v>
      </c>
      <c r="C2403" s="1">
        <v>300000</v>
      </c>
      <c r="D2403">
        <v>70000</v>
      </c>
      <c r="E2403" t="s">
        <v>14</v>
      </c>
      <c r="F2403" t="s">
        <v>25</v>
      </c>
      <c r="G2403" t="s">
        <v>12</v>
      </c>
      <c r="H2403" t="s">
        <v>126</v>
      </c>
      <c r="I2403">
        <f t="shared" si="296"/>
        <v>1176</v>
      </c>
      <c r="J2403">
        <f t="shared" si="297"/>
        <v>13</v>
      </c>
      <c r="K2403" t="str">
        <f t="shared" si="298"/>
        <v>budget</v>
      </c>
      <c r="L2403" s="1">
        <f t="shared" si="299"/>
        <v>480739.15646258503</v>
      </c>
      <c r="M2403" cm="1">
        <f t="array" ref="M2403">SUM(COUNTIF(E2403:E5979,{"Petrol","Diesel","CNG","LPG","Electric"}))</f>
        <v>1176</v>
      </c>
      <c r="N2403">
        <f t="shared" si="300"/>
        <v>1176</v>
      </c>
      <c r="O2403" cm="1">
        <f t="array" ref="O2403">SUM(COUNTIF(F2403:F5979,{"Individual","Dealer","Trustmark Dealer"}))</f>
        <v>1176</v>
      </c>
      <c r="P2403">
        <f t="shared" si="301"/>
        <v>796</v>
      </c>
      <c r="Q2403">
        <f t="shared" si="302"/>
        <v>0.61394557823129248</v>
      </c>
      <c r="R2403" s="16">
        <f t="shared" si="303"/>
        <v>1267735.6662130987</v>
      </c>
    </row>
    <row r="2404" spans="1:18" x14ac:dyDescent="0.3">
      <c r="A2404" t="s">
        <v>1316</v>
      </c>
      <c r="B2404">
        <v>2019</v>
      </c>
      <c r="C2404" s="1">
        <v>1100000</v>
      </c>
      <c r="D2404">
        <v>4000</v>
      </c>
      <c r="E2404" t="s">
        <v>14</v>
      </c>
      <c r="F2404" t="s">
        <v>25</v>
      </c>
      <c r="G2404" t="s">
        <v>12</v>
      </c>
      <c r="H2404" t="s">
        <v>121</v>
      </c>
      <c r="I2404">
        <f t="shared" si="296"/>
        <v>1175</v>
      </c>
      <c r="J2404">
        <f t="shared" si="297"/>
        <v>7</v>
      </c>
      <c r="K2404" t="str">
        <f t="shared" si="298"/>
        <v>premimum</v>
      </c>
      <c r="L2404" s="1">
        <f t="shared" si="299"/>
        <v>480892.9770212766</v>
      </c>
      <c r="M2404" cm="1">
        <f t="array" ref="M2404">SUM(COUNTIF(E2404:E5980,{"Petrol","Diesel","CNG","LPG","Electric"}))</f>
        <v>1175</v>
      </c>
      <c r="N2404">
        <f t="shared" si="300"/>
        <v>1175</v>
      </c>
      <c r="O2404" cm="1">
        <f t="array" ref="O2404">SUM(COUNTIF(F2404:F5980,{"Individual","Dealer","Trustmark Dealer"}))</f>
        <v>1175</v>
      </c>
      <c r="P2404">
        <f t="shared" si="301"/>
        <v>795</v>
      </c>
      <c r="Q2404">
        <f t="shared" si="302"/>
        <v>0.61446808510638296</v>
      </c>
      <c r="R2404" s="16">
        <f t="shared" si="303"/>
        <v>1268240.0996460309</v>
      </c>
    </row>
    <row r="2405" spans="1:18" x14ac:dyDescent="0.3">
      <c r="A2405" t="s">
        <v>522</v>
      </c>
      <c r="B2405">
        <v>2015</v>
      </c>
      <c r="C2405" s="1">
        <v>2200000</v>
      </c>
      <c r="D2405">
        <v>24000</v>
      </c>
      <c r="E2405" t="s">
        <v>14</v>
      </c>
      <c r="F2405" t="s">
        <v>25</v>
      </c>
      <c r="G2405" t="s">
        <v>19</v>
      </c>
      <c r="H2405" t="s">
        <v>121</v>
      </c>
      <c r="I2405">
        <f t="shared" si="296"/>
        <v>1174</v>
      </c>
      <c r="J2405">
        <f t="shared" si="297"/>
        <v>11</v>
      </c>
      <c r="K2405" t="str">
        <f t="shared" si="298"/>
        <v>premimum</v>
      </c>
      <c r="L2405" s="1">
        <f t="shared" si="299"/>
        <v>480365.62862010219</v>
      </c>
      <c r="M2405" cm="1">
        <f t="array" ref="M2405">SUM(COUNTIF(E2405:E5981,{"Petrol","Diesel","CNG","LPG","Electric"}))</f>
        <v>1174</v>
      </c>
      <c r="N2405">
        <f t="shared" si="300"/>
        <v>1174</v>
      </c>
      <c r="O2405" cm="1">
        <f t="array" ref="O2405">SUM(COUNTIF(F2405:F5981,{"Individual","Dealer","Trustmark Dealer"}))</f>
        <v>1174</v>
      </c>
      <c r="P2405">
        <f t="shared" si="301"/>
        <v>795</v>
      </c>
      <c r="Q2405">
        <f t="shared" si="302"/>
        <v>0.61413969335604768</v>
      </c>
      <c r="R2405" s="16">
        <f t="shared" si="303"/>
        <v>1267430.4029257821</v>
      </c>
    </row>
    <row r="2406" spans="1:18" x14ac:dyDescent="0.3">
      <c r="A2406" t="s">
        <v>744</v>
      </c>
      <c r="B2406">
        <v>2018</v>
      </c>
      <c r="C2406" s="1">
        <v>800000</v>
      </c>
      <c r="D2406">
        <v>13500</v>
      </c>
      <c r="E2406" t="s">
        <v>10</v>
      </c>
      <c r="F2406" t="s">
        <v>11</v>
      </c>
      <c r="G2406" t="s">
        <v>12</v>
      </c>
      <c r="H2406" t="s">
        <v>121</v>
      </c>
      <c r="I2406">
        <f t="shared" si="296"/>
        <v>1173</v>
      </c>
      <c r="J2406">
        <f t="shared" si="297"/>
        <v>8</v>
      </c>
      <c r="K2406" t="str">
        <f t="shared" si="298"/>
        <v>medium</v>
      </c>
      <c r="L2406" s="1">
        <f t="shared" si="299"/>
        <v>478899.61466325662</v>
      </c>
      <c r="M2406" cm="1">
        <f t="array" ref="M2406">SUM(COUNTIF(E2406:E5982,{"Petrol","Diesel","CNG","LPG","Electric"}))</f>
        <v>1173</v>
      </c>
      <c r="N2406">
        <f t="shared" si="300"/>
        <v>1173</v>
      </c>
      <c r="O2406" cm="1">
        <f t="array" ref="O2406">SUM(COUNTIF(F2406:F5982,{"Individual","Dealer","Trustmark Dealer"}))</f>
        <v>1173</v>
      </c>
      <c r="P2406">
        <f t="shared" si="301"/>
        <v>794</v>
      </c>
      <c r="Q2406">
        <f t="shared" si="302"/>
        <v>0.61381074168797956</v>
      </c>
      <c r="R2406" s="16">
        <f t="shared" si="303"/>
        <v>1264805.8472377565</v>
      </c>
    </row>
    <row r="2407" spans="1:18" x14ac:dyDescent="0.3">
      <c r="A2407" t="s">
        <v>1317</v>
      </c>
      <c r="B2407">
        <v>2013</v>
      </c>
      <c r="C2407" s="1">
        <v>490000</v>
      </c>
      <c r="D2407">
        <v>40000</v>
      </c>
      <c r="E2407" t="s">
        <v>14</v>
      </c>
      <c r="F2407" t="s">
        <v>25</v>
      </c>
      <c r="G2407" t="s">
        <v>12</v>
      </c>
      <c r="H2407" t="s">
        <v>121</v>
      </c>
      <c r="I2407">
        <f t="shared" si="296"/>
        <v>1172</v>
      </c>
      <c r="J2407">
        <f t="shared" si="297"/>
        <v>13</v>
      </c>
      <c r="K2407" t="str">
        <f t="shared" si="298"/>
        <v>budget</v>
      </c>
      <c r="L2407" s="1">
        <f t="shared" si="299"/>
        <v>478625.638225256</v>
      </c>
      <c r="M2407" cm="1">
        <f t="array" ref="M2407">SUM(COUNTIF(E2407:E5983,{"Petrol","Diesel","CNG","LPG","Electric"}))</f>
        <v>1172</v>
      </c>
      <c r="N2407">
        <f t="shared" si="300"/>
        <v>1172</v>
      </c>
      <c r="O2407" cm="1">
        <f t="array" ref="O2407">SUM(COUNTIF(F2407:F5983,{"Individual","Dealer","Trustmark Dealer"}))</f>
        <v>1172</v>
      </c>
      <c r="P2407">
        <f t="shared" si="301"/>
        <v>794</v>
      </c>
      <c r="Q2407">
        <f t="shared" si="302"/>
        <v>0.61348122866894195</v>
      </c>
      <c r="R2407" s="16">
        <f t="shared" si="303"/>
        <v>1263970.3911920083</v>
      </c>
    </row>
    <row r="2408" spans="1:18" x14ac:dyDescent="0.3">
      <c r="A2408" t="s">
        <v>1245</v>
      </c>
      <c r="B2408">
        <v>2018</v>
      </c>
      <c r="C2408" s="1">
        <v>836000</v>
      </c>
      <c r="D2408">
        <v>9700</v>
      </c>
      <c r="E2408" t="s">
        <v>10</v>
      </c>
      <c r="F2408" t="s">
        <v>11</v>
      </c>
      <c r="G2408" t="s">
        <v>12</v>
      </c>
      <c r="H2408" t="s">
        <v>121</v>
      </c>
      <c r="I2408">
        <f t="shared" si="296"/>
        <v>1171</v>
      </c>
      <c r="J2408">
        <f t="shared" si="297"/>
        <v>8</v>
      </c>
      <c r="K2408" t="str">
        <f t="shared" si="298"/>
        <v>medium</v>
      </c>
      <c r="L2408" s="1">
        <f t="shared" si="299"/>
        <v>478615.92485055508</v>
      </c>
      <c r="M2408" cm="1">
        <f t="array" ref="M2408">SUM(COUNTIF(E2408:E5984,{"Petrol","Diesel","CNG","LPG","Electric"}))</f>
        <v>1171</v>
      </c>
      <c r="N2408">
        <f t="shared" si="300"/>
        <v>1171</v>
      </c>
      <c r="O2408" cm="1">
        <f t="array" ref="O2408">SUM(COUNTIF(F2408:F5984,{"Individual","Dealer","Trustmark Dealer"}))</f>
        <v>1171</v>
      </c>
      <c r="P2408">
        <f t="shared" si="301"/>
        <v>793</v>
      </c>
      <c r="Q2408">
        <f t="shared" si="302"/>
        <v>0.61315115286080268</v>
      </c>
      <c r="R2408" s="16">
        <f t="shared" si="303"/>
        <v>1264158.9557822398</v>
      </c>
    </row>
    <row r="2409" spans="1:18" x14ac:dyDescent="0.3">
      <c r="A2409" t="s">
        <v>396</v>
      </c>
      <c r="B2409">
        <v>2012</v>
      </c>
      <c r="C2409" s="1">
        <v>375000</v>
      </c>
      <c r="D2409">
        <v>62000</v>
      </c>
      <c r="E2409" t="s">
        <v>10</v>
      </c>
      <c r="F2409" t="s">
        <v>25</v>
      </c>
      <c r="G2409" t="s">
        <v>12</v>
      </c>
      <c r="H2409" t="s">
        <v>126</v>
      </c>
      <c r="I2409">
        <f t="shared" si="296"/>
        <v>1170</v>
      </c>
      <c r="J2409">
        <f t="shared" si="297"/>
        <v>14</v>
      </c>
      <c r="K2409" t="str">
        <f t="shared" si="298"/>
        <v>budget</v>
      </c>
      <c r="L2409" s="1">
        <f t="shared" si="299"/>
        <v>478310.4683760684</v>
      </c>
      <c r="M2409" cm="1">
        <f t="array" ref="M2409">SUM(COUNTIF(E2409:E5985,{"Petrol","Diesel","CNG","LPG","Electric"}))</f>
        <v>1170</v>
      </c>
      <c r="N2409">
        <f t="shared" si="300"/>
        <v>1170</v>
      </c>
      <c r="O2409" cm="1">
        <f t="array" ref="O2409">SUM(COUNTIF(F2409:F5985,{"Individual","Dealer","Trustmark Dealer"}))</f>
        <v>1170</v>
      </c>
      <c r="P2409">
        <f t="shared" si="301"/>
        <v>793</v>
      </c>
      <c r="Q2409">
        <f t="shared" si="302"/>
        <v>0.61282051282051286</v>
      </c>
      <c r="R2409" s="16">
        <f t="shared" si="303"/>
        <v>1263253.8677363223</v>
      </c>
    </row>
    <row r="2410" spans="1:18" x14ac:dyDescent="0.3">
      <c r="A2410" t="s">
        <v>1155</v>
      </c>
      <c r="B2410">
        <v>2016</v>
      </c>
      <c r="C2410" s="1">
        <v>1249000</v>
      </c>
      <c r="D2410">
        <v>24000</v>
      </c>
      <c r="E2410" t="s">
        <v>14</v>
      </c>
      <c r="F2410" t="s">
        <v>11</v>
      </c>
      <c r="G2410" t="s">
        <v>12</v>
      </c>
      <c r="H2410" t="s">
        <v>121</v>
      </c>
      <c r="I2410">
        <f t="shared" si="296"/>
        <v>1169</v>
      </c>
      <c r="J2410">
        <f t="shared" si="297"/>
        <v>10</v>
      </c>
      <c r="K2410" t="str">
        <f t="shared" si="298"/>
        <v>premimum</v>
      </c>
      <c r="L2410" s="1">
        <f t="shared" si="299"/>
        <v>478398.84345594526</v>
      </c>
      <c r="M2410" cm="1">
        <f t="array" ref="M2410">SUM(COUNTIF(E2410:E5986,{"Petrol","Diesel","CNG","LPG","Electric"}))</f>
        <v>1169</v>
      </c>
      <c r="N2410">
        <f t="shared" si="300"/>
        <v>1169</v>
      </c>
      <c r="O2410" cm="1">
        <f t="array" ref="O2410">SUM(COUNTIF(F2410:F5986,{"Individual","Dealer","Trustmark Dealer"}))</f>
        <v>1169</v>
      </c>
      <c r="P2410">
        <f t="shared" si="301"/>
        <v>792</v>
      </c>
      <c r="Q2410">
        <f t="shared" si="302"/>
        <v>0.61334473909324205</v>
      </c>
      <c r="R2410" s="16">
        <f t="shared" si="303"/>
        <v>1263199.131216161</v>
      </c>
    </row>
    <row r="2411" spans="1:18" x14ac:dyDescent="0.3">
      <c r="A2411" t="s">
        <v>876</v>
      </c>
      <c r="B2411">
        <v>2019</v>
      </c>
      <c r="C2411" s="1">
        <v>1240000</v>
      </c>
      <c r="D2411">
        <v>13000</v>
      </c>
      <c r="E2411" t="s">
        <v>14</v>
      </c>
      <c r="F2411" t="s">
        <v>11</v>
      </c>
      <c r="G2411" t="s">
        <v>12</v>
      </c>
      <c r="H2411" t="s">
        <v>121</v>
      </c>
      <c r="I2411">
        <f t="shared" si="296"/>
        <v>1168</v>
      </c>
      <c r="J2411">
        <f t="shared" si="297"/>
        <v>7</v>
      </c>
      <c r="K2411" t="str">
        <f t="shared" si="298"/>
        <v>premimum</v>
      </c>
      <c r="L2411" s="1">
        <f t="shared" si="299"/>
        <v>477739.08219178085</v>
      </c>
      <c r="M2411" cm="1">
        <f t="array" ref="M2411">SUM(COUNTIF(E2411:E5987,{"Petrol","Diesel","CNG","LPG","Electric"}))</f>
        <v>1168</v>
      </c>
      <c r="N2411">
        <f t="shared" si="300"/>
        <v>1168</v>
      </c>
      <c r="O2411" cm="1">
        <f t="array" ref="O2411">SUM(COUNTIF(F2411:F5987,{"Individual","Dealer","Trustmark Dealer"}))</f>
        <v>1168</v>
      </c>
      <c r="P2411">
        <f t="shared" si="301"/>
        <v>792</v>
      </c>
      <c r="Q2411">
        <f t="shared" si="302"/>
        <v>0.61301369863013699</v>
      </c>
      <c r="R2411" s="16">
        <f t="shared" si="303"/>
        <v>1262133.7737058643</v>
      </c>
    </row>
    <row r="2412" spans="1:18" x14ac:dyDescent="0.3">
      <c r="A2412" t="s">
        <v>1318</v>
      </c>
      <c r="B2412">
        <v>2009</v>
      </c>
      <c r="C2412" s="1">
        <v>35000</v>
      </c>
      <c r="D2412">
        <v>50000</v>
      </c>
      <c r="E2412" t="s">
        <v>10</v>
      </c>
      <c r="F2412" t="s">
        <v>25</v>
      </c>
      <c r="G2412" t="s">
        <v>12</v>
      </c>
      <c r="H2412" t="s">
        <v>154</v>
      </c>
      <c r="I2412">
        <f t="shared" si="296"/>
        <v>1167</v>
      </c>
      <c r="J2412">
        <f t="shared" si="297"/>
        <v>17</v>
      </c>
      <c r="K2412" t="str">
        <f t="shared" si="298"/>
        <v>budget</v>
      </c>
      <c r="L2412" s="1">
        <f t="shared" si="299"/>
        <v>477085.90231362468</v>
      </c>
      <c r="M2412" cm="1">
        <f t="array" ref="M2412">SUM(COUNTIF(E2412:E5988,{"Petrol","Diesel","CNG","LPG","Electric"}))</f>
        <v>1167</v>
      </c>
      <c r="N2412">
        <f t="shared" si="300"/>
        <v>1167</v>
      </c>
      <c r="O2412" cm="1">
        <f t="array" ref="O2412">SUM(COUNTIF(F2412:F5988,{"Individual","Dealer","Trustmark Dealer"}))</f>
        <v>1167</v>
      </c>
      <c r="P2412">
        <f t="shared" si="301"/>
        <v>792</v>
      </c>
      <c r="Q2412">
        <f t="shared" si="302"/>
        <v>0.61268209083119107</v>
      </c>
      <c r="R2412" s="16">
        <f t="shared" si="303"/>
        <v>1261079.7891839445</v>
      </c>
    </row>
    <row r="2413" spans="1:18" x14ac:dyDescent="0.3">
      <c r="A2413" t="s">
        <v>1135</v>
      </c>
      <c r="B2413">
        <v>2017</v>
      </c>
      <c r="C2413" s="1">
        <v>1068000</v>
      </c>
      <c r="D2413">
        <v>36000</v>
      </c>
      <c r="E2413" t="s">
        <v>10</v>
      </c>
      <c r="F2413" t="s">
        <v>11</v>
      </c>
      <c r="G2413" t="s">
        <v>12</v>
      </c>
      <c r="H2413" t="s">
        <v>121</v>
      </c>
      <c r="I2413">
        <f t="shared" si="296"/>
        <v>1166</v>
      </c>
      <c r="J2413">
        <f t="shared" si="297"/>
        <v>9</v>
      </c>
      <c r="K2413" t="str">
        <f t="shared" si="298"/>
        <v>premimum</v>
      </c>
      <c r="L2413" s="1">
        <f t="shared" si="299"/>
        <v>477465.04974271014</v>
      </c>
      <c r="M2413" cm="1">
        <f t="array" ref="M2413">SUM(COUNTIF(E2413:E5989,{"Petrol","Diesel","CNG","LPG","Electric"}))</f>
        <v>1166</v>
      </c>
      <c r="N2413">
        <f t="shared" si="300"/>
        <v>1166</v>
      </c>
      <c r="O2413" cm="1">
        <f t="array" ref="O2413">SUM(COUNTIF(F2413:F5989,{"Individual","Dealer","Trustmark Dealer"}))</f>
        <v>1166</v>
      </c>
      <c r="P2413">
        <f t="shared" si="301"/>
        <v>791</v>
      </c>
      <c r="Q2413">
        <f t="shared" si="302"/>
        <v>0.6132075471698113</v>
      </c>
      <c r="R2413" s="16">
        <f t="shared" si="303"/>
        <v>1261655.6473334669</v>
      </c>
    </row>
    <row r="2414" spans="1:18" x14ac:dyDescent="0.3">
      <c r="A2414" t="s">
        <v>1155</v>
      </c>
      <c r="B2414">
        <v>2017</v>
      </c>
      <c r="C2414" s="1">
        <v>1189000</v>
      </c>
      <c r="D2414">
        <v>40000</v>
      </c>
      <c r="E2414" t="s">
        <v>14</v>
      </c>
      <c r="F2414" t="s">
        <v>11</v>
      </c>
      <c r="G2414" t="s">
        <v>12</v>
      </c>
      <c r="H2414" t="s">
        <v>121</v>
      </c>
      <c r="I2414">
        <f t="shared" si="296"/>
        <v>1165</v>
      </c>
      <c r="J2414">
        <f t="shared" si="297"/>
        <v>9</v>
      </c>
      <c r="K2414" t="str">
        <f t="shared" si="298"/>
        <v>premimum</v>
      </c>
      <c r="L2414" s="1">
        <f t="shared" si="299"/>
        <v>476958.15278969955</v>
      </c>
      <c r="M2414" cm="1">
        <f t="array" ref="M2414">SUM(COUNTIF(E2414:E5990,{"Petrol","Diesel","CNG","LPG","Electric"}))</f>
        <v>1165</v>
      </c>
      <c r="N2414">
        <f t="shared" si="300"/>
        <v>1165</v>
      </c>
      <c r="O2414" cm="1">
        <f t="array" ref="O2414">SUM(COUNTIF(F2414:F5990,{"Individual","Dealer","Trustmark Dealer"}))</f>
        <v>1165</v>
      </c>
      <c r="P2414">
        <f t="shared" si="301"/>
        <v>791</v>
      </c>
      <c r="Q2414">
        <f t="shared" si="302"/>
        <v>0.61287553648068671</v>
      </c>
      <c r="R2414" s="16">
        <f t="shared" si="303"/>
        <v>1260313.5718701622</v>
      </c>
    </row>
    <row r="2415" spans="1:18" x14ac:dyDescent="0.3">
      <c r="A2415" t="s">
        <v>1319</v>
      </c>
      <c r="B2415">
        <v>2018</v>
      </c>
      <c r="C2415" s="1">
        <v>700000</v>
      </c>
      <c r="D2415">
        <v>27000</v>
      </c>
      <c r="E2415" t="s">
        <v>10</v>
      </c>
      <c r="F2415" t="s">
        <v>25</v>
      </c>
      <c r="G2415" t="s">
        <v>12</v>
      </c>
      <c r="H2415" t="s">
        <v>121</v>
      </c>
      <c r="I2415">
        <f t="shared" si="296"/>
        <v>1164</v>
      </c>
      <c r="J2415">
        <f t="shared" si="297"/>
        <v>8</v>
      </c>
      <c r="K2415" t="str">
        <f t="shared" si="298"/>
        <v>medium</v>
      </c>
      <c r="L2415" s="1">
        <f t="shared" si="299"/>
        <v>476346.43298969074</v>
      </c>
      <c r="M2415" cm="1">
        <f t="array" ref="M2415">SUM(COUNTIF(E2415:E5991,{"Petrol","Diesel","CNG","LPG","Electric"}))</f>
        <v>1164</v>
      </c>
      <c r="N2415">
        <f t="shared" si="300"/>
        <v>1164</v>
      </c>
      <c r="O2415" cm="1">
        <f t="array" ref="O2415">SUM(COUNTIF(F2415:F5991,{"Individual","Dealer","Trustmark Dealer"}))</f>
        <v>1164</v>
      </c>
      <c r="P2415">
        <f t="shared" si="301"/>
        <v>791</v>
      </c>
      <c r="Q2415">
        <f t="shared" si="302"/>
        <v>0.61254295532646053</v>
      </c>
      <c r="R2415" s="16">
        <f t="shared" si="303"/>
        <v>1259340.6686599441</v>
      </c>
    </row>
    <row r="2416" spans="1:18" x14ac:dyDescent="0.3">
      <c r="A2416" t="s">
        <v>275</v>
      </c>
      <c r="B2416">
        <v>2016</v>
      </c>
      <c r="C2416" s="1">
        <v>350000</v>
      </c>
      <c r="D2416">
        <v>40000</v>
      </c>
      <c r="E2416" t="s">
        <v>10</v>
      </c>
      <c r="F2416" t="s">
        <v>25</v>
      </c>
      <c r="G2416" t="s">
        <v>12</v>
      </c>
      <c r="H2416" t="s">
        <v>121</v>
      </c>
      <c r="I2416">
        <f t="shared" si="296"/>
        <v>1163</v>
      </c>
      <c r="J2416">
        <f t="shared" si="297"/>
        <v>10</v>
      </c>
      <c r="K2416" t="str">
        <f t="shared" si="298"/>
        <v>budget</v>
      </c>
      <c r="L2416" s="1">
        <f t="shared" si="299"/>
        <v>476154.12553740328</v>
      </c>
      <c r="M2416" cm="1">
        <f t="array" ref="M2416">SUM(COUNTIF(E2416:E5992,{"Petrol","Diesel","CNG","LPG","Electric"}))</f>
        <v>1163</v>
      </c>
      <c r="N2416">
        <f t="shared" si="300"/>
        <v>1163</v>
      </c>
      <c r="O2416" cm="1">
        <f t="array" ref="O2416">SUM(COUNTIF(F2416:F5992,{"Individual","Dealer","Trustmark Dealer"}))</f>
        <v>1163</v>
      </c>
      <c r="P2416">
        <f t="shared" si="301"/>
        <v>791</v>
      </c>
      <c r="Q2416">
        <f t="shared" si="302"/>
        <v>0.61220980223559762</v>
      </c>
      <c r="R2416" s="16">
        <f t="shared" si="303"/>
        <v>1258678.8834183775</v>
      </c>
    </row>
    <row r="2417" spans="1:18" x14ac:dyDescent="0.3">
      <c r="A2417" t="s">
        <v>1033</v>
      </c>
      <c r="B2417">
        <v>2009</v>
      </c>
      <c r="C2417" s="1">
        <v>254999</v>
      </c>
      <c r="D2417">
        <v>80000</v>
      </c>
      <c r="E2417" t="s">
        <v>10</v>
      </c>
      <c r="F2417" t="s">
        <v>25</v>
      </c>
      <c r="G2417" t="s">
        <v>12</v>
      </c>
      <c r="H2417" t="s">
        <v>126</v>
      </c>
      <c r="I2417">
        <f t="shared" si="296"/>
        <v>1162</v>
      </c>
      <c r="J2417">
        <f t="shared" si="297"/>
        <v>17</v>
      </c>
      <c r="K2417" t="str">
        <f t="shared" si="298"/>
        <v>budget</v>
      </c>
      <c r="L2417" s="1">
        <f t="shared" si="299"/>
        <v>476262.69191049912</v>
      </c>
      <c r="M2417" cm="1">
        <f t="array" ref="M2417">SUM(COUNTIF(E2417:E5993,{"Petrol","Diesel","CNG","LPG","Electric"}))</f>
        <v>1162</v>
      </c>
      <c r="N2417">
        <f t="shared" si="300"/>
        <v>1162</v>
      </c>
      <c r="O2417" cm="1">
        <f t="array" ref="O2417">SUM(COUNTIF(F2417:F5993,{"Individual","Dealer","Trustmark Dealer"}))</f>
        <v>1162</v>
      </c>
      <c r="P2417">
        <f t="shared" si="301"/>
        <v>791</v>
      </c>
      <c r="Q2417">
        <f t="shared" si="302"/>
        <v>0.61187607573149738</v>
      </c>
      <c r="R2417" s="16">
        <f t="shared" si="303"/>
        <v>1258667.6139035216</v>
      </c>
    </row>
    <row r="2418" spans="1:18" x14ac:dyDescent="0.3">
      <c r="A2418" t="s">
        <v>1202</v>
      </c>
      <c r="B2418">
        <v>2005</v>
      </c>
      <c r="C2418" s="1">
        <v>229999</v>
      </c>
      <c r="D2418">
        <v>221000</v>
      </c>
      <c r="E2418" t="s">
        <v>14</v>
      </c>
      <c r="F2418" t="s">
        <v>25</v>
      </c>
      <c r="G2418" t="s">
        <v>12</v>
      </c>
      <c r="H2418" t="s">
        <v>154</v>
      </c>
      <c r="I2418">
        <f t="shared" si="296"/>
        <v>1161</v>
      </c>
      <c r="J2418">
        <f t="shared" si="297"/>
        <v>21</v>
      </c>
      <c r="K2418" t="str">
        <f t="shared" si="298"/>
        <v>budget</v>
      </c>
      <c r="L2418" s="1">
        <f t="shared" si="299"/>
        <v>476453.2721791559</v>
      </c>
      <c r="M2418" cm="1">
        <f t="array" ref="M2418">SUM(COUNTIF(E2418:E5994,{"Petrol","Diesel","CNG","LPG","Electric"}))</f>
        <v>1161</v>
      </c>
      <c r="N2418">
        <f t="shared" si="300"/>
        <v>1161</v>
      </c>
      <c r="O2418" cm="1">
        <f t="array" ref="O2418">SUM(COUNTIF(F2418:F5994,{"Individual","Dealer","Trustmark Dealer"}))</f>
        <v>1161</v>
      </c>
      <c r="P2418">
        <f t="shared" si="301"/>
        <v>790</v>
      </c>
      <c r="Q2418">
        <f t="shared" si="302"/>
        <v>0.61240310077519378</v>
      </c>
      <c r="R2418" s="16">
        <f t="shared" si="303"/>
        <v>1258833.8742222551</v>
      </c>
    </row>
    <row r="2419" spans="1:18" x14ac:dyDescent="0.3">
      <c r="A2419" t="s">
        <v>860</v>
      </c>
      <c r="B2419">
        <v>2016</v>
      </c>
      <c r="C2419" s="1">
        <v>750000</v>
      </c>
      <c r="D2419">
        <v>80000</v>
      </c>
      <c r="E2419" t="s">
        <v>14</v>
      </c>
      <c r="F2419" t="s">
        <v>25</v>
      </c>
      <c r="G2419" t="s">
        <v>12</v>
      </c>
      <c r="H2419" t="s">
        <v>121</v>
      </c>
      <c r="I2419">
        <f t="shared" si="296"/>
        <v>1160</v>
      </c>
      <c r="J2419">
        <f t="shared" si="297"/>
        <v>10</v>
      </c>
      <c r="K2419" t="str">
        <f t="shared" si="298"/>
        <v>medium</v>
      </c>
      <c r="L2419" s="1">
        <f t="shared" si="299"/>
        <v>476665.7327586207</v>
      </c>
      <c r="M2419" cm="1">
        <f t="array" ref="M2419">SUM(COUNTIF(E2419:E5995,{"Petrol","Diesel","CNG","LPG","Electric"}))</f>
        <v>1160</v>
      </c>
      <c r="N2419">
        <f t="shared" si="300"/>
        <v>1160</v>
      </c>
      <c r="O2419" cm="1">
        <f t="array" ref="O2419">SUM(COUNTIF(F2419:F5995,{"Individual","Dealer","Trustmark Dealer"}))</f>
        <v>1160</v>
      </c>
      <c r="P2419">
        <f t="shared" si="301"/>
        <v>789</v>
      </c>
      <c r="Q2419">
        <f t="shared" si="302"/>
        <v>0.61293103448275865</v>
      </c>
      <c r="R2419" s="16">
        <f t="shared" si="303"/>
        <v>1259450.7636924016</v>
      </c>
    </row>
    <row r="2420" spans="1:18" x14ac:dyDescent="0.3">
      <c r="A2420" t="s">
        <v>400</v>
      </c>
      <c r="B2420">
        <v>2012</v>
      </c>
      <c r="C2420" s="1">
        <v>325000</v>
      </c>
      <c r="D2420">
        <v>119000</v>
      </c>
      <c r="E2420" t="s">
        <v>14</v>
      </c>
      <c r="F2420" t="s">
        <v>25</v>
      </c>
      <c r="G2420" t="s">
        <v>12</v>
      </c>
      <c r="H2420" t="s">
        <v>126</v>
      </c>
      <c r="I2420">
        <f t="shared" si="296"/>
        <v>1159</v>
      </c>
      <c r="J2420">
        <f t="shared" si="297"/>
        <v>14</v>
      </c>
      <c r="K2420" t="str">
        <f t="shared" si="298"/>
        <v>budget</v>
      </c>
      <c r="L2420" s="1">
        <f t="shared" si="299"/>
        <v>476429.89646246762</v>
      </c>
      <c r="M2420" cm="1">
        <f t="array" ref="M2420">SUM(COUNTIF(E2420:E5996,{"Petrol","Diesel","CNG","LPG","Electric"}))</f>
        <v>1159</v>
      </c>
      <c r="N2420">
        <f t="shared" si="300"/>
        <v>1159</v>
      </c>
      <c r="O2420" cm="1">
        <f t="array" ref="O2420">SUM(COUNTIF(F2420:F5996,{"Individual","Dealer","Trustmark Dealer"}))</f>
        <v>1159</v>
      </c>
      <c r="P2420">
        <f t="shared" si="301"/>
        <v>789</v>
      </c>
      <c r="Q2420">
        <f t="shared" si="302"/>
        <v>0.61259706643658329</v>
      </c>
      <c r="R2420" s="16">
        <f t="shared" si="303"/>
        <v>1259204.4797498032</v>
      </c>
    </row>
    <row r="2421" spans="1:18" x14ac:dyDescent="0.3">
      <c r="A2421" t="s">
        <v>1320</v>
      </c>
      <c r="B2421">
        <v>2009</v>
      </c>
      <c r="C2421" s="1">
        <v>760000</v>
      </c>
      <c r="D2421">
        <v>190000</v>
      </c>
      <c r="E2421" t="s">
        <v>14</v>
      </c>
      <c r="F2421" t="s">
        <v>25</v>
      </c>
      <c r="G2421" t="s">
        <v>12</v>
      </c>
      <c r="H2421" t="s">
        <v>126</v>
      </c>
      <c r="I2421">
        <f t="shared" si="296"/>
        <v>1158</v>
      </c>
      <c r="J2421">
        <f t="shared" si="297"/>
        <v>17</v>
      </c>
      <c r="K2421" t="str">
        <f t="shared" si="298"/>
        <v>medium</v>
      </c>
      <c r="L2421" s="1">
        <f t="shared" si="299"/>
        <v>476560.66493955097</v>
      </c>
      <c r="M2421" cm="1">
        <f t="array" ref="M2421">SUM(COUNTIF(E2421:E5997,{"Petrol","Diesel","CNG","LPG","Electric"}))</f>
        <v>1158</v>
      </c>
      <c r="N2421">
        <f t="shared" si="300"/>
        <v>1158</v>
      </c>
      <c r="O2421" cm="1">
        <f t="array" ref="O2421">SUM(COUNTIF(F2421:F5997,{"Individual","Dealer","Trustmark Dealer"}))</f>
        <v>1158</v>
      </c>
      <c r="P2421">
        <f t="shared" si="301"/>
        <v>788</v>
      </c>
      <c r="Q2421">
        <f t="shared" si="302"/>
        <v>0.613126079447323</v>
      </c>
      <c r="R2421" s="16">
        <f t="shared" si="303"/>
        <v>1259665.7081940628</v>
      </c>
    </row>
    <row r="2422" spans="1:18" x14ac:dyDescent="0.3">
      <c r="A2422" t="s">
        <v>1321</v>
      </c>
      <c r="B2422">
        <v>2017</v>
      </c>
      <c r="C2422" s="1">
        <v>509999</v>
      </c>
      <c r="D2422">
        <v>25000</v>
      </c>
      <c r="E2422" t="s">
        <v>10</v>
      </c>
      <c r="F2422" t="s">
        <v>25</v>
      </c>
      <c r="G2422" t="s">
        <v>19</v>
      </c>
      <c r="H2422" t="s">
        <v>121</v>
      </c>
      <c r="I2422">
        <f t="shared" si="296"/>
        <v>1157</v>
      </c>
      <c r="J2422">
        <f t="shared" si="297"/>
        <v>9</v>
      </c>
      <c r="K2422" t="str">
        <f t="shared" si="298"/>
        <v>medium</v>
      </c>
      <c r="L2422" s="1">
        <f t="shared" si="299"/>
        <v>476315.68712186691</v>
      </c>
      <c r="M2422" cm="1">
        <f t="array" ref="M2422">SUM(COUNTIF(E2422:E5998,{"Petrol","Diesel","CNG","LPG","Electric"}))</f>
        <v>1157</v>
      </c>
      <c r="N2422">
        <f t="shared" si="300"/>
        <v>1157</v>
      </c>
      <c r="O2422" cm="1">
        <f t="array" ref="O2422">SUM(COUNTIF(F2422:F5998,{"Individual","Dealer","Trustmark Dealer"}))</f>
        <v>1157</v>
      </c>
      <c r="P2422">
        <f t="shared" si="301"/>
        <v>787</v>
      </c>
      <c r="Q2422">
        <f t="shared" si="302"/>
        <v>0.61365600691443389</v>
      </c>
      <c r="R2422" s="16">
        <f t="shared" si="303"/>
        <v>1259402.2662825435</v>
      </c>
    </row>
    <row r="2423" spans="1:18" x14ac:dyDescent="0.3">
      <c r="A2423" t="s">
        <v>292</v>
      </c>
      <c r="B2423">
        <v>2013</v>
      </c>
      <c r="C2423" s="1">
        <v>363000</v>
      </c>
      <c r="D2423">
        <v>28740</v>
      </c>
      <c r="E2423" t="s">
        <v>10</v>
      </c>
      <c r="F2423" t="s">
        <v>25</v>
      </c>
      <c r="G2423" t="s">
        <v>12</v>
      </c>
      <c r="H2423" t="s">
        <v>121</v>
      </c>
      <c r="I2423">
        <f t="shared" si="296"/>
        <v>1156</v>
      </c>
      <c r="J2423">
        <f t="shared" si="297"/>
        <v>13</v>
      </c>
      <c r="K2423" t="str">
        <f t="shared" si="298"/>
        <v>budget</v>
      </c>
      <c r="L2423" s="1">
        <f t="shared" si="299"/>
        <v>476286.54930795846</v>
      </c>
      <c r="M2423" cm="1">
        <f t="array" ref="M2423">SUM(COUNTIF(E2423:E5999,{"Petrol","Diesel","CNG","LPG","Electric"}))</f>
        <v>1156</v>
      </c>
      <c r="N2423">
        <f t="shared" si="300"/>
        <v>1156</v>
      </c>
      <c r="O2423" cm="1">
        <f t="array" ref="O2423">SUM(COUNTIF(F2423:F5999,{"Individual","Dealer","Trustmark Dealer"}))</f>
        <v>1156</v>
      </c>
      <c r="P2423">
        <f t="shared" si="301"/>
        <v>787</v>
      </c>
      <c r="Q2423">
        <f t="shared" si="302"/>
        <v>0.61332179930795849</v>
      </c>
      <c r="R2423" s="16">
        <f t="shared" si="303"/>
        <v>1259091.6212092121</v>
      </c>
    </row>
    <row r="2424" spans="1:18" x14ac:dyDescent="0.3">
      <c r="A2424" t="s">
        <v>559</v>
      </c>
      <c r="B2424">
        <v>2010</v>
      </c>
      <c r="C2424" s="1">
        <v>229999</v>
      </c>
      <c r="D2424">
        <v>48500</v>
      </c>
      <c r="E2424" t="s">
        <v>10</v>
      </c>
      <c r="F2424" t="s">
        <v>25</v>
      </c>
      <c r="G2424" t="s">
        <v>12</v>
      </c>
      <c r="H2424" t="s">
        <v>121</v>
      </c>
      <c r="I2424">
        <f t="shared" si="296"/>
        <v>1155</v>
      </c>
      <c r="J2424">
        <f t="shared" si="297"/>
        <v>16</v>
      </c>
      <c r="K2424" t="str">
        <f t="shared" si="298"/>
        <v>budget</v>
      </c>
      <c r="L2424" s="1">
        <f t="shared" si="299"/>
        <v>476384.63290043292</v>
      </c>
      <c r="M2424" cm="1">
        <f t="array" ref="M2424">SUM(COUNTIF(E2424:E6000,{"Petrol","Diesel","CNG","LPG","Electric"}))</f>
        <v>1155</v>
      </c>
      <c r="N2424">
        <f t="shared" si="300"/>
        <v>1155</v>
      </c>
      <c r="O2424" cm="1">
        <f t="array" ref="O2424">SUM(COUNTIF(F2424:F6000,{"Individual","Dealer","Trustmark Dealer"}))</f>
        <v>1155</v>
      </c>
      <c r="P2424">
        <f t="shared" si="301"/>
        <v>786</v>
      </c>
      <c r="Q2424">
        <f t="shared" si="302"/>
        <v>0.61298701298701297</v>
      </c>
      <c r="R2424" s="16">
        <f t="shared" si="303"/>
        <v>1259055.605985512</v>
      </c>
    </row>
    <row r="2425" spans="1:18" x14ac:dyDescent="0.3">
      <c r="A2425" t="s">
        <v>805</v>
      </c>
      <c r="B2425">
        <v>2012</v>
      </c>
      <c r="C2425" s="1">
        <v>290000</v>
      </c>
      <c r="D2425">
        <v>110000</v>
      </c>
      <c r="E2425" t="s">
        <v>10</v>
      </c>
      <c r="F2425" t="s">
        <v>25</v>
      </c>
      <c r="G2425" t="s">
        <v>12</v>
      </c>
      <c r="H2425" t="s">
        <v>126</v>
      </c>
      <c r="I2425">
        <f t="shared" si="296"/>
        <v>1154</v>
      </c>
      <c r="J2425">
        <f t="shared" si="297"/>
        <v>14</v>
      </c>
      <c r="K2425" t="str">
        <f t="shared" si="298"/>
        <v>budget</v>
      </c>
      <c r="L2425" s="1">
        <f t="shared" si="299"/>
        <v>476598.13864818023</v>
      </c>
      <c r="M2425" cm="1">
        <f t="array" ref="M2425">SUM(COUNTIF(E2425:E6001,{"Petrol","Diesel","CNG","LPG","Electric"}))</f>
        <v>1154</v>
      </c>
      <c r="N2425">
        <f t="shared" si="300"/>
        <v>1154</v>
      </c>
      <c r="O2425" cm="1">
        <f t="array" ref="O2425">SUM(COUNTIF(F2425:F6001,{"Individual","Dealer","Trustmark Dealer"}))</f>
        <v>1154</v>
      </c>
      <c r="P2425">
        <f t="shared" si="301"/>
        <v>785</v>
      </c>
      <c r="Q2425">
        <f t="shared" si="302"/>
        <v>0.61265164644714043</v>
      </c>
      <c r="R2425" s="16">
        <f t="shared" si="303"/>
        <v>1259269.4572459334</v>
      </c>
    </row>
    <row r="2426" spans="1:18" x14ac:dyDescent="0.3">
      <c r="A2426" t="s">
        <v>548</v>
      </c>
      <c r="B2426">
        <v>2018</v>
      </c>
      <c r="C2426" s="1">
        <v>550000</v>
      </c>
      <c r="D2426">
        <v>30000</v>
      </c>
      <c r="E2426" t="s">
        <v>10</v>
      </c>
      <c r="F2426" t="s">
        <v>25</v>
      </c>
      <c r="G2426" t="s">
        <v>12</v>
      </c>
      <c r="H2426" t="s">
        <v>121</v>
      </c>
      <c r="I2426">
        <f t="shared" si="296"/>
        <v>1153</v>
      </c>
      <c r="J2426">
        <f t="shared" si="297"/>
        <v>8</v>
      </c>
      <c r="K2426" t="str">
        <f t="shared" si="298"/>
        <v>medium</v>
      </c>
      <c r="L2426" s="1">
        <f t="shared" si="299"/>
        <v>476759.97571552469</v>
      </c>
      <c r="M2426" cm="1">
        <f t="array" ref="M2426">SUM(COUNTIF(E2426:E6002,{"Petrol","Diesel","CNG","LPG","Electric"}))</f>
        <v>1153</v>
      </c>
      <c r="N2426">
        <f t="shared" si="300"/>
        <v>1153</v>
      </c>
      <c r="O2426" cm="1">
        <f t="array" ref="O2426">SUM(COUNTIF(F2426:F6002,{"Individual","Dealer","Trustmark Dealer"}))</f>
        <v>1153</v>
      </c>
      <c r="P2426">
        <f t="shared" si="301"/>
        <v>784</v>
      </c>
      <c r="Q2426">
        <f t="shared" si="302"/>
        <v>0.61318300086730271</v>
      </c>
      <c r="R2426" s="16">
        <f t="shared" si="303"/>
        <v>1259371.1177389738</v>
      </c>
    </row>
    <row r="2427" spans="1:18" x14ac:dyDescent="0.3">
      <c r="A2427" t="s">
        <v>1065</v>
      </c>
      <c r="B2427">
        <v>2011</v>
      </c>
      <c r="C2427" s="1">
        <v>125000</v>
      </c>
      <c r="D2427">
        <v>120000</v>
      </c>
      <c r="E2427" t="s">
        <v>14</v>
      </c>
      <c r="F2427" t="s">
        <v>25</v>
      </c>
      <c r="G2427" t="s">
        <v>12</v>
      </c>
      <c r="H2427" t="s">
        <v>126</v>
      </c>
      <c r="I2427">
        <f t="shared" si="296"/>
        <v>1152</v>
      </c>
      <c r="J2427">
        <f t="shared" si="297"/>
        <v>15</v>
      </c>
      <c r="K2427" t="str">
        <f t="shared" si="298"/>
        <v>budget</v>
      </c>
      <c r="L2427" s="1">
        <f t="shared" si="299"/>
        <v>476696.39930555556</v>
      </c>
      <c r="M2427" cm="1">
        <f t="array" ref="M2427">SUM(COUNTIF(E2427:E6003,{"Petrol","Diesel","CNG","LPG","Electric"}))</f>
        <v>1152</v>
      </c>
      <c r="N2427">
        <f t="shared" si="300"/>
        <v>1152</v>
      </c>
      <c r="O2427" cm="1">
        <f t="array" ref="O2427">SUM(COUNTIF(F2427:F6003,{"Individual","Dealer","Trustmark Dealer"}))</f>
        <v>1152</v>
      </c>
      <c r="P2427">
        <f t="shared" si="301"/>
        <v>784</v>
      </c>
      <c r="Q2427">
        <f t="shared" si="302"/>
        <v>0.61284722222222221</v>
      </c>
      <c r="R2427" s="16">
        <f t="shared" si="303"/>
        <v>1258982.5958187804</v>
      </c>
    </row>
    <row r="2428" spans="1:18" x14ac:dyDescent="0.3">
      <c r="A2428" t="s">
        <v>1322</v>
      </c>
      <c r="B2428">
        <v>2014</v>
      </c>
      <c r="C2428" s="1">
        <v>2000000</v>
      </c>
      <c r="D2428">
        <v>130000</v>
      </c>
      <c r="E2428" t="s">
        <v>14</v>
      </c>
      <c r="F2428" t="s">
        <v>25</v>
      </c>
      <c r="G2428" t="s">
        <v>19</v>
      </c>
      <c r="H2428" t="s">
        <v>121</v>
      </c>
      <c r="I2428">
        <f t="shared" si="296"/>
        <v>1151</v>
      </c>
      <c r="J2428">
        <f t="shared" si="297"/>
        <v>12</v>
      </c>
      <c r="K2428" t="str">
        <f t="shared" si="298"/>
        <v>premimum</v>
      </c>
      <c r="L2428" s="1">
        <f t="shared" si="299"/>
        <v>477001.95655951346</v>
      </c>
      <c r="M2428" cm="1">
        <f t="array" ref="M2428">SUM(COUNTIF(E2428:E6004,{"Petrol","Diesel","CNG","LPG","Electric"}))</f>
        <v>1151</v>
      </c>
      <c r="N2428">
        <f t="shared" si="300"/>
        <v>1151</v>
      </c>
      <c r="O2428" cm="1">
        <f t="array" ref="O2428">SUM(COUNTIF(F2428:F6004,{"Individual","Dealer","Trustmark Dealer"}))</f>
        <v>1151</v>
      </c>
      <c r="P2428">
        <f t="shared" si="301"/>
        <v>783</v>
      </c>
      <c r="Q2428">
        <f t="shared" si="302"/>
        <v>0.6133796698523023</v>
      </c>
      <c r="R2428" s="16">
        <f t="shared" si="303"/>
        <v>1259780.145740333</v>
      </c>
    </row>
    <row r="2429" spans="1:18" x14ac:dyDescent="0.3">
      <c r="A2429" t="s">
        <v>1320</v>
      </c>
      <c r="B2429">
        <v>2008</v>
      </c>
      <c r="C2429" s="1">
        <v>350000</v>
      </c>
      <c r="D2429">
        <v>140000</v>
      </c>
      <c r="E2429" t="s">
        <v>14</v>
      </c>
      <c r="F2429" t="s">
        <v>25</v>
      </c>
      <c r="G2429" t="s">
        <v>12</v>
      </c>
      <c r="H2429" t="s">
        <v>126</v>
      </c>
      <c r="I2429">
        <f t="shared" si="296"/>
        <v>1150</v>
      </c>
      <c r="J2429">
        <f t="shared" si="297"/>
        <v>18</v>
      </c>
      <c r="K2429" t="str">
        <f t="shared" si="298"/>
        <v>budget</v>
      </c>
      <c r="L2429" s="1">
        <f t="shared" si="299"/>
        <v>475677.61043478263</v>
      </c>
      <c r="M2429" cm="1">
        <f t="array" ref="M2429">SUM(COUNTIF(E2429:E6005,{"Petrol","Diesel","CNG","LPG","Electric"}))</f>
        <v>1150</v>
      </c>
      <c r="N2429">
        <f t="shared" si="300"/>
        <v>1150</v>
      </c>
      <c r="O2429" cm="1">
        <f t="array" ref="O2429">SUM(COUNTIF(F2429:F6005,{"Individual","Dealer","Trustmark Dealer"}))</f>
        <v>1150</v>
      </c>
      <c r="P2429">
        <f t="shared" si="301"/>
        <v>782</v>
      </c>
      <c r="Q2429">
        <f t="shared" si="302"/>
        <v>0.61304347826086958</v>
      </c>
      <c r="R2429" s="16">
        <f t="shared" si="303"/>
        <v>1257439.6640033317</v>
      </c>
    </row>
    <row r="2430" spans="1:18" x14ac:dyDescent="0.3">
      <c r="A2430" t="s">
        <v>348</v>
      </c>
      <c r="B2430">
        <v>2011</v>
      </c>
      <c r="C2430" s="1">
        <v>390000</v>
      </c>
      <c r="D2430">
        <v>90000</v>
      </c>
      <c r="E2430" t="s">
        <v>14</v>
      </c>
      <c r="F2430" t="s">
        <v>25</v>
      </c>
      <c r="G2430" t="s">
        <v>12</v>
      </c>
      <c r="H2430" t="s">
        <v>121</v>
      </c>
      <c r="I2430">
        <f t="shared" si="296"/>
        <v>1149</v>
      </c>
      <c r="J2430">
        <f t="shared" si="297"/>
        <v>15</v>
      </c>
      <c r="K2430" t="str">
        <f t="shared" si="298"/>
        <v>budget</v>
      </c>
      <c r="L2430" s="1">
        <f t="shared" si="299"/>
        <v>475786.99042645778</v>
      </c>
      <c r="M2430" cm="1">
        <f t="array" ref="M2430">SUM(COUNTIF(E2430:E6006,{"Petrol","Diesel","CNG","LPG","Electric"}))</f>
        <v>1149</v>
      </c>
      <c r="N2430">
        <f t="shared" si="300"/>
        <v>1149</v>
      </c>
      <c r="O2430" cm="1">
        <f t="array" ref="O2430">SUM(COUNTIF(F2430:F6006,{"Individual","Dealer","Trustmark Dealer"}))</f>
        <v>1149</v>
      </c>
      <c r="P2430">
        <f t="shared" si="301"/>
        <v>781</v>
      </c>
      <c r="Q2430">
        <f t="shared" si="302"/>
        <v>0.61357702349869447</v>
      </c>
      <c r="R2430" s="16">
        <f t="shared" si="303"/>
        <v>1257859.7846766084</v>
      </c>
    </row>
    <row r="2431" spans="1:18" x14ac:dyDescent="0.3">
      <c r="A2431" t="s">
        <v>1195</v>
      </c>
      <c r="B2431">
        <v>2015</v>
      </c>
      <c r="C2431" s="1">
        <v>220000</v>
      </c>
      <c r="D2431">
        <v>45000</v>
      </c>
      <c r="E2431" t="s">
        <v>10</v>
      </c>
      <c r="F2431" t="s">
        <v>25</v>
      </c>
      <c r="G2431" t="s">
        <v>12</v>
      </c>
      <c r="H2431" t="s">
        <v>121</v>
      </c>
      <c r="I2431">
        <f t="shared" si="296"/>
        <v>1148</v>
      </c>
      <c r="J2431">
        <f t="shared" si="297"/>
        <v>11</v>
      </c>
      <c r="K2431" t="str">
        <f t="shared" si="298"/>
        <v>budget</v>
      </c>
      <c r="L2431" s="1">
        <f t="shared" si="299"/>
        <v>475861.71777003485</v>
      </c>
      <c r="M2431" cm="1">
        <f t="array" ref="M2431">SUM(COUNTIF(E2431:E6007,{"Petrol","Diesel","CNG","LPG","Electric"}))</f>
        <v>1148</v>
      </c>
      <c r="N2431">
        <f t="shared" si="300"/>
        <v>1148</v>
      </c>
      <c r="O2431" cm="1">
        <f t="array" ref="O2431">SUM(COUNTIF(F2431:F6007,{"Individual","Dealer","Trustmark Dealer"}))</f>
        <v>1148</v>
      </c>
      <c r="P2431">
        <f t="shared" si="301"/>
        <v>780</v>
      </c>
      <c r="Q2431">
        <f t="shared" si="302"/>
        <v>0.61324041811846686</v>
      </c>
      <c r="R2431" s="16">
        <f t="shared" si="303"/>
        <v>1258214.0906294594</v>
      </c>
    </row>
    <row r="2432" spans="1:18" x14ac:dyDescent="0.3">
      <c r="A2432" t="s">
        <v>269</v>
      </c>
      <c r="B2432">
        <v>2005</v>
      </c>
      <c r="C2432" s="1">
        <v>140000</v>
      </c>
      <c r="D2432">
        <v>80000</v>
      </c>
      <c r="E2432" t="s">
        <v>10</v>
      </c>
      <c r="F2432" t="s">
        <v>25</v>
      </c>
      <c r="G2432" t="s">
        <v>12</v>
      </c>
      <c r="H2432" t="s">
        <v>154</v>
      </c>
      <c r="I2432">
        <f t="shared" si="296"/>
        <v>1147</v>
      </c>
      <c r="J2432">
        <f t="shared" si="297"/>
        <v>21</v>
      </c>
      <c r="K2432" t="str">
        <f t="shared" si="298"/>
        <v>budget</v>
      </c>
      <c r="L2432" s="1">
        <f t="shared" si="299"/>
        <v>476084.78814298171</v>
      </c>
      <c r="M2432" cm="1">
        <f t="array" ref="M2432">SUM(COUNTIF(E2432:E6008,{"Petrol","Diesel","CNG","LPG","Electric"}))</f>
        <v>1147</v>
      </c>
      <c r="N2432">
        <f t="shared" si="300"/>
        <v>1147</v>
      </c>
      <c r="O2432" cm="1">
        <f t="array" ref="O2432">SUM(COUNTIF(F2432:F6008,{"Individual","Dealer","Trustmark Dealer"}))</f>
        <v>1147</v>
      </c>
      <c r="P2432">
        <f t="shared" si="301"/>
        <v>779</v>
      </c>
      <c r="Q2432">
        <f t="shared" si="302"/>
        <v>0.61290322580645162</v>
      </c>
      <c r="R2432" s="16">
        <f t="shared" si="303"/>
        <v>1258447.9183428381</v>
      </c>
    </row>
    <row r="2433" spans="1:18" x14ac:dyDescent="0.3">
      <c r="A2433" t="s">
        <v>1323</v>
      </c>
      <c r="B2433">
        <v>2018</v>
      </c>
      <c r="C2433" s="1">
        <v>370000</v>
      </c>
      <c r="D2433">
        <v>15000</v>
      </c>
      <c r="E2433" t="s">
        <v>10</v>
      </c>
      <c r="F2433" t="s">
        <v>25</v>
      </c>
      <c r="G2433" t="s">
        <v>19</v>
      </c>
      <c r="H2433" t="s">
        <v>121</v>
      </c>
      <c r="I2433">
        <f t="shared" si="296"/>
        <v>1146</v>
      </c>
      <c r="J2433">
        <f t="shared" si="297"/>
        <v>8</v>
      </c>
      <c r="K2433" t="str">
        <f t="shared" si="298"/>
        <v>budget</v>
      </c>
      <c r="L2433" s="1">
        <f t="shared" si="299"/>
        <v>476378.05584642233</v>
      </c>
      <c r="M2433" cm="1">
        <f t="array" ref="M2433">SUM(COUNTIF(E2433:E6009,{"Petrol","Diesel","CNG","LPG","Electric"}))</f>
        <v>1146</v>
      </c>
      <c r="N2433">
        <f t="shared" si="300"/>
        <v>1146</v>
      </c>
      <c r="O2433" cm="1">
        <f t="array" ref="O2433">SUM(COUNTIF(F2433:F6009,{"Individual","Dealer","Trustmark Dealer"}))</f>
        <v>1146</v>
      </c>
      <c r="P2433">
        <f t="shared" si="301"/>
        <v>778</v>
      </c>
      <c r="Q2433">
        <f t="shared" si="302"/>
        <v>0.61343804537521818</v>
      </c>
      <c r="R2433" s="16">
        <f t="shared" si="303"/>
        <v>1258834.1469187676</v>
      </c>
    </row>
    <row r="2434" spans="1:18" x14ac:dyDescent="0.3">
      <c r="A2434" t="s">
        <v>219</v>
      </c>
      <c r="B2434">
        <v>2019</v>
      </c>
      <c r="C2434" s="1">
        <v>650000</v>
      </c>
      <c r="D2434">
        <v>20000</v>
      </c>
      <c r="E2434" t="s">
        <v>14</v>
      </c>
      <c r="F2434" t="s">
        <v>25</v>
      </c>
      <c r="G2434" t="s">
        <v>12</v>
      </c>
      <c r="H2434" t="s">
        <v>121</v>
      </c>
      <c r="I2434">
        <f t="shared" ref="I2434:I2497" si="304">COUNTA(A2434:A6010)</f>
        <v>1145</v>
      </c>
      <c r="J2434">
        <f t="shared" ref="J2434:J2497" si="305">2026-B2434</f>
        <v>7</v>
      </c>
      <c r="K2434" t="str">
        <f t="shared" ref="K2434:K2497" si="306">IF(C2434&lt;=500000,"budget",IF(C2434&lt;=1000000,"medium","premimum"))</f>
        <v>medium</v>
      </c>
      <c r="L2434" s="1">
        <f t="shared" ref="L2434:L2497" si="307">AVERAGE(C2434:C6010)</f>
        <v>476470.96244541486</v>
      </c>
      <c r="M2434" cm="1">
        <f t="array" ref="M2434">SUM(COUNTIF(E2434:E6010,{"Petrol","Diesel","CNG","LPG","Electric"}))</f>
        <v>1145</v>
      </c>
      <c r="N2434">
        <f t="shared" ref="N2434:N2497" si="308">COUNTIF(G2434:G6010,"Automatic")
 +COUNTIF(G2434:G6010,"Manual")</f>
        <v>1145</v>
      </c>
      <c r="O2434" cm="1">
        <f t="array" ref="O2434">SUM(COUNTIF(F2434:F6010,{"Individual","Dealer","Trustmark Dealer"}))</f>
        <v>1145</v>
      </c>
      <c r="P2434">
        <f t="shared" ref="P2434:P2497" si="309">COUNTIF(J2434:J6010,"&gt;10")</f>
        <v>778</v>
      </c>
      <c r="Q2434">
        <f t="shared" ref="Q2434:Q2497" si="310">COUNTIF(H2434:H6010,"First Owner")/COUNTA(H2434:H6010)</f>
        <v>0.61310043668122272</v>
      </c>
      <c r="R2434" s="16">
        <f t="shared" ref="R2434:R2497" si="311">AVERAGEIF(E2434:E6010,"Petrol",C2434:C6010) + AVERAGEIF(E2434:E6010,"Diesel",C2434:C6010) + AVERAGEIF(E2434:E6010,"CNG",C2434:C6010)</f>
        <v>1258785.4086202222</v>
      </c>
    </row>
    <row r="2435" spans="1:18" x14ac:dyDescent="0.3">
      <c r="A2435" t="s">
        <v>961</v>
      </c>
      <c r="B2435">
        <v>2017</v>
      </c>
      <c r="C2435" s="1">
        <v>280000</v>
      </c>
      <c r="D2435">
        <v>37000</v>
      </c>
      <c r="E2435" t="s">
        <v>10</v>
      </c>
      <c r="F2435" t="s">
        <v>25</v>
      </c>
      <c r="G2435" t="s">
        <v>12</v>
      </c>
      <c r="H2435" t="s">
        <v>121</v>
      </c>
      <c r="I2435">
        <f t="shared" si="304"/>
        <v>1144</v>
      </c>
      <c r="J2435">
        <f t="shared" si="305"/>
        <v>9</v>
      </c>
      <c r="K2435" t="str">
        <f t="shared" si="306"/>
        <v>budget</v>
      </c>
      <c r="L2435" s="1">
        <f t="shared" si="307"/>
        <v>476319.27622377622</v>
      </c>
      <c r="M2435" cm="1">
        <f t="array" ref="M2435">SUM(COUNTIF(E2435:E6011,{"Petrol","Diesel","CNG","LPG","Electric"}))</f>
        <v>1144</v>
      </c>
      <c r="N2435">
        <f t="shared" si="308"/>
        <v>1144</v>
      </c>
      <c r="O2435" cm="1">
        <f t="array" ref="O2435">SUM(COUNTIF(F2435:F6011,{"Individual","Dealer","Trustmark Dealer"}))</f>
        <v>1144</v>
      </c>
      <c r="P2435">
        <f t="shared" si="309"/>
        <v>778</v>
      </c>
      <c r="Q2435">
        <f t="shared" si="310"/>
        <v>0.61276223776223782</v>
      </c>
      <c r="R2435" s="16">
        <f t="shared" si="311"/>
        <v>1258703.1970846991</v>
      </c>
    </row>
    <row r="2436" spans="1:18" x14ac:dyDescent="0.3">
      <c r="A2436" t="s">
        <v>219</v>
      </c>
      <c r="B2436">
        <v>2016</v>
      </c>
      <c r="C2436" s="1">
        <v>540000</v>
      </c>
      <c r="D2436">
        <v>80000</v>
      </c>
      <c r="E2436" t="s">
        <v>14</v>
      </c>
      <c r="F2436" t="s">
        <v>25</v>
      </c>
      <c r="G2436" t="s">
        <v>12</v>
      </c>
      <c r="H2436" t="s">
        <v>121</v>
      </c>
      <c r="I2436">
        <f t="shared" si="304"/>
        <v>1143</v>
      </c>
      <c r="J2436">
        <f t="shared" si="305"/>
        <v>10</v>
      </c>
      <c r="K2436" t="str">
        <f t="shared" si="306"/>
        <v>medium</v>
      </c>
      <c r="L2436" s="1">
        <f t="shared" si="307"/>
        <v>476491.0341207349</v>
      </c>
      <c r="M2436" cm="1">
        <f t="array" ref="M2436">SUM(COUNTIF(E2436:E6012,{"Petrol","Diesel","CNG","LPG","Electric"}))</f>
        <v>1143</v>
      </c>
      <c r="N2436">
        <f t="shared" si="308"/>
        <v>1143</v>
      </c>
      <c r="O2436" cm="1">
        <f t="array" ref="O2436">SUM(COUNTIF(F2436:F6012,{"Individual","Dealer","Trustmark Dealer"}))</f>
        <v>1143</v>
      </c>
      <c r="P2436">
        <f t="shared" si="309"/>
        <v>778</v>
      </c>
      <c r="Q2436">
        <f t="shared" si="310"/>
        <v>0.61242344706911633</v>
      </c>
      <c r="R2436" s="16">
        <f t="shared" si="311"/>
        <v>1258825.3761310263</v>
      </c>
    </row>
    <row r="2437" spans="1:18" x14ac:dyDescent="0.3">
      <c r="A2437" t="s">
        <v>1324</v>
      </c>
      <c r="B2437">
        <v>2002</v>
      </c>
      <c r="C2437" s="1">
        <v>50000</v>
      </c>
      <c r="D2437">
        <v>120000</v>
      </c>
      <c r="E2437" t="s">
        <v>14</v>
      </c>
      <c r="F2437" t="s">
        <v>25</v>
      </c>
      <c r="G2437" t="s">
        <v>12</v>
      </c>
      <c r="H2437" t="s">
        <v>151</v>
      </c>
      <c r="I2437">
        <f t="shared" si="304"/>
        <v>1142</v>
      </c>
      <c r="J2437">
        <f t="shared" si="305"/>
        <v>24</v>
      </c>
      <c r="K2437" t="str">
        <f t="shared" si="306"/>
        <v>budget</v>
      </c>
      <c r="L2437" s="1">
        <f t="shared" si="307"/>
        <v>476435.42206654989</v>
      </c>
      <c r="M2437" cm="1">
        <f t="array" ref="M2437">SUM(COUNTIF(E2437:E6013,{"Petrol","Diesel","CNG","LPG","Electric"}))</f>
        <v>1142</v>
      </c>
      <c r="N2437">
        <f t="shared" si="308"/>
        <v>1142</v>
      </c>
      <c r="O2437" cm="1">
        <f t="array" ref="O2437">SUM(COUNTIF(F2437:F6013,{"Individual","Dealer","Trustmark Dealer"}))</f>
        <v>1142</v>
      </c>
      <c r="P2437">
        <f t="shared" si="309"/>
        <v>778</v>
      </c>
      <c r="Q2437">
        <f t="shared" si="310"/>
        <v>0.61208406304728546</v>
      </c>
      <c r="R2437" s="16">
        <f t="shared" si="311"/>
        <v>1258928.384792685</v>
      </c>
    </row>
    <row r="2438" spans="1:18" x14ac:dyDescent="0.3">
      <c r="A2438" t="s">
        <v>1325</v>
      </c>
      <c r="B2438">
        <v>2018</v>
      </c>
      <c r="C2438" s="1">
        <v>800000</v>
      </c>
      <c r="D2438">
        <v>20000</v>
      </c>
      <c r="E2438" t="s">
        <v>10</v>
      </c>
      <c r="F2438" t="s">
        <v>25</v>
      </c>
      <c r="G2438" t="s">
        <v>12</v>
      </c>
      <c r="H2438" t="s">
        <v>121</v>
      </c>
      <c r="I2438">
        <f t="shared" si="304"/>
        <v>1141</v>
      </c>
      <c r="J2438">
        <f t="shared" si="305"/>
        <v>8</v>
      </c>
      <c r="K2438" t="str">
        <f t="shared" si="306"/>
        <v>medium</v>
      </c>
      <c r="L2438" s="1">
        <f t="shared" si="307"/>
        <v>476809.16038562666</v>
      </c>
      <c r="M2438" cm="1">
        <f t="array" ref="M2438">SUM(COUNTIF(E2438:E6014,{"Petrol","Diesel","CNG","LPG","Electric"}))</f>
        <v>1141</v>
      </c>
      <c r="N2438">
        <f t="shared" si="308"/>
        <v>1141</v>
      </c>
      <c r="O2438" cm="1">
        <f t="array" ref="O2438">SUM(COUNTIF(F2438:F6014,{"Individual","Dealer","Trustmark Dealer"}))</f>
        <v>1141</v>
      </c>
      <c r="P2438">
        <f t="shared" si="309"/>
        <v>777</v>
      </c>
      <c r="Q2438">
        <f t="shared" si="310"/>
        <v>0.61262050832602977</v>
      </c>
      <c r="R2438" s="16">
        <f t="shared" si="311"/>
        <v>1259859.4441592817</v>
      </c>
    </row>
    <row r="2439" spans="1:18" x14ac:dyDescent="0.3">
      <c r="A2439" t="s">
        <v>1078</v>
      </c>
      <c r="B2439">
        <v>2016</v>
      </c>
      <c r="C2439" s="1">
        <v>515000</v>
      </c>
      <c r="D2439">
        <v>25000</v>
      </c>
      <c r="E2439" t="s">
        <v>14</v>
      </c>
      <c r="F2439" t="s">
        <v>25</v>
      </c>
      <c r="G2439" t="s">
        <v>12</v>
      </c>
      <c r="H2439" t="s">
        <v>121</v>
      </c>
      <c r="I2439">
        <f t="shared" si="304"/>
        <v>1140</v>
      </c>
      <c r="J2439">
        <f t="shared" si="305"/>
        <v>10</v>
      </c>
      <c r="K2439" t="str">
        <f t="shared" si="306"/>
        <v>medium</v>
      </c>
      <c r="L2439" s="1">
        <f t="shared" si="307"/>
        <v>476525.6596491228</v>
      </c>
      <c r="M2439" cm="1">
        <f t="array" ref="M2439">SUM(COUNTIF(E2439:E6015,{"Petrol","Diesel","CNG","LPG","Electric"}))</f>
        <v>1140</v>
      </c>
      <c r="N2439">
        <f t="shared" si="308"/>
        <v>1140</v>
      </c>
      <c r="O2439" cm="1">
        <f t="array" ref="O2439">SUM(COUNTIF(F2439:F6015,{"Individual","Dealer","Trustmark Dealer"}))</f>
        <v>1140</v>
      </c>
      <c r="P2439">
        <f t="shared" si="309"/>
        <v>777</v>
      </c>
      <c r="Q2439">
        <f t="shared" si="310"/>
        <v>0.61228070175438598</v>
      </c>
      <c r="R2439" s="16">
        <f t="shared" si="311"/>
        <v>1258991.6124591187</v>
      </c>
    </row>
    <row r="2440" spans="1:18" x14ac:dyDescent="0.3">
      <c r="A2440" t="s">
        <v>1291</v>
      </c>
      <c r="B2440">
        <v>2010</v>
      </c>
      <c r="C2440" s="1">
        <v>220000</v>
      </c>
      <c r="D2440">
        <v>96000</v>
      </c>
      <c r="E2440" t="s">
        <v>10</v>
      </c>
      <c r="F2440" t="s">
        <v>25</v>
      </c>
      <c r="G2440" t="s">
        <v>12</v>
      </c>
      <c r="H2440" t="s">
        <v>154</v>
      </c>
      <c r="I2440">
        <f t="shared" si="304"/>
        <v>1139</v>
      </c>
      <c r="J2440">
        <f t="shared" si="305"/>
        <v>16</v>
      </c>
      <c r="K2440" t="str">
        <f t="shared" si="306"/>
        <v>budget</v>
      </c>
      <c r="L2440" s="1">
        <f t="shared" si="307"/>
        <v>476491.88059701491</v>
      </c>
      <c r="M2440" cm="1">
        <f t="array" ref="M2440">SUM(COUNTIF(E2440:E6016,{"Petrol","Diesel","CNG","LPG","Electric"}))</f>
        <v>1139</v>
      </c>
      <c r="N2440">
        <f t="shared" si="308"/>
        <v>1139</v>
      </c>
      <c r="O2440" cm="1">
        <f t="array" ref="O2440">SUM(COUNTIF(F2440:F6016,{"Individual","Dealer","Trustmark Dealer"}))</f>
        <v>1139</v>
      </c>
      <c r="P2440">
        <f t="shared" si="309"/>
        <v>777</v>
      </c>
      <c r="Q2440">
        <f t="shared" si="310"/>
        <v>0.61194029850746268</v>
      </c>
      <c r="R2440" s="16">
        <f t="shared" si="311"/>
        <v>1259139.0205883775</v>
      </c>
    </row>
    <row r="2441" spans="1:18" x14ac:dyDescent="0.3">
      <c r="A2441" t="s">
        <v>1326</v>
      </c>
      <c r="B2441">
        <v>2013</v>
      </c>
      <c r="C2441" s="1">
        <v>165000</v>
      </c>
      <c r="D2441">
        <v>53000</v>
      </c>
      <c r="E2441" t="s">
        <v>10</v>
      </c>
      <c r="F2441" t="s">
        <v>11</v>
      </c>
      <c r="G2441" t="s">
        <v>12</v>
      </c>
      <c r="H2441" t="s">
        <v>121</v>
      </c>
      <c r="I2441">
        <f t="shared" si="304"/>
        <v>1138</v>
      </c>
      <c r="J2441">
        <f t="shared" si="305"/>
        <v>13</v>
      </c>
      <c r="K2441" t="str">
        <f t="shared" si="306"/>
        <v>budget</v>
      </c>
      <c r="L2441" s="1">
        <f t="shared" si="307"/>
        <v>476717.26889279438</v>
      </c>
      <c r="M2441" cm="1">
        <f t="array" ref="M2441">SUM(COUNTIF(E2441:E6017,{"Petrol","Diesel","CNG","LPG","Electric"}))</f>
        <v>1138</v>
      </c>
      <c r="N2441">
        <f t="shared" si="308"/>
        <v>1138</v>
      </c>
      <c r="O2441" cm="1">
        <f t="array" ref="O2441">SUM(COUNTIF(F2441:F6017,{"Individual","Dealer","Trustmark Dealer"}))</f>
        <v>1138</v>
      </c>
      <c r="P2441">
        <f t="shared" si="309"/>
        <v>776</v>
      </c>
      <c r="Q2441">
        <f t="shared" si="310"/>
        <v>0.61247803163444636</v>
      </c>
      <c r="R2441" s="16">
        <f t="shared" si="311"/>
        <v>1259374.7467824887</v>
      </c>
    </row>
    <row r="2442" spans="1:18" x14ac:dyDescent="0.3">
      <c r="A2442" t="s">
        <v>1327</v>
      </c>
      <c r="B2442">
        <v>2010</v>
      </c>
      <c r="C2442" s="1">
        <v>221000</v>
      </c>
      <c r="D2442">
        <v>65000</v>
      </c>
      <c r="E2442" t="s">
        <v>14</v>
      </c>
      <c r="F2442" t="s">
        <v>11</v>
      </c>
      <c r="G2442" t="s">
        <v>12</v>
      </c>
      <c r="H2442" t="s">
        <v>121</v>
      </c>
      <c r="I2442">
        <f t="shared" si="304"/>
        <v>1137</v>
      </c>
      <c r="J2442">
        <f t="shared" si="305"/>
        <v>16</v>
      </c>
      <c r="K2442" t="str">
        <f t="shared" si="306"/>
        <v>budget</v>
      </c>
      <c r="L2442" s="1">
        <f t="shared" si="307"/>
        <v>476991.42656112579</v>
      </c>
      <c r="M2442" cm="1">
        <f t="array" ref="M2442">SUM(COUNTIF(E2442:E6018,{"Petrol","Diesel","CNG","LPG","Electric"}))</f>
        <v>1137</v>
      </c>
      <c r="N2442">
        <f t="shared" si="308"/>
        <v>1137</v>
      </c>
      <c r="O2442" cm="1">
        <f t="array" ref="O2442">SUM(COUNTIF(F2442:F6018,{"Individual","Dealer","Trustmark Dealer"}))</f>
        <v>1137</v>
      </c>
      <c r="P2442">
        <f t="shared" si="309"/>
        <v>775</v>
      </c>
      <c r="Q2442">
        <f t="shared" si="310"/>
        <v>0.61213720316622688</v>
      </c>
      <c r="R2442" s="16">
        <f t="shared" si="311"/>
        <v>1259716.5369391013</v>
      </c>
    </row>
    <row r="2443" spans="1:18" x14ac:dyDescent="0.3">
      <c r="A2443" t="s">
        <v>266</v>
      </c>
      <c r="B2443">
        <v>2015</v>
      </c>
      <c r="C2443" s="1">
        <v>245000</v>
      </c>
      <c r="D2443">
        <v>43000</v>
      </c>
      <c r="E2443" t="s">
        <v>10</v>
      </c>
      <c r="F2443" t="s">
        <v>11</v>
      </c>
      <c r="G2443" t="s">
        <v>12</v>
      </c>
      <c r="H2443" t="s">
        <v>121</v>
      </c>
      <c r="I2443">
        <f t="shared" si="304"/>
        <v>1136</v>
      </c>
      <c r="J2443">
        <f t="shared" si="305"/>
        <v>11</v>
      </c>
      <c r="K2443" t="str">
        <f t="shared" si="306"/>
        <v>budget</v>
      </c>
      <c r="L2443" s="1">
        <f t="shared" si="307"/>
        <v>477216.77112676058</v>
      </c>
      <c r="M2443" cm="1">
        <f t="array" ref="M2443">SUM(COUNTIF(E2443:E6019,{"Petrol","Diesel","CNG","LPG","Electric"}))</f>
        <v>1136</v>
      </c>
      <c r="N2443">
        <f t="shared" si="308"/>
        <v>1136</v>
      </c>
      <c r="O2443" cm="1">
        <f t="array" ref="O2443">SUM(COUNTIF(F2443:F6019,{"Individual","Dealer","Trustmark Dealer"}))</f>
        <v>1136</v>
      </c>
      <c r="P2443">
        <f t="shared" si="309"/>
        <v>774</v>
      </c>
      <c r="Q2443">
        <f t="shared" si="310"/>
        <v>0.61179577464788737</v>
      </c>
      <c r="R2443" s="16">
        <f t="shared" si="311"/>
        <v>1260362.7498416796</v>
      </c>
    </row>
    <row r="2444" spans="1:18" x14ac:dyDescent="0.3">
      <c r="A2444" t="s">
        <v>1328</v>
      </c>
      <c r="B2444">
        <v>2012</v>
      </c>
      <c r="C2444" s="1">
        <v>260000</v>
      </c>
      <c r="D2444">
        <v>42000</v>
      </c>
      <c r="E2444" t="s">
        <v>10</v>
      </c>
      <c r="F2444" t="s">
        <v>11</v>
      </c>
      <c r="G2444" t="s">
        <v>12</v>
      </c>
      <c r="H2444" t="s">
        <v>121</v>
      </c>
      <c r="I2444">
        <f t="shared" si="304"/>
        <v>1135</v>
      </c>
      <c r="J2444">
        <f t="shared" si="305"/>
        <v>14</v>
      </c>
      <c r="K2444" t="str">
        <f t="shared" si="306"/>
        <v>budget</v>
      </c>
      <c r="L2444" s="1">
        <f t="shared" si="307"/>
        <v>477421.36740088108</v>
      </c>
      <c r="M2444" cm="1">
        <f t="array" ref="M2444">SUM(COUNTIF(E2444:E6020,{"Petrol","Diesel","CNG","LPG","Electric"}))</f>
        <v>1135</v>
      </c>
      <c r="N2444">
        <f t="shared" si="308"/>
        <v>1135</v>
      </c>
      <c r="O2444" cm="1">
        <f t="array" ref="O2444">SUM(COUNTIF(F2444:F6020,{"Individual","Dealer","Trustmark Dealer"}))</f>
        <v>1135</v>
      </c>
      <c r="P2444">
        <f t="shared" si="309"/>
        <v>773</v>
      </c>
      <c r="Q2444">
        <f t="shared" si="310"/>
        <v>0.61145374449339207</v>
      </c>
      <c r="R2444" s="16">
        <f t="shared" si="311"/>
        <v>1260552.5928341413</v>
      </c>
    </row>
    <row r="2445" spans="1:18" x14ac:dyDescent="0.3">
      <c r="A2445" t="s">
        <v>851</v>
      </c>
      <c r="B2445">
        <v>2011</v>
      </c>
      <c r="C2445" s="1">
        <v>550000</v>
      </c>
      <c r="D2445">
        <v>73000</v>
      </c>
      <c r="E2445" t="s">
        <v>14</v>
      </c>
      <c r="F2445" t="s">
        <v>11</v>
      </c>
      <c r="G2445" t="s">
        <v>19</v>
      </c>
      <c r="H2445" t="s">
        <v>121</v>
      </c>
      <c r="I2445">
        <f t="shared" si="304"/>
        <v>1134</v>
      </c>
      <c r="J2445">
        <f t="shared" si="305"/>
        <v>15</v>
      </c>
      <c r="K2445" t="str">
        <f t="shared" si="306"/>
        <v>medium</v>
      </c>
      <c r="L2445" s="1">
        <f t="shared" si="307"/>
        <v>477613.09700176364</v>
      </c>
      <c r="M2445" cm="1">
        <f t="array" ref="M2445">SUM(COUNTIF(E2445:E6021,{"Petrol","Diesel","CNG","LPG","Electric"}))</f>
        <v>1134</v>
      </c>
      <c r="N2445">
        <f t="shared" si="308"/>
        <v>1134</v>
      </c>
      <c r="O2445" cm="1">
        <f t="array" ref="O2445">SUM(COUNTIF(F2445:F6021,{"Individual","Dealer","Trustmark Dealer"}))</f>
        <v>1134</v>
      </c>
      <c r="P2445">
        <f t="shared" si="309"/>
        <v>772</v>
      </c>
      <c r="Q2445">
        <f t="shared" si="310"/>
        <v>0.61111111111111116</v>
      </c>
      <c r="R2445" s="16">
        <f t="shared" si="311"/>
        <v>1260714.3738035415</v>
      </c>
    </row>
    <row r="2446" spans="1:18" x14ac:dyDescent="0.3">
      <c r="A2446" t="s">
        <v>1329</v>
      </c>
      <c r="B2446">
        <v>2015</v>
      </c>
      <c r="C2446" s="1">
        <v>434999</v>
      </c>
      <c r="D2446">
        <v>29000</v>
      </c>
      <c r="E2446" t="s">
        <v>10</v>
      </c>
      <c r="F2446" t="s">
        <v>11</v>
      </c>
      <c r="G2446" t="s">
        <v>12</v>
      </c>
      <c r="H2446" t="s">
        <v>121</v>
      </c>
      <c r="I2446">
        <f t="shared" si="304"/>
        <v>1133</v>
      </c>
      <c r="J2446">
        <f t="shared" si="305"/>
        <v>11</v>
      </c>
      <c r="K2446" t="str">
        <f t="shared" si="306"/>
        <v>budget</v>
      </c>
      <c r="L2446" s="1">
        <f t="shared" si="307"/>
        <v>477549.20741394529</v>
      </c>
      <c r="M2446" cm="1">
        <f t="array" ref="M2446">SUM(COUNTIF(E2446:E6022,{"Petrol","Diesel","CNG","LPG","Electric"}))</f>
        <v>1133</v>
      </c>
      <c r="N2446">
        <f t="shared" si="308"/>
        <v>1133</v>
      </c>
      <c r="O2446" cm="1">
        <f t="array" ref="O2446">SUM(COUNTIF(F2446:F6022,{"Individual","Dealer","Trustmark Dealer"}))</f>
        <v>1133</v>
      </c>
      <c r="P2446">
        <f t="shared" si="309"/>
        <v>771</v>
      </c>
      <c r="Q2446">
        <f t="shared" si="310"/>
        <v>0.61076787290379519</v>
      </c>
      <c r="R2446" s="16">
        <f t="shared" si="311"/>
        <v>1260804.2071234458</v>
      </c>
    </row>
    <row r="2447" spans="1:18" x14ac:dyDescent="0.3">
      <c r="A2447" t="s">
        <v>1088</v>
      </c>
      <c r="B2447">
        <v>2013</v>
      </c>
      <c r="C2447" s="1">
        <v>450000</v>
      </c>
      <c r="D2447">
        <v>95000</v>
      </c>
      <c r="E2447" t="s">
        <v>14</v>
      </c>
      <c r="F2447" t="s">
        <v>11</v>
      </c>
      <c r="G2447" t="s">
        <v>12</v>
      </c>
      <c r="H2447" t="s">
        <v>121</v>
      </c>
      <c r="I2447">
        <f t="shared" si="304"/>
        <v>1132</v>
      </c>
      <c r="J2447">
        <f t="shared" si="305"/>
        <v>13</v>
      </c>
      <c r="K2447" t="str">
        <f t="shared" si="306"/>
        <v>budget</v>
      </c>
      <c r="L2447" s="1">
        <f t="shared" si="307"/>
        <v>477586.79593639576</v>
      </c>
      <c r="M2447" cm="1">
        <f t="array" ref="M2447">SUM(COUNTIF(E2447:E6023,{"Petrol","Diesel","CNG","LPG","Electric"}))</f>
        <v>1132</v>
      </c>
      <c r="N2447">
        <f t="shared" si="308"/>
        <v>1132</v>
      </c>
      <c r="O2447" cm="1">
        <f t="array" ref="O2447">SUM(COUNTIF(F2447:F6023,{"Individual","Dealer","Trustmark Dealer"}))</f>
        <v>1132</v>
      </c>
      <c r="P2447">
        <f t="shared" si="309"/>
        <v>770</v>
      </c>
      <c r="Q2447">
        <f t="shared" si="310"/>
        <v>0.61042402826855124</v>
      </c>
      <c r="R2447" s="16">
        <f t="shared" si="311"/>
        <v>1260630.0737888822</v>
      </c>
    </row>
    <row r="2448" spans="1:18" x14ac:dyDescent="0.3">
      <c r="A2448" t="s">
        <v>132</v>
      </c>
      <c r="B2448">
        <v>2014</v>
      </c>
      <c r="C2448" s="1">
        <v>290000</v>
      </c>
      <c r="D2448">
        <v>25000</v>
      </c>
      <c r="E2448" t="s">
        <v>10</v>
      </c>
      <c r="F2448" t="s">
        <v>25</v>
      </c>
      <c r="G2448" t="s">
        <v>12</v>
      </c>
      <c r="H2448" t="s">
        <v>121</v>
      </c>
      <c r="I2448">
        <f t="shared" si="304"/>
        <v>1131</v>
      </c>
      <c r="J2448">
        <f t="shared" si="305"/>
        <v>12</v>
      </c>
      <c r="K2448" t="str">
        <f t="shared" si="306"/>
        <v>budget</v>
      </c>
      <c r="L2448" s="1">
        <f t="shared" si="307"/>
        <v>477611.18744473916</v>
      </c>
      <c r="M2448" cm="1">
        <f t="array" ref="M2448">SUM(COUNTIF(E2448:E6024,{"Petrol","Diesel","CNG","LPG","Electric"}))</f>
        <v>1131</v>
      </c>
      <c r="N2448">
        <f t="shared" si="308"/>
        <v>1131</v>
      </c>
      <c r="O2448" cm="1">
        <f t="array" ref="O2448">SUM(COUNTIF(F2448:F6024,{"Individual","Dealer","Trustmark Dealer"}))</f>
        <v>1131</v>
      </c>
      <c r="P2448">
        <f t="shared" si="309"/>
        <v>769</v>
      </c>
      <c r="Q2448">
        <f t="shared" si="310"/>
        <v>0.61007957559681703</v>
      </c>
      <c r="R2448" s="16">
        <f t="shared" si="311"/>
        <v>1260890.2806915073</v>
      </c>
    </row>
    <row r="2449" spans="1:18" x14ac:dyDescent="0.3">
      <c r="A2449" t="s">
        <v>1330</v>
      </c>
      <c r="B2449">
        <v>2011</v>
      </c>
      <c r="C2449" s="1">
        <v>305000</v>
      </c>
      <c r="D2449">
        <v>53000</v>
      </c>
      <c r="E2449" t="s">
        <v>10</v>
      </c>
      <c r="F2449" t="s">
        <v>11</v>
      </c>
      <c r="G2449" t="s">
        <v>12</v>
      </c>
      <c r="H2449" t="s">
        <v>126</v>
      </c>
      <c r="I2449">
        <f t="shared" si="304"/>
        <v>1130</v>
      </c>
      <c r="J2449">
        <f t="shared" si="305"/>
        <v>15</v>
      </c>
      <c r="K2449" t="str">
        <f t="shared" si="306"/>
        <v>budget</v>
      </c>
      <c r="L2449" s="1">
        <f t="shared" si="307"/>
        <v>477777.2150442478</v>
      </c>
      <c r="M2449" cm="1">
        <f t="array" ref="M2449">SUM(COUNTIF(E2449:E6025,{"Petrol","Diesel","CNG","LPG","Electric"}))</f>
        <v>1130</v>
      </c>
      <c r="N2449">
        <f t="shared" si="308"/>
        <v>1130</v>
      </c>
      <c r="O2449" cm="1">
        <f t="array" ref="O2449">SUM(COUNTIF(F2449:F6025,{"Individual","Dealer","Trustmark Dealer"}))</f>
        <v>1130</v>
      </c>
      <c r="P2449">
        <f t="shared" si="309"/>
        <v>768</v>
      </c>
      <c r="Q2449">
        <f t="shared" si="310"/>
        <v>0.60973451327433625</v>
      </c>
      <c r="R2449" s="16">
        <f t="shared" si="311"/>
        <v>1260994.8578257891</v>
      </c>
    </row>
    <row r="2450" spans="1:18" x14ac:dyDescent="0.3">
      <c r="A2450" t="s">
        <v>1331</v>
      </c>
      <c r="B2450">
        <v>2011</v>
      </c>
      <c r="C2450" s="1">
        <v>265000</v>
      </c>
      <c r="D2450">
        <v>20000</v>
      </c>
      <c r="E2450" t="s">
        <v>10</v>
      </c>
      <c r="F2450" t="s">
        <v>11</v>
      </c>
      <c r="G2450" t="s">
        <v>12</v>
      </c>
      <c r="H2450" t="s">
        <v>121</v>
      </c>
      <c r="I2450">
        <f t="shared" si="304"/>
        <v>1129</v>
      </c>
      <c r="J2450">
        <f t="shared" si="305"/>
        <v>15</v>
      </c>
      <c r="K2450" t="str">
        <f t="shared" si="306"/>
        <v>budget</v>
      </c>
      <c r="L2450" s="1">
        <f t="shared" si="307"/>
        <v>477930.25066430471</v>
      </c>
      <c r="M2450" cm="1">
        <f t="array" ref="M2450">SUM(COUNTIF(E2450:E6026,{"Petrol","Diesel","CNG","LPG","Electric"}))</f>
        <v>1129</v>
      </c>
      <c r="N2450">
        <f t="shared" si="308"/>
        <v>1129</v>
      </c>
      <c r="O2450" cm="1">
        <f t="array" ref="O2450">SUM(COUNTIF(F2450:F6026,{"Individual","Dealer","Trustmark Dealer"}))</f>
        <v>1129</v>
      </c>
      <c r="P2450">
        <f t="shared" si="309"/>
        <v>767</v>
      </c>
      <c r="Q2450">
        <f t="shared" si="310"/>
        <v>0.61027457927369355</v>
      </c>
      <c r="R2450" s="16">
        <f t="shared" si="311"/>
        <v>1261070.8812038328</v>
      </c>
    </row>
    <row r="2451" spans="1:18" x14ac:dyDescent="0.3">
      <c r="A2451" t="s">
        <v>646</v>
      </c>
      <c r="B2451">
        <v>2014</v>
      </c>
      <c r="C2451" s="1">
        <v>325000</v>
      </c>
      <c r="D2451">
        <v>57000</v>
      </c>
      <c r="E2451" t="s">
        <v>10</v>
      </c>
      <c r="F2451" t="s">
        <v>11</v>
      </c>
      <c r="G2451" t="s">
        <v>12</v>
      </c>
      <c r="H2451" t="s">
        <v>121</v>
      </c>
      <c r="I2451">
        <f t="shared" si="304"/>
        <v>1128</v>
      </c>
      <c r="J2451">
        <f t="shared" si="305"/>
        <v>12</v>
      </c>
      <c r="K2451" t="str">
        <f t="shared" si="306"/>
        <v>budget</v>
      </c>
      <c r="L2451" s="1">
        <f t="shared" si="307"/>
        <v>478119.01861702127</v>
      </c>
      <c r="M2451" cm="1">
        <f t="array" ref="M2451">SUM(COUNTIF(E2451:E6027,{"Petrol","Diesel","CNG","LPG","Electric"}))</f>
        <v>1128</v>
      </c>
      <c r="N2451">
        <f t="shared" si="308"/>
        <v>1128</v>
      </c>
      <c r="O2451" cm="1">
        <f t="array" ref="O2451">SUM(COUNTIF(F2451:F6027,{"Individual","Dealer","Trustmark Dealer"}))</f>
        <v>1128</v>
      </c>
      <c r="P2451">
        <f t="shared" si="309"/>
        <v>766</v>
      </c>
      <c r="Q2451">
        <f t="shared" si="310"/>
        <v>0.60992907801418439</v>
      </c>
      <c r="R2451" s="16">
        <f t="shared" si="311"/>
        <v>1261224.5681152539</v>
      </c>
    </row>
    <row r="2452" spans="1:18" x14ac:dyDescent="0.3">
      <c r="A2452" t="s">
        <v>235</v>
      </c>
      <c r="B2452">
        <v>2014</v>
      </c>
      <c r="C2452" s="1">
        <v>550000</v>
      </c>
      <c r="D2452">
        <v>52000</v>
      </c>
      <c r="E2452" t="s">
        <v>14</v>
      </c>
      <c r="F2452" t="s">
        <v>11</v>
      </c>
      <c r="G2452" t="s">
        <v>12</v>
      </c>
      <c r="H2452" t="s">
        <v>121</v>
      </c>
      <c r="I2452">
        <f t="shared" si="304"/>
        <v>1127</v>
      </c>
      <c r="J2452">
        <f t="shared" si="305"/>
        <v>12</v>
      </c>
      <c r="K2452" t="str">
        <f t="shared" si="306"/>
        <v>medium</v>
      </c>
      <c r="L2452" s="1">
        <f t="shared" si="307"/>
        <v>478254.88287488907</v>
      </c>
      <c r="M2452" cm="1">
        <f t="array" ref="M2452">SUM(COUNTIF(E2452:E6028,{"Petrol","Diesel","CNG","LPG","Electric"}))</f>
        <v>1127</v>
      </c>
      <c r="N2452">
        <f t="shared" si="308"/>
        <v>1127</v>
      </c>
      <c r="O2452" cm="1">
        <f t="array" ref="O2452">SUM(COUNTIF(F2452:F6028,{"Individual","Dealer","Trustmark Dealer"}))</f>
        <v>1127</v>
      </c>
      <c r="P2452">
        <f t="shared" si="309"/>
        <v>765</v>
      </c>
      <c r="Q2452">
        <f t="shared" si="310"/>
        <v>0.60958296362023068</v>
      </c>
      <c r="R2452" s="16">
        <f t="shared" si="311"/>
        <v>1261262.5716426105</v>
      </c>
    </row>
    <row r="2453" spans="1:18" x14ac:dyDescent="0.3">
      <c r="A2453" t="s">
        <v>545</v>
      </c>
      <c r="B2453">
        <v>2008</v>
      </c>
      <c r="C2453" s="1">
        <v>105000</v>
      </c>
      <c r="D2453">
        <v>40000</v>
      </c>
      <c r="E2453" t="s">
        <v>10</v>
      </c>
      <c r="F2453" t="s">
        <v>25</v>
      </c>
      <c r="G2453" t="s">
        <v>12</v>
      </c>
      <c r="H2453" t="s">
        <v>121</v>
      </c>
      <c r="I2453">
        <f t="shared" si="304"/>
        <v>1126</v>
      </c>
      <c r="J2453">
        <f t="shared" si="305"/>
        <v>18</v>
      </c>
      <c r="K2453" t="str">
        <f t="shared" si="306"/>
        <v>budget</v>
      </c>
      <c r="L2453" s="1">
        <f t="shared" si="307"/>
        <v>478191.16607460036</v>
      </c>
      <c r="M2453" cm="1">
        <f t="array" ref="M2453">SUM(COUNTIF(E2453:E6029,{"Petrol","Diesel","CNG","LPG","Electric"}))</f>
        <v>1126</v>
      </c>
      <c r="N2453">
        <f t="shared" si="308"/>
        <v>1126</v>
      </c>
      <c r="O2453" cm="1">
        <f t="array" ref="O2453">SUM(COUNTIF(F2453:F6029,{"Individual","Dealer","Trustmark Dealer"}))</f>
        <v>1126</v>
      </c>
      <c r="P2453">
        <f t="shared" si="309"/>
        <v>764</v>
      </c>
      <c r="Q2453">
        <f t="shared" si="310"/>
        <v>0.60923623445825936</v>
      </c>
      <c r="R2453" s="16">
        <f t="shared" si="311"/>
        <v>1261353.3073592142</v>
      </c>
    </row>
    <row r="2454" spans="1:18" x14ac:dyDescent="0.3">
      <c r="A2454" t="s">
        <v>646</v>
      </c>
      <c r="B2454">
        <v>2012</v>
      </c>
      <c r="C2454" s="1">
        <v>275000</v>
      </c>
      <c r="D2454">
        <v>47000</v>
      </c>
      <c r="E2454" t="s">
        <v>10</v>
      </c>
      <c r="F2454" t="s">
        <v>11</v>
      </c>
      <c r="G2454" t="s">
        <v>12</v>
      </c>
      <c r="H2454" t="s">
        <v>121</v>
      </c>
      <c r="I2454">
        <f t="shared" si="304"/>
        <v>1125</v>
      </c>
      <c r="J2454">
        <f t="shared" si="305"/>
        <v>14</v>
      </c>
      <c r="K2454" t="str">
        <f t="shared" si="306"/>
        <v>budget</v>
      </c>
      <c r="L2454" s="1">
        <f t="shared" si="307"/>
        <v>478522.89155555557</v>
      </c>
      <c r="M2454" cm="1">
        <f t="array" ref="M2454">SUM(COUNTIF(E2454:E6030,{"Petrol","Diesel","CNG","LPG","Electric"}))</f>
        <v>1125</v>
      </c>
      <c r="N2454">
        <f t="shared" si="308"/>
        <v>1125</v>
      </c>
      <c r="O2454" cm="1">
        <f t="array" ref="O2454">SUM(COUNTIF(F2454:F6030,{"Individual","Dealer","Trustmark Dealer"}))</f>
        <v>1125</v>
      </c>
      <c r="P2454">
        <f t="shared" si="309"/>
        <v>763</v>
      </c>
      <c r="Q2454">
        <f t="shared" si="310"/>
        <v>0.60888888888888892</v>
      </c>
      <c r="R2454" s="16">
        <f t="shared" si="311"/>
        <v>1261818.6429391042</v>
      </c>
    </row>
    <row r="2455" spans="1:18" x14ac:dyDescent="0.3">
      <c r="A2455" t="s">
        <v>873</v>
      </c>
      <c r="B2455">
        <v>2012</v>
      </c>
      <c r="C2455" s="1">
        <v>434999</v>
      </c>
      <c r="D2455">
        <v>47000</v>
      </c>
      <c r="E2455" t="s">
        <v>10</v>
      </c>
      <c r="F2455" t="s">
        <v>11</v>
      </c>
      <c r="G2455" t="s">
        <v>12</v>
      </c>
      <c r="H2455" t="s">
        <v>126</v>
      </c>
      <c r="I2455">
        <f t="shared" si="304"/>
        <v>1124</v>
      </c>
      <c r="J2455">
        <f t="shared" si="305"/>
        <v>14</v>
      </c>
      <c r="K2455" t="str">
        <f t="shared" si="306"/>
        <v>budget</v>
      </c>
      <c r="L2455" s="1">
        <f t="shared" si="307"/>
        <v>478703.96174377226</v>
      </c>
      <c r="M2455" cm="1">
        <f t="array" ref="M2455">SUM(COUNTIF(E2455:E6031,{"Petrol","Diesel","CNG","LPG","Electric"}))</f>
        <v>1124</v>
      </c>
      <c r="N2455">
        <f t="shared" si="308"/>
        <v>1124</v>
      </c>
      <c r="O2455" cm="1">
        <f t="array" ref="O2455">SUM(COUNTIF(F2455:F6031,{"Individual","Dealer","Trustmark Dealer"}))</f>
        <v>1124</v>
      </c>
      <c r="P2455">
        <f t="shared" si="309"/>
        <v>762</v>
      </c>
      <c r="Q2455">
        <f t="shared" si="310"/>
        <v>0.60854092526690395</v>
      </c>
      <c r="R2455" s="16">
        <f t="shared" si="311"/>
        <v>1261955.049863663</v>
      </c>
    </row>
    <row r="2456" spans="1:18" x14ac:dyDescent="0.3">
      <c r="A2456" t="s">
        <v>1332</v>
      </c>
      <c r="B2456">
        <v>2016</v>
      </c>
      <c r="C2456" s="1">
        <v>690000</v>
      </c>
      <c r="D2456">
        <v>73000</v>
      </c>
      <c r="E2456" t="s">
        <v>14</v>
      </c>
      <c r="F2456" t="s">
        <v>11</v>
      </c>
      <c r="G2456" t="s">
        <v>12</v>
      </c>
      <c r="H2456" t="s">
        <v>121</v>
      </c>
      <c r="I2456">
        <f t="shared" si="304"/>
        <v>1123</v>
      </c>
      <c r="J2456">
        <f t="shared" si="305"/>
        <v>10</v>
      </c>
      <c r="K2456" t="str">
        <f t="shared" si="306"/>
        <v>medium</v>
      </c>
      <c r="L2456" s="1">
        <f t="shared" si="307"/>
        <v>478742.87978628674</v>
      </c>
      <c r="M2456" cm="1">
        <f t="array" ref="M2456">SUM(COUNTIF(E2456:E6032,{"Petrol","Diesel","CNG","LPG","Electric"}))</f>
        <v>1123</v>
      </c>
      <c r="N2456">
        <f t="shared" si="308"/>
        <v>1123</v>
      </c>
      <c r="O2456" cm="1">
        <f t="array" ref="O2456">SUM(COUNTIF(F2456:F6032,{"Individual","Dealer","Trustmark Dealer"}))</f>
        <v>1123</v>
      </c>
      <c r="P2456">
        <f t="shared" si="309"/>
        <v>761</v>
      </c>
      <c r="Q2456">
        <f t="shared" si="310"/>
        <v>0.60908281389136243</v>
      </c>
      <c r="R2456" s="16">
        <f t="shared" si="311"/>
        <v>1261780.0997002088</v>
      </c>
    </row>
    <row r="2457" spans="1:18" x14ac:dyDescent="0.3">
      <c r="A2457" t="s">
        <v>518</v>
      </c>
      <c r="B2457">
        <v>2012</v>
      </c>
      <c r="C2457" s="1">
        <v>249000</v>
      </c>
      <c r="D2457">
        <v>42000</v>
      </c>
      <c r="E2457" t="s">
        <v>10</v>
      </c>
      <c r="F2457" t="s">
        <v>11</v>
      </c>
      <c r="G2457" t="s">
        <v>12</v>
      </c>
      <c r="H2457" t="s">
        <v>126</v>
      </c>
      <c r="I2457">
        <f t="shared" si="304"/>
        <v>1122</v>
      </c>
      <c r="J2457">
        <f t="shared" si="305"/>
        <v>14</v>
      </c>
      <c r="K2457" t="str">
        <f t="shared" si="306"/>
        <v>budget</v>
      </c>
      <c r="L2457" s="1">
        <f t="shared" si="307"/>
        <v>478554.59358288773</v>
      </c>
      <c r="M2457" cm="1">
        <f t="array" ref="M2457">SUM(COUNTIF(E2457:E6033,{"Petrol","Diesel","CNG","LPG","Electric"}))</f>
        <v>1122</v>
      </c>
      <c r="N2457">
        <f t="shared" si="308"/>
        <v>1122</v>
      </c>
      <c r="O2457" cm="1">
        <f t="array" ref="O2457">SUM(COUNTIF(F2457:F6033,{"Individual","Dealer","Trustmark Dealer"}))</f>
        <v>1122</v>
      </c>
      <c r="P2457">
        <f t="shared" si="309"/>
        <v>761</v>
      </c>
      <c r="Q2457">
        <f t="shared" si="310"/>
        <v>0.60873440285204994</v>
      </c>
      <c r="R2457" s="16">
        <f t="shared" si="311"/>
        <v>1261632.2372451965</v>
      </c>
    </row>
    <row r="2458" spans="1:18" x14ac:dyDescent="0.3">
      <c r="A2458" t="s">
        <v>444</v>
      </c>
      <c r="B2458">
        <v>2012</v>
      </c>
      <c r="C2458" s="1">
        <v>204999</v>
      </c>
      <c r="D2458">
        <v>60000</v>
      </c>
      <c r="E2458" t="s">
        <v>10</v>
      </c>
      <c r="F2458" t="s">
        <v>11</v>
      </c>
      <c r="G2458" t="s">
        <v>12</v>
      </c>
      <c r="H2458" t="s">
        <v>154</v>
      </c>
      <c r="I2458">
        <f t="shared" si="304"/>
        <v>1121</v>
      </c>
      <c r="J2458">
        <f t="shared" si="305"/>
        <v>14</v>
      </c>
      <c r="K2458" t="str">
        <f t="shared" si="306"/>
        <v>budget</v>
      </c>
      <c r="L2458" s="1">
        <f t="shared" si="307"/>
        <v>478759.37020517397</v>
      </c>
      <c r="M2458" cm="1">
        <f t="array" ref="M2458">SUM(COUNTIF(E2458:E6034,{"Petrol","Diesel","CNG","LPG","Electric"}))</f>
        <v>1121</v>
      </c>
      <c r="N2458">
        <f t="shared" si="308"/>
        <v>1121</v>
      </c>
      <c r="O2458" cm="1">
        <f t="array" ref="O2458">SUM(COUNTIF(F2458:F6034,{"Individual","Dealer","Trustmark Dealer"}))</f>
        <v>1121</v>
      </c>
      <c r="P2458">
        <f t="shared" si="309"/>
        <v>760</v>
      </c>
      <c r="Q2458">
        <f t="shared" si="310"/>
        <v>0.60927743086529884</v>
      </c>
      <c r="R2458" s="16">
        <f t="shared" si="311"/>
        <v>1261819.8829795411</v>
      </c>
    </row>
    <row r="2459" spans="1:18" x14ac:dyDescent="0.3">
      <c r="A2459" t="s">
        <v>849</v>
      </c>
      <c r="B2459">
        <v>2015</v>
      </c>
      <c r="C2459" s="1">
        <v>190000</v>
      </c>
      <c r="D2459">
        <v>120000</v>
      </c>
      <c r="E2459" t="s">
        <v>10</v>
      </c>
      <c r="F2459" t="s">
        <v>25</v>
      </c>
      <c r="G2459" t="s">
        <v>12</v>
      </c>
      <c r="H2459" t="s">
        <v>121</v>
      </c>
      <c r="I2459">
        <f t="shared" si="304"/>
        <v>1120</v>
      </c>
      <c r="J2459">
        <f t="shared" si="305"/>
        <v>11</v>
      </c>
      <c r="K2459" t="str">
        <f t="shared" si="306"/>
        <v>budget</v>
      </c>
      <c r="L2459" s="1">
        <f t="shared" si="307"/>
        <v>479003.79910714284</v>
      </c>
      <c r="M2459" cm="1">
        <f t="array" ref="M2459">SUM(COUNTIF(E2459:E6035,{"Petrol","Diesel","CNG","LPG","Electric"}))</f>
        <v>1120</v>
      </c>
      <c r="N2459">
        <f t="shared" si="308"/>
        <v>1120</v>
      </c>
      <c r="O2459" cm="1">
        <f t="array" ref="O2459">SUM(COUNTIF(F2459:F6035,{"Individual","Dealer","Trustmark Dealer"}))</f>
        <v>1120</v>
      </c>
      <c r="P2459">
        <f t="shared" si="309"/>
        <v>759</v>
      </c>
      <c r="Q2459">
        <f t="shared" si="310"/>
        <v>0.60982142857142863</v>
      </c>
      <c r="R2459" s="16">
        <f t="shared" si="311"/>
        <v>1262094.3707715543</v>
      </c>
    </row>
    <row r="2460" spans="1:18" x14ac:dyDescent="0.3">
      <c r="A2460" t="s">
        <v>163</v>
      </c>
      <c r="B2460">
        <v>2012</v>
      </c>
      <c r="C2460" s="1">
        <v>150000</v>
      </c>
      <c r="D2460">
        <v>50000</v>
      </c>
      <c r="E2460" t="s">
        <v>10</v>
      </c>
      <c r="F2460" t="s">
        <v>25</v>
      </c>
      <c r="G2460" t="s">
        <v>12</v>
      </c>
      <c r="H2460" t="s">
        <v>121</v>
      </c>
      <c r="I2460">
        <f t="shared" si="304"/>
        <v>1119</v>
      </c>
      <c r="J2460">
        <f t="shared" si="305"/>
        <v>14</v>
      </c>
      <c r="K2460" t="str">
        <f t="shared" si="306"/>
        <v>budget</v>
      </c>
      <c r="L2460" s="1">
        <f t="shared" si="307"/>
        <v>479262.0688114388</v>
      </c>
      <c r="M2460" cm="1">
        <f t="array" ref="M2460">SUM(COUNTIF(E2460:E6036,{"Petrol","Diesel","CNG","LPG","Electric"}))</f>
        <v>1119</v>
      </c>
      <c r="N2460">
        <f t="shared" si="308"/>
        <v>1119</v>
      </c>
      <c r="O2460" cm="1">
        <f t="array" ref="O2460">SUM(COUNTIF(F2460:F6036,{"Individual","Dealer","Trustmark Dealer"}))</f>
        <v>1119</v>
      </c>
      <c r="P2460">
        <f t="shared" si="309"/>
        <v>758</v>
      </c>
      <c r="Q2460">
        <f t="shared" si="310"/>
        <v>0.60947274352100089</v>
      </c>
      <c r="R2460" s="16">
        <f t="shared" si="311"/>
        <v>1262399.3447902028</v>
      </c>
    </row>
    <row r="2461" spans="1:18" x14ac:dyDescent="0.3">
      <c r="A2461" t="s">
        <v>225</v>
      </c>
      <c r="B2461">
        <v>1999</v>
      </c>
      <c r="C2461" s="1">
        <v>70000</v>
      </c>
      <c r="D2461">
        <v>70000</v>
      </c>
      <c r="E2461" t="s">
        <v>10</v>
      </c>
      <c r="F2461" t="s">
        <v>25</v>
      </c>
      <c r="G2461" t="s">
        <v>12</v>
      </c>
      <c r="H2461" t="s">
        <v>151</v>
      </c>
      <c r="I2461">
        <f t="shared" si="304"/>
        <v>1118</v>
      </c>
      <c r="J2461">
        <f t="shared" si="305"/>
        <v>27</v>
      </c>
      <c r="K2461" t="str">
        <f t="shared" si="306"/>
        <v>budget</v>
      </c>
      <c r="L2461" s="1">
        <f t="shared" si="307"/>
        <v>479556.57871198567</v>
      </c>
      <c r="M2461" cm="1">
        <f t="array" ref="M2461">SUM(COUNTIF(E2461:E6037,{"Petrol","Diesel","CNG","LPG","Electric"}))</f>
        <v>1118</v>
      </c>
      <c r="N2461">
        <f t="shared" si="308"/>
        <v>1118</v>
      </c>
      <c r="O2461" cm="1">
        <f t="array" ref="O2461">SUM(COUNTIF(F2461:F6037,{"Individual","Dealer","Trustmark Dealer"}))</f>
        <v>1118</v>
      </c>
      <c r="P2461">
        <f t="shared" si="309"/>
        <v>757</v>
      </c>
      <c r="Q2461">
        <f t="shared" si="310"/>
        <v>0.6091234347048301</v>
      </c>
      <c r="R2461" s="16">
        <f t="shared" si="311"/>
        <v>1262784.102596744</v>
      </c>
    </row>
    <row r="2462" spans="1:18" x14ac:dyDescent="0.3">
      <c r="A2462" t="s">
        <v>210</v>
      </c>
      <c r="B2462">
        <v>2018</v>
      </c>
      <c r="C2462" s="1">
        <v>900000</v>
      </c>
      <c r="D2462">
        <v>25000</v>
      </c>
      <c r="E2462" t="s">
        <v>14</v>
      </c>
      <c r="F2462" t="s">
        <v>25</v>
      </c>
      <c r="G2462" t="s">
        <v>12</v>
      </c>
      <c r="H2462" t="s">
        <v>121</v>
      </c>
      <c r="I2462">
        <f t="shared" si="304"/>
        <v>1117</v>
      </c>
      <c r="J2462">
        <f t="shared" si="305"/>
        <v>8</v>
      </c>
      <c r="K2462" t="str">
        <f t="shared" si="306"/>
        <v>medium</v>
      </c>
      <c r="L2462" s="1">
        <f t="shared" si="307"/>
        <v>479923.23634735902</v>
      </c>
      <c r="M2462" cm="1">
        <f t="array" ref="M2462">SUM(COUNTIF(E2462:E6038,{"Petrol","Diesel","CNG","LPG","Electric"}))</f>
        <v>1117</v>
      </c>
      <c r="N2462">
        <f t="shared" si="308"/>
        <v>1117</v>
      </c>
      <c r="O2462" cm="1">
        <f t="array" ref="O2462">SUM(COUNTIF(F2462:F6038,{"Individual","Dealer","Trustmark Dealer"}))</f>
        <v>1117</v>
      </c>
      <c r="P2462">
        <f t="shared" si="309"/>
        <v>756</v>
      </c>
      <c r="Q2462">
        <f t="shared" si="310"/>
        <v>0.60966875559534472</v>
      </c>
      <c r="R2462" s="16">
        <f t="shared" si="311"/>
        <v>1263327.8555127596</v>
      </c>
    </row>
    <row r="2463" spans="1:18" x14ac:dyDescent="0.3">
      <c r="A2463" t="s">
        <v>1333</v>
      </c>
      <c r="B2463">
        <v>2019</v>
      </c>
      <c r="C2463" s="1">
        <v>950000</v>
      </c>
      <c r="D2463">
        <v>11000</v>
      </c>
      <c r="E2463" t="s">
        <v>10</v>
      </c>
      <c r="F2463" t="s">
        <v>25</v>
      </c>
      <c r="G2463" t="s">
        <v>19</v>
      </c>
      <c r="H2463" t="s">
        <v>121</v>
      </c>
      <c r="I2463">
        <f t="shared" si="304"/>
        <v>1116</v>
      </c>
      <c r="J2463">
        <f t="shared" si="305"/>
        <v>7</v>
      </c>
      <c r="K2463" t="str">
        <f t="shared" si="306"/>
        <v>medium</v>
      </c>
      <c r="L2463" s="1">
        <f t="shared" si="307"/>
        <v>479546.8234767025</v>
      </c>
      <c r="M2463" cm="1">
        <f t="array" ref="M2463">SUM(COUNTIF(E2463:E6039,{"Petrol","Diesel","CNG","LPG","Electric"}))</f>
        <v>1116</v>
      </c>
      <c r="N2463">
        <f t="shared" si="308"/>
        <v>1116</v>
      </c>
      <c r="O2463" cm="1">
        <f t="array" ref="O2463">SUM(COUNTIF(F2463:F6039,{"Individual","Dealer","Trustmark Dealer"}))</f>
        <v>1116</v>
      </c>
      <c r="P2463">
        <f t="shared" si="309"/>
        <v>756</v>
      </c>
      <c r="Q2463">
        <f t="shared" si="310"/>
        <v>0.60931899641577059</v>
      </c>
      <c r="R2463" s="16">
        <f t="shared" si="311"/>
        <v>1262820.5131861062</v>
      </c>
    </row>
    <row r="2464" spans="1:18" x14ac:dyDescent="0.3">
      <c r="A2464" t="s">
        <v>655</v>
      </c>
      <c r="B2464">
        <v>2013</v>
      </c>
      <c r="C2464" s="1">
        <v>475000</v>
      </c>
      <c r="D2464">
        <v>80000</v>
      </c>
      <c r="E2464" t="s">
        <v>10</v>
      </c>
      <c r="F2464" t="s">
        <v>25</v>
      </c>
      <c r="G2464" t="s">
        <v>12</v>
      </c>
      <c r="H2464" t="s">
        <v>121</v>
      </c>
      <c r="I2464">
        <f t="shared" si="304"/>
        <v>1115</v>
      </c>
      <c r="J2464">
        <f t="shared" si="305"/>
        <v>13</v>
      </c>
      <c r="K2464" t="str">
        <f t="shared" si="306"/>
        <v>budget</v>
      </c>
      <c r="L2464" s="1">
        <f t="shared" si="307"/>
        <v>479124.89237668162</v>
      </c>
      <c r="M2464" cm="1">
        <f t="array" ref="M2464">SUM(COUNTIF(E2464:E6040,{"Petrol","Diesel","CNG","LPG","Electric"}))</f>
        <v>1115</v>
      </c>
      <c r="N2464">
        <f t="shared" si="308"/>
        <v>1115</v>
      </c>
      <c r="O2464" cm="1">
        <f t="array" ref="O2464">SUM(COUNTIF(F2464:F6040,{"Individual","Dealer","Trustmark Dealer"}))</f>
        <v>1115</v>
      </c>
      <c r="P2464">
        <f t="shared" si="309"/>
        <v>756</v>
      </c>
      <c r="Q2464">
        <f t="shared" si="310"/>
        <v>0.60896860986547086</v>
      </c>
      <c r="R2464" s="16">
        <f t="shared" si="311"/>
        <v>1261630.7108868004</v>
      </c>
    </row>
    <row r="2465" spans="1:18" x14ac:dyDescent="0.3">
      <c r="A2465" t="s">
        <v>239</v>
      </c>
      <c r="B2465">
        <v>1998</v>
      </c>
      <c r="C2465" s="1">
        <v>55000</v>
      </c>
      <c r="D2465">
        <v>80000</v>
      </c>
      <c r="E2465" t="s">
        <v>10</v>
      </c>
      <c r="F2465" t="s">
        <v>25</v>
      </c>
      <c r="G2465" t="s">
        <v>12</v>
      </c>
      <c r="H2465" t="s">
        <v>151</v>
      </c>
      <c r="I2465">
        <f t="shared" si="304"/>
        <v>1114</v>
      </c>
      <c r="J2465">
        <f t="shared" si="305"/>
        <v>28</v>
      </c>
      <c r="K2465" t="str">
        <f t="shared" si="306"/>
        <v>budget</v>
      </c>
      <c r="L2465" s="1">
        <f t="shared" si="307"/>
        <v>479128.59515260323</v>
      </c>
      <c r="M2465" cm="1">
        <f t="array" ref="M2465">SUM(COUNTIF(E2465:E6041,{"Petrol","Diesel","CNG","LPG","Electric"}))</f>
        <v>1114</v>
      </c>
      <c r="N2465">
        <f t="shared" si="308"/>
        <v>1114</v>
      </c>
      <c r="O2465" cm="1">
        <f t="array" ref="O2465">SUM(COUNTIF(F2465:F6041,{"Individual","Dealer","Trustmark Dealer"}))</f>
        <v>1114</v>
      </c>
      <c r="P2465">
        <f t="shared" si="309"/>
        <v>755</v>
      </c>
      <c r="Q2465">
        <f t="shared" si="310"/>
        <v>0.60861759425493711</v>
      </c>
      <c r="R2465" s="16">
        <f t="shared" si="311"/>
        <v>1261374.9409894738</v>
      </c>
    </row>
    <row r="2466" spans="1:18" x14ac:dyDescent="0.3">
      <c r="A2466" t="s">
        <v>665</v>
      </c>
      <c r="B2466">
        <v>2013</v>
      </c>
      <c r="C2466" s="1">
        <v>450000</v>
      </c>
      <c r="D2466">
        <v>75000</v>
      </c>
      <c r="E2466" t="s">
        <v>14</v>
      </c>
      <c r="F2466" t="s">
        <v>25</v>
      </c>
      <c r="G2466" t="s">
        <v>12</v>
      </c>
      <c r="H2466" t="s">
        <v>126</v>
      </c>
      <c r="I2466">
        <f t="shared" si="304"/>
        <v>1113</v>
      </c>
      <c r="J2466">
        <f t="shared" si="305"/>
        <v>13</v>
      </c>
      <c r="K2466" t="str">
        <f t="shared" si="306"/>
        <v>budget</v>
      </c>
      <c r="L2466" s="1">
        <f t="shared" si="307"/>
        <v>479509.66307277628</v>
      </c>
      <c r="M2466" cm="1">
        <f t="array" ref="M2466">SUM(COUNTIF(E2466:E6042,{"Petrol","Diesel","CNG","LPG","Electric"}))</f>
        <v>1113</v>
      </c>
      <c r="N2466">
        <f t="shared" si="308"/>
        <v>1113</v>
      </c>
      <c r="O2466" cm="1">
        <f t="array" ref="O2466">SUM(COUNTIF(F2466:F6042,{"Individual","Dealer","Trustmark Dealer"}))</f>
        <v>1113</v>
      </c>
      <c r="P2466">
        <f t="shared" si="309"/>
        <v>754</v>
      </c>
      <c r="Q2466">
        <f t="shared" si="310"/>
        <v>0.60916442048517516</v>
      </c>
      <c r="R2466" s="16">
        <f t="shared" si="311"/>
        <v>1261949.8413103754</v>
      </c>
    </row>
    <row r="2467" spans="1:18" x14ac:dyDescent="0.3">
      <c r="A2467" t="s">
        <v>1334</v>
      </c>
      <c r="B2467">
        <v>2009</v>
      </c>
      <c r="C2467" s="1">
        <v>1200000</v>
      </c>
      <c r="D2467">
        <v>45000</v>
      </c>
      <c r="E2467" t="s">
        <v>14</v>
      </c>
      <c r="F2467" t="s">
        <v>25</v>
      </c>
      <c r="G2467" t="s">
        <v>19</v>
      </c>
      <c r="H2467" t="s">
        <v>154</v>
      </c>
      <c r="I2467">
        <f t="shared" si="304"/>
        <v>1112</v>
      </c>
      <c r="J2467">
        <f t="shared" si="305"/>
        <v>17</v>
      </c>
      <c r="K2467" t="str">
        <f t="shared" si="306"/>
        <v>premimum</v>
      </c>
      <c r="L2467" s="1">
        <f t="shared" si="307"/>
        <v>479536.20053956832</v>
      </c>
      <c r="M2467" cm="1">
        <f t="array" ref="M2467">SUM(COUNTIF(E2467:E6043,{"Petrol","Diesel","CNG","LPG","Electric"}))</f>
        <v>1112</v>
      </c>
      <c r="N2467">
        <f t="shared" si="308"/>
        <v>1112</v>
      </c>
      <c r="O2467" cm="1">
        <f t="array" ref="O2467">SUM(COUNTIF(F2467:F6043,{"Individual","Dealer","Trustmark Dealer"}))</f>
        <v>1112</v>
      </c>
      <c r="P2467">
        <f t="shared" si="309"/>
        <v>753</v>
      </c>
      <c r="Q2467">
        <f t="shared" si="310"/>
        <v>0.60971223021582732</v>
      </c>
      <c r="R2467" s="16">
        <f t="shared" si="311"/>
        <v>1262211.3094552062</v>
      </c>
    </row>
    <row r="2468" spans="1:18" x14ac:dyDescent="0.3">
      <c r="A2468" t="s">
        <v>357</v>
      </c>
      <c r="B2468">
        <v>2007</v>
      </c>
      <c r="C2468" s="1">
        <v>300000</v>
      </c>
      <c r="D2468">
        <v>100000</v>
      </c>
      <c r="E2468" t="s">
        <v>14</v>
      </c>
      <c r="F2468" t="s">
        <v>25</v>
      </c>
      <c r="G2468" t="s">
        <v>12</v>
      </c>
      <c r="H2468" t="s">
        <v>126</v>
      </c>
      <c r="I2468">
        <f t="shared" si="304"/>
        <v>1111</v>
      </c>
      <c r="J2468">
        <f t="shared" si="305"/>
        <v>19</v>
      </c>
      <c r="K2468" t="str">
        <f t="shared" si="306"/>
        <v>budget</v>
      </c>
      <c r="L2468" s="1">
        <f t="shared" si="307"/>
        <v>478887.71827182721</v>
      </c>
      <c r="M2468" cm="1">
        <f t="array" ref="M2468">SUM(COUNTIF(E2468:E6044,{"Petrol","Diesel","CNG","LPG","Electric"}))</f>
        <v>1111</v>
      </c>
      <c r="N2468">
        <f t="shared" si="308"/>
        <v>1111</v>
      </c>
      <c r="O2468" cm="1">
        <f t="array" ref="O2468">SUM(COUNTIF(F2468:F6044,{"Individual","Dealer","Trustmark Dealer"}))</f>
        <v>1111</v>
      </c>
      <c r="P2468">
        <f t="shared" si="309"/>
        <v>752</v>
      </c>
      <c r="Q2468">
        <f t="shared" si="310"/>
        <v>0.61026102610261024</v>
      </c>
      <c r="R2468" s="16">
        <f t="shared" si="311"/>
        <v>1261187.2251751479</v>
      </c>
    </row>
    <row r="2469" spans="1:18" x14ac:dyDescent="0.3">
      <c r="A2469" t="s">
        <v>1335</v>
      </c>
      <c r="B2469">
        <v>2014</v>
      </c>
      <c r="C2469" s="1">
        <v>350000</v>
      </c>
      <c r="D2469">
        <v>60000</v>
      </c>
      <c r="E2469" t="s">
        <v>14</v>
      </c>
      <c r="F2469" t="s">
        <v>25</v>
      </c>
      <c r="G2469" t="s">
        <v>12</v>
      </c>
      <c r="H2469" t="s">
        <v>126</v>
      </c>
      <c r="I2469">
        <f t="shared" si="304"/>
        <v>1110</v>
      </c>
      <c r="J2469">
        <f t="shared" si="305"/>
        <v>12</v>
      </c>
      <c r="K2469" t="str">
        <f t="shared" si="306"/>
        <v>budget</v>
      </c>
      <c r="L2469" s="1">
        <f t="shared" si="307"/>
        <v>479048.8783783784</v>
      </c>
      <c r="M2469" cm="1">
        <f t="array" ref="M2469">SUM(COUNTIF(E2469:E6045,{"Petrol","Diesel","CNG","LPG","Electric"}))</f>
        <v>1110</v>
      </c>
      <c r="N2469">
        <f t="shared" si="308"/>
        <v>1110</v>
      </c>
      <c r="O2469" cm="1">
        <f t="array" ref="O2469">SUM(COUNTIF(F2469:F6045,{"Individual","Dealer","Trustmark Dealer"}))</f>
        <v>1110</v>
      </c>
      <c r="P2469">
        <f t="shared" si="309"/>
        <v>751</v>
      </c>
      <c r="Q2469">
        <f t="shared" si="310"/>
        <v>0.61081081081081079</v>
      </c>
      <c r="R2469" s="16">
        <f t="shared" si="311"/>
        <v>1261706.0134577011</v>
      </c>
    </row>
    <row r="2470" spans="1:18" x14ac:dyDescent="0.3">
      <c r="A2470" t="s">
        <v>180</v>
      </c>
      <c r="B2470">
        <v>2011</v>
      </c>
      <c r="C2470" s="1">
        <v>229999</v>
      </c>
      <c r="D2470">
        <v>160000</v>
      </c>
      <c r="E2470" t="s">
        <v>14</v>
      </c>
      <c r="F2470" t="s">
        <v>25</v>
      </c>
      <c r="G2470" t="s">
        <v>12</v>
      </c>
      <c r="H2470" t="s">
        <v>126</v>
      </c>
      <c r="I2470">
        <f t="shared" si="304"/>
        <v>1109</v>
      </c>
      <c r="J2470">
        <f t="shared" si="305"/>
        <v>15</v>
      </c>
      <c r="K2470" t="str">
        <f t="shared" si="306"/>
        <v>budget</v>
      </c>
      <c r="L2470" s="1">
        <f t="shared" si="307"/>
        <v>479165.24346257892</v>
      </c>
      <c r="M2470" cm="1">
        <f t="array" ref="M2470">SUM(COUNTIF(E2470:E6046,{"Petrol","Diesel","CNG","LPG","Electric"}))</f>
        <v>1109</v>
      </c>
      <c r="N2470">
        <f t="shared" si="308"/>
        <v>1109</v>
      </c>
      <c r="O2470" cm="1">
        <f t="array" ref="O2470">SUM(COUNTIF(F2470:F6046,{"Individual","Dealer","Trustmark Dealer"}))</f>
        <v>1109</v>
      </c>
      <c r="P2470">
        <f t="shared" si="309"/>
        <v>750</v>
      </c>
      <c r="Q2470">
        <f t="shared" si="310"/>
        <v>0.61136158701532917</v>
      </c>
      <c r="R2470" s="16">
        <f t="shared" si="311"/>
        <v>1262140.5290665282</v>
      </c>
    </row>
    <row r="2471" spans="1:18" x14ac:dyDescent="0.3">
      <c r="A2471" t="s">
        <v>1336</v>
      </c>
      <c r="B2471">
        <v>2015</v>
      </c>
      <c r="C2471" s="1">
        <v>821000</v>
      </c>
      <c r="D2471">
        <v>50000</v>
      </c>
      <c r="E2471" t="s">
        <v>10</v>
      </c>
      <c r="F2471" t="s">
        <v>25</v>
      </c>
      <c r="G2471" t="s">
        <v>12</v>
      </c>
      <c r="H2471" t="s">
        <v>121</v>
      </c>
      <c r="I2471">
        <f t="shared" si="304"/>
        <v>1108</v>
      </c>
      <c r="J2471">
        <f t="shared" si="305"/>
        <v>11</v>
      </c>
      <c r="K2471" t="str">
        <f t="shared" si="306"/>
        <v>medium</v>
      </c>
      <c r="L2471" s="1">
        <f t="shared" si="307"/>
        <v>479390.1227436823</v>
      </c>
      <c r="M2471" cm="1">
        <f t="array" ref="M2471">SUM(COUNTIF(E2471:E6047,{"Petrol","Diesel","CNG","LPG","Electric"}))</f>
        <v>1108</v>
      </c>
      <c r="N2471">
        <f t="shared" si="308"/>
        <v>1108</v>
      </c>
      <c r="O2471" cm="1">
        <f t="array" ref="O2471">SUM(COUNTIF(F2471:F6047,{"Individual","Dealer","Trustmark Dealer"}))</f>
        <v>1108</v>
      </c>
      <c r="P2471">
        <f t="shared" si="309"/>
        <v>749</v>
      </c>
      <c r="Q2471">
        <f t="shared" si="310"/>
        <v>0.61191335740072206</v>
      </c>
      <c r="R2471" s="16">
        <f t="shared" si="311"/>
        <v>1262783.4412809031</v>
      </c>
    </row>
    <row r="2472" spans="1:18" x14ac:dyDescent="0.3">
      <c r="A2472" t="s">
        <v>275</v>
      </c>
      <c r="B2472">
        <v>2014</v>
      </c>
      <c r="C2472" s="1">
        <v>200000</v>
      </c>
      <c r="D2472">
        <v>80000</v>
      </c>
      <c r="E2472" t="s">
        <v>10</v>
      </c>
      <c r="F2472" t="s">
        <v>25</v>
      </c>
      <c r="G2472" t="s">
        <v>12</v>
      </c>
      <c r="H2472" t="s">
        <v>126</v>
      </c>
      <c r="I2472">
        <f t="shared" si="304"/>
        <v>1107</v>
      </c>
      <c r="J2472">
        <f t="shared" si="305"/>
        <v>12</v>
      </c>
      <c r="K2472" t="str">
        <f t="shared" si="306"/>
        <v>budget</v>
      </c>
      <c r="L2472" s="1">
        <f t="shared" si="307"/>
        <v>479081.53206865402</v>
      </c>
      <c r="M2472" cm="1">
        <f t="array" ref="M2472">SUM(COUNTIF(E2472:E6048,{"Petrol","Diesel","CNG","LPG","Electric"}))</f>
        <v>1107</v>
      </c>
      <c r="N2472">
        <f t="shared" si="308"/>
        <v>1107</v>
      </c>
      <c r="O2472" cm="1">
        <f t="array" ref="O2472">SUM(COUNTIF(F2472:F6048,{"Individual","Dealer","Trustmark Dealer"}))</f>
        <v>1107</v>
      </c>
      <c r="P2472">
        <f t="shared" si="309"/>
        <v>748</v>
      </c>
      <c r="Q2472">
        <f t="shared" si="310"/>
        <v>0.61156278229448957</v>
      </c>
      <c r="R2472" s="16">
        <f t="shared" si="311"/>
        <v>1261840.7816824431</v>
      </c>
    </row>
    <row r="2473" spans="1:18" x14ac:dyDescent="0.3">
      <c r="A2473" t="s">
        <v>156</v>
      </c>
      <c r="B2473">
        <v>2017</v>
      </c>
      <c r="C2473" s="1">
        <v>1000000</v>
      </c>
      <c r="D2473">
        <v>60000</v>
      </c>
      <c r="E2473" t="s">
        <v>14</v>
      </c>
      <c r="F2473" t="s">
        <v>25</v>
      </c>
      <c r="G2473" t="s">
        <v>12</v>
      </c>
      <c r="H2473" t="s">
        <v>126</v>
      </c>
      <c r="I2473">
        <f t="shared" si="304"/>
        <v>1106</v>
      </c>
      <c r="J2473">
        <f t="shared" si="305"/>
        <v>9</v>
      </c>
      <c r="K2473" t="str">
        <f t="shared" si="306"/>
        <v>medium</v>
      </c>
      <c r="L2473" s="1">
        <f t="shared" si="307"/>
        <v>479333.86618444847</v>
      </c>
      <c r="M2473" cm="1">
        <f t="array" ref="M2473">SUM(COUNTIF(E2473:E6049,{"Petrol","Diesel","CNG","LPG","Electric"}))</f>
        <v>1106</v>
      </c>
      <c r="N2473">
        <f t="shared" si="308"/>
        <v>1106</v>
      </c>
      <c r="O2473" cm="1">
        <f t="array" ref="O2473">SUM(COUNTIF(F2473:F6049,{"Individual","Dealer","Trustmark Dealer"}))</f>
        <v>1106</v>
      </c>
      <c r="P2473">
        <f t="shared" si="309"/>
        <v>747</v>
      </c>
      <c r="Q2473">
        <f t="shared" si="310"/>
        <v>0.61211573236889694</v>
      </c>
      <c r="R2473" s="16">
        <f t="shared" si="311"/>
        <v>1262128.9663798143</v>
      </c>
    </row>
    <row r="2474" spans="1:18" x14ac:dyDescent="0.3">
      <c r="A2474" t="s">
        <v>346</v>
      </c>
      <c r="B2474">
        <v>2016</v>
      </c>
      <c r="C2474" s="1">
        <v>220000</v>
      </c>
      <c r="D2474">
        <v>60000</v>
      </c>
      <c r="E2474" t="s">
        <v>10</v>
      </c>
      <c r="F2474" t="s">
        <v>25</v>
      </c>
      <c r="G2474" t="s">
        <v>12</v>
      </c>
      <c r="H2474" t="s">
        <v>126</v>
      </c>
      <c r="I2474">
        <f t="shared" si="304"/>
        <v>1105</v>
      </c>
      <c r="J2474">
        <f t="shared" si="305"/>
        <v>10</v>
      </c>
      <c r="K2474" t="str">
        <f t="shared" si="306"/>
        <v>budget</v>
      </c>
      <c r="L2474" s="1">
        <f t="shared" si="307"/>
        <v>478862.67511312215</v>
      </c>
      <c r="M2474" cm="1">
        <f t="array" ref="M2474">SUM(COUNTIF(E2474:E6050,{"Petrol","Diesel","CNG","LPG","Electric"}))</f>
        <v>1105</v>
      </c>
      <c r="N2474">
        <f t="shared" si="308"/>
        <v>1105</v>
      </c>
      <c r="O2474" cm="1">
        <f t="array" ref="O2474">SUM(COUNTIF(F2474:F6050,{"Individual","Dealer","Trustmark Dealer"}))</f>
        <v>1105</v>
      </c>
      <c r="P2474">
        <f t="shared" si="309"/>
        <v>747</v>
      </c>
      <c r="Q2474">
        <f t="shared" si="310"/>
        <v>0.6126696832579186</v>
      </c>
      <c r="R2474" s="16">
        <f t="shared" si="311"/>
        <v>1261444.2185327536</v>
      </c>
    </row>
    <row r="2475" spans="1:18" x14ac:dyDescent="0.3">
      <c r="A2475" t="s">
        <v>937</v>
      </c>
      <c r="B2475">
        <v>2015</v>
      </c>
      <c r="C2475" s="1">
        <v>459999</v>
      </c>
      <c r="D2475">
        <v>148620</v>
      </c>
      <c r="E2475" t="s">
        <v>14</v>
      </c>
      <c r="F2475" t="s">
        <v>11</v>
      </c>
      <c r="G2475" t="s">
        <v>12</v>
      </c>
      <c r="H2475" t="s">
        <v>121</v>
      </c>
      <c r="I2475">
        <f t="shared" si="304"/>
        <v>1104</v>
      </c>
      <c r="J2475">
        <f t="shared" si="305"/>
        <v>11</v>
      </c>
      <c r="K2475" t="str">
        <f t="shared" si="306"/>
        <v>budget</v>
      </c>
      <c r="L2475" s="1">
        <f t="shared" si="307"/>
        <v>479097.15217391303</v>
      </c>
      <c r="M2475" cm="1">
        <f t="array" ref="M2475">SUM(COUNTIF(E2475:E6051,{"Petrol","Diesel","CNG","LPG","Electric"}))</f>
        <v>1104</v>
      </c>
      <c r="N2475">
        <f t="shared" si="308"/>
        <v>1104</v>
      </c>
      <c r="O2475" cm="1">
        <f t="array" ref="O2475">SUM(COUNTIF(F2475:F6051,{"Individual","Dealer","Trustmark Dealer"}))</f>
        <v>1104</v>
      </c>
      <c r="P2475">
        <f t="shared" si="309"/>
        <v>747</v>
      </c>
      <c r="Q2475">
        <f t="shared" si="310"/>
        <v>0.61322463768115942</v>
      </c>
      <c r="R2475" s="16">
        <f t="shared" si="311"/>
        <v>1261693.7107388794</v>
      </c>
    </row>
    <row r="2476" spans="1:18" x14ac:dyDescent="0.3">
      <c r="A2476" t="s">
        <v>621</v>
      </c>
      <c r="B2476">
        <v>2012</v>
      </c>
      <c r="C2476" s="1">
        <v>310000</v>
      </c>
      <c r="D2476">
        <v>70000</v>
      </c>
      <c r="E2476" t="s">
        <v>14</v>
      </c>
      <c r="F2476" t="s">
        <v>25</v>
      </c>
      <c r="G2476" t="s">
        <v>12</v>
      </c>
      <c r="H2476" t="s">
        <v>126</v>
      </c>
      <c r="I2476">
        <f t="shared" si="304"/>
        <v>1103</v>
      </c>
      <c r="J2476">
        <f t="shared" si="305"/>
        <v>14</v>
      </c>
      <c r="K2476" t="str">
        <f t="shared" si="306"/>
        <v>budget</v>
      </c>
      <c r="L2476" s="1">
        <f t="shared" si="307"/>
        <v>479114.46690843155</v>
      </c>
      <c r="M2476" cm="1">
        <f t="array" ref="M2476">SUM(COUNTIF(E2476:E6052,{"Petrol","Diesel","CNG","LPG","Electric"}))</f>
        <v>1103</v>
      </c>
      <c r="N2476">
        <f t="shared" si="308"/>
        <v>1103</v>
      </c>
      <c r="O2476" cm="1">
        <f t="array" ref="O2476">SUM(COUNTIF(F2476:F6052,{"Individual","Dealer","Trustmark Dealer"}))</f>
        <v>1103</v>
      </c>
      <c r="P2476">
        <f t="shared" si="309"/>
        <v>746</v>
      </c>
      <c r="Q2476">
        <f t="shared" si="310"/>
        <v>0.61287398005439708</v>
      </c>
      <c r="R2476" s="16">
        <f t="shared" si="311"/>
        <v>1261940.8513075726</v>
      </c>
    </row>
    <row r="2477" spans="1:18" x14ac:dyDescent="0.3">
      <c r="A2477" t="s">
        <v>1337</v>
      </c>
      <c r="B2477">
        <v>2018</v>
      </c>
      <c r="C2477" s="1">
        <v>815000</v>
      </c>
      <c r="D2477">
        <v>42000</v>
      </c>
      <c r="E2477" t="s">
        <v>14</v>
      </c>
      <c r="F2477" t="s">
        <v>25</v>
      </c>
      <c r="G2477" t="s">
        <v>12</v>
      </c>
      <c r="H2477" t="s">
        <v>121</v>
      </c>
      <c r="I2477">
        <f t="shared" si="304"/>
        <v>1102</v>
      </c>
      <c r="J2477">
        <f t="shared" si="305"/>
        <v>8</v>
      </c>
      <c r="K2477" t="str">
        <f t="shared" si="306"/>
        <v>medium</v>
      </c>
      <c r="L2477" s="1">
        <f t="shared" si="307"/>
        <v>479267.92831215973</v>
      </c>
      <c r="M2477" cm="1">
        <f t="array" ref="M2477">SUM(COUNTIF(E2477:E6053,{"Petrol","Diesel","CNG","LPG","Electric"}))</f>
        <v>1102</v>
      </c>
      <c r="N2477">
        <f t="shared" si="308"/>
        <v>1102</v>
      </c>
      <c r="O2477" cm="1">
        <f t="array" ref="O2477">SUM(COUNTIF(F2477:F6053,{"Individual","Dealer","Trustmark Dealer"}))</f>
        <v>1102</v>
      </c>
      <c r="P2477">
        <f t="shared" si="309"/>
        <v>745</v>
      </c>
      <c r="Q2477">
        <f t="shared" si="310"/>
        <v>0.61343012704174227</v>
      </c>
      <c r="R2477" s="16">
        <f t="shared" si="311"/>
        <v>1262448.8121208712</v>
      </c>
    </row>
    <row r="2478" spans="1:18" x14ac:dyDescent="0.3">
      <c r="A2478" t="s">
        <v>834</v>
      </c>
      <c r="B2478">
        <v>2017</v>
      </c>
      <c r="C2478" s="1">
        <v>1200000</v>
      </c>
      <c r="D2478">
        <v>40000</v>
      </c>
      <c r="E2478" t="s">
        <v>14</v>
      </c>
      <c r="F2478" t="s">
        <v>25</v>
      </c>
      <c r="G2478" t="s">
        <v>12</v>
      </c>
      <c r="H2478" t="s">
        <v>121</v>
      </c>
      <c r="I2478">
        <f t="shared" si="304"/>
        <v>1101</v>
      </c>
      <c r="J2478">
        <f t="shared" si="305"/>
        <v>9</v>
      </c>
      <c r="K2478" t="str">
        <f t="shared" si="306"/>
        <v>premimum</v>
      </c>
      <c r="L2478" s="1">
        <f t="shared" si="307"/>
        <v>478962.99455040874</v>
      </c>
      <c r="M2478" cm="1">
        <f t="array" ref="M2478">SUM(COUNTIF(E2478:E6054,{"Petrol","Diesel","CNG","LPG","Electric"}))</f>
        <v>1101</v>
      </c>
      <c r="N2478">
        <f t="shared" si="308"/>
        <v>1101</v>
      </c>
      <c r="O2478" cm="1">
        <f t="array" ref="O2478">SUM(COUNTIF(F2478:F6054,{"Individual","Dealer","Trustmark Dealer"}))</f>
        <v>1101</v>
      </c>
      <c r="P2478">
        <f t="shared" si="309"/>
        <v>745</v>
      </c>
      <c r="Q2478">
        <f t="shared" si="310"/>
        <v>0.61307901907356943</v>
      </c>
      <c r="R2478" s="16">
        <f t="shared" si="311"/>
        <v>1262081.8005758827</v>
      </c>
    </row>
    <row r="2479" spans="1:18" x14ac:dyDescent="0.3">
      <c r="A2479" t="s">
        <v>1229</v>
      </c>
      <c r="B2479">
        <v>2011</v>
      </c>
      <c r="C2479" s="1">
        <v>170000</v>
      </c>
      <c r="D2479">
        <v>150000</v>
      </c>
      <c r="E2479" t="s">
        <v>14</v>
      </c>
      <c r="F2479" t="s">
        <v>25</v>
      </c>
      <c r="G2479" t="s">
        <v>12</v>
      </c>
      <c r="H2479" t="s">
        <v>126</v>
      </c>
      <c r="I2479">
        <f t="shared" si="304"/>
        <v>1100</v>
      </c>
      <c r="J2479">
        <f t="shared" si="305"/>
        <v>15</v>
      </c>
      <c r="K2479" t="str">
        <f t="shared" si="306"/>
        <v>budget</v>
      </c>
      <c r="L2479" s="1">
        <f t="shared" si="307"/>
        <v>478307.50636363635</v>
      </c>
      <c r="M2479" cm="1">
        <f t="array" ref="M2479">SUM(COUNTIF(E2479:E6055,{"Petrol","Diesel","CNG","LPG","Electric"}))</f>
        <v>1100</v>
      </c>
      <c r="N2479">
        <f t="shared" si="308"/>
        <v>1100</v>
      </c>
      <c r="O2479" cm="1">
        <f t="array" ref="O2479">SUM(COUNTIF(F2479:F6055,{"Individual","Dealer","Trustmark Dealer"}))</f>
        <v>1100</v>
      </c>
      <c r="P2479">
        <f t="shared" si="309"/>
        <v>745</v>
      </c>
      <c r="Q2479">
        <f t="shared" si="310"/>
        <v>0.61272727272727268</v>
      </c>
      <c r="R2479" s="16">
        <f t="shared" si="311"/>
        <v>1261043.9472516074</v>
      </c>
    </row>
    <row r="2480" spans="1:18" x14ac:dyDescent="0.3">
      <c r="A2480" t="s">
        <v>1338</v>
      </c>
      <c r="B2480">
        <v>2017</v>
      </c>
      <c r="C2480" s="1">
        <v>1000000</v>
      </c>
      <c r="D2480">
        <v>30000</v>
      </c>
      <c r="E2480" t="s">
        <v>14</v>
      </c>
      <c r="F2480" t="s">
        <v>25</v>
      </c>
      <c r="G2480" t="s">
        <v>12</v>
      </c>
      <c r="H2480" t="s">
        <v>121</v>
      </c>
      <c r="I2480">
        <f t="shared" si="304"/>
        <v>1099</v>
      </c>
      <c r="J2480">
        <f t="shared" si="305"/>
        <v>9</v>
      </c>
      <c r="K2480" t="str">
        <f t="shared" si="306"/>
        <v>medium</v>
      </c>
      <c r="L2480" s="1">
        <f t="shared" si="307"/>
        <v>478588.04094631481</v>
      </c>
      <c r="M2480" cm="1">
        <f t="array" ref="M2480">SUM(COUNTIF(E2480:E6056,{"Petrol","Diesel","CNG","LPG","Electric"}))</f>
        <v>1099</v>
      </c>
      <c r="N2480">
        <f t="shared" si="308"/>
        <v>1099</v>
      </c>
      <c r="O2480" cm="1">
        <f t="array" ref="O2480">SUM(COUNTIF(F2480:F6056,{"Individual","Dealer","Trustmark Dealer"}))</f>
        <v>1099</v>
      </c>
      <c r="P2480">
        <f t="shared" si="309"/>
        <v>744</v>
      </c>
      <c r="Q2480">
        <f t="shared" si="310"/>
        <v>0.61328480436760691</v>
      </c>
      <c r="R2480" s="16">
        <f t="shared" si="311"/>
        <v>1261796.9028007665</v>
      </c>
    </row>
    <row r="2481" spans="1:18" x14ac:dyDescent="0.3">
      <c r="A2481" t="s">
        <v>161</v>
      </c>
      <c r="B2481">
        <v>2010</v>
      </c>
      <c r="C2481" s="1">
        <v>155000</v>
      </c>
      <c r="D2481">
        <v>90000</v>
      </c>
      <c r="E2481" t="s">
        <v>10</v>
      </c>
      <c r="F2481" t="s">
        <v>25</v>
      </c>
      <c r="G2481" t="s">
        <v>12</v>
      </c>
      <c r="H2481" t="s">
        <v>151</v>
      </c>
      <c r="I2481">
        <f t="shared" si="304"/>
        <v>1098</v>
      </c>
      <c r="J2481">
        <f t="shared" si="305"/>
        <v>16</v>
      </c>
      <c r="K2481" t="str">
        <f t="shared" si="306"/>
        <v>budget</v>
      </c>
      <c r="L2481" s="1">
        <f t="shared" si="307"/>
        <v>478113.16666666669</v>
      </c>
      <c r="M2481" cm="1">
        <f t="array" ref="M2481">SUM(COUNTIF(E2481:E6057,{"Petrol","Diesel","CNG","LPG","Electric"}))</f>
        <v>1098</v>
      </c>
      <c r="N2481">
        <f t="shared" si="308"/>
        <v>1098</v>
      </c>
      <c r="O2481" cm="1">
        <f t="array" ref="O2481">SUM(COUNTIF(F2481:F6057,{"Individual","Dealer","Trustmark Dealer"}))</f>
        <v>1098</v>
      </c>
      <c r="P2481">
        <f t="shared" si="309"/>
        <v>744</v>
      </c>
      <c r="Q2481">
        <f t="shared" si="310"/>
        <v>0.6129326047358834</v>
      </c>
      <c r="R2481" s="16">
        <f t="shared" si="311"/>
        <v>1261103.9698876191</v>
      </c>
    </row>
    <row r="2482" spans="1:18" x14ac:dyDescent="0.3">
      <c r="A2482" t="s">
        <v>1286</v>
      </c>
      <c r="B2482">
        <v>2017</v>
      </c>
      <c r="C2482" s="1">
        <v>400000</v>
      </c>
      <c r="D2482">
        <v>120000</v>
      </c>
      <c r="E2482" t="s">
        <v>14</v>
      </c>
      <c r="F2482" t="s">
        <v>25</v>
      </c>
      <c r="G2482" t="s">
        <v>12</v>
      </c>
      <c r="H2482" t="s">
        <v>121</v>
      </c>
      <c r="I2482">
        <f t="shared" si="304"/>
        <v>1097</v>
      </c>
      <c r="J2482">
        <f t="shared" si="305"/>
        <v>9</v>
      </c>
      <c r="K2482" t="str">
        <f t="shared" si="306"/>
        <v>budget</v>
      </c>
      <c r="L2482" s="1">
        <f t="shared" si="307"/>
        <v>478407.70920692798</v>
      </c>
      <c r="M2482" cm="1">
        <f t="array" ref="M2482">SUM(COUNTIF(E2482:E6058,{"Petrol","Diesel","CNG","LPG","Electric"}))</f>
        <v>1097</v>
      </c>
      <c r="N2482">
        <f t="shared" si="308"/>
        <v>1097</v>
      </c>
      <c r="O2482" cm="1">
        <f t="array" ref="O2482">SUM(COUNTIF(F2482:F6058,{"Individual","Dealer","Trustmark Dealer"}))</f>
        <v>1097</v>
      </c>
      <c r="P2482">
        <f t="shared" si="309"/>
        <v>743</v>
      </c>
      <c r="Q2482">
        <f t="shared" si="310"/>
        <v>0.61349134001823158</v>
      </c>
      <c r="R2482" s="16">
        <f t="shared" si="311"/>
        <v>1261484.1985895778</v>
      </c>
    </row>
    <row r="2483" spans="1:18" x14ac:dyDescent="0.3">
      <c r="A2483" t="s">
        <v>944</v>
      </c>
      <c r="B2483">
        <v>2016</v>
      </c>
      <c r="C2483" s="1">
        <v>400000</v>
      </c>
      <c r="D2483">
        <v>80000</v>
      </c>
      <c r="E2483" t="s">
        <v>14</v>
      </c>
      <c r="F2483" t="s">
        <v>25</v>
      </c>
      <c r="G2483" t="s">
        <v>12</v>
      </c>
      <c r="H2483" t="s">
        <v>126</v>
      </c>
      <c r="I2483">
        <f t="shared" si="304"/>
        <v>1096</v>
      </c>
      <c r="J2483">
        <f t="shared" si="305"/>
        <v>10</v>
      </c>
      <c r="K2483" t="str">
        <f t="shared" si="306"/>
        <v>budget</v>
      </c>
      <c r="L2483" s="1">
        <f t="shared" si="307"/>
        <v>478479.24908759125</v>
      </c>
      <c r="M2483" cm="1">
        <f t="array" ref="M2483">SUM(COUNTIF(E2483:E6059,{"Petrol","Diesel","CNG","LPG","Electric"}))</f>
        <v>1096</v>
      </c>
      <c r="N2483">
        <f t="shared" si="308"/>
        <v>1096</v>
      </c>
      <c r="O2483" cm="1">
        <f t="array" ref="O2483">SUM(COUNTIF(F2483:F6059,{"Individual","Dealer","Trustmark Dealer"}))</f>
        <v>1096</v>
      </c>
      <c r="P2483">
        <f t="shared" si="309"/>
        <v>743</v>
      </c>
      <c r="Q2483">
        <f t="shared" si="310"/>
        <v>0.61313868613138689</v>
      </c>
      <c r="R2483" s="16">
        <f t="shared" si="311"/>
        <v>1261837.793883028</v>
      </c>
    </row>
    <row r="2484" spans="1:18" x14ac:dyDescent="0.3">
      <c r="A2484" t="s">
        <v>1339</v>
      </c>
      <c r="B2484">
        <v>2010</v>
      </c>
      <c r="C2484" s="1">
        <v>250000</v>
      </c>
      <c r="D2484">
        <v>80000</v>
      </c>
      <c r="E2484" t="s">
        <v>14</v>
      </c>
      <c r="F2484" t="s">
        <v>25</v>
      </c>
      <c r="G2484" t="s">
        <v>12</v>
      </c>
      <c r="H2484" t="s">
        <v>126</v>
      </c>
      <c r="I2484">
        <f t="shared" si="304"/>
        <v>1095</v>
      </c>
      <c r="J2484">
        <f t="shared" si="305"/>
        <v>16</v>
      </c>
      <c r="K2484" t="str">
        <f t="shared" si="306"/>
        <v>budget</v>
      </c>
      <c r="L2484" s="1">
        <f t="shared" si="307"/>
        <v>478550.9196347032</v>
      </c>
      <c r="M2484" cm="1">
        <f t="array" ref="M2484">SUM(COUNTIF(E2484:E6060,{"Petrol","Diesel","CNG","LPG","Electric"}))</f>
        <v>1095</v>
      </c>
      <c r="N2484">
        <f t="shared" si="308"/>
        <v>1095</v>
      </c>
      <c r="O2484" cm="1">
        <f t="array" ref="O2484">SUM(COUNTIF(F2484:F6060,{"Individual","Dealer","Trustmark Dealer"}))</f>
        <v>1095</v>
      </c>
      <c r="P2484">
        <f t="shared" si="309"/>
        <v>743</v>
      </c>
      <c r="Q2484">
        <f t="shared" si="310"/>
        <v>0.61369863013698633</v>
      </c>
      <c r="R2484" s="16">
        <f t="shared" si="311"/>
        <v>1262192.6276888894</v>
      </c>
    </row>
    <row r="2485" spans="1:18" x14ac:dyDescent="0.3">
      <c r="A2485" t="s">
        <v>938</v>
      </c>
      <c r="B2485">
        <v>2008</v>
      </c>
      <c r="C2485" s="1">
        <v>150000</v>
      </c>
      <c r="D2485">
        <v>50000</v>
      </c>
      <c r="E2485" t="s">
        <v>10</v>
      </c>
      <c r="F2485" t="s">
        <v>25</v>
      </c>
      <c r="G2485" t="s">
        <v>12</v>
      </c>
      <c r="H2485" t="s">
        <v>154</v>
      </c>
      <c r="I2485">
        <f t="shared" si="304"/>
        <v>1094</v>
      </c>
      <c r="J2485">
        <f t="shared" si="305"/>
        <v>18</v>
      </c>
      <c r="K2485" t="str">
        <f t="shared" si="306"/>
        <v>budget</v>
      </c>
      <c r="L2485" s="1">
        <f t="shared" si="307"/>
        <v>478759.83272394881</v>
      </c>
      <c r="M2485" cm="1">
        <f t="array" ref="M2485">SUM(COUNTIF(E2485:E6061,{"Petrol","Diesel","CNG","LPG","Electric"}))</f>
        <v>1094</v>
      </c>
      <c r="N2485">
        <f t="shared" si="308"/>
        <v>1094</v>
      </c>
      <c r="O2485" cm="1">
        <f t="array" ref="O2485">SUM(COUNTIF(F2485:F6061,{"Individual","Dealer","Trustmark Dealer"}))</f>
        <v>1094</v>
      </c>
      <c r="P2485">
        <f t="shared" si="309"/>
        <v>742</v>
      </c>
      <c r="Q2485">
        <f t="shared" si="310"/>
        <v>0.61425959780621575</v>
      </c>
      <c r="R2485" s="16">
        <f t="shared" si="311"/>
        <v>1262811.8644203853</v>
      </c>
    </row>
    <row r="2486" spans="1:18" x14ac:dyDescent="0.3">
      <c r="A2486" t="s">
        <v>243</v>
      </c>
      <c r="B2486">
        <v>2002</v>
      </c>
      <c r="C2486" s="1">
        <v>80000</v>
      </c>
      <c r="D2486">
        <v>70000</v>
      </c>
      <c r="E2486" t="s">
        <v>10</v>
      </c>
      <c r="F2486" t="s">
        <v>25</v>
      </c>
      <c r="G2486" t="s">
        <v>12</v>
      </c>
      <c r="H2486" t="s">
        <v>126</v>
      </c>
      <c r="I2486">
        <f t="shared" si="304"/>
        <v>1093</v>
      </c>
      <c r="J2486">
        <f t="shared" si="305"/>
        <v>24</v>
      </c>
      <c r="K2486" t="str">
        <f t="shared" si="306"/>
        <v>budget</v>
      </c>
      <c r="L2486" s="1">
        <f t="shared" si="307"/>
        <v>479060.61939615739</v>
      </c>
      <c r="M2486" cm="1">
        <f t="array" ref="M2486">SUM(COUNTIF(E2486:E6062,{"Petrol","Diesel","CNG","LPG","Electric"}))</f>
        <v>1093</v>
      </c>
      <c r="N2486">
        <f t="shared" si="308"/>
        <v>1093</v>
      </c>
      <c r="O2486" cm="1">
        <f t="array" ref="O2486">SUM(COUNTIF(F2486:F6062,{"Individual","Dealer","Trustmark Dealer"}))</f>
        <v>1093</v>
      </c>
      <c r="P2486">
        <f t="shared" si="309"/>
        <v>741</v>
      </c>
      <c r="Q2486">
        <f t="shared" si="310"/>
        <v>0.61482159194876485</v>
      </c>
      <c r="R2486" s="16">
        <f t="shared" si="311"/>
        <v>1263203.6140371517</v>
      </c>
    </row>
    <row r="2487" spans="1:18" x14ac:dyDescent="0.3">
      <c r="A2487" t="s">
        <v>1340</v>
      </c>
      <c r="B2487">
        <v>2014</v>
      </c>
      <c r="C2487" s="1">
        <v>325000</v>
      </c>
      <c r="D2487">
        <v>70000</v>
      </c>
      <c r="E2487" t="s">
        <v>14</v>
      </c>
      <c r="F2487" t="s">
        <v>25</v>
      </c>
      <c r="G2487" t="s">
        <v>19</v>
      </c>
      <c r="H2487" t="s">
        <v>121</v>
      </c>
      <c r="I2487">
        <f t="shared" si="304"/>
        <v>1092</v>
      </c>
      <c r="J2487">
        <f t="shared" si="305"/>
        <v>12</v>
      </c>
      <c r="K2487" t="str">
        <f t="shared" si="306"/>
        <v>budget</v>
      </c>
      <c r="L2487" s="1">
        <f t="shared" si="307"/>
        <v>479426.05952380953</v>
      </c>
      <c r="M2487" cm="1">
        <f t="array" ref="M2487">SUM(COUNTIF(E2487:E6063,{"Petrol","Diesel","CNG","LPG","Electric"}))</f>
        <v>1092</v>
      </c>
      <c r="N2487">
        <f t="shared" si="308"/>
        <v>1092</v>
      </c>
      <c r="O2487" cm="1">
        <f t="array" ref="O2487">SUM(COUNTIF(F2487:F6063,{"Individual","Dealer","Trustmark Dealer"}))</f>
        <v>1092</v>
      </c>
      <c r="P2487">
        <f t="shared" si="309"/>
        <v>740</v>
      </c>
      <c r="Q2487">
        <f t="shared" si="310"/>
        <v>0.61538461538461542</v>
      </c>
      <c r="R2487" s="16">
        <f t="shared" si="311"/>
        <v>1263737.2143537849</v>
      </c>
    </row>
    <row r="2488" spans="1:18" x14ac:dyDescent="0.3">
      <c r="A2488" t="s">
        <v>1341</v>
      </c>
      <c r="B2488">
        <v>2019</v>
      </c>
      <c r="C2488" s="1">
        <v>738000</v>
      </c>
      <c r="D2488">
        <v>8000</v>
      </c>
      <c r="E2488" t="s">
        <v>10</v>
      </c>
      <c r="F2488" t="s">
        <v>25</v>
      </c>
      <c r="G2488" t="s">
        <v>19</v>
      </c>
      <c r="H2488" t="s">
        <v>121</v>
      </c>
      <c r="I2488">
        <f t="shared" si="304"/>
        <v>1091</v>
      </c>
      <c r="J2488">
        <f t="shared" si="305"/>
        <v>7</v>
      </c>
      <c r="K2488" t="str">
        <f t="shared" si="306"/>
        <v>medium</v>
      </c>
      <c r="L2488" s="1">
        <f t="shared" si="307"/>
        <v>479567.60494958755</v>
      </c>
      <c r="M2488" cm="1">
        <f t="array" ref="M2488">SUM(COUNTIF(E2488:E6064,{"Petrol","Diesel","CNG","LPG","Electric"}))</f>
        <v>1091</v>
      </c>
      <c r="N2488">
        <f t="shared" si="308"/>
        <v>1091</v>
      </c>
      <c r="O2488" cm="1">
        <f t="array" ref="O2488">SUM(COUNTIF(F2488:F6064,{"Individual","Dealer","Trustmark Dealer"}))</f>
        <v>1091</v>
      </c>
      <c r="P2488">
        <f t="shared" si="309"/>
        <v>739</v>
      </c>
      <c r="Q2488">
        <f t="shared" si="310"/>
        <v>0.61503208065994497</v>
      </c>
      <c r="R2488" s="16">
        <f t="shared" si="311"/>
        <v>1264226.8174709803</v>
      </c>
    </row>
    <row r="2489" spans="1:18" x14ac:dyDescent="0.3">
      <c r="A2489" t="s">
        <v>275</v>
      </c>
      <c r="B2489">
        <v>2016</v>
      </c>
      <c r="C2489" s="1">
        <v>300000</v>
      </c>
      <c r="D2489">
        <v>30000</v>
      </c>
      <c r="E2489" t="s">
        <v>10</v>
      </c>
      <c r="F2489" t="s">
        <v>25</v>
      </c>
      <c r="G2489" t="s">
        <v>12</v>
      </c>
      <c r="H2489" t="s">
        <v>121</v>
      </c>
      <c r="I2489">
        <f t="shared" si="304"/>
        <v>1090</v>
      </c>
      <c r="J2489">
        <f t="shared" si="305"/>
        <v>10</v>
      </c>
      <c r="K2489" t="str">
        <f t="shared" si="306"/>
        <v>budget</v>
      </c>
      <c r="L2489" s="1">
        <f t="shared" si="307"/>
        <v>479330.51100917434</v>
      </c>
      <c r="M2489" cm="1">
        <f t="array" ref="M2489">SUM(COUNTIF(E2489:E6065,{"Petrol","Diesel","CNG","LPG","Electric"}))</f>
        <v>1090</v>
      </c>
      <c r="N2489">
        <f t="shared" si="308"/>
        <v>1090</v>
      </c>
      <c r="O2489" cm="1">
        <f t="array" ref="O2489">SUM(COUNTIF(F2489:F6065,{"Individual","Dealer","Trustmark Dealer"}))</f>
        <v>1090</v>
      </c>
      <c r="P2489">
        <f t="shared" si="309"/>
        <v>739</v>
      </c>
      <c r="Q2489">
        <f t="shared" si="310"/>
        <v>0.61467889908256879</v>
      </c>
      <c r="R2489" s="16">
        <f t="shared" si="311"/>
        <v>1263441.2756202107</v>
      </c>
    </row>
    <row r="2490" spans="1:18" x14ac:dyDescent="0.3">
      <c r="A2490" t="s">
        <v>468</v>
      </c>
      <c r="B2490">
        <v>2012</v>
      </c>
      <c r="C2490" s="1">
        <v>150000</v>
      </c>
      <c r="D2490">
        <v>110000</v>
      </c>
      <c r="E2490" t="s">
        <v>14</v>
      </c>
      <c r="F2490" t="s">
        <v>25</v>
      </c>
      <c r="G2490" t="s">
        <v>12</v>
      </c>
      <c r="H2490" t="s">
        <v>121</v>
      </c>
      <c r="I2490">
        <f t="shared" si="304"/>
        <v>1089</v>
      </c>
      <c r="J2490">
        <f t="shared" si="305"/>
        <v>14</v>
      </c>
      <c r="K2490" t="str">
        <f t="shared" si="306"/>
        <v>budget</v>
      </c>
      <c r="L2490" s="1">
        <f t="shared" si="307"/>
        <v>479495.18549127638</v>
      </c>
      <c r="M2490" cm="1">
        <f t="array" ref="M2490">SUM(COUNTIF(E2490:E6066,{"Petrol","Diesel","CNG","LPG","Electric"}))</f>
        <v>1089</v>
      </c>
      <c r="N2490">
        <f t="shared" si="308"/>
        <v>1089</v>
      </c>
      <c r="O2490" cm="1">
        <f t="array" ref="O2490">SUM(COUNTIF(F2490:F6066,{"Individual","Dealer","Trustmark Dealer"}))</f>
        <v>1089</v>
      </c>
      <c r="P2490">
        <f t="shared" si="309"/>
        <v>739</v>
      </c>
      <c r="Q2490">
        <f t="shared" si="310"/>
        <v>0.61432506887052341</v>
      </c>
      <c r="R2490" s="16">
        <f t="shared" si="311"/>
        <v>1263533.8603615905</v>
      </c>
    </row>
    <row r="2491" spans="1:18" x14ac:dyDescent="0.3">
      <c r="A2491" t="s">
        <v>1320</v>
      </c>
      <c r="B2491">
        <v>2007</v>
      </c>
      <c r="C2491" s="1">
        <v>440000</v>
      </c>
      <c r="D2491">
        <v>223000</v>
      </c>
      <c r="E2491" t="s">
        <v>14</v>
      </c>
      <c r="F2491" t="s">
        <v>25</v>
      </c>
      <c r="G2491" t="s">
        <v>12</v>
      </c>
      <c r="H2491" t="s">
        <v>151</v>
      </c>
      <c r="I2491">
        <f t="shared" si="304"/>
        <v>1088</v>
      </c>
      <c r="J2491">
        <f t="shared" si="305"/>
        <v>19</v>
      </c>
      <c r="K2491" t="str">
        <f t="shared" si="306"/>
        <v>budget</v>
      </c>
      <c r="L2491" s="1">
        <f t="shared" si="307"/>
        <v>479798.03033088235</v>
      </c>
      <c r="M2491" cm="1">
        <f t="array" ref="M2491">SUM(COUNTIF(E2491:E6067,{"Petrol","Diesel","CNG","LPG","Electric"}))</f>
        <v>1088</v>
      </c>
      <c r="N2491">
        <f t="shared" si="308"/>
        <v>1088</v>
      </c>
      <c r="O2491" cm="1">
        <f t="array" ref="O2491">SUM(COUNTIF(F2491:F6067,{"Individual","Dealer","Trustmark Dealer"}))</f>
        <v>1088</v>
      </c>
      <c r="P2491">
        <f t="shared" si="309"/>
        <v>738</v>
      </c>
      <c r="Q2491">
        <f t="shared" si="310"/>
        <v>0.61397058823529416</v>
      </c>
      <c r="R2491" s="16">
        <f t="shared" si="311"/>
        <v>1264333.2860249733</v>
      </c>
    </row>
    <row r="2492" spans="1:18" x14ac:dyDescent="0.3">
      <c r="A2492" t="s">
        <v>1342</v>
      </c>
      <c r="B2492">
        <v>2011</v>
      </c>
      <c r="C2492" s="1">
        <v>280000</v>
      </c>
      <c r="D2492">
        <v>110000</v>
      </c>
      <c r="E2492" t="s">
        <v>14</v>
      </c>
      <c r="F2492" t="s">
        <v>25</v>
      </c>
      <c r="G2492" t="s">
        <v>12</v>
      </c>
      <c r="H2492" t="s">
        <v>121</v>
      </c>
      <c r="I2492">
        <f t="shared" si="304"/>
        <v>1087</v>
      </c>
      <c r="J2492">
        <f t="shared" si="305"/>
        <v>15</v>
      </c>
      <c r="K2492" t="str">
        <f t="shared" si="306"/>
        <v>budget</v>
      </c>
      <c r="L2492" s="1">
        <f t="shared" si="307"/>
        <v>479834.64305427781</v>
      </c>
      <c r="M2492" cm="1">
        <f t="array" ref="M2492">SUM(COUNTIF(E2492:E6068,{"Petrol","Diesel","CNG","LPG","Electric"}))</f>
        <v>1087</v>
      </c>
      <c r="N2492">
        <f t="shared" si="308"/>
        <v>1087</v>
      </c>
      <c r="O2492" cm="1">
        <f t="array" ref="O2492">SUM(COUNTIF(F2492:F6068,{"Individual","Dealer","Trustmark Dealer"}))</f>
        <v>1087</v>
      </c>
      <c r="P2492">
        <f t="shared" si="309"/>
        <v>737</v>
      </c>
      <c r="Q2492">
        <f t="shared" si="310"/>
        <v>0.61453541858325667</v>
      </c>
      <c r="R2492" s="16">
        <f t="shared" si="311"/>
        <v>1264624.0676871687</v>
      </c>
    </row>
    <row r="2493" spans="1:18" x14ac:dyDescent="0.3">
      <c r="A2493" t="s">
        <v>532</v>
      </c>
      <c r="B2493">
        <v>2006</v>
      </c>
      <c r="C2493" s="1">
        <v>100000</v>
      </c>
      <c r="D2493">
        <v>120000</v>
      </c>
      <c r="E2493" t="s">
        <v>10</v>
      </c>
      <c r="F2493" t="s">
        <v>25</v>
      </c>
      <c r="G2493" t="s">
        <v>12</v>
      </c>
      <c r="H2493" t="s">
        <v>126</v>
      </c>
      <c r="I2493">
        <f t="shared" si="304"/>
        <v>1086</v>
      </c>
      <c r="J2493">
        <f t="shared" si="305"/>
        <v>20</v>
      </c>
      <c r="K2493" t="str">
        <f t="shared" si="306"/>
        <v>budget</v>
      </c>
      <c r="L2493" s="1">
        <f t="shared" si="307"/>
        <v>480018.65285451198</v>
      </c>
      <c r="M2493" cm="1">
        <f t="array" ref="M2493">SUM(COUNTIF(E2493:E6069,{"Petrol","Diesel","CNG","LPG","Electric"}))</f>
        <v>1086</v>
      </c>
      <c r="N2493">
        <f t="shared" si="308"/>
        <v>1086</v>
      </c>
      <c r="O2493" cm="1">
        <f t="array" ref="O2493">SUM(COUNTIF(F2493:F6069,{"Individual","Dealer","Trustmark Dealer"}))</f>
        <v>1086</v>
      </c>
      <c r="P2493">
        <f t="shared" si="309"/>
        <v>736</v>
      </c>
      <c r="Q2493">
        <f t="shared" si="310"/>
        <v>0.61418047882136284</v>
      </c>
      <c r="R2493" s="16">
        <f t="shared" si="311"/>
        <v>1265198.5623587712</v>
      </c>
    </row>
    <row r="2494" spans="1:18" x14ac:dyDescent="0.3">
      <c r="A2494" t="s">
        <v>1343</v>
      </c>
      <c r="B2494">
        <v>2008</v>
      </c>
      <c r="C2494" s="1">
        <v>150000</v>
      </c>
      <c r="D2494">
        <v>100000</v>
      </c>
      <c r="E2494" t="s">
        <v>10</v>
      </c>
      <c r="F2494" t="s">
        <v>25</v>
      </c>
      <c r="G2494" t="s">
        <v>12</v>
      </c>
      <c r="H2494" t="s">
        <v>126</v>
      </c>
      <c r="I2494">
        <f t="shared" si="304"/>
        <v>1085</v>
      </c>
      <c r="J2494">
        <f t="shared" si="305"/>
        <v>18</v>
      </c>
      <c r="K2494" t="str">
        <f t="shared" si="306"/>
        <v>budget</v>
      </c>
      <c r="L2494" s="1">
        <f t="shared" si="307"/>
        <v>480368.90046082949</v>
      </c>
      <c r="M2494" cm="1">
        <f t="array" ref="M2494">SUM(COUNTIF(E2494:E6070,{"Petrol","Diesel","CNG","LPG","Electric"}))</f>
        <v>1085</v>
      </c>
      <c r="N2494">
        <f t="shared" si="308"/>
        <v>1085</v>
      </c>
      <c r="O2494" cm="1">
        <f t="array" ref="O2494">SUM(COUNTIF(F2494:F6070,{"Individual","Dealer","Trustmark Dealer"}))</f>
        <v>1085</v>
      </c>
      <c r="P2494">
        <f t="shared" si="309"/>
        <v>735</v>
      </c>
      <c r="Q2494">
        <f t="shared" si="310"/>
        <v>0.61474654377880189</v>
      </c>
      <c r="R2494" s="16">
        <f t="shared" si="311"/>
        <v>1265694.7462321729</v>
      </c>
    </row>
    <row r="2495" spans="1:18" x14ac:dyDescent="0.3">
      <c r="A2495" t="s">
        <v>219</v>
      </c>
      <c r="B2495">
        <v>2014</v>
      </c>
      <c r="C2495" s="1">
        <v>380000</v>
      </c>
      <c r="D2495">
        <v>100000</v>
      </c>
      <c r="E2495" t="s">
        <v>14</v>
      </c>
      <c r="F2495" t="s">
        <v>25</v>
      </c>
      <c r="G2495" t="s">
        <v>12</v>
      </c>
      <c r="H2495" t="s">
        <v>126</v>
      </c>
      <c r="I2495">
        <f t="shared" si="304"/>
        <v>1084</v>
      </c>
      <c r="J2495">
        <f t="shared" si="305"/>
        <v>12</v>
      </c>
      <c r="K2495" t="str">
        <f t="shared" si="306"/>
        <v>budget</v>
      </c>
      <c r="L2495" s="1">
        <f t="shared" si="307"/>
        <v>480673.6688191882</v>
      </c>
      <c r="M2495" cm="1">
        <f t="array" ref="M2495">SUM(COUNTIF(E2495:E6071,{"Petrol","Diesel","CNG","LPG","Electric"}))</f>
        <v>1084</v>
      </c>
      <c r="N2495">
        <f t="shared" si="308"/>
        <v>1084</v>
      </c>
      <c r="O2495" cm="1">
        <f t="array" ref="O2495">SUM(COUNTIF(F2495:F6071,{"Individual","Dealer","Trustmark Dealer"}))</f>
        <v>1084</v>
      </c>
      <c r="P2495">
        <f t="shared" si="309"/>
        <v>734</v>
      </c>
      <c r="Q2495">
        <f t="shared" si="310"/>
        <v>0.61531365313653141</v>
      </c>
      <c r="R2495" s="16">
        <f t="shared" si="311"/>
        <v>1266091.9247878913</v>
      </c>
    </row>
    <row r="2496" spans="1:18" x14ac:dyDescent="0.3">
      <c r="A2496" t="s">
        <v>277</v>
      </c>
      <c r="B2496">
        <v>2006</v>
      </c>
      <c r="C2496" s="1">
        <v>90000</v>
      </c>
      <c r="D2496">
        <v>60000</v>
      </c>
      <c r="E2496" t="s">
        <v>10</v>
      </c>
      <c r="F2496" t="s">
        <v>25</v>
      </c>
      <c r="G2496" t="s">
        <v>12</v>
      </c>
      <c r="H2496" t="s">
        <v>126</v>
      </c>
      <c r="I2496">
        <f t="shared" si="304"/>
        <v>1083</v>
      </c>
      <c r="J2496">
        <f t="shared" si="305"/>
        <v>20</v>
      </c>
      <c r="K2496" t="str">
        <f t="shared" si="306"/>
        <v>budget</v>
      </c>
      <c r="L2496" s="1">
        <f t="shared" si="307"/>
        <v>480766.62696214218</v>
      </c>
      <c r="M2496" cm="1">
        <f t="array" ref="M2496">SUM(COUNTIF(E2496:E6072,{"Petrol","Diesel","CNG","LPG","Electric"}))</f>
        <v>1083</v>
      </c>
      <c r="N2496">
        <f t="shared" si="308"/>
        <v>1083</v>
      </c>
      <c r="O2496" cm="1">
        <f t="array" ref="O2496">SUM(COUNTIF(F2496:F6072,{"Individual","Dealer","Trustmark Dealer"}))</f>
        <v>1083</v>
      </c>
      <c r="P2496">
        <f t="shared" si="309"/>
        <v>733</v>
      </c>
      <c r="Q2496">
        <f t="shared" si="310"/>
        <v>0.61588180978762697</v>
      </c>
      <c r="R2496" s="16">
        <f t="shared" si="311"/>
        <v>1266491.4619185084</v>
      </c>
    </row>
    <row r="2497" spans="1:18" x14ac:dyDescent="0.3">
      <c r="A2497" t="s">
        <v>1044</v>
      </c>
      <c r="B2497">
        <v>2008</v>
      </c>
      <c r="C2497" s="1">
        <v>300000</v>
      </c>
      <c r="D2497">
        <v>270000</v>
      </c>
      <c r="E2497" t="s">
        <v>14</v>
      </c>
      <c r="F2497" t="s">
        <v>25</v>
      </c>
      <c r="G2497" t="s">
        <v>12</v>
      </c>
      <c r="H2497" t="s">
        <v>154</v>
      </c>
      <c r="I2497">
        <f t="shared" si="304"/>
        <v>1082</v>
      </c>
      <c r="J2497">
        <f t="shared" si="305"/>
        <v>18</v>
      </c>
      <c r="K2497" t="str">
        <f t="shared" si="306"/>
        <v>budget</v>
      </c>
      <c r="L2497" s="1">
        <f t="shared" si="307"/>
        <v>481127.77911275416</v>
      </c>
      <c r="M2497" cm="1">
        <f t="array" ref="M2497">SUM(COUNTIF(E2497:E6073,{"Petrol","Diesel","CNG","LPG","Electric"}))</f>
        <v>1082</v>
      </c>
      <c r="N2497">
        <f t="shared" si="308"/>
        <v>1082</v>
      </c>
      <c r="O2497" cm="1">
        <f t="array" ref="O2497">SUM(COUNTIF(F2497:F6073,{"Individual","Dealer","Trustmark Dealer"}))</f>
        <v>1082</v>
      </c>
      <c r="P2497">
        <f t="shared" si="309"/>
        <v>732</v>
      </c>
      <c r="Q2497">
        <f t="shared" si="310"/>
        <v>0.61645101663585955</v>
      </c>
      <c r="R2497" s="16">
        <f t="shared" si="311"/>
        <v>1267011.7059744524</v>
      </c>
    </row>
    <row r="2498" spans="1:18" x14ac:dyDescent="0.3">
      <c r="A2498" t="s">
        <v>1344</v>
      </c>
      <c r="B2498">
        <v>2011</v>
      </c>
      <c r="C2498" s="1">
        <v>275000</v>
      </c>
      <c r="D2498">
        <v>60000</v>
      </c>
      <c r="E2498" t="s">
        <v>14</v>
      </c>
      <c r="F2498" t="s">
        <v>25</v>
      </c>
      <c r="G2498" t="s">
        <v>12</v>
      </c>
      <c r="H2498" t="s">
        <v>126</v>
      </c>
      <c r="I2498">
        <f t="shared" ref="I2498:I2561" si="312">COUNTA(A2498:A6074)</f>
        <v>1081</v>
      </c>
      <c r="J2498">
        <f t="shared" ref="J2498:J2561" si="313">2026-B2498</f>
        <v>15</v>
      </c>
      <c r="K2498" t="str">
        <f t="shared" ref="K2498:K2561" si="314">IF(C2498&lt;=500000,"budget",IF(C2498&lt;=1000000,"medium","premimum"))</f>
        <v>budget</v>
      </c>
      <c r="L2498" s="1">
        <f t="shared" ref="L2498:L2561" si="315">AVERAGE(C2498:C6074)</f>
        <v>481295.33487511566</v>
      </c>
      <c r="M2498" cm="1">
        <f t="array" ref="M2498">SUM(COUNTIF(E2498:E6074,{"Petrol","Diesel","CNG","LPG","Electric"}))</f>
        <v>1081</v>
      </c>
      <c r="N2498">
        <f t="shared" ref="N2498:N2561" si="316">COUNTIF(G2498:G6074,"Automatic")
 +COUNTIF(G2498:G6074,"Manual")</f>
        <v>1081</v>
      </c>
      <c r="O2498" cm="1">
        <f t="array" ref="O2498">SUM(COUNTIF(F2498:F6074,{"Individual","Dealer","Trustmark Dealer"}))</f>
        <v>1081</v>
      </c>
      <c r="P2498">
        <f t="shared" ref="P2498:P2561" si="317">COUNTIF(J2498:J6074,"&gt;10")</f>
        <v>731</v>
      </c>
      <c r="Q2498">
        <f t="shared" ref="Q2498:Q2561" si="318">COUNTIF(H2498:H6074,"First Owner")/COUNTA(H2498:H6074)</f>
        <v>0.61702127659574468</v>
      </c>
      <c r="R2498" s="16">
        <f t="shared" ref="R2498:R2561" si="319">AVERAGEIF(E2498:E6074,"Petrol",C2498:C6074) + AVERAGEIF(E2498:E6074,"Diesel",C2498:C6074) + AVERAGEIF(E2498:E6074,"CNG",C2498:C6074)</f>
        <v>1267554.503875036</v>
      </c>
    </row>
    <row r="2499" spans="1:18" x14ac:dyDescent="0.3">
      <c r="A2499" t="s">
        <v>746</v>
      </c>
      <c r="B2499">
        <v>2009</v>
      </c>
      <c r="C2499" s="1">
        <v>180000</v>
      </c>
      <c r="D2499">
        <v>41090</v>
      </c>
      <c r="E2499" t="s">
        <v>10</v>
      </c>
      <c r="F2499" t="s">
        <v>25</v>
      </c>
      <c r="G2499" t="s">
        <v>12</v>
      </c>
      <c r="H2499" t="s">
        <v>121</v>
      </c>
      <c r="I2499">
        <f t="shared" si="312"/>
        <v>1080</v>
      </c>
      <c r="J2499">
        <f t="shared" si="313"/>
        <v>17</v>
      </c>
      <c r="K2499" t="str">
        <f t="shared" si="314"/>
        <v>budget</v>
      </c>
      <c r="L2499" s="1">
        <f t="shared" si="315"/>
        <v>481486.34907407407</v>
      </c>
      <c r="M2499" cm="1">
        <f t="array" ref="M2499">SUM(COUNTIF(E2499:E6075,{"Petrol","Diesel","CNG","LPG","Electric"}))</f>
        <v>1080</v>
      </c>
      <c r="N2499">
        <f t="shared" si="316"/>
        <v>1080</v>
      </c>
      <c r="O2499" cm="1">
        <f t="array" ref="O2499">SUM(COUNTIF(F2499:F6075,{"Individual","Dealer","Trustmark Dealer"}))</f>
        <v>1080</v>
      </c>
      <c r="P2499">
        <f t="shared" si="317"/>
        <v>730</v>
      </c>
      <c r="Q2499">
        <f t="shared" si="318"/>
        <v>0.61759259259259258</v>
      </c>
      <c r="R2499" s="16">
        <f t="shared" si="319"/>
        <v>1268143.6349830818</v>
      </c>
    </row>
    <row r="2500" spans="1:18" x14ac:dyDescent="0.3">
      <c r="A2500" t="s">
        <v>459</v>
      </c>
      <c r="B2500">
        <v>2012</v>
      </c>
      <c r="C2500" s="1">
        <v>225000</v>
      </c>
      <c r="D2500">
        <v>296823</v>
      </c>
      <c r="E2500" t="s">
        <v>14</v>
      </c>
      <c r="F2500" t="s">
        <v>25</v>
      </c>
      <c r="G2500" t="s">
        <v>12</v>
      </c>
      <c r="H2500" t="s">
        <v>121</v>
      </c>
      <c r="I2500">
        <f t="shared" si="312"/>
        <v>1079</v>
      </c>
      <c r="J2500">
        <f t="shared" si="313"/>
        <v>14</v>
      </c>
      <c r="K2500" t="str">
        <f t="shared" si="314"/>
        <v>budget</v>
      </c>
      <c r="L2500" s="1">
        <f t="shared" si="315"/>
        <v>481765.76181649673</v>
      </c>
      <c r="M2500" cm="1">
        <f t="array" ref="M2500">SUM(COUNTIF(E2500:E6076,{"Petrol","Diesel","CNG","LPG","Electric"}))</f>
        <v>1079</v>
      </c>
      <c r="N2500">
        <f t="shared" si="316"/>
        <v>1079</v>
      </c>
      <c r="O2500" cm="1">
        <f t="array" ref="O2500">SUM(COUNTIF(F2500:F6076,{"Individual","Dealer","Trustmark Dealer"}))</f>
        <v>1079</v>
      </c>
      <c r="P2500">
        <f t="shared" si="317"/>
        <v>729</v>
      </c>
      <c r="Q2500">
        <f t="shared" si="318"/>
        <v>0.61723818350324378</v>
      </c>
      <c r="R2500" s="16">
        <f t="shared" si="319"/>
        <v>1268483.4337816464</v>
      </c>
    </row>
    <row r="2501" spans="1:18" x14ac:dyDescent="0.3">
      <c r="A2501" t="s">
        <v>354</v>
      </c>
      <c r="B2501">
        <v>2014</v>
      </c>
      <c r="C2501" s="1">
        <v>200000</v>
      </c>
      <c r="D2501">
        <v>40000</v>
      </c>
      <c r="E2501" t="s">
        <v>10</v>
      </c>
      <c r="F2501" t="s">
        <v>25</v>
      </c>
      <c r="G2501" t="s">
        <v>12</v>
      </c>
      <c r="H2501" t="s">
        <v>121</v>
      </c>
      <c r="I2501">
        <f t="shared" si="312"/>
        <v>1078</v>
      </c>
      <c r="J2501">
        <f t="shared" si="313"/>
        <v>12</v>
      </c>
      <c r="K2501" t="str">
        <f t="shared" si="314"/>
        <v>budget</v>
      </c>
      <c r="L2501" s="1">
        <f t="shared" si="315"/>
        <v>482003.94897959183</v>
      </c>
      <c r="M2501" cm="1">
        <f t="array" ref="M2501">SUM(COUNTIF(E2501:E6077,{"Petrol","Diesel","CNG","LPG","Electric"}))</f>
        <v>1078</v>
      </c>
      <c r="N2501">
        <f t="shared" si="316"/>
        <v>1078</v>
      </c>
      <c r="O2501" cm="1">
        <f t="array" ref="O2501">SUM(COUNTIF(F2501:F6077,{"Individual","Dealer","Trustmark Dealer"}))</f>
        <v>1078</v>
      </c>
      <c r="P2501">
        <f t="shared" si="317"/>
        <v>728</v>
      </c>
      <c r="Q2501">
        <f t="shared" si="318"/>
        <v>0.61688311688311692</v>
      </c>
      <c r="R2501" s="16">
        <f t="shared" si="319"/>
        <v>1269163.6294132085</v>
      </c>
    </row>
    <row r="2502" spans="1:18" x14ac:dyDescent="0.3">
      <c r="A2502" t="s">
        <v>1345</v>
      </c>
      <c r="B2502">
        <v>2011</v>
      </c>
      <c r="C2502" s="1">
        <v>500000</v>
      </c>
      <c r="D2502">
        <v>40000</v>
      </c>
      <c r="E2502" t="s">
        <v>10</v>
      </c>
      <c r="F2502" t="s">
        <v>25</v>
      </c>
      <c r="G2502" t="s">
        <v>12</v>
      </c>
      <c r="H2502" t="s">
        <v>126</v>
      </c>
      <c r="I2502">
        <f t="shared" si="312"/>
        <v>1077</v>
      </c>
      <c r="J2502">
        <f t="shared" si="313"/>
        <v>15</v>
      </c>
      <c r="K2502" t="str">
        <f t="shared" si="314"/>
        <v>budget</v>
      </c>
      <c r="L2502" s="1">
        <f t="shared" si="315"/>
        <v>482265.79108635098</v>
      </c>
      <c r="M2502" cm="1">
        <f t="array" ref="M2502">SUM(COUNTIF(E2502:E6078,{"Petrol","Diesel","CNG","LPG","Electric"}))</f>
        <v>1077</v>
      </c>
      <c r="N2502">
        <f t="shared" si="316"/>
        <v>1077</v>
      </c>
      <c r="O2502" cm="1">
        <f t="array" ref="O2502">SUM(COUNTIF(F2502:F6078,{"Individual","Dealer","Trustmark Dealer"}))</f>
        <v>1077</v>
      </c>
      <c r="P2502">
        <f t="shared" si="317"/>
        <v>727</v>
      </c>
      <c r="Q2502">
        <f t="shared" si="318"/>
        <v>0.61652739090065001</v>
      </c>
      <c r="R2502" s="16">
        <f t="shared" si="319"/>
        <v>1269464.159101198</v>
      </c>
    </row>
    <row r="2503" spans="1:18" x14ac:dyDescent="0.3">
      <c r="A2503" t="s">
        <v>1346</v>
      </c>
      <c r="B2503">
        <v>2010</v>
      </c>
      <c r="C2503" s="1">
        <v>300000</v>
      </c>
      <c r="D2503">
        <v>70000</v>
      </c>
      <c r="E2503" t="s">
        <v>10</v>
      </c>
      <c r="F2503" t="s">
        <v>25</v>
      </c>
      <c r="G2503" t="s">
        <v>12</v>
      </c>
      <c r="H2503" t="s">
        <v>126</v>
      </c>
      <c r="I2503">
        <f t="shared" si="312"/>
        <v>1076</v>
      </c>
      <c r="J2503">
        <f t="shared" si="313"/>
        <v>16</v>
      </c>
      <c r="K2503" t="str">
        <f t="shared" si="314"/>
        <v>budget</v>
      </c>
      <c r="L2503" s="1">
        <f t="shared" si="315"/>
        <v>482249.30947955389</v>
      </c>
      <c r="M2503" cm="1">
        <f t="array" ref="M2503">SUM(COUNTIF(E2503:E6079,{"Petrol","Diesel","CNG","LPG","Electric"}))</f>
        <v>1076</v>
      </c>
      <c r="N2503">
        <f t="shared" si="316"/>
        <v>1076</v>
      </c>
      <c r="O2503" cm="1">
        <f t="array" ref="O2503">SUM(COUNTIF(F2503:F6079,{"Individual","Dealer","Trustmark Dealer"}))</f>
        <v>1076</v>
      </c>
      <c r="P2503">
        <f t="shared" si="317"/>
        <v>726</v>
      </c>
      <c r="Q2503">
        <f t="shared" si="318"/>
        <v>0.61710037174721188</v>
      </c>
      <c r="R2503" s="16">
        <f t="shared" si="319"/>
        <v>1269154.9149793629</v>
      </c>
    </row>
    <row r="2504" spans="1:18" x14ac:dyDescent="0.3">
      <c r="A2504" t="s">
        <v>1332</v>
      </c>
      <c r="B2504">
        <v>2015</v>
      </c>
      <c r="C2504" s="1">
        <v>765000</v>
      </c>
      <c r="D2504">
        <v>80000</v>
      </c>
      <c r="E2504" t="s">
        <v>14</v>
      </c>
      <c r="F2504" t="s">
        <v>25</v>
      </c>
      <c r="G2504" t="s">
        <v>12</v>
      </c>
      <c r="H2504" t="s">
        <v>126</v>
      </c>
      <c r="I2504">
        <f t="shared" si="312"/>
        <v>1075</v>
      </c>
      <c r="J2504">
        <f t="shared" si="313"/>
        <v>11</v>
      </c>
      <c r="K2504" t="str">
        <f t="shared" si="314"/>
        <v>medium</v>
      </c>
      <c r="L2504" s="1">
        <f t="shared" si="315"/>
        <v>482418.84372093022</v>
      </c>
      <c r="M2504" cm="1">
        <f t="array" ref="M2504">SUM(COUNTIF(E2504:E6080,{"Petrol","Diesel","CNG","LPG","Electric"}))</f>
        <v>1075</v>
      </c>
      <c r="N2504">
        <f t="shared" si="316"/>
        <v>1075</v>
      </c>
      <c r="O2504" cm="1">
        <f t="array" ref="O2504">SUM(COUNTIF(F2504:F6080,{"Individual","Dealer","Trustmark Dealer"}))</f>
        <v>1075</v>
      </c>
      <c r="P2504">
        <f t="shared" si="317"/>
        <v>725</v>
      </c>
      <c r="Q2504">
        <f t="shared" si="318"/>
        <v>0.61767441860465111</v>
      </c>
      <c r="R2504" s="16">
        <f t="shared" si="319"/>
        <v>1269252.5719019282</v>
      </c>
    </row>
    <row r="2505" spans="1:18" x14ac:dyDescent="0.3">
      <c r="A2505" t="s">
        <v>219</v>
      </c>
      <c r="B2505">
        <v>2017</v>
      </c>
      <c r="C2505" s="1">
        <v>650000</v>
      </c>
      <c r="D2505">
        <v>90000</v>
      </c>
      <c r="E2505" t="s">
        <v>14</v>
      </c>
      <c r="F2505" t="s">
        <v>25</v>
      </c>
      <c r="G2505" t="s">
        <v>12</v>
      </c>
      <c r="H2505" t="s">
        <v>121</v>
      </c>
      <c r="I2505">
        <f t="shared" si="312"/>
        <v>1074</v>
      </c>
      <c r="J2505">
        <f t="shared" si="313"/>
        <v>9</v>
      </c>
      <c r="K2505" t="str">
        <f t="shared" si="314"/>
        <v>medium</v>
      </c>
      <c r="L2505" s="1">
        <f t="shared" si="315"/>
        <v>482155.73277467414</v>
      </c>
      <c r="M2505" cm="1">
        <f t="array" ref="M2505">SUM(COUNTIF(E2505:E6081,{"Petrol","Diesel","CNG","LPG","Electric"}))</f>
        <v>1074</v>
      </c>
      <c r="N2505">
        <f t="shared" si="316"/>
        <v>1074</v>
      </c>
      <c r="O2505" cm="1">
        <f t="array" ref="O2505">SUM(COUNTIF(F2505:F6081,{"Individual","Dealer","Trustmark Dealer"}))</f>
        <v>1074</v>
      </c>
      <c r="P2505">
        <f t="shared" si="317"/>
        <v>724</v>
      </c>
      <c r="Q2505">
        <f t="shared" si="318"/>
        <v>0.61824953445065178</v>
      </c>
      <c r="R2505" s="16">
        <f t="shared" si="319"/>
        <v>1268972.6256284332</v>
      </c>
    </row>
    <row r="2506" spans="1:18" x14ac:dyDescent="0.3">
      <c r="A2506" t="s">
        <v>1347</v>
      </c>
      <c r="B2506">
        <v>2017</v>
      </c>
      <c r="C2506" s="1">
        <v>380000</v>
      </c>
      <c r="D2506">
        <v>19000</v>
      </c>
      <c r="E2506" t="s">
        <v>10</v>
      </c>
      <c r="F2506" t="s">
        <v>25</v>
      </c>
      <c r="G2506" t="s">
        <v>12</v>
      </c>
      <c r="H2506" t="s">
        <v>121</v>
      </c>
      <c r="I2506">
        <f t="shared" si="312"/>
        <v>1073</v>
      </c>
      <c r="J2506">
        <f t="shared" si="313"/>
        <v>9</v>
      </c>
      <c r="K2506" t="str">
        <f t="shared" si="314"/>
        <v>budget</v>
      </c>
      <c r="L2506" s="1">
        <f t="shared" si="315"/>
        <v>481999.30754892825</v>
      </c>
      <c r="M2506" cm="1">
        <f t="array" ref="M2506">SUM(COUNTIF(E2506:E6082,{"Petrol","Diesel","CNG","LPG","Electric"}))</f>
        <v>1073</v>
      </c>
      <c r="N2506">
        <f t="shared" si="316"/>
        <v>1073</v>
      </c>
      <c r="O2506" cm="1">
        <f t="array" ref="O2506">SUM(COUNTIF(F2506:F6082,{"Individual","Dealer","Trustmark Dealer"}))</f>
        <v>1073</v>
      </c>
      <c r="P2506">
        <f t="shared" si="317"/>
        <v>724</v>
      </c>
      <c r="Q2506">
        <f t="shared" si="318"/>
        <v>0.61789375582479034</v>
      </c>
      <c r="R2506" s="16">
        <f t="shared" si="319"/>
        <v>1268897.0366896759</v>
      </c>
    </row>
    <row r="2507" spans="1:18" x14ac:dyDescent="0.3">
      <c r="A2507" t="s">
        <v>219</v>
      </c>
      <c r="B2507">
        <v>2014</v>
      </c>
      <c r="C2507" s="1">
        <v>480000</v>
      </c>
      <c r="D2507">
        <v>110000</v>
      </c>
      <c r="E2507" t="s">
        <v>14</v>
      </c>
      <c r="F2507" t="s">
        <v>25</v>
      </c>
      <c r="G2507" t="s">
        <v>12</v>
      </c>
      <c r="H2507" t="s">
        <v>126</v>
      </c>
      <c r="I2507">
        <f t="shared" si="312"/>
        <v>1072</v>
      </c>
      <c r="J2507">
        <f t="shared" si="313"/>
        <v>12</v>
      </c>
      <c r="K2507" t="str">
        <f t="shared" si="314"/>
        <v>budget</v>
      </c>
      <c r="L2507" s="1">
        <f t="shared" si="315"/>
        <v>482094.45615671639</v>
      </c>
      <c r="M2507" cm="1">
        <f t="array" ref="M2507">SUM(COUNTIF(E2507:E6083,{"Petrol","Diesel","CNG","LPG","Electric"}))</f>
        <v>1072</v>
      </c>
      <c r="N2507">
        <f t="shared" si="316"/>
        <v>1072</v>
      </c>
      <c r="O2507" cm="1">
        <f t="array" ref="O2507">SUM(COUNTIF(F2507:F6083,{"Individual","Dealer","Trustmark Dealer"}))</f>
        <v>1072</v>
      </c>
      <c r="P2507">
        <f t="shared" si="317"/>
        <v>724</v>
      </c>
      <c r="Q2507">
        <f t="shared" si="318"/>
        <v>0.6175373134328358</v>
      </c>
      <c r="R2507" s="16">
        <f t="shared" si="319"/>
        <v>1268831.4938450535</v>
      </c>
    </row>
    <row r="2508" spans="1:18" x14ac:dyDescent="0.3">
      <c r="A2508" t="s">
        <v>733</v>
      </c>
      <c r="B2508">
        <v>1996</v>
      </c>
      <c r="C2508" s="1">
        <v>200000</v>
      </c>
      <c r="D2508">
        <v>60000</v>
      </c>
      <c r="E2508" t="s">
        <v>14</v>
      </c>
      <c r="F2508" t="s">
        <v>25</v>
      </c>
      <c r="G2508" t="s">
        <v>12</v>
      </c>
      <c r="H2508" t="s">
        <v>121</v>
      </c>
      <c r="I2508">
        <f t="shared" si="312"/>
        <v>1071</v>
      </c>
      <c r="J2508">
        <f t="shared" si="313"/>
        <v>30</v>
      </c>
      <c r="K2508" t="str">
        <f t="shared" si="314"/>
        <v>budget</v>
      </c>
      <c r="L2508" s="1">
        <f t="shared" si="315"/>
        <v>482096.4117647059</v>
      </c>
      <c r="M2508" cm="1">
        <f t="array" ref="M2508">SUM(COUNTIF(E2508:E6084,{"Petrol","Diesel","CNG","LPG","Electric"}))</f>
        <v>1071</v>
      </c>
      <c r="N2508">
        <f t="shared" si="316"/>
        <v>1071</v>
      </c>
      <c r="O2508" cm="1">
        <f t="array" ref="O2508">SUM(COUNTIF(F2508:F6084,{"Individual","Dealer","Trustmark Dealer"}))</f>
        <v>1071</v>
      </c>
      <c r="P2508">
        <f t="shared" si="317"/>
        <v>723</v>
      </c>
      <c r="Q2508">
        <f t="shared" si="318"/>
        <v>0.61811391223155931</v>
      </c>
      <c r="R2508" s="16">
        <f t="shared" si="319"/>
        <v>1269059.7489530267</v>
      </c>
    </row>
    <row r="2509" spans="1:18" x14ac:dyDescent="0.3">
      <c r="A2509" t="s">
        <v>1348</v>
      </c>
      <c r="B2509">
        <v>2010</v>
      </c>
      <c r="C2509" s="1">
        <v>145000</v>
      </c>
      <c r="D2509">
        <v>68000</v>
      </c>
      <c r="E2509" t="s">
        <v>22</v>
      </c>
      <c r="F2509" t="s">
        <v>25</v>
      </c>
      <c r="G2509" t="s">
        <v>12</v>
      </c>
      <c r="H2509" t="s">
        <v>126</v>
      </c>
      <c r="I2509">
        <f t="shared" si="312"/>
        <v>1070</v>
      </c>
      <c r="J2509">
        <f t="shared" si="313"/>
        <v>16</v>
      </c>
      <c r="K2509" t="str">
        <f t="shared" si="314"/>
        <v>budget</v>
      </c>
      <c r="L2509" s="1">
        <f t="shared" si="315"/>
        <v>482360.05327102804</v>
      </c>
      <c r="M2509" cm="1">
        <f t="array" ref="M2509">SUM(COUNTIF(E2509:E6085,{"Petrol","Diesel","CNG","LPG","Electric"}))</f>
        <v>1070</v>
      </c>
      <c r="N2509">
        <f t="shared" si="316"/>
        <v>1070</v>
      </c>
      <c r="O2509" cm="1">
        <f t="array" ref="O2509">SUM(COUNTIF(F2509:F6085,{"Individual","Dealer","Trustmark Dealer"}))</f>
        <v>1070</v>
      </c>
      <c r="P2509">
        <f t="shared" si="317"/>
        <v>722</v>
      </c>
      <c r="Q2509">
        <f t="shared" si="318"/>
        <v>0.61775700934579436</v>
      </c>
      <c r="R2509" s="16">
        <f t="shared" si="319"/>
        <v>1269790.6142943623</v>
      </c>
    </row>
    <row r="2510" spans="1:18" x14ac:dyDescent="0.3">
      <c r="A2510" t="s">
        <v>400</v>
      </c>
      <c r="B2510">
        <v>2011</v>
      </c>
      <c r="C2510" s="1">
        <v>280000</v>
      </c>
      <c r="D2510">
        <v>120000</v>
      </c>
      <c r="E2510" t="s">
        <v>14</v>
      </c>
      <c r="F2510" t="s">
        <v>25</v>
      </c>
      <c r="G2510" t="s">
        <v>12</v>
      </c>
      <c r="H2510" t="s">
        <v>126</v>
      </c>
      <c r="I2510">
        <f t="shared" si="312"/>
        <v>1069</v>
      </c>
      <c r="J2510">
        <f t="shared" si="313"/>
        <v>15</v>
      </c>
      <c r="K2510" t="str">
        <f t="shared" si="314"/>
        <v>budget</v>
      </c>
      <c r="L2510" s="1">
        <f t="shared" si="315"/>
        <v>482675.63797942002</v>
      </c>
      <c r="M2510" cm="1">
        <f t="array" ref="M2510">SUM(COUNTIF(E2510:E6086,{"Petrol","Diesel","CNG","LPG","Electric"}))</f>
        <v>1069</v>
      </c>
      <c r="N2510">
        <f t="shared" si="316"/>
        <v>1069</v>
      </c>
      <c r="O2510" cm="1">
        <f t="array" ref="O2510">SUM(COUNTIF(F2510:F6086,{"Individual","Dealer","Trustmark Dealer"}))</f>
        <v>1069</v>
      </c>
      <c r="P2510">
        <f t="shared" si="317"/>
        <v>721</v>
      </c>
      <c r="Q2510">
        <f t="shared" si="318"/>
        <v>0.61833489242282502</v>
      </c>
      <c r="R2510" s="16">
        <f t="shared" si="319"/>
        <v>1280312.6694414211</v>
      </c>
    </row>
    <row r="2511" spans="1:18" x14ac:dyDescent="0.3">
      <c r="A2511" t="s">
        <v>219</v>
      </c>
      <c r="B2511">
        <v>2014</v>
      </c>
      <c r="C2511" s="1">
        <v>254999</v>
      </c>
      <c r="D2511">
        <v>30000</v>
      </c>
      <c r="E2511" t="s">
        <v>14</v>
      </c>
      <c r="F2511" t="s">
        <v>25</v>
      </c>
      <c r="G2511" t="s">
        <v>12</v>
      </c>
      <c r="H2511" t="s">
        <v>121</v>
      </c>
      <c r="I2511">
        <f t="shared" si="312"/>
        <v>1068</v>
      </c>
      <c r="J2511">
        <f t="shared" si="313"/>
        <v>12</v>
      </c>
      <c r="K2511" t="str">
        <f t="shared" si="314"/>
        <v>budget</v>
      </c>
      <c r="L2511" s="1">
        <f t="shared" si="315"/>
        <v>482865.40917602996</v>
      </c>
      <c r="M2511" cm="1">
        <f t="array" ref="M2511">SUM(COUNTIF(E2511:E6087,{"Petrol","Diesel","CNG","LPG","Electric"}))</f>
        <v>1068</v>
      </c>
      <c r="N2511">
        <f t="shared" si="316"/>
        <v>1068</v>
      </c>
      <c r="O2511" cm="1">
        <f t="array" ref="O2511">SUM(COUNTIF(F2511:F6087,{"Individual","Dealer","Trustmark Dealer"}))</f>
        <v>1068</v>
      </c>
      <c r="P2511">
        <f t="shared" si="317"/>
        <v>720</v>
      </c>
      <c r="Q2511">
        <f t="shared" si="318"/>
        <v>0.61891385767790263</v>
      </c>
      <c r="R2511" s="16">
        <f t="shared" si="319"/>
        <v>1280902.5325039099</v>
      </c>
    </row>
    <row r="2512" spans="1:18" x14ac:dyDescent="0.3">
      <c r="A2512" t="s">
        <v>1349</v>
      </c>
      <c r="B2512">
        <v>2016</v>
      </c>
      <c r="C2512" s="1">
        <v>300000</v>
      </c>
      <c r="D2512">
        <v>90000</v>
      </c>
      <c r="E2512" t="s">
        <v>10</v>
      </c>
      <c r="F2512" t="s">
        <v>25</v>
      </c>
      <c r="G2512" t="s">
        <v>12</v>
      </c>
      <c r="H2512" t="s">
        <v>126</v>
      </c>
      <c r="I2512">
        <f t="shared" si="312"/>
        <v>1067</v>
      </c>
      <c r="J2512">
        <f t="shared" si="313"/>
        <v>10</v>
      </c>
      <c r="K2512" t="str">
        <f t="shared" si="314"/>
        <v>budget</v>
      </c>
      <c r="L2512" s="1">
        <f t="shared" si="315"/>
        <v>483078.9671977507</v>
      </c>
      <c r="M2512" cm="1">
        <f t="array" ref="M2512">SUM(COUNTIF(E2512:E6088,{"Petrol","Diesel","CNG","LPG","Electric"}))</f>
        <v>1067</v>
      </c>
      <c r="N2512">
        <f t="shared" si="316"/>
        <v>1067</v>
      </c>
      <c r="O2512" cm="1">
        <f t="array" ref="O2512">SUM(COUNTIF(F2512:F6088,{"Individual","Dealer","Trustmark Dealer"}))</f>
        <v>1067</v>
      </c>
      <c r="P2512">
        <f t="shared" si="317"/>
        <v>719</v>
      </c>
      <c r="Q2512">
        <f t="shared" si="318"/>
        <v>0.61855670103092786</v>
      </c>
      <c r="R2512" s="16">
        <f t="shared" si="319"/>
        <v>1281539.4832033147</v>
      </c>
    </row>
    <row r="2513" spans="1:18" x14ac:dyDescent="0.3">
      <c r="A2513" t="s">
        <v>267</v>
      </c>
      <c r="B2513">
        <v>2015</v>
      </c>
      <c r="C2513" s="1">
        <v>480000</v>
      </c>
      <c r="D2513">
        <v>140000</v>
      </c>
      <c r="E2513" t="s">
        <v>14</v>
      </c>
      <c r="F2513" t="s">
        <v>25</v>
      </c>
      <c r="G2513" t="s">
        <v>12</v>
      </c>
      <c r="H2513" t="s">
        <v>154</v>
      </c>
      <c r="I2513">
        <f t="shared" si="312"/>
        <v>1066</v>
      </c>
      <c r="J2513">
        <f t="shared" si="313"/>
        <v>11</v>
      </c>
      <c r="K2513" t="str">
        <f t="shared" si="314"/>
        <v>budget</v>
      </c>
      <c r="L2513" s="1">
        <f t="shared" si="315"/>
        <v>483250.71106941841</v>
      </c>
      <c r="M2513" cm="1">
        <f t="array" ref="M2513">SUM(COUNTIF(E2513:E6089,{"Petrol","Diesel","CNG","LPG","Electric"}))</f>
        <v>1066</v>
      </c>
      <c r="N2513">
        <f t="shared" si="316"/>
        <v>1066</v>
      </c>
      <c r="O2513" cm="1">
        <f t="array" ref="O2513">SUM(COUNTIF(F2513:F6089,{"Individual","Dealer","Trustmark Dealer"}))</f>
        <v>1066</v>
      </c>
      <c r="P2513">
        <f t="shared" si="317"/>
        <v>719</v>
      </c>
      <c r="Q2513">
        <f t="shared" si="318"/>
        <v>0.61913696060037526</v>
      </c>
      <c r="R2513" s="16">
        <f t="shared" si="319"/>
        <v>1281637.606166706</v>
      </c>
    </row>
    <row r="2514" spans="1:18" x14ac:dyDescent="0.3">
      <c r="A2514" t="s">
        <v>1350</v>
      </c>
      <c r="B2514">
        <v>2017</v>
      </c>
      <c r="C2514" s="1">
        <v>850000</v>
      </c>
      <c r="D2514">
        <v>44500</v>
      </c>
      <c r="E2514" t="s">
        <v>10</v>
      </c>
      <c r="F2514" t="s">
        <v>25</v>
      </c>
      <c r="G2514" t="s">
        <v>19</v>
      </c>
      <c r="H2514" t="s">
        <v>121</v>
      </c>
      <c r="I2514">
        <f t="shared" si="312"/>
        <v>1065</v>
      </c>
      <c r="J2514">
        <f t="shared" si="313"/>
        <v>9</v>
      </c>
      <c r="K2514" t="str">
        <f t="shared" si="314"/>
        <v>medium</v>
      </c>
      <c r="L2514" s="1">
        <f t="shared" si="315"/>
        <v>483253.76338028169</v>
      </c>
      <c r="M2514" cm="1">
        <f t="array" ref="M2514">SUM(COUNTIF(E2514:E6090,{"Petrol","Diesel","CNG","LPG","Electric"}))</f>
        <v>1065</v>
      </c>
      <c r="N2514">
        <f t="shared" si="316"/>
        <v>1065</v>
      </c>
      <c r="O2514" cm="1">
        <f t="array" ref="O2514">SUM(COUNTIF(F2514:F6090,{"Individual","Dealer","Trustmark Dealer"}))</f>
        <v>1065</v>
      </c>
      <c r="P2514">
        <f t="shared" si="317"/>
        <v>718</v>
      </c>
      <c r="Q2514">
        <f t="shared" si="318"/>
        <v>0.61971830985915488</v>
      </c>
      <c r="R2514" s="16">
        <f t="shared" si="319"/>
        <v>1281871.4449767391</v>
      </c>
    </row>
    <row r="2515" spans="1:18" x14ac:dyDescent="0.3">
      <c r="A2515" t="s">
        <v>249</v>
      </c>
      <c r="B2515">
        <v>2014</v>
      </c>
      <c r="C2515" s="1">
        <v>350000</v>
      </c>
      <c r="D2515">
        <v>52000</v>
      </c>
      <c r="E2515" t="s">
        <v>14</v>
      </c>
      <c r="F2515" t="s">
        <v>25</v>
      </c>
      <c r="G2515" t="s">
        <v>12</v>
      </c>
      <c r="H2515" t="s">
        <v>126</v>
      </c>
      <c r="I2515">
        <f t="shared" si="312"/>
        <v>1064</v>
      </c>
      <c r="J2515">
        <f t="shared" si="313"/>
        <v>12</v>
      </c>
      <c r="K2515" t="str">
        <f t="shared" si="314"/>
        <v>budget</v>
      </c>
      <c r="L2515" s="1">
        <f t="shared" si="315"/>
        <v>482909.07706766919</v>
      </c>
      <c r="M2515" cm="1">
        <f t="array" ref="M2515">SUM(COUNTIF(E2515:E6091,{"Petrol","Diesel","CNG","LPG","Electric"}))</f>
        <v>1064</v>
      </c>
      <c r="N2515">
        <f t="shared" si="316"/>
        <v>1064</v>
      </c>
      <c r="O2515" cm="1">
        <f t="array" ref="O2515">SUM(COUNTIF(F2515:F6091,{"Individual","Dealer","Trustmark Dealer"}))</f>
        <v>1064</v>
      </c>
      <c r="P2515">
        <f t="shared" si="317"/>
        <v>718</v>
      </c>
      <c r="Q2515">
        <f t="shared" si="318"/>
        <v>0.61936090225563911</v>
      </c>
      <c r="R2515" s="16">
        <f t="shared" si="319"/>
        <v>1280840.6074594872</v>
      </c>
    </row>
    <row r="2516" spans="1:18" x14ac:dyDescent="0.3">
      <c r="A2516" t="s">
        <v>313</v>
      </c>
      <c r="B2516">
        <v>2016</v>
      </c>
      <c r="C2516" s="1">
        <v>650000</v>
      </c>
      <c r="D2516">
        <v>26000</v>
      </c>
      <c r="E2516" t="s">
        <v>10</v>
      </c>
      <c r="F2516" t="s">
        <v>25</v>
      </c>
      <c r="G2516" t="s">
        <v>12</v>
      </c>
      <c r="H2516" t="s">
        <v>121</v>
      </c>
      <c r="I2516">
        <f t="shared" si="312"/>
        <v>1063</v>
      </c>
      <c r="J2516">
        <f t="shared" si="313"/>
        <v>10</v>
      </c>
      <c r="K2516" t="str">
        <f t="shared" si="314"/>
        <v>medium</v>
      </c>
      <c r="L2516" s="1">
        <f t="shared" si="315"/>
        <v>483034.1091251176</v>
      </c>
      <c r="M2516" cm="1">
        <f t="array" ref="M2516">SUM(COUNTIF(E2516:E6092,{"Petrol","Diesel","CNG","LPG","Electric"}))</f>
        <v>1063</v>
      </c>
      <c r="N2516">
        <f t="shared" si="316"/>
        <v>1063</v>
      </c>
      <c r="O2516" cm="1">
        <f t="array" ref="O2516">SUM(COUNTIF(F2516:F6092,{"Individual","Dealer","Trustmark Dealer"}))</f>
        <v>1063</v>
      </c>
      <c r="P2516">
        <f t="shared" si="317"/>
        <v>717</v>
      </c>
      <c r="Q2516">
        <f t="shared" si="318"/>
        <v>0.61994355597365947</v>
      </c>
      <c r="R2516" s="16">
        <f t="shared" si="319"/>
        <v>1281309.9474926612</v>
      </c>
    </row>
    <row r="2517" spans="1:18" x14ac:dyDescent="0.3">
      <c r="A2517" t="s">
        <v>1351</v>
      </c>
      <c r="B2517">
        <v>2007</v>
      </c>
      <c r="C2517" s="1">
        <v>550000</v>
      </c>
      <c r="D2517">
        <v>80000</v>
      </c>
      <c r="E2517" t="s">
        <v>10</v>
      </c>
      <c r="F2517" t="s">
        <v>25</v>
      </c>
      <c r="G2517" t="s">
        <v>12</v>
      </c>
      <c r="H2517" t="s">
        <v>126</v>
      </c>
      <c r="I2517">
        <f t="shared" si="312"/>
        <v>1062</v>
      </c>
      <c r="J2517">
        <f t="shared" si="313"/>
        <v>19</v>
      </c>
      <c r="K2517" t="str">
        <f t="shared" si="314"/>
        <v>medium</v>
      </c>
      <c r="L2517" s="1">
        <f t="shared" si="315"/>
        <v>482876.89077212807</v>
      </c>
      <c r="M2517" cm="1">
        <f t="array" ref="M2517">SUM(COUNTIF(E2517:E6093,{"Petrol","Diesel","CNG","LPG","Electric"}))</f>
        <v>1062</v>
      </c>
      <c r="N2517">
        <f t="shared" si="316"/>
        <v>1062</v>
      </c>
      <c r="O2517" cm="1">
        <f t="array" ref="O2517">SUM(COUNTIF(F2517:F6093,{"Individual","Dealer","Trustmark Dealer"}))</f>
        <v>1062</v>
      </c>
      <c r="P2517">
        <f t="shared" si="317"/>
        <v>717</v>
      </c>
      <c r="Q2517">
        <f t="shared" si="318"/>
        <v>0.61958568738229758</v>
      </c>
      <c r="R2517" s="16">
        <f t="shared" si="319"/>
        <v>1280686.3904794536</v>
      </c>
    </row>
    <row r="2518" spans="1:18" x14ac:dyDescent="0.3">
      <c r="A2518" t="s">
        <v>1195</v>
      </c>
      <c r="B2518">
        <v>2015</v>
      </c>
      <c r="C2518" s="1">
        <v>300000</v>
      </c>
      <c r="D2518">
        <v>35000</v>
      </c>
      <c r="E2518" t="s">
        <v>10</v>
      </c>
      <c r="F2518" t="s">
        <v>25</v>
      </c>
      <c r="G2518" t="s">
        <v>12</v>
      </c>
      <c r="H2518" t="s">
        <v>121</v>
      </c>
      <c r="I2518">
        <f t="shared" si="312"/>
        <v>1061</v>
      </c>
      <c r="J2518">
        <f t="shared" si="313"/>
        <v>11</v>
      </c>
      <c r="K2518" t="str">
        <f t="shared" si="314"/>
        <v>budget</v>
      </c>
      <c r="L2518" s="1">
        <f t="shared" si="315"/>
        <v>482813.62676720077</v>
      </c>
      <c r="M2518" cm="1">
        <f t="array" ref="M2518">SUM(COUNTIF(E2518:E6094,{"Petrol","Diesel","CNG","LPG","Electric"}))</f>
        <v>1061</v>
      </c>
      <c r="N2518">
        <f t="shared" si="316"/>
        <v>1061</v>
      </c>
      <c r="O2518" cm="1">
        <f t="array" ref="O2518">SUM(COUNTIF(F2518:F6094,{"Individual","Dealer","Trustmark Dealer"}))</f>
        <v>1061</v>
      </c>
      <c r="P2518">
        <f t="shared" si="317"/>
        <v>716</v>
      </c>
      <c r="Q2518">
        <f t="shared" si="318"/>
        <v>0.62016965127238455</v>
      </c>
      <c r="R2518" s="16">
        <f t="shared" si="319"/>
        <v>1280266.4476641295</v>
      </c>
    </row>
    <row r="2519" spans="1:18" x14ac:dyDescent="0.3">
      <c r="A2519" t="s">
        <v>181</v>
      </c>
      <c r="B2519">
        <v>2008</v>
      </c>
      <c r="C2519" s="1">
        <v>150000</v>
      </c>
      <c r="D2519">
        <v>60000</v>
      </c>
      <c r="E2519" t="s">
        <v>10</v>
      </c>
      <c r="F2519" t="s">
        <v>25</v>
      </c>
      <c r="G2519" t="s">
        <v>12</v>
      </c>
      <c r="H2519" t="s">
        <v>126</v>
      </c>
      <c r="I2519">
        <f t="shared" si="312"/>
        <v>1060</v>
      </c>
      <c r="J2519">
        <f t="shared" si="313"/>
        <v>18</v>
      </c>
      <c r="K2519" t="str">
        <f t="shared" si="314"/>
        <v>budget</v>
      </c>
      <c r="L2519" s="1">
        <f t="shared" si="315"/>
        <v>482986.09245283017</v>
      </c>
      <c r="M2519" cm="1">
        <f t="array" ref="M2519">SUM(COUNTIF(E2519:E6095,{"Petrol","Diesel","CNG","LPG","Electric"}))</f>
        <v>1060</v>
      </c>
      <c r="N2519">
        <f t="shared" si="316"/>
        <v>1060</v>
      </c>
      <c r="O2519" cm="1">
        <f t="array" ref="O2519">SUM(COUNTIF(F2519:F6095,{"Individual","Dealer","Trustmark Dealer"}))</f>
        <v>1060</v>
      </c>
      <c r="P2519">
        <f t="shared" si="317"/>
        <v>715</v>
      </c>
      <c r="Q2519">
        <f t="shared" si="318"/>
        <v>0.61981132075471701</v>
      </c>
      <c r="R2519" s="16">
        <f t="shared" si="319"/>
        <v>1280361.2984735358</v>
      </c>
    </row>
    <row r="2520" spans="1:18" x14ac:dyDescent="0.3">
      <c r="A2520" t="s">
        <v>394</v>
      </c>
      <c r="B2520">
        <v>2014</v>
      </c>
      <c r="C2520" s="1">
        <v>300000</v>
      </c>
      <c r="D2520">
        <v>120000</v>
      </c>
      <c r="E2520" t="s">
        <v>10</v>
      </c>
      <c r="F2520" t="s">
        <v>25</v>
      </c>
      <c r="G2520" t="s">
        <v>12</v>
      </c>
      <c r="H2520" t="s">
        <v>121</v>
      </c>
      <c r="I2520">
        <f t="shared" si="312"/>
        <v>1059</v>
      </c>
      <c r="J2520">
        <f t="shared" si="313"/>
        <v>12</v>
      </c>
      <c r="K2520" t="str">
        <f t="shared" si="314"/>
        <v>budget</v>
      </c>
      <c r="L2520" s="1">
        <f t="shared" si="315"/>
        <v>483300.52691218129</v>
      </c>
      <c r="M2520" cm="1">
        <f t="array" ref="M2520">SUM(COUNTIF(E2520:E6096,{"Petrol","Diesel","CNG","LPG","Electric"}))</f>
        <v>1059</v>
      </c>
      <c r="N2520">
        <f t="shared" si="316"/>
        <v>1059</v>
      </c>
      <c r="O2520" cm="1">
        <f t="array" ref="O2520">SUM(COUNTIF(F2520:F6096,{"Individual","Dealer","Trustmark Dealer"}))</f>
        <v>1059</v>
      </c>
      <c r="P2520">
        <f t="shared" si="317"/>
        <v>714</v>
      </c>
      <c r="Q2520">
        <f t="shared" si="318"/>
        <v>0.6203966005665722</v>
      </c>
      <c r="R2520" s="16">
        <f t="shared" si="319"/>
        <v>1280767.101046128</v>
      </c>
    </row>
    <row r="2521" spans="1:18" x14ac:dyDescent="0.3">
      <c r="A2521" t="s">
        <v>269</v>
      </c>
      <c r="B2521">
        <v>2004</v>
      </c>
      <c r="C2521" s="1">
        <v>80000</v>
      </c>
      <c r="D2521">
        <v>58000</v>
      </c>
      <c r="E2521" t="s">
        <v>10</v>
      </c>
      <c r="F2521" t="s">
        <v>25</v>
      </c>
      <c r="G2521" t="s">
        <v>12</v>
      </c>
      <c r="H2521" t="s">
        <v>121</v>
      </c>
      <c r="I2521">
        <f t="shared" si="312"/>
        <v>1058</v>
      </c>
      <c r="J2521">
        <f t="shared" si="313"/>
        <v>22</v>
      </c>
      <c r="K2521" t="str">
        <f t="shared" si="314"/>
        <v>budget</v>
      </c>
      <c r="L2521" s="1">
        <f t="shared" si="315"/>
        <v>483473.77882797731</v>
      </c>
      <c r="M2521" cm="1">
        <f t="array" ref="M2521">SUM(COUNTIF(E2521:E6097,{"Petrol","Diesel","CNG","LPG","Electric"}))</f>
        <v>1058</v>
      </c>
      <c r="N2521">
        <f t="shared" si="316"/>
        <v>1058</v>
      </c>
      <c r="O2521" cm="1">
        <f t="array" ref="O2521">SUM(COUNTIF(F2521:F6097,{"Individual","Dealer","Trustmark Dealer"}))</f>
        <v>1058</v>
      </c>
      <c r="P2521">
        <f t="shared" si="317"/>
        <v>713</v>
      </c>
      <c r="Q2521">
        <f t="shared" si="318"/>
        <v>0.62003780718336488</v>
      </c>
      <c r="R2521" s="16">
        <f t="shared" si="319"/>
        <v>1280863.38412732</v>
      </c>
    </row>
    <row r="2522" spans="1:18" x14ac:dyDescent="0.3">
      <c r="A2522" t="s">
        <v>874</v>
      </c>
      <c r="B2522">
        <v>2011</v>
      </c>
      <c r="C2522" s="1">
        <v>180000</v>
      </c>
      <c r="D2522">
        <v>80000</v>
      </c>
      <c r="E2522" t="s">
        <v>14</v>
      </c>
      <c r="F2522" t="s">
        <v>25</v>
      </c>
      <c r="G2522" t="s">
        <v>12</v>
      </c>
      <c r="H2522" t="s">
        <v>154</v>
      </c>
      <c r="I2522">
        <f t="shared" si="312"/>
        <v>1057</v>
      </c>
      <c r="J2522">
        <f t="shared" si="313"/>
        <v>15</v>
      </c>
      <c r="K2522" t="str">
        <f t="shared" si="314"/>
        <v>budget</v>
      </c>
      <c r="L2522" s="1">
        <f t="shared" si="315"/>
        <v>483855.49479659414</v>
      </c>
      <c r="M2522" cm="1">
        <f t="array" ref="M2522">SUM(COUNTIF(E2522:E6098,{"Petrol","Diesel","CNG","LPG","Electric"}))</f>
        <v>1057</v>
      </c>
      <c r="N2522">
        <f t="shared" si="316"/>
        <v>1057</v>
      </c>
      <c r="O2522" cm="1">
        <f t="array" ref="O2522">SUM(COUNTIF(F2522:F6098,{"Individual","Dealer","Trustmark Dealer"}))</f>
        <v>1057</v>
      </c>
      <c r="P2522">
        <f t="shared" si="317"/>
        <v>712</v>
      </c>
      <c r="Q2522">
        <f t="shared" si="318"/>
        <v>0.61967833491012303</v>
      </c>
      <c r="R2522" s="16">
        <f t="shared" si="319"/>
        <v>1281417.4480113445</v>
      </c>
    </row>
    <row r="2523" spans="1:18" x14ac:dyDescent="0.3">
      <c r="A2523" t="s">
        <v>1119</v>
      </c>
      <c r="B2523">
        <v>2009</v>
      </c>
      <c r="C2523" s="1">
        <v>110000</v>
      </c>
      <c r="D2523">
        <v>100000</v>
      </c>
      <c r="E2523" t="s">
        <v>14</v>
      </c>
      <c r="F2523" t="s">
        <v>25</v>
      </c>
      <c r="G2523" t="s">
        <v>12</v>
      </c>
      <c r="H2523" t="s">
        <v>151</v>
      </c>
      <c r="I2523">
        <f t="shared" si="312"/>
        <v>1056</v>
      </c>
      <c r="J2523">
        <f t="shared" si="313"/>
        <v>17</v>
      </c>
      <c r="K2523" t="str">
        <f t="shared" si="314"/>
        <v>budget</v>
      </c>
      <c r="L2523" s="1">
        <f t="shared" si="315"/>
        <v>484143.23674242425</v>
      </c>
      <c r="M2523" cm="1">
        <f t="array" ref="M2523">SUM(COUNTIF(E2523:E6099,{"Petrol","Diesel","CNG","LPG","Electric"}))</f>
        <v>1056</v>
      </c>
      <c r="N2523">
        <f t="shared" si="316"/>
        <v>1056</v>
      </c>
      <c r="O2523" cm="1">
        <f t="array" ref="O2523">SUM(COUNTIF(F2523:F6099,{"Individual","Dealer","Trustmark Dealer"}))</f>
        <v>1056</v>
      </c>
      <c r="P2523">
        <f t="shared" si="317"/>
        <v>711</v>
      </c>
      <c r="Q2523">
        <f t="shared" si="318"/>
        <v>0.62026515151515149</v>
      </c>
      <c r="R2523" s="16">
        <f t="shared" si="319"/>
        <v>1282195.8995817089</v>
      </c>
    </row>
    <row r="2524" spans="1:18" x14ac:dyDescent="0.3">
      <c r="A2524" t="s">
        <v>394</v>
      </c>
      <c r="B2524">
        <v>2015</v>
      </c>
      <c r="C2524" s="1">
        <v>425000</v>
      </c>
      <c r="D2524">
        <v>12000</v>
      </c>
      <c r="E2524" t="s">
        <v>10</v>
      </c>
      <c r="F2524" t="s">
        <v>25</v>
      </c>
      <c r="G2524" t="s">
        <v>12</v>
      </c>
      <c r="H2524" t="s">
        <v>121</v>
      </c>
      <c r="I2524">
        <f t="shared" si="312"/>
        <v>1055</v>
      </c>
      <c r="J2524">
        <f t="shared" si="313"/>
        <v>11</v>
      </c>
      <c r="K2524" t="str">
        <f t="shared" si="314"/>
        <v>budget</v>
      </c>
      <c r="L2524" s="1">
        <f t="shared" si="315"/>
        <v>484497.87488151656</v>
      </c>
      <c r="M2524" cm="1">
        <f t="array" ref="M2524">SUM(COUNTIF(E2524:E6100,{"Petrol","Diesel","CNG","LPG","Electric"}))</f>
        <v>1055</v>
      </c>
      <c r="N2524">
        <f t="shared" si="316"/>
        <v>1055</v>
      </c>
      <c r="O2524" cm="1">
        <f t="array" ref="O2524">SUM(COUNTIF(F2524:F6100,{"Individual","Dealer","Trustmark Dealer"}))</f>
        <v>1055</v>
      </c>
      <c r="P2524">
        <f t="shared" si="317"/>
        <v>710</v>
      </c>
      <c r="Q2524">
        <f t="shared" si="318"/>
        <v>0.62085308056872035</v>
      </c>
      <c r="R2524" s="16">
        <f t="shared" si="319"/>
        <v>1283103.9832229805</v>
      </c>
    </row>
    <row r="2525" spans="1:18" x14ac:dyDescent="0.3">
      <c r="A2525" t="s">
        <v>125</v>
      </c>
      <c r="B2525">
        <v>2016</v>
      </c>
      <c r="C2525" s="1">
        <v>700000</v>
      </c>
      <c r="D2525">
        <v>35000</v>
      </c>
      <c r="E2525" t="s">
        <v>14</v>
      </c>
      <c r="F2525" t="s">
        <v>25</v>
      </c>
      <c r="G2525" t="s">
        <v>12</v>
      </c>
      <c r="H2525" t="s">
        <v>121</v>
      </c>
      <c r="I2525">
        <f t="shared" si="312"/>
        <v>1054</v>
      </c>
      <c r="J2525">
        <f t="shared" si="313"/>
        <v>10</v>
      </c>
      <c r="K2525" t="str">
        <f t="shared" si="314"/>
        <v>medium</v>
      </c>
      <c r="L2525" s="1">
        <f t="shared" si="315"/>
        <v>484554.32447817834</v>
      </c>
      <c r="M2525" cm="1">
        <f t="array" ref="M2525">SUM(COUNTIF(E2525:E6101,{"Petrol","Diesel","CNG","LPG","Electric"}))</f>
        <v>1054</v>
      </c>
      <c r="N2525">
        <f t="shared" si="316"/>
        <v>1054</v>
      </c>
      <c r="O2525" cm="1">
        <f t="array" ref="O2525">SUM(COUNTIF(F2525:F6101,{"Individual","Dealer","Trustmark Dealer"}))</f>
        <v>1054</v>
      </c>
      <c r="P2525">
        <f t="shared" si="317"/>
        <v>709</v>
      </c>
      <c r="Q2525">
        <f t="shared" si="318"/>
        <v>0.62049335863377608</v>
      </c>
      <c r="R2525" s="16">
        <f t="shared" si="319"/>
        <v>1282941.6057065218</v>
      </c>
    </row>
    <row r="2526" spans="1:18" x14ac:dyDescent="0.3">
      <c r="A2526" t="s">
        <v>418</v>
      </c>
      <c r="B2526">
        <v>2010</v>
      </c>
      <c r="C2526" s="1">
        <v>130000</v>
      </c>
      <c r="D2526">
        <v>50000</v>
      </c>
      <c r="E2526" t="s">
        <v>10</v>
      </c>
      <c r="F2526" t="s">
        <v>25</v>
      </c>
      <c r="G2526" t="s">
        <v>12</v>
      </c>
      <c r="H2526" t="s">
        <v>126</v>
      </c>
      <c r="I2526">
        <f t="shared" si="312"/>
        <v>1053</v>
      </c>
      <c r="J2526">
        <f t="shared" si="313"/>
        <v>16</v>
      </c>
      <c r="K2526" t="str">
        <f t="shared" si="314"/>
        <v>budget</v>
      </c>
      <c r="L2526" s="1">
        <f t="shared" si="315"/>
        <v>484349.72269705602</v>
      </c>
      <c r="M2526" cm="1">
        <f t="array" ref="M2526">SUM(COUNTIF(E2526:E6102,{"Petrol","Diesel","CNG","LPG","Electric"}))</f>
        <v>1053</v>
      </c>
      <c r="N2526">
        <f t="shared" si="316"/>
        <v>1053</v>
      </c>
      <c r="O2526" cm="1">
        <f t="array" ref="O2526">SUM(COUNTIF(F2526:F6102,{"Individual","Dealer","Trustmark Dealer"}))</f>
        <v>1053</v>
      </c>
      <c r="P2526">
        <f t="shared" si="317"/>
        <v>709</v>
      </c>
      <c r="Q2526">
        <f t="shared" si="318"/>
        <v>0.62013295346628683</v>
      </c>
      <c r="R2526" s="16">
        <f t="shared" si="319"/>
        <v>1282782.2050778887</v>
      </c>
    </row>
    <row r="2527" spans="1:18" x14ac:dyDescent="0.3">
      <c r="A2527" t="s">
        <v>471</v>
      </c>
      <c r="B2527">
        <v>2017</v>
      </c>
      <c r="C2527" s="1">
        <v>650000</v>
      </c>
      <c r="D2527">
        <v>67000</v>
      </c>
      <c r="E2527" t="s">
        <v>14</v>
      </c>
      <c r="F2527" t="s">
        <v>25</v>
      </c>
      <c r="G2527" t="s">
        <v>12</v>
      </c>
      <c r="H2527" t="s">
        <v>121</v>
      </c>
      <c r="I2527">
        <f t="shared" si="312"/>
        <v>1052</v>
      </c>
      <c r="J2527">
        <f t="shared" si="313"/>
        <v>9</v>
      </c>
      <c r="K2527" t="str">
        <f t="shared" si="314"/>
        <v>medium</v>
      </c>
      <c r="L2527" s="1">
        <f t="shared" si="315"/>
        <v>484686.55703422055</v>
      </c>
      <c r="M2527" cm="1">
        <f t="array" ref="M2527">SUM(COUNTIF(E2527:E6103,{"Petrol","Diesel","CNG","LPG","Electric"}))</f>
        <v>1052</v>
      </c>
      <c r="N2527">
        <f t="shared" si="316"/>
        <v>1052</v>
      </c>
      <c r="O2527" cm="1">
        <f t="array" ref="O2527">SUM(COUNTIF(F2527:F6103,{"Individual","Dealer","Trustmark Dealer"}))</f>
        <v>1052</v>
      </c>
      <c r="P2527">
        <f t="shared" si="317"/>
        <v>708</v>
      </c>
      <c r="Q2527">
        <f t="shared" si="318"/>
        <v>0.62072243346007605</v>
      </c>
      <c r="R2527" s="16">
        <f t="shared" si="319"/>
        <v>1283235.0159642841</v>
      </c>
    </row>
    <row r="2528" spans="1:18" x14ac:dyDescent="0.3">
      <c r="A2528" t="s">
        <v>1352</v>
      </c>
      <c r="B2528">
        <v>2013</v>
      </c>
      <c r="C2528" s="1">
        <v>400000</v>
      </c>
      <c r="D2528">
        <v>100000</v>
      </c>
      <c r="E2528" t="s">
        <v>10</v>
      </c>
      <c r="F2528" t="s">
        <v>25</v>
      </c>
      <c r="G2528" t="s">
        <v>12</v>
      </c>
      <c r="H2528" t="s">
        <v>126</v>
      </c>
      <c r="I2528">
        <f t="shared" si="312"/>
        <v>1051</v>
      </c>
      <c r="J2528">
        <f t="shared" si="313"/>
        <v>13</v>
      </c>
      <c r="K2528" t="str">
        <f t="shared" si="314"/>
        <v>budget</v>
      </c>
      <c r="L2528" s="1">
        <f t="shared" si="315"/>
        <v>484529.26546146529</v>
      </c>
      <c r="M2528" cm="1">
        <f t="array" ref="M2528">SUM(COUNTIF(E2528:E6104,{"Petrol","Diesel","CNG","LPG","Electric"}))</f>
        <v>1051</v>
      </c>
      <c r="N2528">
        <f t="shared" si="316"/>
        <v>1051</v>
      </c>
      <c r="O2528" cm="1">
        <f t="array" ref="O2528">SUM(COUNTIF(F2528:F6104,{"Individual","Dealer","Trustmark Dealer"}))</f>
        <v>1051</v>
      </c>
      <c r="P2528">
        <f t="shared" si="317"/>
        <v>708</v>
      </c>
      <c r="Q2528">
        <f t="shared" si="318"/>
        <v>0.62036156041864887</v>
      </c>
      <c r="R2528" s="16">
        <f t="shared" si="319"/>
        <v>1283165.9447879104</v>
      </c>
    </row>
    <row r="2529" spans="1:18" x14ac:dyDescent="0.3">
      <c r="A2529" t="s">
        <v>1221</v>
      </c>
      <c r="B2529">
        <v>2017</v>
      </c>
      <c r="C2529" s="1">
        <v>800000</v>
      </c>
      <c r="D2529">
        <v>60000</v>
      </c>
      <c r="E2529" t="s">
        <v>14</v>
      </c>
      <c r="F2529" t="s">
        <v>25</v>
      </c>
      <c r="G2529" t="s">
        <v>12</v>
      </c>
      <c r="H2529" t="s">
        <v>121</v>
      </c>
      <c r="I2529">
        <f t="shared" si="312"/>
        <v>1050</v>
      </c>
      <c r="J2529">
        <f t="shared" si="313"/>
        <v>9</v>
      </c>
      <c r="K2529" t="str">
        <f t="shared" si="314"/>
        <v>medium</v>
      </c>
      <c r="L2529" s="1">
        <f t="shared" si="315"/>
        <v>484609.76952380955</v>
      </c>
      <c r="M2529" cm="1">
        <f t="array" ref="M2529">SUM(COUNTIF(E2529:E6105,{"Petrol","Diesel","CNG","LPG","Electric"}))</f>
        <v>1050</v>
      </c>
      <c r="N2529">
        <f t="shared" si="316"/>
        <v>1050</v>
      </c>
      <c r="O2529" cm="1">
        <f t="array" ref="O2529">SUM(COUNTIF(F2529:F6105,{"Individual","Dealer","Trustmark Dealer"}))</f>
        <v>1050</v>
      </c>
      <c r="P2529">
        <f t="shared" si="317"/>
        <v>707</v>
      </c>
      <c r="Q2529">
        <f t="shared" si="318"/>
        <v>0.62095238095238092</v>
      </c>
      <c r="R2529" s="16">
        <f t="shared" si="319"/>
        <v>1283055.7967240396</v>
      </c>
    </row>
    <row r="2530" spans="1:18" x14ac:dyDescent="0.3">
      <c r="A2530" t="s">
        <v>210</v>
      </c>
      <c r="B2530">
        <v>2017</v>
      </c>
      <c r="C2530" s="1">
        <v>675000</v>
      </c>
      <c r="D2530">
        <v>70000</v>
      </c>
      <c r="E2530" t="s">
        <v>14</v>
      </c>
      <c r="F2530" t="s">
        <v>25</v>
      </c>
      <c r="G2530" t="s">
        <v>12</v>
      </c>
      <c r="H2530" t="s">
        <v>121</v>
      </c>
      <c r="I2530">
        <f t="shared" si="312"/>
        <v>1049</v>
      </c>
      <c r="J2530">
        <f t="shared" si="313"/>
        <v>9</v>
      </c>
      <c r="K2530" t="str">
        <f t="shared" si="314"/>
        <v>medium</v>
      </c>
      <c r="L2530" s="1">
        <f t="shared" si="315"/>
        <v>484309.11153479503</v>
      </c>
      <c r="M2530" cm="1">
        <f t="array" ref="M2530">SUM(COUNTIF(E2530:E6106,{"Petrol","Diesel","CNG","LPG","Electric"}))</f>
        <v>1049</v>
      </c>
      <c r="N2530">
        <f t="shared" si="316"/>
        <v>1049</v>
      </c>
      <c r="O2530" cm="1">
        <f t="array" ref="O2530">SUM(COUNTIF(F2530:F6106,{"Individual","Dealer","Trustmark Dealer"}))</f>
        <v>1049</v>
      </c>
      <c r="P2530">
        <f t="shared" si="317"/>
        <v>707</v>
      </c>
      <c r="Q2530">
        <f t="shared" si="318"/>
        <v>0.6205910390848427</v>
      </c>
      <c r="R2530" s="16">
        <f t="shared" si="319"/>
        <v>1282713.2498785353</v>
      </c>
    </row>
    <row r="2531" spans="1:18" x14ac:dyDescent="0.3">
      <c r="A2531" t="s">
        <v>450</v>
      </c>
      <c r="B2531">
        <v>2017</v>
      </c>
      <c r="C2531" s="1">
        <v>210000</v>
      </c>
      <c r="D2531">
        <v>50000</v>
      </c>
      <c r="E2531" t="s">
        <v>10</v>
      </c>
      <c r="F2531" t="s">
        <v>25</v>
      </c>
      <c r="G2531" t="s">
        <v>12</v>
      </c>
      <c r="H2531" t="s">
        <v>151</v>
      </c>
      <c r="I2531">
        <f t="shared" si="312"/>
        <v>1048</v>
      </c>
      <c r="J2531">
        <f t="shared" si="313"/>
        <v>9</v>
      </c>
      <c r="K2531" t="str">
        <f t="shared" si="314"/>
        <v>budget</v>
      </c>
      <c r="L2531" s="1">
        <f t="shared" si="315"/>
        <v>484127.15458015265</v>
      </c>
      <c r="M2531" cm="1">
        <f t="array" ref="M2531">SUM(COUNTIF(E2531:E6107,{"Petrol","Diesel","CNG","LPG","Electric"}))</f>
        <v>1048</v>
      </c>
      <c r="N2531">
        <f t="shared" si="316"/>
        <v>1048</v>
      </c>
      <c r="O2531" cm="1">
        <f t="array" ref="O2531">SUM(COUNTIF(F2531:F6107,{"Individual","Dealer","Trustmark Dealer"}))</f>
        <v>1048</v>
      </c>
      <c r="P2531">
        <f t="shared" si="317"/>
        <v>707</v>
      </c>
      <c r="Q2531">
        <f t="shared" si="318"/>
        <v>0.62022900763358779</v>
      </c>
      <c r="R2531" s="16">
        <f t="shared" si="319"/>
        <v>1282597.5550518432</v>
      </c>
    </row>
    <row r="2532" spans="1:18" x14ac:dyDescent="0.3">
      <c r="A2532" t="s">
        <v>436</v>
      </c>
      <c r="B2532">
        <v>2009</v>
      </c>
      <c r="C2532" s="1">
        <v>150000</v>
      </c>
      <c r="D2532">
        <v>120000</v>
      </c>
      <c r="E2532" t="s">
        <v>14</v>
      </c>
      <c r="F2532" t="s">
        <v>25</v>
      </c>
      <c r="G2532" t="s">
        <v>12</v>
      </c>
      <c r="H2532" t="s">
        <v>154</v>
      </c>
      <c r="I2532">
        <f t="shared" si="312"/>
        <v>1047</v>
      </c>
      <c r="J2532">
        <f t="shared" si="313"/>
        <v>17</v>
      </c>
      <c r="K2532" t="str">
        <f t="shared" si="314"/>
        <v>budget</v>
      </c>
      <c r="L2532" s="1">
        <f t="shared" si="315"/>
        <v>484388.97612225404</v>
      </c>
      <c r="M2532" cm="1">
        <f t="array" ref="M2532">SUM(COUNTIF(E2532:E6108,{"Petrol","Diesel","CNG","LPG","Electric"}))</f>
        <v>1047</v>
      </c>
      <c r="N2532">
        <f t="shared" si="316"/>
        <v>1047</v>
      </c>
      <c r="O2532" cm="1">
        <f t="array" ref="O2532">SUM(COUNTIF(F2532:F6108,{"Individual","Dealer","Trustmark Dealer"}))</f>
        <v>1047</v>
      </c>
      <c r="P2532">
        <f t="shared" si="317"/>
        <v>707</v>
      </c>
      <c r="Q2532">
        <f t="shared" si="318"/>
        <v>0.620821394460363</v>
      </c>
      <c r="R2532" s="16">
        <f t="shared" si="319"/>
        <v>1282885.2680023797</v>
      </c>
    </row>
    <row r="2533" spans="1:18" x14ac:dyDescent="0.3">
      <c r="A2533" t="s">
        <v>1353</v>
      </c>
      <c r="B2533">
        <v>2007</v>
      </c>
      <c r="C2533" s="1">
        <v>45000</v>
      </c>
      <c r="D2533">
        <v>100000</v>
      </c>
      <c r="E2533" t="s">
        <v>22</v>
      </c>
      <c r="F2533" t="s">
        <v>25</v>
      </c>
      <c r="G2533" t="s">
        <v>12</v>
      </c>
      <c r="H2533" t="s">
        <v>151</v>
      </c>
      <c r="I2533">
        <f t="shared" si="312"/>
        <v>1046</v>
      </c>
      <c r="J2533">
        <f t="shared" si="313"/>
        <v>19</v>
      </c>
      <c r="K2533" t="str">
        <f t="shared" si="314"/>
        <v>budget</v>
      </c>
      <c r="L2533" s="1">
        <f t="shared" si="315"/>
        <v>484708.65965583175</v>
      </c>
      <c r="M2533" cm="1">
        <f t="array" ref="M2533">SUM(COUNTIF(E2533:E6109,{"Petrol","Diesel","CNG","LPG","Electric"}))</f>
        <v>1046</v>
      </c>
      <c r="N2533">
        <f t="shared" si="316"/>
        <v>1046</v>
      </c>
      <c r="O2533" cm="1">
        <f t="array" ref="O2533">SUM(COUNTIF(F2533:F6109,{"Individual","Dealer","Trustmark Dealer"}))</f>
        <v>1046</v>
      </c>
      <c r="P2533">
        <f t="shared" si="317"/>
        <v>706</v>
      </c>
      <c r="Q2533">
        <f t="shared" si="318"/>
        <v>0.62141491395793502</v>
      </c>
      <c r="R2533" s="16">
        <f t="shared" si="319"/>
        <v>1283728.9307814399</v>
      </c>
    </row>
    <row r="2534" spans="1:18" x14ac:dyDescent="0.3">
      <c r="A2534" t="s">
        <v>534</v>
      </c>
      <c r="B2534">
        <v>2015</v>
      </c>
      <c r="C2534" s="1">
        <v>516000</v>
      </c>
      <c r="D2534">
        <v>90000</v>
      </c>
      <c r="E2534" t="s">
        <v>10</v>
      </c>
      <c r="F2534" t="s">
        <v>25</v>
      </c>
      <c r="G2534" t="s">
        <v>12</v>
      </c>
      <c r="H2534" t="s">
        <v>121</v>
      </c>
      <c r="I2534">
        <f t="shared" si="312"/>
        <v>1045</v>
      </c>
      <c r="J2534">
        <f t="shared" si="313"/>
        <v>11</v>
      </c>
      <c r="K2534" t="str">
        <f t="shared" si="314"/>
        <v>medium</v>
      </c>
      <c r="L2534" s="1">
        <f t="shared" si="315"/>
        <v>485129.43349282298</v>
      </c>
      <c r="M2534" cm="1">
        <f t="array" ref="M2534">SUM(COUNTIF(E2534:E6110,{"Petrol","Diesel","CNG","LPG","Electric"}))</f>
        <v>1045</v>
      </c>
      <c r="N2534">
        <f t="shared" si="316"/>
        <v>1045</v>
      </c>
      <c r="O2534" cm="1">
        <f t="array" ref="O2534">SUM(COUNTIF(F2534:F6110,{"Individual","Dealer","Trustmark Dealer"}))</f>
        <v>1045</v>
      </c>
      <c r="P2534">
        <f t="shared" si="317"/>
        <v>705</v>
      </c>
      <c r="Q2534">
        <f t="shared" si="318"/>
        <v>0.62200956937799046</v>
      </c>
      <c r="R2534" s="16">
        <f t="shared" si="319"/>
        <v>1302320.59328144</v>
      </c>
    </row>
    <row r="2535" spans="1:18" x14ac:dyDescent="0.3">
      <c r="A2535" t="s">
        <v>534</v>
      </c>
      <c r="B2535">
        <v>2014</v>
      </c>
      <c r="C2535" s="1">
        <v>450000</v>
      </c>
      <c r="D2535">
        <v>80000</v>
      </c>
      <c r="E2535" t="s">
        <v>10</v>
      </c>
      <c r="F2535" t="s">
        <v>25</v>
      </c>
      <c r="G2535" t="s">
        <v>12</v>
      </c>
      <c r="H2535" t="s">
        <v>121</v>
      </c>
      <c r="I2535">
        <f t="shared" si="312"/>
        <v>1044</v>
      </c>
      <c r="J2535">
        <f t="shared" si="313"/>
        <v>12</v>
      </c>
      <c r="K2535" t="str">
        <f t="shared" si="314"/>
        <v>budget</v>
      </c>
      <c r="L2535" s="1">
        <f t="shared" si="315"/>
        <v>485099.86398467433</v>
      </c>
      <c r="M2535" cm="1">
        <f t="array" ref="M2535">SUM(COUNTIF(E2535:E6111,{"Petrol","Diesel","CNG","LPG","Electric"}))</f>
        <v>1044</v>
      </c>
      <c r="N2535">
        <f t="shared" si="316"/>
        <v>1044</v>
      </c>
      <c r="O2535" cm="1">
        <f t="array" ref="O2535">SUM(COUNTIF(F2535:F6111,{"Individual","Dealer","Trustmark Dealer"}))</f>
        <v>1044</v>
      </c>
      <c r="P2535">
        <f t="shared" si="317"/>
        <v>704</v>
      </c>
      <c r="Q2535">
        <f t="shared" si="318"/>
        <v>0.62164750957854409</v>
      </c>
      <c r="R2535" s="16">
        <f t="shared" si="319"/>
        <v>1301966.6579670627</v>
      </c>
    </row>
    <row r="2536" spans="1:18" x14ac:dyDescent="0.3">
      <c r="A2536" t="s">
        <v>240</v>
      </c>
      <c r="B2536">
        <v>2012</v>
      </c>
      <c r="C2536" s="1">
        <v>134000</v>
      </c>
      <c r="D2536">
        <v>90000</v>
      </c>
      <c r="E2536" t="s">
        <v>10</v>
      </c>
      <c r="F2536" t="s">
        <v>25</v>
      </c>
      <c r="G2536" t="s">
        <v>12</v>
      </c>
      <c r="H2536" t="s">
        <v>126</v>
      </c>
      <c r="I2536">
        <f t="shared" si="312"/>
        <v>1043</v>
      </c>
      <c r="J2536">
        <f t="shared" si="313"/>
        <v>14</v>
      </c>
      <c r="K2536" t="str">
        <f t="shared" si="314"/>
        <v>budget</v>
      </c>
      <c r="L2536" s="1">
        <f t="shared" si="315"/>
        <v>485133.51677852351</v>
      </c>
      <c r="M2536" cm="1">
        <f t="array" ref="M2536">SUM(COUNTIF(E2536:E6112,{"Petrol","Diesel","CNG","LPG","Electric"}))</f>
        <v>1043</v>
      </c>
      <c r="N2536">
        <f t="shared" si="316"/>
        <v>1043</v>
      </c>
      <c r="O2536" cm="1">
        <f t="array" ref="O2536">SUM(COUNTIF(F2536:F6112,{"Individual","Dealer","Trustmark Dealer"}))</f>
        <v>1043</v>
      </c>
      <c r="P2536">
        <f t="shared" si="317"/>
        <v>703</v>
      </c>
      <c r="Q2536">
        <f t="shared" si="318"/>
        <v>0.62128475551294349</v>
      </c>
      <c r="R2536" s="16">
        <f t="shared" si="319"/>
        <v>1301750.1797671509</v>
      </c>
    </row>
    <row r="2537" spans="1:18" x14ac:dyDescent="0.3">
      <c r="A2537" t="s">
        <v>482</v>
      </c>
      <c r="B2537">
        <v>2014</v>
      </c>
      <c r="C2537" s="1">
        <v>509999</v>
      </c>
      <c r="D2537">
        <v>157000</v>
      </c>
      <c r="E2537" t="s">
        <v>14</v>
      </c>
      <c r="F2537" t="s">
        <v>25</v>
      </c>
      <c r="G2537" t="s">
        <v>12</v>
      </c>
      <c r="H2537" t="s">
        <v>126</v>
      </c>
      <c r="I2537">
        <f t="shared" si="312"/>
        <v>1042</v>
      </c>
      <c r="J2537">
        <f t="shared" si="313"/>
        <v>12</v>
      </c>
      <c r="K2537" t="str">
        <f t="shared" si="314"/>
        <v>medium</v>
      </c>
      <c r="L2537" s="1">
        <f t="shared" si="315"/>
        <v>485470.49712092133</v>
      </c>
      <c r="M2537" cm="1">
        <f t="array" ref="M2537">SUM(COUNTIF(E2537:E6113,{"Petrol","Diesel","CNG","LPG","Electric"}))</f>
        <v>1042</v>
      </c>
      <c r="N2537">
        <f t="shared" si="316"/>
        <v>1042</v>
      </c>
      <c r="O2537" cm="1">
        <f t="array" ref="O2537">SUM(COUNTIF(F2537:F6113,{"Individual","Dealer","Trustmark Dealer"}))</f>
        <v>1042</v>
      </c>
      <c r="P2537">
        <f t="shared" si="317"/>
        <v>702</v>
      </c>
      <c r="Q2537">
        <f t="shared" si="318"/>
        <v>0.62188099808061426</v>
      </c>
      <c r="R2537" s="16">
        <f t="shared" si="319"/>
        <v>1302199.4548237799</v>
      </c>
    </row>
    <row r="2538" spans="1:18" x14ac:dyDescent="0.3">
      <c r="A2538" t="s">
        <v>1257</v>
      </c>
      <c r="B2538">
        <v>2016</v>
      </c>
      <c r="C2538" s="1">
        <v>500000</v>
      </c>
      <c r="D2538">
        <v>20000</v>
      </c>
      <c r="E2538" t="s">
        <v>10</v>
      </c>
      <c r="F2538" t="s">
        <v>25</v>
      </c>
      <c r="G2538" t="s">
        <v>12</v>
      </c>
      <c r="H2538" t="s">
        <v>121</v>
      </c>
      <c r="I2538">
        <f t="shared" si="312"/>
        <v>1041</v>
      </c>
      <c r="J2538">
        <f t="shared" si="313"/>
        <v>10</v>
      </c>
      <c r="K2538" t="str">
        <f t="shared" si="314"/>
        <v>budget</v>
      </c>
      <c r="L2538" s="1">
        <f t="shared" si="315"/>
        <v>485446.93467819405</v>
      </c>
      <c r="M2538" cm="1">
        <f t="array" ref="M2538">SUM(COUNTIF(E2538:E6114,{"Petrol","Diesel","CNG","LPG","Electric"}))</f>
        <v>1041</v>
      </c>
      <c r="N2538">
        <f t="shared" si="316"/>
        <v>1041</v>
      </c>
      <c r="O2538" cm="1">
        <f t="array" ref="O2538">SUM(COUNTIF(F2538:F6114,{"Individual","Dealer","Trustmark Dealer"}))</f>
        <v>1041</v>
      </c>
      <c r="P2538">
        <f t="shared" si="317"/>
        <v>701</v>
      </c>
      <c r="Q2538">
        <f t="shared" si="318"/>
        <v>0.62247838616714701</v>
      </c>
      <c r="R2538" s="16">
        <f t="shared" si="319"/>
        <v>1302386.8691148513</v>
      </c>
    </row>
    <row r="2539" spans="1:18" x14ac:dyDescent="0.3">
      <c r="A2539" t="s">
        <v>872</v>
      </c>
      <c r="B2539">
        <v>2008</v>
      </c>
      <c r="C2539" s="1">
        <v>130000</v>
      </c>
      <c r="D2539">
        <v>80000</v>
      </c>
      <c r="E2539" t="s">
        <v>10</v>
      </c>
      <c r="F2539" t="s">
        <v>25</v>
      </c>
      <c r="G2539" t="s">
        <v>12</v>
      </c>
      <c r="H2539" t="s">
        <v>151</v>
      </c>
      <c r="I2539">
        <f t="shared" si="312"/>
        <v>1040</v>
      </c>
      <c r="J2539">
        <f t="shared" si="313"/>
        <v>18</v>
      </c>
      <c r="K2539" t="str">
        <f t="shared" si="314"/>
        <v>budget</v>
      </c>
      <c r="L2539" s="1">
        <f t="shared" si="315"/>
        <v>485432.94134615385</v>
      </c>
      <c r="M2539" cm="1">
        <f t="array" ref="M2539">SUM(COUNTIF(E2539:E6115,{"Petrol","Diesel","CNG","LPG","Electric"}))</f>
        <v>1040</v>
      </c>
      <c r="N2539">
        <f t="shared" si="316"/>
        <v>1040</v>
      </c>
      <c r="O2539" cm="1">
        <f t="array" ref="O2539">SUM(COUNTIF(F2539:F6115,{"Individual","Dealer","Trustmark Dealer"}))</f>
        <v>1040</v>
      </c>
      <c r="P2539">
        <f t="shared" si="317"/>
        <v>701</v>
      </c>
      <c r="Q2539">
        <f t="shared" si="318"/>
        <v>0.62211538461538463</v>
      </c>
      <c r="R2539" s="16">
        <f t="shared" si="319"/>
        <v>1302064.2594994153</v>
      </c>
    </row>
    <row r="2540" spans="1:18" x14ac:dyDescent="0.3">
      <c r="A2540" t="s">
        <v>168</v>
      </c>
      <c r="B2540">
        <v>2015</v>
      </c>
      <c r="C2540" s="1">
        <v>575000</v>
      </c>
      <c r="D2540">
        <v>60000</v>
      </c>
      <c r="E2540" t="s">
        <v>14</v>
      </c>
      <c r="F2540" t="s">
        <v>25</v>
      </c>
      <c r="G2540" t="s">
        <v>12</v>
      </c>
      <c r="H2540" t="s">
        <v>121</v>
      </c>
      <c r="I2540">
        <f t="shared" si="312"/>
        <v>1039</v>
      </c>
      <c r="J2540">
        <f t="shared" si="313"/>
        <v>11</v>
      </c>
      <c r="K2540" t="str">
        <f t="shared" si="314"/>
        <v>medium</v>
      </c>
      <c r="L2540" s="1">
        <f t="shared" si="315"/>
        <v>485775.03272377286</v>
      </c>
      <c r="M2540" cm="1">
        <f t="array" ref="M2540">SUM(COUNTIF(E2540:E6116,{"Petrol","Diesel","CNG","LPG","Electric"}))</f>
        <v>1039</v>
      </c>
      <c r="N2540">
        <f t="shared" si="316"/>
        <v>1039</v>
      </c>
      <c r="O2540" cm="1">
        <f t="array" ref="O2540">SUM(COUNTIF(F2540:F6116,{"Individual","Dealer","Trustmark Dealer"}))</f>
        <v>1039</v>
      </c>
      <c r="P2540">
        <f t="shared" si="317"/>
        <v>700</v>
      </c>
      <c r="Q2540">
        <f t="shared" si="318"/>
        <v>0.62271414821944182</v>
      </c>
      <c r="R2540" s="16">
        <f t="shared" si="319"/>
        <v>1302524.1811991679</v>
      </c>
    </row>
    <row r="2541" spans="1:18" x14ac:dyDescent="0.3">
      <c r="A2541" t="s">
        <v>1127</v>
      </c>
      <c r="B2541">
        <v>2015</v>
      </c>
      <c r="C2541" s="1">
        <v>550000</v>
      </c>
      <c r="D2541">
        <v>49000</v>
      </c>
      <c r="E2541" t="s">
        <v>10</v>
      </c>
      <c r="F2541" t="s">
        <v>25</v>
      </c>
      <c r="G2541" t="s">
        <v>12</v>
      </c>
      <c r="H2541" t="s">
        <v>121</v>
      </c>
      <c r="I2541">
        <f t="shared" si="312"/>
        <v>1038</v>
      </c>
      <c r="J2541">
        <f t="shared" si="313"/>
        <v>11</v>
      </c>
      <c r="K2541" t="str">
        <f t="shared" si="314"/>
        <v>medium</v>
      </c>
      <c r="L2541" s="1">
        <f t="shared" si="315"/>
        <v>485689.07418111752</v>
      </c>
      <c r="M2541" cm="1">
        <f t="array" ref="M2541">SUM(COUNTIF(E2541:E6117,{"Petrol","Diesel","CNG","LPG","Electric"}))</f>
        <v>1038</v>
      </c>
      <c r="N2541">
        <f t="shared" si="316"/>
        <v>1038</v>
      </c>
      <c r="O2541" cm="1">
        <f t="array" ref="O2541">SUM(COUNTIF(F2541:F6117,{"Individual","Dealer","Trustmark Dealer"}))</f>
        <v>1038</v>
      </c>
      <c r="P2541">
        <f t="shared" si="317"/>
        <v>699</v>
      </c>
      <c r="Q2541">
        <f t="shared" si="318"/>
        <v>0.62235067437379576</v>
      </c>
      <c r="R2541" s="16">
        <f t="shared" si="319"/>
        <v>1302593.0153591977</v>
      </c>
    </row>
    <row r="2542" spans="1:18" x14ac:dyDescent="0.3">
      <c r="A2542" t="s">
        <v>1354</v>
      </c>
      <c r="B2542">
        <v>2009</v>
      </c>
      <c r="C2542" s="1">
        <v>145000</v>
      </c>
      <c r="D2542">
        <v>89255</v>
      </c>
      <c r="E2542" t="s">
        <v>14</v>
      </c>
      <c r="F2542" t="s">
        <v>25</v>
      </c>
      <c r="G2542" t="s">
        <v>12</v>
      </c>
      <c r="H2542" t="s">
        <v>121</v>
      </c>
      <c r="I2542">
        <f t="shared" si="312"/>
        <v>1037</v>
      </c>
      <c r="J2542">
        <f t="shared" si="313"/>
        <v>17</v>
      </c>
      <c r="K2542" t="str">
        <f t="shared" si="314"/>
        <v>budget</v>
      </c>
      <c r="L2542" s="1">
        <f t="shared" si="315"/>
        <v>485627.05785920925</v>
      </c>
      <c r="M2542" cm="1">
        <f t="array" ref="M2542">SUM(COUNTIF(E2542:E6118,{"Petrol","Diesel","CNG","LPG","Electric"}))</f>
        <v>1037</v>
      </c>
      <c r="N2542">
        <f t="shared" si="316"/>
        <v>1037</v>
      </c>
      <c r="O2542" cm="1">
        <f t="array" ref="O2542">SUM(COUNTIF(F2542:F6118,{"Individual","Dealer","Trustmark Dealer"}))</f>
        <v>1037</v>
      </c>
      <c r="P2542">
        <f t="shared" si="317"/>
        <v>698</v>
      </c>
      <c r="Q2542">
        <f t="shared" si="318"/>
        <v>0.62198649951783991</v>
      </c>
      <c r="R2542" s="16">
        <f t="shared" si="319"/>
        <v>1302163.1702721128</v>
      </c>
    </row>
    <row r="2543" spans="1:18" x14ac:dyDescent="0.3">
      <c r="A2543" t="s">
        <v>354</v>
      </c>
      <c r="B2543">
        <v>2020</v>
      </c>
      <c r="C2543" s="1">
        <v>347000</v>
      </c>
      <c r="D2543">
        <v>5000</v>
      </c>
      <c r="E2543" t="s">
        <v>10</v>
      </c>
      <c r="F2543" t="s">
        <v>25</v>
      </c>
      <c r="G2543" t="s">
        <v>12</v>
      </c>
      <c r="H2543" t="s">
        <v>121</v>
      </c>
      <c r="I2543">
        <f t="shared" si="312"/>
        <v>1036</v>
      </c>
      <c r="J2543">
        <f t="shared" si="313"/>
        <v>6</v>
      </c>
      <c r="K2543" t="str">
        <f t="shared" si="314"/>
        <v>budget</v>
      </c>
      <c r="L2543" s="1">
        <f t="shared" si="315"/>
        <v>485955.84845559846</v>
      </c>
      <c r="M2543" cm="1">
        <f t="array" ref="M2543">SUM(COUNTIF(E2543:E6119,{"Petrol","Diesel","CNG","LPG","Electric"}))</f>
        <v>1036</v>
      </c>
      <c r="N2543">
        <f t="shared" si="316"/>
        <v>1036</v>
      </c>
      <c r="O2543" cm="1">
        <f t="array" ref="O2543">SUM(COUNTIF(F2543:F6119,{"Individual","Dealer","Trustmark Dealer"}))</f>
        <v>1036</v>
      </c>
      <c r="P2543">
        <f t="shared" si="317"/>
        <v>697</v>
      </c>
      <c r="Q2543">
        <f t="shared" si="318"/>
        <v>0.6216216216216216</v>
      </c>
      <c r="R2543" s="16">
        <f t="shared" si="319"/>
        <v>1303022.6986753778</v>
      </c>
    </row>
    <row r="2544" spans="1:18" x14ac:dyDescent="0.3">
      <c r="A2544" t="s">
        <v>543</v>
      </c>
      <c r="B2544">
        <v>2013</v>
      </c>
      <c r="C2544" s="1">
        <v>275000</v>
      </c>
      <c r="D2544">
        <v>110000</v>
      </c>
      <c r="E2544" t="s">
        <v>14</v>
      </c>
      <c r="F2544" t="s">
        <v>25</v>
      </c>
      <c r="G2544" t="s">
        <v>12</v>
      </c>
      <c r="H2544" t="s">
        <v>121</v>
      </c>
      <c r="I2544">
        <f t="shared" si="312"/>
        <v>1035</v>
      </c>
      <c r="J2544">
        <f t="shared" si="313"/>
        <v>13</v>
      </c>
      <c r="K2544" t="str">
        <f t="shared" si="314"/>
        <v>budget</v>
      </c>
      <c r="L2544" s="1">
        <f t="shared" si="315"/>
        <v>486090.10531400965</v>
      </c>
      <c r="M2544" cm="1">
        <f t="array" ref="M2544">SUM(COUNTIF(E2544:E6120,{"Petrol","Diesel","CNG","LPG","Electric"}))</f>
        <v>1035</v>
      </c>
      <c r="N2544">
        <f t="shared" si="316"/>
        <v>1035</v>
      </c>
      <c r="O2544" cm="1">
        <f t="array" ref="O2544">SUM(COUNTIF(F2544:F6120,{"Individual","Dealer","Trustmark Dealer"}))</f>
        <v>1035</v>
      </c>
      <c r="P2544">
        <f t="shared" si="317"/>
        <v>697</v>
      </c>
      <c r="Q2544">
        <f t="shared" si="318"/>
        <v>0.62125603864734302</v>
      </c>
      <c r="R2544" s="16">
        <f t="shared" si="319"/>
        <v>1303022.93935388</v>
      </c>
    </row>
    <row r="2545" spans="1:18" x14ac:dyDescent="0.3">
      <c r="A2545" t="s">
        <v>179</v>
      </c>
      <c r="B2545">
        <v>2010</v>
      </c>
      <c r="C2545" s="1">
        <v>630000</v>
      </c>
      <c r="D2545">
        <v>200000</v>
      </c>
      <c r="E2545" t="s">
        <v>14</v>
      </c>
      <c r="F2545" t="s">
        <v>25</v>
      </c>
      <c r="G2545" t="s">
        <v>12</v>
      </c>
      <c r="H2545" t="s">
        <v>154</v>
      </c>
      <c r="I2545">
        <f t="shared" si="312"/>
        <v>1034</v>
      </c>
      <c r="J2545">
        <f t="shared" si="313"/>
        <v>16</v>
      </c>
      <c r="K2545" t="str">
        <f t="shared" si="314"/>
        <v>medium</v>
      </c>
      <c r="L2545" s="1">
        <f t="shared" si="315"/>
        <v>486294.25435203093</v>
      </c>
      <c r="M2545" cm="1">
        <f t="array" ref="M2545">SUM(COUNTIF(E2545:E6121,{"Petrol","Diesel","CNG","LPG","Electric"}))</f>
        <v>1034</v>
      </c>
      <c r="N2545">
        <f t="shared" si="316"/>
        <v>1034</v>
      </c>
      <c r="O2545" cm="1">
        <f t="array" ref="O2545">SUM(COUNTIF(F2545:F6121,{"Individual","Dealer","Trustmark Dealer"}))</f>
        <v>1034</v>
      </c>
      <c r="P2545">
        <f t="shared" si="317"/>
        <v>696</v>
      </c>
      <c r="Q2545">
        <f t="shared" si="318"/>
        <v>0.620889748549323</v>
      </c>
      <c r="R2545" s="16">
        <f t="shared" si="319"/>
        <v>1303646.2229262176</v>
      </c>
    </row>
    <row r="2546" spans="1:18" x14ac:dyDescent="0.3">
      <c r="A2546" t="s">
        <v>224</v>
      </c>
      <c r="B2546">
        <v>2012</v>
      </c>
      <c r="C2546" s="1">
        <v>160000</v>
      </c>
      <c r="D2546">
        <v>90000</v>
      </c>
      <c r="E2546" t="s">
        <v>14</v>
      </c>
      <c r="F2546" t="s">
        <v>25</v>
      </c>
      <c r="G2546" t="s">
        <v>12</v>
      </c>
      <c r="H2546" t="s">
        <v>126</v>
      </c>
      <c r="I2546">
        <f t="shared" si="312"/>
        <v>1033</v>
      </c>
      <c r="J2546">
        <f t="shared" si="313"/>
        <v>14</v>
      </c>
      <c r="K2546" t="str">
        <f t="shared" si="314"/>
        <v>budget</v>
      </c>
      <c r="L2546" s="1">
        <f t="shared" si="315"/>
        <v>486155.13939980639</v>
      </c>
      <c r="M2546" cm="1">
        <f t="array" ref="M2546">SUM(COUNTIF(E2546:E6122,{"Petrol","Diesel","CNG","LPG","Electric"}))</f>
        <v>1033</v>
      </c>
      <c r="N2546">
        <f t="shared" si="316"/>
        <v>1033</v>
      </c>
      <c r="O2546" cm="1">
        <f t="array" ref="O2546">SUM(COUNTIF(F2546:F6122,{"Individual","Dealer","Trustmark Dealer"}))</f>
        <v>1033</v>
      </c>
      <c r="P2546">
        <f t="shared" si="317"/>
        <v>695</v>
      </c>
      <c r="Q2546">
        <f t="shared" si="318"/>
        <v>0.62149080348499519</v>
      </c>
      <c r="R2546" s="16">
        <f t="shared" si="319"/>
        <v>1303616.8248881213</v>
      </c>
    </row>
    <row r="2547" spans="1:18" x14ac:dyDescent="0.3">
      <c r="A2547" t="s">
        <v>623</v>
      </c>
      <c r="B2547">
        <v>2010</v>
      </c>
      <c r="C2547" s="1">
        <v>150000</v>
      </c>
      <c r="D2547">
        <v>63000</v>
      </c>
      <c r="E2547" t="s">
        <v>14</v>
      </c>
      <c r="F2547" t="s">
        <v>25</v>
      </c>
      <c r="G2547" t="s">
        <v>12</v>
      </c>
      <c r="H2547" t="s">
        <v>154</v>
      </c>
      <c r="I2547">
        <f t="shared" si="312"/>
        <v>1032</v>
      </c>
      <c r="J2547">
        <f t="shared" si="313"/>
        <v>16</v>
      </c>
      <c r="K2547" t="str">
        <f t="shared" si="314"/>
        <v>budget</v>
      </c>
      <c r="L2547" s="1">
        <f t="shared" si="315"/>
        <v>486471.18120155041</v>
      </c>
      <c r="M2547" cm="1">
        <f t="array" ref="M2547">SUM(COUNTIF(E2547:E6123,{"Petrol","Diesel","CNG","LPG","Electric"}))</f>
        <v>1032</v>
      </c>
      <c r="N2547">
        <f t="shared" si="316"/>
        <v>1032</v>
      </c>
      <c r="O2547" cm="1">
        <f t="array" ref="O2547">SUM(COUNTIF(F2547:F6123,{"Individual","Dealer","Trustmark Dealer"}))</f>
        <v>1032</v>
      </c>
      <c r="P2547">
        <f t="shared" si="317"/>
        <v>694</v>
      </c>
      <c r="Q2547">
        <f t="shared" si="318"/>
        <v>0.62209302325581395</v>
      </c>
      <c r="R2547" s="16">
        <f t="shared" si="319"/>
        <v>1304456.0797223425</v>
      </c>
    </row>
    <row r="2548" spans="1:18" x14ac:dyDescent="0.3">
      <c r="A2548" t="s">
        <v>1355</v>
      </c>
      <c r="B2548">
        <v>2015</v>
      </c>
      <c r="C2548" s="1">
        <v>550000</v>
      </c>
      <c r="D2548">
        <v>23000</v>
      </c>
      <c r="E2548" t="s">
        <v>10</v>
      </c>
      <c r="F2548" t="s">
        <v>25</v>
      </c>
      <c r="G2548" t="s">
        <v>12</v>
      </c>
      <c r="H2548" t="s">
        <v>121</v>
      </c>
      <c r="I2548">
        <f t="shared" si="312"/>
        <v>1031</v>
      </c>
      <c r="J2548">
        <f t="shared" si="313"/>
        <v>11</v>
      </c>
      <c r="K2548" t="str">
        <f t="shared" si="314"/>
        <v>medium</v>
      </c>
      <c r="L2548" s="1">
        <f t="shared" si="315"/>
        <v>486797.53540252184</v>
      </c>
      <c r="M2548" cm="1">
        <f t="array" ref="M2548">SUM(COUNTIF(E2548:E6124,{"Petrol","Diesel","CNG","LPG","Electric"}))</f>
        <v>1031</v>
      </c>
      <c r="N2548">
        <f t="shared" si="316"/>
        <v>1031</v>
      </c>
      <c r="O2548" cm="1">
        <f t="array" ref="O2548">SUM(COUNTIF(F2548:F6124,{"Individual","Dealer","Trustmark Dealer"}))</f>
        <v>1031</v>
      </c>
      <c r="P2548">
        <f t="shared" si="317"/>
        <v>693</v>
      </c>
      <c r="Q2548">
        <f t="shared" si="318"/>
        <v>0.62269641125121244</v>
      </c>
      <c r="R2548" s="16">
        <f t="shared" si="319"/>
        <v>1305316.96142632</v>
      </c>
    </row>
    <row r="2549" spans="1:18" x14ac:dyDescent="0.3">
      <c r="A2549" t="s">
        <v>837</v>
      </c>
      <c r="B2549">
        <v>2013</v>
      </c>
      <c r="C2549" s="1">
        <v>349000</v>
      </c>
      <c r="D2549">
        <v>100000</v>
      </c>
      <c r="E2549" t="s">
        <v>14</v>
      </c>
      <c r="F2549" t="s">
        <v>25</v>
      </c>
      <c r="G2549" t="s">
        <v>12</v>
      </c>
      <c r="H2549" t="s">
        <v>121</v>
      </c>
      <c r="I2549">
        <f t="shared" si="312"/>
        <v>1030</v>
      </c>
      <c r="J2549">
        <f t="shared" si="313"/>
        <v>13</v>
      </c>
      <c r="K2549" t="str">
        <f t="shared" si="314"/>
        <v>budget</v>
      </c>
      <c r="L2549" s="1">
        <f t="shared" si="315"/>
        <v>486736.17378640774</v>
      </c>
      <c r="M2549" cm="1">
        <f t="array" ref="M2549">SUM(COUNTIF(E2549:E6125,{"Petrol","Diesel","CNG","LPG","Electric"}))</f>
        <v>1030</v>
      </c>
      <c r="N2549">
        <f t="shared" si="316"/>
        <v>1030</v>
      </c>
      <c r="O2549" cm="1">
        <f t="array" ref="O2549">SUM(COUNTIF(F2549:F6125,{"Individual","Dealer","Trustmark Dealer"}))</f>
        <v>1030</v>
      </c>
      <c r="P2549">
        <f t="shared" si="317"/>
        <v>692</v>
      </c>
      <c r="Q2549">
        <f t="shared" si="318"/>
        <v>0.62233009708737863</v>
      </c>
      <c r="R2549" s="16">
        <f t="shared" si="319"/>
        <v>1304884.3673102739</v>
      </c>
    </row>
    <row r="2550" spans="1:18" x14ac:dyDescent="0.3">
      <c r="A2550" t="s">
        <v>1092</v>
      </c>
      <c r="B2550">
        <v>2004</v>
      </c>
      <c r="C2550" s="1">
        <v>229999</v>
      </c>
      <c r="D2550">
        <v>168000</v>
      </c>
      <c r="E2550" t="s">
        <v>14</v>
      </c>
      <c r="F2550" t="s">
        <v>25</v>
      </c>
      <c r="G2550" t="s">
        <v>12</v>
      </c>
      <c r="H2550" t="s">
        <v>151</v>
      </c>
      <c r="I2550">
        <f t="shared" si="312"/>
        <v>1029</v>
      </c>
      <c r="J2550">
        <f t="shared" si="313"/>
        <v>22</v>
      </c>
      <c r="K2550" t="str">
        <f t="shared" si="314"/>
        <v>budget</v>
      </c>
      <c r="L2550" s="1">
        <f t="shared" si="315"/>
        <v>486870.02818270167</v>
      </c>
      <c r="M2550" cm="1">
        <f t="array" ref="M2550">SUM(COUNTIF(E2550:E6126,{"Petrol","Diesel","CNG","LPG","Electric"}))</f>
        <v>1029</v>
      </c>
      <c r="N2550">
        <f t="shared" si="316"/>
        <v>1029</v>
      </c>
      <c r="O2550" cm="1">
        <f t="array" ref="O2550">SUM(COUNTIF(F2550:F6126,{"Individual","Dealer","Trustmark Dealer"}))</f>
        <v>1029</v>
      </c>
      <c r="P2550">
        <f t="shared" si="317"/>
        <v>691</v>
      </c>
      <c r="Q2550">
        <f t="shared" si="318"/>
        <v>0.62196307094266279</v>
      </c>
      <c r="R2550" s="16">
        <f t="shared" si="319"/>
        <v>1305379.2411541552</v>
      </c>
    </row>
    <row r="2551" spans="1:18" x14ac:dyDescent="0.3">
      <c r="A2551" t="s">
        <v>233</v>
      </c>
      <c r="B2551">
        <v>2008</v>
      </c>
      <c r="C2551" s="1">
        <v>110000</v>
      </c>
      <c r="D2551">
        <v>90000</v>
      </c>
      <c r="E2551" t="s">
        <v>14</v>
      </c>
      <c r="F2551" t="s">
        <v>25</v>
      </c>
      <c r="G2551" t="s">
        <v>12</v>
      </c>
      <c r="H2551" t="s">
        <v>154</v>
      </c>
      <c r="I2551">
        <f t="shared" si="312"/>
        <v>1028</v>
      </c>
      <c r="J2551">
        <f t="shared" si="313"/>
        <v>18</v>
      </c>
      <c r="K2551" t="str">
        <f t="shared" si="314"/>
        <v>budget</v>
      </c>
      <c r="L2551" s="1">
        <f t="shared" si="315"/>
        <v>487119.90272373543</v>
      </c>
      <c r="M2551" cm="1">
        <f t="array" ref="M2551">SUM(COUNTIF(E2551:E6127,{"Petrol","Diesel","CNG","LPG","Electric"}))</f>
        <v>1028</v>
      </c>
      <c r="N2551">
        <f t="shared" si="316"/>
        <v>1028</v>
      </c>
      <c r="O2551" cm="1">
        <f t="array" ref="O2551">SUM(COUNTIF(F2551:F6127,{"Individual","Dealer","Trustmark Dealer"}))</f>
        <v>1028</v>
      </c>
      <c r="P2551">
        <f t="shared" si="317"/>
        <v>690</v>
      </c>
      <c r="Q2551">
        <f t="shared" si="318"/>
        <v>0.62256809338521402</v>
      </c>
      <c r="R2551" s="16">
        <f t="shared" si="319"/>
        <v>1306097.1461275672</v>
      </c>
    </row>
    <row r="2552" spans="1:18" x14ac:dyDescent="0.3">
      <c r="A2552" t="s">
        <v>122</v>
      </c>
      <c r="B2552">
        <v>2008</v>
      </c>
      <c r="C2552" s="1">
        <v>110000</v>
      </c>
      <c r="D2552">
        <v>70000</v>
      </c>
      <c r="E2552" t="s">
        <v>10</v>
      </c>
      <c r="F2552" t="s">
        <v>25</v>
      </c>
      <c r="G2552" t="s">
        <v>12</v>
      </c>
      <c r="H2552" t="s">
        <v>154</v>
      </c>
      <c r="I2552">
        <f t="shared" si="312"/>
        <v>1027</v>
      </c>
      <c r="J2552">
        <f t="shared" si="313"/>
        <v>18</v>
      </c>
      <c r="K2552" t="str">
        <f t="shared" si="314"/>
        <v>budget</v>
      </c>
      <c r="L2552" s="1">
        <f t="shared" si="315"/>
        <v>487487.10808179161</v>
      </c>
      <c r="M2552" cm="1">
        <f t="array" ref="M2552">SUM(COUNTIF(E2552:E6128,{"Petrol","Diesel","CNG","LPG","Electric"}))</f>
        <v>1027</v>
      </c>
      <c r="N2552">
        <f t="shared" si="316"/>
        <v>1027</v>
      </c>
      <c r="O2552" cm="1">
        <f t="array" ref="O2552">SUM(COUNTIF(F2552:F6128,{"Individual","Dealer","Trustmark Dealer"}))</f>
        <v>1027</v>
      </c>
      <c r="P2552">
        <f t="shared" si="317"/>
        <v>689</v>
      </c>
      <c r="Q2552">
        <f t="shared" si="318"/>
        <v>0.62317429406037006</v>
      </c>
      <c r="R2552" s="16">
        <f t="shared" si="319"/>
        <v>1307041.1866874723</v>
      </c>
    </row>
    <row r="2553" spans="1:18" x14ac:dyDescent="0.3">
      <c r="A2553" t="s">
        <v>1356</v>
      </c>
      <c r="B2553">
        <v>2018</v>
      </c>
      <c r="C2553" s="1">
        <v>245000</v>
      </c>
      <c r="D2553">
        <v>5550</v>
      </c>
      <c r="E2553" t="s">
        <v>10</v>
      </c>
      <c r="F2553" t="s">
        <v>25</v>
      </c>
      <c r="G2553" t="s">
        <v>12</v>
      </c>
      <c r="H2553" t="s">
        <v>126</v>
      </c>
      <c r="I2553">
        <f t="shared" si="312"/>
        <v>1026</v>
      </c>
      <c r="J2553">
        <f t="shared" si="313"/>
        <v>8</v>
      </c>
      <c r="K2553" t="str">
        <f t="shared" si="314"/>
        <v>budget</v>
      </c>
      <c r="L2553" s="1">
        <f t="shared" si="315"/>
        <v>487855.02923976607</v>
      </c>
      <c r="M2553" cm="1">
        <f t="array" ref="M2553">SUM(COUNTIF(E2553:E6129,{"Petrol","Diesel","CNG","LPG","Electric"}))</f>
        <v>1026</v>
      </c>
      <c r="N2553">
        <f t="shared" si="316"/>
        <v>1026</v>
      </c>
      <c r="O2553" cm="1">
        <f t="array" ref="O2553">SUM(COUNTIF(F2553:F6129,{"Individual","Dealer","Trustmark Dealer"}))</f>
        <v>1026</v>
      </c>
      <c r="P2553">
        <f t="shared" si="317"/>
        <v>688</v>
      </c>
      <c r="Q2553">
        <f t="shared" si="318"/>
        <v>0.62378167641325533</v>
      </c>
      <c r="R2553" s="16">
        <f t="shared" si="319"/>
        <v>1307546.914818794</v>
      </c>
    </row>
    <row r="2554" spans="1:18" x14ac:dyDescent="0.3">
      <c r="A2554" t="s">
        <v>275</v>
      </c>
      <c r="B2554">
        <v>2014</v>
      </c>
      <c r="C2554" s="1">
        <v>180000</v>
      </c>
      <c r="D2554">
        <v>100000</v>
      </c>
      <c r="E2554" t="s">
        <v>10</v>
      </c>
      <c r="F2554" t="s">
        <v>25</v>
      </c>
      <c r="G2554" t="s">
        <v>12</v>
      </c>
      <c r="H2554" t="s">
        <v>126</v>
      </c>
      <c r="I2554">
        <f t="shared" si="312"/>
        <v>1025</v>
      </c>
      <c r="J2554">
        <f t="shared" si="313"/>
        <v>12</v>
      </c>
      <c r="K2554" t="str">
        <f t="shared" si="314"/>
        <v>budget</v>
      </c>
      <c r="L2554" s="1">
        <f t="shared" si="315"/>
        <v>488091.96097560978</v>
      </c>
      <c r="M2554" cm="1">
        <f t="array" ref="M2554">SUM(COUNTIF(E2554:E6130,{"Petrol","Diesel","CNG","LPG","Electric"}))</f>
        <v>1025</v>
      </c>
      <c r="N2554">
        <f t="shared" si="316"/>
        <v>1025</v>
      </c>
      <c r="O2554" cm="1">
        <f t="array" ref="O2554">SUM(COUNTIF(F2554:F6130,{"Individual","Dealer","Trustmark Dealer"}))</f>
        <v>1025</v>
      </c>
      <c r="P2554">
        <f t="shared" si="317"/>
        <v>688</v>
      </c>
      <c r="Q2554">
        <f t="shared" si="318"/>
        <v>0.62439024390243902</v>
      </c>
      <c r="R2554" s="16">
        <f t="shared" si="319"/>
        <v>1307765.729580228</v>
      </c>
    </row>
    <row r="2555" spans="1:18" x14ac:dyDescent="0.3">
      <c r="A2555" t="s">
        <v>159</v>
      </c>
      <c r="B2555">
        <v>2014</v>
      </c>
      <c r="C2555" s="1">
        <v>290000</v>
      </c>
      <c r="D2555">
        <v>80000</v>
      </c>
      <c r="E2555" t="s">
        <v>10</v>
      </c>
      <c r="F2555" t="s">
        <v>25</v>
      </c>
      <c r="G2555" t="s">
        <v>12</v>
      </c>
      <c r="H2555" t="s">
        <v>126</v>
      </c>
      <c r="I2555">
        <f t="shared" si="312"/>
        <v>1024</v>
      </c>
      <c r="J2555">
        <f t="shared" si="313"/>
        <v>12</v>
      </c>
      <c r="K2555" t="str">
        <f t="shared" si="314"/>
        <v>budget</v>
      </c>
      <c r="L2555" s="1">
        <f t="shared" si="315"/>
        <v>488392.83203125</v>
      </c>
      <c r="M2555" cm="1">
        <f t="array" ref="M2555">SUM(COUNTIF(E2555:E6131,{"Petrol","Diesel","CNG","LPG","Electric"}))</f>
        <v>1024</v>
      </c>
      <c r="N2555">
        <f t="shared" si="316"/>
        <v>1024</v>
      </c>
      <c r="O2555" cm="1">
        <f t="array" ref="O2555">SUM(COUNTIF(F2555:F6131,{"Individual","Dealer","Trustmark Dealer"}))</f>
        <v>1024</v>
      </c>
      <c r="P2555">
        <f t="shared" si="317"/>
        <v>687</v>
      </c>
      <c r="Q2555">
        <f t="shared" si="318"/>
        <v>0.625</v>
      </c>
      <c r="R2555" s="16">
        <f t="shared" si="319"/>
        <v>1308124.9684393508</v>
      </c>
    </row>
    <row r="2556" spans="1:18" x14ac:dyDescent="0.3">
      <c r="A2556" t="s">
        <v>594</v>
      </c>
      <c r="B2556">
        <v>2010</v>
      </c>
      <c r="C2556" s="1">
        <v>250000</v>
      </c>
      <c r="D2556">
        <v>40000</v>
      </c>
      <c r="E2556" t="s">
        <v>10</v>
      </c>
      <c r="F2556" t="s">
        <v>25</v>
      </c>
      <c r="G2556" t="s">
        <v>12</v>
      </c>
      <c r="H2556" t="s">
        <v>121</v>
      </c>
      <c r="I2556">
        <f t="shared" si="312"/>
        <v>1023</v>
      </c>
      <c r="J2556">
        <f t="shared" si="313"/>
        <v>16</v>
      </c>
      <c r="K2556" t="str">
        <f t="shared" si="314"/>
        <v>budget</v>
      </c>
      <c r="L2556" s="1">
        <f t="shared" si="315"/>
        <v>488586.76441837731</v>
      </c>
      <c r="M2556" cm="1">
        <f t="array" ref="M2556">SUM(COUNTIF(E2556:E6132,{"Petrol","Diesel","CNG","LPG","Electric"}))</f>
        <v>1023</v>
      </c>
      <c r="N2556">
        <f t="shared" si="316"/>
        <v>1023</v>
      </c>
      <c r="O2556" cm="1">
        <f t="array" ref="O2556">SUM(COUNTIF(F2556:F6132,{"Individual","Dealer","Trustmark Dealer"}))</f>
        <v>1023</v>
      </c>
      <c r="P2556">
        <f t="shared" si="317"/>
        <v>686</v>
      </c>
      <c r="Q2556">
        <f t="shared" si="318"/>
        <v>0.62561094819159335</v>
      </c>
      <c r="R2556" s="16">
        <f t="shared" si="319"/>
        <v>1308249.1932720612</v>
      </c>
    </row>
    <row r="2557" spans="1:18" x14ac:dyDescent="0.3">
      <c r="A2557" t="s">
        <v>1145</v>
      </c>
      <c r="B2557">
        <v>2010</v>
      </c>
      <c r="C2557" s="1">
        <v>150000</v>
      </c>
      <c r="D2557">
        <v>100000</v>
      </c>
      <c r="E2557" t="s">
        <v>14</v>
      </c>
      <c r="F2557" t="s">
        <v>25</v>
      </c>
      <c r="G2557" t="s">
        <v>12</v>
      </c>
      <c r="H2557" t="s">
        <v>121</v>
      </c>
      <c r="I2557">
        <f t="shared" si="312"/>
        <v>1022</v>
      </c>
      <c r="J2557">
        <f t="shared" si="313"/>
        <v>16</v>
      </c>
      <c r="K2557" t="str">
        <f t="shared" si="314"/>
        <v>budget</v>
      </c>
      <c r="L2557" s="1">
        <f t="shared" si="315"/>
        <v>488820.21526418789</v>
      </c>
      <c r="M2557" cm="1">
        <f t="array" ref="M2557">SUM(COUNTIF(E2557:E6133,{"Petrol","Diesel","CNG","LPG","Electric"}))</f>
        <v>1022</v>
      </c>
      <c r="N2557">
        <f t="shared" si="316"/>
        <v>1022</v>
      </c>
      <c r="O2557" cm="1">
        <f t="array" ref="O2557">SUM(COUNTIF(F2557:F6133,{"Individual","Dealer","Trustmark Dealer"}))</f>
        <v>1022</v>
      </c>
      <c r="P2557">
        <f t="shared" si="317"/>
        <v>685</v>
      </c>
      <c r="Q2557">
        <f t="shared" si="318"/>
        <v>0.62524461839530332</v>
      </c>
      <c r="R2557" s="16">
        <f t="shared" si="319"/>
        <v>1308460.1604531882</v>
      </c>
    </row>
    <row r="2558" spans="1:18" x14ac:dyDescent="0.3">
      <c r="A2558" t="s">
        <v>462</v>
      </c>
      <c r="B2558">
        <v>2004</v>
      </c>
      <c r="C2558" s="1">
        <v>55000</v>
      </c>
      <c r="D2558">
        <v>35000</v>
      </c>
      <c r="E2558" t="s">
        <v>10</v>
      </c>
      <c r="F2558" t="s">
        <v>25</v>
      </c>
      <c r="G2558" t="s">
        <v>12</v>
      </c>
      <c r="H2558" t="s">
        <v>154</v>
      </c>
      <c r="I2558">
        <f t="shared" si="312"/>
        <v>1021</v>
      </c>
      <c r="J2558">
        <f t="shared" si="313"/>
        <v>22</v>
      </c>
      <c r="K2558" t="str">
        <f t="shared" si="314"/>
        <v>budget</v>
      </c>
      <c r="L2558" s="1">
        <f t="shared" si="315"/>
        <v>489152.06660137122</v>
      </c>
      <c r="M2558" cm="1">
        <f t="array" ref="M2558">SUM(COUNTIF(E2558:E6134,{"Petrol","Diesel","CNG","LPG","Electric"}))</f>
        <v>1021</v>
      </c>
      <c r="N2558">
        <f t="shared" si="316"/>
        <v>1021</v>
      </c>
      <c r="O2558" cm="1">
        <f t="array" ref="O2558">SUM(COUNTIF(F2558:F6134,{"Individual","Dealer","Trustmark Dealer"}))</f>
        <v>1021</v>
      </c>
      <c r="P2558">
        <f t="shared" si="317"/>
        <v>684</v>
      </c>
      <c r="Q2558">
        <f t="shared" si="318"/>
        <v>0.62487757100881491</v>
      </c>
      <c r="R2558" s="16">
        <f t="shared" si="319"/>
        <v>1309333.0966868242</v>
      </c>
    </row>
    <row r="2559" spans="1:18" x14ac:dyDescent="0.3">
      <c r="A2559" t="s">
        <v>493</v>
      </c>
      <c r="B2559">
        <v>2006</v>
      </c>
      <c r="C2559" s="1">
        <v>500000</v>
      </c>
      <c r="D2559">
        <v>75000</v>
      </c>
      <c r="E2559" t="s">
        <v>14</v>
      </c>
      <c r="F2559" t="s">
        <v>25</v>
      </c>
      <c r="G2559" t="s">
        <v>12</v>
      </c>
      <c r="H2559" t="s">
        <v>126</v>
      </c>
      <c r="I2559">
        <f t="shared" si="312"/>
        <v>1020</v>
      </c>
      <c r="J2559">
        <f t="shared" si="313"/>
        <v>20</v>
      </c>
      <c r="K2559" t="str">
        <f t="shared" si="314"/>
        <v>budget</v>
      </c>
      <c r="L2559" s="1">
        <f t="shared" si="315"/>
        <v>489577.70588235295</v>
      </c>
      <c r="M2559" cm="1">
        <f t="array" ref="M2559">SUM(COUNTIF(E2559:E6135,{"Petrol","Diesel","CNG","LPG","Electric"}))</f>
        <v>1020</v>
      </c>
      <c r="N2559">
        <f t="shared" si="316"/>
        <v>1020</v>
      </c>
      <c r="O2559" cm="1">
        <f t="array" ref="O2559">SUM(COUNTIF(F2559:F6135,{"Individual","Dealer","Trustmark Dealer"}))</f>
        <v>1020</v>
      </c>
      <c r="P2559">
        <f t="shared" si="317"/>
        <v>683</v>
      </c>
      <c r="Q2559">
        <f t="shared" si="318"/>
        <v>0.62549019607843137</v>
      </c>
      <c r="R2559" s="16">
        <f t="shared" si="319"/>
        <v>1309966.1414799653</v>
      </c>
    </row>
    <row r="2560" spans="1:18" x14ac:dyDescent="0.3">
      <c r="A2560" t="s">
        <v>944</v>
      </c>
      <c r="B2560">
        <v>2013</v>
      </c>
      <c r="C2560" s="1">
        <v>290000</v>
      </c>
      <c r="D2560">
        <v>150000</v>
      </c>
      <c r="E2560" t="s">
        <v>14</v>
      </c>
      <c r="F2560" t="s">
        <v>25</v>
      </c>
      <c r="G2560" t="s">
        <v>12</v>
      </c>
      <c r="H2560" t="s">
        <v>151</v>
      </c>
      <c r="I2560">
        <f t="shared" si="312"/>
        <v>1019</v>
      </c>
      <c r="J2560">
        <f t="shared" si="313"/>
        <v>13</v>
      </c>
      <c r="K2560" t="str">
        <f t="shared" si="314"/>
        <v>budget</v>
      </c>
      <c r="L2560" s="1">
        <f t="shared" si="315"/>
        <v>489567.47791952896</v>
      </c>
      <c r="M2560" cm="1">
        <f t="array" ref="M2560">SUM(COUNTIF(E2560:E6136,{"Petrol","Diesel","CNG","LPG","Electric"}))</f>
        <v>1019</v>
      </c>
      <c r="N2560">
        <f t="shared" si="316"/>
        <v>1019</v>
      </c>
      <c r="O2560" cm="1">
        <f t="array" ref="O2560">SUM(COUNTIF(F2560:F6136,{"Individual","Dealer","Trustmark Dealer"}))</f>
        <v>1019</v>
      </c>
      <c r="P2560">
        <f t="shared" si="317"/>
        <v>682</v>
      </c>
      <c r="Q2560">
        <f t="shared" si="318"/>
        <v>0.6261040235525025</v>
      </c>
      <c r="R2560" s="16">
        <f t="shared" si="319"/>
        <v>1310188.1354191476</v>
      </c>
    </row>
    <row r="2561" spans="1:18" x14ac:dyDescent="0.3">
      <c r="A2561" t="s">
        <v>1262</v>
      </c>
      <c r="B2561">
        <v>2009</v>
      </c>
      <c r="C2561" s="1">
        <v>72000</v>
      </c>
      <c r="D2561">
        <v>70000</v>
      </c>
      <c r="E2561" t="s">
        <v>10</v>
      </c>
      <c r="F2561" t="s">
        <v>25</v>
      </c>
      <c r="G2561" t="s">
        <v>12</v>
      </c>
      <c r="H2561" t="s">
        <v>121</v>
      </c>
      <c r="I2561">
        <f t="shared" si="312"/>
        <v>1018</v>
      </c>
      <c r="J2561">
        <f t="shared" si="313"/>
        <v>17</v>
      </c>
      <c r="K2561" t="str">
        <f t="shared" si="314"/>
        <v>budget</v>
      </c>
      <c r="L2561" s="1">
        <f t="shared" si="315"/>
        <v>489763.51669941063</v>
      </c>
      <c r="M2561" cm="1">
        <f t="array" ref="M2561">SUM(COUNTIF(E2561:E6137,{"Petrol","Diesel","CNG","LPG","Electric"}))</f>
        <v>1018</v>
      </c>
      <c r="N2561">
        <f t="shared" si="316"/>
        <v>1018</v>
      </c>
      <c r="O2561" cm="1">
        <f t="array" ref="O2561">SUM(COUNTIF(F2561:F6137,{"Individual","Dealer","Trustmark Dealer"}))</f>
        <v>1018</v>
      </c>
      <c r="P2561">
        <f t="shared" si="317"/>
        <v>681</v>
      </c>
      <c r="Q2561">
        <f t="shared" si="318"/>
        <v>0.62671905697445973</v>
      </c>
      <c r="R2561" s="16">
        <f t="shared" si="319"/>
        <v>1310804.2192232711</v>
      </c>
    </row>
    <row r="2562" spans="1:18" x14ac:dyDescent="0.3">
      <c r="A2562" t="s">
        <v>400</v>
      </c>
      <c r="B2562">
        <v>2014</v>
      </c>
      <c r="C2562" s="1">
        <v>250000</v>
      </c>
      <c r="D2562">
        <v>115000</v>
      </c>
      <c r="E2562" t="s">
        <v>14</v>
      </c>
      <c r="F2562" t="s">
        <v>25</v>
      </c>
      <c r="G2562" t="s">
        <v>12</v>
      </c>
      <c r="H2562" t="s">
        <v>121</v>
      </c>
      <c r="I2562">
        <f t="shared" ref="I2562:I2625" si="320">COUNTA(A2562:A6138)</f>
        <v>1017</v>
      </c>
      <c r="J2562">
        <f t="shared" ref="J2562:J2625" si="321">2026-B2562</f>
        <v>12</v>
      </c>
      <c r="K2562" t="str">
        <f t="shared" ref="K2562:K2625" si="322">IF(C2562&lt;=500000,"budget",IF(C2562&lt;=1000000,"medium","premimum"))</f>
        <v>budget</v>
      </c>
      <c r="L2562" s="1">
        <f t="shared" ref="L2562:L2625" si="323">AVERAGE(C2562:C6138)</f>
        <v>490174.29695181909</v>
      </c>
      <c r="M2562" cm="1">
        <f t="array" ref="M2562">SUM(COUNTIF(E2562:E6138,{"Petrol","Diesel","CNG","LPG","Electric"}))</f>
        <v>1017</v>
      </c>
      <c r="N2562">
        <f t="shared" ref="N2562:N2625" si="324">COUNTIF(G2562:G6138,"Automatic")
 +COUNTIF(G2562:G6138,"Manual")</f>
        <v>1017</v>
      </c>
      <c r="O2562" cm="1">
        <f t="array" ref="O2562">SUM(COUNTIF(F2562:F6138,{"Individual","Dealer","Trustmark Dealer"}))</f>
        <v>1017</v>
      </c>
      <c r="P2562">
        <f t="shared" ref="P2562:P2625" si="325">COUNTIF(J2562:J6138,"&gt;10")</f>
        <v>680</v>
      </c>
      <c r="Q2562">
        <f t="shared" ref="Q2562:Q2625" si="326">COUNTIF(H2562:H6138,"First Owner")/COUNTA(H2562:H6138)</f>
        <v>0.62635201573254673</v>
      </c>
      <c r="R2562" s="16">
        <f t="shared" ref="R2562:R2625" si="327">AVERAGEIF(E2562:E6138,"Petrol",C2562:C6138) + AVERAGEIF(E2562:E6138,"Diesel",C2562:C6138) + AVERAGEIF(E2562:E6138,"CNG",C2562:C6138)</f>
        <v>1311403.2079332653</v>
      </c>
    </row>
    <row r="2563" spans="1:18" x14ac:dyDescent="0.3">
      <c r="A2563" t="s">
        <v>569</v>
      </c>
      <c r="B2563">
        <v>2019</v>
      </c>
      <c r="C2563" s="1">
        <v>575000</v>
      </c>
      <c r="D2563">
        <v>25000</v>
      </c>
      <c r="E2563" t="s">
        <v>10</v>
      </c>
      <c r="F2563" t="s">
        <v>25</v>
      </c>
      <c r="G2563" t="s">
        <v>19</v>
      </c>
      <c r="H2563" t="s">
        <v>121</v>
      </c>
      <c r="I2563">
        <f t="shared" si="320"/>
        <v>1016</v>
      </c>
      <c r="J2563">
        <f t="shared" si="321"/>
        <v>7</v>
      </c>
      <c r="K2563" t="str">
        <f t="shared" si="322"/>
        <v>medium</v>
      </c>
      <c r="L2563" s="1">
        <f t="shared" si="323"/>
        <v>490410.68897637795</v>
      </c>
      <c r="M2563" cm="1">
        <f t="array" ref="M2563">SUM(COUNTIF(E2563:E6139,{"Petrol","Diesel","CNG","LPG","Electric"}))</f>
        <v>1016</v>
      </c>
      <c r="N2563">
        <f t="shared" si="324"/>
        <v>1016</v>
      </c>
      <c r="O2563" cm="1">
        <f t="array" ref="O2563">SUM(COUNTIF(F2563:F6139,{"Individual","Dealer","Trustmark Dealer"}))</f>
        <v>1016</v>
      </c>
      <c r="P2563">
        <f t="shared" si="325"/>
        <v>679</v>
      </c>
      <c r="Q2563">
        <f t="shared" si="326"/>
        <v>0.62598425196850394</v>
      </c>
      <c r="R2563" s="16">
        <f t="shared" si="327"/>
        <v>1312096.6504008188</v>
      </c>
    </row>
    <row r="2564" spans="1:18" x14ac:dyDescent="0.3">
      <c r="A2564" t="s">
        <v>1357</v>
      </c>
      <c r="B2564">
        <v>2019</v>
      </c>
      <c r="C2564" s="1">
        <v>1300000</v>
      </c>
      <c r="D2564">
        <v>10000</v>
      </c>
      <c r="E2564" t="s">
        <v>14</v>
      </c>
      <c r="F2564" t="s">
        <v>25</v>
      </c>
      <c r="G2564" t="s">
        <v>19</v>
      </c>
      <c r="H2564" t="s">
        <v>121</v>
      </c>
      <c r="I2564">
        <f t="shared" si="320"/>
        <v>1015</v>
      </c>
      <c r="J2564">
        <f t="shared" si="321"/>
        <v>7</v>
      </c>
      <c r="K2564" t="str">
        <f t="shared" si="322"/>
        <v>premimum</v>
      </c>
      <c r="L2564" s="1">
        <f t="shared" si="323"/>
        <v>490327.34975369461</v>
      </c>
      <c r="M2564" cm="1">
        <f t="array" ref="M2564">SUM(COUNTIF(E2564:E6140,{"Petrol","Diesel","CNG","LPG","Electric"}))</f>
        <v>1015</v>
      </c>
      <c r="N2564">
        <f t="shared" si="324"/>
        <v>1015</v>
      </c>
      <c r="O2564" cm="1">
        <f t="array" ref="O2564">SUM(COUNTIF(F2564:F6140,{"Individual","Dealer","Trustmark Dealer"}))</f>
        <v>1015</v>
      </c>
      <c r="P2564">
        <f t="shared" si="325"/>
        <v>679</v>
      </c>
      <c r="Q2564">
        <f t="shared" si="326"/>
        <v>0.62561576354679804</v>
      </c>
      <c r="R2564" s="16">
        <f t="shared" si="327"/>
        <v>1311607.1314696413</v>
      </c>
    </row>
    <row r="2565" spans="1:18" x14ac:dyDescent="0.3">
      <c r="A2565" t="s">
        <v>463</v>
      </c>
      <c r="B2565">
        <v>2019</v>
      </c>
      <c r="C2565" s="1">
        <v>425000</v>
      </c>
      <c r="D2565">
        <v>15000</v>
      </c>
      <c r="E2565" t="s">
        <v>10</v>
      </c>
      <c r="F2565" t="s">
        <v>25</v>
      </c>
      <c r="G2565" t="s">
        <v>12</v>
      </c>
      <c r="H2565" t="s">
        <v>121</v>
      </c>
      <c r="I2565">
        <f t="shared" si="320"/>
        <v>1014</v>
      </c>
      <c r="J2565">
        <f t="shared" si="321"/>
        <v>7</v>
      </c>
      <c r="K2565" t="str">
        <f t="shared" si="322"/>
        <v>budget</v>
      </c>
      <c r="L2565" s="1">
        <f t="shared" si="323"/>
        <v>489528.85601577908</v>
      </c>
      <c r="M2565" cm="1">
        <f t="array" ref="M2565">SUM(COUNTIF(E2565:E6141,{"Petrol","Diesel","CNG","LPG","Electric"}))</f>
        <v>1014</v>
      </c>
      <c r="N2565">
        <f t="shared" si="324"/>
        <v>1014</v>
      </c>
      <c r="O2565" cm="1">
        <f t="array" ref="O2565">SUM(COUNTIF(F2565:F6141,{"Individual","Dealer","Trustmark Dealer"}))</f>
        <v>1014</v>
      </c>
      <c r="P2565">
        <f t="shared" si="325"/>
        <v>679</v>
      </c>
      <c r="Q2565">
        <f t="shared" si="326"/>
        <v>0.62524654832347137</v>
      </c>
      <c r="R2565" s="16">
        <f t="shared" si="327"/>
        <v>1310329.4966532383</v>
      </c>
    </row>
    <row r="2566" spans="1:18" x14ac:dyDescent="0.3">
      <c r="A2566" t="s">
        <v>1358</v>
      </c>
      <c r="B2566">
        <v>2019</v>
      </c>
      <c r="C2566" s="1">
        <v>470000</v>
      </c>
      <c r="D2566">
        <v>10000</v>
      </c>
      <c r="E2566" t="s">
        <v>22</v>
      </c>
      <c r="F2566" t="s">
        <v>25</v>
      </c>
      <c r="G2566" t="s">
        <v>12</v>
      </c>
      <c r="H2566" t="s">
        <v>121</v>
      </c>
      <c r="I2566">
        <f t="shared" si="320"/>
        <v>1013</v>
      </c>
      <c r="J2566">
        <f t="shared" si="321"/>
        <v>7</v>
      </c>
      <c r="K2566" t="str">
        <f t="shared" si="322"/>
        <v>budget</v>
      </c>
      <c r="L2566" s="1">
        <f t="shared" si="323"/>
        <v>489592.55676209281</v>
      </c>
      <c r="M2566" cm="1">
        <f t="array" ref="M2566">SUM(COUNTIF(E2566:E6142,{"Petrol","Diesel","CNG","LPG","Electric"}))</f>
        <v>1013</v>
      </c>
      <c r="N2566">
        <f t="shared" si="324"/>
        <v>1013</v>
      </c>
      <c r="O2566" cm="1">
        <f t="array" ref="O2566">SUM(COUNTIF(F2566:F6142,{"Individual","Dealer","Trustmark Dealer"}))</f>
        <v>1013</v>
      </c>
      <c r="P2566">
        <f t="shared" si="325"/>
        <v>679</v>
      </c>
      <c r="Q2566">
        <f t="shared" si="326"/>
        <v>0.62487660414610069</v>
      </c>
      <c r="R2566" s="16">
        <f t="shared" si="327"/>
        <v>1310163.9363354037</v>
      </c>
    </row>
    <row r="2567" spans="1:18" x14ac:dyDescent="0.3">
      <c r="A2567" t="s">
        <v>1020</v>
      </c>
      <c r="B2567">
        <v>2012</v>
      </c>
      <c r="C2567" s="1">
        <v>220000</v>
      </c>
      <c r="D2567">
        <v>80000</v>
      </c>
      <c r="E2567" t="s">
        <v>10</v>
      </c>
      <c r="F2567" t="s">
        <v>25</v>
      </c>
      <c r="G2567" t="s">
        <v>12</v>
      </c>
      <c r="H2567" t="s">
        <v>154</v>
      </c>
      <c r="I2567">
        <f t="shared" si="320"/>
        <v>1012</v>
      </c>
      <c r="J2567">
        <f t="shared" si="321"/>
        <v>14</v>
      </c>
      <c r="K2567" t="str">
        <f t="shared" si="322"/>
        <v>budget</v>
      </c>
      <c r="L2567" s="1">
        <f t="shared" si="323"/>
        <v>489611.91699604742</v>
      </c>
      <c r="M2567" cm="1">
        <f t="array" ref="M2567">SUM(COUNTIF(E2567:E6143,{"Petrol","Diesel","CNG","LPG","Electric"}))</f>
        <v>1012</v>
      </c>
      <c r="N2567">
        <f t="shared" si="324"/>
        <v>1012</v>
      </c>
      <c r="O2567" cm="1">
        <f t="array" ref="O2567">SUM(COUNTIF(F2567:F6143,{"Individual","Dealer","Trustmark Dealer"}))</f>
        <v>1012</v>
      </c>
      <c r="P2567">
        <f t="shared" si="325"/>
        <v>679</v>
      </c>
      <c r="Q2567">
        <f t="shared" si="326"/>
        <v>0.62450592885375489</v>
      </c>
      <c r="R2567" s="16">
        <f t="shared" si="327"/>
        <v>1301054.4077639752</v>
      </c>
    </row>
    <row r="2568" spans="1:18" x14ac:dyDescent="0.3">
      <c r="A2568" t="s">
        <v>354</v>
      </c>
      <c r="B2568">
        <v>2020</v>
      </c>
      <c r="C2568" s="1">
        <v>310000</v>
      </c>
      <c r="D2568">
        <v>1700</v>
      </c>
      <c r="E2568" t="s">
        <v>10</v>
      </c>
      <c r="F2568" t="s">
        <v>25</v>
      </c>
      <c r="G2568" t="s">
        <v>12</v>
      </c>
      <c r="H2568" t="s">
        <v>121</v>
      </c>
      <c r="I2568">
        <f t="shared" si="320"/>
        <v>1011</v>
      </c>
      <c r="J2568">
        <f t="shared" si="321"/>
        <v>6</v>
      </c>
      <c r="K2568" t="str">
        <f t="shared" si="322"/>
        <v>budget</v>
      </c>
      <c r="L2568" s="1">
        <f t="shared" si="323"/>
        <v>489878.59545004944</v>
      </c>
      <c r="M2568" cm="1">
        <f t="array" ref="M2568">SUM(COUNTIF(E2568:E6144,{"Petrol","Diesel","CNG","LPG","Electric"}))</f>
        <v>1011</v>
      </c>
      <c r="N2568">
        <f t="shared" si="324"/>
        <v>1011</v>
      </c>
      <c r="O2568" cm="1">
        <f t="array" ref="O2568">SUM(COUNTIF(F2568:F6144,{"Individual","Dealer","Trustmark Dealer"}))</f>
        <v>1011</v>
      </c>
      <c r="P2568">
        <f t="shared" si="325"/>
        <v>678</v>
      </c>
      <c r="Q2568">
        <f t="shared" si="326"/>
        <v>0.62512363996043518</v>
      </c>
      <c r="R2568" s="16">
        <f t="shared" si="327"/>
        <v>1301334.749144102</v>
      </c>
    </row>
    <row r="2569" spans="1:18" x14ac:dyDescent="0.3">
      <c r="A2569" t="s">
        <v>1301</v>
      </c>
      <c r="B2569">
        <v>2016</v>
      </c>
      <c r="C2569" s="1">
        <v>400000</v>
      </c>
      <c r="D2569">
        <v>45217</v>
      </c>
      <c r="E2569" t="s">
        <v>14</v>
      </c>
      <c r="F2569" t="s">
        <v>11</v>
      </c>
      <c r="G2569" t="s">
        <v>12</v>
      </c>
      <c r="H2569" t="s">
        <v>121</v>
      </c>
      <c r="I2569">
        <f t="shared" si="320"/>
        <v>1010</v>
      </c>
      <c r="J2569">
        <f t="shared" si="321"/>
        <v>10</v>
      </c>
      <c r="K2569" t="str">
        <f t="shared" si="322"/>
        <v>budget</v>
      </c>
      <c r="L2569" s="1">
        <f t="shared" si="323"/>
        <v>490056.69306930696</v>
      </c>
      <c r="M2569" cm="1">
        <f t="array" ref="M2569">SUM(COUNTIF(E2569:E6145,{"Petrol","Diesel","CNG","LPG","Electric"}))</f>
        <v>1010</v>
      </c>
      <c r="N2569">
        <f t="shared" si="324"/>
        <v>1010</v>
      </c>
      <c r="O2569" cm="1">
        <f t="array" ref="O2569">SUM(COUNTIF(F2569:F6145,{"Individual","Dealer","Trustmark Dealer"}))</f>
        <v>1010</v>
      </c>
      <c r="P2569">
        <f t="shared" si="325"/>
        <v>678</v>
      </c>
      <c r="Q2569">
        <f t="shared" si="326"/>
        <v>0.62475247524752475</v>
      </c>
      <c r="R2569" s="16">
        <f t="shared" si="327"/>
        <v>1301419.8081721771</v>
      </c>
    </row>
    <row r="2570" spans="1:18" x14ac:dyDescent="0.3">
      <c r="A2570" t="s">
        <v>173</v>
      </c>
      <c r="B2570">
        <v>2018</v>
      </c>
      <c r="C2570" s="1">
        <v>310000</v>
      </c>
      <c r="D2570">
        <v>20000</v>
      </c>
      <c r="E2570" t="s">
        <v>10</v>
      </c>
      <c r="F2570" t="s">
        <v>25</v>
      </c>
      <c r="G2570" t="s">
        <v>12</v>
      </c>
      <c r="H2570" t="s">
        <v>121</v>
      </c>
      <c r="I2570">
        <f t="shared" si="320"/>
        <v>1009</v>
      </c>
      <c r="J2570">
        <f t="shared" si="321"/>
        <v>8</v>
      </c>
      <c r="K2570" t="str">
        <f t="shared" si="322"/>
        <v>budget</v>
      </c>
      <c r="L2570" s="1">
        <f t="shared" si="323"/>
        <v>490145.94648166501</v>
      </c>
      <c r="M2570" cm="1">
        <f t="array" ref="M2570">SUM(COUNTIF(E2570:E6146,{"Petrol","Diesel","CNG","LPG","Electric"}))</f>
        <v>1009</v>
      </c>
      <c r="N2570">
        <f t="shared" si="324"/>
        <v>1009</v>
      </c>
      <c r="O2570" cm="1">
        <f t="array" ref="O2570">SUM(COUNTIF(F2570:F6146,{"Individual","Dealer","Trustmark Dealer"}))</f>
        <v>1009</v>
      </c>
      <c r="P2570">
        <f t="shared" si="325"/>
        <v>678</v>
      </c>
      <c r="Q2570">
        <f t="shared" si="326"/>
        <v>0.62438057482656095</v>
      </c>
      <c r="R2570" s="16">
        <f t="shared" si="327"/>
        <v>1301832.2764261453</v>
      </c>
    </row>
    <row r="2571" spans="1:18" x14ac:dyDescent="0.3">
      <c r="A2571" t="s">
        <v>1359</v>
      </c>
      <c r="B2571">
        <v>2017</v>
      </c>
      <c r="C2571" s="1">
        <v>750000</v>
      </c>
      <c r="D2571">
        <v>50000</v>
      </c>
      <c r="E2571" t="s">
        <v>14</v>
      </c>
      <c r="F2571" t="s">
        <v>25</v>
      </c>
      <c r="G2571" t="s">
        <v>12</v>
      </c>
      <c r="H2571" t="s">
        <v>121</v>
      </c>
      <c r="I2571">
        <f t="shared" si="320"/>
        <v>1008</v>
      </c>
      <c r="J2571">
        <f t="shared" si="321"/>
        <v>9</v>
      </c>
      <c r="K2571" t="str">
        <f t="shared" si="322"/>
        <v>medium</v>
      </c>
      <c r="L2571" s="1">
        <f t="shared" si="323"/>
        <v>490324.66269841272</v>
      </c>
      <c r="M2571" cm="1">
        <f t="array" ref="M2571">SUM(COUNTIF(E2571:E6147,{"Petrol","Diesel","CNG","LPG","Electric"}))</f>
        <v>1008</v>
      </c>
      <c r="N2571">
        <f t="shared" si="324"/>
        <v>1008</v>
      </c>
      <c r="O2571" cm="1">
        <f t="array" ref="O2571">SUM(COUNTIF(F2571:F6147,{"Individual","Dealer","Trustmark Dealer"}))</f>
        <v>1008</v>
      </c>
      <c r="P2571">
        <f t="shared" si="325"/>
        <v>678</v>
      </c>
      <c r="Q2571">
        <f t="shared" si="326"/>
        <v>0.62400793650793651</v>
      </c>
      <c r="R2571" s="16">
        <f t="shared" si="327"/>
        <v>1301917.7077037962</v>
      </c>
    </row>
    <row r="2572" spans="1:18" x14ac:dyDescent="0.3">
      <c r="A2572" t="s">
        <v>436</v>
      </c>
      <c r="B2572">
        <v>2009</v>
      </c>
      <c r="C2572" s="1">
        <v>204999</v>
      </c>
      <c r="D2572">
        <v>120000</v>
      </c>
      <c r="E2572" t="s">
        <v>14</v>
      </c>
      <c r="F2572" t="s">
        <v>25</v>
      </c>
      <c r="G2572" t="s">
        <v>12</v>
      </c>
      <c r="H2572" t="s">
        <v>126</v>
      </c>
      <c r="I2572">
        <f t="shared" si="320"/>
        <v>1007</v>
      </c>
      <c r="J2572">
        <f t="shared" si="321"/>
        <v>17</v>
      </c>
      <c r="K2572" t="str">
        <f t="shared" si="322"/>
        <v>budget</v>
      </c>
      <c r="L2572" s="1">
        <f t="shared" si="323"/>
        <v>490066.79245283018</v>
      </c>
      <c r="M2572" cm="1">
        <f t="array" ref="M2572">SUM(COUNTIF(E2572:E6148,{"Petrol","Diesel","CNG","LPG","Electric"}))</f>
        <v>1007</v>
      </c>
      <c r="N2572">
        <f t="shared" si="324"/>
        <v>1007</v>
      </c>
      <c r="O2572" cm="1">
        <f t="array" ref="O2572">SUM(COUNTIF(F2572:F6148,{"Individual","Dealer","Trustmark Dealer"}))</f>
        <v>1007</v>
      </c>
      <c r="P2572">
        <f t="shared" si="325"/>
        <v>678</v>
      </c>
      <c r="Q2572">
        <f t="shared" si="326"/>
        <v>0.62363455809334656</v>
      </c>
      <c r="R2572" s="16">
        <f t="shared" si="327"/>
        <v>1301671.3550832511</v>
      </c>
    </row>
    <row r="2573" spans="1:18" x14ac:dyDescent="0.3">
      <c r="A2573" t="s">
        <v>181</v>
      </c>
      <c r="B2573">
        <v>2010</v>
      </c>
      <c r="C2573" s="1">
        <v>260000</v>
      </c>
      <c r="D2573">
        <v>50000</v>
      </c>
      <c r="E2573" t="s">
        <v>10</v>
      </c>
      <c r="F2573" t="s">
        <v>25</v>
      </c>
      <c r="G2573" t="s">
        <v>12</v>
      </c>
      <c r="H2573" t="s">
        <v>121</v>
      </c>
      <c r="I2573">
        <f t="shared" si="320"/>
        <v>1006</v>
      </c>
      <c r="J2573">
        <f t="shared" si="321"/>
        <v>16</v>
      </c>
      <c r="K2573" t="str">
        <f t="shared" si="322"/>
        <v>budget</v>
      </c>
      <c r="L2573" s="1">
        <f t="shared" si="323"/>
        <v>490350.16003976145</v>
      </c>
      <c r="M2573" cm="1">
        <f t="array" ref="M2573">SUM(COUNTIF(E2573:E6149,{"Petrol","Diesel","CNG","LPG","Electric"}))</f>
        <v>1006</v>
      </c>
      <c r="N2573">
        <f t="shared" si="324"/>
        <v>1006</v>
      </c>
      <c r="O2573" cm="1">
        <f t="array" ref="O2573">SUM(COUNTIF(F2573:F6149,{"Individual","Dealer","Trustmark Dealer"}))</f>
        <v>1006</v>
      </c>
      <c r="P2573">
        <f t="shared" si="325"/>
        <v>677</v>
      </c>
      <c r="Q2573">
        <f t="shared" si="326"/>
        <v>0.62425447316103377</v>
      </c>
      <c r="R2573" s="16">
        <f t="shared" si="327"/>
        <v>1302454.3187098873</v>
      </c>
    </row>
    <row r="2574" spans="1:18" x14ac:dyDescent="0.3">
      <c r="A2574" t="s">
        <v>163</v>
      </c>
      <c r="B2574">
        <v>2012</v>
      </c>
      <c r="C2574" s="1">
        <v>180000</v>
      </c>
      <c r="D2574">
        <v>40000</v>
      </c>
      <c r="E2574" t="s">
        <v>10</v>
      </c>
      <c r="F2574" t="s">
        <v>25</v>
      </c>
      <c r="G2574" t="s">
        <v>12</v>
      </c>
      <c r="H2574" t="s">
        <v>126</v>
      </c>
      <c r="I2574">
        <f t="shared" si="320"/>
        <v>1005</v>
      </c>
      <c r="J2574">
        <f t="shared" si="321"/>
        <v>14</v>
      </c>
      <c r="K2574" t="str">
        <f t="shared" si="322"/>
        <v>budget</v>
      </c>
      <c r="L2574" s="1">
        <f t="shared" si="323"/>
        <v>490579.36417910445</v>
      </c>
      <c r="M2574" cm="1">
        <f t="array" ref="M2574">SUM(COUNTIF(E2574:E6150,{"Petrol","Diesel","CNG","LPG","Electric"}))</f>
        <v>1005</v>
      </c>
      <c r="N2574">
        <f t="shared" si="324"/>
        <v>1005</v>
      </c>
      <c r="O2574" cm="1">
        <f t="array" ref="O2574">SUM(COUNTIF(F2574:F6150,{"Individual","Dealer","Trustmark Dealer"}))</f>
        <v>1005</v>
      </c>
      <c r="P2574">
        <f t="shared" si="325"/>
        <v>676</v>
      </c>
      <c r="Q2574">
        <f t="shared" si="326"/>
        <v>0.62388059701492538</v>
      </c>
      <c r="R2574" s="16">
        <f t="shared" si="327"/>
        <v>1302649.7738089315</v>
      </c>
    </row>
    <row r="2575" spans="1:18" x14ac:dyDescent="0.3">
      <c r="A2575" t="s">
        <v>1360</v>
      </c>
      <c r="B2575">
        <v>2007</v>
      </c>
      <c r="C2575" s="1">
        <v>125000</v>
      </c>
      <c r="D2575">
        <v>110000</v>
      </c>
      <c r="E2575" t="s">
        <v>14</v>
      </c>
      <c r="F2575" t="s">
        <v>25</v>
      </c>
      <c r="G2575" t="s">
        <v>12</v>
      </c>
      <c r="H2575" t="s">
        <v>126</v>
      </c>
      <c r="I2575">
        <f t="shared" si="320"/>
        <v>1004</v>
      </c>
      <c r="J2575">
        <f t="shared" si="321"/>
        <v>19</v>
      </c>
      <c r="K2575" t="str">
        <f t="shared" si="322"/>
        <v>budget</v>
      </c>
      <c r="L2575" s="1">
        <f t="shared" si="323"/>
        <v>490888.70617529878</v>
      </c>
      <c r="M2575" cm="1">
        <f t="array" ref="M2575">SUM(COUNTIF(E2575:E6151,{"Petrol","Diesel","CNG","LPG","Electric"}))</f>
        <v>1004</v>
      </c>
      <c r="N2575">
        <f t="shared" si="324"/>
        <v>1004</v>
      </c>
      <c r="O2575" cm="1">
        <f t="array" ref="O2575">SUM(COUNTIF(F2575:F6151,{"Individual","Dealer","Trustmark Dealer"}))</f>
        <v>1004</v>
      </c>
      <c r="P2575">
        <f t="shared" si="325"/>
        <v>675</v>
      </c>
      <c r="Q2575">
        <f t="shared" si="326"/>
        <v>0.62450199203187251</v>
      </c>
      <c r="R2575" s="16">
        <f t="shared" si="327"/>
        <v>1303021.9122270923</v>
      </c>
    </row>
    <row r="2576" spans="1:18" x14ac:dyDescent="0.3">
      <c r="A2576" t="s">
        <v>267</v>
      </c>
      <c r="B2576">
        <v>2014</v>
      </c>
      <c r="C2576" s="1">
        <v>420000</v>
      </c>
      <c r="D2576">
        <v>155000</v>
      </c>
      <c r="E2576" t="s">
        <v>14</v>
      </c>
      <c r="F2576" t="s">
        <v>25</v>
      </c>
      <c r="G2576" t="s">
        <v>12</v>
      </c>
      <c r="H2576" t="s">
        <v>121</v>
      </c>
      <c r="I2576">
        <f t="shared" si="320"/>
        <v>1003</v>
      </c>
      <c r="J2576">
        <f t="shared" si="321"/>
        <v>12</v>
      </c>
      <c r="K2576" t="str">
        <f t="shared" si="322"/>
        <v>budget</v>
      </c>
      <c r="L2576" s="1">
        <f t="shared" si="323"/>
        <v>491253.50049850449</v>
      </c>
      <c r="M2576" cm="1">
        <f t="array" ref="M2576">SUM(COUNTIF(E2576:E6152,{"Petrol","Diesel","CNG","LPG","Electric"}))</f>
        <v>1003</v>
      </c>
      <c r="N2576">
        <f t="shared" si="324"/>
        <v>1003</v>
      </c>
      <c r="O2576" cm="1">
        <f t="array" ref="O2576">SUM(COUNTIF(F2576:F6152,{"Individual","Dealer","Trustmark Dealer"}))</f>
        <v>1003</v>
      </c>
      <c r="P2576">
        <f t="shared" si="325"/>
        <v>674</v>
      </c>
      <c r="Q2576">
        <f t="shared" si="326"/>
        <v>0.62512462612163511</v>
      </c>
      <c r="R2576" s="16">
        <f t="shared" si="327"/>
        <v>1303959.3548826175</v>
      </c>
    </row>
    <row r="2577" spans="1:18" x14ac:dyDescent="0.3">
      <c r="A2577" t="s">
        <v>559</v>
      </c>
      <c r="B2577">
        <v>2011</v>
      </c>
      <c r="C2577" s="1">
        <v>220000</v>
      </c>
      <c r="D2577">
        <v>70000</v>
      </c>
      <c r="E2577" t="s">
        <v>10</v>
      </c>
      <c r="F2577" t="s">
        <v>25</v>
      </c>
      <c r="G2577" t="s">
        <v>12</v>
      </c>
      <c r="H2577" t="s">
        <v>126</v>
      </c>
      <c r="I2577">
        <f t="shared" si="320"/>
        <v>1002</v>
      </c>
      <c r="J2577">
        <f t="shared" si="321"/>
        <v>15</v>
      </c>
      <c r="K2577" t="str">
        <f t="shared" si="322"/>
        <v>budget</v>
      </c>
      <c r="L2577" s="1">
        <f t="shared" si="323"/>
        <v>491324.6117764471</v>
      </c>
      <c r="M2577" cm="1">
        <f t="array" ref="M2577">SUM(COUNTIF(E2577:E6153,{"Petrol","Diesel","CNG","LPG","Electric"}))</f>
        <v>1002</v>
      </c>
      <c r="N2577">
        <f t="shared" si="324"/>
        <v>1002</v>
      </c>
      <c r="O2577" cm="1">
        <f t="array" ref="O2577">SUM(COUNTIF(F2577:F6153,{"Individual","Dealer","Trustmark Dealer"}))</f>
        <v>1002</v>
      </c>
      <c r="P2577">
        <f t="shared" si="325"/>
        <v>673</v>
      </c>
      <c r="Q2577">
        <f t="shared" si="326"/>
        <v>0.62475049900199597</v>
      </c>
      <c r="R2577" s="16">
        <f t="shared" si="327"/>
        <v>1304340.5828992638</v>
      </c>
    </row>
    <row r="2578" spans="1:18" x14ac:dyDescent="0.3">
      <c r="A2578" t="s">
        <v>558</v>
      </c>
      <c r="B2578">
        <v>2010</v>
      </c>
      <c r="C2578" s="1">
        <v>200000</v>
      </c>
      <c r="D2578">
        <v>70000</v>
      </c>
      <c r="E2578" t="s">
        <v>10</v>
      </c>
      <c r="F2578" t="s">
        <v>25</v>
      </c>
      <c r="G2578" t="s">
        <v>12</v>
      </c>
      <c r="H2578" t="s">
        <v>154</v>
      </c>
      <c r="I2578">
        <f t="shared" si="320"/>
        <v>1001</v>
      </c>
      <c r="J2578">
        <f t="shared" si="321"/>
        <v>16</v>
      </c>
      <c r="K2578" t="str">
        <f t="shared" si="322"/>
        <v>budget</v>
      </c>
      <c r="L2578" s="1">
        <f t="shared" si="323"/>
        <v>491595.66533466533</v>
      </c>
      <c r="M2578" cm="1">
        <f t="array" ref="M2578">SUM(COUNTIF(E2578:E6154,{"Petrol","Diesel","CNG","LPG","Electric"}))</f>
        <v>1001</v>
      </c>
      <c r="N2578">
        <f t="shared" si="324"/>
        <v>1001</v>
      </c>
      <c r="O2578" cm="1">
        <f t="array" ref="O2578">SUM(COUNTIF(F2578:F6154,{"Individual","Dealer","Trustmark Dealer"}))</f>
        <v>1001</v>
      </c>
      <c r="P2578">
        <f t="shared" si="325"/>
        <v>672</v>
      </c>
      <c r="Q2578">
        <f t="shared" si="326"/>
        <v>0.6253746253746254</v>
      </c>
      <c r="R2578" s="16">
        <f t="shared" si="327"/>
        <v>1304626.2549668439</v>
      </c>
    </row>
    <row r="2579" spans="1:18" x14ac:dyDescent="0.3">
      <c r="A2579" t="s">
        <v>1361</v>
      </c>
      <c r="B2579">
        <v>2009</v>
      </c>
      <c r="C2579" s="1">
        <v>130000</v>
      </c>
      <c r="D2579">
        <v>100000</v>
      </c>
      <c r="E2579" t="s">
        <v>14</v>
      </c>
      <c r="F2579" t="s">
        <v>25</v>
      </c>
      <c r="G2579" t="s">
        <v>12</v>
      </c>
      <c r="H2579" t="s">
        <v>154</v>
      </c>
      <c r="I2579">
        <f t="shared" si="320"/>
        <v>1000</v>
      </c>
      <c r="J2579">
        <f t="shared" si="321"/>
        <v>17</v>
      </c>
      <c r="K2579" t="str">
        <f t="shared" si="322"/>
        <v>budget</v>
      </c>
      <c r="L2579" s="1">
        <f t="shared" si="323"/>
        <v>491887.261</v>
      </c>
      <c r="M2579" cm="1">
        <f t="array" ref="M2579">SUM(COUNTIF(E2579:E6155,{"Petrol","Diesel","CNG","LPG","Electric"}))</f>
        <v>1000</v>
      </c>
      <c r="N2579">
        <f t="shared" si="324"/>
        <v>1000</v>
      </c>
      <c r="O2579" cm="1">
        <f t="array" ref="O2579">SUM(COUNTIF(F2579:F6155,{"Individual","Dealer","Trustmark Dealer"}))</f>
        <v>1000</v>
      </c>
      <c r="P2579">
        <f t="shared" si="325"/>
        <v>671</v>
      </c>
      <c r="Q2579">
        <f t="shared" si="326"/>
        <v>0.626</v>
      </c>
      <c r="R2579" s="16">
        <f t="shared" si="327"/>
        <v>1304957.3383901305</v>
      </c>
    </row>
    <row r="2580" spans="1:18" x14ac:dyDescent="0.3">
      <c r="A2580" t="s">
        <v>1362</v>
      </c>
      <c r="B2580">
        <v>2016</v>
      </c>
      <c r="C2580" s="1">
        <v>335000</v>
      </c>
      <c r="D2580">
        <v>41000</v>
      </c>
      <c r="E2580" t="s">
        <v>10</v>
      </c>
      <c r="F2580" t="s">
        <v>11</v>
      </c>
      <c r="G2580" t="s">
        <v>12</v>
      </c>
      <c r="H2580" t="s">
        <v>121</v>
      </c>
      <c r="I2580">
        <f t="shared" si="320"/>
        <v>999</v>
      </c>
      <c r="J2580">
        <f t="shared" si="321"/>
        <v>10</v>
      </c>
      <c r="K2580" t="str">
        <f t="shared" si="322"/>
        <v>budget</v>
      </c>
      <c r="L2580" s="1">
        <f t="shared" si="323"/>
        <v>492249.51051051053</v>
      </c>
      <c r="M2580" cm="1">
        <f t="array" ref="M2580">SUM(COUNTIF(E2580:E6156,{"Petrol","Diesel","CNG","LPG","Electric"}))</f>
        <v>999</v>
      </c>
      <c r="N2580">
        <f t="shared" si="324"/>
        <v>999</v>
      </c>
      <c r="O2580" cm="1">
        <f t="array" ref="O2580">SUM(COUNTIF(F2580:F6156,{"Individual","Dealer","Trustmark Dealer"}))</f>
        <v>999</v>
      </c>
      <c r="P2580">
        <f t="shared" si="325"/>
        <v>670</v>
      </c>
      <c r="Q2580">
        <f t="shared" si="326"/>
        <v>0.6266266266266266</v>
      </c>
      <c r="R2580" s="16">
        <f t="shared" si="327"/>
        <v>1305891.3467414412</v>
      </c>
    </row>
    <row r="2581" spans="1:18" x14ac:dyDescent="0.3">
      <c r="A2581" t="s">
        <v>1363</v>
      </c>
      <c r="B2581">
        <v>2017</v>
      </c>
      <c r="C2581" s="1">
        <v>2650000</v>
      </c>
      <c r="D2581">
        <v>60000</v>
      </c>
      <c r="E2581" t="s">
        <v>14</v>
      </c>
      <c r="F2581" t="s">
        <v>11</v>
      </c>
      <c r="G2581" t="s">
        <v>19</v>
      </c>
      <c r="H2581" t="s">
        <v>121</v>
      </c>
      <c r="I2581">
        <f t="shared" si="320"/>
        <v>998</v>
      </c>
      <c r="J2581">
        <f t="shared" si="321"/>
        <v>9</v>
      </c>
      <c r="K2581" t="str">
        <f t="shared" si="322"/>
        <v>premimum</v>
      </c>
      <c r="L2581" s="1">
        <f t="shared" si="323"/>
        <v>492407.07515030057</v>
      </c>
      <c r="M2581" cm="1">
        <f t="array" ref="M2581">SUM(COUNTIF(E2581:E6157,{"Petrol","Diesel","CNG","LPG","Electric"}))</f>
        <v>998</v>
      </c>
      <c r="N2581">
        <f t="shared" si="324"/>
        <v>998</v>
      </c>
      <c r="O2581" cm="1">
        <f t="array" ref="O2581">SUM(COUNTIF(F2581:F6157,{"Individual","Dealer","Trustmark Dealer"}))</f>
        <v>998</v>
      </c>
      <c r="P2581">
        <f t="shared" si="325"/>
        <v>670</v>
      </c>
      <c r="Q2581">
        <f t="shared" si="326"/>
        <v>0.62625250501002006</v>
      </c>
      <c r="R2581" s="16">
        <f t="shared" si="327"/>
        <v>1305925.2225692559</v>
      </c>
    </row>
    <row r="2582" spans="1:18" x14ac:dyDescent="0.3">
      <c r="A2582" t="s">
        <v>726</v>
      </c>
      <c r="B2582">
        <v>2018</v>
      </c>
      <c r="C2582" s="1">
        <v>2675000</v>
      </c>
      <c r="D2582">
        <v>56000</v>
      </c>
      <c r="E2582" t="s">
        <v>14</v>
      </c>
      <c r="F2582" t="s">
        <v>11</v>
      </c>
      <c r="G2582" t="s">
        <v>19</v>
      </c>
      <c r="H2582" t="s">
        <v>121</v>
      </c>
      <c r="I2582">
        <f t="shared" si="320"/>
        <v>997</v>
      </c>
      <c r="J2582">
        <f t="shared" si="321"/>
        <v>8</v>
      </c>
      <c r="K2582" t="str">
        <f t="shared" si="322"/>
        <v>premimum</v>
      </c>
      <c r="L2582" s="1">
        <f t="shared" si="323"/>
        <v>490242.98996990972</v>
      </c>
      <c r="M2582" cm="1">
        <f t="array" ref="M2582">SUM(COUNTIF(E2582:E6158,{"Petrol","Diesel","CNG","LPG","Electric"}))</f>
        <v>997</v>
      </c>
      <c r="N2582">
        <f t="shared" si="324"/>
        <v>997</v>
      </c>
      <c r="O2582" cm="1">
        <f t="array" ref="O2582">SUM(COUNTIF(F2582:F6158,{"Individual","Dealer","Trustmark Dealer"}))</f>
        <v>997</v>
      </c>
      <c r="P2582">
        <f t="shared" si="325"/>
        <v>670</v>
      </c>
      <c r="Q2582">
        <f t="shared" si="326"/>
        <v>0.62587763289869613</v>
      </c>
      <c r="R2582" s="16">
        <f t="shared" si="327"/>
        <v>1302062.7890476191</v>
      </c>
    </row>
    <row r="2583" spans="1:18" x14ac:dyDescent="0.3">
      <c r="A2583" t="s">
        <v>1363</v>
      </c>
      <c r="B2583">
        <v>2017</v>
      </c>
      <c r="C2583" s="1">
        <v>2675000</v>
      </c>
      <c r="D2583">
        <v>60000</v>
      </c>
      <c r="E2583" t="s">
        <v>14</v>
      </c>
      <c r="F2583" t="s">
        <v>11</v>
      </c>
      <c r="G2583" t="s">
        <v>19</v>
      </c>
      <c r="H2583" t="s">
        <v>121</v>
      </c>
      <c r="I2583">
        <f t="shared" si="320"/>
        <v>996</v>
      </c>
      <c r="J2583">
        <f t="shared" si="321"/>
        <v>9</v>
      </c>
      <c r="K2583" t="str">
        <f t="shared" si="322"/>
        <v>premimum</v>
      </c>
      <c r="L2583" s="1">
        <f t="shared" si="323"/>
        <v>488049.45883534139</v>
      </c>
      <c r="M2583" cm="1">
        <f t="array" ref="M2583">SUM(COUNTIF(E2583:E6159,{"Petrol","Diesel","CNG","LPG","Electric"}))</f>
        <v>996</v>
      </c>
      <c r="N2583">
        <f t="shared" si="324"/>
        <v>996</v>
      </c>
      <c r="O2583" cm="1">
        <f t="array" ref="O2583">SUM(COUNTIF(F2583:F6159,{"Individual","Dealer","Trustmark Dealer"}))</f>
        <v>996</v>
      </c>
      <c r="P2583">
        <f t="shared" si="325"/>
        <v>670</v>
      </c>
      <c r="Q2583">
        <f t="shared" si="326"/>
        <v>0.62550200803212852</v>
      </c>
      <c r="R2583" s="16">
        <f t="shared" si="327"/>
        <v>1298137.9034896402</v>
      </c>
    </row>
    <row r="2584" spans="1:18" x14ac:dyDescent="0.3">
      <c r="A2584" t="s">
        <v>1364</v>
      </c>
      <c r="B2584">
        <v>2011</v>
      </c>
      <c r="C2584" s="1">
        <v>434999</v>
      </c>
      <c r="D2584">
        <v>97000</v>
      </c>
      <c r="E2584" t="s">
        <v>10</v>
      </c>
      <c r="F2584" t="s">
        <v>11</v>
      </c>
      <c r="G2584" t="s">
        <v>19</v>
      </c>
      <c r="H2584" t="s">
        <v>126</v>
      </c>
      <c r="I2584">
        <f t="shared" si="320"/>
        <v>995</v>
      </c>
      <c r="J2584">
        <f t="shared" si="321"/>
        <v>15</v>
      </c>
      <c r="K2584" t="str">
        <f t="shared" si="322"/>
        <v>budget</v>
      </c>
      <c r="L2584" s="1">
        <f t="shared" si="323"/>
        <v>485851.5185929648</v>
      </c>
      <c r="M2584" cm="1">
        <f t="array" ref="M2584">SUM(COUNTIF(E2584:E6160,{"Petrol","Diesel","CNG","LPG","Electric"}))</f>
        <v>995</v>
      </c>
      <c r="N2584">
        <f t="shared" si="324"/>
        <v>995</v>
      </c>
      <c r="O2584" cm="1">
        <f t="array" ref="O2584">SUM(COUNTIF(F2584:F6160,{"Individual","Dealer","Trustmark Dealer"}))</f>
        <v>995</v>
      </c>
      <c r="P2584">
        <f t="shared" si="325"/>
        <v>670</v>
      </c>
      <c r="Q2584">
        <f t="shared" si="326"/>
        <v>0.62512562814070349</v>
      </c>
      <c r="R2584" s="16">
        <f t="shared" si="327"/>
        <v>1294198.0088090685</v>
      </c>
    </row>
    <row r="2585" spans="1:18" x14ac:dyDescent="0.3">
      <c r="A2585" t="s">
        <v>1365</v>
      </c>
      <c r="B2585">
        <v>2014</v>
      </c>
      <c r="C2585" s="1">
        <v>500000</v>
      </c>
      <c r="D2585">
        <v>60000</v>
      </c>
      <c r="E2585" t="s">
        <v>10</v>
      </c>
      <c r="F2585" t="s">
        <v>25</v>
      </c>
      <c r="G2585" t="s">
        <v>12</v>
      </c>
      <c r="H2585" t="s">
        <v>121</v>
      </c>
      <c r="I2585">
        <f t="shared" si="320"/>
        <v>994</v>
      </c>
      <c r="J2585">
        <f t="shared" si="321"/>
        <v>12</v>
      </c>
      <c r="K2585" t="str">
        <f t="shared" si="322"/>
        <v>budget</v>
      </c>
      <c r="L2585" s="1">
        <f t="shared" si="323"/>
        <v>485902.67806841049</v>
      </c>
      <c r="M2585" cm="1">
        <f t="array" ref="M2585">SUM(COUNTIF(E2585:E6161,{"Petrol","Diesel","CNG","LPG","Electric"}))</f>
        <v>994</v>
      </c>
      <c r="N2585">
        <f t="shared" si="324"/>
        <v>994</v>
      </c>
      <c r="O2585" cm="1">
        <f t="array" ref="O2585">SUM(COUNTIF(F2585:F6161,{"Individual","Dealer","Trustmark Dealer"}))</f>
        <v>994</v>
      </c>
      <c r="P2585">
        <f t="shared" si="325"/>
        <v>669</v>
      </c>
      <c r="Q2585">
        <f t="shared" si="326"/>
        <v>0.62575452716297786</v>
      </c>
      <c r="R2585" s="16">
        <f t="shared" si="327"/>
        <v>1294010.3075895563</v>
      </c>
    </row>
    <row r="2586" spans="1:18" x14ac:dyDescent="0.3">
      <c r="A2586" t="s">
        <v>477</v>
      </c>
      <c r="B2586">
        <v>2017</v>
      </c>
      <c r="C2586" s="1">
        <v>290000</v>
      </c>
      <c r="D2586">
        <v>60000</v>
      </c>
      <c r="E2586" t="s">
        <v>10</v>
      </c>
      <c r="F2586" t="s">
        <v>25</v>
      </c>
      <c r="G2586" t="s">
        <v>12</v>
      </c>
      <c r="H2586" t="s">
        <v>121</v>
      </c>
      <c r="I2586">
        <f t="shared" si="320"/>
        <v>993</v>
      </c>
      <c r="J2586">
        <f t="shared" si="321"/>
        <v>9</v>
      </c>
      <c r="K2586" t="str">
        <f t="shared" si="322"/>
        <v>budget</v>
      </c>
      <c r="L2586" s="1">
        <f t="shared" si="323"/>
        <v>485888.48136958713</v>
      </c>
      <c r="M2586" cm="1">
        <f t="array" ref="M2586">SUM(COUNTIF(E2586:E6162,{"Petrol","Diesel","CNG","LPG","Electric"}))</f>
        <v>993</v>
      </c>
      <c r="N2586">
        <f t="shared" si="324"/>
        <v>993</v>
      </c>
      <c r="O2586" cm="1">
        <f t="array" ref="O2586">SUM(COUNTIF(F2586:F6162,{"Individual","Dealer","Trustmark Dealer"}))</f>
        <v>993</v>
      </c>
      <c r="P2586">
        <f t="shared" si="325"/>
        <v>668</v>
      </c>
      <c r="Q2586">
        <f t="shared" si="326"/>
        <v>0.62537764350453173</v>
      </c>
      <c r="R2586" s="16">
        <f t="shared" si="327"/>
        <v>1293677.3254757351</v>
      </c>
    </row>
    <row r="2587" spans="1:18" x14ac:dyDescent="0.3">
      <c r="A2587" t="s">
        <v>1366</v>
      </c>
      <c r="B2587">
        <v>2014</v>
      </c>
      <c r="C2587" s="1">
        <v>475000</v>
      </c>
      <c r="D2587">
        <v>48000</v>
      </c>
      <c r="E2587" t="s">
        <v>10</v>
      </c>
      <c r="F2587" t="s">
        <v>11</v>
      </c>
      <c r="G2587" t="s">
        <v>19</v>
      </c>
      <c r="H2587" t="s">
        <v>126</v>
      </c>
      <c r="I2587">
        <f t="shared" si="320"/>
        <v>992</v>
      </c>
      <c r="J2587">
        <f t="shared" si="321"/>
        <v>12</v>
      </c>
      <c r="K2587" t="str">
        <f t="shared" si="322"/>
        <v>budget</v>
      </c>
      <c r="L2587" s="1">
        <f t="shared" si="323"/>
        <v>486085.94959677418</v>
      </c>
      <c r="M2587" cm="1">
        <f t="array" ref="M2587">SUM(COUNTIF(E2587:E6163,{"Petrol","Diesel","CNG","LPG","Electric"}))</f>
        <v>992</v>
      </c>
      <c r="N2587">
        <f t="shared" si="324"/>
        <v>992</v>
      </c>
      <c r="O2587" cm="1">
        <f t="array" ref="O2587">SUM(COUNTIF(F2587:F6163,{"Individual","Dealer","Trustmark Dealer"}))</f>
        <v>992</v>
      </c>
      <c r="P2587">
        <f t="shared" si="325"/>
        <v>668</v>
      </c>
      <c r="Q2587">
        <f t="shared" si="326"/>
        <v>0.625</v>
      </c>
      <c r="R2587" s="16">
        <f t="shared" si="327"/>
        <v>1293810.5661587345</v>
      </c>
    </row>
    <row r="2588" spans="1:18" x14ac:dyDescent="0.3">
      <c r="A2588" t="s">
        <v>286</v>
      </c>
      <c r="B2588">
        <v>2009</v>
      </c>
      <c r="C2588" s="1">
        <v>270000</v>
      </c>
      <c r="D2588">
        <v>190000</v>
      </c>
      <c r="E2588" t="s">
        <v>14</v>
      </c>
      <c r="F2588" t="s">
        <v>25</v>
      </c>
      <c r="G2588" t="s">
        <v>12</v>
      </c>
      <c r="H2588" t="s">
        <v>154</v>
      </c>
      <c r="I2588">
        <f t="shared" si="320"/>
        <v>991</v>
      </c>
      <c r="J2588">
        <f t="shared" si="321"/>
        <v>17</v>
      </c>
      <c r="K2588" t="str">
        <f t="shared" si="322"/>
        <v>budget</v>
      </c>
      <c r="L2588" s="1">
        <f t="shared" si="323"/>
        <v>486097.13622603432</v>
      </c>
      <c r="M2588" cm="1">
        <f t="array" ref="M2588">SUM(COUNTIF(E2588:E6164,{"Petrol","Diesel","CNG","LPG","Electric"}))</f>
        <v>991</v>
      </c>
      <c r="N2588">
        <f t="shared" si="324"/>
        <v>991</v>
      </c>
      <c r="O2588" cm="1">
        <f t="array" ref="O2588">SUM(COUNTIF(F2588:F6164,{"Individual","Dealer","Trustmark Dealer"}))</f>
        <v>991</v>
      </c>
      <c r="P2588">
        <f t="shared" si="325"/>
        <v>667</v>
      </c>
      <c r="Q2588">
        <f t="shared" si="326"/>
        <v>0.62563067608476286</v>
      </c>
      <c r="R2588" s="16">
        <f t="shared" si="327"/>
        <v>1293531.4552376398</v>
      </c>
    </row>
    <row r="2589" spans="1:18" x14ac:dyDescent="0.3">
      <c r="A2589" t="s">
        <v>865</v>
      </c>
      <c r="B2589">
        <v>2019</v>
      </c>
      <c r="C2589" s="1">
        <v>600000</v>
      </c>
      <c r="D2589">
        <v>80000</v>
      </c>
      <c r="E2589" t="s">
        <v>10</v>
      </c>
      <c r="F2589" t="s">
        <v>25</v>
      </c>
      <c r="G2589" t="s">
        <v>12</v>
      </c>
      <c r="H2589" t="s">
        <v>121</v>
      </c>
      <c r="I2589">
        <f t="shared" si="320"/>
        <v>990</v>
      </c>
      <c r="J2589">
        <f t="shared" si="321"/>
        <v>7</v>
      </c>
      <c r="K2589" t="str">
        <f t="shared" si="322"/>
        <v>medium</v>
      </c>
      <c r="L2589" s="1">
        <f t="shared" si="323"/>
        <v>486315.41616161616</v>
      </c>
      <c r="M2589" cm="1">
        <f t="array" ref="M2589">SUM(COUNTIF(E2589:E6165,{"Petrol","Diesel","CNG","LPG","Electric"}))</f>
        <v>990</v>
      </c>
      <c r="N2589">
        <f t="shared" si="324"/>
        <v>990</v>
      </c>
      <c r="O2589" cm="1">
        <f t="array" ref="O2589">SUM(COUNTIF(F2589:F6165,{"Individual","Dealer","Trustmark Dealer"}))</f>
        <v>990</v>
      </c>
      <c r="P2589">
        <f t="shared" si="325"/>
        <v>666</v>
      </c>
      <c r="Q2589">
        <f t="shared" si="326"/>
        <v>0.6262626262626263</v>
      </c>
      <c r="R2589" s="16">
        <f t="shared" si="327"/>
        <v>1294183.7448686371</v>
      </c>
    </row>
    <row r="2590" spans="1:18" x14ac:dyDescent="0.3">
      <c r="A2590" t="s">
        <v>249</v>
      </c>
      <c r="B2590">
        <v>2013</v>
      </c>
      <c r="C2590" s="1">
        <v>300000</v>
      </c>
      <c r="D2590">
        <v>70000</v>
      </c>
      <c r="E2590" t="s">
        <v>14</v>
      </c>
      <c r="F2590" t="s">
        <v>25</v>
      </c>
      <c r="G2590" t="s">
        <v>12</v>
      </c>
      <c r="H2590" t="s">
        <v>126</v>
      </c>
      <c r="I2590">
        <f t="shared" si="320"/>
        <v>989</v>
      </c>
      <c r="J2590">
        <f t="shared" si="321"/>
        <v>13</v>
      </c>
      <c r="K2590" t="str">
        <f t="shared" si="322"/>
        <v>budget</v>
      </c>
      <c r="L2590" s="1">
        <f t="shared" si="323"/>
        <v>486200.46713852376</v>
      </c>
      <c r="M2590" cm="1">
        <f t="array" ref="M2590">SUM(COUNTIF(E2590:E6166,{"Petrol","Diesel","CNG","LPG","Electric"}))</f>
        <v>989</v>
      </c>
      <c r="N2590">
        <f t="shared" si="324"/>
        <v>989</v>
      </c>
      <c r="O2590" cm="1">
        <f t="array" ref="O2590">SUM(COUNTIF(F2590:F6166,{"Individual","Dealer","Trustmark Dealer"}))</f>
        <v>989</v>
      </c>
      <c r="P2590">
        <f t="shared" si="325"/>
        <v>666</v>
      </c>
      <c r="Q2590">
        <f t="shared" si="326"/>
        <v>0.62588473205257833</v>
      </c>
      <c r="R2590" s="16">
        <f t="shared" si="327"/>
        <v>1293623.7430709382</v>
      </c>
    </row>
    <row r="2591" spans="1:18" x14ac:dyDescent="0.3">
      <c r="A2591" t="s">
        <v>1367</v>
      </c>
      <c r="B2591">
        <v>2012</v>
      </c>
      <c r="C2591" s="1">
        <v>415000</v>
      </c>
      <c r="D2591">
        <v>80000</v>
      </c>
      <c r="E2591" t="s">
        <v>14</v>
      </c>
      <c r="F2591" t="s">
        <v>25</v>
      </c>
      <c r="G2591" t="s">
        <v>12</v>
      </c>
      <c r="H2591" t="s">
        <v>126</v>
      </c>
      <c r="I2591">
        <f t="shared" si="320"/>
        <v>988</v>
      </c>
      <c r="J2591">
        <f t="shared" si="321"/>
        <v>14</v>
      </c>
      <c r="K2591" t="str">
        <f t="shared" si="322"/>
        <v>budget</v>
      </c>
      <c r="L2591" s="1">
        <f t="shared" si="323"/>
        <v>486388.92914979759</v>
      </c>
      <c r="M2591" cm="1">
        <f t="array" ref="M2591">SUM(COUNTIF(E2591:E6167,{"Petrol","Diesel","CNG","LPG","Electric"}))</f>
        <v>988</v>
      </c>
      <c r="N2591">
        <f t="shared" si="324"/>
        <v>988</v>
      </c>
      <c r="O2591" cm="1">
        <f t="array" ref="O2591">SUM(COUNTIF(F2591:F6167,{"Individual","Dealer","Trustmark Dealer"}))</f>
        <v>988</v>
      </c>
      <c r="P2591">
        <f t="shared" si="325"/>
        <v>665</v>
      </c>
      <c r="Q2591">
        <f t="shared" si="326"/>
        <v>0.62651821862348178</v>
      </c>
      <c r="R2591" s="16">
        <f t="shared" si="327"/>
        <v>1294220.9551189449</v>
      </c>
    </row>
    <row r="2592" spans="1:18" x14ac:dyDescent="0.3">
      <c r="A2592" t="s">
        <v>139</v>
      </c>
      <c r="B2592">
        <v>2018</v>
      </c>
      <c r="C2592" s="1">
        <v>800000</v>
      </c>
      <c r="D2592">
        <v>30000</v>
      </c>
      <c r="E2592" t="s">
        <v>14</v>
      </c>
      <c r="F2592" t="s">
        <v>25</v>
      </c>
      <c r="G2592" t="s">
        <v>19</v>
      </c>
      <c r="H2592" t="s">
        <v>126</v>
      </c>
      <c r="I2592">
        <f t="shared" si="320"/>
        <v>987</v>
      </c>
      <c r="J2592">
        <f t="shared" si="321"/>
        <v>8</v>
      </c>
      <c r="K2592" t="str">
        <f t="shared" si="322"/>
        <v>medium</v>
      </c>
      <c r="L2592" s="1">
        <f t="shared" si="323"/>
        <v>486461.2583586626</v>
      </c>
      <c r="M2592" cm="1">
        <f t="array" ref="M2592">SUM(COUNTIF(E2592:E6168,{"Petrol","Diesel","CNG","LPG","Electric"}))</f>
        <v>987</v>
      </c>
      <c r="N2592">
        <f t="shared" si="324"/>
        <v>987</v>
      </c>
      <c r="O2592" cm="1">
        <f t="array" ref="O2592">SUM(COUNTIF(F2592:F6168,{"Individual","Dealer","Trustmark Dealer"}))</f>
        <v>987</v>
      </c>
      <c r="P2592">
        <f t="shared" si="325"/>
        <v>664</v>
      </c>
      <c r="Q2592">
        <f t="shared" si="326"/>
        <v>0.6271529888551165</v>
      </c>
      <c r="R2592" s="16">
        <f t="shared" si="327"/>
        <v>1294599.3102902132</v>
      </c>
    </row>
    <row r="2593" spans="1:18" x14ac:dyDescent="0.3">
      <c r="A2593" t="s">
        <v>394</v>
      </c>
      <c r="B2593">
        <v>2016</v>
      </c>
      <c r="C2593" s="1">
        <v>420000</v>
      </c>
      <c r="D2593">
        <v>44440</v>
      </c>
      <c r="E2593" t="s">
        <v>10</v>
      </c>
      <c r="F2593" t="s">
        <v>25</v>
      </c>
      <c r="G2593" t="s">
        <v>12</v>
      </c>
      <c r="H2593" t="s">
        <v>126</v>
      </c>
      <c r="I2593">
        <f t="shared" si="320"/>
        <v>986</v>
      </c>
      <c r="J2593">
        <f t="shared" si="321"/>
        <v>10</v>
      </c>
      <c r="K2593" t="str">
        <f t="shared" si="322"/>
        <v>budget</v>
      </c>
      <c r="L2593" s="1">
        <f t="shared" si="323"/>
        <v>486143.26774847868</v>
      </c>
      <c r="M2593" cm="1">
        <f t="array" ref="M2593">SUM(COUNTIF(E2593:E6169,{"Petrol","Diesel","CNG","LPG","Electric"}))</f>
        <v>986</v>
      </c>
      <c r="N2593">
        <f t="shared" si="324"/>
        <v>986</v>
      </c>
      <c r="O2593" cm="1">
        <f t="array" ref="O2593">SUM(COUNTIF(F2593:F6169,{"Individual","Dealer","Trustmark Dealer"}))</f>
        <v>986</v>
      </c>
      <c r="P2593">
        <f t="shared" si="325"/>
        <v>664</v>
      </c>
      <c r="Q2593">
        <f t="shared" si="326"/>
        <v>0.62778904665314406</v>
      </c>
      <c r="R2593" s="16">
        <f t="shared" si="327"/>
        <v>1294237.3123022185</v>
      </c>
    </row>
    <row r="2594" spans="1:18" x14ac:dyDescent="0.3">
      <c r="A2594" t="s">
        <v>500</v>
      </c>
      <c r="B2594">
        <v>2018</v>
      </c>
      <c r="C2594" s="1">
        <v>1250000</v>
      </c>
      <c r="D2594">
        <v>30000</v>
      </c>
      <c r="E2594" t="s">
        <v>14</v>
      </c>
      <c r="F2594" t="s">
        <v>25</v>
      </c>
      <c r="G2594" t="s">
        <v>12</v>
      </c>
      <c r="H2594" t="s">
        <v>121</v>
      </c>
      <c r="I2594">
        <f t="shared" si="320"/>
        <v>985</v>
      </c>
      <c r="J2594">
        <f t="shared" si="321"/>
        <v>8</v>
      </c>
      <c r="K2594" t="str">
        <f t="shared" si="322"/>
        <v>premimum</v>
      </c>
      <c r="L2594" s="1">
        <f t="shared" si="323"/>
        <v>486210.4182741117</v>
      </c>
      <c r="M2594" cm="1">
        <f t="array" ref="M2594">SUM(COUNTIF(E2594:E6170,{"Petrol","Diesel","CNG","LPG","Electric"}))</f>
        <v>985</v>
      </c>
      <c r="N2594">
        <f t="shared" si="324"/>
        <v>985</v>
      </c>
      <c r="O2594" cm="1">
        <f t="array" ref="O2594">SUM(COUNTIF(F2594:F6170,{"Individual","Dealer","Trustmark Dealer"}))</f>
        <v>985</v>
      </c>
      <c r="P2594">
        <f t="shared" si="325"/>
        <v>664</v>
      </c>
      <c r="Q2594">
        <f t="shared" si="326"/>
        <v>0.62842639593908634</v>
      </c>
      <c r="R2594" s="16">
        <f t="shared" si="327"/>
        <v>1294078.3867296421</v>
      </c>
    </row>
    <row r="2595" spans="1:18" x14ac:dyDescent="0.3">
      <c r="A2595" t="s">
        <v>267</v>
      </c>
      <c r="B2595">
        <v>2011</v>
      </c>
      <c r="C2595" s="1">
        <v>270000</v>
      </c>
      <c r="D2595">
        <v>120000</v>
      </c>
      <c r="E2595" t="s">
        <v>14</v>
      </c>
      <c r="F2595" t="s">
        <v>25</v>
      </c>
      <c r="G2595" t="s">
        <v>12</v>
      </c>
      <c r="H2595" t="s">
        <v>121</v>
      </c>
      <c r="I2595">
        <f t="shared" si="320"/>
        <v>984</v>
      </c>
      <c r="J2595">
        <f t="shared" si="321"/>
        <v>15</v>
      </c>
      <c r="K2595" t="str">
        <f t="shared" si="322"/>
        <v>budget</v>
      </c>
      <c r="L2595" s="1">
        <f t="shared" si="323"/>
        <v>485434.2093495935</v>
      </c>
      <c r="M2595" cm="1">
        <f t="array" ref="M2595">SUM(COUNTIF(E2595:E6171,{"Petrol","Diesel","CNG","LPG","Electric"}))</f>
        <v>984</v>
      </c>
      <c r="N2595">
        <f t="shared" si="324"/>
        <v>984</v>
      </c>
      <c r="O2595" cm="1">
        <f t="array" ref="O2595">SUM(COUNTIF(F2595:F6171,{"Individual","Dealer","Trustmark Dealer"}))</f>
        <v>984</v>
      </c>
      <c r="P2595">
        <f t="shared" si="325"/>
        <v>664</v>
      </c>
      <c r="Q2595">
        <f t="shared" si="326"/>
        <v>0.62804878048780488</v>
      </c>
      <c r="R2595" s="16">
        <f t="shared" si="327"/>
        <v>1292846.2651972922</v>
      </c>
    </row>
    <row r="2596" spans="1:18" x14ac:dyDescent="0.3">
      <c r="A2596" t="s">
        <v>189</v>
      </c>
      <c r="B2596">
        <v>2015</v>
      </c>
      <c r="C2596" s="1">
        <v>390000</v>
      </c>
      <c r="D2596">
        <v>80000</v>
      </c>
      <c r="E2596" t="s">
        <v>14</v>
      </c>
      <c r="F2596" t="s">
        <v>25</v>
      </c>
      <c r="G2596" t="s">
        <v>12</v>
      </c>
      <c r="H2596" t="s">
        <v>126</v>
      </c>
      <c r="I2596">
        <f t="shared" si="320"/>
        <v>983</v>
      </c>
      <c r="J2596">
        <f t="shared" si="321"/>
        <v>11</v>
      </c>
      <c r="K2596" t="str">
        <f t="shared" si="322"/>
        <v>budget</v>
      </c>
      <c r="L2596" s="1">
        <f t="shared" si="323"/>
        <v>485653.36927772127</v>
      </c>
      <c r="M2596" cm="1">
        <f t="array" ref="M2596">SUM(COUNTIF(E2596:E6172,{"Petrol","Diesel","CNG","LPG","Electric"}))</f>
        <v>983</v>
      </c>
      <c r="N2596">
        <f t="shared" si="324"/>
        <v>983</v>
      </c>
      <c r="O2596" cm="1">
        <f t="array" ref="O2596">SUM(COUNTIF(F2596:F6172,{"Individual","Dealer","Trustmark Dealer"}))</f>
        <v>983</v>
      </c>
      <c r="P2596">
        <f t="shared" si="325"/>
        <v>663</v>
      </c>
      <c r="Q2596">
        <f t="shared" si="326"/>
        <v>0.62767039674465919</v>
      </c>
      <c r="R2596" s="16">
        <f t="shared" si="327"/>
        <v>1293504.9284946043</v>
      </c>
    </row>
    <row r="2597" spans="1:18" x14ac:dyDescent="0.3">
      <c r="A2597" t="s">
        <v>533</v>
      </c>
      <c r="B2597">
        <v>2012</v>
      </c>
      <c r="C2597" s="1">
        <v>400000</v>
      </c>
      <c r="D2597">
        <v>110000</v>
      </c>
      <c r="E2597" t="s">
        <v>14</v>
      </c>
      <c r="F2597" t="s">
        <v>25</v>
      </c>
      <c r="G2597" t="s">
        <v>12</v>
      </c>
      <c r="H2597" t="s">
        <v>121</v>
      </c>
      <c r="I2597">
        <f t="shared" si="320"/>
        <v>982</v>
      </c>
      <c r="J2597">
        <f t="shared" si="321"/>
        <v>14</v>
      </c>
      <c r="K2597" t="str">
        <f t="shared" si="322"/>
        <v>budget</v>
      </c>
      <c r="L2597" s="1">
        <f t="shared" si="323"/>
        <v>485750.77596741344</v>
      </c>
      <c r="M2597" cm="1">
        <f t="array" ref="M2597">SUM(COUNTIF(E2597:E6173,{"Petrol","Diesel","CNG","LPG","Electric"}))</f>
        <v>982</v>
      </c>
      <c r="N2597">
        <f t="shared" si="324"/>
        <v>982</v>
      </c>
      <c r="O2597" cm="1">
        <f t="array" ref="O2597">SUM(COUNTIF(F2597:F6173,{"Individual","Dealer","Trustmark Dealer"}))</f>
        <v>982</v>
      </c>
      <c r="P2597">
        <f t="shared" si="325"/>
        <v>662</v>
      </c>
      <c r="Q2597">
        <f t="shared" si="326"/>
        <v>0.6283095723014257</v>
      </c>
      <c r="R2597" s="16">
        <f t="shared" si="327"/>
        <v>1293933.5866108984</v>
      </c>
    </row>
    <row r="2598" spans="1:18" x14ac:dyDescent="0.3">
      <c r="A2598" t="s">
        <v>1368</v>
      </c>
      <c r="B2598">
        <v>2007</v>
      </c>
      <c r="C2598" s="1">
        <v>100000</v>
      </c>
      <c r="D2598">
        <v>170000</v>
      </c>
      <c r="E2598" t="s">
        <v>10</v>
      </c>
      <c r="F2598" t="s">
        <v>25</v>
      </c>
      <c r="G2598" t="s">
        <v>12</v>
      </c>
      <c r="H2598" t="s">
        <v>121</v>
      </c>
      <c r="I2598">
        <f t="shared" si="320"/>
        <v>981</v>
      </c>
      <c r="J2598">
        <f t="shared" si="321"/>
        <v>19</v>
      </c>
      <c r="K2598" t="str">
        <f t="shared" si="322"/>
        <v>budget</v>
      </c>
      <c r="L2598" s="1">
        <f t="shared" si="323"/>
        <v>485838.1875637105</v>
      </c>
      <c r="M2598" cm="1">
        <f t="array" ref="M2598">SUM(COUNTIF(E2598:E6174,{"Petrol","Diesel","CNG","LPG","Electric"}))</f>
        <v>981</v>
      </c>
      <c r="N2598">
        <f t="shared" si="324"/>
        <v>981</v>
      </c>
      <c r="O2598" cm="1">
        <f t="array" ref="O2598">SUM(COUNTIF(F2598:F6174,{"Individual","Dealer","Trustmark Dealer"}))</f>
        <v>981</v>
      </c>
      <c r="P2598">
        <f t="shared" si="325"/>
        <v>661</v>
      </c>
      <c r="Q2598">
        <f t="shared" si="326"/>
        <v>0.62793068297655452</v>
      </c>
      <c r="R2598" s="16">
        <f t="shared" si="327"/>
        <v>1294344.491943178</v>
      </c>
    </row>
    <row r="2599" spans="1:18" x14ac:dyDescent="0.3">
      <c r="A2599" t="s">
        <v>1369</v>
      </c>
      <c r="B2599">
        <v>2010</v>
      </c>
      <c r="C2599" s="1">
        <v>850000</v>
      </c>
      <c r="D2599">
        <v>46000</v>
      </c>
      <c r="E2599" t="s">
        <v>14</v>
      </c>
      <c r="F2599" t="s">
        <v>25</v>
      </c>
      <c r="G2599" t="s">
        <v>19</v>
      </c>
      <c r="H2599" t="s">
        <v>121</v>
      </c>
      <c r="I2599">
        <f t="shared" si="320"/>
        <v>980</v>
      </c>
      <c r="J2599">
        <f t="shared" si="321"/>
        <v>16</v>
      </c>
      <c r="K2599" t="str">
        <f t="shared" si="322"/>
        <v>medium</v>
      </c>
      <c r="L2599" s="1">
        <f t="shared" si="323"/>
        <v>486231.9</v>
      </c>
      <c r="M2599" cm="1">
        <f t="array" ref="M2599">SUM(COUNTIF(E2599:E6175,{"Petrol","Diesel","CNG","LPG","Electric"}))</f>
        <v>980</v>
      </c>
      <c r="N2599">
        <f t="shared" si="324"/>
        <v>980</v>
      </c>
      <c r="O2599" cm="1">
        <f t="array" ref="O2599">SUM(COUNTIF(F2599:F6175,{"Individual","Dealer","Trustmark Dealer"}))</f>
        <v>980</v>
      </c>
      <c r="P2599">
        <f t="shared" si="325"/>
        <v>660</v>
      </c>
      <c r="Q2599">
        <f t="shared" si="326"/>
        <v>0.62755102040816324</v>
      </c>
      <c r="R2599" s="16">
        <f t="shared" si="327"/>
        <v>1294903.9532219607</v>
      </c>
    </row>
    <row r="2600" spans="1:18" x14ac:dyDescent="0.3">
      <c r="A2600" t="s">
        <v>291</v>
      </c>
      <c r="B2600">
        <v>2012</v>
      </c>
      <c r="C2600" s="1">
        <v>359000</v>
      </c>
      <c r="D2600">
        <v>120000</v>
      </c>
      <c r="E2600" t="s">
        <v>14</v>
      </c>
      <c r="F2600" t="s">
        <v>25</v>
      </c>
      <c r="G2600" t="s">
        <v>19</v>
      </c>
      <c r="H2600" t="s">
        <v>154</v>
      </c>
      <c r="I2600">
        <f t="shared" si="320"/>
        <v>979</v>
      </c>
      <c r="J2600">
        <f t="shared" si="321"/>
        <v>14</v>
      </c>
      <c r="K2600" t="str">
        <f t="shared" si="322"/>
        <v>budget</v>
      </c>
      <c r="L2600" s="1">
        <f t="shared" si="323"/>
        <v>485860.32890704798</v>
      </c>
      <c r="M2600" cm="1">
        <f t="array" ref="M2600">SUM(COUNTIF(E2600:E6176,{"Petrol","Diesel","CNG","LPG","Electric"}))</f>
        <v>979</v>
      </c>
      <c r="N2600">
        <f t="shared" si="324"/>
        <v>979</v>
      </c>
      <c r="O2600" cm="1">
        <f t="array" ref="O2600">SUM(COUNTIF(F2600:F6176,{"Individual","Dealer","Trustmark Dealer"}))</f>
        <v>979</v>
      </c>
      <c r="P2600">
        <f t="shared" si="325"/>
        <v>659</v>
      </c>
      <c r="Q2600">
        <f t="shared" si="326"/>
        <v>0.62717058222676203</v>
      </c>
      <c r="R2600" s="16">
        <f t="shared" si="327"/>
        <v>1294440.9710263503</v>
      </c>
    </row>
    <row r="2601" spans="1:18" x14ac:dyDescent="0.3">
      <c r="A2601" t="s">
        <v>471</v>
      </c>
      <c r="B2601">
        <v>2015</v>
      </c>
      <c r="C2601" s="1">
        <v>470000</v>
      </c>
      <c r="D2601">
        <v>91365</v>
      </c>
      <c r="E2601" t="s">
        <v>14</v>
      </c>
      <c r="F2601" t="s">
        <v>11</v>
      </c>
      <c r="G2601" t="s">
        <v>12</v>
      </c>
      <c r="H2601" t="s">
        <v>121</v>
      </c>
      <c r="I2601">
        <f t="shared" si="320"/>
        <v>978</v>
      </c>
      <c r="J2601">
        <f t="shared" si="321"/>
        <v>11</v>
      </c>
      <c r="K2601" t="str">
        <f t="shared" si="322"/>
        <v>budget</v>
      </c>
      <c r="L2601" s="1">
        <f t="shared" si="323"/>
        <v>485990.04294478527</v>
      </c>
      <c r="M2601" cm="1">
        <f t="array" ref="M2601">SUM(COUNTIF(E2601:E6177,{"Petrol","Diesel","CNG","LPG","Electric"}))</f>
        <v>978</v>
      </c>
      <c r="N2601">
        <f t="shared" si="324"/>
        <v>978</v>
      </c>
      <c r="O2601" cm="1">
        <f t="array" ref="O2601">SUM(COUNTIF(F2601:F6177,{"Individual","Dealer","Trustmark Dealer"}))</f>
        <v>978</v>
      </c>
      <c r="P2601">
        <f t="shared" si="325"/>
        <v>658</v>
      </c>
      <c r="Q2601">
        <f t="shared" si="326"/>
        <v>0.6278118609406953</v>
      </c>
      <c r="R2601" s="16">
        <f t="shared" si="327"/>
        <v>1294933.2988416734</v>
      </c>
    </row>
    <row r="2602" spans="1:18" x14ac:dyDescent="0.3">
      <c r="A2602" t="s">
        <v>219</v>
      </c>
      <c r="B2602">
        <v>2013</v>
      </c>
      <c r="C2602" s="1">
        <v>360000</v>
      </c>
      <c r="D2602">
        <v>90010</v>
      </c>
      <c r="E2602" t="s">
        <v>14</v>
      </c>
      <c r="F2602" t="s">
        <v>11</v>
      </c>
      <c r="G2602" t="s">
        <v>12</v>
      </c>
      <c r="H2602" t="s">
        <v>126</v>
      </c>
      <c r="I2602">
        <f t="shared" si="320"/>
        <v>977</v>
      </c>
      <c r="J2602">
        <f t="shared" si="321"/>
        <v>13</v>
      </c>
      <c r="K2602" t="str">
        <f t="shared" si="322"/>
        <v>budget</v>
      </c>
      <c r="L2602" s="1">
        <f t="shared" si="323"/>
        <v>486006.40941658139</v>
      </c>
      <c r="M2602" cm="1">
        <f t="array" ref="M2602">SUM(COUNTIF(E2602:E6178,{"Petrol","Diesel","CNG","LPG","Electric"}))</f>
        <v>977</v>
      </c>
      <c r="N2602">
        <f t="shared" si="324"/>
        <v>977</v>
      </c>
      <c r="O2602" cm="1">
        <f t="array" ref="O2602">SUM(COUNTIF(F2602:F6178,{"Individual","Dealer","Trustmark Dealer"}))</f>
        <v>977</v>
      </c>
      <c r="P2602">
        <f t="shared" si="325"/>
        <v>657</v>
      </c>
      <c r="Q2602">
        <f t="shared" si="326"/>
        <v>0.62743091095189352</v>
      </c>
      <c r="R2602" s="16">
        <f t="shared" si="327"/>
        <v>1295210.752937525</v>
      </c>
    </row>
    <row r="2603" spans="1:18" x14ac:dyDescent="0.3">
      <c r="A2603" t="s">
        <v>223</v>
      </c>
      <c r="B2603">
        <v>2013</v>
      </c>
      <c r="C2603" s="1">
        <v>250999</v>
      </c>
      <c r="D2603">
        <v>80000</v>
      </c>
      <c r="E2603" t="s">
        <v>14</v>
      </c>
      <c r="F2603" t="s">
        <v>25</v>
      </c>
      <c r="G2603" t="s">
        <v>12</v>
      </c>
      <c r="H2603" t="s">
        <v>121</v>
      </c>
      <c r="I2603">
        <f t="shared" si="320"/>
        <v>976</v>
      </c>
      <c r="J2603">
        <f t="shared" si="321"/>
        <v>13</v>
      </c>
      <c r="K2603" t="str">
        <f t="shared" si="322"/>
        <v>budget</v>
      </c>
      <c r="L2603" s="1">
        <f t="shared" si="323"/>
        <v>486135.51434426231</v>
      </c>
      <c r="M2603" cm="1">
        <f t="array" ref="M2603">SUM(COUNTIF(E2603:E6179,{"Petrol","Diesel","CNG","LPG","Electric"}))</f>
        <v>976</v>
      </c>
      <c r="N2603">
        <f t="shared" si="324"/>
        <v>976</v>
      </c>
      <c r="O2603" cm="1">
        <f t="array" ref="O2603">SUM(COUNTIF(F2603:F6179,{"Individual","Dealer","Trustmark Dealer"}))</f>
        <v>976</v>
      </c>
      <c r="P2603">
        <f t="shared" si="325"/>
        <v>656</v>
      </c>
      <c r="Q2603">
        <f t="shared" si="326"/>
        <v>0.62807377049180324</v>
      </c>
      <c r="R2603" s="16">
        <f t="shared" si="327"/>
        <v>1295704.5571472547</v>
      </c>
    </row>
    <row r="2604" spans="1:18" x14ac:dyDescent="0.3">
      <c r="A2604" t="s">
        <v>228</v>
      </c>
      <c r="B2604">
        <v>2012</v>
      </c>
      <c r="C2604" s="1">
        <v>45000</v>
      </c>
      <c r="D2604">
        <v>35000</v>
      </c>
      <c r="E2604" t="s">
        <v>10</v>
      </c>
      <c r="F2604" t="s">
        <v>25</v>
      </c>
      <c r="G2604" t="s">
        <v>12</v>
      </c>
      <c r="H2604" t="s">
        <v>126</v>
      </c>
      <c r="I2604">
        <f t="shared" si="320"/>
        <v>975</v>
      </c>
      <c r="J2604">
        <f t="shared" si="321"/>
        <v>14</v>
      </c>
      <c r="K2604" t="str">
        <f t="shared" si="322"/>
        <v>budget</v>
      </c>
      <c r="L2604" s="1">
        <f t="shared" si="323"/>
        <v>486376.68</v>
      </c>
      <c r="M2604" cm="1">
        <f t="array" ref="M2604">SUM(COUNTIF(E2604:E6180,{"Petrol","Diesel","CNG","LPG","Electric"}))</f>
        <v>975</v>
      </c>
      <c r="N2604">
        <f t="shared" si="324"/>
        <v>975</v>
      </c>
      <c r="O2604" cm="1">
        <f t="array" ref="O2604">SUM(COUNTIF(F2604:F6180,{"Individual","Dealer","Trustmark Dealer"}))</f>
        <v>975</v>
      </c>
      <c r="P2604">
        <f t="shared" si="325"/>
        <v>655</v>
      </c>
      <c r="Q2604">
        <f t="shared" si="326"/>
        <v>0.62769230769230766</v>
      </c>
      <c r="R2604" s="16">
        <f t="shared" si="327"/>
        <v>1296414.0252950618</v>
      </c>
    </row>
    <row r="2605" spans="1:18" x14ac:dyDescent="0.3">
      <c r="A2605" t="s">
        <v>1370</v>
      </c>
      <c r="B2605">
        <v>2006</v>
      </c>
      <c r="C2605" s="1">
        <v>75000</v>
      </c>
      <c r="D2605">
        <v>80000</v>
      </c>
      <c r="E2605" t="s">
        <v>10</v>
      </c>
      <c r="F2605" t="s">
        <v>25</v>
      </c>
      <c r="G2605" t="s">
        <v>12</v>
      </c>
      <c r="H2605" t="s">
        <v>126</v>
      </c>
      <c r="I2605">
        <f t="shared" si="320"/>
        <v>974</v>
      </c>
      <c r="J2605">
        <f t="shared" si="321"/>
        <v>20</v>
      </c>
      <c r="K2605" t="str">
        <f t="shared" si="322"/>
        <v>budget</v>
      </c>
      <c r="L2605" s="1">
        <f t="shared" si="323"/>
        <v>486829.8388090349</v>
      </c>
      <c r="M2605" cm="1">
        <f t="array" ref="M2605">SUM(COUNTIF(E2605:E6181,{"Petrol","Diesel","CNG","LPG","Electric"}))</f>
        <v>974</v>
      </c>
      <c r="N2605">
        <f t="shared" si="324"/>
        <v>974</v>
      </c>
      <c r="O2605" cm="1">
        <f t="array" ref="O2605">SUM(COUNTIF(F2605:F6181,{"Individual","Dealer","Trustmark Dealer"}))</f>
        <v>974</v>
      </c>
      <c r="P2605">
        <f t="shared" si="325"/>
        <v>654</v>
      </c>
      <c r="Q2605">
        <f t="shared" si="326"/>
        <v>0.62833675564681724</v>
      </c>
      <c r="R2605" s="16">
        <f t="shared" si="327"/>
        <v>1297099.8805435686</v>
      </c>
    </row>
    <row r="2606" spans="1:18" x14ac:dyDescent="0.3">
      <c r="A2606" t="s">
        <v>219</v>
      </c>
      <c r="B2606">
        <v>2013</v>
      </c>
      <c r="C2606" s="1">
        <v>495000</v>
      </c>
      <c r="D2606">
        <v>31800</v>
      </c>
      <c r="E2606" t="s">
        <v>14</v>
      </c>
      <c r="F2606" t="s">
        <v>11</v>
      </c>
      <c r="G2606" t="s">
        <v>12</v>
      </c>
      <c r="H2606" t="s">
        <v>121</v>
      </c>
      <c r="I2606">
        <f t="shared" si="320"/>
        <v>973</v>
      </c>
      <c r="J2606">
        <f t="shared" si="321"/>
        <v>13</v>
      </c>
      <c r="K2606" t="str">
        <f t="shared" si="322"/>
        <v>budget</v>
      </c>
      <c r="L2606" s="1">
        <f t="shared" si="323"/>
        <v>487253.09660842753</v>
      </c>
      <c r="M2606" cm="1">
        <f t="array" ref="M2606">SUM(COUNTIF(E2606:E6182,{"Petrol","Diesel","CNG","LPG","Electric"}))</f>
        <v>973</v>
      </c>
      <c r="N2606">
        <f t="shared" si="324"/>
        <v>973</v>
      </c>
      <c r="O2606" cm="1">
        <f t="array" ref="O2606">SUM(COUNTIF(F2606:F6182,{"Individual","Dealer","Trustmark Dealer"}))</f>
        <v>973</v>
      </c>
      <c r="P2606">
        <f t="shared" si="325"/>
        <v>653</v>
      </c>
      <c r="Q2606">
        <f t="shared" si="326"/>
        <v>0.62898252826310386</v>
      </c>
      <c r="R2606" s="16">
        <f t="shared" si="327"/>
        <v>1297721.1121137394</v>
      </c>
    </row>
    <row r="2607" spans="1:18" x14ac:dyDescent="0.3">
      <c r="A2607" t="s">
        <v>1371</v>
      </c>
      <c r="B2607">
        <v>2013</v>
      </c>
      <c r="C2607" s="1">
        <v>310000</v>
      </c>
      <c r="D2607">
        <v>59100</v>
      </c>
      <c r="E2607" t="s">
        <v>22</v>
      </c>
      <c r="F2607" t="s">
        <v>11</v>
      </c>
      <c r="G2607" t="s">
        <v>12</v>
      </c>
      <c r="H2607" t="s">
        <v>121</v>
      </c>
      <c r="I2607">
        <f t="shared" si="320"/>
        <v>972</v>
      </c>
      <c r="J2607">
        <f t="shared" si="321"/>
        <v>13</v>
      </c>
      <c r="K2607" t="str">
        <f t="shared" si="322"/>
        <v>budget</v>
      </c>
      <c r="L2607" s="1">
        <f t="shared" si="323"/>
        <v>487245.12654320989</v>
      </c>
      <c r="M2607" cm="1">
        <f t="array" ref="M2607">SUM(COUNTIF(E2607:E6183,{"Petrol","Diesel","CNG","LPG","Electric"}))</f>
        <v>972</v>
      </c>
      <c r="N2607">
        <f t="shared" si="324"/>
        <v>972</v>
      </c>
      <c r="O2607" cm="1">
        <f t="array" ref="O2607">SUM(COUNTIF(F2607:F6183,{"Individual","Dealer","Trustmark Dealer"}))</f>
        <v>972</v>
      </c>
      <c r="P2607">
        <f t="shared" si="325"/>
        <v>652</v>
      </c>
      <c r="Q2607">
        <f t="shared" si="326"/>
        <v>0.62860082304526754</v>
      </c>
      <c r="R2607" s="16">
        <f t="shared" si="327"/>
        <v>1297953.9946747008</v>
      </c>
    </row>
    <row r="2608" spans="1:18" x14ac:dyDescent="0.3">
      <c r="A2608" t="s">
        <v>1372</v>
      </c>
      <c r="B2608">
        <v>2016</v>
      </c>
      <c r="C2608" s="1">
        <v>540000</v>
      </c>
      <c r="D2608">
        <v>31200</v>
      </c>
      <c r="E2608" t="s">
        <v>10</v>
      </c>
      <c r="F2608" t="s">
        <v>11</v>
      </c>
      <c r="G2608" t="s">
        <v>12</v>
      </c>
      <c r="H2608" t="s">
        <v>121</v>
      </c>
      <c r="I2608">
        <f t="shared" si="320"/>
        <v>971</v>
      </c>
      <c r="J2608">
        <f t="shared" si="321"/>
        <v>10</v>
      </c>
      <c r="K2608" t="str">
        <f t="shared" si="322"/>
        <v>medium</v>
      </c>
      <c r="L2608" s="1">
        <f t="shared" si="323"/>
        <v>487427.66529351182</v>
      </c>
      <c r="M2608" cm="1">
        <f t="array" ref="M2608">SUM(COUNTIF(E2608:E6184,{"Petrol","Diesel","CNG","LPG","Electric"}))</f>
        <v>971</v>
      </c>
      <c r="N2608">
        <f t="shared" si="324"/>
        <v>971</v>
      </c>
      <c r="O2608" cm="1">
        <f t="array" ref="O2608">SUM(COUNTIF(F2608:F6184,{"Individual","Dealer","Trustmark Dealer"}))</f>
        <v>971</v>
      </c>
      <c r="P2608">
        <f t="shared" si="325"/>
        <v>651</v>
      </c>
      <c r="Q2608">
        <f t="shared" si="326"/>
        <v>0.62821833161688978</v>
      </c>
      <c r="R2608" s="16">
        <f t="shared" si="327"/>
        <v>1299750.6924768987</v>
      </c>
    </row>
    <row r="2609" spans="1:18" x14ac:dyDescent="0.3">
      <c r="A2609" t="s">
        <v>1373</v>
      </c>
      <c r="B2609">
        <v>2016</v>
      </c>
      <c r="C2609" s="1">
        <v>665000</v>
      </c>
      <c r="D2609">
        <v>51000</v>
      </c>
      <c r="E2609" t="s">
        <v>14</v>
      </c>
      <c r="F2609" t="s">
        <v>11</v>
      </c>
      <c r="G2609" t="s">
        <v>12</v>
      </c>
      <c r="H2609" t="s">
        <v>121</v>
      </c>
      <c r="I2609">
        <f t="shared" si="320"/>
        <v>970</v>
      </c>
      <c r="J2609">
        <f t="shared" si="321"/>
        <v>10</v>
      </c>
      <c r="K2609" t="str">
        <f t="shared" si="322"/>
        <v>medium</v>
      </c>
      <c r="L2609" s="1">
        <f t="shared" si="323"/>
        <v>487373.46701030928</v>
      </c>
      <c r="M2609" cm="1">
        <f t="array" ref="M2609">SUM(COUNTIF(E2609:E6185,{"Petrol","Diesel","CNG","LPG","Electric"}))</f>
        <v>970</v>
      </c>
      <c r="N2609">
        <f t="shared" si="324"/>
        <v>970</v>
      </c>
      <c r="O2609" cm="1">
        <f t="array" ref="O2609">SUM(COUNTIF(F2609:F6185,{"Individual","Dealer","Trustmark Dealer"}))</f>
        <v>970</v>
      </c>
      <c r="P2609">
        <f t="shared" si="325"/>
        <v>651</v>
      </c>
      <c r="Q2609">
        <f t="shared" si="326"/>
        <v>0.62783505154639174</v>
      </c>
      <c r="R2609" s="16">
        <f t="shared" si="327"/>
        <v>1299322.6988505542</v>
      </c>
    </row>
    <row r="2610" spans="1:18" x14ac:dyDescent="0.3">
      <c r="A2610" t="s">
        <v>305</v>
      </c>
      <c r="B2610">
        <v>2013</v>
      </c>
      <c r="C2610" s="1">
        <v>425000</v>
      </c>
      <c r="D2610">
        <v>22700</v>
      </c>
      <c r="E2610" t="s">
        <v>14</v>
      </c>
      <c r="F2610" t="s">
        <v>11</v>
      </c>
      <c r="G2610" t="s">
        <v>12</v>
      </c>
      <c r="H2610" t="s">
        <v>126</v>
      </c>
      <c r="I2610">
        <f t="shared" si="320"/>
        <v>969</v>
      </c>
      <c r="J2610">
        <f t="shared" si="321"/>
        <v>13</v>
      </c>
      <c r="K2610" t="str">
        <f t="shared" si="322"/>
        <v>budget</v>
      </c>
      <c r="L2610" s="1">
        <f t="shared" si="323"/>
        <v>487190.15789473685</v>
      </c>
      <c r="M2610" cm="1">
        <f t="array" ref="M2610">SUM(COUNTIF(E2610:E6186,{"Petrol","Diesel","CNG","LPG","Electric"}))</f>
        <v>969</v>
      </c>
      <c r="N2610">
        <f t="shared" si="324"/>
        <v>969</v>
      </c>
      <c r="O2610" cm="1">
        <f t="array" ref="O2610">SUM(COUNTIF(F2610:F6186,{"Individual","Dealer","Trustmark Dealer"}))</f>
        <v>969</v>
      </c>
      <c r="P2610">
        <f t="shared" si="325"/>
        <v>651</v>
      </c>
      <c r="Q2610">
        <f t="shared" si="326"/>
        <v>0.62745098039215685</v>
      </c>
      <c r="R2610" s="16">
        <f t="shared" si="327"/>
        <v>1299221.8526027007</v>
      </c>
    </row>
    <row r="2611" spans="1:18" x14ac:dyDescent="0.3">
      <c r="A2611" t="s">
        <v>1374</v>
      </c>
      <c r="B2611">
        <v>2011</v>
      </c>
      <c r="C2611" s="1">
        <v>1295000</v>
      </c>
      <c r="D2611">
        <v>58000</v>
      </c>
      <c r="E2611" t="s">
        <v>14</v>
      </c>
      <c r="F2611" t="s">
        <v>11</v>
      </c>
      <c r="G2611" t="s">
        <v>19</v>
      </c>
      <c r="H2611" t="s">
        <v>121</v>
      </c>
      <c r="I2611">
        <f t="shared" si="320"/>
        <v>968</v>
      </c>
      <c r="J2611">
        <f t="shared" si="321"/>
        <v>15</v>
      </c>
      <c r="K2611" t="str">
        <f t="shared" si="322"/>
        <v>premimum</v>
      </c>
      <c r="L2611" s="1">
        <f t="shared" si="323"/>
        <v>487254.40392561984</v>
      </c>
      <c r="M2611" cm="1">
        <f t="array" ref="M2611">SUM(COUNTIF(E2611:E6187,{"Petrol","Diesel","CNG","LPG","Electric"}))</f>
        <v>968</v>
      </c>
      <c r="N2611">
        <f t="shared" si="324"/>
        <v>968</v>
      </c>
      <c r="O2611" cm="1">
        <f t="array" ref="O2611">SUM(COUNTIF(F2611:F6187,{"Individual","Dealer","Trustmark Dealer"}))</f>
        <v>968</v>
      </c>
      <c r="P2611">
        <f t="shared" si="325"/>
        <v>650</v>
      </c>
      <c r="Q2611">
        <f t="shared" si="326"/>
        <v>0.62809917355371903</v>
      </c>
      <c r="R2611" s="16">
        <f t="shared" si="327"/>
        <v>1299593.9813203388</v>
      </c>
    </row>
    <row r="2612" spans="1:18" x14ac:dyDescent="0.3">
      <c r="A2612" t="s">
        <v>608</v>
      </c>
      <c r="B2612">
        <v>2016</v>
      </c>
      <c r="C2612" s="1">
        <v>675000</v>
      </c>
      <c r="D2612">
        <v>50900</v>
      </c>
      <c r="E2612" t="s">
        <v>14</v>
      </c>
      <c r="F2612" t="s">
        <v>11</v>
      </c>
      <c r="G2612" t="s">
        <v>12</v>
      </c>
      <c r="H2612" t="s">
        <v>121</v>
      </c>
      <c r="I2612">
        <f t="shared" si="320"/>
        <v>967</v>
      </c>
      <c r="J2612">
        <f t="shared" si="321"/>
        <v>10</v>
      </c>
      <c r="K2612" t="str">
        <f t="shared" si="322"/>
        <v>medium</v>
      </c>
      <c r="L2612" s="1">
        <f t="shared" si="323"/>
        <v>486419.09307135473</v>
      </c>
      <c r="M2612" cm="1">
        <f t="array" ref="M2612">SUM(COUNTIF(E2612:E6188,{"Petrol","Diesel","CNG","LPG","Electric"}))</f>
        <v>967</v>
      </c>
      <c r="N2612">
        <f t="shared" si="324"/>
        <v>967</v>
      </c>
      <c r="O2612" cm="1">
        <f t="array" ref="O2612">SUM(COUNTIF(F2612:F6188,{"Individual","Dealer","Trustmark Dealer"}))</f>
        <v>967</v>
      </c>
      <c r="P2612">
        <f t="shared" si="325"/>
        <v>649</v>
      </c>
      <c r="Q2612">
        <f t="shared" si="326"/>
        <v>0.62771458117890377</v>
      </c>
      <c r="R2612" s="16">
        <f t="shared" si="327"/>
        <v>1298248.2133135407</v>
      </c>
    </row>
    <row r="2613" spans="1:18" x14ac:dyDescent="0.3">
      <c r="A2613" t="s">
        <v>1375</v>
      </c>
      <c r="B2613">
        <v>2018</v>
      </c>
      <c r="C2613" s="1">
        <v>980000</v>
      </c>
      <c r="D2613">
        <v>10000</v>
      </c>
      <c r="E2613" t="s">
        <v>14</v>
      </c>
      <c r="F2613" t="s">
        <v>25</v>
      </c>
      <c r="G2613" t="s">
        <v>12</v>
      </c>
      <c r="H2613" t="s">
        <v>121</v>
      </c>
      <c r="I2613">
        <f t="shared" si="320"/>
        <v>966</v>
      </c>
      <c r="J2613">
        <f t="shared" si="321"/>
        <v>8</v>
      </c>
      <c r="K2613" t="str">
        <f t="shared" si="322"/>
        <v>medium</v>
      </c>
      <c r="L2613" s="1">
        <f t="shared" si="323"/>
        <v>486223.87474120082</v>
      </c>
      <c r="M2613" cm="1">
        <f t="array" ref="M2613">SUM(COUNTIF(E2613:E6189,{"Petrol","Diesel","CNG","LPG","Electric"}))</f>
        <v>966</v>
      </c>
      <c r="N2613">
        <f t="shared" si="324"/>
        <v>966</v>
      </c>
      <c r="O2613" cm="1">
        <f t="array" ref="O2613">SUM(COUNTIF(F2613:F6189,{"Individual","Dealer","Trustmark Dealer"}))</f>
        <v>966</v>
      </c>
      <c r="P2613">
        <f t="shared" si="325"/>
        <v>649</v>
      </c>
      <c r="Q2613">
        <f t="shared" si="326"/>
        <v>0.62732919254658381</v>
      </c>
      <c r="R2613" s="16">
        <f t="shared" si="327"/>
        <v>1298124.8383047355</v>
      </c>
    </row>
    <row r="2614" spans="1:18" x14ac:dyDescent="0.3">
      <c r="A2614" t="s">
        <v>323</v>
      </c>
      <c r="B2614">
        <v>2014</v>
      </c>
      <c r="C2614" s="1">
        <v>320000</v>
      </c>
      <c r="D2614">
        <v>60000</v>
      </c>
      <c r="E2614" t="s">
        <v>14</v>
      </c>
      <c r="F2614" t="s">
        <v>25</v>
      </c>
      <c r="G2614" t="s">
        <v>12</v>
      </c>
      <c r="H2614" t="s">
        <v>121</v>
      </c>
      <c r="I2614">
        <f t="shared" si="320"/>
        <v>965</v>
      </c>
      <c r="J2614">
        <f t="shared" si="321"/>
        <v>12</v>
      </c>
      <c r="K2614" t="str">
        <f t="shared" si="322"/>
        <v>budget</v>
      </c>
      <c r="L2614" s="1">
        <f t="shared" si="323"/>
        <v>485712.18963730568</v>
      </c>
      <c r="M2614" cm="1">
        <f t="array" ref="M2614">SUM(COUNTIF(E2614:E6190,{"Petrol","Diesel","CNG","LPG","Electric"}))</f>
        <v>965</v>
      </c>
      <c r="N2614">
        <f t="shared" si="324"/>
        <v>965</v>
      </c>
      <c r="O2614" cm="1">
        <f t="array" ref="O2614">SUM(COUNTIF(F2614:F6190,{"Individual","Dealer","Trustmark Dealer"}))</f>
        <v>965</v>
      </c>
      <c r="P2614">
        <f t="shared" si="325"/>
        <v>649</v>
      </c>
      <c r="Q2614">
        <f t="shared" si="326"/>
        <v>0.62694300518134716</v>
      </c>
      <c r="R2614" s="16">
        <f t="shared" si="327"/>
        <v>1297395.8149824033</v>
      </c>
    </row>
    <row r="2615" spans="1:18" x14ac:dyDescent="0.3">
      <c r="A2615" t="s">
        <v>1376</v>
      </c>
      <c r="B2615">
        <v>2011</v>
      </c>
      <c r="C2615" s="1">
        <v>250000</v>
      </c>
      <c r="D2615">
        <v>80000</v>
      </c>
      <c r="E2615" t="s">
        <v>10</v>
      </c>
      <c r="F2615" t="s">
        <v>25</v>
      </c>
      <c r="G2615" t="s">
        <v>12</v>
      </c>
      <c r="H2615" t="s">
        <v>126</v>
      </c>
      <c r="I2615">
        <f t="shared" si="320"/>
        <v>964</v>
      </c>
      <c r="J2615">
        <f t="shared" si="321"/>
        <v>15</v>
      </c>
      <c r="K2615" t="str">
        <f t="shared" si="322"/>
        <v>budget</v>
      </c>
      <c r="L2615" s="1">
        <f t="shared" si="323"/>
        <v>485884.09024896263</v>
      </c>
      <c r="M2615" cm="1">
        <f t="array" ref="M2615">SUM(COUNTIF(E2615:E6191,{"Petrol","Diesel","CNG","LPG","Electric"}))</f>
        <v>964</v>
      </c>
      <c r="N2615">
        <f t="shared" si="324"/>
        <v>964</v>
      </c>
      <c r="O2615" cm="1">
        <f t="array" ref="O2615">SUM(COUNTIF(F2615:F6191,{"Individual","Dealer","Trustmark Dealer"}))</f>
        <v>964</v>
      </c>
      <c r="P2615">
        <f t="shared" si="325"/>
        <v>648</v>
      </c>
      <c r="Q2615">
        <f t="shared" si="326"/>
        <v>0.62655601659751037</v>
      </c>
      <c r="R2615" s="16">
        <f t="shared" si="327"/>
        <v>1297976.0201955687</v>
      </c>
    </row>
    <row r="2616" spans="1:18" x14ac:dyDescent="0.3">
      <c r="A2616" t="s">
        <v>1260</v>
      </c>
      <c r="B2616">
        <v>2016</v>
      </c>
      <c r="C2616" s="1">
        <v>600000</v>
      </c>
      <c r="D2616">
        <v>72000</v>
      </c>
      <c r="E2616" t="s">
        <v>14</v>
      </c>
      <c r="F2616" t="s">
        <v>25</v>
      </c>
      <c r="G2616" t="s">
        <v>12</v>
      </c>
      <c r="H2616" t="s">
        <v>121</v>
      </c>
      <c r="I2616">
        <f t="shared" si="320"/>
        <v>963</v>
      </c>
      <c r="J2616">
        <f t="shared" si="321"/>
        <v>10</v>
      </c>
      <c r="K2616" t="str">
        <f t="shared" si="322"/>
        <v>medium</v>
      </c>
      <c r="L2616" s="1">
        <f t="shared" si="323"/>
        <v>486129.03738317755</v>
      </c>
      <c r="M2616" cm="1">
        <f t="array" ref="M2616">SUM(COUNTIF(E2616:E6192,{"Petrol","Diesel","CNG","LPG","Electric"}))</f>
        <v>963</v>
      </c>
      <c r="N2616">
        <f t="shared" si="324"/>
        <v>963</v>
      </c>
      <c r="O2616" cm="1">
        <f t="array" ref="O2616">SUM(COUNTIF(F2616:F6192,{"Individual","Dealer","Trustmark Dealer"}))</f>
        <v>963</v>
      </c>
      <c r="P2616">
        <f t="shared" si="325"/>
        <v>647</v>
      </c>
      <c r="Q2616">
        <f t="shared" si="326"/>
        <v>0.62720664589823472</v>
      </c>
      <c r="R2616" s="16">
        <f t="shared" si="327"/>
        <v>1298203.6819269278</v>
      </c>
    </row>
    <row r="2617" spans="1:18" x14ac:dyDescent="0.3">
      <c r="A2617" t="s">
        <v>128</v>
      </c>
      <c r="B2617">
        <v>2016</v>
      </c>
      <c r="C2617" s="1">
        <v>300000</v>
      </c>
      <c r="D2617">
        <v>96000</v>
      </c>
      <c r="E2617" t="s">
        <v>10</v>
      </c>
      <c r="F2617" t="s">
        <v>25</v>
      </c>
      <c r="G2617" t="s">
        <v>12</v>
      </c>
      <c r="H2617" t="s">
        <v>121</v>
      </c>
      <c r="I2617">
        <f t="shared" si="320"/>
        <v>962</v>
      </c>
      <c r="J2617">
        <f t="shared" si="321"/>
        <v>10</v>
      </c>
      <c r="K2617" t="str">
        <f t="shared" si="322"/>
        <v>budget</v>
      </c>
      <c r="L2617" s="1">
        <f t="shared" si="323"/>
        <v>486010.66839916841</v>
      </c>
      <c r="M2617" cm="1">
        <f t="array" ref="M2617">SUM(COUNTIF(E2617:E6193,{"Petrol","Diesel","CNG","LPG","Electric"}))</f>
        <v>962</v>
      </c>
      <c r="N2617">
        <f t="shared" si="324"/>
        <v>962</v>
      </c>
      <c r="O2617" cm="1">
        <f t="array" ref="O2617">SUM(COUNTIF(F2617:F6193,{"Individual","Dealer","Trustmark Dealer"}))</f>
        <v>962</v>
      </c>
      <c r="P2617">
        <f t="shared" si="325"/>
        <v>647</v>
      </c>
      <c r="Q2617">
        <f t="shared" si="326"/>
        <v>0.62681912681912677</v>
      </c>
      <c r="R2617" s="16">
        <f t="shared" si="327"/>
        <v>1298228.429790345</v>
      </c>
    </row>
    <row r="2618" spans="1:18" x14ac:dyDescent="0.3">
      <c r="A2618" t="s">
        <v>323</v>
      </c>
      <c r="B2618">
        <v>2014</v>
      </c>
      <c r="C2618" s="1">
        <v>305000</v>
      </c>
      <c r="D2618">
        <v>66000</v>
      </c>
      <c r="E2618" t="s">
        <v>14</v>
      </c>
      <c r="F2618" t="s">
        <v>25</v>
      </c>
      <c r="G2618" t="s">
        <v>12</v>
      </c>
      <c r="H2618" t="s">
        <v>121</v>
      </c>
      <c r="I2618">
        <f t="shared" si="320"/>
        <v>961</v>
      </c>
      <c r="J2618">
        <f t="shared" si="321"/>
        <v>12</v>
      </c>
      <c r="K2618" t="str">
        <f t="shared" si="322"/>
        <v>budget</v>
      </c>
      <c r="L2618" s="1">
        <f t="shared" si="323"/>
        <v>486204.22788761707</v>
      </c>
      <c r="M2618" cm="1">
        <f t="array" ref="M2618">SUM(COUNTIF(E2618:E6194,{"Petrol","Diesel","CNG","LPG","Electric"}))</f>
        <v>961</v>
      </c>
      <c r="N2618">
        <f t="shared" si="324"/>
        <v>961</v>
      </c>
      <c r="O2618" cm="1">
        <f t="array" ref="O2618">SUM(COUNTIF(F2618:F6194,{"Individual","Dealer","Trustmark Dealer"}))</f>
        <v>961</v>
      </c>
      <c r="P2618">
        <f t="shared" si="325"/>
        <v>647</v>
      </c>
      <c r="Q2618">
        <f t="shared" si="326"/>
        <v>0.62643080124869932</v>
      </c>
      <c r="R2618" s="16">
        <f t="shared" si="327"/>
        <v>1298343.4899841195</v>
      </c>
    </row>
    <row r="2619" spans="1:18" x14ac:dyDescent="0.3">
      <c r="A2619" t="s">
        <v>122</v>
      </c>
      <c r="B2619">
        <v>2009</v>
      </c>
      <c r="C2619" s="1">
        <v>106000</v>
      </c>
      <c r="D2619">
        <v>70000</v>
      </c>
      <c r="E2619" t="s">
        <v>10</v>
      </c>
      <c r="F2619" t="s">
        <v>25</v>
      </c>
      <c r="G2619" t="s">
        <v>12</v>
      </c>
      <c r="H2619" t="s">
        <v>121</v>
      </c>
      <c r="I2619">
        <f t="shared" si="320"/>
        <v>960</v>
      </c>
      <c r="J2619">
        <f t="shared" si="321"/>
        <v>17</v>
      </c>
      <c r="K2619" t="str">
        <f t="shared" si="322"/>
        <v>budget</v>
      </c>
      <c r="L2619" s="1">
        <f t="shared" si="323"/>
        <v>486392.98229166667</v>
      </c>
      <c r="M2619" cm="1">
        <f t="array" ref="M2619">SUM(COUNTIF(E2619:E6195,{"Petrol","Diesel","CNG","LPG","Electric"}))</f>
        <v>960</v>
      </c>
      <c r="N2619">
        <f t="shared" si="324"/>
        <v>960</v>
      </c>
      <c r="O2619" cm="1">
        <f t="array" ref="O2619">SUM(COUNTIF(F2619:F6195,{"Individual","Dealer","Trustmark Dealer"}))</f>
        <v>960</v>
      </c>
      <c r="P2619">
        <f t="shared" si="325"/>
        <v>646</v>
      </c>
      <c r="Q2619">
        <f t="shared" si="326"/>
        <v>0.62604166666666672</v>
      </c>
      <c r="R2619" s="16">
        <f t="shared" si="327"/>
        <v>1298957.1589966919</v>
      </c>
    </row>
    <row r="2620" spans="1:18" x14ac:dyDescent="0.3">
      <c r="A2620" t="s">
        <v>1377</v>
      </c>
      <c r="B2620">
        <v>2006</v>
      </c>
      <c r="C2620" s="1">
        <v>90000</v>
      </c>
      <c r="D2620">
        <v>75000</v>
      </c>
      <c r="E2620" t="s">
        <v>10</v>
      </c>
      <c r="F2620" t="s">
        <v>25</v>
      </c>
      <c r="G2620" t="s">
        <v>12</v>
      </c>
      <c r="H2620" t="s">
        <v>154</v>
      </c>
      <c r="I2620">
        <f t="shared" si="320"/>
        <v>959</v>
      </c>
      <c r="J2620">
        <f t="shared" si="321"/>
        <v>20</v>
      </c>
      <c r="K2620" t="str">
        <f t="shared" si="322"/>
        <v>budget</v>
      </c>
      <c r="L2620" s="1">
        <f t="shared" si="323"/>
        <v>486789.63816475496</v>
      </c>
      <c r="M2620" cm="1">
        <f t="array" ref="M2620">SUM(COUNTIF(E2620:E6196,{"Petrol","Diesel","CNG","LPG","Electric"}))</f>
        <v>959</v>
      </c>
      <c r="N2620">
        <f t="shared" si="324"/>
        <v>959</v>
      </c>
      <c r="O2620" cm="1">
        <f t="array" ref="O2620">SUM(COUNTIF(F2620:F6196,{"Individual","Dealer","Trustmark Dealer"}))</f>
        <v>959</v>
      </c>
      <c r="P2620">
        <f t="shared" si="325"/>
        <v>645</v>
      </c>
      <c r="Q2620">
        <f t="shared" si="326"/>
        <v>0.6256517205422315</v>
      </c>
      <c r="R2620" s="16">
        <f t="shared" si="327"/>
        <v>1299514.6568223287</v>
      </c>
    </row>
    <row r="2621" spans="1:18" x14ac:dyDescent="0.3">
      <c r="A2621" t="s">
        <v>359</v>
      </c>
      <c r="B2621">
        <v>2019</v>
      </c>
      <c r="C2621" s="1">
        <v>539000</v>
      </c>
      <c r="D2621">
        <v>2417</v>
      </c>
      <c r="E2621" t="s">
        <v>10</v>
      </c>
      <c r="F2621" t="s">
        <v>25</v>
      </c>
      <c r="G2621" t="s">
        <v>12</v>
      </c>
      <c r="H2621" t="s">
        <v>121</v>
      </c>
      <c r="I2621">
        <f t="shared" si="320"/>
        <v>958</v>
      </c>
      <c r="J2621">
        <f t="shared" si="321"/>
        <v>7</v>
      </c>
      <c r="K2621" t="str">
        <f t="shared" si="322"/>
        <v>medium</v>
      </c>
      <c r="L2621" s="1">
        <f t="shared" si="323"/>
        <v>487203.82359081419</v>
      </c>
      <c r="M2621" cm="1">
        <f t="array" ref="M2621">SUM(COUNTIF(E2621:E6197,{"Petrol","Diesel","CNG","LPG","Electric"}))</f>
        <v>958</v>
      </c>
      <c r="N2621">
        <f t="shared" si="324"/>
        <v>958</v>
      </c>
      <c r="O2621" cm="1">
        <f t="array" ref="O2621">SUM(COUNTIF(F2621:F6197,{"Individual","Dealer","Trustmark Dealer"}))</f>
        <v>958</v>
      </c>
      <c r="P2621">
        <f t="shared" si="325"/>
        <v>644</v>
      </c>
      <c r="Q2621">
        <f t="shared" si="326"/>
        <v>0.62630480167014613</v>
      </c>
      <c r="R2621" s="16">
        <f t="shared" si="327"/>
        <v>1300111.2299805027</v>
      </c>
    </row>
    <row r="2622" spans="1:18" x14ac:dyDescent="0.3">
      <c r="A2622" t="s">
        <v>294</v>
      </c>
      <c r="B2622">
        <v>2016</v>
      </c>
      <c r="C2622" s="1">
        <v>250000</v>
      </c>
      <c r="D2622">
        <v>30000</v>
      </c>
      <c r="E2622" t="s">
        <v>10</v>
      </c>
      <c r="F2622" t="s">
        <v>25</v>
      </c>
      <c r="G2622" t="s">
        <v>12</v>
      </c>
      <c r="H2622" t="s">
        <v>126</v>
      </c>
      <c r="I2622">
        <f t="shared" si="320"/>
        <v>957</v>
      </c>
      <c r="J2622">
        <f t="shared" si="321"/>
        <v>10</v>
      </c>
      <c r="K2622" t="str">
        <f t="shared" si="322"/>
        <v>budget</v>
      </c>
      <c r="L2622" s="1">
        <f t="shared" si="323"/>
        <v>487149.70010449318</v>
      </c>
      <c r="M2622" cm="1">
        <f t="array" ref="M2622">SUM(COUNTIF(E2622:E6198,{"Petrol","Diesel","CNG","LPG","Electric"}))</f>
        <v>957</v>
      </c>
      <c r="N2622">
        <f t="shared" si="324"/>
        <v>957</v>
      </c>
      <c r="O2622" cm="1">
        <f t="array" ref="O2622">SUM(COUNTIF(F2622:F6198,{"Individual","Dealer","Trustmark Dealer"}))</f>
        <v>957</v>
      </c>
      <c r="P2622">
        <f t="shared" si="325"/>
        <v>644</v>
      </c>
      <c r="Q2622">
        <f t="shared" si="326"/>
        <v>0.62591431556948796</v>
      </c>
      <c r="R2622" s="16">
        <f t="shared" si="327"/>
        <v>1299683.0734963799</v>
      </c>
    </row>
    <row r="2623" spans="1:18" x14ac:dyDescent="0.3">
      <c r="A2623" t="s">
        <v>1378</v>
      </c>
      <c r="B2623">
        <v>2018</v>
      </c>
      <c r="C2623" s="1">
        <v>707000</v>
      </c>
      <c r="D2623">
        <v>60000</v>
      </c>
      <c r="E2623" t="s">
        <v>14</v>
      </c>
      <c r="F2623" t="s">
        <v>25</v>
      </c>
      <c r="G2623" t="s">
        <v>12</v>
      </c>
      <c r="H2623" t="s">
        <v>121</v>
      </c>
      <c r="I2623">
        <f t="shared" si="320"/>
        <v>956</v>
      </c>
      <c r="J2623">
        <f t="shared" si="321"/>
        <v>8</v>
      </c>
      <c r="K2623" t="str">
        <f t="shared" si="322"/>
        <v>medium</v>
      </c>
      <c r="L2623" s="1">
        <f t="shared" si="323"/>
        <v>487397.76464435144</v>
      </c>
      <c r="M2623" cm="1">
        <f t="array" ref="M2623">SUM(COUNTIF(E2623:E6199,{"Petrol","Diesel","CNG","LPG","Electric"}))</f>
        <v>956</v>
      </c>
      <c r="N2623">
        <f t="shared" si="324"/>
        <v>956</v>
      </c>
      <c r="O2623" cm="1">
        <f t="array" ref="O2623">SUM(COUNTIF(F2623:F6199,{"Individual","Dealer","Trustmark Dealer"}))</f>
        <v>956</v>
      </c>
      <c r="P2623">
        <f t="shared" si="325"/>
        <v>644</v>
      </c>
      <c r="Q2623">
        <f t="shared" si="326"/>
        <v>0.62656903765690375</v>
      </c>
      <c r="R2623" s="16">
        <f t="shared" si="327"/>
        <v>1299915.7970283851</v>
      </c>
    </row>
    <row r="2624" spans="1:18" x14ac:dyDescent="0.3">
      <c r="A2624" t="s">
        <v>187</v>
      </c>
      <c r="B2624">
        <v>2007</v>
      </c>
      <c r="C2624" s="1">
        <v>95000</v>
      </c>
      <c r="D2624">
        <v>120000</v>
      </c>
      <c r="E2624" t="s">
        <v>10</v>
      </c>
      <c r="F2624" t="s">
        <v>25</v>
      </c>
      <c r="G2624" t="s">
        <v>12</v>
      </c>
      <c r="H2624" t="s">
        <v>151</v>
      </c>
      <c r="I2624">
        <f t="shared" si="320"/>
        <v>955</v>
      </c>
      <c r="J2624">
        <f t="shared" si="321"/>
        <v>19</v>
      </c>
      <c r="K2624" t="str">
        <f t="shared" si="322"/>
        <v>budget</v>
      </c>
      <c r="L2624" s="1">
        <f t="shared" si="323"/>
        <v>487167.81465968589</v>
      </c>
      <c r="M2624" cm="1">
        <f t="array" ref="M2624">SUM(COUNTIF(E2624:E6200,{"Petrol","Diesel","CNG","LPG","Electric"}))</f>
        <v>955</v>
      </c>
      <c r="N2624">
        <f t="shared" si="324"/>
        <v>955</v>
      </c>
      <c r="O2624" cm="1">
        <f t="array" ref="O2624">SUM(COUNTIF(F2624:F6200,{"Individual","Dealer","Trustmark Dealer"}))</f>
        <v>955</v>
      </c>
      <c r="P2624">
        <f t="shared" si="325"/>
        <v>644</v>
      </c>
      <c r="Q2624">
        <f t="shared" si="326"/>
        <v>0.62617801047120414</v>
      </c>
      <c r="R2624" s="16">
        <f t="shared" si="327"/>
        <v>1299727.9207170077</v>
      </c>
    </row>
    <row r="2625" spans="1:18" x14ac:dyDescent="0.3">
      <c r="A2625" t="s">
        <v>1358</v>
      </c>
      <c r="B2625">
        <v>2020</v>
      </c>
      <c r="C2625" s="1">
        <v>495000</v>
      </c>
      <c r="D2625">
        <v>7000</v>
      </c>
      <c r="E2625" t="s">
        <v>22</v>
      </c>
      <c r="F2625" t="s">
        <v>25</v>
      </c>
      <c r="G2625" t="s">
        <v>12</v>
      </c>
      <c r="H2625" t="s">
        <v>121</v>
      </c>
      <c r="I2625">
        <f t="shared" si="320"/>
        <v>954</v>
      </c>
      <c r="J2625">
        <f t="shared" si="321"/>
        <v>6</v>
      </c>
      <c r="K2625" t="str">
        <f t="shared" si="322"/>
        <v>budget</v>
      </c>
      <c r="L2625" s="1">
        <f t="shared" si="323"/>
        <v>487578.89203354297</v>
      </c>
      <c r="M2625" cm="1">
        <f t="array" ref="M2625">SUM(COUNTIF(E2625:E6201,{"Petrol","Diesel","CNG","LPG","Electric"}))</f>
        <v>954</v>
      </c>
      <c r="N2625">
        <f t="shared" si="324"/>
        <v>954</v>
      </c>
      <c r="O2625" cm="1">
        <f t="array" ref="O2625">SUM(COUNTIF(F2625:F6201,{"Individual","Dealer","Trustmark Dealer"}))</f>
        <v>954</v>
      </c>
      <c r="P2625">
        <f t="shared" si="325"/>
        <v>643</v>
      </c>
      <c r="Q2625">
        <f t="shared" si="326"/>
        <v>0.62683438155136273</v>
      </c>
      <c r="R2625" s="16">
        <f t="shared" si="327"/>
        <v>1300318.0360813439</v>
      </c>
    </row>
    <row r="2626" spans="1:18" x14ac:dyDescent="0.3">
      <c r="A2626" t="s">
        <v>1145</v>
      </c>
      <c r="B2626">
        <v>2012</v>
      </c>
      <c r="C2626" s="1">
        <v>200000</v>
      </c>
      <c r="D2626">
        <v>35000</v>
      </c>
      <c r="E2626" t="s">
        <v>14</v>
      </c>
      <c r="F2626" t="s">
        <v>25</v>
      </c>
      <c r="G2626" t="s">
        <v>12</v>
      </c>
      <c r="H2626" t="s">
        <v>121</v>
      </c>
      <c r="I2626">
        <f t="shared" ref="I2626:I2689" si="328">COUNTA(A2626:A6202)</f>
        <v>953</v>
      </c>
      <c r="J2626">
        <f t="shared" ref="J2626:J2689" si="329">2026-B2626</f>
        <v>14</v>
      </c>
      <c r="K2626" t="str">
        <f t="shared" ref="K2626:K2689" si="330">IF(C2626&lt;=500000,"budget",IF(C2626&lt;=1000000,"medium","premimum"))</f>
        <v>budget</v>
      </c>
      <c r="L2626" s="1">
        <f t="shared" ref="L2626:L2689" si="331">AVERAGE(C2626:C6202)</f>
        <v>487571.10493179434</v>
      </c>
      <c r="M2626" cm="1">
        <f t="array" ref="M2626">SUM(COUNTIF(E2626:E6202,{"Petrol","Diesel","CNG","LPG","Electric"}))</f>
        <v>953</v>
      </c>
      <c r="N2626">
        <f t="shared" ref="N2626:N2689" si="332">COUNTIF(G2626:G6202,"Automatic")
 +COUNTIF(G2626:G6202,"Manual")</f>
        <v>953</v>
      </c>
      <c r="O2626" cm="1">
        <f t="array" ref="O2626">SUM(COUNTIF(F2626:F6202,{"Individual","Dealer","Trustmark Dealer"}))</f>
        <v>953</v>
      </c>
      <c r="P2626">
        <f t="shared" ref="P2626:P2689" si="333">COUNTIF(J2626:J6202,"&gt;10")</f>
        <v>643</v>
      </c>
      <c r="Q2626">
        <f t="shared" ref="Q2626:Q2689" si="334">COUNTIF(H2626:H6202,"First Owner")/COUNTA(H2626:H6202)</f>
        <v>0.62644281217208819</v>
      </c>
      <c r="R2626" s="16">
        <f t="shared" ref="R2626:R2689" si="335">AVERAGEIF(E2626:E6202,"Petrol",C2626:C6202) + AVERAGEIF(E2626:E6202,"Diesel",C2626:C6202) + AVERAGEIF(E2626:E6202,"CNG",C2626:C6202)</f>
        <v>1286997.5168505746</v>
      </c>
    </row>
    <row r="2627" spans="1:18" x14ac:dyDescent="0.3">
      <c r="A2627" t="s">
        <v>374</v>
      </c>
      <c r="B2627">
        <v>2009</v>
      </c>
      <c r="C2627" s="1">
        <v>110000</v>
      </c>
      <c r="D2627">
        <v>110000</v>
      </c>
      <c r="E2627" t="s">
        <v>10</v>
      </c>
      <c r="F2627" t="s">
        <v>25</v>
      </c>
      <c r="G2627" t="s">
        <v>12</v>
      </c>
      <c r="H2627" t="s">
        <v>151</v>
      </c>
      <c r="I2627">
        <f t="shared" si="328"/>
        <v>952</v>
      </c>
      <c r="J2627">
        <f t="shared" si="329"/>
        <v>17</v>
      </c>
      <c r="K2627" t="str">
        <f t="shared" si="330"/>
        <v>budget</v>
      </c>
      <c r="L2627" s="1">
        <f t="shared" si="331"/>
        <v>487873.17542016809</v>
      </c>
      <c r="M2627" cm="1">
        <f t="array" ref="M2627">SUM(COUNTIF(E2627:E6203,{"Petrol","Diesel","CNG","LPG","Electric"}))</f>
        <v>952</v>
      </c>
      <c r="N2627">
        <f t="shared" si="332"/>
        <v>952</v>
      </c>
      <c r="O2627" cm="1">
        <f t="array" ref="O2627">SUM(COUNTIF(F2627:F6203,{"Individual","Dealer","Trustmark Dealer"}))</f>
        <v>952</v>
      </c>
      <c r="P2627">
        <f t="shared" si="333"/>
        <v>642</v>
      </c>
      <c r="Q2627">
        <f t="shared" si="334"/>
        <v>0.62605042016806722</v>
      </c>
      <c r="R2627" s="16">
        <f t="shared" si="335"/>
        <v>1287824.9195920576</v>
      </c>
    </row>
    <row r="2628" spans="1:18" x14ac:dyDescent="0.3">
      <c r="A2628" t="s">
        <v>163</v>
      </c>
      <c r="B2628">
        <v>2008</v>
      </c>
      <c r="C2628" s="1">
        <v>100000</v>
      </c>
      <c r="D2628">
        <v>130000</v>
      </c>
      <c r="E2628" t="s">
        <v>10</v>
      </c>
      <c r="F2628" t="s">
        <v>25</v>
      </c>
      <c r="G2628" t="s">
        <v>12</v>
      </c>
      <c r="H2628" t="s">
        <v>151</v>
      </c>
      <c r="I2628">
        <f t="shared" si="328"/>
        <v>951</v>
      </c>
      <c r="J2628">
        <f t="shared" si="329"/>
        <v>18</v>
      </c>
      <c r="K2628" t="str">
        <f t="shared" si="330"/>
        <v>budget</v>
      </c>
      <c r="L2628" s="1">
        <f t="shared" si="331"/>
        <v>488270.51840168244</v>
      </c>
      <c r="M2628" cm="1">
        <f t="array" ref="M2628">SUM(COUNTIF(E2628:E6204,{"Petrol","Diesel","CNG","LPG","Electric"}))</f>
        <v>951</v>
      </c>
      <c r="N2628">
        <f t="shared" si="332"/>
        <v>951</v>
      </c>
      <c r="O2628" cm="1">
        <f t="array" ref="O2628">SUM(COUNTIF(F2628:F6204,{"Individual","Dealer","Trustmark Dealer"}))</f>
        <v>951</v>
      </c>
      <c r="P2628">
        <f t="shared" si="333"/>
        <v>641</v>
      </c>
      <c r="Q2628">
        <f t="shared" si="334"/>
        <v>0.62670872765509988</v>
      </c>
      <c r="R2628" s="16">
        <f t="shared" si="335"/>
        <v>1288383.1921700544</v>
      </c>
    </row>
    <row r="2629" spans="1:18" x14ac:dyDescent="0.3">
      <c r="A2629" t="s">
        <v>961</v>
      </c>
      <c r="B2629">
        <v>2016</v>
      </c>
      <c r="C2629" s="1">
        <v>150000</v>
      </c>
      <c r="D2629">
        <v>25000</v>
      </c>
      <c r="E2629" t="s">
        <v>10</v>
      </c>
      <c r="F2629" t="s">
        <v>25</v>
      </c>
      <c r="G2629" t="s">
        <v>12</v>
      </c>
      <c r="H2629" t="s">
        <v>126</v>
      </c>
      <c r="I2629">
        <f t="shared" si="328"/>
        <v>950</v>
      </c>
      <c r="J2629">
        <f t="shared" si="329"/>
        <v>10</v>
      </c>
      <c r="K2629" t="str">
        <f t="shared" si="330"/>
        <v>budget</v>
      </c>
      <c r="L2629" s="1">
        <f t="shared" si="331"/>
        <v>488679.22421052633</v>
      </c>
      <c r="M2629" cm="1">
        <f t="array" ref="M2629">SUM(COUNTIF(E2629:E6205,{"Petrol","Diesel","CNG","LPG","Electric"}))</f>
        <v>950</v>
      </c>
      <c r="N2629">
        <f t="shared" si="332"/>
        <v>950</v>
      </c>
      <c r="O2629" cm="1">
        <f t="array" ref="O2629">SUM(COUNTIF(F2629:F6205,{"Individual","Dealer","Trustmark Dealer"}))</f>
        <v>950</v>
      </c>
      <c r="P2629">
        <f t="shared" si="333"/>
        <v>640</v>
      </c>
      <c r="Q2629">
        <f t="shared" si="334"/>
        <v>0.62736842105263158</v>
      </c>
      <c r="R2629" s="16">
        <f t="shared" si="335"/>
        <v>1288967.138062499</v>
      </c>
    </row>
    <row r="2630" spans="1:18" x14ac:dyDescent="0.3">
      <c r="A2630" t="s">
        <v>1271</v>
      </c>
      <c r="B2630">
        <v>2005</v>
      </c>
      <c r="C2630" s="1">
        <v>50000</v>
      </c>
      <c r="D2630">
        <v>80000</v>
      </c>
      <c r="E2630" t="s">
        <v>10</v>
      </c>
      <c r="F2630" t="s">
        <v>25</v>
      </c>
      <c r="G2630" t="s">
        <v>12</v>
      </c>
      <c r="H2630" t="s">
        <v>154</v>
      </c>
      <c r="I2630">
        <f t="shared" si="328"/>
        <v>949</v>
      </c>
      <c r="J2630">
        <f t="shared" si="329"/>
        <v>21</v>
      </c>
      <c r="K2630" t="str">
        <f t="shared" si="330"/>
        <v>budget</v>
      </c>
      <c r="L2630" s="1">
        <f t="shared" si="331"/>
        <v>489036.10432033718</v>
      </c>
      <c r="M2630" cm="1">
        <f t="array" ref="M2630">SUM(COUNTIF(E2630:E6206,{"Petrol","Diesel","CNG","LPG","Electric"}))</f>
        <v>949</v>
      </c>
      <c r="N2630">
        <f t="shared" si="332"/>
        <v>949</v>
      </c>
      <c r="O2630" cm="1">
        <f t="array" ref="O2630">SUM(COUNTIF(F2630:F6206,{"Individual","Dealer","Trustmark Dealer"}))</f>
        <v>949</v>
      </c>
      <c r="P2630">
        <f t="shared" si="333"/>
        <v>640</v>
      </c>
      <c r="Q2630">
        <f t="shared" si="334"/>
        <v>0.6280295047418335</v>
      </c>
      <c r="R2630" s="16">
        <f t="shared" si="335"/>
        <v>1289438.0466674089</v>
      </c>
    </row>
    <row r="2631" spans="1:18" x14ac:dyDescent="0.3">
      <c r="A2631" t="s">
        <v>1379</v>
      </c>
      <c r="B2631">
        <v>2007</v>
      </c>
      <c r="C2631" s="1">
        <v>85000</v>
      </c>
      <c r="D2631">
        <v>70000</v>
      </c>
      <c r="E2631" t="s">
        <v>10</v>
      </c>
      <c r="F2631" t="s">
        <v>25</v>
      </c>
      <c r="G2631" t="s">
        <v>12</v>
      </c>
      <c r="H2631" t="s">
        <v>126</v>
      </c>
      <c r="I2631">
        <f t="shared" si="328"/>
        <v>948</v>
      </c>
      <c r="J2631">
        <f t="shared" si="329"/>
        <v>19</v>
      </c>
      <c r="K2631" t="str">
        <f t="shared" si="330"/>
        <v>budget</v>
      </c>
      <c r="L2631" s="1">
        <f t="shared" si="331"/>
        <v>489499.22257383965</v>
      </c>
      <c r="M2631" cm="1">
        <f t="array" ref="M2631">SUM(COUNTIF(E2631:E6207,{"Petrol","Diesel","CNG","LPG","Electric"}))</f>
        <v>948</v>
      </c>
      <c r="N2631">
        <f t="shared" si="332"/>
        <v>948</v>
      </c>
      <c r="O2631" cm="1">
        <f t="array" ref="O2631">SUM(COUNTIF(F2631:F6207,{"Individual","Dealer","Trustmark Dealer"}))</f>
        <v>948</v>
      </c>
      <c r="P2631">
        <f t="shared" si="333"/>
        <v>639</v>
      </c>
      <c r="Q2631">
        <f t="shared" si="334"/>
        <v>0.62869198312236285</v>
      </c>
      <c r="R2631" s="16">
        <f t="shared" si="335"/>
        <v>1290143.1590245455</v>
      </c>
    </row>
    <row r="2632" spans="1:18" x14ac:dyDescent="0.3">
      <c r="A2632" t="s">
        <v>858</v>
      </c>
      <c r="B2632">
        <v>2018</v>
      </c>
      <c r="C2632" s="1">
        <v>475000</v>
      </c>
      <c r="D2632">
        <v>23000</v>
      </c>
      <c r="E2632" t="s">
        <v>10</v>
      </c>
      <c r="F2632" t="s">
        <v>25</v>
      </c>
      <c r="G2632" t="s">
        <v>12</v>
      </c>
      <c r="H2632" t="s">
        <v>121</v>
      </c>
      <c r="I2632">
        <f t="shared" si="328"/>
        <v>947</v>
      </c>
      <c r="J2632">
        <f t="shared" si="329"/>
        <v>8</v>
      </c>
      <c r="K2632" t="str">
        <f t="shared" si="330"/>
        <v>budget</v>
      </c>
      <c r="L2632" s="1">
        <f t="shared" si="331"/>
        <v>489926.36008447729</v>
      </c>
      <c r="M2632" cm="1">
        <f t="array" ref="M2632">SUM(COUNTIF(E2632:E6208,{"Petrol","Diesel","CNG","LPG","Electric"}))</f>
        <v>947</v>
      </c>
      <c r="N2632">
        <f t="shared" si="332"/>
        <v>947</v>
      </c>
      <c r="O2632" cm="1">
        <f t="array" ref="O2632">SUM(COUNTIF(F2632:F6208,{"Individual","Dealer","Trustmark Dealer"}))</f>
        <v>947</v>
      </c>
      <c r="P2632">
        <f t="shared" si="333"/>
        <v>638</v>
      </c>
      <c r="Q2632">
        <f t="shared" si="334"/>
        <v>0.6293558606124604</v>
      </c>
      <c r="R2632" s="16">
        <f t="shared" si="335"/>
        <v>1290770.1556252039</v>
      </c>
    </row>
    <row r="2633" spans="1:18" x14ac:dyDescent="0.3">
      <c r="A2633" t="s">
        <v>1380</v>
      </c>
      <c r="B2633">
        <v>2014</v>
      </c>
      <c r="C2633" s="1">
        <v>425000</v>
      </c>
      <c r="D2633">
        <v>40000</v>
      </c>
      <c r="E2633" t="s">
        <v>10</v>
      </c>
      <c r="F2633" t="s">
        <v>25</v>
      </c>
      <c r="G2633" t="s">
        <v>12</v>
      </c>
      <c r="H2633" t="s">
        <v>121</v>
      </c>
      <c r="I2633">
        <f t="shared" si="328"/>
        <v>946</v>
      </c>
      <c r="J2633">
        <f t="shared" si="329"/>
        <v>12</v>
      </c>
      <c r="K2633" t="str">
        <f t="shared" si="330"/>
        <v>budget</v>
      </c>
      <c r="L2633" s="1">
        <f t="shared" si="331"/>
        <v>489942.13847780129</v>
      </c>
      <c r="M2633" cm="1">
        <f t="array" ref="M2633">SUM(COUNTIF(E2633:E6209,{"Petrol","Diesel","CNG","LPG","Electric"}))</f>
        <v>946</v>
      </c>
      <c r="N2633">
        <f t="shared" si="332"/>
        <v>946</v>
      </c>
      <c r="O2633" cm="1">
        <f t="array" ref="O2633">SUM(COUNTIF(F2633:F6209,{"Individual","Dealer","Trustmark Dealer"}))</f>
        <v>946</v>
      </c>
      <c r="P2633">
        <f t="shared" si="333"/>
        <v>638</v>
      </c>
      <c r="Q2633">
        <f t="shared" si="334"/>
        <v>0.62896405919661735</v>
      </c>
      <c r="R2633" s="16">
        <f t="shared" si="335"/>
        <v>1290490.9843778466</v>
      </c>
    </row>
    <row r="2634" spans="1:18" x14ac:dyDescent="0.3">
      <c r="A2634" t="s">
        <v>1381</v>
      </c>
      <c r="B2634">
        <v>2006</v>
      </c>
      <c r="C2634" s="1">
        <v>480000</v>
      </c>
      <c r="D2634">
        <v>110000</v>
      </c>
      <c r="E2634" t="s">
        <v>10</v>
      </c>
      <c r="F2634" t="s">
        <v>25</v>
      </c>
      <c r="G2634" t="s">
        <v>19</v>
      </c>
      <c r="H2634" t="s">
        <v>126</v>
      </c>
      <c r="I2634">
        <f t="shared" si="328"/>
        <v>945</v>
      </c>
      <c r="J2634">
        <f t="shared" si="329"/>
        <v>20</v>
      </c>
      <c r="K2634" t="str">
        <f t="shared" si="330"/>
        <v>budget</v>
      </c>
      <c r="L2634" s="1">
        <f t="shared" si="331"/>
        <v>490010.86031746032</v>
      </c>
      <c r="M2634" cm="1">
        <f t="array" ref="M2634">SUM(COUNTIF(E2634:E6210,{"Petrol","Diesel","CNG","LPG","Electric"}))</f>
        <v>945</v>
      </c>
      <c r="N2634">
        <f t="shared" si="332"/>
        <v>945</v>
      </c>
      <c r="O2634" cm="1">
        <f t="array" ref="O2634">SUM(COUNTIF(F2634:F6210,{"Individual","Dealer","Trustmark Dealer"}))</f>
        <v>945</v>
      </c>
      <c r="P2634">
        <f t="shared" si="333"/>
        <v>637</v>
      </c>
      <c r="Q2634">
        <f t="shared" si="334"/>
        <v>0.62857142857142856</v>
      </c>
      <c r="R2634" s="16">
        <f t="shared" si="335"/>
        <v>1290327.3310218567</v>
      </c>
    </row>
    <row r="2635" spans="1:18" x14ac:dyDescent="0.3">
      <c r="A2635" t="s">
        <v>1382</v>
      </c>
      <c r="B2635">
        <v>2019</v>
      </c>
      <c r="C2635" s="1">
        <v>950000</v>
      </c>
      <c r="D2635">
        <v>10000</v>
      </c>
      <c r="E2635" t="s">
        <v>14</v>
      </c>
      <c r="F2635" t="s">
        <v>25</v>
      </c>
      <c r="G2635" t="s">
        <v>12</v>
      </c>
      <c r="H2635" t="s">
        <v>121</v>
      </c>
      <c r="I2635">
        <f t="shared" si="328"/>
        <v>944</v>
      </c>
      <c r="J2635">
        <f t="shared" si="329"/>
        <v>7</v>
      </c>
      <c r="K2635" t="str">
        <f t="shared" si="330"/>
        <v>medium</v>
      </c>
      <c r="L2635" s="1">
        <f t="shared" si="331"/>
        <v>490021.46504237287</v>
      </c>
      <c r="M2635" cm="1">
        <f t="array" ref="M2635">SUM(COUNTIF(E2635:E6211,{"Petrol","Diesel","CNG","LPG","Electric"}))</f>
        <v>944</v>
      </c>
      <c r="N2635">
        <f t="shared" si="332"/>
        <v>944</v>
      </c>
      <c r="O2635" cm="1">
        <f t="array" ref="O2635">SUM(COUNTIF(F2635:F6211,{"Individual","Dealer","Trustmark Dealer"}))</f>
        <v>944</v>
      </c>
      <c r="P2635">
        <f t="shared" si="333"/>
        <v>636</v>
      </c>
      <c r="Q2635">
        <f t="shared" si="334"/>
        <v>0.62923728813559321</v>
      </c>
      <c r="R2635" s="16">
        <f t="shared" si="335"/>
        <v>1290034.1055190004</v>
      </c>
    </row>
    <row r="2636" spans="1:18" x14ac:dyDescent="0.3">
      <c r="A2636" t="s">
        <v>219</v>
      </c>
      <c r="B2636">
        <v>2015</v>
      </c>
      <c r="C2636" s="1">
        <v>535000</v>
      </c>
      <c r="D2636">
        <v>80000</v>
      </c>
      <c r="E2636" t="s">
        <v>14</v>
      </c>
      <c r="F2636" t="s">
        <v>25</v>
      </c>
      <c r="G2636" t="s">
        <v>12</v>
      </c>
      <c r="H2636" t="s">
        <v>121</v>
      </c>
      <c r="I2636">
        <f t="shared" si="328"/>
        <v>943</v>
      </c>
      <c r="J2636">
        <f t="shared" si="329"/>
        <v>11</v>
      </c>
      <c r="K2636" t="str">
        <f t="shared" si="330"/>
        <v>medium</v>
      </c>
      <c r="L2636" s="1">
        <f t="shared" si="331"/>
        <v>489533.68292682926</v>
      </c>
      <c r="M2636" cm="1">
        <f t="array" ref="M2636">SUM(COUNTIF(E2636:E6212,{"Petrol","Diesel","CNG","LPG","Electric"}))</f>
        <v>943</v>
      </c>
      <c r="N2636">
        <f t="shared" si="332"/>
        <v>943</v>
      </c>
      <c r="O2636" cm="1">
        <f t="array" ref="O2636">SUM(COUNTIF(F2636:F6212,{"Individual","Dealer","Trustmark Dealer"}))</f>
        <v>943</v>
      </c>
      <c r="P2636">
        <f t="shared" si="333"/>
        <v>636</v>
      </c>
      <c r="Q2636">
        <f t="shared" si="334"/>
        <v>0.62884411452810185</v>
      </c>
      <c r="R2636" s="16">
        <f t="shared" si="335"/>
        <v>1289358.8070666741</v>
      </c>
    </row>
    <row r="2637" spans="1:18" x14ac:dyDescent="0.3">
      <c r="A2637" t="s">
        <v>952</v>
      </c>
      <c r="B2637">
        <v>2009</v>
      </c>
      <c r="C2637" s="1">
        <v>325000</v>
      </c>
      <c r="D2637">
        <v>25000</v>
      </c>
      <c r="E2637" t="s">
        <v>14</v>
      </c>
      <c r="F2637" t="s">
        <v>25</v>
      </c>
      <c r="G2637" t="s">
        <v>12</v>
      </c>
      <c r="H2637" t="s">
        <v>154</v>
      </c>
      <c r="I2637">
        <f t="shared" si="328"/>
        <v>942</v>
      </c>
      <c r="J2637">
        <f t="shared" si="329"/>
        <v>17</v>
      </c>
      <c r="K2637" t="str">
        <f t="shared" si="330"/>
        <v>budget</v>
      </c>
      <c r="L2637" s="1">
        <f t="shared" si="331"/>
        <v>489485.41719745222</v>
      </c>
      <c r="M2637" cm="1">
        <f t="array" ref="M2637">SUM(COUNTIF(E2637:E6213,{"Petrol","Diesel","CNG","LPG","Electric"}))</f>
        <v>942</v>
      </c>
      <c r="N2637">
        <f t="shared" si="332"/>
        <v>942</v>
      </c>
      <c r="O2637" cm="1">
        <f t="array" ref="O2637">SUM(COUNTIF(F2637:F6213,{"Individual","Dealer","Trustmark Dealer"}))</f>
        <v>942</v>
      </c>
      <c r="P2637">
        <f t="shared" si="333"/>
        <v>635</v>
      </c>
      <c r="Q2637">
        <f t="shared" si="334"/>
        <v>0.6284501061571125</v>
      </c>
      <c r="R2637" s="16">
        <f t="shared" si="335"/>
        <v>1289515.801175908</v>
      </c>
    </row>
    <row r="2638" spans="1:18" x14ac:dyDescent="0.3">
      <c r="A2638" t="s">
        <v>624</v>
      </c>
      <c r="B2638">
        <v>2013</v>
      </c>
      <c r="C2638" s="1">
        <v>270000</v>
      </c>
      <c r="D2638">
        <v>74000</v>
      </c>
      <c r="E2638" t="s">
        <v>10</v>
      </c>
      <c r="F2638" t="s">
        <v>25</v>
      </c>
      <c r="G2638" t="s">
        <v>12</v>
      </c>
      <c r="H2638" t="s">
        <v>154</v>
      </c>
      <c r="I2638">
        <f t="shared" si="328"/>
        <v>941</v>
      </c>
      <c r="J2638">
        <f t="shared" si="329"/>
        <v>13</v>
      </c>
      <c r="K2638" t="str">
        <f t="shared" si="330"/>
        <v>budget</v>
      </c>
      <c r="L2638" s="1">
        <f t="shared" si="331"/>
        <v>489660.21572794899</v>
      </c>
      <c r="M2638" cm="1">
        <f t="array" ref="M2638">SUM(COUNTIF(E2638:E6214,{"Petrol","Diesel","CNG","LPG","Electric"}))</f>
        <v>941</v>
      </c>
      <c r="N2638">
        <f t="shared" si="332"/>
        <v>941</v>
      </c>
      <c r="O2638" cm="1">
        <f t="array" ref="O2638">SUM(COUNTIF(F2638:F6214,{"Individual","Dealer","Trustmark Dealer"}))</f>
        <v>941</v>
      </c>
      <c r="P2638">
        <f t="shared" si="333"/>
        <v>634</v>
      </c>
      <c r="Q2638">
        <f t="shared" si="334"/>
        <v>0.62911795961742822</v>
      </c>
      <c r="R2638" s="16">
        <f t="shared" si="335"/>
        <v>1290096.8154226788</v>
      </c>
    </row>
    <row r="2639" spans="1:18" x14ac:dyDescent="0.3">
      <c r="A2639" t="s">
        <v>1195</v>
      </c>
      <c r="B2639">
        <v>2015</v>
      </c>
      <c r="C2639" s="1">
        <v>300000</v>
      </c>
      <c r="D2639">
        <v>60000</v>
      </c>
      <c r="E2639" t="s">
        <v>10</v>
      </c>
      <c r="F2639" t="s">
        <v>25</v>
      </c>
      <c r="G2639" t="s">
        <v>12</v>
      </c>
      <c r="H2639" t="s">
        <v>154</v>
      </c>
      <c r="I2639">
        <f t="shared" si="328"/>
        <v>940</v>
      </c>
      <c r="J2639">
        <f t="shared" si="329"/>
        <v>11</v>
      </c>
      <c r="K2639" t="str">
        <f t="shared" si="330"/>
        <v>budget</v>
      </c>
      <c r="L2639" s="1">
        <f t="shared" si="331"/>
        <v>489893.89680851065</v>
      </c>
      <c r="M2639" cm="1">
        <f t="array" ref="M2639">SUM(COUNTIF(E2639:E6215,{"Petrol","Diesel","CNG","LPG","Electric"}))</f>
        <v>940</v>
      </c>
      <c r="N2639">
        <f t="shared" si="332"/>
        <v>940</v>
      </c>
      <c r="O2639" cm="1">
        <f t="array" ref="O2639">SUM(COUNTIF(F2639:F6215,{"Individual","Dealer","Trustmark Dealer"}))</f>
        <v>940</v>
      </c>
      <c r="P2639">
        <f t="shared" si="333"/>
        <v>633</v>
      </c>
      <c r="Q2639">
        <f t="shared" si="334"/>
        <v>0.62978723404255321</v>
      </c>
      <c r="R2639" s="16">
        <f t="shared" si="335"/>
        <v>1290295.1710207481</v>
      </c>
    </row>
    <row r="2640" spans="1:18" x14ac:dyDescent="0.3">
      <c r="A2640" t="s">
        <v>1383</v>
      </c>
      <c r="B2640">
        <v>2011</v>
      </c>
      <c r="C2640" s="1">
        <v>325000</v>
      </c>
      <c r="D2640">
        <v>70000</v>
      </c>
      <c r="E2640" t="s">
        <v>14</v>
      </c>
      <c r="F2640" t="s">
        <v>25</v>
      </c>
      <c r="G2640" t="s">
        <v>12</v>
      </c>
      <c r="H2640" t="s">
        <v>121</v>
      </c>
      <c r="I2640">
        <f t="shared" si="328"/>
        <v>939</v>
      </c>
      <c r="J2640">
        <f t="shared" si="329"/>
        <v>15</v>
      </c>
      <c r="K2640" t="str">
        <f t="shared" si="330"/>
        <v>budget</v>
      </c>
      <c r="L2640" s="1">
        <f t="shared" si="331"/>
        <v>490096.12673056446</v>
      </c>
      <c r="M2640" cm="1">
        <f t="array" ref="M2640">SUM(COUNTIF(E2640:E6216,{"Petrol","Diesel","CNG","LPG","Electric"}))</f>
        <v>939</v>
      </c>
      <c r="N2640">
        <f t="shared" si="332"/>
        <v>939</v>
      </c>
      <c r="O2640" cm="1">
        <f t="array" ref="O2640">SUM(COUNTIF(F2640:F6216,{"Individual","Dealer","Trustmark Dealer"}))</f>
        <v>939</v>
      </c>
      <c r="P2640">
        <f t="shared" si="333"/>
        <v>632</v>
      </c>
      <c r="Q2640">
        <f t="shared" si="334"/>
        <v>0.63045793397231098</v>
      </c>
      <c r="R2640" s="16">
        <f t="shared" si="335"/>
        <v>1290423.8718216319</v>
      </c>
    </row>
    <row r="2641" spans="1:18" x14ac:dyDescent="0.3">
      <c r="A2641" t="s">
        <v>436</v>
      </c>
      <c r="B2641">
        <v>2010</v>
      </c>
      <c r="C2641" s="1">
        <v>350000</v>
      </c>
      <c r="D2641">
        <v>100000</v>
      </c>
      <c r="E2641" t="s">
        <v>14</v>
      </c>
      <c r="F2641" t="s">
        <v>25</v>
      </c>
      <c r="G2641" t="s">
        <v>12</v>
      </c>
      <c r="H2641" t="s">
        <v>121</v>
      </c>
      <c r="I2641">
        <f t="shared" si="328"/>
        <v>938</v>
      </c>
      <c r="J2641">
        <f t="shared" si="329"/>
        <v>16</v>
      </c>
      <c r="K2641" t="str">
        <f t="shared" si="330"/>
        <v>budget</v>
      </c>
      <c r="L2641" s="1">
        <f t="shared" si="331"/>
        <v>490272.13539445627</v>
      </c>
      <c r="M2641" cm="1">
        <f t="array" ref="M2641">SUM(COUNTIF(E2641:E6217,{"Petrol","Diesel","CNG","LPG","Electric"}))</f>
        <v>938</v>
      </c>
      <c r="N2641">
        <f t="shared" si="332"/>
        <v>938</v>
      </c>
      <c r="O2641" cm="1">
        <f t="array" ref="O2641">SUM(COUNTIF(F2641:F6217,{"Individual","Dealer","Trustmark Dealer"}))</f>
        <v>938</v>
      </c>
      <c r="P2641">
        <f t="shared" si="333"/>
        <v>631</v>
      </c>
      <c r="Q2641">
        <f t="shared" si="334"/>
        <v>0.63006396588486135</v>
      </c>
      <c r="R2641" s="16">
        <f t="shared" si="335"/>
        <v>1291007.2336007128</v>
      </c>
    </row>
    <row r="2642" spans="1:18" x14ac:dyDescent="0.3">
      <c r="A2642" t="s">
        <v>1304</v>
      </c>
      <c r="B2642">
        <v>2008</v>
      </c>
      <c r="C2642" s="1">
        <v>229999</v>
      </c>
      <c r="D2642">
        <v>146000</v>
      </c>
      <c r="E2642" t="s">
        <v>14</v>
      </c>
      <c r="F2642" t="s">
        <v>25</v>
      </c>
      <c r="G2642" t="s">
        <v>12</v>
      </c>
      <c r="H2642" t="s">
        <v>154</v>
      </c>
      <c r="I2642">
        <f t="shared" si="328"/>
        <v>937</v>
      </c>
      <c r="J2642">
        <f t="shared" si="329"/>
        <v>18</v>
      </c>
      <c r="K2642" t="str">
        <f t="shared" si="330"/>
        <v>budget</v>
      </c>
      <c r="L2642" s="1">
        <f t="shared" si="331"/>
        <v>490421.83884738525</v>
      </c>
      <c r="M2642" cm="1">
        <f t="array" ref="M2642">SUM(COUNTIF(E2642:E6218,{"Petrol","Diesel","CNG","LPG","Electric"}))</f>
        <v>937</v>
      </c>
      <c r="N2642">
        <f t="shared" si="332"/>
        <v>937</v>
      </c>
      <c r="O2642" cm="1">
        <f t="array" ref="O2642">SUM(COUNTIF(F2642:F6218,{"Individual","Dealer","Trustmark Dealer"}))</f>
        <v>937</v>
      </c>
      <c r="P2642">
        <f t="shared" si="333"/>
        <v>630</v>
      </c>
      <c r="Q2642">
        <f t="shared" si="334"/>
        <v>0.62966915688367131</v>
      </c>
      <c r="R2642" s="16">
        <f t="shared" si="335"/>
        <v>1291542.349880924</v>
      </c>
    </row>
    <row r="2643" spans="1:18" x14ac:dyDescent="0.3">
      <c r="A2643" t="s">
        <v>1384</v>
      </c>
      <c r="B2643">
        <v>2012</v>
      </c>
      <c r="C2643" s="1">
        <v>325000</v>
      </c>
      <c r="D2643">
        <v>120000</v>
      </c>
      <c r="E2643" t="s">
        <v>14</v>
      </c>
      <c r="F2643" t="s">
        <v>25</v>
      </c>
      <c r="G2643" t="s">
        <v>12</v>
      </c>
      <c r="H2643" t="s">
        <v>126</v>
      </c>
      <c r="I2643">
        <f t="shared" si="328"/>
        <v>936</v>
      </c>
      <c r="J2643">
        <f t="shared" si="329"/>
        <v>14</v>
      </c>
      <c r="K2643" t="str">
        <f t="shared" si="330"/>
        <v>budget</v>
      </c>
      <c r="L2643" s="1">
        <f t="shared" si="331"/>
        <v>490700.06837606838</v>
      </c>
      <c r="M2643" cm="1">
        <f t="array" ref="M2643">SUM(COUNTIF(E2643:E6219,{"Petrol","Diesel","CNG","LPG","Electric"}))</f>
        <v>936</v>
      </c>
      <c r="N2643">
        <f t="shared" si="332"/>
        <v>936</v>
      </c>
      <c r="O2643" cm="1">
        <f t="array" ref="O2643">SUM(COUNTIF(F2643:F6219,{"Individual","Dealer","Trustmark Dealer"}))</f>
        <v>936</v>
      </c>
      <c r="P2643">
        <f t="shared" si="333"/>
        <v>629</v>
      </c>
      <c r="Q2643">
        <f t="shared" si="334"/>
        <v>0.63034188034188032</v>
      </c>
      <c r="R2643" s="16">
        <f t="shared" si="335"/>
        <v>1292323.0467545639</v>
      </c>
    </row>
    <row r="2644" spans="1:18" x14ac:dyDescent="0.3">
      <c r="A2644" t="s">
        <v>258</v>
      </c>
      <c r="B2644">
        <v>2005</v>
      </c>
      <c r="C2644" s="1">
        <v>70000</v>
      </c>
      <c r="D2644">
        <v>70000</v>
      </c>
      <c r="E2644" t="s">
        <v>10</v>
      </c>
      <c r="F2644" t="s">
        <v>25</v>
      </c>
      <c r="G2644" t="s">
        <v>12</v>
      </c>
      <c r="H2644" t="s">
        <v>126</v>
      </c>
      <c r="I2644">
        <f t="shared" si="328"/>
        <v>935</v>
      </c>
      <c r="J2644">
        <f t="shared" si="329"/>
        <v>21</v>
      </c>
      <c r="K2644" t="str">
        <f t="shared" si="330"/>
        <v>budget</v>
      </c>
      <c r="L2644" s="1">
        <f t="shared" si="331"/>
        <v>490877.28770053474</v>
      </c>
      <c r="M2644" cm="1">
        <f t="array" ref="M2644">SUM(COUNTIF(E2644:E6220,{"Petrol","Diesel","CNG","LPG","Electric"}))</f>
        <v>935</v>
      </c>
      <c r="N2644">
        <f t="shared" si="332"/>
        <v>935</v>
      </c>
      <c r="O2644" cm="1">
        <f t="array" ref="O2644">SUM(COUNTIF(F2644:F6220,{"Individual","Dealer","Trustmark Dealer"}))</f>
        <v>935</v>
      </c>
      <c r="P2644">
        <f t="shared" si="333"/>
        <v>628</v>
      </c>
      <c r="Q2644">
        <f t="shared" si="334"/>
        <v>0.63101604278074863</v>
      </c>
      <c r="R2644" s="16">
        <f t="shared" si="335"/>
        <v>1292913.8257293161</v>
      </c>
    </row>
    <row r="2645" spans="1:18" x14ac:dyDescent="0.3">
      <c r="A2645" t="s">
        <v>1385</v>
      </c>
      <c r="B2645">
        <v>2008</v>
      </c>
      <c r="C2645" s="1">
        <v>190000</v>
      </c>
      <c r="D2645">
        <v>120000</v>
      </c>
      <c r="E2645" t="s">
        <v>14</v>
      </c>
      <c r="F2645" t="s">
        <v>25</v>
      </c>
      <c r="G2645" t="s">
        <v>12</v>
      </c>
      <c r="H2645" t="s">
        <v>154</v>
      </c>
      <c r="I2645">
        <f t="shared" si="328"/>
        <v>934</v>
      </c>
      <c r="J2645">
        <f t="shared" si="329"/>
        <v>18</v>
      </c>
      <c r="K2645" t="str">
        <f t="shared" si="330"/>
        <v>budget</v>
      </c>
      <c r="L2645" s="1">
        <f t="shared" si="331"/>
        <v>491327.90578158456</v>
      </c>
      <c r="M2645" cm="1">
        <f t="array" ref="M2645">SUM(COUNTIF(E2645:E6221,{"Petrol","Diesel","CNG","LPG","Electric"}))</f>
        <v>934</v>
      </c>
      <c r="N2645">
        <f t="shared" si="332"/>
        <v>934</v>
      </c>
      <c r="O2645" cm="1">
        <f t="array" ref="O2645">SUM(COUNTIF(F2645:F6221,{"Individual","Dealer","Trustmark Dealer"}))</f>
        <v>934</v>
      </c>
      <c r="P2645">
        <f t="shared" si="333"/>
        <v>627</v>
      </c>
      <c r="Q2645">
        <f t="shared" si="334"/>
        <v>0.6316916488222698</v>
      </c>
      <c r="R2645" s="16">
        <f t="shared" si="335"/>
        <v>1293585.5864396379</v>
      </c>
    </row>
    <row r="2646" spans="1:18" x14ac:dyDescent="0.3">
      <c r="A2646" t="s">
        <v>235</v>
      </c>
      <c r="B2646">
        <v>2011</v>
      </c>
      <c r="C2646" s="1">
        <v>345000</v>
      </c>
      <c r="D2646">
        <v>65500</v>
      </c>
      <c r="E2646" t="s">
        <v>14</v>
      </c>
      <c r="F2646" t="s">
        <v>25</v>
      </c>
      <c r="G2646" t="s">
        <v>12</v>
      </c>
      <c r="H2646" t="s">
        <v>121</v>
      </c>
      <c r="I2646">
        <f t="shared" si="328"/>
        <v>933</v>
      </c>
      <c r="J2646">
        <f t="shared" si="329"/>
        <v>15</v>
      </c>
      <c r="K2646" t="str">
        <f t="shared" si="330"/>
        <v>budget</v>
      </c>
      <c r="L2646" s="1">
        <f t="shared" si="331"/>
        <v>491650.87245444802</v>
      </c>
      <c r="M2646" cm="1">
        <f t="array" ref="M2646">SUM(COUNTIF(E2646:E6222,{"Petrol","Diesel","CNG","LPG","Electric"}))</f>
        <v>933</v>
      </c>
      <c r="N2646">
        <f t="shared" si="332"/>
        <v>933</v>
      </c>
      <c r="O2646" cm="1">
        <f t="array" ref="O2646">SUM(COUNTIF(F2646:F6222,{"Individual","Dealer","Trustmark Dealer"}))</f>
        <v>933</v>
      </c>
      <c r="P2646">
        <f t="shared" si="333"/>
        <v>626</v>
      </c>
      <c r="Q2646">
        <f t="shared" si="334"/>
        <v>0.63236870310825299</v>
      </c>
      <c r="R2646" s="16">
        <f t="shared" si="335"/>
        <v>1294453.7209295623</v>
      </c>
    </row>
    <row r="2647" spans="1:18" x14ac:dyDescent="0.3">
      <c r="A2647" t="s">
        <v>156</v>
      </c>
      <c r="B2647">
        <v>2016</v>
      </c>
      <c r="C2647" s="1">
        <v>1025000</v>
      </c>
      <c r="D2647">
        <v>70000</v>
      </c>
      <c r="E2647" t="s">
        <v>14</v>
      </c>
      <c r="F2647" t="s">
        <v>25</v>
      </c>
      <c r="G2647" t="s">
        <v>12</v>
      </c>
      <c r="H2647" t="s">
        <v>121</v>
      </c>
      <c r="I2647">
        <f t="shared" si="328"/>
        <v>932</v>
      </c>
      <c r="J2647">
        <f t="shared" si="329"/>
        <v>10</v>
      </c>
      <c r="K2647" t="str">
        <f t="shared" si="330"/>
        <v>premimum</v>
      </c>
      <c r="L2647" s="1">
        <f t="shared" si="331"/>
        <v>491808.22317596566</v>
      </c>
      <c r="M2647" cm="1">
        <f t="array" ref="M2647">SUM(COUNTIF(E2647:E6223,{"Petrol","Diesel","CNG","LPG","Electric"}))</f>
        <v>932</v>
      </c>
      <c r="N2647">
        <f t="shared" si="332"/>
        <v>932</v>
      </c>
      <c r="O2647" cm="1">
        <f t="array" ref="O2647">SUM(COUNTIF(F2647:F6223,{"Individual","Dealer","Trustmark Dealer"}))</f>
        <v>932</v>
      </c>
      <c r="P2647">
        <f t="shared" si="333"/>
        <v>625</v>
      </c>
      <c r="Q2647">
        <f t="shared" si="334"/>
        <v>0.63197424892703857</v>
      </c>
      <c r="R2647" s="16">
        <f t="shared" si="335"/>
        <v>1295009.0722949558</v>
      </c>
    </row>
    <row r="2648" spans="1:18" x14ac:dyDescent="0.3">
      <c r="A2648" t="s">
        <v>354</v>
      </c>
      <c r="B2648">
        <v>2012</v>
      </c>
      <c r="C2648" s="1">
        <v>120000</v>
      </c>
      <c r="D2648">
        <v>50000</v>
      </c>
      <c r="E2648" t="s">
        <v>10</v>
      </c>
      <c r="F2648" t="s">
        <v>25</v>
      </c>
      <c r="G2648" t="s">
        <v>12</v>
      </c>
      <c r="H2648" t="s">
        <v>121</v>
      </c>
      <c r="I2648">
        <f t="shared" si="328"/>
        <v>931</v>
      </c>
      <c r="J2648">
        <f t="shared" si="329"/>
        <v>14</v>
      </c>
      <c r="K2648" t="str">
        <f t="shared" si="330"/>
        <v>budget</v>
      </c>
      <c r="L2648" s="1">
        <f t="shared" si="331"/>
        <v>491235.51450053707</v>
      </c>
      <c r="M2648" cm="1">
        <f t="array" ref="M2648">SUM(COUNTIF(E2648:E6224,{"Petrol","Diesel","CNG","LPG","Electric"}))</f>
        <v>931</v>
      </c>
      <c r="N2648">
        <f t="shared" si="332"/>
        <v>931</v>
      </c>
      <c r="O2648" cm="1">
        <f t="array" ref="O2648">SUM(COUNTIF(F2648:F6224,{"Individual","Dealer","Trustmark Dealer"}))</f>
        <v>931</v>
      </c>
      <c r="P2648">
        <f t="shared" si="333"/>
        <v>625</v>
      </c>
      <c r="Q2648">
        <f t="shared" si="334"/>
        <v>0.63157894736842102</v>
      </c>
      <c r="R2648" s="16">
        <f t="shared" si="335"/>
        <v>1294176.101989042</v>
      </c>
    </row>
    <row r="2649" spans="1:18" x14ac:dyDescent="0.3">
      <c r="A2649" t="s">
        <v>316</v>
      </c>
      <c r="B2649">
        <v>2009</v>
      </c>
      <c r="C2649" s="1">
        <v>114999</v>
      </c>
      <c r="D2649">
        <v>90000</v>
      </c>
      <c r="E2649" t="s">
        <v>10</v>
      </c>
      <c r="F2649" t="s">
        <v>25</v>
      </c>
      <c r="G2649" t="s">
        <v>12</v>
      </c>
      <c r="H2649" t="s">
        <v>126</v>
      </c>
      <c r="I2649">
        <f t="shared" si="328"/>
        <v>930</v>
      </c>
      <c r="J2649">
        <f t="shared" si="329"/>
        <v>17</v>
      </c>
      <c r="K2649" t="str">
        <f t="shared" si="330"/>
        <v>budget</v>
      </c>
      <c r="L2649" s="1">
        <f t="shared" si="331"/>
        <v>491634.69247311825</v>
      </c>
      <c r="M2649" cm="1">
        <f t="array" ref="M2649">SUM(COUNTIF(E2649:E6225,{"Petrol","Diesel","CNG","LPG","Electric"}))</f>
        <v>930</v>
      </c>
      <c r="N2649">
        <f t="shared" si="332"/>
        <v>930</v>
      </c>
      <c r="O2649" cm="1">
        <f t="array" ref="O2649">SUM(COUNTIF(F2649:F6225,{"Individual","Dealer","Trustmark Dealer"}))</f>
        <v>930</v>
      </c>
      <c r="P2649">
        <f t="shared" si="333"/>
        <v>624</v>
      </c>
      <c r="Q2649">
        <f t="shared" si="334"/>
        <v>0.63118279569892477</v>
      </c>
      <c r="R2649" s="16">
        <f t="shared" si="335"/>
        <v>1294732.8355632424</v>
      </c>
    </row>
    <row r="2650" spans="1:18" x14ac:dyDescent="0.3">
      <c r="A2650" t="s">
        <v>1209</v>
      </c>
      <c r="B2650">
        <v>2009</v>
      </c>
      <c r="C2650" s="1">
        <v>300000</v>
      </c>
      <c r="D2650">
        <v>120000</v>
      </c>
      <c r="E2650" t="s">
        <v>10</v>
      </c>
      <c r="F2650" t="s">
        <v>25</v>
      </c>
      <c r="G2650" t="s">
        <v>12</v>
      </c>
      <c r="H2650" t="s">
        <v>126</v>
      </c>
      <c r="I2650">
        <f t="shared" si="328"/>
        <v>929</v>
      </c>
      <c r="J2650">
        <f t="shared" si="329"/>
        <v>17</v>
      </c>
      <c r="K2650" t="str">
        <f t="shared" si="330"/>
        <v>budget</v>
      </c>
      <c r="L2650" s="1">
        <f t="shared" si="331"/>
        <v>492040.11302475783</v>
      </c>
      <c r="M2650" cm="1">
        <f t="array" ref="M2650">SUM(COUNTIF(E2650:E6226,{"Petrol","Diesel","CNG","LPG","Electric"}))</f>
        <v>929</v>
      </c>
      <c r="N2650">
        <f t="shared" si="332"/>
        <v>929</v>
      </c>
      <c r="O2650" cm="1">
        <f t="array" ref="O2650">SUM(COUNTIF(F2650:F6226,{"Individual","Dealer","Trustmark Dealer"}))</f>
        <v>929</v>
      </c>
      <c r="P2650">
        <f t="shared" si="333"/>
        <v>623</v>
      </c>
      <c r="Q2650">
        <f t="shared" si="334"/>
        <v>0.63186221743810544</v>
      </c>
      <c r="R2650" s="16">
        <f t="shared" si="335"/>
        <v>1295304.0583960884</v>
      </c>
    </row>
    <row r="2651" spans="1:18" x14ac:dyDescent="0.3">
      <c r="A2651" t="s">
        <v>1195</v>
      </c>
      <c r="B2651">
        <v>2016</v>
      </c>
      <c r="C2651" s="1">
        <v>340000</v>
      </c>
      <c r="D2651">
        <v>56000</v>
      </c>
      <c r="E2651" t="s">
        <v>10</v>
      </c>
      <c r="F2651" t="s">
        <v>11</v>
      </c>
      <c r="G2651" t="s">
        <v>12</v>
      </c>
      <c r="H2651" t="s">
        <v>121</v>
      </c>
      <c r="I2651">
        <f t="shared" si="328"/>
        <v>928</v>
      </c>
      <c r="J2651">
        <f t="shared" si="329"/>
        <v>10</v>
      </c>
      <c r="K2651" t="str">
        <f t="shared" si="330"/>
        <v>budget</v>
      </c>
      <c r="L2651" s="1">
        <f t="shared" si="331"/>
        <v>492247.05280172412</v>
      </c>
      <c r="M2651" cm="1">
        <f t="array" ref="M2651">SUM(COUNTIF(E2651:E6227,{"Petrol","Diesel","CNG","LPG","Electric"}))</f>
        <v>928</v>
      </c>
      <c r="N2651">
        <f t="shared" si="332"/>
        <v>928</v>
      </c>
      <c r="O2651" cm="1">
        <f t="array" ref="O2651">SUM(COUNTIF(F2651:F6227,{"Individual","Dealer","Trustmark Dealer"}))</f>
        <v>928</v>
      </c>
      <c r="P2651">
        <f t="shared" si="333"/>
        <v>622</v>
      </c>
      <c r="Q2651">
        <f t="shared" si="334"/>
        <v>0.63254310344827591</v>
      </c>
      <c r="R2651" s="16">
        <f t="shared" si="335"/>
        <v>1295438.5625725584</v>
      </c>
    </row>
    <row r="2652" spans="1:18" x14ac:dyDescent="0.3">
      <c r="A2652" t="s">
        <v>258</v>
      </c>
      <c r="B2652">
        <v>2005</v>
      </c>
      <c r="C2652" s="1">
        <v>90000</v>
      </c>
      <c r="D2652">
        <v>70000</v>
      </c>
      <c r="E2652" t="s">
        <v>10</v>
      </c>
      <c r="F2652" t="s">
        <v>25</v>
      </c>
      <c r="G2652" t="s">
        <v>12</v>
      </c>
      <c r="H2652" t="s">
        <v>126</v>
      </c>
      <c r="I2652">
        <f t="shared" si="328"/>
        <v>927</v>
      </c>
      <c r="J2652">
        <f t="shared" si="329"/>
        <v>21</v>
      </c>
      <c r="K2652" t="str">
        <f t="shared" si="330"/>
        <v>budget</v>
      </c>
      <c r="L2652" s="1">
        <f t="shared" si="331"/>
        <v>492411.28910463862</v>
      </c>
      <c r="M2652" cm="1">
        <f t="array" ref="M2652">SUM(COUNTIF(E2652:E6228,{"Petrol","Diesel","CNG","LPG","Electric"}))</f>
        <v>927</v>
      </c>
      <c r="N2652">
        <f t="shared" si="332"/>
        <v>927</v>
      </c>
      <c r="O2652" cm="1">
        <f t="array" ref="O2652">SUM(COUNTIF(F2652:F6228,{"Individual","Dealer","Trustmark Dealer"}))</f>
        <v>927</v>
      </c>
      <c r="P2652">
        <f t="shared" si="333"/>
        <v>622</v>
      </c>
      <c r="Q2652">
        <f t="shared" si="334"/>
        <v>0.6321467098166127</v>
      </c>
      <c r="R2652" s="16">
        <f t="shared" si="335"/>
        <v>1295478.4691498685</v>
      </c>
    </row>
    <row r="2653" spans="1:18" x14ac:dyDescent="0.3">
      <c r="A2653" t="s">
        <v>277</v>
      </c>
      <c r="B2653">
        <v>2006</v>
      </c>
      <c r="C2653" s="1">
        <v>150000</v>
      </c>
      <c r="D2653">
        <v>140300</v>
      </c>
      <c r="E2653" t="s">
        <v>10</v>
      </c>
      <c r="F2653" t="s">
        <v>25</v>
      </c>
      <c r="G2653" t="s">
        <v>12</v>
      </c>
      <c r="H2653" t="s">
        <v>121</v>
      </c>
      <c r="I2653">
        <f t="shared" si="328"/>
        <v>926</v>
      </c>
      <c r="J2653">
        <f t="shared" si="329"/>
        <v>20</v>
      </c>
      <c r="K2653" t="str">
        <f t="shared" si="330"/>
        <v>budget</v>
      </c>
      <c r="L2653" s="1">
        <f t="shared" si="331"/>
        <v>492845.8585313175</v>
      </c>
      <c r="M2653" cm="1">
        <f t="array" ref="M2653">SUM(COUNTIF(E2653:E6229,{"Petrol","Diesel","CNG","LPG","Electric"}))</f>
        <v>926</v>
      </c>
      <c r="N2653">
        <f t="shared" si="332"/>
        <v>926</v>
      </c>
      <c r="O2653" cm="1">
        <f t="array" ref="O2653">SUM(COUNTIF(F2653:F6229,{"Individual","Dealer","Trustmark Dealer"}))</f>
        <v>926</v>
      </c>
      <c r="P2653">
        <f t="shared" si="333"/>
        <v>621</v>
      </c>
      <c r="Q2653">
        <f t="shared" si="334"/>
        <v>0.63282937365010794</v>
      </c>
      <c r="R2653" s="16">
        <f t="shared" si="335"/>
        <v>1296115.2249232519</v>
      </c>
    </row>
    <row r="2654" spans="1:18" x14ac:dyDescent="0.3">
      <c r="A2654" t="s">
        <v>558</v>
      </c>
      <c r="B2654">
        <v>2010</v>
      </c>
      <c r="C2654" s="1">
        <v>115999</v>
      </c>
      <c r="D2654">
        <v>70000</v>
      </c>
      <c r="E2654" t="s">
        <v>10</v>
      </c>
      <c r="F2654" t="s">
        <v>25</v>
      </c>
      <c r="G2654" t="s">
        <v>12</v>
      </c>
      <c r="H2654" t="s">
        <v>121</v>
      </c>
      <c r="I2654">
        <f t="shared" si="328"/>
        <v>925</v>
      </c>
      <c r="J2654">
        <f t="shared" si="329"/>
        <v>16</v>
      </c>
      <c r="K2654" t="str">
        <f t="shared" si="330"/>
        <v>budget</v>
      </c>
      <c r="L2654" s="1">
        <f t="shared" si="331"/>
        <v>493216.50270270271</v>
      </c>
      <c r="M2654" cm="1">
        <f t="array" ref="M2654">SUM(COUNTIF(E2654:E6230,{"Petrol","Diesel","CNG","LPG","Electric"}))</f>
        <v>925</v>
      </c>
      <c r="N2654">
        <f t="shared" si="332"/>
        <v>925</v>
      </c>
      <c r="O2654" cm="1">
        <f t="array" ref="O2654">SUM(COUNTIF(F2654:F6230,{"Individual","Dealer","Trustmark Dealer"}))</f>
        <v>925</v>
      </c>
      <c r="P2654">
        <f t="shared" si="333"/>
        <v>620</v>
      </c>
      <c r="Q2654">
        <f t="shared" si="334"/>
        <v>0.63243243243243241</v>
      </c>
      <c r="R2654" s="16">
        <f t="shared" si="335"/>
        <v>1296611.4867051202</v>
      </c>
    </row>
    <row r="2655" spans="1:18" x14ac:dyDescent="0.3">
      <c r="A2655" t="s">
        <v>362</v>
      </c>
      <c r="B2655">
        <v>2016</v>
      </c>
      <c r="C2655" s="1">
        <v>375000</v>
      </c>
      <c r="D2655">
        <v>23000</v>
      </c>
      <c r="E2655" t="s">
        <v>10</v>
      </c>
      <c r="F2655" t="s">
        <v>11</v>
      </c>
      <c r="G2655" t="s">
        <v>12</v>
      </c>
      <c r="H2655" t="s">
        <v>126</v>
      </c>
      <c r="I2655">
        <f t="shared" si="328"/>
        <v>924</v>
      </c>
      <c r="J2655">
        <f t="shared" si="329"/>
        <v>10</v>
      </c>
      <c r="K2655" t="str">
        <f t="shared" si="330"/>
        <v>budget</v>
      </c>
      <c r="L2655" s="1">
        <f t="shared" si="331"/>
        <v>493624.74675324676</v>
      </c>
      <c r="M2655" cm="1">
        <f t="array" ref="M2655">SUM(COUNTIF(E2655:E6231,{"Petrol","Diesel","CNG","LPG","Electric"}))</f>
        <v>924</v>
      </c>
      <c r="N2655">
        <f t="shared" si="332"/>
        <v>924</v>
      </c>
      <c r="O2655" cm="1">
        <f t="array" ref="O2655">SUM(COUNTIF(F2655:F6231,{"Individual","Dealer","Trustmark Dealer"}))</f>
        <v>924</v>
      </c>
      <c r="P2655">
        <f t="shared" si="333"/>
        <v>619</v>
      </c>
      <c r="Q2655">
        <f t="shared" si="334"/>
        <v>0.63203463203463206</v>
      </c>
      <c r="R2655" s="16">
        <f t="shared" si="335"/>
        <v>1297191.6658096835</v>
      </c>
    </row>
    <row r="2656" spans="1:18" x14ac:dyDescent="0.3">
      <c r="A2656" t="s">
        <v>545</v>
      </c>
      <c r="B2656">
        <v>2007</v>
      </c>
      <c r="C2656" s="1">
        <v>275000</v>
      </c>
      <c r="D2656">
        <v>10211</v>
      </c>
      <c r="E2656" t="s">
        <v>10</v>
      </c>
      <c r="F2656" t="s">
        <v>25</v>
      </c>
      <c r="G2656" t="s">
        <v>12</v>
      </c>
      <c r="H2656" t="s">
        <v>121</v>
      </c>
      <c r="I2656">
        <f t="shared" si="328"/>
        <v>923</v>
      </c>
      <c r="J2656">
        <f t="shared" si="329"/>
        <v>19</v>
      </c>
      <c r="K2656" t="str">
        <f t="shared" si="330"/>
        <v>budget</v>
      </c>
      <c r="L2656" s="1">
        <f t="shared" si="331"/>
        <v>493753.26760563382</v>
      </c>
      <c r="M2656" cm="1">
        <f t="array" ref="M2656">SUM(COUNTIF(E2656:E6232,{"Petrol","Diesel","CNG","LPG","Electric"}))</f>
        <v>923</v>
      </c>
      <c r="N2656">
        <f t="shared" si="332"/>
        <v>923</v>
      </c>
      <c r="O2656" cm="1">
        <f t="array" ref="O2656">SUM(COUNTIF(F2656:F6232,{"Individual","Dealer","Trustmark Dealer"}))</f>
        <v>923</v>
      </c>
      <c r="P2656">
        <f t="shared" si="333"/>
        <v>619</v>
      </c>
      <c r="Q2656">
        <f t="shared" si="334"/>
        <v>0.6327193932827736</v>
      </c>
      <c r="R2656" s="16">
        <f t="shared" si="335"/>
        <v>1297152.0356791725</v>
      </c>
    </row>
    <row r="2657" spans="1:18" x14ac:dyDescent="0.3">
      <c r="A2657" t="s">
        <v>898</v>
      </c>
      <c r="B2657">
        <v>2005</v>
      </c>
      <c r="C2657" s="1">
        <v>120000</v>
      </c>
      <c r="D2657">
        <v>120000</v>
      </c>
      <c r="E2657" t="s">
        <v>14</v>
      </c>
      <c r="F2657" t="s">
        <v>25</v>
      </c>
      <c r="G2657" t="s">
        <v>12</v>
      </c>
      <c r="H2657" t="s">
        <v>154</v>
      </c>
      <c r="I2657">
        <f t="shared" si="328"/>
        <v>922</v>
      </c>
      <c r="J2657">
        <f t="shared" si="329"/>
        <v>21</v>
      </c>
      <c r="K2657" t="str">
        <f t="shared" si="330"/>
        <v>budget</v>
      </c>
      <c r="L2657" s="1">
        <f t="shared" si="331"/>
        <v>493990.52711496747</v>
      </c>
      <c r="M2657" cm="1">
        <f t="array" ref="M2657">SUM(COUNTIF(E2657:E6233,{"Petrol","Diesel","CNG","LPG","Electric"}))</f>
        <v>922</v>
      </c>
      <c r="N2657">
        <f t="shared" si="332"/>
        <v>922</v>
      </c>
      <c r="O2657" cm="1">
        <f t="array" ref="O2657">SUM(COUNTIF(F2657:F6233,{"Individual","Dealer","Trustmark Dealer"}))</f>
        <v>922</v>
      </c>
      <c r="P2657">
        <f t="shared" si="333"/>
        <v>618</v>
      </c>
      <c r="Q2657">
        <f t="shared" si="334"/>
        <v>0.63232104121475052</v>
      </c>
      <c r="R2657" s="16">
        <f t="shared" si="335"/>
        <v>1297353.1784155024</v>
      </c>
    </row>
    <row r="2658" spans="1:18" x14ac:dyDescent="0.3">
      <c r="A2658" t="s">
        <v>1386</v>
      </c>
      <c r="B2658">
        <v>2015</v>
      </c>
      <c r="C2658" s="1">
        <v>350000</v>
      </c>
      <c r="D2658">
        <v>120000</v>
      </c>
      <c r="E2658" t="s">
        <v>14</v>
      </c>
      <c r="F2658" t="s">
        <v>25</v>
      </c>
      <c r="G2658" t="s">
        <v>12</v>
      </c>
      <c r="H2658" t="s">
        <v>121</v>
      </c>
      <c r="I2658">
        <f t="shared" si="328"/>
        <v>921</v>
      </c>
      <c r="J2658">
        <f t="shared" si="329"/>
        <v>11</v>
      </c>
      <c r="K2658" t="str">
        <f t="shared" si="330"/>
        <v>budget</v>
      </c>
      <c r="L2658" s="1">
        <f t="shared" si="331"/>
        <v>494396.59717698157</v>
      </c>
      <c r="M2658" cm="1">
        <f t="array" ref="M2658">SUM(COUNTIF(E2658:E6234,{"Petrol","Diesel","CNG","LPG","Electric"}))</f>
        <v>921</v>
      </c>
      <c r="N2658">
        <f t="shared" si="332"/>
        <v>921</v>
      </c>
      <c r="O2658" cm="1">
        <f t="array" ref="O2658">SUM(COUNTIF(F2658:F6234,{"Individual","Dealer","Trustmark Dealer"}))</f>
        <v>921</v>
      </c>
      <c r="P2658">
        <f t="shared" si="333"/>
        <v>617</v>
      </c>
      <c r="Q2658">
        <f t="shared" si="334"/>
        <v>0.63300760043431048</v>
      </c>
      <c r="R2658" s="16">
        <f t="shared" si="335"/>
        <v>1298371.3024935808</v>
      </c>
    </row>
    <row r="2659" spans="1:18" x14ac:dyDescent="0.3">
      <c r="A2659" t="s">
        <v>1148</v>
      </c>
      <c r="B2659">
        <v>2017</v>
      </c>
      <c r="C2659" s="1">
        <v>409999</v>
      </c>
      <c r="D2659">
        <v>35000</v>
      </c>
      <c r="E2659" t="s">
        <v>10</v>
      </c>
      <c r="F2659" t="s">
        <v>25</v>
      </c>
      <c r="G2659" t="s">
        <v>12</v>
      </c>
      <c r="H2659" t="s">
        <v>121</v>
      </c>
      <c r="I2659">
        <f t="shared" si="328"/>
        <v>920</v>
      </c>
      <c r="J2659">
        <f t="shared" si="329"/>
        <v>9</v>
      </c>
      <c r="K2659" t="str">
        <f t="shared" si="330"/>
        <v>budget</v>
      </c>
      <c r="L2659" s="1">
        <f t="shared" si="331"/>
        <v>494553.55</v>
      </c>
      <c r="M2659" cm="1">
        <f t="array" ref="M2659">SUM(COUNTIF(E2659:E6235,{"Petrol","Diesel","CNG","LPG","Electric"}))</f>
        <v>920</v>
      </c>
      <c r="N2659">
        <f t="shared" si="332"/>
        <v>920</v>
      </c>
      <c r="O2659" cm="1">
        <f t="array" ref="O2659">SUM(COUNTIF(F2659:F6235,{"Individual","Dealer","Trustmark Dealer"}))</f>
        <v>920</v>
      </c>
      <c r="P2659">
        <f t="shared" si="333"/>
        <v>616</v>
      </c>
      <c r="Q2659">
        <f t="shared" si="334"/>
        <v>0.63260869565217392</v>
      </c>
      <c r="R2659" s="16">
        <f t="shared" si="335"/>
        <v>1298921.3285185918</v>
      </c>
    </row>
    <row r="2660" spans="1:18" x14ac:dyDescent="0.3">
      <c r="A2660" t="s">
        <v>123</v>
      </c>
      <c r="B2660">
        <v>2012</v>
      </c>
      <c r="C2660" s="1">
        <v>500000</v>
      </c>
      <c r="D2660">
        <v>130000</v>
      </c>
      <c r="E2660" t="s">
        <v>14</v>
      </c>
      <c r="F2660" t="s">
        <v>25</v>
      </c>
      <c r="G2660" t="s">
        <v>12</v>
      </c>
      <c r="H2660" t="s">
        <v>121</v>
      </c>
      <c r="I2660">
        <f t="shared" si="328"/>
        <v>919</v>
      </c>
      <c r="J2660">
        <f t="shared" si="329"/>
        <v>14</v>
      </c>
      <c r="K2660" t="str">
        <f t="shared" si="330"/>
        <v>budget</v>
      </c>
      <c r="L2660" s="1">
        <f t="shared" si="331"/>
        <v>494645.55712731229</v>
      </c>
      <c r="M2660" cm="1">
        <f t="array" ref="M2660">SUM(COUNTIF(E2660:E6236,{"Petrol","Diesel","CNG","LPG","Electric"}))</f>
        <v>919</v>
      </c>
      <c r="N2660">
        <f t="shared" si="332"/>
        <v>919</v>
      </c>
      <c r="O2660" cm="1">
        <f t="array" ref="O2660">SUM(COUNTIF(F2660:F6236,{"Individual","Dealer","Trustmark Dealer"}))</f>
        <v>919</v>
      </c>
      <c r="P2660">
        <f t="shared" si="333"/>
        <v>616</v>
      </c>
      <c r="Q2660">
        <f t="shared" si="334"/>
        <v>0.63220892274211093</v>
      </c>
      <c r="R2660" s="16">
        <f t="shared" si="335"/>
        <v>1298797.3584178991</v>
      </c>
    </row>
    <row r="2661" spans="1:18" x14ac:dyDescent="0.3">
      <c r="A2661" t="s">
        <v>1163</v>
      </c>
      <c r="B2661">
        <v>2013</v>
      </c>
      <c r="C2661" s="1">
        <v>220000</v>
      </c>
      <c r="D2661">
        <v>90000</v>
      </c>
      <c r="E2661" t="s">
        <v>14</v>
      </c>
      <c r="F2661" t="s">
        <v>25</v>
      </c>
      <c r="G2661" t="s">
        <v>12</v>
      </c>
      <c r="H2661" t="s">
        <v>126</v>
      </c>
      <c r="I2661">
        <f t="shared" si="328"/>
        <v>918</v>
      </c>
      <c r="J2661">
        <f t="shared" si="329"/>
        <v>13</v>
      </c>
      <c r="K2661" t="str">
        <f t="shared" si="330"/>
        <v>budget</v>
      </c>
      <c r="L2661" s="1">
        <f t="shared" si="331"/>
        <v>494639.72440087143</v>
      </c>
      <c r="M2661" cm="1">
        <f t="array" ref="M2661">SUM(COUNTIF(E2661:E6237,{"Petrol","Diesel","CNG","LPG","Electric"}))</f>
        <v>918</v>
      </c>
      <c r="N2661">
        <f t="shared" si="332"/>
        <v>918</v>
      </c>
      <c r="O2661" cm="1">
        <f t="array" ref="O2661">SUM(COUNTIF(F2661:F6237,{"Individual","Dealer","Trustmark Dealer"}))</f>
        <v>918</v>
      </c>
      <c r="P2661">
        <f t="shared" si="333"/>
        <v>615</v>
      </c>
      <c r="Q2661">
        <f t="shared" si="334"/>
        <v>0.63180827886710245</v>
      </c>
      <c r="R2661" s="16">
        <f t="shared" si="335"/>
        <v>1299041.0059491859</v>
      </c>
    </row>
    <row r="2662" spans="1:18" x14ac:dyDescent="0.3">
      <c r="A2662" t="s">
        <v>1387</v>
      </c>
      <c r="B2662">
        <v>2008</v>
      </c>
      <c r="C2662" s="1">
        <v>120000</v>
      </c>
      <c r="D2662">
        <v>80000</v>
      </c>
      <c r="E2662" t="s">
        <v>10</v>
      </c>
      <c r="F2662" t="s">
        <v>25</v>
      </c>
      <c r="G2662" t="s">
        <v>12</v>
      </c>
      <c r="H2662" t="s">
        <v>126</v>
      </c>
      <c r="I2662">
        <f t="shared" si="328"/>
        <v>917</v>
      </c>
      <c r="J2662">
        <f t="shared" si="329"/>
        <v>18</v>
      </c>
      <c r="K2662" t="str">
        <f t="shared" si="330"/>
        <v>budget</v>
      </c>
      <c r="L2662" s="1">
        <f t="shared" si="331"/>
        <v>494939.22246455832</v>
      </c>
      <c r="M2662" cm="1">
        <f t="array" ref="M2662">SUM(COUNTIF(E2662:E6238,{"Petrol","Diesel","CNG","LPG","Electric"}))</f>
        <v>917</v>
      </c>
      <c r="N2662">
        <f t="shared" si="332"/>
        <v>917</v>
      </c>
      <c r="O2662" cm="1">
        <f t="array" ref="O2662">SUM(COUNTIF(F2662:F6238,{"Individual","Dealer","Trustmark Dealer"}))</f>
        <v>917</v>
      </c>
      <c r="P2662">
        <f t="shared" si="333"/>
        <v>614</v>
      </c>
      <c r="Q2662">
        <f t="shared" si="334"/>
        <v>0.63249727371864772</v>
      </c>
      <c r="R2662" s="16">
        <f t="shared" si="335"/>
        <v>1299862.9778001893</v>
      </c>
    </row>
    <row r="2663" spans="1:18" x14ac:dyDescent="0.3">
      <c r="A2663" t="s">
        <v>1388</v>
      </c>
      <c r="B2663">
        <v>2007</v>
      </c>
      <c r="C2663" s="1">
        <v>70000</v>
      </c>
      <c r="D2663">
        <v>55000</v>
      </c>
      <c r="E2663" t="s">
        <v>10</v>
      </c>
      <c r="F2663" t="s">
        <v>25</v>
      </c>
      <c r="G2663" t="s">
        <v>12</v>
      </c>
      <c r="H2663" t="s">
        <v>126</v>
      </c>
      <c r="I2663">
        <f t="shared" si="328"/>
        <v>916</v>
      </c>
      <c r="J2663">
        <f t="shared" si="329"/>
        <v>19</v>
      </c>
      <c r="K2663" t="str">
        <f t="shared" si="330"/>
        <v>budget</v>
      </c>
      <c r="L2663" s="1">
        <f t="shared" si="331"/>
        <v>495348.54475982534</v>
      </c>
      <c r="M2663" cm="1">
        <f t="array" ref="M2663">SUM(COUNTIF(E2663:E6239,{"Petrol","Diesel","CNG","LPG","Electric"}))</f>
        <v>916</v>
      </c>
      <c r="N2663">
        <f t="shared" si="332"/>
        <v>916</v>
      </c>
      <c r="O2663" cm="1">
        <f t="array" ref="O2663">SUM(COUNTIF(F2663:F6239,{"Individual","Dealer","Trustmark Dealer"}))</f>
        <v>916</v>
      </c>
      <c r="P2663">
        <f t="shared" si="333"/>
        <v>613</v>
      </c>
      <c r="Q2663">
        <f t="shared" si="334"/>
        <v>0.63318777292576423</v>
      </c>
      <c r="R2663" s="16">
        <f t="shared" si="335"/>
        <v>1300440.5841154738</v>
      </c>
    </row>
    <row r="2664" spans="1:18" x14ac:dyDescent="0.3">
      <c r="A2664" t="s">
        <v>270</v>
      </c>
      <c r="B2664">
        <v>2017</v>
      </c>
      <c r="C2664" s="1">
        <v>800000</v>
      </c>
      <c r="D2664">
        <v>15000</v>
      </c>
      <c r="E2664" t="s">
        <v>10</v>
      </c>
      <c r="F2664" t="s">
        <v>25</v>
      </c>
      <c r="G2664" t="s">
        <v>12</v>
      </c>
      <c r="H2664" t="s">
        <v>121</v>
      </c>
      <c r="I2664">
        <f t="shared" si="328"/>
        <v>915</v>
      </c>
      <c r="J2664">
        <f t="shared" si="329"/>
        <v>9</v>
      </c>
      <c r="K2664" t="str">
        <f t="shared" si="330"/>
        <v>medium</v>
      </c>
      <c r="L2664" s="1">
        <f t="shared" si="331"/>
        <v>495813.40655737702</v>
      </c>
      <c r="M2664" cm="1">
        <f t="array" ref="M2664">SUM(COUNTIF(E2664:E6240,{"Petrol","Diesel","CNG","LPG","Electric"}))</f>
        <v>915</v>
      </c>
      <c r="N2664">
        <f t="shared" si="332"/>
        <v>915</v>
      </c>
      <c r="O2664" cm="1">
        <f t="array" ref="O2664">SUM(COUNTIF(F2664:F6240,{"Individual","Dealer","Trustmark Dealer"}))</f>
        <v>915</v>
      </c>
      <c r="P2664">
        <f t="shared" si="333"/>
        <v>612</v>
      </c>
      <c r="Q2664">
        <f t="shared" si="334"/>
        <v>0.63387978142076506</v>
      </c>
      <c r="R2664" s="16">
        <f t="shared" si="335"/>
        <v>1301142.3535682114</v>
      </c>
    </row>
    <row r="2665" spans="1:18" x14ac:dyDescent="0.3">
      <c r="A2665" t="s">
        <v>219</v>
      </c>
      <c r="B2665">
        <v>2014</v>
      </c>
      <c r="C2665" s="1">
        <v>450000</v>
      </c>
      <c r="D2665">
        <v>260000</v>
      </c>
      <c r="E2665" t="s">
        <v>14</v>
      </c>
      <c r="F2665" t="s">
        <v>25</v>
      </c>
      <c r="G2665" t="s">
        <v>12</v>
      </c>
      <c r="H2665" t="s">
        <v>126</v>
      </c>
      <c r="I2665">
        <f t="shared" si="328"/>
        <v>914</v>
      </c>
      <c r="J2665">
        <f t="shared" si="329"/>
        <v>12</v>
      </c>
      <c r="K2665" t="str">
        <f t="shared" si="330"/>
        <v>budget</v>
      </c>
      <c r="L2665" s="1">
        <f t="shared" si="331"/>
        <v>495480.59846827132</v>
      </c>
      <c r="M2665" cm="1">
        <f t="array" ref="M2665">SUM(COUNTIF(E2665:E6241,{"Petrol","Diesel","CNG","LPG","Electric"}))</f>
        <v>914</v>
      </c>
      <c r="N2665">
        <f t="shared" si="332"/>
        <v>914</v>
      </c>
      <c r="O2665" cm="1">
        <f t="array" ref="O2665">SUM(COUNTIF(F2665:F6241,{"Individual","Dealer","Trustmark Dealer"}))</f>
        <v>914</v>
      </c>
      <c r="P2665">
        <f t="shared" si="333"/>
        <v>612</v>
      </c>
      <c r="Q2665">
        <f t="shared" si="334"/>
        <v>0.6334792122538293</v>
      </c>
      <c r="R2665" s="16">
        <f t="shared" si="335"/>
        <v>1300071.382239697</v>
      </c>
    </row>
    <row r="2666" spans="1:18" x14ac:dyDescent="0.3">
      <c r="A2666" t="s">
        <v>407</v>
      </c>
      <c r="B2666">
        <v>2012</v>
      </c>
      <c r="C2666" s="1">
        <v>525000</v>
      </c>
      <c r="D2666">
        <v>145000</v>
      </c>
      <c r="E2666" t="s">
        <v>14</v>
      </c>
      <c r="F2666" t="s">
        <v>25</v>
      </c>
      <c r="G2666" t="s">
        <v>12</v>
      </c>
      <c r="H2666" t="s">
        <v>121</v>
      </c>
      <c r="I2666">
        <f t="shared" si="328"/>
        <v>913</v>
      </c>
      <c r="J2666">
        <f t="shared" si="329"/>
        <v>14</v>
      </c>
      <c r="K2666" t="str">
        <f t="shared" si="330"/>
        <v>medium</v>
      </c>
      <c r="L2666" s="1">
        <f t="shared" si="331"/>
        <v>495530.41292442498</v>
      </c>
      <c r="M2666" cm="1">
        <f t="array" ref="M2666">SUM(COUNTIF(E2666:E6242,{"Petrol","Diesel","CNG","LPG","Electric"}))</f>
        <v>913</v>
      </c>
      <c r="N2666">
        <f t="shared" si="332"/>
        <v>913</v>
      </c>
      <c r="O2666" cm="1">
        <f t="array" ref="O2666">SUM(COUNTIF(F2666:F6242,{"Individual","Dealer","Trustmark Dealer"}))</f>
        <v>913</v>
      </c>
      <c r="P2666">
        <f t="shared" si="333"/>
        <v>611</v>
      </c>
      <c r="Q2666">
        <f t="shared" si="334"/>
        <v>0.63417305585980288</v>
      </c>
      <c r="R2666" s="16">
        <f t="shared" si="335"/>
        <v>1300421.5440570267</v>
      </c>
    </row>
    <row r="2667" spans="1:18" x14ac:dyDescent="0.3">
      <c r="A2667" t="s">
        <v>1389</v>
      </c>
      <c r="B2667">
        <v>2016</v>
      </c>
      <c r="C2667" s="1">
        <v>300000</v>
      </c>
      <c r="D2667">
        <v>35000</v>
      </c>
      <c r="E2667" t="s">
        <v>10</v>
      </c>
      <c r="F2667" t="s">
        <v>25</v>
      </c>
      <c r="G2667" t="s">
        <v>12</v>
      </c>
      <c r="H2667" t="s">
        <v>121</v>
      </c>
      <c r="I2667">
        <f t="shared" si="328"/>
        <v>912</v>
      </c>
      <c r="J2667">
        <f t="shared" si="329"/>
        <v>10</v>
      </c>
      <c r="K2667" t="str">
        <f t="shared" si="330"/>
        <v>budget</v>
      </c>
      <c r="L2667" s="1">
        <f t="shared" si="331"/>
        <v>495498.09978070174</v>
      </c>
      <c r="M2667" cm="1">
        <f t="array" ref="M2667">SUM(COUNTIF(E2667:E6243,{"Petrol","Diesel","CNG","LPG","Electric"}))</f>
        <v>912</v>
      </c>
      <c r="N2667">
        <f t="shared" si="332"/>
        <v>912</v>
      </c>
      <c r="O2667" cm="1">
        <f t="array" ref="O2667">SUM(COUNTIF(F2667:F6243,{"Individual","Dealer","Trustmark Dealer"}))</f>
        <v>912</v>
      </c>
      <c r="P2667">
        <f t="shared" si="333"/>
        <v>610</v>
      </c>
      <c r="Q2667">
        <f t="shared" si="334"/>
        <v>0.63377192982456143</v>
      </c>
      <c r="R2667" s="16">
        <f t="shared" si="335"/>
        <v>1300617.8763166645</v>
      </c>
    </row>
    <row r="2668" spans="1:18" x14ac:dyDescent="0.3">
      <c r="A2668" t="s">
        <v>531</v>
      </c>
      <c r="B2668">
        <v>2008</v>
      </c>
      <c r="C2668" s="1">
        <v>195000</v>
      </c>
      <c r="D2668">
        <v>56000</v>
      </c>
      <c r="E2668" t="s">
        <v>10</v>
      </c>
      <c r="F2668" t="s">
        <v>25</v>
      </c>
      <c r="G2668" t="s">
        <v>12</v>
      </c>
      <c r="H2668" t="s">
        <v>126</v>
      </c>
      <c r="I2668">
        <f t="shared" si="328"/>
        <v>911</v>
      </c>
      <c r="J2668">
        <f t="shared" si="329"/>
        <v>18</v>
      </c>
      <c r="K2668" t="str">
        <f t="shared" si="330"/>
        <v>budget</v>
      </c>
      <c r="L2668" s="1">
        <f t="shared" si="331"/>
        <v>495712.69703622395</v>
      </c>
      <c r="M2668" cm="1">
        <f t="array" ref="M2668">SUM(COUNTIF(E2668:E6244,{"Petrol","Diesel","CNG","LPG","Electric"}))</f>
        <v>911</v>
      </c>
      <c r="N2668">
        <f t="shared" si="332"/>
        <v>911</v>
      </c>
      <c r="O2668" cm="1">
        <f t="array" ref="O2668">SUM(COUNTIF(F2668:F6244,{"Individual","Dealer","Trustmark Dealer"}))</f>
        <v>911</v>
      </c>
      <c r="P2668">
        <f t="shared" si="333"/>
        <v>610</v>
      </c>
      <c r="Q2668">
        <f t="shared" si="334"/>
        <v>0.63336992316136109</v>
      </c>
      <c r="R2668" s="16">
        <f t="shared" si="335"/>
        <v>1300761.1929328889</v>
      </c>
    </row>
    <row r="2669" spans="1:18" x14ac:dyDescent="0.3">
      <c r="A2669" t="s">
        <v>331</v>
      </c>
      <c r="B2669">
        <v>2007</v>
      </c>
      <c r="C2669" s="1">
        <v>130000</v>
      </c>
      <c r="D2669">
        <v>98000</v>
      </c>
      <c r="E2669" t="s">
        <v>14</v>
      </c>
      <c r="F2669" t="s">
        <v>25</v>
      </c>
      <c r="G2669" t="s">
        <v>12</v>
      </c>
      <c r="H2669" t="s">
        <v>126</v>
      </c>
      <c r="I2669">
        <f t="shared" si="328"/>
        <v>910</v>
      </c>
      <c r="J2669">
        <f t="shared" si="329"/>
        <v>19</v>
      </c>
      <c r="K2669" t="str">
        <f t="shared" si="330"/>
        <v>budget</v>
      </c>
      <c r="L2669" s="1">
        <f t="shared" si="331"/>
        <v>496043.15054945054</v>
      </c>
      <c r="M2669" cm="1">
        <f t="array" ref="M2669">SUM(COUNTIF(E2669:E6245,{"Petrol","Diesel","CNG","LPG","Electric"}))</f>
        <v>910</v>
      </c>
      <c r="N2669">
        <f t="shared" si="332"/>
        <v>910</v>
      </c>
      <c r="O2669" cm="1">
        <f t="array" ref="O2669">SUM(COUNTIF(F2669:F6245,{"Individual","Dealer","Trustmark Dealer"}))</f>
        <v>910</v>
      </c>
      <c r="P2669">
        <f t="shared" si="333"/>
        <v>609</v>
      </c>
      <c r="Q2669">
        <f t="shared" si="334"/>
        <v>0.63406593406593403</v>
      </c>
      <c r="R2669" s="16">
        <f t="shared" si="335"/>
        <v>1301161.9340802443</v>
      </c>
    </row>
    <row r="2670" spans="1:18" x14ac:dyDescent="0.3">
      <c r="A2670" t="s">
        <v>482</v>
      </c>
      <c r="B2670">
        <v>2011</v>
      </c>
      <c r="C2670" s="1">
        <v>300000</v>
      </c>
      <c r="D2670">
        <v>135000</v>
      </c>
      <c r="E2670" t="s">
        <v>14</v>
      </c>
      <c r="F2670" t="s">
        <v>25</v>
      </c>
      <c r="G2670" t="s">
        <v>12</v>
      </c>
      <c r="H2670" t="s">
        <v>126</v>
      </c>
      <c r="I2670">
        <f t="shared" si="328"/>
        <v>909</v>
      </c>
      <c r="J2670">
        <f t="shared" si="329"/>
        <v>15</v>
      </c>
      <c r="K2670" t="str">
        <f t="shared" si="330"/>
        <v>budget</v>
      </c>
      <c r="L2670" s="1">
        <f t="shared" si="331"/>
        <v>496445.8382838284</v>
      </c>
      <c r="M2670" cm="1">
        <f t="array" ref="M2670">SUM(COUNTIF(E2670:E6246,{"Petrol","Diesel","CNG","LPG","Electric"}))</f>
        <v>909</v>
      </c>
      <c r="N2670">
        <f t="shared" si="332"/>
        <v>909</v>
      </c>
      <c r="O2670" cm="1">
        <f t="array" ref="O2670">SUM(COUNTIF(F2670:F6246,{"Individual","Dealer","Trustmark Dealer"}))</f>
        <v>909</v>
      </c>
      <c r="P2670">
        <f t="shared" si="333"/>
        <v>608</v>
      </c>
      <c r="Q2670">
        <f t="shared" si="334"/>
        <v>0.63476347634763475</v>
      </c>
      <c r="R2670" s="16">
        <f t="shared" si="335"/>
        <v>1302178.5830712495</v>
      </c>
    </row>
    <row r="2671" spans="1:18" x14ac:dyDescent="0.3">
      <c r="A2671" t="s">
        <v>1215</v>
      </c>
      <c r="B2671">
        <v>2002</v>
      </c>
      <c r="C2671" s="1">
        <v>120000</v>
      </c>
      <c r="D2671">
        <v>60000</v>
      </c>
      <c r="E2671" t="s">
        <v>10</v>
      </c>
      <c r="F2671" t="s">
        <v>25</v>
      </c>
      <c r="G2671" t="s">
        <v>12</v>
      </c>
      <c r="H2671" t="s">
        <v>154</v>
      </c>
      <c r="I2671">
        <f t="shared" si="328"/>
        <v>908</v>
      </c>
      <c r="J2671">
        <f t="shared" si="329"/>
        <v>24</v>
      </c>
      <c r="K2671" t="str">
        <f t="shared" si="330"/>
        <v>budget</v>
      </c>
      <c r="L2671" s="1">
        <f t="shared" si="331"/>
        <v>496662.18832599121</v>
      </c>
      <c r="M2671" cm="1">
        <f t="array" ref="M2671">SUM(COUNTIF(E2671:E6247,{"Petrol","Diesel","CNG","LPG","Electric"}))</f>
        <v>908</v>
      </c>
      <c r="N2671">
        <f t="shared" si="332"/>
        <v>908</v>
      </c>
      <c r="O2671" cm="1">
        <f t="array" ref="O2671">SUM(COUNTIF(F2671:F6247,{"Individual","Dealer","Trustmark Dealer"}))</f>
        <v>908</v>
      </c>
      <c r="P2671">
        <f t="shared" si="333"/>
        <v>607</v>
      </c>
      <c r="Q2671">
        <f t="shared" si="334"/>
        <v>0.63546255506607929</v>
      </c>
      <c r="R2671" s="16">
        <f t="shared" si="335"/>
        <v>1302846.0289395563</v>
      </c>
    </row>
    <row r="2672" spans="1:18" x14ac:dyDescent="0.3">
      <c r="A2672" t="s">
        <v>1390</v>
      </c>
      <c r="B2672">
        <v>2010</v>
      </c>
      <c r="C2672" s="1">
        <v>450000</v>
      </c>
      <c r="D2672">
        <v>120000</v>
      </c>
      <c r="E2672" t="s">
        <v>14</v>
      </c>
      <c r="F2672" t="s">
        <v>25</v>
      </c>
      <c r="G2672" t="s">
        <v>12</v>
      </c>
      <c r="H2672" t="s">
        <v>154</v>
      </c>
      <c r="I2672">
        <f t="shared" si="328"/>
        <v>907</v>
      </c>
      <c r="J2672">
        <f t="shared" si="329"/>
        <v>16</v>
      </c>
      <c r="K2672" t="str">
        <f t="shared" si="330"/>
        <v>budget</v>
      </c>
      <c r="L2672" s="1">
        <f t="shared" si="331"/>
        <v>497077.47188533627</v>
      </c>
      <c r="M2672" cm="1">
        <f t="array" ref="M2672">SUM(COUNTIF(E2672:E6248,{"Petrol","Diesel","CNG","LPG","Electric"}))</f>
        <v>907</v>
      </c>
      <c r="N2672">
        <f t="shared" si="332"/>
        <v>907</v>
      </c>
      <c r="O2672" cm="1">
        <f t="array" ref="O2672">SUM(COUNTIF(F2672:F6248,{"Individual","Dealer","Trustmark Dealer"}))</f>
        <v>907</v>
      </c>
      <c r="P2672">
        <f t="shared" si="333"/>
        <v>606</v>
      </c>
      <c r="Q2672">
        <f t="shared" si="334"/>
        <v>0.63616317530319733</v>
      </c>
      <c r="R2672" s="16">
        <f t="shared" si="335"/>
        <v>1303432.5580337124</v>
      </c>
    </row>
    <row r="2673" spans="1:18" x14ac:dyDescent="0.3">
      <c r="A2673" t="s">
        <v>591</v>
      </c>
      <c r="B2673">
        <v>2010</v>
      </c>
      <c r="C2673" s="1">
        <v>160000</v>
      </c>
      <c r="D2673">
        <v>102000</v>
      </c>
      <c r="E2673" t="s">
        <v>14</v>
      </c>
      <c r="F2673" t="s">
        <v>25</v>
      </c>
      <c r="G2673" t="s">
        <v>12</v>
      </c>
      <c r="H2673" t="s">
        <v>126</v>
      </c>
      <c r="I2673">
        <f t="shared" si="328"/>
        <v>906</v>
      </c>
      <c r="J2673">
        <f t="shared" si="329"/>
        <v>16</v>
      </c>
      <c r="K2673" t="str">
        <f t="shared" si="330"/>
        <v>budget</v>
      </c>
      <c r="L2673" s="1">
        <f t="shared" si="331"/>
        <v>497129.43377483444</v>
      </c>
      <c r="M2673" cm="1">
        <f t="array" ref="M2673">SUM(COUNTIF(E2673:E6249,{"Petrol","Diesel","CNG","LPG","Electric"}))</f>
        <v>906</v>
      </c>
      <c r="N2673">
        <f t="shared" si="332"/>
        <v>906</v>
      </c>
      <c r="O2673" cm="1">
        <f t="array" ref="O2673">SUM(COUNTIF(F2673:F6249,{"Individual","Dealer","Trustmark Dealer"}))</f>
        <v>906</v>
      </c>
      <c r="P2673">
        <f t="shared" si="333"/>
        <v>605</v>
      </c>
      <c r="Q2673">
        <f t="shared" si="334"/>
        <v>0.63686534216335544</v>
      </c>
      <c r="R2673" s="16">
        <f t="shared" si="335"/>
        <v>1303790.2849264706</v>
      </c>
    </row>
    <row r="2674" spans="1:18" x14ac:dyDescent="0.3">
      <c r="A2674" t="s">
        <v>371</v>
      </c>
      <c r="B2674">
        <v>2018</v>
      </c>
      <c r="C2674" s="1">
        <v>800000</v>
      </c>
      <c r="D2674">
        <v>35000</v>
      </c>
      <c r="E2674" t="s">
        <v>14</v>
      </c>
      <c r="F2674" t="s">
        <v>25</v>
      </c>
      <c r="G2674" t="s">
        <v>12</v>
      </c>
      <c r="H2674" t="s">
        <v>121</v>
      </c>
      <c r="I2674">
        <f t="shared" si="328"/>
        <v>905</v>
      </c>
      <c r="J2674">
        <f t="shared" si="329"/>
        <v>8</v>
      </c>
      <c r="K2674" t="str">
        <f t="shared" si="330"/>
        <v>medium</v>
      </c>
      <c r="L2674" s="1">
        <f t="shared" si="331"/>
        <v>497501.95248618786</v>
      </c>
      <c r="M2674" cm="1">
        <f t="array" ref="M2674">SUM(COUNTIF(E2674:E6250,{"Petrol","Diesel","CNG","LPG","Electric"}))</f>
        <v>905</v>
      </c>
      <c r="N2674">
        <f t="shared" si="332"/>
        <v>905</v>
      </c>
      <c r="O2674" cm="1">
        <f t="array" ref="O2674">SUM(COUNTIF(F2674:F6250,{"Individual","Dealer","Trustmark Dealer"}))</f>
        <v>905</v>
      </c>
      <c r="P2674">
        <f t="shared" si="333"/>
        <v>604</v>
      </c>
      <c r="Q2674">
        <f t="shared" si="334"/>
        <v>0.63756906077348063</v>
      </c>
      <c r="R2674" s="16">
        <f t="shared" si="335"/>
        <v>1304754.9334346473</v>
      </c>
    </row>
    <row r="2675" spans="1:18" x14ac:dyDescent="0.3">
      <c r="A2675" t="s">
        <v>120</v>
      </c>
      <c r="B2675">
        <v>2013</v>
      </c>
      <c r="C2675" s="1">
        <v>100000</v>
      </c>
      <c r="D2675">
        <v>80000</v>
      </c>
      <c r="E2675" t="s">
        <v>10</v>
      </c>
      <c r="F2675" t="s">
        <v>25</v>
      </c>
      <c r="G2675" t="s">
        <v>12</v>
      </c>
      <c r="H2675" t="s">
        <v>121</v>
      </c>
      <c r="I2675">
        <f t="shared" si="328"/>
        <v>904</v>
      </c>
      <c r="J2675">
        <f t="shared" si="329"/>
        <v>13</v>
      </c>
      <c r="K2675" t="str">
        <f t="shared" si="330"/>
        <v>budget</v>
      </c>
      <c r="L2675" s="1">
        <f t="shared" si="331"/>
        <v>497167.33075221238</v>
      </c>
      <c r="M2675" cm="1">
        <f t="array" ref="M2675">SUM(COUNTIF(E2675:E6251,{"Petrol","Diesel","CNG","LPG","Electric"}))</f>
        <v>904</v>
      </c>
      <c r="N2675">
        <f t="shared" si="332"/>
        <v>904</v>
      </c>
      <c r="O2675" cm="1">
        <f t="array" ref="O2675">SUM(COUNTIF(F2675:F6251,{"Individual","Dealer","Trustmark Dealer"}))</f>
        <v>904</v>
      </c>
      <c r="P2675">
        <f t="shared" si="333"/>
        <v>604</v>
      </c>
      <c r="Q2675">
        <f t="shared" si="334"/>
        <v>0.63716814159292035</v>
      </c>
      <c r="R2675" s="16">
        <f t="shared" si="335"/>
        <v>1304384.7059951595</v>
      </c>
    </row>
    <row r="2676" spans="1:18" x14ac:dyDescent="0.3">
      <c r="A2676" t="s">
        <v>354</v>
      </c>
      <c r="B2676">
        <v>2015</v>
      </c>
      <c r="C2676" s="1">
        <v>265000</v>
      </c>
      <c r="D2676">
        <v>32933</v>
      </c>
      <c r="E2676" t="s">
        <v>10</v>
      </c>
      <c r="F2676" t="s">
        <v>11</v>
      </c>
      <c r="G2676" t="s">
        <v>12</v>
      </c>
      <c r="H2676" t="s">
        <v>121</v>
      </c>
      <c r="I2676">
        <f t="shared" si="328"/>
        <v>903</v>
      </c>
      <c r="J2676">
        <f t="shared" si="329"/>
        <v>11</v>
      </c>
      <c r="K2676" t="str">
        <f t="shared" si="330"/>
        <v>budget</v>
      </c>
      <c r="L2676" s="1">
        <f t="shared" si="331"/>
        <v>497607.16168327798</v>
      </c>
      <c r="M2676" cm="1">
        <f t="array" ref="M2676">SUM(COUNTIF(E2676:E6252,{"Petrol","Diesel","CNG","LPG","Electric"}))</f>
        <v>903</v>
      </c>
      <c r="N2676">
        <f t="shared" si="332"/>
        <v>903</v>
      </c>
      <c r="O2676" cm="1">
        <f t="array" ref="O2676">SUM(COUNTIF(F2676:F6252,{"Individual","Dealer","Trustmark Dealer"}))</f>
        <v>903</v>
      </c>
      <c r="P2676">
        <f t="shared" si="333"/>
        <v>603</v>
      </c>
      <c r="Q2676">
        <f t="shared" si="334"/>
        <v>0.63676633444075303</v>
      </c>
      <c r="R2676" s="16">
        <f t="shared" si="335"/>
        <v>1305023.2573453065</v>
      </c>
    </row>
    <row r="2677" spans="1:18" x14ac:dyDescent="0.3">
      <c r="A2677" t="s">
        <v>258</v>
      </c>
      <c r="B2677">
        <v>2008</v>
      </c>
      <c r="C2677" s="1">
        <v>175000</v>
      </c>
      <c r="D2677">
        <v>54551</v>
      </c>
      <c r="E2677" t="s">
        <v>10</v>
      </c>
      <c r="F2677" t="s">
        <v>11</v>
      </c>
      <c r="G2677" t="s">
        <v>12</v>
      </c>
      <c r="H2677" t="s">
        <v>121</v>
      </c>
      <c r="I2677">
        <f t="shared" si="328"/>
        <v>902</v>
      </c>
      <c r="J2677">
        <f t="shared" si="329"/>
        <v>18</v>
      </c>
      <c r="K2677" t="str">
        <f t="shared" si="330"/>
        <v>budget</v>
      </c>
      <c r="L2677" s="1">
        <f t="shared" si="331"/>
        <v>497865.04101995565</v>
      </c>
      <c r="M2677" cm="1">
        <f t="array" ref="M2677">SUM(COUNTIF(E2677:E6253,{"Petrol","Diesel","CNG","LPG","Electric"}))</f>
        <v>902</v>
      </c>
      <c r="N2677">
        <f t="shared" si="332"/>
        <v>902</v>
      </c>
      <c r="O2677" cm="1">
        <f t="array" ref="O2677">SUM(COUNTIF(F2677:F6253,{"Individual","Dealer","Trustmark Dealer"}))</f>
        <v>902</v>
      </c>
      <c r="P2677">
        <f t="shared" si="333"/>
        <v>602</v>
      </c>
      <c r="Q2677">
        <f t="shared" si="334"/>
        <v>0.63636363636363635</v>
      </c>
      <c r="R2677" s="16">
        <f t="shared" si="335"/>
        <v>1305258.5503277201</v>
      </c>
    </row>
    <row r="2678" spans="1:18" x14ac:dyDescent="0.3">
      <c r="A2678" t="s">
        <v>1118</v>
      </c>
      <c r="B2678">
        <v>2014</v>
      </c>
      <c r="C2678" s="1">
        <v>250999</v>
      </c>
      <c r="D2678">
        <v>57112</v>
      </c>
      <c r="E2678" t="s">
        <v>10</v>
      </c>
      <c r="F2678" t="s">
        <v>11</v>
      </c>
      <c r="G2678" t="s">
        <v>12</v>
      </c>
      <c r="H2678" t="s">
        <v>121</v>
      </c>
      <c r="I2678">
        <f t="shared" si="328"/>
        <v>901</v>
      </c>
      <c r="J2678">
        <f t="shared" si="329"/>
        <v>12</v>
      </c>
      <c r="K2678" t="str">
        <f t="shared" si="330"/>
        <v>budget</v>
      </c>
      <c r="L2678" s="1">
        <f t="shared" si="331"/>
        <v>498223.38179800223</v>
      </c>
      <c r="M2678" cm="1">
        <f t="array" ref="M2678">SUM(COUNTIF(E2678:E6254,{"Petrol","Diesel","CNG","LPG","Electric"}))</f>
        <v>901</v>
      </c>
      <c r="N2678">
        <f t="shared" si="332"/>
        <v>901</v>
      </c>
      <c r="O2678" cm="1">
        <f t="array" ref="O2678">SUM(COUNTIF(F2678:F6254,{"Individual","Dealer","Trustmark Dealer"}))</f>
        <v>901</v>
      </c>
      <c r="P2678">
        <f t="shared" si="333"/>
        <v>601</v>
      </c>
      <c r="Q2678">
        <f t="shared" si="334"/>
        <v>0.63596004439511655</v>
      </c>
      <c r="R2678" s="16">
        <f t="shared" si="335"/>
        <v>1305717.2274730098</v>
      </c>
    </row>
    <row r="2679" spans="1:18" x14ac:dyDescent="0.3">
      <c r="A2679" t="s">
        <v>1391</v>
      </c>
      <c r="B2679">
        <v>2015</v>
      </c>
      <c r="C2679" s="1">
        <v>471000</v>
      </c>
      <c r="D2679">
        <v>41025</v>
      </c>
      <c r="E2679" t="s">
        <v>10</v>
      </c>
      <c r="F2679" t="s">
        <v>11</v>
      </c>
      <c r="G2679" t="s">
        <v>19</v>
      </c>
      <c r="H2679" t="s">
        <v>121</v>
      </c>
      <c r="I2679">
        <f t="shared" si="328"/>
        <v>900</v>
      </c>
      <c r="J2679">
        <f t="shared" si="329"/>
        <v>11</v>
      </c>
      <c r="K2679" t="str">
        <f t="shared" si="330"/>
        <v>budget</v>
      </c>
      <c r="L2679" s="1">
        <f t="shared" si="331"/>
        <v>498498.07555555558</v>
      </c>
      <c r="M2679" cm="1">
        <f t="array" ref="M2679">SUM(COUNTIF(E2679:E6255,{"Petrol","Diesel","CNG","LPG","Electric"}))</f>
        <v>900</v>
      </c>
      <c r="N2679">
        <f t="shared" si="332"/>
        <v>900</v>
      </c>
      <c r="O2679" cm="1">
        <f t="array" ref="O2679">SUM(COUNTIF(F2679:F6255,{"Individual","Dealer","Trustmark Dealer"}))</f>
        <v>900</v>
      </c>
      <c r="P2679">
        <f t="shared" si="333"/>
        <v>600</v>
      </c>
      <c r="Q2679">
        <f t="shared" si="334"/>
        <v>0.63555555555555554</v>
      </c>
      <c r="R2679" s="16">
        <f t="shared" si="335"/>
        <v>1305990.0589606031</v>
      </c>
    </row>
    <row r="2680" spans="1:18" x14ac:dyDescent="0.3">
      <c r="A2680" t="s">
        <v>619</v>
      </c>
      <c r="B2680">
        <v>2019</v>
      </c>
      <c r="C2680" s="1">
        <v>650000</v>
      </c>
      <c r="D2680">
        <v>5000</v>
      </c>
      <c r="E2680" t="s">
        <v>14</v>
      </c>
      <c r="F2680" t="s">
        <v>25</v>
      </c>
      <c r="G2680" t="s">
        <v>12</v>
      </c>
      <c r="H2680" t="s">
        <v>121</v>
      </c>
      <c r="I2680">
        <f t="shared" si="328"/>
        <v>899</v>
      </c>
      <c r="J2680">
        <f t="shared" si="329"/>
        <v>7</v>
      </c>
      <c r="K2680" t="str">
        <f t="shared" si="330"/>
        <v>medium</v>
      </c>
      <c r="L2680" s="1">
        <f t="shared" si="331"/>
        <v>498528.66295884317</v>
      </c>
      <c r="M2680" cm="1">
        <f t="array" ref="M2680">SUM(COUNTIF(E2680:E6256,{"Petrol","Diesel","CNG","LPG","Electric"}))</f>
        <v>899</v>
      </c>
      <c r="N2680">
        <f t="shared" si="332"/>
        <v>899</v>
      </c>
      <c r="O2680" cm="1">
        <f t="array" ref="O2680">SUM(COUNTIF(F2680:F6256,{"Individual","Dealer","Trustmark Dealer"}))</f>
        <v>899</v>
      </c>
      <c r="P2680">
        <f t="shared" si="333"/>
        <v>599</v>
      </c>
      <c r="Q2680">
        <f t="shared" si="334"/>
        <v>0.63515016685205783</v>
      </c>
      <c r="R2680" s="16">
        <f t="shared" si="335"/>
        <v>1305718.3362620305</v>
      </c>
    </row>
    <row r="2681" spans="1:18" x14ac:dyDescent="0.3">
      <c r="A2681" t="s">
        <v>1392</v>
      </c>
      <c r="B2681">
        <v>2012</v>
      </c>
      <c r="C2681" s="1">
        <v>225000</v>
      </c>
      <c r="D2681">
        <v>53122</v>
      </c>
      <c r="E2681" t="s">
        <v>10</v>
      </c>
      <c r="F2681" t="s">
        <v>11</v>
      </c>
      <c r="G2681" t="s">
        <v>12</v>
      </c>
      <c r="H2681" t="s">
        <v>126</v>
      </c>
      <c r="I2681">
        <f t="shared" si="328"/>
        <v>898</v>
      </c>
      <c r="J2681">
        <f t="shared" si="329"/>
        <v>14</v>
      </c>
      <c r="K2681" t="str">
        <f t="shared" si="330"/>
        <v>budget</v>
      </c>
      <c r="L2681" s="1">
        <f t="shared" si="331"/>
        <v>498359.98663697107</v>
      </c>
      <c r="M2681" cm="1">
        <f t="array" ref="M2681">SUM(COUNTIF(E2681:E6257,{"Petrol","Diesel","CNG","LPG","Electric"}))</f>
        <v>898</v>
      </c>
      <c r="N2681">
        <f t="shared" si="332"/>
        <v>898</v>
      </c>
      <c r="O2681" cm="1">
        <f t="array" ref="O2681">SUM(COUNTIF(F2681:F6257,{"Individual","Dealer","Trustmark Dealer"}))</f>
        <v>898</v>
      </c>
      <c r="P2681">
        <f t="shared" si="333"/>
        <v>599</v>
      </c>
      <c r="Q2681">
        <f t="shared" si="334"/>
        <v>0.63474387527839649</v>
      </c>
      <c r="R2681" s="16">
        <f t="shared" si="335"/>
        <v>1305661.0219150397</v>
      </c>
    </row>
    <row r="2682" spans="1:18" x14ac:dyDescent="0.3">
      <c r="A2682" t="s">
        <v>1393</v>
      </c>
      <c r="B2682">
        <v>2013</v>
      </c>
      <c r="C2682" s="1">
        <v>245000</v>
      </c>
      <c r="D2682">
        <v>64111</v>
      </c>
      <c r="E2682" t="s">
        <v>22</v>
      </c>
      <c r="F2682" t="s">
        <v>11</v>
      </c>
      <c r="G2682" t="s">
        <v>12</v>
      </c>
      <c r="H2682" t="s">
        <v>121</v>
      </c>
      <c r="I2682">
        <f t="shared" si="328"/>
        <v>897</v>
      </c>
      <c r="J2682">
        <f t="shared" si="329"/>
        <v>13</v>
      </c>
      <c r="K2682" t="str">
        <f t="shared" si="330"/>
        <v>budget</v>
      </c>
      <c r="L2682" s="1">
        <f t="shared" si="331"/>
        <v>498664.73578595318</v>
      </c>
      <c r="M2682" cm="1">
        <f t="array" ref="M2682">SUM(COUNTIF(E2682:E6258,{"Petrol","Diesel","CNG","LPG","Electric"}))</f>
        <v>897</v>
      </c>
      <c r="N2682">
        <f t="shared" si="332"/>
        <v>897</v>
      </c>
      <c r="O2682" cm="1">
        <f t="array" ref="O2682">SUM(COUNTIF(F2682:F6258,{"Individual","Dealer","Trustmark Dealer"}))</f>
        <v>897</v>
      </c>
      <c r="P2682">
        <f t="shared" si="333"/>
        <v>598</v>
      </c>
      <c r="Q2682">
        <f t="shared" si="334"/>
        <v>0.63545150501672243</v>
      </c>
      <c r="R2682" s="16">
        <f t="shared" si="335"/>
        <v>1305999.887660753</v>
      </c>
    </row>
    <row r="2683" spans="1:18" x14ac:dyDescent="0.3">
      <c r="A2683" t="s">
        <v>1105</v>
      </c>
      <c r="B2683">
        <v>2011</v>
      </c>
      <c r="C2683" s="1">
        <v>221000</v>
      </c>
      <c r="D2683">
        <v>78892</v>
      </c>
      <c r="E2683" t="s">
        <v>10</v>
      </c>
      <c r="F2683" t="s">
        <v>11</v>
      </c>
      <c r="G2683" t="s">
        <v>12</v>
      </c>
      <c r="H2683" t="s">
        <v>121</v>
      </c>
      <c r="I2683">
        <f t="shared" si="328"/>
        <v>896</v>
      </c>
      <c r="J2683">
        <f t="shared" si="329"/>
        <v>15</v>
      </c>
      <c r="K2683" t="str">
        <f t="shared" si="330"/>
        <v>budget</v>
      </c>
      <c r="L2683" s="1">
        <f t="shared" si="331"/>
        <v>498947.84375</v>
      </c>
      <c r="M2683" cm="1">
        <f t="array" ref="M2683">SUM(COUNTIF(E2683:E6259,{"Petrol","Diesel","CNG","LPG","Electric"}))</f>
        <v>896</v>
      </c>
      <c r="N2683">
        <f t="shared" si="332"/>
        <v>896</v>
      </c>
      <c r="O2683" cm="1">
        <f t="array" ref="O2683">SUM(COUNTIF(F2683:F6259,{"Individual","Dealer","Trustmark Dealer"}))</f>
        <v>896</v>
      </c>
      <c r="P2683">
        <f t="shared" si="333"/>
        <v>597</v>
      </c>
      <c r="Q2683">
        <f t="shared" si="334"/>
        <v>0.6350446428571429</v>
      </c>
      <c r="R2683" s="16">
        <f t="shared" si="335"/>
        <v>1312984.7285698438</v>
      </c>
    </row>
    <row r="2684" spans="1:18" x14ac:dyDescent="0.3">
      <c r="A2684" t="s">
        <v>247</v>
      </c>
      <c r="B2684">
        <v>2011</v>
      </c>
      <c r="C2684" s="1">
        <v>271000</v>
      </c>
      <c r="D2684">
        <v>74113</v>
      </c>
      <c r="E2684" t="s">
        <v>10</v>
      </c>
      <c r="F2684" t="s">
        <v>11</v>
      </c>
      <c r="G2684" t="s">
        <v>12</v>
      </c>
      <c r="H2684" t="s">
        <v>121</v>
      </c>
      <c r="I2684">
        <f t="shared" si="328"/>
        <v>895</v>
      </c>
      <c r="J2684">
        <f t="shared" si="329"/>
        <v>15</v>
      </c>
      <c r="K2684" t="str">
        <f t="shared" si="330"/>
        <v>budget</v>
      </c>
      <c r="L2684" s="1">
        <f t="shared" si="331"/>
        <v>499258.4</v>
      </c>
      <c r="M2684" cm="1">
        <f t="array" ref="M2684">SUM(COUNTIF(E2684:E6260,{"Petrol","Diesel","CNG","LPG","Electric"}))</f>
        <v>895</v>
      </c>
      <c r="N2684">
        <f t="shared" si="332"/>
        <v>895</v>
      </c>
      <c r="O2684" cm="1">
        <f t="array" ref="O2684">SUM(COUNTIF(F2684:F6260,{"Individual","Dealer","Trustmark Dealer"}))</f>
        <v>895</v>
      </c>
      <c r="P2684">
        <f t="shared" si="333"/>
        <v>596</v>
      </c>
      <c r="Q2684">
        <f t="shared" si="334"/>
        <v>0.63463687150837989</v>
      </c>
      <c r="R2684" s="16">
        <f t="shared" si="335"/>
        <v>1313335.2594813709</v>
      </c>
    </row>
    <row r="2685" spans="1:18" x14ac:dyDescent="0.3">
      <c r="A2685" t="s">
        <v>362</v>
      </c>
      <c r="B2685">
        <v>2012</v>
      </c>
      <c r="C2685" s="1">
        <v>290000</v>
      </c>
      <c r="D2685">
        <v>80000</v>
      </c>
      <c r="E2685" t="s">
        <v>10</v>
      </c>
      <c r="F2685" t="s">
        <v>11</v>
      </c>
      <c r="G2685" t="s">
        <v>12</v>
      </c>
      <c r="H2685" t="s">
        <v>121</v>
      </c>
      <c r="I2685">
        <f t="shared" si="328"/>
        <v>894</v>
      </c>
      <c r="J2685">
        <f t="shared" si="329"/>
        <v>14</v>
      </c>
      <c r="K2685" t="str">
        <f t="shared" si="330"/>
        <v>budget</v>
      </c>
      <c r="L2685" s="1">
        <f t="shared" si="331"/>
        <v>499513.72259507829</v>
      </c>
      <c r="M2685" cm="1">
        <f t="array" ref="M2685">SUM(COUNTIF(E2685:E6261,{"Petrol","Diesel","CNG","LPG","Electric"}))</f>
        <v>894</v>
      </c>
      <c r="N2685">
        <f t="shared" si="332"/>
        <v>894</v>
      </c>
      <c r="O2685" cm="1">
        <f t="array" ref="O2685">SUM(COUNTIF(F2685:F6261,{"Individual","Dealer","Trustmark Dealer"}))</f>
        <v>894</v>
      </c>
      <c r="P2685">
        <f t="shared" si="333"/>
        <v>595</v>
      </c>
      <c r="Q2685">
        <f t="shared" si="334"/>
        <v>0.63422818791946312</v>
      </c>
      <c r="R2685" s="16">
        <f t="shared" si="335"/>
        <v>1313562.5430474556</v>
      </c>
    </row>
    <row r="2686" spans="1:18" x14ac:dyDescent="0.3">
      <c r="A2686" t="s">
        <v>1343</v>
      </c>
      <c r="B2686">
        <v>2017</v>
      </c>
      <c r="C2686" s="1">
        <v>525000</v>
      </c>
      <c r="D2686">
        <v>39000</v>
      </c>
      <c r="E2686" t="s">
        <v>10</v>
      </c>
      <c r="F2686" t="s">
        <v>11</v>
      </c>
      <c r="G2686" t="s">
        <v>12</v>
      </c>
      <c r="H2686" t="s">
        <v>121</v>
      </c>
      <c r="I2686">
        <f t="shared" si="328"/>
        <v>893</v>
      </c>
      <c r="J2686">
        <f t="shared" si="329"/>
        <v>9</v>
      </c>
      <c r="K2686" t="str">
        <f t="shared" si="330"/>
        <v>medium</v>
      </c>
      <c r="L2686" s="1">
        <f t="shared" si="331"/>
        <v>499748.3404255319</v>
      </c>
      <c r="M2686" cm="1">
        <f t="array" ref="M2686">SUM(COUNTIF(E2686:E6262,{"Petrol","Diesel","CNG","LPG","Electric"}))</f>
        <v>893</v>
      </c>
      <c r="N2686">
        <f t="shared" si="332"/>
        <v>893</v>
      </c>
      <c r="O2686" cm="1">
        <f t="array" ref="O2686">SUM(COUNTIF(F2686:F6262,{"Individual","Dealer","Trustmark Dealer"}))</f>
        <v>893</v>
      </c>
      <c r="P2686">
        <f t="shared" si="333"/>
        <v>594</v>
      </c>
      <c r="Q2686">
        <f t="shared" si="334"/>
        <v>0.63381858902575583</v>
      </c>
      <c r="R2686" s="16">
        <f t="shared" si="335"/>
        <v>1313743.3468319168</v>
      </c>
    </row>
    <row r="2687" spans="1:18" x14ac:dyDescent="0.3">
      <c r="A2687" t="s">
        <v>1394</v>
      </c>
      <c r="B2687">
        <v>2012</v>
      </c>
      <c r="C2687" s="1">
        <v>377000</v>
      </c>
      <c r="D2687">
        <v>84775</v>
      </c>
      <c r="E2687" t="s">
        <v>10</v>
      </c>
      <c r="F2687" t="s">
        <v>11</v>
      </c>
      <c r="G2687" t="s">
        <v>12</v>
      </c>
      <c r="H2687" t="s">
        <v>121</v>
      </c>
      <c r="I2687">
        <f t="shared" si="328"/>
        <v>892</v>
      </c>
      <c r="J2687">
        <f t="shared" si="329"/>
        <v>14</v>
      </c>
      <c r="K2687" t="str">
        <f t="shared" si="330"/>
        <v>budget</v>
      </c>
      <c r="L2687" s="1">
        <f t="shared" si="331"/>
        <v>499720.03139013454</v>
      </c>
      <c r="M2687" cm="1">
        <f t="array" ref="M2687">SUM(COUNTIF(E2687:E6263,{"Petrol","Diesel","CNG","LPG","Electric"}))</f>
        <v>892</v>
      </c>
      <c r="N2687">
        <f t="shared" si="332"/>
        <v>892</v>
      </c>
      <c r="O2687" cm="1">
        <f t="array" ref="O2687">SUM(COUNTIF(F2687:F6263,{"Individual","Dealer","Trustmark Dealer"}))</f>
        <v>892</v>
      </c>
      <c r="P2687">
        <f t="shared" si="333"/>
        <v>594</v>
      </c>
      <c r="Q2687">
        <f t="shared" si="334"/>
        <v>0.63340807174887892</v>
      </c>
      <c r="R2687" s="16">
        <f t="shared" si="335"/>
        <v>1313334.6069168025</v>
      </c>
    </row>
    <row r="2688" spans="1:18" x14ac:dyDescent="0.3">
      <c r="A2688" t="s">
        <v>273</v>
      </c>
      <c r="B2688">
        <v>2012</v>
      </c>
      <c r="C2688" s="1">
        <v>95000</v>
      </c>
      <c r="D2688">
        <v>20778</v>
      </c>
      <c r="E2688" t="s">
        <v>10</v>
      </c>
      <c r="F2688" t="s">
        <v>11</v>
      </c>
      <c r="G2688" t="s">
        <v>12</v>
      </c>
      <c r="H2688" t="s">
        <v>121</v>
      </c>
      <c r="I2688">
        <f t="shared" si="328"/>
        <v>891</v>
      </c>
      <c r="J2688">
        <f t="shared" si="329"/>
        <v>14</v>
      </c>
      <c r="K2688" t="str">
        <f t="shared" si="330"/>
        <v>budget</v>
      </c>
      <c r="L2688" s="1">
        <f t="shared" si="331"/>
        <v>499857.76430976432</v>
      </c>
      <c r="M2688" cm="1">
        <f t="array" ref="M2688">SUM(COUNTIF(E2688:E6264,{"Petrol","Diesel","CNG","LPG","Electric"}))</f>
        <v>891</v>
      </c>
      <c r="N2688">
        <f t="shared" si="332"/>
        <v>891</v>
      </c>
      <c r="O2688" cm="1">
        <f t="array" ref="O2688">SUM(COUNTIF(F2688:F6264,{"Individual","Dealer","Trustmark Dealer"}))</f>
        <v>891</v>
      </c>
      <c r="P2688">
        <f t="shared" si="333"/>
        <v>593</v>
      </c>
      <c r="Q2688">
        <f t="shared" si="334"/>
        <v>0.632996632996633</v>
      </c>
      <c r="R2688" s="16">
        <f t="shared" si="335"/>
        <v>1313296.6038283121</v>
      </c>
    </row>
    <row r="2689" spans="1:18" x14ac:dyDescent="0.3">
      <c r="A2689" t="s">
        <v>223</v>
      </c>
      <c r="B2689">
        <v>2015</v>
      </c>
      <c r="C2689" s="1">
        <v>763000</v>
      </c>
      <c r="D2689">
        <v>64441</v>
      </c>
      <c r="E2689" t="s">
        <v>14</v>
      </c>
      <c r="F2689" t="s">
        <v>11</v>
      </c>
      <c r="G2689" t="s">
        <v>12</v>
      </c>
      <c r="H2689" t="s">
        <v>121</v>
      </c>
      <c r="I2689">
        <f t="shared" si="328"/>
        <v>890</v>
      </c>
      <c r="J2689">
        <f t="shared" si="329"/>
        <v>11</v>
      </c>
      <c r="K2689" t="str">
        <f t="shared" si="330"/>
        <v>medium</v>
      </c>
      <c r="L2689" s="1">
        <f t="shared" si="331"/>
        <v>500312.66067415732</v>
      </c>
      <c r="M2689" cm="1">
        <f t="array" ref="M2689">SUM(COUNTIF(E2689:E6265,{"Petrol","Diesel","CNG","LPG","Electric"}))</f>
        <v>890</v>
      </c>
      <c r="N2689">
        <f t="shared" si="332"/>
        <v>890</v>
      </c>
      <c r="O2689" cm="1">
        <f t="array" ref="O2689">SUM(COUNTIF(F2689:F6265,{"Individual","Dealer","Trustmark Dealer"}))</f>
        <v>890</v>
      </c>
      <c r="P2689">
        <f t="shared" si="333"/>
        <v>592</v>
      </c>
      <c r="Q2689">
        <f t="shared" si="334"/>
        <v>0.63258426966292136</v>
      </c>
      <c r="R2689" s="16">
        <f t="shared" si="335"/>
        <v>1313970.5300171527</v>
      </c>
    </row>
    <row r="2690" spans="1:18" x14ac:dyDescent="0.3">
      <c r="A2690" t="s">
        <v>232</v>
      </c>
      <c r="B2690">
        <v>2015</v>
      </c>
      <c r="C2690" s="1">
        <v>450000</v>
      </c>
      <c r="D2690">
        <v>43192</v>
      </c>
      <c r="E2690" t="s">
        <v>10</v>
      </c>
      <c r="F2690" t="s">
        <v>11</v>
      </c>
      <c r="G2690" t="s">
        <v>12</v>
      </c>
      <c r="H2690" t="s">
        <v>121</v>
      </c>
      <c r="I2690">
        <f t="shared" ref="I2690:I2753" si="336">COUNTA(A2690:A6266)</f>
        <v>889</v>
      </c>
      <c r="J2690">
        <f t="shared" ref="J2690:J2753" si="337">2026-B2690</f>
        <v>11</v>
      </c>
      <c r="K2690" t="str">
        <f t="shared" ref="K2690:K2753" si="338">IF(C2690&lt;=500000,"budget",IF(C2690&lt;=1000000,"medium","premimum"))</f>
        <v>budget</v>
      </c>
      <c r="L2690" s="1">
        <f t="shared" ref="L2690:L2753" si="339">AVERAGE(C2690:C6266)</f>
        <v>500017.17435320583</v>
      </c>
      <c r="M2690" cm="1">
        <f t="array" ref="M2690">SUM(COUNTIF(E2690:E6266,{"Petrol","Diesel","CNG","LPG","Electric"}))</f>
        <v>889</v>
      </c>
      <c r="N2690">
        <f t="shared" ref="N2690:N2753" si="340">COUNTIF(G2690:G6266,"Automatic")
 +COUNTIF(G2690:G6266,"Manual")</f>
        <v>889</v>
      </c>
      <c r="O2690" cm="1">
        <f t="array" ref="O2690">SUM(COUNTIF(F2690:F6266,{"Individual","Dealer","Trustmark Dealer"}))</f>
        <v>889</v>
      </c>
      <c r="P2690">
        <f t="shared" ref="P2690:P2753" si="341">COUNTIF(J2690:J6266,"&gt;10")</f>
        <v>591</v>
      </c>
      <c r="Q2690">
        <f t="shared" ref="Q2690:Q2753" si="342">COUNTIF(H2690:H6266,"First Owner")/COUNTA(H2690:H6266)</f>
        <v>0.63217097862767158</v>
      </c>
      <c r="R2690" s="16">
        <f t="shared" ref="R2690:R2753" si="343">AVERAGEIF(E2690:E6266,"Petrol",C2690:C6266) + AVERAGEIF(E2690:E6266,"Diesel",C2690:C6266) + AVERAGEIF(E2690:E6266,"CNG",C2690:C6266)</f>
        <v>1313675.5798955946</v>
      </c>
    </row>
    <row r="2691" spans="1:18" x14ac:dyDescent="0.3">
      <c r="A2691" t="s">
        <v>1395</v>
      </c>
      <c r="B2691">
        <v>2014</v>
      </c>
      <c r="C2691" s="1">
        <v>140000</v>
      </c>
      <c r="D2691">
        <v>44416</v>
      </c>
      <c r="E2691" t="s">
        <v>10</v>
      </c>
      <c r="F2691" t="s">
        <v>11</v>
      </c>
      <c r="G2691" t="s">
        <v>12</v>
      </c>
      <c r="H2691" t="s">
        <v>121</v>
      </c>
      <c r="I2691">
        <f t="shared" si="336"/>
        <v>888</v>
      </c>
      <c r="J2691">
        <f t="shared" si="337"/>
        <v>12</v>
      </c>
      <c r="K2691" t="str">
        <f t="shared" si="338"/>
        <v>budget</v>
      </c>
      <c r="L2691" s="1">
        <f t="shared" si="339"/>
        <v>500073.5</v>
      </c>
      <c r="M2691" cm="1">
        <f t="array" ref="M2691">SUM(COUNTIF(E2691:E6267,{"Petrol","Diesel","CNG","LPG","Electric"}))</f>
        <v>888</v>
      </c>
      <c r="N2691">
        <f t="shared" si="340"/>
        <v>888</v>
      </c>
      <c r="O2691" cm="1">
        <f t="array" ref="O2691">SUM(COUNTIF(F2691:F6267,{"Individual","Dealer","Trustmark Dealer"}))</f>
        <v>888</v>
      </c>
      <c r="P2691">
        <f t="shared" si="341"/>
        <v>590</v>
      </c>
      <c r="Q2691">
        <f t="shared" si="342"/>
        <v>0.6317567567567568</v>
      </c>
      <c r="R2691" s="16">
        <f t="shared" si="343"/>
        <v>1313454.1841917203</v>
      </c>
    </row>
    <row r="2692" spans="1:18" x14ac:dyDescent="0.3">
      <c r="A2692" t="s">
        <v>1373</v>
      </c>
      <c r="B2692">
        <v>2016</v>
      </c>
      <c r="C2692" s="1">
        <v>701000</v>
      </c>
      <c r="D2692">
        <v>79991</v>
      </c>
      <c r="E2692" t="s">
        <v>14</v>
      </c>
      <c r="F2692" t="s">
        <v>11</v>
      </c>
      <c r="G2692" t="s">
        <v>12</v>
      </c>
      <c r="H2692" t="s">
        <v>121</v>
      </c>
      <c r="I2692">
        <f t="shared" si="336"/>
        <v>887</v>
      </c>
      <c r="J2692">
        <f t="shared" si="337"/>
        <v>10</v>
      </c>
      <c r="K2692" t="str">
        <f t="shared" si="338"/>
        <v>medium</v>
      </c>
      <c r="L2692" s="1">
        <f t="shared" si="339"/>
        <v>500479.44532130775</v>
      </c>
      <c r="M2692" cm="1">
        <f t="array" ref="M2692">SUM(COUNTIF(E2692:E6268,{"Petrol","Diesel","CNG","LPG","Electric"}))</f>
        <v>887</v>
      </c>
      <c r="N2692">
        <f t="shared" si="340"/>
        <v>887</v>
      </c>
      <c r="O2692" cm="1">
        <f t="array" ref="O2692">SUM(COUNTIF(F2692:F6268,{"Individual","Dealer","Trustmark Dealer"}))</f>
        <v>887</v>
      </c>
      <c r="P2692">
        <f t="shared" si="341"/>
        <v>589</v>
      </c>
      <c r="Q2692">
        <f t="shared" si="342"/>
        <v>0.6313416009019166</v>
      </c>
      <c r="R2692" s="16">
        <f t="shared" si="343"/>
        <v>1314018.4666822427</v>
      </c>
    </row>
    <row r="2693" spans="1:18" x14ac:dyDescent="0.3">
      <c r="A2693" t="s">
        <v>1312</v>
      </c>
      <c r="B2693">
        <v>2011</v>
      </c>
      <c r="C2693" s="1">
        <v>277000</v>
      </c>
      <c r="D2693">
        <v>62601</v>
      </c>
      <c r="E2693" t="s">
        <v>14</v>
      </c>
      <c r="F2693" t="s">
        <v>11</v>
      </c>
      <c r="G2693" t="s">
        <v>12</v>
      </c>
      <c r="H2693" t="s">
        <v>126</v>
      </c>
      <c r="I2693">
        <f t="shared" si="336"/>
        <v>886</v>
      </c>
      <c r="J2693">
        <f t="shared" si="337"/>
        <v>15</v>
      </c>
      <c r="K2693" t="str">
        <f t="shared" si="338"/>
        <v>budget</v>
      </c>
      <c r="L2693" s="1">
        <f t="shared" si="339"/>
        <v>500253.12415349885</v>
      </c>
      <c r="M2693" cm="1">
        <f t="array" ref="M2693">SUM(COUNTIF(E2693:E6269,{"Petrol","Diesel","CNG","LPG","Electric"}))</f>
        <v>886</v>
      </c>
      <c r="N2693">
        <f t="shared" si="340"/>
        <v>886</v>
      </c>
      <c r="O2693" cm="1">
        <f t="array" ref="O2693">SUM(COUNTIF(F2693:F6269,{"Individual","Dealer","Trustmark Dealer"}))</f>
        <v>886</v>
      </c>
      <c r="P2693">
        <f t="shared" si="341"/>
        <v>589</v>
      </c>
      <c r="Q2693">
        <f t="shared" si="342"/>
        <v>0.63092550790067725</v>
      </c>
      <c r="R2693" s="16">
        <f t="shared" si="343"/>
        <v>1313852.8009812254</v>
      </c>
    </row>
    <row r="2694" spans="1:18" x14ac:dyDescent="0.3">
      <c r="A2694" t="s">
        <v>802</v>
      </c>
      <c r="B2694">
        <v>2018</v>
      </c>
      <c r="C2694" s="1">
        <v>520000</v>
      </c>
      <c r="D2694">
        <v>50000</v>
      </c>
      <c r="E2694" t="s">
        <v>10</v>
      </c>
      <c r="F2694" t="s">
        <v>25</v>
      </c>
      <c r="G2694" t="s">
        <v>19</v>
      </c>
      <c r="H2694" t="s">
        <v>121</v>
      </c>
      <c r="I2694">
        <f t="shared" si="336"/>
        <v>885</v>
      </c>
      <c r="J2694">
        <f t="shared" si="337"/>
        <v>8</v>
      </c>
      <c r="K2694" t="str">
        <f t="shared" si="338"/>
        <v>medium</v>
      </c>
      <c r="L2694" s="1">
        <f t="shared" si="339"/>
        <v>500505.38757062145</v>
      </c>
      <c r="M2694" cm="1">
        <f t="array" ref="M2694">SUM(COUNTIF(E2694:E6270,{"Petrol","Diesel","CNG","LPG","Electric"}))</f>
        <v>885</v>
      </c>
      <c r="N2694">
        <f t="shared" si="340"/>
        <v>885</v>
      </c>
      <c r="O2694" cm="1">
        <f t="array" ref="O2694">SUM(COUNTIF(F2694:F6270,{"Individual","Dealer","Trustmark Dealer"}))</f>
        <v>885</v>
      </c>
      <c r="P2694">
        <f t="shared" si="341"/>
        <v>588</v>
      </c>
      <c r="Q2694">
        <f t="shared" si="342"/>
        <v>0.63163841807909604</v>
      </c>
      <c r="R2694" s="16">
        <f t="shared" si="343"/>
        <v>1314580.9510367441</v>
      </c>
    </row>
    <row r="2695" spans="1:18" x14ac:dyDescent="0.3">
      <c r="A2695" t="s">
        <v>1396</v>
      </c>
      <c r="B2695">
        <v>2017</v>
      </c>
      <c r="C2695" s="1">
        <v>550000</v>
      </c>
      <c r="D2695">
        <v>100000</v>
      </c>
      <c r="E2695" t="s">
        <v>14</v>
      </c>
      <c r="F2695" t="s">
        <v>25</v>
      </c>
      <c r="G2695" t="s">
        <v>12</v>
      </c>
      <c r="H2695" t="s">
        <v>121</v>
      </c>
      <c r="I2695">
        <f t="shared" si="336"/>
        <v>884</v>
      </c>
      <c r="J2695">
        <f t="shared" si="337"/>
        <v>9</v>
      </c>
      <c r="K2695" t="str">
        <f t="shared" si="338"/>
        <v>medium</v>
      </c>
      <c r="L2695" s="1">
        <f t="shared" si="339"/>
        <v>500483.33484162897</v>
      </c>
      <c r="M2695" cm="1">
        <f t="array" ref="M2695">SUM(COUNTIF(E2695:E6271,{"Petrol","Diesel","CNG","LPG","Electric"}))</f>
        <v>884</v>
      </c>
      <c r="N2695">
        <f t="shared" si="340"/>
        <v>884</v>
      </c>
      <c r="O2695" cm="1">
        <f t="array" ref="O2695">SUM(COUNTIF(F2695:F6271,{"Individual","Dealer","Trustmark Dealer"}))</f>
        <v>884</v>
      </c>
      <c r="P2695">
        <f t="shared" si="341"/>
        <v>588</v>
      </c>
      <c r="Q2695">
        <f t="shared" si="342"/>
        <v>0.63122171945701355</v>
      </c>
      <c r="R2695" s="16">
        <f t="shared" si="343"/>
        <v>1314181.184074292</v>
      </c>
    </row>
    <row r="2696" spans="1:18" x14ac:dyDescent="0.3">
      <c r="A2696" t="s">
        <v>475</v>
      </c>
      <c r="B2696">
        <v>2011</v>
      </c>
      <c r="C2696" s="1">
        <v>260000</v>
      </c>
      <c r="D2696">
        <v>97000</v>
      </c>
      <c r="E2696" t="s">
        <v>14</v>
      </c>
      <c r="F2696" t="s">
        <v>25</v>
      </c>
      <c r="G2696" t="s">
        <v>12</v>
      </c>
      <c r="H2696" t="s">
        <v>154</v>
      </c>
      <c r="I2696">
        <f t="shared" si="336"/>
        <v>883</v>
      </c>
      <c r="J2696">
        <f t="shared" si="337"/>
        <v>15</v>
      </c>
      <c r="K2696" t="str">
        <f t="shared" si="338"/>
        <v>budget</v>
      </c>
      <c r="L2696" s="1">
        <f t="shared" si="339"/>
        <v>500427.25707814272</v>
      </c>
      <c r="M2696" cm="1">
        <f t="array" ref="M2696">SUM(COUNTIF(E2696:E6272,{"Petrol","Diesel","CNG","LPG","Electric"}))</f>
        <v>883</v>
      </c>
      <c r="N2696">
        <f t="shared" si="340"/>
        <v>883</v>
      </c>
      <c r="O2696" cm="1">
        <f t="array" ref="O2696">SUM(COUNTIF(F2696:F6272,{"Individual","Dealer","Trustmark Dealer"}))</f>
        <v>883</v>
      </c>
      <c r="P2696">
        <f t="shared" si="341"/>
        <v>588</v>
      </c>
      <c r="Q2696">
        <f t="shared" si="342"/>
        <v>0.63080407701019248</v>
      </c>
      <c r="R2696" s="16">
        <f t="shared" si="343"/>
        <v>1314335.2459693688</v>
      </c>
    </row>
    <row r="2697" spans="1:18" x14ac:dyDescent="0.3">
      <c r="A2697" t="s">
        <v>753</v>
      </c>
      <c r="B2697">
        <v>2015</v>
      </c>
      <c r="C2697" s="1">
        <v>420000</v>
      </c>
      <c r="D2697">
        <v>100000</v>
      </c>
      <c r="E2697" t="s">
        <v>14</v>
      </c>
      <c r="F2697" t="s">
        <v>25</v>
      </c>
      <c r="G2697" t="s">
        <v>12</v>
      </c>
      <c r="H2697" t="s">
        <v>121</v>
      </c>
      <c r="I2697">
        <f t="shared" si="336"/>
        <v>882</v>
      </c>
      <c r="J2697">
        <f t="shared" si="337"/>
        <v>11</v>
      </c>
      <c r="K2697" t="str">
        <f t="shared" si="338"/>
        <v>budget</v>
      </c>
      <c r="L2697" s="1">
        <f t="shared" si="339"/>
        <v>500699.85034013604</v>
      </c>
      <c r="M2697" cm="1">
        <f t="array" ref="M2697">SUM(COUNTIF(E2697:E6273,{"Petrol","Diesel","CNG","LPG","Electric"}))</f>
        <v>882</v>
      </c>
      <c r="N2697">
        <f t="shared" si="340"/>
        <v>882</v>
      </c>
      <c r="O2697" cm="1">
        <f t="array" ref="O2697">SUM(COUNTIF(F2697:F6273,{"Individual","Dealer","Trustmark Dealer"}))</f>
        <v>882</v>
      </c>
      <c r="P2697">
        <f t="shared" si="341"/>
        <v>587</v>
      </c>
      <c r="Q2697">
        <f t="shared" si="342"/>
        <v>0.63151927437641719</v>
      </c>
      <c r="R2697" s="16">
        <f t="shared" si="343"/>
        <v>1315104.3674487467</v>
      </c>
    </row>
    <row r="2698" spans="1:18" x14ac:dyDescent="0.3">
      <c r="A2698" t="s">
        <v>1397</v>
      </c>
      <c r="B2698">
        <v>2002</v>
      </c>
      <c r="C2698" s="1">
        <v>35000</v>
      </c>
      <c r="D2698">
        <v>100000</v>
      </c>
      <c r="E2698" t="s">
        <v>10</v>
      </c>
      <c r="F2698" t="s">
        <v>25</v>
      </c>
      <c r="G2698" t="s">
        <v>12</v>
      </c>
      <c r="H2698" t="s">
        <v>154</v>
      </c>
      <c r="I2698">
        <f t="shared" si="336"/>
        <v>881</v>
      </c>
      <c r="J2698">
        <f t="shared" si="337"/>
        <v>24</v>
      </c>
      <c r="K2698" t="str">
        <f t="shared" si="338"/>
        <v>budget</v>
      </c>
      <c r="L2698" s="1">
        <f t="shared" si="339"/>
        <v>500791.45062429056</v>
      </c>
      <c r="M2698" cm="1">
        <f t="array" ref="M2698">SUM(COUNTIF(E2698:E6274,{"Petrol","Diesel","CNG","LPG","Electric"}))</f>
        <v>881</v>
      </c>
      <c r="N2698">
        <f t="shared" si="340"/>
        <v>881</v>
      </c>
      <c r="O2698" cm="1">
        <f t="array" ref="O2698">SUM(COUNTIF(F2698:F6274,{"Individual","Dealer","Trustmark Dealer"}))</f>
        <v>881</v>
      </c>
      <c r="P2698">
        <f t="shared" si="341"/>
        <v>586</v>
      </c>
      <c r="Q2698">
        <f t="shared" si="342"/>
        <v>0.6311010215664018</v>
      </c>
      <c r="R2698" s="16">
        <f t="shared" si="343"/>
        <v>1315537.0520766571</v>
      </c>
    </row>
    <row r="2699" spans="1:18" x14ac:dyDescent="0.3">
      <c r="A2699" t="s">
        <v>1398</v>
      </c>
      <c r="B2699">
        <v>2018</v>
      </c>
      <c r="C2699" s="1">
        <v>1150000</v>
      </c>
      <c r="D2699">
        <v>20000</v>
      </c>
      <c r="E2699" t="s">
        <v>14</v>
      </c>
      <c r="F2699" t="s">
        <v>25</v>
      </c>
      <c r="G2699" t="s">
        <v>12</v>
      </c>
      <c r="H2699" t="s">
        <v>121</v>
      </c>
      <c r="I2699">
        <f t="shared" si="336"/>
        <v>880</v>
      </c>
      <c r="J2699">
        <f t="shared" si="337"/>
        <v>8</v>
      </c>
      <c r="K2699" t="str">
        <f t="shared" si="338"/>
        <v>premimum</v>
      </c>
      <c r="L2699" s="1">
        <f t="shared" si="339"/>
        <v>501320.75909090909</v>
      </c>
      <c r="M2699" cm="1">
        <f t="array" ref="M2699">SUM(COUNTIF(E2699:E6275,{"Petrol","Diesel","CNG","LPG","Electric"}))</f>
        <v>880</v>
      </c>
      <c r="N2699">
        <f t="shared" si="340"/>
        <v>880</v>
      </c>
      <c r="O2699" cm="1">
        <f t="array" ref="O2699">SUM(COUNTIF(F2699:F6275,{"Individual","Dealer","Trustmark Dealer"}))</f>
        <v>880</v>
      </c>
      <c r="P2699">
        <f t="shared" si="341"/>
        <v>585</v>
      </c>
      <c r="Q2699">
        <f t="shared" si="342"/>
        <v>0.63181818181818183</v>
      </c>
      <c r="R2699" s="16">
        <f t="shared" si="343"/>
        <v>1316372.4903848048</v>
      </c>
    </row>
    <row r="2700" spans="1:18" x14ac:dyDescent="0.3">
      <c r="A2700" t="s">
        <v>1399</v>
      </c>
      <c r="B2700">
        <v>2017</v>
      </c>
      <c r="C2700" s="1">
        <v>680000</v>
      </c>
      <c r="D2700">
        <v>46000</v>
      </c>
      <c r="E2700" t="s">
        <v>10</v>
      </c>
      <c r="F2700" t="s">
        <v>25</v>
      </c>
      <c r="G2700" t="s">
        <v>12</v>
      </c>
      <c r="H2700" t="s">
        <v>121</v>
      </c>
      <c r="I2700">
        <f t="shared" si="336"/>
        <v>879</v>
      </c>
      <c r="J2700">
        <f t="shared" si="337"/>
        <v>9</v>
      </c>
      <c r="K2700" t="str">
        <f t="shared" si="338"/>
        <v>medium</v>
      </c>
      <c r="L2700" s="1">
        <f t="shared" si="339"/>
        <v>500582.78498293518</v>
      </c>
      <c r="M2700" cm="1">
        <f t="array" ref="M2700">SUM(COUNTIF(E2700:E6276,{"Petrol","Diesel","CNG","LPG","Electric"}))</f>
        <v>879</v>
      </c>
      <c r="N2700">
        <f t="shared" si="340"/>
        <v>879</v>
      </c>
      <c r="O2700" cm="1">
        <f t="array" ref="O2700">SUM(COUNTIF(F2700:F6276,{"Individual","Dealer","Trustmark Dealer"}))</f>
        <v>879</v>
      </c>
      <c r="P2700">
        <f t="shared" si="341"/>
        <v>585</v>
      </c>
      <c r="Q2700">
        <f t="shared" si="342"/>
        <v>0.6313993174061433</v>
      </c>
      <c r="R2700" s="16">
        <f t="shared" si="343"/>
        <v>1315253.824734536</v>
      </c>
    </row>
    <row r="2701" spans="1:18" x14ac:dyDescent="0.3">
      <c r="A2701" t="s">
        <v>459</v>
      </c>
      <c r="B2701">
        <v>2012</v>
      </c>
      <c r="C2701" s="1">
        <v>425000</v>
      </c>
      <c r="D2701">
        <v>40000</v>
      </c>
      <c r="E2701" t="s">
        <v>14</v>
      </c>
      <c r="F2701" t="s">
        <v>25</v>
      </c>
      <c r="G2701" t="s">
        <v>12</v>
      </c>
      <c r="H2701" t="s">
        <v>121</v>
      </c>
      <c r="I2701">
        <f t="shared" si="336"/>
        <v>878</v>
      </c>
      <c r="J2701">
        <f t="shared" si="337"/>
        <v>14</v>
      </c>
      <c r="K2701" t="str">
        <f t="shared" si="338"/>
        <v>budget</v>
      </c>
      <c r="L2701" s="1">
        <f t="shared" si="339"/>
        <v>500378.43735763099</v>
      </c>
      <c r="M2701" cm="1">
        <f t="array" ref="M2701">SUM(COUNTIF(E2701:E6277,{"Petrol","Diesel","CNG","LPG","Electric"}))</f>
        <v>878</v>
      </c>
      <c r="N2701">
        <f t="shared" si="340"/>
        <v>878</v>
      </c>
      <c r="O2701" cm="1">
        <f t="array" ref="O2701">SUM(COUNTIF(F2701:F6277,{"Individual","Dealer","Trustmark Dealer"}))</f>
        <v>878</v>
      </c>
      <c r="P2701">
        <f t="shared" si="341"/>
        <v>585</v>
      </c>
      <c r="Q2701">
        <f t="shared" si="342"/>
        <v>0.63097949886104787</v>
      </c>
      <c r="R2701" s="16">
        <f t="shared" si="343"/>
        <v>1314443.9200161267</v>
      </c>
    </row>
    <row r="2702" spans="1:18" x14ac:dyDescent="0.3">
      <c r="A2702" t="s">
        <v>619</v>
      </c>
      <c r="B2702">
        <v>2014</v>
      </c>
      <c r="C2702" s="1">
        <v>450000</v>
      </c>
      <c r="D2702">
        <v>70000</v>
      </c>
      <c r="E2702" t="s">
        <v>14</v>
      </c>
      <c r="F2702" t="s">
        <v>25</v>
      </c>
      <c r="G2702" t="s">
        <v>12</v>
      </c>
      <c r="H2702" t="s">
        <v>126</v>
      </c>
      <c r="I2702">
        <f t="shared" si="336"/>
        <v>877</v>
      </c>
      <c r="J2702">
        <f t="shared" si="337"/>
        <v>12</v>
      </c>
      <c r="K2702" t="str">
        <f t="shared" si="338"/>
        <v>budget</v>
      </c>
      <c r="L2702" s="1">
        <f t="shared" si="339"/>
        <v>500464.38768529077</v>
      </c>
      <c r="M2702" cm="1">
        <f t="array" ref="M2702">SUM(COUNTIF(E2702:E6278,{"Petrol","Diesel","CNG","LPG","Electric"}))</f>
        <v>877</v>
      </c>
      <c r="N2702">
        <f t="shared" si="340"/>
        <v>877</v>
      </c>
      <c r="O2702" cm="1">
        <f t="array" ref="O2702">SUM(COUNTIF(F2702:F6278,{"Individual","Dealer","Trustmark Dealer"}))</f>
        <v>877</v>
      </c>
      <c r="P2702">
        <f t="shared" si="341"/>
        <v>584</v>
      </c>
      <c r="Q2702">
        <f t="shared" si="342"/>
        <v>0.63055872291904214</v>
      </c>
      <c r="R2702" s="16">
        <f t="shared" si="343"/>
        <v>1314866.3261541298</v>
      </c>
    </row>
    <row r="2703" spans="1:18" x14ac:dyDescent="0.3">
      <c r="A2703" t="s">
        <v>1400</v>
      </c>
      <c r="B2703">
        <v>2008</v>
      </c>
      <c r="C2703" s="1">
        <v>590000</v>
      </c>
      <c r="D2703">
        <v>89600</v>
      </c>
      <c r="E2703" t="s">
        <v>14</v>
      </c>
      <c r="F2703" t="s">
        <v>25</v>
      </c>
      <c r="G2703" t="s">
        <v>12</v>
      </c>
      <c r="H2703" t="s">
        <v>154</v>
      </c>
      <c r="I2703">
        <f t="shared" si="336"/>
        <v>876</v>
      </c>
      <c r="J2703">
        <f t="shared" si="337"/>
        <v>18</v>
      </c>
      <c r="K2703" t="str">
        <f t="shared" si="338"/>
        <v>medium</v>
      </c>
      <c r="L2703" s="1">
        <f t="shared" si="339"/>
        <v>500521.99543378997</v>
      </c>
      <c r="M2703" cm="1">
        <f t="array" ref="M2703">SUM(COUNTIF(E2703:E6279,{"Petrol","Diesel","CNG","LPG","Electric"}))</f>
        <v>876</v>
      </c>
      <c r="N2703">
        <f t="shared" si="340"/>
        <v>876</v>
      </c>
      <c r="O2703" cm="1">
        <f t="array" ref="O2703">SUM(COUNTIF(F2703:F6279,{"Individual","Dealer","Trustmark Dealer"}))</f>
        <v>876</v>
      </c>
      <c r="P2703">
        <f t="shared" si="341"/>
        <v>583</v>
      </c>
      <c r="Q2703">
        <f t="shared" si="342"/>
        <v>0.63127853881278539</v>
      </c>
      <c r="R2703" s="16">
        <f t="shared" si="343"/>
        <v>1315237.11864315</v>
      </c>
    </row>
    <row r="2704" spans="1:18" x14ac:dyDescent="0.3">
      <c r="A2704" t="s">
        <v>203</v>
      </c>
      <c r="B2704">
        <v>2017</v>
      </c>
      <c r="C2704" s="1">
        <v>936999</v>
      </c>
      <c r="D2704">
        <v>60800</v>
      </c>
      <c r="E2704" t="s">
        <v>10</v>
      </c>
      <c r="F2704" t="s">
        <v>25</v>
      </c>
      <c r="G2704" t="s">
        <v>12</v>
      </c>
      <c r="H2704" t="s">
        <v>121</v>
      </c>
      <c r="I2704">
        <f t="shared" si="336"/>
        <v>875</v>
      </c>
      <c r="J2704">
        <f t="shared" si="337"/>
        <v>9</v>
      </c>
      <c r="K2704" t="str">
        <f t="shared" si="338"/>
        <v>medium</v>
      </c>
      <c r="L2704" s="1">
        <f t="shared" si="339"/>
        <v>500419.73485714284</v>
      </c>
      <c r="M2704" cm="1">
        <f t="array" ref="M2704">SUM(COUNTIF(E2704:E6280,{"Petrol","Diesel","CNG","LPG","Electric"}))</f>
        <v>875</v>
      </c>
      <c r="N2704">
        <f t="shared" si="340"/>
        <v>875</v>
      </c>
      <c r="O2704" cm="1">
        <f t="array" ref="O2704">SUM(COUNTIF(F2704:F6280,{"Individual","Dealer","Trustmark Dealer"}))</f>
        <v>875</v>
      </c>
      <c r="P2704">
        <f t="shared" si="341"/>
        <v>582</v>
      </c>
      <c r="Q2704">
        <f t="shared" si="342"/>
        <v>0.63200000000000001</v>
      </c>
      <c r="R2704" s="16">
        <f t="shared" si="343"/>
        <v>1315309.7132413306</v>
      </c>
    </row>
    <row r="2705" spans="1:18" x14ac:dyDescent="0.3">
      <c r="A2705" t="s">
        <v>945</v>
      </c>
      <c r="B2705">
        <v>2015</v>
      </c>
      <c r="C2705" s="1">
        <v>420000</v>
      </c>
      <c r="D2705">
        <v>104000</v>
      </c>
      <c r="E2705" t="s">
        <v>14</v>
      </c>
      <c r="F2705" t="s">
        <v>25</v>
      </c>
      <c r="G2705" t="s">
        <v>12</v>
      </c>
      <c r="H2705" t="s">
        <v>126</v>
      </c>
      <c r="I2705">
        <f t="shared" si="336"/>
        <v>874</v>
      </c>
      <c r="J2705">
        <f t="shared" si="337"/>
        <v>11</v>
      </c>
      <c r="K2705" t="str">
        <f t="shared" si="338"/>
        <v>budget</v>
      </c>
      <c r="L2705" s="1">
        <f t="shared" si="339"/>
        <v>499920.21624713962</v>
      </c>
      <c r="M2705" cm="1">
        <f t="array" ref="M2705">SUM(COUNTIF(E2705:E6281,{"Petrol","Diesel","CNG","LPG","Electric"}))</f>
        <v>874</v>
      </c>
      <c r="N2705">
        <f t="shared" si="340"/>
        <v>874</v>
      </c>
      <c r="O2705" cm="1">
        <f t="array" ref="O2705">SUM(COUNTIF(F2705:F6281,{"Individual","Dealer","Trustmark Dealer"}))</f>
        <v>874</v>
      </c>
      <c r="P2705">
        <f t="shared" si="341"/>
        <v>582</v>
      </c>
      <c r="Q2705">
        <f t="shared" si="342"/>
        <v>0.63157894736842102</v>
      </c>
      <c r="R2705" s="16">
        <f t="shared" si="343"/>
        <v>1313836.6833705194</v>
      </c>
    </row>
    <row r="2706" spans="1:18" x14ac:dyDescent="0.3">
      <c r="A2706" t="s">
        <v>447</v>
      </c>
      <c r="B2706">
        <v>2014</v>
      </c>
      <c r="C2706" s="1">
        <v>450000</v>
      </c>
      <c r="D2706">
        <v>80000</v>
      </c>
      <c r="E2706" t="s">
        <v>14</v>
      </c>
      <c r="F2706" t="s">
        <v>25</v>
      </c>
      <c r="G2706" t="s">
        <v>12</v>
      </c>
      <c r="H2706" t="s">
        <v>126</v>
      </c>
      <c r="I2706">
        <f t="shared" si="336"/>
        <v>873</v>
      </c>
      <c r="J2706">
        <f t="shared" si="337"/>
        <v>12</v>
      </c>
      <c r="K2706" t="str">
        <f t="shared" si="338"/>
        <v>budget</v>
      </c>
      <c r="L2706" s="1">
        <f t="shared" si="339"/>
        <v>500011.76288659795</v>
      </c>
      <c r="M2706" cm="1">
        <f t="array" ref="M2706">SUM(COUNTIF(E2706:E6282,{"Petrol","Diesel","CNG","LPG","Electric"}))</f>
        <v>873</v>
      </c>
      <c r="N2706">
        <f t="shared" si="340"/>
        <v>873</v>
      </c>
      <c r="O2706" cm="1">
        <f t="array" ref="O2706">SUM(COUNTIF(F2706:F6282,{"Individual","Dealer","Trustmark Dealer"}))</f>
        <v>873</v>
      </c>
      <c r="P2706">
        <f t="shared" si="341"/>
        <v>581</v>
      </c>
      <c r="Q2706">
        <f t="shared" si="342"/>
        <v>0.63230240549828176</v>
      </c>
      <c r="R2706" s="16">
        <f t="shared" si="343"/>
        <v>1314274.3964004521</v>
      </c>
    </row>
    <row r="2707" spans="1:18" x14ac:dyDescent="0.3">
      <c r="A2707" t="s">
        <v>120</v>
      </c>
      <c r="B2707">
        <v>2004</v>
      </c>
      <c r="C2707" s="1">
        <v>40000</v>
      </c>
      <c r="D2707">
        <v>69111</v>
      </c>
      <c r="E2707" t="s">
        <v>10</v>
      </c>
      <c r="F2707" t="s">
        <v>25</v>
      </c>
      <c r="G2707" t="s">
        <v>12</v>
      </c>
      <c r="H2707" t="s">
        <v>154</v>
      </c>
      <c r="I2707">
        <f t="shared" si="336"/>
        <v>872</v>
      </c>
      <c r="J2707">
        <f t="shared" si="337"/>
        <v>22</v>
      </c>
      <c r="K2707" t="str">
        <f t="shared" si="338"/>
        <v>budget</v>
      </c>
      <c r="L2707" s="1">
        <f t="shared" si="339"/>
        <v>500069.11582568806</v>
      </c>
      <c r="M2707" cm="1">
        <f t="array" ref="M2707">SUM(COUNTIF(E2707:E6283,{"Petrol","Diesel","CNG","LPG","Electric"}))</f>
        <v>872</v>
      </c>
      <c r="N2707">
        <f t="shared" si="340"/>
        <v>872</v>
      </c>
      <c r="O2707" cm="1">
        <f t="array" ref="O2707">SUM(COUNTIF(F2707:F6283,{"Individual","Dealer","Trustmark Dealer"}))</f>
        <v>872</v>
      </c>
      <c r="P2707">
        <f t="shared" si="341"/>
        <v>580</v>
      </c>
      <c r="Q2707">
        <f t="shared" si="342"/>
        <v>0.6330275229357798</v>
      </c>
      <c r="R2707" s="16">
        <f t="shared" si="343"/>
        <v>1314649.4759380405</v>
      </c>
    </row>
    <row r="2708" spans="1:18" x14ac:dyDescent="0.3">
      <c r="A2708" t="s">
        <v>635</v>
      </c>
      <c r="B2708">
        <v>2014</v>
      </c>
      <c r="C2708" s="1">
        <v>520000</v>
      </c>
      <c r="D2708">
        <v>70000</v>
      </c>
      <c r="E2708" t="s">
        <v>14</v>
      </c>
      <c r="F2708" t="s">
        <v>25</v>
      </c>
      <c r="G2708" t="s">
        <v>12</v>
      </c>
      <c r="H2708" t="s">
        <v>126</v>
      </c>
      <c r="I2708">
        <f t="shared" si="336"/>
        <v>871</v>
      </c>
      <c r="J2708">
        <f t="shared" si="337"/>
        <v>12</v>
      </c>
      <c r="K2708" t="str">
        <f t="shared" si="338"/>
        <v>medium</v>
      </c>
      <c r="L2708" s="1">
        <f t="shared" si="339"/>
        <v>500597.32376578648</v>
      </c>
      <c r="M2708" cm="1">
        <f t="array" ref="M2708">SUM(COUNTIF(E2708:E6284,{"Petrol","Diesel","CNG","LPG","Electric"}))</f>
        <v>871</v>
      </c>
      <c r="N2708">
        <f t="shared" si="340"/>
        <v>871</v>
      </c>
      <c r="O2708" cm="1">
        <f t="array" ref="O2708">SUM(COUNTIF(F2708:F6284,{"Individual","Dealer","Trustmark Dealer"}))</f>
        <v>871</v>
      </c>
      <c r="P2708">
        <f t="shared" si="341"/>
        <v>579</v>
      </c>
      <c r="Q2708">
        <f t="shared" si="342"/>
        <v>0.63375430539609645</v>
      </c>
      <c r="R2708" s="16">
        <f t="shared" si="343"/>
        <v>1315474.7826745773</v>
      </c>
    </row>
    <row r="2709" spans="1:18" x14ac:dyDescent="0.3">
      <c r="A2709" t="s">
        <v>120</v>
      </c>
      <c r="B2709">
        <v>2007</v>
      </c>
      <c r="C2709" s="1">
        <v>80000</v>
      </c>
      <c r="D2709">
        <v>120000</v>
      </c>
      <c r="E2709" t="s">
        <v>10</v>
      </c>
      <c r="F2709" t="s">
        <v>25</v>
      </c>
      <c r="G2709" t="s">
        <v>12</v>
      </c>
      <c r="H2709" t="s">
        <v>121</v>
      </c>
      <c r="I2709">
        <f t="shared" si="336"/>
        <v>870</v>
      </c>
      <c r="J2709">
        <f t="shared" si="337"/>
        <v>19</v>
      </c>
      <c r="K2709" t="str">
        <f t="shared" si="338"/>
        <v>budget</v>
      </c>
      <c r="L2709" s="1">
        <f t="shared" si="339"/>
        <v>500575.02183908044</v>
      </c>
      <c r="M2709" cm="1">
        <f t="array" ref="M2709">SUM(COUNTIF(E2709:E6285,{"Petrol","Diesel","CNG","LPG","Electric"}))</f>
        <v>870</v>
      </c>
      <c r="N2709">
        <f t="shared" si="340"/>
        <v>870</v>
      </c>
      <c r="O2709" cm="1">
        <f t="array" ref="O2709">SUM(COUNTIF(F2709:F6285,{"Individual","Dealer","Trustmark Dealer"}))</f>
        <v>870</v>
      </c>
      <c r="P2709">
        <f t="shared" si="341"/>
        <v>578</v>
      </c>
      <c r="Q2709">
        <f t="shared" si="342"/>
        <v>0.6344827586206897</v>
      </c>
      <c r="R2709" s="16">
        <f t="shared" si="343"/>
        <v>1315700.6168653448</v>
      </c>
    </row>
    <row r="2710" spans="1:18" x14ac:dyDescent="0.3">
      <c r="A2710" t="s">
        <v>1401</v>
      </c>
      <c r="B2710">
        <v>2014</v>
      </c>
      <c r="C2710" s="1">
        <v>55000</v>
      </c>
      <c r="D2710">
        <v>40000</v>
      </c>
      <c r="E2710" t="s">
        <v>10</v>
      </c>
      <c r="F2710" t="s">
        <v>25</v>
      </c>
      <c r="G2710" t="s">
        <v>12</v>
      </c>
      <c r="H2710" t="s">
        <v>121</v>
      </c>
      <c r="I2710">
        <f t="shared" si="336"/>
        <v>869</v>
      </c>
      <c r="J2710">
        <f t="shared" si="337"/>
        <v>12</v>
      </c>
      <c r="K2710" t="str">
        <f t="shared" si="338"/>
        <v>budget</v>
      </c>
      <c r="L2710" s="1">
        <f t="shared" si="339"/>
        <v>501058.99769850401</v>
      </c>
      <c r="M2710" cm="1">
        <f t="array" ref="M2710">SUM(COUNTIF(E2710:E6286,{"Petrol","Diesel","CNG","LPG","Electric"}))</f>
        <v>869</v>
      </c>
      <c r="N2710">
        <f t="shared" si="340"/>
        <v>869</v>
      </c>
      <c r="O2710" cm="1">
        <f t="array" ref="O2710">SUM(COUNTIF(F2710:F6286,{"Individual","Dealer","Trustmark Dealer"}))</f>
        <v>869</v>
      </c>
      <c r="P2710">
        <f t="shared" si="341"/>
        <v>577</v>
      </c>
      <c r="Q2710">
        <f t="shared" si="342"/>
        <v>0.6340621403912543</v>
      </c>
      <c r="R2710" s="16">
        <f t="shared" si="343"/>
        <v>1316427.0849768121</v>
      </c>
    </row>
    <row r="2711" spans="1:18" x14ac:dyDescent="0.3">
      <c r="A2711" t="s">
        <v>479</v>
      </c>
      <c r="B2711">
        <v>2001</v>
      </c>
      <c r="C2711" s="1">
        <v>80000</v>
      </c>
      <c r="D2711">
        <v>100000</v>
      </c>
      <c r="E2711" t="s">
        <v>14</v>
      </c>
      <c r="F2711" t="s">
        <v>25</v>
      </c>
      <c r="G2711" t="s">
        <v>12</v>
      </c>
      <c r="H2711" t="s">
        <v>154</v>
      </c>
      <c r="I2711">
        <f t="shared" si="336"/>
        <v>868</v>
      </c>
      <c r="J2711">
        <f t="shared" si="337"/>
        <v>25</v>
      </c>
      <c r="K2711" t="str">
        <f t="shared" si="338"/>
        <v>budget</v>
      </c>
      <c r="L2711" s="1">
        <f t="shared" si="339"/>
        <v>501572.89055299538</v>
      </c>
      <c r="M2711" cm="1">
        <f t="array" ref="M2711">SUM(COUNTIF(E2711:E6287,{"Petrol","Diesel","CNG","LPG","Electric"}))</f>
        <v>868</v>
      </c>
      <c r="N2711">
        <f t="shared" si="340"/>
        <v>868</v>
      </c>
      <c r="O2711" cm="1">
        <f t="array" ref="O2711">SUM(COUNTIF(F2711:F6287,{"Individual","Dealer","Trustmark Dealer"}))</f>
        <v>868</v>
      </c>
      <c r="P2711">
        <f t="shared" si="341"/>
        <v>576</v>
      </c>
      <c r="Q2711">
        <f t="shared" si="342"/>
        <v>0.63364055299539168</v>
      </c>
      <c r="R2711" s="16">
        <f t="shared" si="343"/>
        <v>1317221.9069286489</v>
      </c>
    </row>
    <row r="2712" spans="1:18" x14ac:dyDescent="0.3">
      <c r="A2712" t="s">
        <v>354</v>
      </c>
      <c r="B2712">
        <v>2019</v>
      </c>
      <c r="C2712" s="1">
        <v>210000</v>
      </c>
      <c r="D2712">
        <v>20000</v>
      </c>
      <c r="E2712" t="s">
        <v>10</v>
      </c>
      <c r="F2712" t="s">
        <v>25</v>
      </c>
      <c r="G2712" t="s">
        <v>12</v>
      </c>
      <c r="H2712" t="s">
        <v>121</v>
      </c>
      <c r="I2712">
        <f t="shared" si="336"/>
        <v>867</v>
      </c>
      <c r="J2712">
        <f t="shared" si="337"/>
        <v>7</v>
      </c>
      <c r="K2712" t="str">
        <f t="shared" si="338"/>
        <v>budget</v>
      </c>
      <c r="L2712" s="1">
        <f t="shared" si="339"/>
        <v>502059.13379469432</v>
      </c>
      <c r="M2712" cm="1">
        <f t="array" ref="M2712">SUM(COUNTIF(E2712:E6288,{"Petrol","Diesel","CNG","LPG","Electric"}))</f>
        <v>867</v>
      </c>
      <c r="N2712">
        <f t="shared" si="340"/>
        <v>867</v>
      </c>
      <c r="O2712" cm="1">
        <f t="array" ref="O2712">SUM(COUNTIF(F2712:F6288,{"Individual","Dealer","Trustmark Dealer"}))</f>
        <v>867</v>
      </c>
      <c r="P2712">
        <f t="shared" si="341"/>
        <v>575</v>
      </c>
      <c r="Q2712">
        <f t="shared" si="342"/>
        <v>0.63437139561707034</v>
      </c>
      <c r="R2712" s="16">
        <f t="shared" si="343"/>
        <v>1318399.0406191605</v>
      </c>
    </row>
    <row r="2713" spans="1:18" x14ac:dyDescent="0.3">
      <c r="A2713" t="s">
        <v>1402</v>
      </c>
      <c r="B2713">
        <v>2017</v>
      </c>
      <c r="C2713" s="1">
        <v>260000</v>
      </c>
      <c r="D2713">
        <v>50000</v>
      </c>
      <c r="E2713" t="s">
        <v>14</v>
      </c>
      <c r="F2713" t="s">
        <v>25</v>
      </c>
      <c r="G2713" t="s">
        <v>12</v>
      </c>
      <c r="H2713" t="s">
        <v>121</v>
      </c>
      <c r="I2713">
        <f t="shared" si="336"/>
        <v>866</v>
      </c>
      <c r="J2713">
        <f t="shared" si="337"/>
        <v>9</v>
      </c>
      <c r="K2713" t="str">
        <f t="shared" si="338"/>
        <v>budget</v>
      </c>
      <c r="L2713" s="1">
        <f t="shared" si="339"/>
        <v>502396.38452655892</v>
      </c>
      <c r="M2713" cm="1">
        <f t="array" ref="M2713">SUM(COUNTIF(E2713:E6289,{"Petrol","Diesel","CNG","LPG","Electric"}))</f>
        <v>866</v>
      </c>
      <c r="N2713">
        <f t="shared" si="340"/>
        <v>866</v>
      </c>
      <c r="O2713" cm="1">
        <f t="array" ref="O2713">SUM(COUNTIF(F2713:F6289,{"Individual","Dealer","Trustmark Dealer"}))</f>
        <v>866</v>
      </c>
      <c r="P2713">
        <f t="shared" si="341"/>
        <v>575</v>
      </c>
      <c r="Q2713">
        <f t="shared" si="342"/>
        <v>0.63394919168591224</v>
      </c>
      <c r="R2713" s="16">
        <f t="shared" si="343"/>
        <v>1318796.4264153072</v>
      </c>
    </row>
    <row r="2714" spans="1:18" x14ac:dyDescent="0.3">
      <c r="A2714" t="s">
        <v>1403</v>
      </c>
      <c r="B2714">
        <v>2016</v>
      </c>
      <c r="C2714" s="1">
        <v>250000</v>
      </c>
      <c r="D2714">
        <v>70000</v>
      </c>
      <c r="E2714" t="s">
        <v>14</v>
      </c>
      <c r="F2714" t="s">
        <v>25</v>
      </c>
      <c r="G2714" t="s">
        <v>12</v>
      </c>
      <c r="H2714" t="s">
        <v>121</v>
      </c>
      <c r="I2714">
        <f t="shared" si="336"/>
        <v>865</v>
      </c>
      <c r="J2714">
        <f t="shared" si="337"/>
        <v>10</v>
      </c>
      <c r="K2714" t="str">
        <f t="shared" si="338"/>
        <v>budget</v>
      </c>
      <c r="L2714" s="1">
        <f t="shared" si="339"/>
        <v>502676.61156069365</v>
      </c>
      <c r="M2714" cm="1">
        <f t="array" ref="M2714">SUM(COUNTIF(E2714:E6290,{"Petrol","Diesel","CNG","LPG","Electric"}))</f>
        <v>865</v>
      </c>
      <c r="N2714">
        <f t="shared" si="340"/>
        <v>865</v>
      </c>
      <c r="O2714" cm="1">
        <f t="array" ref="O2714">SUM(COUNTIF(F2714:F6290,{"Individual","Dealer","Trustmark Dealer"}))</f>
        <v>865</v>
      </c>
      <c r="P2714">
        <f t="shared" si="341"/>
        <v>575</v>
      </c>
      <c r="Q2714">
        <f t="shared" si="342"/>
        <v>0.63352601156069366</v>
      </c>
      <c r="R2714" s="16">
        <f t="shared" si="343"/>
        <v>1319589.0455330506</v>
      </c>
    </row>
    <row r="2715" spans="1:18" x14ac:dyDescent="0.3">
      <c r="A2715" t="s">
        <v>242</v>
      </c>
      <c r="B2715">
        <v>2008</v>
      </c>
      <c r="C2715" s="1">
        <v>80000</v>
      </c>
      <c r="D2715">
        <v>90000</v>
      </c>
      <c r="E2715" t="s">
        <v>14</v>
      </c>
      <c r="F2715" t="s">
        <v>25</v>
      </c>
      <c r="G2715" t="s">
        <v>12</v>
      </c>
      <c r="H2715" t="s">
        <v>121</v>
      </c>
      <c r="I2715">
        <f t="shared" si="336"/>
        <v>864</v>
      </c>
      <c r="J2715">
        <f t="shared" si="337"/>
        <v>18</v>
      </c>
      <c r="K2715" t="str">
        <f t="shared" si="338"/>
        <v>budget</v>
      </c>
      <c r="L2715" s="1">
        <f t="shared" si="339"/>
        <v>502969.06134259258</v>
      </c>
      <c r="M2715" cm="1">
        <f t="array" ref="M2715">SUM(COUNTIF(E2715:E6291,{"Petrol","Diesel","CNG","LPG","Electric"}))</f>
        <v>864</v>
      </c>
      <c r="N2715">
        <f t="shared" si="340"/>
        <v>864</v>
      </c>
      <c r="O2715" cm="1">
        <f t="array" ref="O2715">SUM(COUNTIF(F2715:F6291,{"Individual","Dealer","Trustmark Dealer"}))</f>
        <v>864</v>
      </c>
      <c r="P2715">
        <f t="shared" si="341"/>
        <v>575</v>
      </c>
      <c r="Q2715">
        <f t="shared" si="342"/>
        <v>0.63310185185185186</v>
      </c>
      <c r="R2715" s="16">
        <f t="shared" si="343"/>
        <v>1320406.7953194175</v>
      </c>
    </row>
    <row r="2716" spans="1:18" x14ac:dyDescent="0.3">
      <c r="A2716" t="s">
        <v>965</v>
      </c>
      <c r="B2716">
        <v>2010</v>
      </c>
      <c r="C2716" s="1">
        <v>450000</v>
      </c>
      <c r="D2716">
        <v>150000</v>
      </c>
      <c r="E2716" t="s">
        <v>14</v>
      </c>
      <c r="F2716" t="s">
        <v>25</v>
      </c>
      <c r="G2716" t="s">
        <v>12</v>
      </c>
      <c r="H2716" t="s">
        <v>126</v>
      </c>
      <c r="I2716">
        <f t="shared" si="336"/>
        <v>863</v>
      </c>
      <c r="J2716">
        <f t="shared" si="337"/>
        <v>16</v>
      </c>
      <c r="K2716" t="str">
        <f t="shared" si="338"/>
        <v>budget</v>
      </c>
      <c r="L2716" s="1">
        <f t="shared" si="339"/>
        <v>503459.17612977984</v>
      </c>
      <c r="M2716" cm="1">
        <f t="array" ref="M2716">SUM(COUNTIF(E2716:E6292,{"Petrol","Diesel","CNG","LPG","Electric"}))</f>
        <v>863</v>
      </c>
      <c r="N2716">
        <f t="shared" si="340"/>
        <v>863</v>
      </c>
      <c r="O2716" cm="1">
        <f t="array" ref="O2716">SUM(COUNTIF(F2716:F6292,{"Individual","Dealer","Trustmark Dealer"}))</f>
        <v>863</v>
      </c>
      <c r="P2716">
        <f t="shared" si="341"/>
        <v>574</v>
      </c>
      <c r="Q2716">
        <f t="shared" si="342"/>
        <v>0.63267670915411356</v>
      </c>
      <c r="R2716" s="16">
        <f t="shared" si="343"/>
        <v>1321597.6657570296</v>
      </c>
    </row>
    <row r="2717" spans="1:18" x14ac:dyDescent="0.3">
      <c r="A2717" t="s">
        <v>419</v>
      </c>
      <c r="B2717">
        <v>2005</v>
      </c>
      <c r="C2717" s="1">
        <v>310000</v>
      </c>
      <c r="D2717">
        <v>120000</v>
      </c>
      <c r="E2717" t="s">
        <v>14</v>
      </c>
      <c r="F2717" t="s">
        <v>25</v>
      </c>
      <c r="G2717" t="s">
        <v>12</v>
      </c>
      <c r="H2717" t="s">
        <v>126</v>
      </c>
      <c r="I2717">
        <f t="shared" si="336"/>
        <v>862</v>
      </c>
      <c r="J2717">
        <f t="shared" si="337"/>
        <v>21</v>
      </c>
      <c r="K2717" t="str">
        <f t="shared" si="338"/>
        <v>budget</v>
      </c>
      <c r="L2717" s="1">
        <f t="shared" si="339"/>
        <v>503521.19373549882</v>
      </c>
      <c r="M2717" cm="1">
        <f t="array" ref="M2717">SUM(COUNTIF(E2717:E6293,{"Petrol","Diesel","CNG","LPG","Electric"}))</f>
        <v>862</v>
      </c>
      <c r="N2717">
        <f t="shared" si="340"/>
        <v>862</v>
      </c>
      <c r="O2717" cm="1">
        <f t="array" ref="O2717">SUM(COUNTIF(F2717:F6293,{"Individual","Dealer","Trustmark Dealer"}))</f>
        <v>862</v>
      </c>
      <c r="P2717">
        <f t="shared" si="341"/>
        <v>573</v>
      </c>
      <c r="Q2717">
        <f t="shared" si="342"/>
        <v>0.63341067285382835</v>
      </c>
      <c r="R2717" s="16">
        <f t="shared" si="343"/>
        <v>1321987.6249547184</v>
      </c>
    </row>
    <row r="2718" spans="1:18" x14ac:dyDescent="0.3">
      <c r="A2718" t="s">
        <v>1404</v>
      </c>
      <c r="B2718">
        <v>2014</v>
      </c>
      <c r="C2718" s="1">
        <v>350000</v>
      </c>
      <c r="D2718">
        <v>90000</v>
      </c>
      <c r="E2718" t="s">
        <v>10</v>
      </c>
      <c r="F2718" t="s">
        <v>25</v>
      </c>
      <c r="G2718" t="s">
        <v>12</v>
      </c>
      <c r="H2718" t="s">
        <v>126</v>
      </c>
      <c r="I2718">
        <f t="shared" si="336"/>
        <v>861</v>
      </c>
      <c r="J2718">
        <f t="shared" si="337"/>
        <v>12</v>
      </c>
      <c r="K2718" t="str">
        <f t="shared" si="338"/>
        <v>budget</v>
      </c>
      <c r="L2718" s="1">
        <f t="shared" si="339"/>
        <v>503745.95702671312</v>
      </c>
      <c r="M2718" cm="1">
        <f t="array" ref="M2718">SUM(COUNTIF(E2718:E6294,{"Petrol","Diesel","CNG","LPG","Electric"}))</f>
        <v>861</v>
      </c>
      <c r="N2718">
        <f t="shared" si="340"/>
        <v>861</v>
      </c>
      <c r="O2718" cm="1">
        <f t="array" ref="O2718">SUM(COUNTIF(F2718:F6294,{"Individual","Dealer","Trustmark Dealer"}))</f>
        <v>861</v>
      </c>
      <c r="P2718">
        <f t="shared" si="341"/>
        <v>572</v>
      </c>
      <c r="Q2718">
        <f t="shared" si="342"/>
        <v>0.63414634146341464</v>
      </c>
      <c r="R2718" s="16">
        <f t="shared" si="343"/>
        <v>1322684.9638868948</v>
      </c>
    </row>
    <row r="2719" spans="1:18" x14ac:dyDescent="0.3">
      <c r="A2719" t="s">
        <v>1003</v>
      </c>
      <c r="B2719">
        <v>2011</v>
      </c>
      <c r="C2719" s="1">
        <v>320000</v>
      </c>
      <c r="D2719">
        <v>100000</v>
      </c>
      <c r="E2719" t="s">
        <v>14</v>
      </c>
      <c r="F2719" t="s">
        <v>25</v>
      </c>
      <c r="G2719" t="s">
        <v>12</v>
      </c>
      <c r="H2719" t="s">
        <v>121</v>
      </c>
      <c r="I2719">
        <f t="shared" si="336"/>
        <v>860</v>
      </c>
      <c r="J2719">
        <f t="shared" si="337"/>
        <v>15</v>
      </c>
      <c r="K2719" t="str">
        <f t="shared" si="338"/>
        <v>budget</v>
      </c>
      <c r="L2719" s="1">
        <f t="shared" si="339"/>
        <v>503924.73139534885</v>
      </c>
      <c r="M2719" cm="1">
        <f t="array" ref="M2719">SUM(COUNTIF(E2719:E6295,{"Petrol","Diesel","CNG","LPG","Electric"}))</f>
        <v>860</v>
      </c>
      <c r="N2719">
        <f t="shared" si="340"/>
        <v>860</v>
      </c>
      <c r="O2719" cm="1">
        <f t="array" ref="O2719">SUM(COUNTIF(F2719:F6295,{"Individual","Dealer","Trustmark Dealer"}))</f>
        <v>860</v>
      </c>
      <c r="P2719">
        <f t="shared" si="341"/>
        <v>571</v>
      </c>
      <c r="Q2719">
        <f t="shared" si="342"/>
        <v>0.6348837209302326</v>
      </c>
      <c r="R2719" s="16">
        <f t="shared" si="343"/>
        <v>1322720.7776612034</v>
      </c>
    </row>
    <row r="2720" spans="1:18" x14ac:dyDescent="0.3">
      <c r="A2720" t="s">
        <v>1405</v>
      </c>
      <c r="B2720">
        <v>2016</v>
      </c>
      <c r="C2720" s="1">
        <v>475000</v>
      </c>
      <c r="D2720">
        <v>90000</v>
      </c>
      <c r="E2720" t="s">
        <v>14</v>
      </c>
      <c r="F2720" t="s">
        <v>25</v>
      </c>
      <c r="G2720" t="s">
        <v>12</v>
      </c>
      <c r="H2720" t="s">
        <v>121</v>
      </c>
      <c r="I2720">
        <f t="shared" si="336"/>
        <v>859</v>
      </c>
      <c r="J2720">
        <f t="shared" si="337"/>
        <v>10</v>
      </c>
      <c r="K2720" t="str">
        <f t="shared" si="338"/>
        <v>budget</v>
      </c>
      <c r="L2720" s="1">
        <f t="shared" si="339"/>
        <v>504138.84633294528</v>
      </c>
      <c r="M2720" cm="1">
        <f t="array" ref="M2720">SUM(COUNTIF(E2720:E6296,{"Petrol","Diesel","CNG","LPG","Electric"}))</f>
        <v>859</v>
      </c>
      <c r="N2720">
        <f t="shared" si="340"/>
        <v>859</v>
      </c>
      <c r="O2720" cm="1">
        <f t="array" ref="O2720">SUM(COUNTIF(F2720:F6296,{"Individual","Dealer","Trustmark Dealer"}))</f>
        <v>859</v>
      </c>
      <c r="P2720">
        <f t="shared" si="341"/>
        <v>570</v>
      </c>
      <c r="Q2720">
        <f t="shared" si="342"/>
        <v>0.63445867287543656</v>
      </c>
      <c r="R2720" s="16">
        <f t="shared" si="343"/>
        <v>1323399.2865668249</v>
      </c>
    </row>
    <row r="2721" spans="1:18" x14ac:dyDescent="0.3">
      <c r="A2721" t="s">
        <v>1059</v>
      </c>
      <c r="B2721">
        <v>2011</v>
      </c>
      <c r="C2721" s="1">
        <v>220000</v>
      </c>
      <c r="D2721">
        <v>140000</v>
      </c>
      <c r="E2721" t="s">
        <v>14</v>
      </c>
      <c r="F2721" t="s">
        <v>25</v>
      </c>
      <c r="G2721" t="s">
        <v>12</v>
      </c>
      <c r="H2721" t="s">
        <v>126</v>
      </c>
      <c r="I2721">
        <f t="shared" si="336"/>
        <v>858</v>
      </c>
      <c r="J2721">
        <f t="shared" si="337"/>
        <v>15</v>
      </c>
      <c r="K2721" t="str">
        <f t="shared" si="338"/>
        <v>budget</v>
      </c>
      <c r="L2721" s="1">
        <f t="shared" si="339"/>
        <v>504172.80769230769</v>
      </c>
      <c r="M2721" cm="1">
        <f t="array" ref="M2721">SUM(COUNTIF(E2721:E6297,{"Petrol","Diesel","CNG","LPG","Electric"}))</f>
        <v>858</v>
      </c>
      <c r="N2721">
        <f t="shared" si="340"/>
        <v>858</v>
      </c>
      <c r="O2721" cm="1">
        <f t="array" ref="O2721">SUM(COUNTIF(F2721:F6297,{"Individual","Dealer","Trustmark Dealer"}))</f>
        <v>858</v>
      </c>
      <c r="P2721">
        <f t="shared" si="341"/>
        <v>570</v>
      </c>
      <c r="Q2721">
        <f t="shared" si="342"/>
        <v>0.63403263403263399</v>
      </c>
      <c r="R2721" s="16">
        <f t="shared" si="343"/>
        <v>1323740.8591079973</v>
      </c>
    </row>
    <row r="2722" spans="1:18" x14ac:dyDescent="0.3">
      <c r="A2722" t="s">
        <v>609</v>
      </c>
      <c r="B2722">
        <v>2008</v>
      </c>
      <c r="C2722" s="1">
        <v>70000</v>
      </c>
      <c r="D2722">
        <v>60000</v>
      </c>
      <c r="E2722" t="s">
        <v>10</v>
      </c>
      <c r="F2722" t="s">
        <v>25</v>
      </c>
      <c r="G2722" t="s">
        <v>12</v>
      </c>
      <c r="H2722" t="s">
        <v>121</v>
      </c>
      <c r="I2722">
        <f t="shared" si="336"/>
        <v>857</v>
      </c>
      <c r="J2722">
        <f t="shared" si="337"/>
        <v>18</v>
      </c>
      <c r="K2722" t="str">
        <f t="shared" si="338"/>
        <v>budget</v>
      </c>
      <c r="L2722" s="1">
        <f t="shared" si="339"/>
        <v>504504.39789964992</v>
      </c>
      <c r="M2722" cm="1">
        <f t="array" ref="M2722">SUM(COUNTIF(E2722:E6298,{"Petrol","Diesel","CNG","LPG","Electric"}))</f>
        <v>857</v>
      </c>
      <c r="N2722">
        <f t="shared" si="340"/>
        <v>857</v>
      </c>
      <c r="O2722" cm="1">
        <f t="array" ref="O2722">SUM(COUNTIF(F2722:F6298,{"Individual","Dealer","Trustmark Dealer"}))</f>
        <v>857</v>
      </c>
      <c r="P2722">
        <f t="shared" si="341"/>
        <v>569</v>
      </c>
      <c r="Q2722">
        <f t="shared" si="342"/>
        <v>0.63477246207701288</v>
      </c>
      <c r="R2722" s="16">
        <f t="shared" si="343"/>
        <v>1324644.3726273726</v>
      </c>
    </row>
    <row r="2723" spans="1:18" x14ac:dyDescent="0.3">
      <c r="A2723" t="s">
        <v>1406</v>
      </c>
      <c r="B2723">
        <v>2015</v>
      </c>
      <c r="C2723" s="1">
        <v>281000</v>
      </c>
      <c r="D2723">
        <v>40000</v>
      </c>
      <c r="E2723" t="s">
        <v>14</v>
      </c>
      <c r="F2723" t="s">
        <v>25</v>
      </c>
      <c r="G2723" t="s">
        <v>12</v>
      </c>
      <c r="H2723" t="s">
        <v>121</v>
      </c>
      <c r="I2723">
        <f t="shared" si="336"/>
        <v>856</v>
      </c>
      <c r="J2723">
        <f t="shared" si="337"/>
        <v>11</v>
      </c>
      <c r="K2723" t="str">
        <f t="shared" si="338"/>
        <v>budget</v>
      </c>
      <c r="L2723" s="1">
        <f t="shared" si="339"/>
        <v>505011.9964953271</v>
      </c>
      <c r="M2723" cm="1">
        <f t="array" ref="M2723">SUM(COUNTIF(E2723:E6299,{"Petrol","Diesel","CNG","LPG","Electric"}))</f>
        <v>856</v>
      </c>
      <c r="N2723">
        <f t="shared" si="340"/>
        <v>856</v>
      </c>
      <c r="O2723" cm="1">
        <f t="array" ref="O2723">SUM(COUNTIF(F2723:F6299,{"Individual","Dealer","Trustmark Dealer"}))</f>
        <v>856</v>
      </c>
      <c r="P2723">
        <f t="shared" si="341"/>
        <v>568</v>
      </c>
      <c r="Q2723">
        <f t="shared" si="342"/>
        <v>0.63434579439252337</v>
      </c>
      <c r="R2723" s="16">
        <f t="shared" si="343"/>
        <v>1325409.5395984224</v>
      </c>
    </row>
    <row r="2724" spans="1:18" x14ac:dyDescent="0.3">
      <c r="A2724" t="s">
        <v>498</v>
      </c>
      <c r="B2724">
        <v>2013</v>
      </c>
      <c r="C2724" s="1">
        <v>211000</v>
      </c>
      <c r="D2724">
        <v>80000</v>
      </c>
      <c r="E2724" t="s">
        <v>14</v>
      </c>
      <c r="F2724" t="s">
        <v>25</v>
      </c>
      <c r="G2724" t="s">
        <v>12</v>
      </c>
      <c r="H2724" t="s">
        <v>121</v>
      </c>
      <c r="I2724">
        <f t="shared" si="336"/>
        <v>855</v>
      </c>
      <c r="J2724">
        <f t="shared" si="337"/>
        <v>13</v>
      </c>
      <c r="K2724" t="str">
        <f t="shared" si="338"/>
        <v>budget</v>
      </c>
      <c r="L2724" s="1">
        <f t="shared" si="339"/>
        <v>505273.99883040937</v>
      </c>
      <c r="M2724" cm="1">
        <f t="array" ref="M2724">SUM(COUNTIF(E2724:E6300,{"Petrol","Diesel","CNG","LPG","Electric"}))</f>
        <v>855</v>
      </c>
      <c r="N2724">
        <f t="shared" si="340"/>
        <v>855</v>
      </c>
      <c r="O2724" cm="1">
        <f t="array" ref="O2724">SUM(COUNTIF(F2724:F6300,{"Individual","Dealer","Trustmark Dealer"}))</f>
        <v>855</v>
      </c>
      <c r="P2724">
        <f t="shared" si="341"/>
        <v>567</v>
      </c>
      <c r="Q2724">
        <f t="shared" si="342"/>
        <v>0.63391812865497077</v>
      </c>
      <c r="R2724" s="16">
        <f t="shared" si="343"/>
        <v>1326182.6721200857</v>
      </c>
    </row>
    <row r="2725" spans="1:18" x14ac:dyDescent="0.3">
      <c r="A2725" t="s">
        <v>1407</v>
      </c>
      <c r="B2725">
        <v>2018</v>
      </c>
      <c r="C2725" s="1">
        <v>550000</v>
      </c>
      <c r="D2725">
        <v>11000</v>
      </c>
      <c r="E2725" t="s">
        <v>10</v>
      </c>
      <c r="F2725" t="s">
        <v>25</v>
      </c>
      <c r="G2725" t="s">
        <v>12</v>
      </c>
      <c r="H2725" t="s">
        <v>121</v>
      </c>
      <c r="I2725">
        <f t="shared" si="336"/>
        <v>854</v>
      </c>
      <c r="J2725">
        <f t="shared" si="337"/>
        <v>8</v>
      </c>
      <c r="K2725" t="str">
        <f t="shared" si="338"/>
        <v>medium</v>
      </c>
      <c r="L2725" s="1">
        <f t="shared" si="339"/>
        <v>505618.58196721313</v>
      </c>
      <c r="M2725" cm="1">
        <f t="array" ref="M2725">SUM(COUNTIF(E2725:E6301,{"Petrol","Diesel","CNG","LPG","Electric"}))</f>
        <v>854</v>
      </c>
      <c r="N2725">
        <f t="shared" si="340"/>
        <v>854</v>
      </c>
      <c r="O2725" cm="1">
        <f t="array" ref="O2725">SUM(COUNTIF(F2725:F6301,{"Individual","Dealer","Trustmark Dealer"}))</f>
        <v>854</v>
      </c>
      <c r="P2725">
        <f t="shared" si="341"/>
        <v>566</v>
      </c>
      <c r="Q2725">
        <f t="shared" si="342"/>
        <v>0.63348946135831385</v>
      </c>
      <c r="R2725" s="16">
        <f t="shared" si="343"/>
        <v>1327113.7434166791</v>
      </c>
    </row>
    <row r="2726" spans="1:18" x14ac:dyDescent="0.3">
      <c r="A2726" t="s">
        <v>1408</v>
      </c>
      <c r="B2726">
        <v>2014</v>
      </c>
      <c r="C2726" s="1">
        <v>350000</v>
      </c>
      <c r="D2726">
        <v>110000</v>
      </c>
      <c r="E2726" t="s">
        <v>14</v>
      </c>
      <c r="F2726" t="s">
        <v>25</v>
      </c>
      <c r="G2726" t="s">
        <v>12</v>
      </c>
      <c r="H2726" t="s">
        <v>121</v>
      </c>
      <c r="I2726">
        <f t="shared" si="336"/>
        <v>853</v>
      </c>
      <c r="J2726">
        <f t="shared" si="337"/>
        <v>12</v>
      </c>
      <c r="K2726" t="str">
        <f t="shared" si="338"/>
        <v>budget</v>
      </c>
      <c r="L2726" s="1">
        <f t="shared" si="339"/>
        <v>505566.55216881592</v>
      </c>
      <c r="M2726" cm="1">
        <f t="array" ref="M2726">SUM(COUNTIF(E2726:E6302,{"Petrol","Diesel","CNG","LPG","Electric"}))</f>
        <v>853</v>
      </c>
      <c r="N2726">
        <f t="shared" si="340"/>
        <v>853</v>
      </c>
      <c r="O2726" cm="1">
        <f t="array" ref="O2726">SUM(COUNTIF(F2726:F6302,{"Individual","Dealer","Trustmark Dealer"}))</f>
        <v>853</v>
      </c>
      <c r="P2726">
        <f t="shared" si="341"/>
        <v>566</v>
      </c>
      <c r="Q2726">
        <f t="shared" si="342"/>
        <v>0.63305978898007031</v>
      </c>
      <c r="R2726" s="16">
        <f t="shared" si="343"/>
        <v>1326629.6423301366</v>
      </c>
    </row>
    <row r="2727" spans="1:18" x14ac:dyDescent="0.3">
      <c r="A2727" t="s">
        <v>1409</v>
      </c>
      <c r="B2727">
        <v>2017</v>
      </c>
      <c r="C2727" s="1">
        <v>420000</v>
      </c>
      <c r="D2727">
        <v>19890</v>
      </c>
      <c r="E2727" t="s">
        <v>10</v>
      </c>
      <c r="F2727" t="s">
        <v>11</v>
      </c>
      <c r="G2727" t="s">
        <v>19</v>
      </c>
      <c r="H2727" t="s">
        <v>121</v>
      </c>
      <c r="I2727">
        <f t="shared" si="336"/>
        <v>852</v>
      </c>
      <c r="J2727">
        <f t="shared" si="337"/>
        <v>9</v>
      </c>
      <c r="K2727" t="str">
        <f t="shared" si="338"/>
        <v>budget</v>
      </c>
      <c r="L2727" s="1">
        <f t="shared" si="339"/>
        <v>505749.14201877936</v>
      </c>
      <c r="M2727" cm="1">
        <f t="array" ref="M2727">SUM(COUNTIF(E2727:E6303,{"Petrol","Diesel","CNG","LPG","Electric"}))</f>
        <v>852</v>
      </c>
      <c r="N2727">
        <f t="shared" si="340"/>
        <v>852</v>
      </c>
      <c r="O2727" cm="1">
        <f t="array" ref="O2727">SUM(COUNTIF(F2727:F6303,{"Individual","Dealer","Trustmark Dealer"}))</f>
        <v>852</v>
      </c>
      <c r="P2727">
        <f t="shared" si="341"/>
        <v>565</v>
      </c>
      <c r="Q2727">
        <f t="shared" si="342"/>
        <v>0.63262910798122063</v>
      </c>
      <c r="R2727" s="16">
        <f t="shared" si="343"/>
        <v>1327257.3112873344</v>
      </c>
    </row>
    <row r="2728" spans="1:18" x14ac:dyDescent="0.3">
      <c r="A2728" t="s">
        <v>215</v>
      </c>
      <c r="B2728">
        <v>2015</v>
      </c>
      <c r="C2728" s="1">
        <v>270000</v>
      </c>
      <c r="D2728">
        <v>20969</v>
      </c>
      <c r="E2728" t="s">
        <v>10</v>
      </c>
      <c r="F2728" t="s">
        <v>11</v>
      </c>
      <c r="G2728" t="s">
        <v>12</v>
      </c>
      <c r="H2728" t="s">
        <v>121</v>
      </c>
      <c r="I2728">
        <f t="shared" si="336"/>
        <v>851</v>
      </c>
      <c r="J2728">
        <f t="shared" si="337"/>
        <v>11</v>
      </c>
      <c r="K2728" t="str">
        <f t="shared" si="338"/>
        <v>budget</v>
      </c>
      <c r="L2728" s="1">
        <f t="shared" si="339"/>
        <v>505849.90481786133</v>
      </c>
      <c r="M2728" cm="1">
        <f t="array" ref="M2728">SUM(COUNTIF(E2728:E6304,{"Petrol","Diesel","CNG","LPG","Electric"}))</f>
        <v>851</v>
      </c>
      <c r="N2728">
        <f t="shared" si="340"/>
        <v>851</v>
      </c>
      <c r="O2728" cm="1">
        <f t="array" ref="O2728">SUM(COUNTIF(F2728:F6304,{"Individual","Dealer","Trustmark Dealer"}))</f>
        <v>851</v>
      </c>
      <c r="P2728">
        <f t="shared" si="341"/>
        <v>565</v>
      </c>
      <c r="Q2728">
        <f t="shared" si="342"/>
        <v>0.63219741480611047</v>
      </c>
      <c r="R2728" s="16">
        <f t="shared" si="343"/>
        <v>1327110.9897762549</v>
      </c>
    </row>
    <row r="2729" spans="1:18" x14ac:dyDescent="0.3">
      <c r="A2729" t="s">
        <v>1195</v>
      </c>
      <c r="B2729">
        <v>2016</v>
      </c>
      <c r="C2729" s="1">
        <v>399000</v>
      </c>
      <c r="D2729">
        <v>20194</v>
      </c>
      <c r="E2729" t="s">
        <v>10</v>
      </c>
      <c r="F2729" t="s">
        <v>11</v>
      </c>
      <c r="G2729" t="s">
        <v>12</v>
      </c>
      <c r="H2729" t="s">
        <v>121</v>
      </c>
      <c r="I2729">
        <f t="shared" si="336"/>
        <v>850</v>
      </c>
      <c r="J2729">
        <f t="shared" si="337"/>
        <v>10</v>
      </c>
      <c r="K2729" t="str">
        <f t="shared" si="338"/>
        <v>budget</v>
      </c>
      <c r="L2729" s="1">
        <f t="shared" si="339"/>
        <v>506127.37529411766</v>
      </c>
      <c r="M2729" cm="1">
        <f t="array" ref="M2729">SUM(COUNTIF(E2729:E6305,{"Petrol","Diesel","CNG","LPG","Electric"}))</f>
        <v>850</v>
      </c>
      <c r="N2729">
        <f t="shared" si="340"/>
        <v>850</v>
      </c>
      <c r="O2729" cm="1">
        <f t="array" ref="O2729">SUM(COUNTIF(F2729:F6305,{"Individual","Dealer","Trustmark Dealer"}))</f>
        <v>850</v>
      </c>
      <c r="P2729">
        <f t="shared" si="341"/>
        <v>564</v>
      </c>
      <c r="Q2729">
        <f t="shared" si="342"/>
        <v>0.63176470588235289</v>
      </c>
      <c r="R2729" s="16">
        <f t="shared" si="343"/>
        <v>1327357.6009606551</v>
      </c>
    </row>
    <row r="2730" spans="1:18" x14ac:dyDescent="0.3">
      <c r="A2730" t="s">
        <v>1410</v>
      </c>
      <c r="B2730">
        <v>2016</v>
      </c>
      <c r="C2730" s="1">
        <v>440000</v>
      </c>
      <c r="D2730">
        <v>34982</v>
      </c>
      <c r="E2730" t="s">
        <v>10</v>
      </c>
      <c r="F2730" t="s">
        <v>11</v>
      </c>
      <c r="G2730" t="s">
        <v>12</v>
      </c>
      <c r="H2730" t="s">
        <v>121</v>
      </c>
      <c r="I2730">
        <f t="shared" si="336"/>
        <v>849</v>
      </c>
      <c r="J2730">
        <f t="shared" si="337"/>
        <v>10</v>
      </c>
      <c r="K2730" t="str">
        <f t="shared" si="338"/>
        <v>budget</v>
      </c>
      <c r="L2730" s="1">
        <f t="shared" si="339"/>
        <v>506253.55594817433</v>
      </c>
      <c r="M2730" cm="1">
        <f t="array" ref="M2730">SUM(COUNTIF(E2730:E6306,{"Petrol","Diesel","CNG","LPG","Electric"}))</f>
        <v>849</v>
      </c>
      <c r="N2730">
        <f t="shared" si="340"/>
        <v>849</v>
      </c>
      <c r="O2730" cm="1">
        <f t="array" ref="O2730">SUM(COUNTIF(F2730:F6306,{"Individual","Dealer","Trustmark Dealer"}))</f>
        <v>849</v>
      </c>
      <c r="P2730">
        <f t="shared" si="341"/>
        <v>564</v>
      </c>
      <c r="Q2730">
        <f t="shared" si="342"/>
        <v>0.63133097762073032</v>
      </c>
      <c r="R2730" s="16">
        <f t="shared" si="343"/>
        <v>1327266.0364144472</v>
      </c>
    </row>
    <row r="2731" spans="1:18" x14ac:dyDescent="0.3">
      <c r="A2731" t="s">
        <v>1392</v>
      </c>
      <c r="B2731">
        <v>2012</v>
      </c>
      <c r="C2731" s="1">
        <v>250000</v>
      </c>
      <c r="D2731">
        <v>44588</v>
      </c>
      <c r="E2731" t="s">
        <v>10</v>
      </c>
      <c r="F2731" t="s">
        <v>11</v>
      </c>
      <c r="G2731" t="s">
        <v>12</v>
      </c>
      <c r="H2731" t="s">
        <v>121</v>
      </c>
      <c r="I2731">
        <f t="shared" si="336"/>
        <v>848</v>
      </c>
      <c r="J2731">
        <f t="shared" si="337"/>
        <v>14</v>
      </c>
      <c r="K2731" t="str">
        <f t="shared" si="338"/>
        <v>budget</v>
      </c>
      <c r="L2731" s="1">
        <f t="shared" si="339"/>
        <v>506331.68514150946</v>
      </c>
      <c r="M2731" cm="1">
        <f t="array" ref="M2731">SUM(COUNTIF(E2731:E6307,{"Petrol","Diesel","CNG","LPG","Electric"}))</f>
        <v>848</v>
      </c>
      <c r="N2731">
        <f t="shared" si="340"/>
        <v>848</v>
      </c>
      <c r="O2731" cm="1">
        <f t="array" ref="O2731">SUM(COUNTIF(F2731:F6307,{"Individual","Dealer","Trustmark Dealer"}))</f>
        <v>848</v>
      </c>
      <c r="P2731">
        <f t="shared" si="341"/>
        <v>564</v>
      </c>
      <c r="Q2731">
        <f t="shared" si="342"/>
        <v>0.63089622641509435</v>
      </c>
      <c r="R2731" s="16">
        <f t="shared" si="343"/>
        <v>1327065.8092584966</v>
      </c>
    </row>
    <row r="2732" spans="1:18" x14ac:dyDescent="0.3">
      <c r="A2732" t="s">
        <v>1018</v>
      </c>
      <c r="B2732">
        <v>2016</v>
      </c>
      <c r="C2732" s="1">
        <v>650000</v>
      </c>
      <c r="D2732">
        <v>57904</v>
      </c>
      <c r="E2732" t="s">
        <v>14</v>
      </c>
      <c r="F2732" t="s">
        <v>11</v>
      </c>
      <c r="G2732" t="s">
        <v>12</v>
      </c>
      <c r="H2732" t="s">
        <v>121</v>
      </c>
      <c r="I2732">
        <f t="shared" si="336"/>
        <v>847</v>
      </c>
      <c r="J2732">
        <f t="shared" si="337"/>
        <v>10</v>
      </c>
      <c r="K2732" t="str">
        <f t="shared" si="338"/>
        <v>medium</v>
      </c>
      <c r="L2732" s="1">
        <f t="shared" si="339"/>
        <v>506634.3199527745</v>
      </c>
      <c r="M2732" cm="1">
        <f t="array" ref="M2732">SUM(COUNTIF(E2732:E6308,{"Petrol","Diesel","CNG","LPG","Electric"}))</f>
        <v>847</v>
      </c>
      <c r="N2732">
        <f t="shared" si="340"/>
        <v>847</v>
      </c>
      <c r="O2732" cm="1">
        <f t="array" ref="O2732">SUM(COUNTIF(F2732:F6308,{"Individual","Dealer","Trustmark Dealer"}))</f>
        <v>847</v>
      </c>
      <c r="P2732">
        <f t="shared" si="341"/>
        <v>563</v>
      </c>
      <c r="Q2732">
        <f t="shared" si="342"/>
        <v>0.6304604486422668</v>
      </c>
      <c r="R2732" s="16">
        <f t="shared" si="343"/>
        <v>1327367.16820225</v>
      </c>
    </row>
    <row r="2733" spans="1:18" x14ac:dyDescent="0.3">
      <c r="A2733" t="s">
        <v>275</v>
      </c>
      <c r="B2733">
        <v>2015</v>
      </c>
      <c r="C2733" s="1">
        <v>270000</v>
      </c>
      <c r="D2733">
        <v>59258</v>
      </c>
      <c r="E2733" t="s">
        <v>10</v>
      </c>
      <c r="F2733" t="s">
        <v>11</v>
      </c>
      <c r="G2733" t="s">
        <v>12</v>
      </c>
      <c r="H2733" t="s">
        <v>121</v>
      </c>
      <c r="I2733">
        <f t="shared" si="336"/>
        <v>846</v>
      </c>
      <c r="J2733">
        <f t="shared" si="337"/>
        <v>11</v>
      </c>
      <c r="K2733" t="str">
        <f t="shared" si="338"/>
        <v>budget</v>
      </c>
      <c r="L2733" s="1">
        <f t="shared" si="339"/>
        <v>506464.85697399528</v>
      </c>
      <c r="M2733" cm="1">
        <f t="array" ref="M2733">SUM(COUNTIF(E2733:E6309,{"Petrol","Diesel","CNG","LPG","Electric"}))</f>
        <v>846</v>
      </c>
      <c r="N2733">
        <f t="shared" si="340"/>
        <v>846</v>
      </c>
      <c r="O2733" cm="1">
        <f t="array" ref="O2733">SUM(COUNTIF(F2733:F6309,{"Individual","Dealer","Trustmark Dealer"}))</f>
        <v>846</v>
      </c>
      <c r="P2733">
        <f t="shared" si="341"/>
        <v>563</v>
      </c>
      <c r="Q2733">
        <f t="shared" si="342"/>
        <v>0.6300236406619385</v>
      </c>
      <c r="R2733" s="16">
        <f t="shared" si="343"/>
        <v>1327332.4321437369</v>
      </c>
    </row>
    <row r="2734" spans="1:18" x14ac:dyDescent="0.3">
      <c r="A2734" t="s">
        <v>1410</v>
      </c>
      <c r="B2734">
        <v>2016</v>
      </c>
      <c r="C2734" s="1">
        <v>390000</v>
      </c>
      <c r="D2734">
        <v>60826</v>
      </c>
      <c r="E2734" t="s">
        <v>10</v>
      </c>
      <c r="F2734" t="s">
        <v>11</v>
      </c>
      <c r="G2734" t="s">
        <v>12</v>
      </c>
      <c r="H2734" t="s">
        <v>121</v>
      </c>
      <c r="I2734">
        <f t="shared" si="336"/>
        <v>845</v>
      </c>
      <c r="J2734">
        <f t="shared" si="337"/>
        <v>10</v>
      </c>
      <c r="K2734" t="str">
        <f t="shared" si="338"/>
        <v>budget</v>
      </c>
      <c r="L2734" s="1">
        <f t="shared" si="339"/>
        <v>506744.69704142009</v>
      </c>
      <c r="M2734" cm="1">
        <f t="array" ref="M2734">SUM(COUNTIF(E2734:E6310,{"Petrol","Diesel","CNG","LPG","Electric"}))</f>
        <v>845</v>
      </c>
      <c r="N2734">
        <f t="shared" si="340"/>
        <v>845</v>
      </c>
      <c r="O2734" cm="1">
        <f t="array" ref="O2734">SUM(COUNTIF(F2734:F6310,{"Individual","Dealer","Trustmark Dealer"}))</f>
        <v>845</v>
      </c>
      <c r="P2734">
        <f t="shared" si="341"/>
        <v>562</v>
      </c>
      <c r="Q2734">
        <f t="shared" si="342"/>
        <v>0.62958579881656807</v>
      </c>
      <c r="R2734" s="16">
        <f t="shared" si="343"/>
        <v>1327582.3394107993</v>
      </c>
    </row>
    <row r="2735" spans="1:18" x14ac:dyDescent="0.3">
      <c r="A2735" t="s">
        <v>1050</v>
      </c>
      <c r="B2735">
        <v>2018</v>
      </c>
      <c r="C2735" s="1">
        <v>1500000</v>
      </c>
      <c r="D2735">
        <v>50000</v>
      </c>
      <c r="E2735" t="s">
        <v>14</v>
      </c>
      <c r="F2735" t="s">
        <v>25</v>
      </c>
      <c r="G2735" t="s">
        <v>12</v>
      </c>
      <c r="H2735" t="s">
        <v>121</v>
      </c>
      <c r="I2735">
        <f t="shared" si="336"/>
        <v>844</v>
      </c>
      <c r="J2735">
        <f t="shared" si="337"/>
        <v>8</v>
      </c>
      <c r="K2735" t="str">
        <f t="shared" si="338"/>
        <v>premimum</v>
      </c>
      <c r="L2735" s="1">
        <f t="shared" si="339"/>
        <v>506883.02014218009</v>
      </c>
      <c r="M2735" cm="1">
        <f t="array" ref="M2735">SUM(COUNTIF(E2735:E6311,{"Petrol","Diesel","CNG","LPG","Electric"}))</f>
        <v>844</v>
      </c>
      <c r="N2735">
        <f t="shared" si="340"/>
        <v>844</v>
      </c>
      <c r="O2735" cm="1">
        <f t="array" ref="O2735">SUM(COUNTIF(F2735:F6311,{"Individual","Dealer","Trustmark Dealer"}))</f>
        <v>844</v>
      </c>
      <c r="P2735">
        <f t="shared" si="341"/>
        <v>562</v>
      </c>
      <c r="Q2735">
        <f t="shared" si="342"/>
        <v>0.62914691943127965</v>
      </c>
      <c r="R2735" s="16">
        <f t="shared" si="343"/>
        <v>1327514.4270356654</v>
      </c>
    </row>
    <row r="2736" spans="1:18" x14ac:dyDescent="0.3">
      <c r="A2736" t="s">
        <v>120</v>
      </c>
      <c r="B2736">
        <v>2014</v>
      </c>
      <c r="C2736" s="1">
        <v>225000</v>
      </c>
      <c r="D2736">
        <v>35000</v>
      </c>
      <c r="E2736" t="s">
        <v>10</v>
      </c>
      <c r="F2736" t="s">
        <v>25</v>
      </c>
      <c r="G2736" t="s">
        <v>12</v>
      </c>
      <c r="H2736" t="s">
        <v>121</v>
      </c>
      <c r="I2736">
        <f t="shared" si="336"/>
        <v>843</v>
      </c>
      <c r="J2736">
        <f t="shared" si="337"/>
        <v>12</v>
      </c>
      <c r="K2736" t="str">
        <f t="shared" si="338"/>
        <v>budget</v>
      </c>
      <c r="L2736" s="1">
        <f t="shared" si="339"/>
        <v>505704.94543297746</v>
      </c>
      <c r="M2736" cm="1">
        <f t="array" ref="M2736">SUM(COUNTIF(E2736:E6312,{"Petrol","Diesel","CNG","LPG","Electric"}))</f>
        <v>843</v>
      </c>
      <c r="N2736">
        <f t="shared" si="340"/>
        <v>843</v>
      </c>
      <c r="O2736" cm="1">
        <f t="array" ref="O2736">SUM(COUNTIF(F2736:F6312,{"Individual","Dealer","Trustmark Dealer"}))</f>
        <v>843</v>
      </c>
      <c r="P2736">
        <f t="shared" si="341"/>
        <v>562</v>
      </c>
      <c r="Q2736">
        <f t="shared" si="342"/>
        <v>0.62870699881376035</v>
      </c>
      <c r="R2736" s="16">
        <f t="shared" si="343"/>
        <v>1325590.647705781</v>
      </c>
    </row>
    <row r="2737" spans="1:18" x14ac:dyDescent="0.3">
      <c r="A2737" t="s">
        <v>195</v>
      </c>
      <c r="B2737">
        <v>2015</v>
      </c>
      <c r="C2737" s="1">
        <v>900000</v>
      </c>
      <c r="D2737">
        <v>110000</v>
      </c>
      <c r="E2737" t="s">
        <v>14</v>
      </c>
      <c r="F2737" t="s">
        <v>25</v>
      </c>
      <c r="G2737" t="s">
        <v>12</v>
      </c>
      <c r="H2737" t="s">
        <v>126</v>
      </c>
      <c r="I2737">
        <f t="shared" si="336"/>
        <v>842</v>
      </c>
      <c r="J2737">
        <f t="shared" si="337"/>
        <v>11</v>
      </c>
      <c r="K2737" t="str">
        <f t="shared" si="338"/>
        <v>medium</v>
      </c>
      <c r="L2737" s="1">
        <f t="shared" si="339"/>
        <v>506038.32422802848</v>
      </c>
      <c r="M2737" cm="1">
        <f t="array" ref="M2737">SUM(COUNTIF(E2737:E6313,{"Petrol","Diesel","CNG","LPG","Electric"}))</f>
        <v>842</v>
      </c>
      <c r="N2737">
        <f t="shared" si="340"/>
        <v>842</v>
      </c>
      <c r="O2737" cm="1">
        <f t="array" ref="O2737">SUM(COUNTIF(F2737:F6313,{"Individual","Dealer","Trustmark Dealer"}))</f>
        <v>842</v>
      </c>
      <c r="P2737">
        <f t="shared" si="341"/>
        <v>561</v>
      </c>
      <c r="Q2737">
        <f t="shared" si="342"/>
        <v>0.62826603325415675</v>
      </c>
      <c r="R2737" s="16">
        <f t="shared" si="343"/>
        <v>1325962.3731313131</v>
      </c>
    </row>
    <row r="2738" spans="1:18" x14ac:dyDescent="0.3">
      <c r="A2738" t="s">
        <v>1411</v>
      </c>
      <c r="B2738">
        <v>2018</v>
      </c>
      <c r="C2738" s="1">
        <v>1600000</v>
      </c>
      <c r="D2738">
        <v>40000</v>
      </c>
      <c r="E2738" t="s">
        <v>14</v>
      </c>
      <c r="F2738" t="s">
        <v>25</v>
      </c>
      <c r="G2738" t="s">
        <v>19</v>
      </c>
      <c r="H2738" t="s">
        <v>121</v>
      </c>
      <c r="I2738">
        <f t="shared" si="336"/>
        <v>841</v>
      </c>
      <c r="J2738">
        <f t="shared" si="337"/>
        <v>8</v>
      </c>
      <c r="K2738" t="str">
        <f t="shared" si="338"/>
        <v>premimum</v>
      </c>
      <c r="L2738" s="1">
        <f t="shared" si="339"/>
        <v>505569.87990487512</v>
      </c>
      <c r="M2738" cm="1">
        <f t="array" ref="M2738">SUM(COUNTIF(E2738:E6314,{"Petrol","Diesel","CNG","LPG","Electric"}))</f>
        <v>841</v>
      </c>
      <c r="N2738">
        <f t="shared" si="340"/>
        <v>841</v>
      </c>
      <c r="O2738" cm="1">
        <f t="array" ref="O2738">SUM(COUNTIF(F2738:F6314,{"Individual","Dealer","Trustmark Dealer"}))</f>
        <v>841</v>
      </c>
      <c r="P2738">
        <f t="shared" si="341"/>
        <v>560</v>
      </c>
      <c r="Q2738">
        <f t="shared" si="342"/>
        <v>0.62901307966706299</v>
      </c>
      <c r="R2738" s="16">
        <f t="shared" si="343"/>
        <v>1325366.3275237903</v>
      </c>
    </row>
    <row r="2739" spans="1:18" x14ac:dyDescent="0.3">
      <c r="A2739" t="s">
        <v>1072</v>
      </c>
      <c r="B2739">
        <v>2019</v>
      </c>
      <c r="C2739" s="1">
        <v>800000</v>
      </c>
      <c r="D2739">
        <v>10000</v>
      </c>
      <c r="E2739" t="s">
        <v>10</v>
      </c>
      <c r="F2739" t="s">
        <v>25</v>
      </c>
      <c r="G2739" t="s">
        <v>12</v>
      </c>
      <c r="H2739" t="s">
        <v>121</v>
      </c>
      <c r="I2739">
        <f t="shared" si="336"/>
        <v>840</v>
      </c>
      <c r="J2739">
        <f t="shared" si="337"/>
        <v>7</v>
      </c>
      <c r="K2739" t="str">
        <f t="shared" si="338"/>
        <v>medium</v>
      </c>
      <c r="L2739" s="1">
        <f t="shared" si="339"/>
        <v>504266.98690476193</v>
      </c>
      <c r="M2739" cm="1">
        <f t="array" ref="M2739">SUM(COUNTIF(E2739:E6315,{"Petrol","Diesel","CNG","LPG","Electric"}))</f>
        <v>840</v>
      </c>
      <c r="N2739">
        <f t="shared" si="340"/>
        <v>840</v>
      </c>
      <c r="O2739" cm="1">
        <f t="array" ref="O2739">SUM(COUNTIF(F2739:F6315,{"Individual","Dealer","Trustmark Dealer"}))</f>
        <v>840</v>
      </c>
      <c r="P2739">
        <f t="shared" si="341"/>
        <v>560</v>
      </c>
      <c r="Q2739">
        <f t="shared" si="342"/>
        <v>0.62857142857142856</v>
      </c>
      <c r="R2739" s="16">
        <f t="shared" si="343"/>
        <v>1323205.1209983765</v>
      </c>
    </row>
    <row r="2740" spans="1:18" x14ac:dyDescent="0.3">
      <c r="A2740" t="s">
        <v>1210</v>
      </c>
      <c r="B2740">
        <v>2013</v>
      </c>
      <c r="C2740" s="1">
        <v>320000</v>
      </c>
      <c r="D2740">
        <v>50000</v>
      </c>
      <c r="E2740" t="s">
        <v>14</v>
      </c>
      <c r="F2740" t="s">
        <v>25</v>
      </c>
      <c r="G2740" t="s">
        <v>12</v>
      </c>
      <c r="H2740" t="s">
        <v>121</v>
      </c>
      <c r="I2740">
        <f t="shared" si="336"/>
        <v>839</v>
      </c>
      <c r="J2740">
        <f t="shared" si="337"/>
        <v>13</v>
      </c>
      <c r="K2740" t="str">
        <f t="shared" si="338"/>
        <v>budget</v>
      </c>
      <c r="L2740" s="1">
        <f t="shared" si="339"/>
        <v>503914.50417163287</v>
      </c>
      <c r="M2740" cm="1">
        <f t="array" ref="M2740">SUM(COUNTIF(E2740:E6316,{"Petrol","Diesel","CNG","LPG","Electric"}))</f>
        <v>839</v>
      </c>
      <c r="N2740">
        <f t="shared" si="340"/>
        <v>839</v>
      </c>
      <c r="O2740" cm="1">
        <f t="array" ref="O2740">SUM(COUNTIF(F2740:F6316,{"Individual","Dealer","Trustmark Dealer"}))</f>
        <v>839</v>
      </c>
      <c r="P2740">
        <f t="shared" si="341"/>
        <v>560</v>
      </c>
      <c r="Q2740">
        <f t="shared" si="342"/>
        <v>0.6281287246722288</v>
      </c>
      <c r="R2740" s="16">
        <f t="shared" si="343"/>
        <v>1322041.4011053285</v>
      </c>
    </row>
    <row r="2741" spans="1:18" x14ac:dyDescent="0.3">
      <c r="A2741" t="s">
        <v>354</v>
      </c>
      <c r="B2741">
        <v>2016</v>
      </c>
      <c r="C2741" s="1">
        <v>300000</v>
      </c>
      <c r="D2741">
        <v>25000</v>
      </c>
      <c r="E2741" t="s">
        <v>10</v>
      </c>
      <c r="F2741" t="s">
        <v>25</v>
      </c>
      <c r="G2741" t="s">
        <v>12</v>
      </c>
      <c r="H2741" t="s">
        <v>121</v>
      </c>
      <c r="I2741">
        <f t="shared" si="336"/>
        <v>838</v>
      </c>
      <c r="J2741">
        <f t="shared" si="337"/>
        <v>10</v>
      </c>
      <c r="K2741" t="str">
        <f t="shared" si="338"/>
        <v>budget</v>
      </c>
      <c r="L2741" s="1">
        <f t="shared" si="339"/>
        <v>504133.97255369928</v>
      </c>
      <c r="M2741" cm="1">
        <f t="array" ref="M2741">SUM(COUNTIF(E2741:E6317,{"Petrol","Diesel","CNG","LPG","Electric"}))</f>
        <v>838</v>
      </c>
      <c r="N2741">
        <f t="shared" si="340"/>
        <v>838</v>
      </c>
      <c r="O2741" cm="1">
        <f t="array" ref="O2741">SUM(COUNTIF(F2741:F6317,{"Individual","Dealer","Trustmark Dealer"}))</f>
        <v>838</v>
      </c>
      <c r="P2741">
        <f t="shared" si="341"/>
        <v>559</v>
      </c>
      <c r="Q2741">
        <f t="shared" si="342"/>
        <v>0.62768496420047737</v>
      </c>
      <c r="R2741" s="16">
        <f t="shared" si="343"/>
        <v>1322734.0594276758</v>
      </c>
    </row>
    <row r="2742" spans="1:18" x14ac:dyDescent="0.3">
      <c r="A2742" t="s">
        <v>1412</v>
      </c>
      <c r="B2742">
        <v>2018</v>
      </c>
      <c r="C2742" s="1">
        <v>740000</v>
      </c>
      <c r="D2742">
        <v>25000</v>
      </c>
      <c r="E2742" t="s">
        <v>10</v>
      </c>
      <c r="F2742" t="s">
        <v>25</v>
      </c>
      <c r="G2742" t="s">
        <v>12</v>
      </c>
      <c r="H2742" t="s">
        <v>121</v>
      </c>
      <c r="I2742">
        <f t="shared" si="336"/>
        <v>837</v>
      </c>
      <c r="J2742">
        <f t="shared" si="337"/>
        <v>8</v>
      </c>
      <c r="K2742" t="str">
        <f t="shared" si="338"/>
        <v>medium</v>
      </c>
      <c r="L2742" s="1">
        <f t="shared" si="339"/>
        <v>504377.86021505378</v>
      </c>
      <c r="M2742" cm="1">
        <f t="array" ref="M2742">SUM(COUNTIF(E2742:E6318,{"Petrol","Diesel","CNG","LPG","Electric"}))</f>
        <v>837</v>
      </c>
      <c r="N2742">
        <f t="shared" si="340"/>
        <v>837</v>
      </c>
      <c r="O2742" cm="1">
        <f t="array" ref="O2742">SUM(COUNTIF(F2742:F6318,{"Individual","Dealer","Trustmark Dealer"}))</f>
        <v>837</v>
      </c>
      <c r="P2742">
        <f t="shared" si="341"/>
        <v>559</v>
      </c>
      <c r="Q2742">
        <f t="shared" si="342"/>
        <v>0.62724014336917566</v>
      </c>
      <c r="R2742" s="16">
        <f t="shared" si="343"/>
        <v>1322904.582323405</v>
      </c>
    </row>
    <row r="2743" spans="1:18" x14ac:dyDescent="0.3">
      <c r="A2743" t="s">
        <v>1413</v>
      </c>
      <c r="B2743">
        <v>2019</v>
      </c>
      <c r="C2743" s="1">
        <v>350000</v>
      </c>
      <c r="D2743">
        <v>1300</v>
      </c>
      <c r="E2743" t="s">
        <v>10</v>
      </c>
      <c r="F2743" t="s">
        <v>25</v>
      </c>
      <c r="G2743" t="s">
        <v>12</v>
      </c>
      <c r="H2743" t="s">
        <v>121</v>
      </c>
      <c r="I2743">
        <f t="shared" si="336"/>
        <v>836</v>
      </c>
      <c r="J2743">
        <f t="shared" si="337"/>
        <v>7</v>
      </c>
      <c r="K2743" t="str">
        <f t="shared" si="338"/>
        <v>budget</v>
      </c>
      <c r="L2743" s="1">
        <f t="shared" si="339"/>
        <v>504096.01555023924</v>
      </c>
      <c r="M2743" cm="1">
        <f t="array" ref="M2743">SUM(COUNTIF(E2743:E6319,{"Petrol","Diesel","CNG","LPG","Electric"}))</f>
        <v>836</v>
      </c>
      <c r="N2743">
        <f t="shared" si="340"/>
        <v>836</v>
      </c>
      <c r="O2743" cm="1">
        <f t="array" ref="O2743">SUM(COUNTIF(F2743:F6319,{"Individual","Dealer","Trustmark Dealer"}))</f>
        <v>836</v>
      </c>
      <c r="P2743">
        <f t="shared" si="341"/>
        <v>559</v>
      </c>
      <c r="Q2743">
        <f t="shared" si="342"/>
        <v>0.62679425837320579</v>
      </c>
      <c r="R2743" s="16">
        <f t="shared" si="343"/>
        <v>1321893.2263099712</v>
      </c>
    </row>
    <row r="2744" spans="1:18" x14ac:dyDescent="0.3">
      <c r="A2744" t="s">
        <v>1414</v>
      </c>
      <c r="B2744">
        <v>2014</v>
      </c>
      <c r="C2744" s="1">
        <v>280000</v>
      </c>
      <c r="D2744">
        <v>40000</v>
      </c>
      <c r="E2744" t="s">
        <v>10</v>
      </c>
      <c r="F2744" t="s">
        <v>25</v>
      </c>
      <c r="G2744" t="s">
        <v>12</v>
      </c>
      <c r="H2744" t="s">
        <v>121</v>
      </c>
      <c r="I2744">
        <f t="shared" si="336"/>
        <v>835</v>
      </c>
      <c r="J2744">
        <f t="shared" si="337"/>
        <v>12</v>
      </c>
      <c r="K2744" t="str">
        <f t="shared" si="338"/>
        <v>budget</v>
      </c>
      <c r="L2744" s="1">
        <f t="shared" si="339"/>
        <v>504280.5616766467</v>
      </c>
      <c r="M2744" cm="1">
        <f t="array" ref="M2744">SUM(COUNTIF(E2744:E6320,{"Petrol","Diesel","CNG","LPG","Electric"}))</f>
        <v>835</v>
      </c>
      <c r="N2744">
        <f t="shared" si="340"/>
        <v>835</v>
      </c>
      <c r="O2744" cm="1">
        <f t="array" ref="O2744">SUM(COUNTIF(F2744:F6320,{"Individual","Dealer","Trustmark Dealer"}))</f>
        <v>835</v>
      </c>
      <c r="P2744">
        <f t="shared" si="341"/>
        <v>559</v>
      </c>
      <c r="Q2744">
        <f t="shared" si="342"/>
        <v>0.62634730538922156</v>
      </c>
      <c r="R2744" s="16">
        <f t="shared" si="343"/>
        <v>1321927.6311805623</v>
      </c>
    </row>
    <row r="2745" spans="1:18" x14ac:dyDescent="0.3">
      <c r="A2745" t="s">
        <v>1051</v>
      </c>
      <c r="B2745">
        <v>2018</v>
      </c>
      <c r="C2745" s="1">
        <v>675000</v>
      </c>
      <c r="D2745">
        <v>50000</v>
      </c>
      <c r="E2745" t="s">
        <v>14</v>
      </c>
      <c r="F2745" t="s">
        <v>25</v>
      </c>
      <c r="G2745" t="s">
        <v>19</v>
      </c>
      <c r="H2745" t="s">
        <v>121</v>
      </c>
      <c r="I2745">
        <f t="shared" si="336"/>
        <v>834</v>
      </c>
      <c r="J2745">
        <f t="shared" si="337"/>
        <v>8</v>
      </c>
      <c r="K2745" t="str">
        <f t="shared" si="338"/>
        <v>medium</v>
      </c>
      <c r="L2745" s="1">
        <f t="shared" si="339"/>
        <v>504549.48321342928</v>
      </c>
      <c r="M2745" cm="1">
        <f t="array" ref="M2745">SUM(COUNTIF(E2745:E6321,{"Petrol","Diesel","CNG","LPG","Electric"}))</f>
        <v>834</v>
      </c>
      <c r="N2745">
        <f t="shared" si="340"/>
        <v>834</v>
      </c>
      <c r="O2745" cm="1">
        <f t="array" ref="O2745">SUM(COUNTIF(F2745:F6321,{"Individual","Dealer","Trustmark Dealer"}))</f>
        <v>834</v>
      </c>
      <c r="P2745">
        <f t="shared" si="341"/>
        <v>558</v>
      </c>
      <c r="Q2745">
        <f t="shared" si="342"/>
        <v>0.62589928057553956</v>
      </c>
      <c r="R2745" s="16">
        <f t="shared" si="343"/>
        <v>1322151.4112126159</v>
      </c>
    </row>
    <row r="2746" spans="1:18" x14ac:dyDescent="0.3">
      <c r="A2746" t="s">
        <v>710</v>
      </c>
      <c r="B2746">
        <v>2011</v>
      </c>
      <c r="C2746" s="1">
        <v>300000</v>
      </c>
      <c r="D2746">
        <v>20000</v>
      </c>
      <c r="E2746" t="s">
        <v>10</v>
      </c>
      <c r="F2746" t="s">
        <v>25</v>
      </c>
      <c r="G2746" t="s">
        <v>12</v>
      </c>
      <c r="H2746" t="s">
        <v>121</v>
      </c>
      <c r="I2746">
        <f t="shared" si="336"/>
        <v>833</v>
      </c>
      <c r="J2746">
        <f t="shared" si="337"/>
        <v>15</v>
      </c>
      <c r="K2746" t="str">
        <f t="shared" si="338"/>
        <v>budget</v>
      </c>
      <c r="L2746" s="1">
        <f t="shared" si="339"/>
        <v>504344.86074429774</v>
      </c>
      <c r="M2746" cm="1">
        <f t="array" ref="M2746">SUM(COUNTIF(E2746:E6322,{"Petrol","Diesel","CNG","LPG","Electric"}))</f>
        <v>833</v>
      </c>
      <c r="N2746">
        <f t="shared" si="340"/>
        <v>833</v>
      </c>
      <c r="O2746" cm="1">
        <f t="array" ref="O2746">SUM(COUNTIF(F2746:F6322,{"Individual","Dealer","Trustmark Dealer"}))</f>
        <v>833</v>
      </c>
      <c r="P2746">
        <f t="shared" si="341"/>
        <v>558</v>
      </c>
      <c r="Q2746">
        <f t="shared" si="342"/>
        <v>0.62545018007202879</v>
      </c>
      <c r="R2746" s="16">
        <f t="shared" si="343"/>
        <v>1322051.2115005343</v>
      </c>
    </row>
    <row r="2747" spans="1:18" x14ac:dyDescent="0.3">
      <c r="A2747" t="s">
        <v>1415</v>
      </c>
      <c r="B2747">
        <v>2011</v>
      </c>
      <c r="C2747" s="1">
        <v>400000</v>
      </c>
      <c r="D2747">
        <v>76000</v>
      </c>
      <c r="E2747" t="s">
        <v>14</v>
      </c>
      <c r="F2747" t="s">
        <v>25</v>
      </c>
      <c r="G2747" t="s">
        <v>12</v>
      </c>
      <c r="H2747" t="s">
        <v>154</v>
      </c>
      <c r="I2747">
        <f t="shared" si="336"/>
        <v>832</v>
      </c>
      <c r="J2747">
        <f t="shared" si="337"/>
        <v>15</v>
      </c>
      <c r="K2747" t="str">
        <f t="shared" si="338"/>
        <v>budget</v>
      </c>
      <c r="L2747" s="1">
        <f t="shared" si="339"/>
        <v>504590.46754807694</v>
      </c>
      <c r="M2747" cm="1">
        <f t="array" ref="M2747">SUM(COUNTIF(E2747:E6323,{"Petrol","Diesel","CNG","LPG","Electric"}))</f>
        <v>832</v>
      </c>
      <c r="N2747">
        <f t="shared" si="340"/>
        <v>832</v>
      </c>
      <c r="O2747" cm="1">
        <f t="array" ref="O2747">SUM(COUNTIF(F2747:F6323,{"Individual","Dealer","Trustmark Dealer"}))</f>
        <v>832</v>
      </c>
      <c r="P2747">
        <f t="shared" si="341"/>
        <v>557</v>
      </c>
      <c r="Q2747">
        <f t="shared" si="342"/>
        <v>0.625</v>
      </c>
      <c r="R2747" s="16">
        <f t="shared" si="343"/>
        <v>1322222.0038904853</v>
      </c>
    </row>
    <row r="2748" spans="1:18" x14ac:dyDescent="0.3">
      <c r="A2748" t="s">
        <v>1114</v>
      </c>
      <c r="B2748">
        <v>2010</v>
      </c>
      <c r="C2748" s="1">
        <v>420000</v>
      </c>
      <c r="D2748">
        <v>100000</v>
      </c>
      <c r="E2748" t="s">
        <v>14</v>
      </c>
      <c r="F2748" t="s">
        <v>25</v>
      </c>
      <c r="G2748" t="s">
        <v>12</v>
      </c>
      <c r="H2748" t="s">
        <v>154</v>
      </c>
      <c r="I2748">
        <f t="shared" si="336"/>
        <v>831</v>
      </c>
      <c r="J2748">
        <f t="shared" si="337"/>
        <v>16</v>
      </c>
      <c r="K2748" t="str">
        <f t="shared" si="338"/>
        <v>budget</v>
      </c>
      <c r="L2748" s="1">
        <f t="shared" si="339"/>
        <v>504716.32851985557</v>
      </c>
      <c r="M2748" cm="1">
        <f t="array" ref="M2748">SUM(COUNTIF(E2748:E6324,{"Petrol","Diesel","CNG","LPG","Electric"}))</f>
        <v>831</v>
      </c>
      <c r="N2748">
        <f t="shared" si="340"/>
        <v>831</v>
      </c>
      <c r="O2748" cm="1">
        <f t="array" ref="O2748">SUM(COUNTIF(F2748:F6324,{"Individual","Dealer","Trustmark Dealer"}))</f>
        <v>831</v>
      </c>
      <c r="P2748">
        <f t="shared" si="341"/>
        <v>556</v>
      </c>
      <c r="Q2748">
        <f t="shared" si="342"/>
        <v>0.6257521058965102</v>
      </c>
      <c r="R2748" s="16">
        <f t="shared" si="343"/>
        <v>1322739.331370709</v>
      </c>
    </row>
    <row r="2749" spans="1:18" x14ac:dyDescent="0.3">
      <c r="A2749" t="s">
        <v>1416</v>
      </c>
      <c r="B2749">
        <v>2008</v>
      </c>
      <c r="C2749" s="1">
        <v>300000</v>
      </c>
      <c r="D2749">
        <v>120000</v>
      </c>
      <c r="E2749" t="s">
        <v>14</v>
      </c>
      <c r="F2749" t="s">
        <v>25</v>
      </c>
      <c r="G2749" t="s">
        <v>12</v>
      </c>
      <c r="H2749" t="s">
        <v>121</v>
      </c>
      <c r="I2749">
        <f t="shared" si="336"/>
        <v>830</v>
      </c>
      <c r="J2749">
        <f t="shared" si="337"/>
        <v>18</v>
      </c>
      <c r="K2749" t="str">
        <f t="shared" si="338"/>
        <v>budget</v>
      </c>
      <c r="L2749" s="1">
        <f t="shared" si="339"/>
        <v>504818.39638554218</v>
      </c>
      <c r="M2749" cm="1">
        <f t="array" ref="M2749">SUM(COUNTIF(E2749:E6325,{"Petrol","Diesel","CNG","LPG","Electric"}))</f>
        <v>830</v>
      </c>
      <c r="N2749">
        <f t="shared" si="340"/>
        <v>830</v>
      </c>
      <c r="O2749" cm="1">
        <f t="array" ref="O2749">SUM(COUNTIF(F2749:F6325,{"Individual","Dealer","Trustmark Dealer"}))</f>
        <v>830</v>
      </c>
      <c r="P2749">
        <f t="shared" si="341"/>
        <v>555</v>
      </c>
      <c r="Q2749">
        <f t="shared" si="342"/>
        <v>0.62650602409638556</v>
      </c>
      <c r="R2749" s="16">
        <f t="shared" si="343"/>
        <v>1323213.9441098527</v>
      </c>
    </row>
    <row r="2750" spans="1:18" x14ac:dyDescent="0.3">
      <c r="A2750" t="s">
        <v>1101</v>
      </c>
      <c r="B2750">
        <v>2010</v>
      </c>
      <c r="C2750" s="1">
        <v>170000</v>
      </c>
      <c r="D2750">
        <v>70000</v>
      </c>
      <c r="E2750" t="s">
        <v>10</v>
      </c>
      <c r="F2750" t="s">
        <v>25</v>
      </c>
      <c r="G2750" t="s">
        <v>12</v>
      </c>
      <c r="H2750" t="s">
        <v>121</v>
      </c>
      <c r="I2750">
        <f t="shared" si="336"/>
        <v>829</v>
      </c>
      <c r="J2750">
        <f t="shared" si="337"/>
        <v>16</v>
      </c>
      <c r="K2750" t="str">
        <f t="shared" si="338"/>
        <v>budget</v>
      </c>
      <c r="L2750" s="1">
        <f t="shared" si="339"/>
        <v>505065.46320868516</v>
      </c>
      <c r="M2750" cm="1">
        <f t="array" ref="M2750">SUM(COUNTIF(E2750:E6326,{"Petrol","Diesel","CNG","LPG","Electric"}))</f>
        <v>829</v>
      </c>
      <c r="N2750">
        <f t="shared" si="340"/>
        <v>829</v>
      </c>
      <c r="O2750" cm="1">
        <f t="array" ref="O2750">SUM(COUNTIF(F2750:F6326,{"Individual","Dealer","Trustmark Dealer"}))</f>
        <v>829</v>
      </c>
      <c r="P2750">
        <f t="shared" si="341"/>
        <v>554</v>
      </c>
      <c r="Q2750">
        <f t="shared" si="342"/>
        <v>0.62605548854041015</v>
      </c>
      <c r="R2750" s="16">
        <f t="shared" si="343"/>
        <v>1323961.5799313399</v>
      </c>
    </row>
    <row r="2751" spans="1:18" x14ac:dyDescent="0.3">
      <c r="A2751" t="s">
        <v>241</v>
      </c>
      <c r="B2751">
        <v>2014</v>
      </c>
      <c r="C2751" s="1">
        <v>210000</v>
      </c>
      <c r="D2751">
        <v>70000</v>
      </c>
      <c r="E2751" t="s">
        <v>10</v>
      </c>
      <c r="F2751" t="s">
        <v>25</v>
      </c>
      <c r="G2751" t="s">
        <v>12</v>
      </c>
      <c r="H2751" t="s">
        <v>154</v>
      </c>
      <c r="I2751">
        <f t="shared" si="336"/>
        <v>828</v>
      </c>
      <c r="J2751">
        <f t="shared" si="337"/>
        <v>12</v>
      </c>
      <c r="K2751" t="str">
        <f t="shared" si="338"/>
        <v>budget</v>
      </c>
      <c r="L2751" s="1">
        <f t="shared" si="339"/>
        <v>505470.1316425121</v>
      </c>
      <c r="M2751" cm="1">
        <f t="array" ref="M2751">SUM(COUNTIF(E2751:E6327,{"Petrol","Diesel","CNG","LPG","Electric"}))</f>
        <v>828</v>
      </c>
      <c r="N2751">
        <f t="shared" si="340"/>
        <v>828</v>
      </c>
      <c r="O2751" cm="1">
        <f t="array" ref="O2751">SUM(COUNTIF(F2751:F6327,{"Individual","Dealer","Trustmark Dealer"}))</f>
        <v>828</v>
      </c>
      <c r="P2751">
        <f t="shared" si="341"/>
        <v>553</v>
      </c>
      <c r="Q2751">
        <f t="shared" si="342"/>
        <v>0.62560386473429952</v>
      </c>
      <c r="R2751" s="16">
        <f t="shared" si="343"/>
        <v>1324486.5614103668</v>
      </c>
    </row>
    <row r="2752" spans="1:18" x14ac:dyDescent="0.3">
      <c r="A2752" t="s">
        <v>223</v>
      </c>
      <c r="B2752">
        <v>2015</v>
      </c>
      <c r="C2752" s="1">
        <v>600000</v>
      </c>
      <c r="D2752">
        <v>60000</v>
      </c>
      <c r="E2752" t="s">
        <v>14</v>
      </c>
      <c r="F2752" t="s">
        <v>25</v>
      </c>
      <c r="G2752" t="s">
        <v>12</v>
      </c>
      <c r="H2752" t="s">
        <v>126</v>
      </c>
      <c r="I2752">
        <f t="shared" si="336"/>
        <v>827</v>
      </c>
      <c r="J2752">
        <f t="shared" si="337"/>
        <v>11</v>
      </c>
      <c r="K2752" t="str">
        <f t="shared" si="338"/>
        <v>medium</v>
      </c>
      <c r="L2752" s="1">
        <f t="shared" si="339"/>
        <v>505827.41112454655</v>
      </c>
      <c r="M2752" cm="1">
        <f t="array" ref="M2752">SUM(COUNTIF(E2752:E6328,{"Petrol","Diesel","CNG","LPG","Electric"}))</f>
        <v>827</v>
      </c>
      <c r="N2752">
        <f t="shared" si="340"/>
        <v>827</v>
      </c>
      <c r="O2752" cm="1">
        <f t="array" ref="O2752">SUM(COUNTIF(F2752:F6328,{"Individual","Dealer","Trustmark Dealer"}))</f>
        <v>827</v>
      </c>
      <c r="P2752">
        <f t="shared" si="341"/>
        <v>552</v>
      </c>
      <c r="Q2752">
        <f t="shared" si="342"/>
        <v>0.62636033857315598</v>
      </c>
      <c r="R2752" s="16">
        <f t="shared" si="343"/>
        <v>1324905.411998271</v>
      </c>
    </row>
    <row r="2753" spans="1:18" x14ac:dyDescent="0.3">
      <c r="A2753" t="s">
        <v>159</v>
      </c>
      <c r="B2753">
        <v>2014</v>
      </c>
      <c r="C2753" s="1">
        <v>260000</v>
      </c>
      <c r="D2753">
        <v>38000</v>
      </c>
      <c r="E2753" t="s">
        <v>10</v>
      </c>
      <c r="F2753" t="s">
        <v>25</v>
      </c>
      <c r="G2753" t="s">
        <v>12</v>
      </c>
      <c r="H2753" t="s">
        <v>126</v>
      </c>
      <c r="I2753">
        <f t="shared" si="336"/>
        <v>826</v>
      </c>
      <c r="J2753">
        <f t="shared" si="337"/>
        <v>12</v>
      </c>
      <c r="K2753" t="str">
        <f t="shared" si="338"/>
        <v>budget</v>
      </c>
      <c r="L2753" s="1">
        <f t="shared" si="339"/>
        <v>505713.40072639222</v>
      </c>
      <c r="M2753" cm="1">
        <f t="array" ref="M2753">SUM(COUNTIF(E2753:E6329,{"Petrol","Diesel","CNG","LPG","Electric"}))</f>
        <v>826</v>
      </c>
      <c r="N2753">
        <f t="shared" si="340"/>
        <v>826</v>
      </c>
      <c r="O2753" cm="1">
        <f t="array" ref="O2753">SUM(COUNTIF(F2753:F6329,{"Individual","Dealer","Trustmark Dealer"}))</f>
        <v>826</v>
      </c>
      <c r="P2753">
        <f t="shared" si="341"/>
        <v>551</v>
      </c>
      <c r="Q2753">
        <f t="shared" si="342"/>
        <v>0.6271186440677966</v>
      </c>
      <c r="R2753" s="16">
        <f t="shared" si="343"/>
        <v>1324977.6977556022</v>
      </c>
    </row>
    <row r="2754" spans="1:18" x14ac:dyDescent="0.3">
      <c r="A2754" t="s">
        <v>1123</v>
      </c>
      <c r="B2754">
        <v>2015</v>
      </c>
      <c r="C2754" s="1">
        <v>82000</v>
      </c>
      <c r="D2754">
        <v>19000</v>
      </c>
      <c r="E2754" t="s">
        <v>10</v>
      </c>
      <c r="F2754" t="s">
        <v>25</v>
      </c>
      <c r="G2754" t="s">
        <v>12</v>
      </c>
      <c r="H2754" t="s">
        <v>121</v>
      </c>
      <c r="I2754">
        <f t="shared" ref="I2754:I2817" si="344">COUNTA(A2754:A6330)</f>
        <v>825</v>
      </c>
      <c r="J2754">
        <f t="shared" ref="J2754:J2817" si="345">2026-B2754</f>
        <v>11</v>
      </c>
      <c r="K2754" t="str">
        <f t="shared" ref="K2754:K2817" si="346">IF(C2754&lt;=500000,"budget",IF(C2754&lt;=1000000,"medium","premimum"))</f>
        <v>budget</v>
      </c>
      <c r="L2754" s="1">
        <f t="shared" ref="L2754:L2817" si="347">AVERAGE(C2754:C6330)</f>
        <v>506011.23515151517</v>
      </c>
      <c r="M2754" cm="1">
        <f t="array" ref="M2754">SUM(COUNTIF(E2754:E6330,{"Petrol","Diesel","CNG","LPG","Electric"}))</f>
        <v>825</v>
      </c>
      <c r="N2754">
        <f t="shared" ref="N2754:N2817" si="348">COUNTIF(G2754:G6330,"Automatic")
 +COUNTIF(G2754:G6330,"Manual")</f>
        <v>825</v>
      </c>
      <c r="O2754" cm="1">
        <f t="array" ref="O2754">SUM(COUNTIF(F2754:F6330,{"Individual","Dealer","Trustmark Dealer"}))</f>
        <v>825</v>
      </c>
      <c r="P2754">
        <f t="shared" ref="P2754:P2817" si="349">COUNTIF(J2754:J6330,"&gt;10")</f>
        <v>550</v>
      </c>
      <c r="Q2754">
        <f t="shared" ref="Q2754:Q2817" si="350">COUNTIF(H2754:H6330,"First Owner")/COUNTA(H2754:H6330)</f>
        <v>0.62787878787878793</v>
      </c>
      <c r="R2754" s="16">
        <f t="shared" ref="R2754:R2817" si="351">AVERAGEIF(E2754:E6330,"Petrol",C2754:C6330) + AVERAGEIF(E2754:E6330,"Diesel",C2754:C6330) + AVERAGEIF(E2754:E6330,"CNG",C2754:C6330)</f>
        <v>1325262.2251226753</v>
      </c>
    </row>
    <row r="2755" spans="1:18" x14ac:dyDescent="0.3">
      <c r="A2755" t="s">
        <v>1205</v>
      </c>
      <c r="B2755">
        <v>2016</v>
      </c>
      <c r="C2755" s="1">
        <v>690000</v>
      </c>
      <c r="D2755">
        <v>75000</v>
      </c>
      <c r="E2755" t="s">
        <v>14</v>
      </c>
      <c r="F2755" t="s">
        <v>25</v>
      </c>
      <c r="G2755" t="s">
        <v>12</v>
      </c>
      <c r="H2755" t="s">
        <v>121</v>
      </c>
      <c r="I2755">
        <f t="shared" si="344"/>
        <v>824</v>
      </c>
      <c r="J2755">
        <f t="shared" si="345"/>
        <v>10</v>
      </c>
      <c r="K2755" t="str">
        <f t="shared" si="346"/>
        <v>medium</v>
      </c>
      <c r="L2755" s="1">
        <f t="shared" si="347"/>
        <v>506525.81189320388</v>
      </c>
      <c r="M2755" cm="1">
        <f t="array" ref="M2755">SUM(COUNTIF(E2755:E6331,{"Petrol","Diesel","CNG","LPG","Electric"}))</f>
        <v>824</v>
      </c>
      <c r="N2755">
        <f t="shared" si="348"/>
        <v>824</v>
      </c>
      <c r="O2755" cm="1">
        <f t="array" ref="O2755">SUM(COUNTIF(F2755:F6331,{"Individual","Dealer","Trustmark Dealer"}))</f>
        <v>824</v>
      </c>
      <c r="P2755">
        <f t="shared" si="349"/>
        <v>549</v>
      </c>
      <c r="Q2755">
        <f t="shared" si="350"/>
        <v>0.62742718446601942</v>
      </c>
      <c r="R2755" s="16">
        <f t="shared" si="351"/>
        <v>1326035.9827766914</v>
      </c>
    </row>
    <row r="2756" spans="1:18" x14ac:dyDescent="0.3">
      <c r="A2756" t="s">
        <v>1417</v>
      </c>
      <c r="B2756">
        <v>2015</v>
      </c>
      <c r="C2756" s="1">
        <v>300000</v>
      </c>
      <c r="D2756">
        <v>70000</v>
      </c>
      <c r="E2756" t="s">
        <v>14</v>
      </c>
      <c r="F2756" t="s">
        <v>25</v>
      </c>
      <c r="G2756" t="s">
        <v>12</v>
      </c>
      <c r="H2756" t="s">
        <v>121</v>
      </c>
      <c r="I2756">
        <f t="shared" si="344"/>
        <v>823</v>
      </c>
      <c r="J2756">
        <f t="shared" si="345"/>
        <v>11</v>
      </c>
      <c r="K2756" t="str">
        <f t="shared" si="346"/>
        <v>budget</v>
      </c>
      <c r="L2756" s="1">
        <f t="shared" si="347"/>
        <v>506302.87849331711</v>
      </c>
      <c r="M2756" cm="1">
        <f t="array" ref="M2756">SUM(COUNTIF(E2756:E6332,{"Petrol","Diesel","CNG","LPG","Electric"}))</f>
        <v>823</v>
      </c>
      <c r="N2756">
        <f t="shared" si="348"/>
        <v>823</v>
      </c>
      <c r="O2756" cm="1">
        <f t="array" ref="O2756">SUM(COUNTIF(F2756:F6332,{"Individual","Dealer","Trustmark Dealer"}))</f>
        <v>823</v>
      </c>
      <c r="P2756">
        <f t="shared" si="349"/>
        <v>549</v>
      </c>
      <c r="Q2756">
        <f t="shared" si="350"/>
        <v>0.6269744835965978</v>
      </c>
      <c r="R2756" s="16">
        <f t="shared" si="351"/>
        <v>1325904.5147279336</v>
      </c>
    </row>
    <row r="2757" spans="1:18" x14ac:dyDescent="0.3">
      <c r="A2757" t="s">
        <v>1418</v>
      </c>
      <c r="B2757">
        <v>2017</v>
      </c>
      <c r="C2757" s="1">
        <v>1250000</v>
      </c>
      <c r="D2757">
        <v>30000</v>
      </c>
      <c r="E2757" t="s">
        <v>14</v>
      </c>
      <c r="F2757" t="s">
        <v>25</v>
      </c>
      <c r="G2757" t="s">
        <v>12</v>
      </c>
      <c r="H2757" t="s">
        <v>121</v>
      </c>
      <c r="I2757">
        <f t="shared" si="344"/>
        <v>822</v>
      </c>
      <c r="J2757">
        <f t="shared" si="345"/>
        <v>9</v>
      </c>
      <c r="K2757" t="str">
        <f t="shared" si="346"/>
        <v>premimum</v>
      </c>
      <c r="L2757" s="1">
        <f t="shared" si="347"/>
        <v>506553.85523114353</v>
      </c>
      <c r="M2757" cm="1">
        <f t="array" ref="M2757">SUM(COUNTIF(E2757:E6333,{"Petrol","Diesel","CNG","LPG","Electric"}))</f>
        <v>822</v>
      </c>
      <c r="N2757">
        <f t="shared" si="348"/>
        <v>822</v>
      </c>
      <c r="O2757" cm="1">
        <f t="array" ref="O2757">SUM(COUNTIF(F2757:F6333,{"Individual","Dealer","Trustmark Dealer"}))</f>
        <v>822</v>
      </c>
      <c r="P2757">
        <f t="shared" si="349"/>
        <v>548</v>
      </c>
      <c r="Q2757">
        <f t="shared" si="350"/>
        <v>0.62652068126520677</v>
      </c>
      <c r="R2757" s="16">
        <f t="shared" si="351"/>
        <v>1326658.8127334993</v>
      </c>
    </row>
    <row r="2758" spans="1:18" x14ac:dyDescent="0.3">
      <c r="A2758" t="s">
        <v>378</v>
      </c>
      <c r="B2758">
        <v>2017</v>
      </c>
      <c r="C2758" s="1">
        <v>799000</v>
      </c>
      <c r="D2758">
        <v>31707</v>
      </c>
      <c r="E2758" t="s">
        <v>14</v>
      </c>
      <c r="F2758" t="s">
        <v>25</v>
      </c>
      <c r="G2758" t="s">
        <v>12</v>
      </c>
      <c r="H2758" t="s">
        <v>121</v>
      </c>
      <c r="I2758">
        <f t="shared" si="344"/>
        <v>821</v>
      </c>
      <c r="J2758">
        <f t="shared" si="345"/>
        <v>9</v>
      </c>
      <c r="K2758" t="str">
        <f t="shared" si="346"/>
        <v>medium</v>
      </c>
      <c r="L2758" s="1">
        <f t="shared" si="347"/>
        <v>505648.31790499389</v>
      </c>
      <c r="M2758" cm="1">
        <f t="array" ref="M2758">SUM(COUNTIF(E2758:E6334,{"Petrol","Diesel","CNG","LPG","Electric"}))</f>
        <v>821</v>
      </c>
      <c r="N2758">
        <f t="shared" si="348"/>
        <v>821</v>
      </c>
      <c r="O2758" cm="1">
        <f t="array" ref="O2758">SUM(COUNTIF(F2758:F6334,{"Individual","Dealer","Trustmark Dealer"}))</f>
        <v>821</v>
      </c>
      <c r="P2758">
        <f t="shared" si="349"/>
        <v>548</v>
      </c>
      <c r="Q2758">
        <f t="shared" si="350"/>
        <v>0.62606577344701586</v>
      </c>
      <c r="R2758" s="16">
        <f t="shared" si="351"/>
        <v>1325252.5380648309</v>
      </c>
    </row>
    <row r="2759" spans="1:18" x14ac:dyDescent="0.3">
      <c r="A2759" t="s">
        <v>1419</v>
      </c>
      <c r="B2759">
        <v>2010</v>
      </c>
      <c r="C2759" s="1">
        <v>1000000</v>
      </c>
      <c r="D2759">
        <v>180000</v>
      </c>
      <c r="E2759" t="s">
        <v>14</v>
      </c>
      <c r="F2759" t="s">
        <v>25</v>
      </c>
      <c r="G2759" t="s">
        <v>12</v>
      </c>
      <c r="H2759" t="s">
        <v>121</v>
      </c>
      <c r="I2759">
        <f t="shared" si="344"/>
        <v>820</v>
      </c>
      <c r="J2759">
        <f t="shared" si="345"/>
        <v>16</v>
      </c>
      <c r="K2759" t="str">
        <f t="shared" si="346"/>
        <v>medium</v>
      </c>
      <c r="L2759" s="1">
        <f t="shared" si="347"/>
        <v>505290.57195121952</v>
      </c>
      <c r="M2759" cm="1">
        <f t="array" ref="M2759">SUM(COUNTIF(E2759:E6335,{"Petrol","Diesel","CNG","LPG","Electric"}))</f>
        <v>820</v>
      </c>
      <c r="N2759">
        <f t="shared" si="348"/>
        <v>820</v>
      </c>
      <c r="O2759" cm="1">
        <f t="array" ref="O2759">SUM(COUNTIF(F2759:F6335,{"Individual","Dealer","Trustmark Dealer"}))</f>
        <v>820</v>
      </c>
      <c r="P2759">
        <f t="shared" si="349"/>
        <v>548</v>
      </c>
      <c r="Q2759">
        <f t="shared" si="350"/>
        <v>0.62560975609756098</v>
      </c>
      <c r="R2759" s="16">
        <f t="shared" si="351"/>
        <v>1324869.5224159402</v>
      </c>
    </row>
    <row r="2760" spans="1:18" x14ac:dyDescent="0.3">
      <c r="A2760" t="s">
        <v>354</v>
      </c>
      <c r="B2760">
        <v>2014</v>
      </c>
      <c r="C2760" s="1">
        <v>190000</v>
      </c>
      <c r="D2760">
        <v>90000</v>
      </c>
      <c r="E2760" t="s">
        <v>10</v>
      </c>
      <c r="F2760" t="s">
        <v>25</v>
      </c>
      <c r="G2760" t="s">
        <v>12</v>
      </c>
      <c r="H2760" t="s">
        <v>126</v>
      </c>
      <c r="I2760">
        <f t="shared" si="344"/>
        <v>819</v>
      </c>
      <c r="J2760">
        <f t="shared" si="345"/>
        <v>12</v>
      </c>
      <c r="K2760" t="str">
        <f t="shared" si="346"/>
        <v>budget</v>
      </c>
      <c r="L2760" s="1">
        <f t="shared" si="347"/>
        <v>504686.53113553114</v>
      </c>
      <c r="M2760" cm="1">
        <f t="array" ref="M2760">SUM(COUNTIF(E2760:E6336,{"Petrol","Diesel","CNG","LPG","Electric"}))</f>
        <v>819</v>
      </c>
      <c r="N2760">
        <f t="shared" si="348"/>
        <v>819</v>
      </c>
      <c r="O2760" cm="1">
        <f t="array" ref="O2760">SUM(COUNTIF(F2760:F6336,{"Individual","Dealer","Trustmark Dealer"}))</f>
        <v>819</v>
      </c>
      <c r="P2760">
        <f t="shared" si="349"/>
        <v>547</v>
      </c>
      <c r="Q2760">
        <f t="shared" si="350"/>
        <v>0.62515262515262515</v>
      </c>
      <c r="R2760" s="16">
        <f t="shared" si="351"/>
        <v>1324024.7996016084</v>
      </c>
    </row>
    <row r="2761" spans="1:18" x14ac:dyDescent="0.3">
      <c r="A2761" t="s">
        <v>1420</v>
      </c>
      <c r="B2761">
        <v>2014</v>
      </c>
      <c r="C2761" s="1">
        <v>250000</v>
      </c>
      <c r="D2761">
        <v>30000</v>
      </c>
      <c r="E2761" t="s">
        <v>14</v>
      </c>
      <c r="F2761" t="s">
        <v>25</v>
      </c>
      <c r="G2761" t="s">
        <v>12</v>
      </c>
      <c r="H2761" t="s">
        <v>121</v>
      </c>
      <c r="I2761">
        <f t="shared" si="344"/>
        <v>818</v>
      </c>
      <c r="J2761">
        <f t="shared" si="345"/>
        <v>12</v>
      </c>
      <c r="K2761" t="str">
        <f t="shared" si="346"/>
        <v>budget</v>
      </c>
      <c r="L2761" s="1">
        <f t="shared" si="347"/>
        <v>505071.23349633254</v>
      </c>
      <c r="M2761" cm="1">
        <f t="array" ref="M2761">SUM(COUNTIF(E2761:E6337,{"Petrol","Diesel","CNG","LPG","Electric"}))</f>
        <v>818</v>
      </c>
      <c r="N2761">
        <f t="shared" si="348"/>
        <v>818</v>
      </c>
      <c r="O2761" cm="1">
        <f t="array" ref="O2761">SUM(COUNTIF(F2761:F6337,{"Individual","Dealer","Trustmark Dealer"}))</f>
        <v>818</v>
      </c>
      <c r="P2761">
        <f t="shared" si="349"/>
        <v>546</v>
      </c>
      <c r="Q2761">
        <f t="shared" si="350"/>
        <v>0.62591687041564792</v>
      </c>
      <c r="R2761" s="16">
        <f t="shared" si="351"/>
        <v>1324506.1053746026</v>
      </c>
    </row>
    <row r="2762" spans="1:18" x14ac:dyDescent="0.3">
      <c r="A2762" t="s">
        <v>1421</v>
      </c>
      <c r="B2762">
        <v>2009</v>
      </c>
      <c r="C2762" s="1">
        <v>200000</v>
      </c>
      <c r="D2762">
        <v>60000</v>
      </c>
      <c r="E2762" t="s">
        <v>10</v>
      </c>
      <c r="F2762" t="s">
        <v>25</v>
      </c>
      <c r="G2762" t="s">
        <v>12</v>
      </c>
      <c r="H2762" t="s">
        <v>121</v>
      </c>
      <c r="I2762">
        <f t="shared" si="344"/>
        <v>817</v>
      </c>
      <c r="J2762">
        <f t="shared" si="345"/>
        <v>17</v>
      </c>
      <c r="K2762" t="str">
        <f t="shared" si="346"/>
        <v>budget</v>
      </c>
      <c r="L2762" s="1">
        <f t="shared" si="347"/>
        <v>505383.43818849447</v>
      </c>
      <c r="M2762" cm="1">
        <f t="array" ref="M2762">SUM(COUNTIF(E2762:E6338,{"Petrol","Diesel","CNG","LPG","Electric"}))</f>
        <v>817</v>
      </c>
      <c r="N2762">
        <f t="shared" si="348"/>
        <v>817</v>
      </c>
      <c r="O2762" cm="1">
        <f t="array" ref="O2762">SUM(COUNTIF(F2762:F6338,{"Individual","Dealer","Trustmark Dealer"}))</f>
        <v>817</v>
      </c>
      <c r="P2762">
        <f t="shared" si="349"/>
        <v>545</v>
      </c>
      <c r="Q2762">
        <f t="shared" si="350"/>
        <v>0.62545899632802937</v>
      </c>
      <c r="R2762" s="16">
        <f t="shared" si="351"/>
        <v>1325377.691171214</v>
      </c>
    </row>
    <row r="2763" spans="1:18" x14ac:dyDescent="0.3">
      <c r="A2763" t="s">
        <v>767</v>
      </c>
      <c r="B2763">
        <v>2005</v>
      </c>
      <c r="C2763" s="1">
        <v>300000</v>
      </c>
      <c r="D2763">
        <v>90000</v>
      </c>
      <c r="E2763" t="s">
        <v>14</v>
      </c>
      <c r="F2763" t="s">
        <v>25</v>
      </c>
      <c r="G2763" t="s">
        <v>12</v>
      </c>
      <c r="H2763" t="s">
        <v>126</v>
      </c>
      <c r="I2763">
        <f t="shared" si="344"/>
        <v>816</v>
      </c>
      <c r="J2763">
        <f t="shared" si="345"/>
        <v>21</v>
      </c>
      <c r="K2763" t="str">
        <f t="shared" si="346"/>
        <v>budget</v>
      </c>
      <c r="L2763" s="1">
        <f t="shared" si="347"/>
        <v>505757.68259803922</v>
      </c>
      <c r="M2763" cm="1">
        <f t="array" ref="M2763">SUM(COUNTIF(E2763:E6339,{"Petrol","Diesel","CNG","LPG","Electric"}))</f>
        <v>816</v>
      </c>
      <c r="N2763">
        <f t="shared" si="348"/>
        <v>816</v>
      </c>
      <c r="O2763" cm="1">
        <f t="array" ref="O2763">SUM(COUNTIF(F2763:F6339,{"Individual","Dealer","Trustmark Dealer"}))</f>
        <v>816</v>
      </c>
      <c r="P2763">
        <f t="shared" si="349"/>
        <v>544</v>
      </c>
      <c r="Q2763">
        <f t="shared" si="350"/>
        <v>0.625</v>
      </c>
      <c r="R2763" s="16">
        <f t="shared" si="351"/>
        <v>1325834.1005572826</v>
      </c>
    </row>
    <row r="2764" spans="1:18" x14ac:dyDescent="0.3">
      <c r="A2764" t="s">
        <v>749</v>
      </c>
      <c r="B2764">
        <v>2015</v>
      </c>
      <c r="C2764" s="1">
        <v>250000</v>
      </c>
      <c r="D2764">
        <v>120000</v>
      </c>
      <c r="E2764" t="s">
        <v>10</v>
      </c>
      <c r="F2764" t="s">
        <v>25</v>
      </c>
      <c r="G2764" t="s">
        <v>12</v>
      </c>
      <c r="H2764" t="s">
        <v>126</v>
      </c>
      <c r="I2764">
        <f t="shared" si="344"/>
        <v>815</v>
      </c>
      <c r="J2764">
        <f t="shared" si="345"/>
        <v>11</v>
      </c>
      <c r="K2764" t="str">
        <f t="shared" si="346"/>
        <v>budget</v>
      </c>
      <c r="L2764" s="1">
        <f t="shared" si="347"/>
        <v>506010.14601226995</v>
      </c>
      <c r="M2764" cm="1">
        <f t="array" ref="M2764">SUM(COUNTIF(E2764:E6340,{"Petrol","Diesel","CNG","LPG","Electric"}))</f>
        <v>815</v>
      </c>
      <c r="N2764">
        <f t="shared" si="348"/>
        <v>815</v>
      </c>
      <c r="O2764" cm="1">
        <f t="array" ref="O2764">SUM(COUNTIF(F2764:F6340,{"Individual","Dealer","Trustmark Dealer"}))</f>
        <v>815</v>
      </c>
      <c r="P2764">
        <f t="shared" si="349"/>
        <v>543</v>
      </c>
      <c r="Q2764">
        <f t="shared" si="350"/>
        <v>0.62576687116564422</v>
      </c>
      <c r="R2764" s="16">
        <f t="shared" si="351"/>
        <v>1326594.7511161775</v>
      </c>
    </row>
    <row r="2765" spans="1:18" x14ac:dyDescent="0.3">
      <c r="A2765" t="s">
        <v>120</v>
      </c>
      <c r="B2765">
        <v>2008</v>
      </c>
      <c r="C2765" s="1">
        <v>90000</v>
      </c>
      <c r="D2765">
        <v>70000</v>
      </c>
      <c r="E2765" t="s">
        <v>10</v>
      </c>
      <c r="F2765" t="s">
        <v>25</v>
      </c>
      <c r="G2765" t="s">
        <v>12</v>
      </c>
      <c r="H2765" t="s">
        <v>154</v>
      </c>
      <c r="I2765">
        <f t="shared" si="344"/>
        <v>814</v>
      </c>
      <c r="J2765">
        <f t="shared" si="345"/>
        <v>18</v>
      </c>
      <c r="K2765" t="str">
        <f t="shared" si="346"/>
        <v>budget</v>
      </c>
      <c r="L2765" s="1">
        <f t="shared" si="347"/>
        <v>506324.65479115478</v>
      </c>
      <c r="M2765" cm="1">
        <f t="array" ref="M2765">SUM(COUNTIF(E2765:E6341,{"Petrol","Diesel","CNG","LPG","Electric"}))</f>
        <v>814</v>
      </c>
      <c r="N2765">
        <f t="shared" si="348"/>
        <v>814</v>
      </c>
      <c r="O2765" cm="1">
        <f t="array" ref="O2765">SUM(COUNTIF(F2765:F6341,{"Individual","Dealer","Trustmark Dealer"}))</f>
        <v>814</v>
      </c>
      <c r="P2765">
        <f t="shared" si="349"/>
        <v>542</v>
      </c>
      <c r="Q2765">
        <f t="shared" si="350"/>
        <v>0.62653562653562656</v>
      </c>
      <c r="R2765" s="16">
        <f t="shared" si="351"/>
        <v>1326915.5605541028</v>
      </c>
    </row>
    <row r="2766" spans="1:18" x14ac:dyDescent="0.3">
      <c r="A2766" t="s">
        <v>469</v>
      </c>
      <c r="B2766">
        <v>2016</v>
      </c>
      <c r="C2766" s="1">
        <v>700000</v>
      </c>
      <c r="D2766">
        <v>160000</v>
      </c>
      <c r="E2766" t="s">
        <v>14</v>
      </c>
      <c r="F2766" t="s">
        <v>25</v>
      </c>
      <c r="G2766" t="s">
        <v>12</v>
      </c>
      <c r="H2766" t="s">
        <v>121</v>
      </c>
      <c r="I2766">
        <f t="shared" si="344"/>
        <v>813</v>
      </c>
      <c r="J2766">
        <f t="shared" si="345"/>
        <v>10</v>
      </c>
      <c r="K2766" t="str">
        <f t="shared" si="346"/>
        <v>medium</v>
      </c>
      <c r="L2766" s="1">
        <f t="shared" si="347"/>
        <v>506836.73923739238</v>
      </c>
      <c r="M2766" cm="1">
        <f t="array" ref="M2766">SUM(COUNTIF(E2766:E6342,{"Petrol","Diesel","CNG","LPG","Electric"}))</f>
        <v>813</v>
      </c>
      <c r="N2766">
        <f t="shared" si="348"/>
        <v>813</v>
      </c>
      <c r="O2766" cm="1">
        <f t="array" ref="O2766">SUM(COUNTIF(F2766:F6342,{"Individual","Dealer","Trustmark Dealer"}))</f>
        <v>813</v>
      </c>
      <c r="P2766">
        <f t="shared" si="349"/>
        <v>541</v>
      </c>
      <c r="Q2766">
        <f t="shared" si="350"/>
        <v>0.62730627306273068</v>
      </c>
      <c r="R2766" s="16">
        <f t="shared" si="351"/>
        <v>1327681.360626033</v>
      </c>
    </row>
    <row r="2767" spans="1:18" x14ac:dyDescent="0.3">
      <c r="A2767" t="s">
        <v>1422</v>
      </c>
      <c r="B2767">
        <v>2012</v>
      </c>
      <c r="C2767" s="1">
        <v>1750000</v>
      </c>
      <c r="D2767">
        <v>115992</v>
      </c>
      <c r="E2767" t="s">
        <v>14</v>
      </c>
      <c r="F2767" t="s">
        <v>11</v>
      </c>
      <c r="G2767" t="s">
        <v>19</v>
      </c>
      <c r="H2767" t="s">
        <v>154</v>
      </c>
      <c r="I2767">
        <f t="shared" si="344"/>
        <v>812</v>
      </c>
      <c r="J2767">
        <f t="shared" si="345"/>
        <v>14</v>
      </c>
      <c r="K2767" t="str">
        <f t="shared" si="346"/>
        <v>premimum</v>
      </c>
      <c r="L2767" s="1">
        <f t="shared" si="347"/>
        <v>506598.85344827588</v>
      </c>
      <c r="M2767" cm="1">
        <f t="array" ref="M2767">SUM(COUNTIF(E2767:E6343,{"Petrol","Diesel","CNG","LPG","Electric"}))</f>
        <v>812</v>
      </c>
      <c r="N2767">
        <f t="shared" si="348"/>
        <v>812</v>
      </c>
      <c r="O2767" cm="1">
        <f t="array" ref="O2767">SUM(COUNTIF(F2767:F6343,{"Individual","Dealer","Trustmark Dealer"}))</f>
        <v>812</v>
      </c>
      <c r="P2767">
        <f t="shared" si="349"/>
        <v>541</v>
      </c>
      <c r="Q2767">
        <f t="shared" si="350"/>
        <v>0.62684729064039413</v>
      </c>
      <c r="R2767" s="16">
        <f t="shared" si="351"/>
        <v>1327523.8575008675</v>
      </c>
    </row>
    <row r="2768" spans="1:18" x14ac:dyDescent="0.3">
      <c r="A2768" t="s">
        <v>849</v>
      </c>
      <c r="B2768">
        <v>2017</v>
      </c>
      <c r="C2768" s="1">
        <v>290000</v>
      </c>
      <c r="D2768">
        <v>110000</v>
      </c>
      <c r="E2768" t="s">
        <v>10</v>
      </c>
      <c r="F2768" t="s">
        <v>25</v>
      </c>
      <c r="G2768" t="s">
        <v>12</v>
      </c>
      <c r="H2768" t="s">
        <v>126</v>
      </c>
      <c r="I2768">
        <f t="shared" si="344"/>
        <v>811</v>
      </c>
      <c r="J2768">
        <f t="shared" si="345"/>
        <v>9</v>
      </c>
      <c r="K2768" t="str">
        <f t="shared" si="346"/>
        <v>budget</v>
      </c>
      <c r="L2768" s="1">
        <f t="shared" si="347"/>
        <v>505065.68310727499</v>
      </c>
      <c r="M2768" cm="1">
        <f t="array" ref="M2768">SUM(COUNTIF(E2768:E6344,{"Petrol","Diesel","CNG","LPG","Electric"}))</f>
        <v>811</v>
      </c>
      <c r="N2768">
        <f t="shared" si="348"/>
        <v>811</v>
      </c>
      <c r="O2768" cm="1">
        <f t="array" ref="O2768">SUM(COUNTIF(F2768:F6344,{"Individual","Dealer","Trustmark Dealer"}))</f>
        <v>811</v>
      </c>
      <c r="P2768">
        <f t="shared" si="349"/>
        <v>540</v>
      </c>
      <c r="Q2768">
        <f t="shared" si="350"/>
        <v>0.6276202219482121</v>
      </c>
      <c r="R2768" s="16">
        <f t="shared" si="351"/>
        <v>1324940.6846153084</v>
      </c>
    </row>
    <row r="2769" spans="1:18" x14ac:dyDescent="0.3">
      <c r="A2769" t="s">
        <v>957</v>
      </c>
      <c r="B2769">
        <v>2014</v>
      </c>
      <c r="C2769" s="1">
        <v>1050000</v>
      </c>
      <c r="D2769">
        <v>97000</v>
      </c>
      <c r="E2769" t="s">
        <v>14</v>
      </c>
      <c r="F2769" t="s">
        <v>25</v>
      </c>
      <c r="G2769" t="s">
        <v>12</v>
      </c>
      <c r="H2769" t="s">
        <v>126</v>
      </c>
      <c r="I2769">
        <f t="shared" si="344"/>
        <v>810</v>
      </c>
      <c r="J2769">
        <f t="shared" si="345"/>
        <v>12</v>
      </c>
      <c r="K2769" t="str">
        <f t="shared" si="346"/>
        <v>premimum</v>
      </c>
      <c r="L2769" s="1">
        <f t="shared" si="347"/>
        <v>505331.19629629632</v>
      </c>
      <c r="M2769" cm="1">
        <f t="array" ref="M2769">SUM(COUNTIF(E2769:E6345,{"Petrol","Diesel","CNG","LPG","Electric"}))</f>
        <v>810</v>
      </c>
      <c r="N2769">
        <f t="shared" si="348"/>
        <v>810</v>
      </c>
      <c r="O2769" cm="1">
        <f t="array" ref="O2769">SUM(COUNTIF(F2769:F6345,{"Individual","Dealer","Trustmark Dealer"}))</f>
        <v>810</v>
      </c>
      <c r="P2769">
        <f t="shared" si="349"/>
        <v>540</v>
      </c>
      <c r="Q2769">
        <f t="shared" si="350"/>
        <v>0.6283950617283951</v>
      </c>
      <c r="R2769" s="16">
        <f t="shared" si="351"/>
        <v>1325155.1835765273</v>
      </c>
    </row>
    <row r="2770" spans="1:18" x14ac:dyDescent="0.3">
      <c r="A2770" t="s">
        <v>1290</v>
      </c>
      <c r="B2770">
        <v>2008</v>
      </c>
      <c r="C2770" s="1">
        <v>70000</v>
      </c>
      <c r="D2770">
        <v>100000</v>
      </c>
      <c r="E2770" t="s">
        <v>14</v>
      </c>
      <c r="F2770" t="s">
        <v>25</v>
      </c>
      <c r="G2770" t="s">
        <v>12</v>
      </c>
      <c r="H2770" t="s">
        <v>154</v>
      </c>
      <c r="I2770">
        <f t="shared" si="344"/>
        <v>809</v>
      </c>
      <c r="J2770">
        <f t="shared" si="345"/>
        <v>18</v>
      </c>
      <c r="K2770" t="str">
        <f t="shared" si="346"/>
        <v>budget</v>
      </c>
      <c r="L2770" s="1">
        <f t="shared" si="347"/>
        <v>504657.934487021</v>
      </c>
      <c r="M2770" cm="1">
        <f t="array" ref="M2770">SUM(COUNTIF(E2770:E6346,{"Petrol","Diesel","CNG","LPG","Electric"}))</f>
        <v>809</v>
      </c>
      <c r="N2770">
        <f t="shared" si="348"/>
        <v>809</v>
      </c>
      <c r="O2770" cm="1">
        <f t="array" ref="O2770">SUM(COUNTIF(F2770:F6346,{"Individual","Dealer","Trustmark Dealer"}))</f>
        <v>809</v>
      </c>
      <c r="P2770">
        <f t="shared" si="349"/>
        <v>539</v>
      </c>
      <c r="Q2770">
        <f t="shared" si="350"/>
        <v>0.62917181705809644</v>
      </c>
      <c r="R2770" s="16">
        <f t="shared" si="351"/>
        <v>1324180.4219276095</v>
      </c>
    </row>
    <row r="2771" spans="1:18" x14ac:dyDescent="0.3">
      <c r="A2771" t="s">
        <v>168</v>
      </c>
      <c r="B2771">
        <v>2016</v>
      </c>
      <c r="C2771" s="1">
        <v>520000</v>
      </c>
      <c r="D2771">
        <v>41000</v>
      </c>
      <c r="E2771" t="s">
        <v>14</v>
      </c>
      <c r="F2771" t="s">
        <v>25</v>
      </c>
      <c r="G2771" t="s">
        <v>12</v>
      </c>
      <c r="H2771" t="s">
        <v>121</v>
      </c>
      <c r="I2771">
        <f t="shared" si="344"/>
        <v>808</v>
      </c>
      <c r="J2771">
        <f t="shared" si="345"/>
        <v>10</v>
      </c>
      <c r="K2771" t="str">
        <f t="shared" si="346"/>
        <v>medium</v>
      </c>
      <c r="L2771" s="1">
        <f t="shared" si="347"/>
        <v>505195.87747524754</v>
      </c>
      <c r="M2771" cm="1">
        <f t="array" ref="M2771">SUM(COUNTIF(E2771:E6347,{"Petrol","Diesel","CNG","LPG","Electric"}))</f>
        <v>808</v>
      </c>
      <c r="N2771">
        <f t="shared" si="348"/>
        <v>808</v>
      </c>
      <c r="O2771" cm="1">
        <f t="array" ref="O2771">SUM(COUNTIF(F2771:F6347,{"Individual","Dealer","Trustmark Dealer"}))</f>
        <v>808</v>
      </c>
      <c r="P2771">
        <f t="shared" si="349"/>
        <v>538</v>
      </c>
      <c r="Q2771">
        <f t="shared" si="350"/>
        <v>0.62995049504950495</v>
      </c>
      <c r="R2771" s="16">
        <f t="shared" si="351"/>
        <v>1325474.9189253321</v>
      </c>
    </row>
    <row r="2772" spans="1:18" x14ac:dyDescent="0.3">
      <c r="A2772" t="s">
        <v>591</v>
      </c>
      <c r="B2772">
        <v>2012</v>
      </c>
      <c r="C2772" s="1">
        <v>150000</v>
      </c>
      <c r="D2772">
        <v>90000</v>
      </c>
      <c r="E2772" t="s">
        <v>14</v>
      </c>
      <c r="F2772" t="s">
        <v>25</v>
      </c>
      <c r="G2772" t="s">
        <v>12</v>
      </c>
      <c r="H2772" t="s">
        <v>121</v>
      </c>
      <c r="I2772">
        <f t="shared" si="344"/>
        <v>807</v>
      </c>
      <c r="J2772">
        <f t="shared" si="345"/>
        <v>14</v>
      </c>
      <c r="K2772" t="str">
        <f t="shared" si="346"/>
        <v>budget</v>
      </c>
      <c r="L2772" s="1">
        <f t="shared" si="347"/>
        <v>505177.53283767041</v>
      </c>
      <c r="M2772" cm="1">
        <f t="array" ref="M2772">SUM(COUNTIF(E2772:E6348,{"Petrol","Diesel","CNG","LPG","Electric"}))</f>
        <v>807</v>
      </c>
      <c r="N2772">
        <f t="shared" si="348"/>
        <v>807</v>
      </c>
      <c r="O2772" cm="1">
        <f t="array" ref="O2772">SUM(COUNTIF(F2772:F6348,{"Individual","Dealer","Trustmark Dealer"}))</f>
        <v>807</v>
      </c>
      <c r="P2772">
        <f t="shared" si="349"/>
        <v>538</v>
      </c>
      <c r="Q2772">
        <f t="shared" si="350"/>
        <v>0.62949194547707554</v>
      </c>
      <c r="R2772" s="16">
        <f t="shared" si="351"/>
        <v>1325728.9252114166</v>
      </c>
    </row>
    <row r="2773" spans="1:18" x14ac:dyDescent="0.3">
      <c r="A2773" t="s">
        <v>668</v>
      </c>
      <c r="B2773">
        <v>2008</v>
      </c>
      <c r="C2773" s="1">
        <v>120000</v>
      </c>
      <c r="D2773">
        <v>90000</v>
      </c>
      <c r="E2773" t="s">
        <v>10</v>
      </c>
      <c r="F2773" t="s">
        <v>25</v>
      </c>
      <c r="G2773" t="s">
        <v>12</v>
      </c>
      <c r="H2773" t="s">
        <v>121</v>
      </c>
      <c r="I2773">
        <f t="shared" si="344"/>
        <v>806</v>
      </c>
      <c r="J2773">
        <f t="shared" si="345"/>
        <v>18</v>
      </c>
      <c r="K2773" t="str">
        <f t="shared" si="346"/>
        <v>budget</v>
      </c>
      <c r="L2773" s="1">
        <f t="shared" si="347"/>
        <v>505618.19975186104</v>
      </c>
      <c r="M2773" cm="1">
        <f t="array" ref="M2773">SUM(COUNTIF(E2773:E6349,{"Petrol","Diesel","CNG","LPG","Electric"}))</f>
        <v>806</v>
      </c>
      <c r="N2773">
        <f t="shared" si="348"/>
        <v>806</v>
      </c>
      <c r="O2773" cm="1">
        <f t="array" ref="O2773">SUM(COUNTIF(F2773:F6349,{"Individual","Dealer","Trustmark Dealer"}))</f>
        <v>806</v>
      </c>
      <c r="P2773">
        <f t="shared" si="349"/>
        <v>537</v>
      </c>
      <c r="Q2773">
        <f t="shared" si="350"/>
        <v>0.62903225806451613</v>
      </c>
      <c r="R2773" s="16">
        <f t="shared" si="351"/>
        <v>1326846.5865384615</v>
      </c>
    </row>
    <row r="2774" spans="1:18" x14ac:dyDescent="0.3">
      <c r="A2774" t="s">
        <v>1423</v>
      </c>
      <c r="B2774">
        <v>2016</v>
      </c>
      <c r="C2774" s="1">
        <v>600000</v>
      </c>
      <c r="D2774">
        <v>25000</v>
      </c>
      <c r="E2774" t="s">
        <v>10</v>
      </c>
      <c r="F2774" t="s">
        <v>25</v>
      </c>
      <c r="G2774" t="s">
        <v>12</v>
      </c>
      <c r="H2774" t="s">
        <v>121</v>
      </c>
      <c r="I2774">
        <f t="shared" si="344"/>
        <v>805</v>
      </c>
      <c r="J2774">
        <f t="shared" si="345"/>
        <v>10</v>
      </c>
      <c r="K2774" t="str">
        <f t="shared" si="346"/>
        <v>medium</v>
      </c>
      <c r="L2774" s="1">
        <f t="shared" si="347"/>
        <v>506097.22857142857</v>
      </c>
      <c r="M2774" cm="1">
        <f t="array" ref="M2774">SUM(COUNTIF(E2774:E6350,{"Petrol","Diesel","CNG","LPG","Electric"}))</f>
        <v>805</v>
      </c>
      <c r="N2774">
        <f t="shared" si="348"/>
        <v>805</v>
      </c>
      <c r="O2774" cm="1">
        <f t="array" ref="O2774">SUM(COUNTIF(F2774:F6350,{"Individual","Dealer","Trustmark Dealer"}))</f>
        <v>805</v>
      </c>
      <c r="P2774">
        <f t="shared" si="349"/>
        <v>536</v>
      </c>
      <c r="Q2774">
        <f t="shared" si="350"/>
        <v>0.62857142857142856</v>
      </c>
      <c r="R2774" s="16">
        <f t="shared" si="351"/>
        <v>1327535.8180844225</v>
      </c>
    </row>
    <row r="2775" spans="1:18" x14ac:dyDescent="0.3">
      <c r="A2775" t="s">
        <v>1424</v>
      </c>
      <c r="B2775">
        <v>2010</v>
      </c>
      <c r="C2775" s="1">
        <v>150000</v>
      </c>
      <c r="D2775">
        <v>70000</v>
      </c>
      <c r="E2775" t="s">
        <v>14</v>
      </c>
      <c r="F2775" t="s">
        <v>25</v>
      </c>
      <c r="G2775" t="s">
        <v>12</v>
      </c>
      <c r="H2775" t="s">
        <v>126</v>
      </c>
      <c r="I2775">
        <f t="shared" si="344"/>
        <v>804</v>
      </c>
      <c r="J2775">
        <f t="shared" si="345"/>
        <v>16</v>
      </c>
      <c r="K2775" t="str">
        <f t="shared" si="346"/>
        <v>budget</v>
      </c>
      <c r="L2775" s="1">
        <f t="shared" si="347"/>
        <v>505980.43407960201</v>
      </c>
      <c r="M2775" cm="1">
        <f t="array" ref="M2775">SUM(COUNTIF(E2775:E6351,{"Petrol","Diesel","CNG","LPG","Electric"}))</f>
        <v>804</v>
      </c>
      <c r="N2775">
        <f t="shared" si="348"/>
        <v>804</v>
      </c>
      <c r="O2775" cm="1">
        <f t="array" ref="O2775">SUM(COUNTIF(F2775:F6351,{"Individual","Dealer","Trustmark Dealer"}))</f>
        <v>804</v>
      </c>
      <c r="P2775">
        <f t="shared" si="349"/>
        <v>536</v>
      </c>
      <c r="Q2775">
        <f t="shared" si="350"/>
        <v>0.62810945273631846</v>
      </c>
      <c r="R2775" s="16">
        <f t="shared" si="351"/>
        <v>1326888.1179630426</v>
      </c>
    </row>
    <row r="2776" spans="1:18" x14ac:dyDescent="0.3">
      <c r="A2776" t="s">
        <v>1425</v>
      </c>
      <c r="B2776">
        <v>2011</v>
      </c>
      <c r="C2776" s="1">
        <v>400000</v>
      </c>
      <c r="D2776">
        <v>60000</v>
      </c>
      <c r="E2776" t="s">
        <v>10</v>
      </c>
      <c r="F2776" t="s">
        <v>25</v>
      </c>
      <c r="G2776" t="s">
        <v>12</v>
      </c>
      <c r="H2776" t="s">
        <v>121</v>
      </c>
      <c r="I2776">
        <f t="shared" si="344"/>
        <v>803</v>
      </c>
      <c r="J2776">
        <f t="shared" si="345"/>
        <v>15</v>
      </c>
      <c r="K2776" t="str">
        <f t="shared" si="346"/>
        <v>budget</v>
      </c>
      <c r="L2776" s="1">
        <f t="shared" si="347"/>
        <v>506423.74719800748</v>
      </c>
      <c r="M2776" cm="1">
        <f t="array" ref="M2776">SUM(COUNTIF(E2776:E6352,{"Petrol","Diesel","CNG","LPG","Electric"}))</f>
        <v>803</v>
      </c>
      <c r="N2776">
        <f t="shared" si="348"/>
        <v>803</v>
      </c>
      <c r="O2776" cm="1">
        <f t="array" ref="O2776">SUM(COUNTIF(F2776:F6352,{"Individual","Dealer","Trustmark Dealer"}))</f>
        <v>803</v>
      </c>
      <c r="P2776">
        <f t="shared" si="349"/>
        <v>535</v>
      </c>
      <c r="Q2776">
        <f t="shared" si="350"/>
        <v>0.62889165628891652</v>
      </c>
      <c r="R2776" s="16">
        <f t="shared" si="351"/>
        <v>1328011.0020065689</v>
      </c>
    </row>
    <row r="2777" spans="1:18" x14ac:dyDescent="0.3">
      <c r="A2777" t="s">
        <v>354</v>
      </c>
      <c r="B2777">
        <v>2015</v>
      </c>
      <c r="C2777" s="1">
        <v>310000</v>
      </c>
      <c r="D2777">
        <v>30000</v>
      </c>
      <c r="E2777" t="s">
        <v>10</v>
      </c>
      <c r="F2777" t="s">
        <v>25</v>
      </c>
      <c r="G2777" t="s">
        <v>12</v>
      </c>
      <c r="H2777" t="s">
        <v>126</v>
      </c>
      <c r="I2777">
        <f t="shared" si="344"/>
        <v>802</v>
      </c>
      <c r="J2777">
        <f t="shared" si="345"/>
        <v>11</v>
      </c>
      <c r="K2777" t="str">
        <f t="shared" si="346"/>
        <v>budget</v>
      </c>
      <c r="L2777" s="1">
        <f t="shared" si="347"/>
        <v>506556.4451371571</v>
      </c>
      <c r="M2777" cm="1">
        <f t="array" ref="M2777">SUM(COUNTIF(E2777:E6353,{"Petrol","Diesel","CNG","LPG","Electric"}))</f>
        <v>802</v>
      </c>
      <c r="N2777">
        <f t="shared" si="348"/>
        <v>802</v>
      </c>
      <c r="O2777" cm="1">
        <f t="array" ref="O2777">SUM(COUNTIF(F2777:F6353,{"Individual","Dealer","Trustmark Dealer"}))</f>
        <v>802</v>
      </c>
      <c r="P2777">
        <f t="shared" si="349"/>
        <v>534</v>
      </c>
      <c r="Q2777">
        <f t="shared" si="350"/>
        <v>0.62842892768079806</v>
      </c>
      <c r="R2777" s="16">
        <f t="shared" si="351"/>
        <v>1327919.8974027163</v>
      </c>
    </row>
    <row r="2778" spans="1:18" x14ac:dyDescent="0.3">
      <c r="A2778" t="s">
        <v>330</v>
      </c>
      <c r="B2778">
        <v>2015</v>
      </c>
      <c r="C2778" s="1">
        <v>550000</v>
      </c>
      <c r="D2778">
        <v>30000</v>
      </c>
      <c r="E2778" t="s">
        <v>10</v>
      </c>
      <c r="F2778" t="s">
        <v>25</v>
      </c>
      <c r="G2778" t="s">
        <v>12</v>
      </c>
      <c r="H2778" t="s">
        <v>121</v>
      </c>
      <c r="I2778">
        <f t="shared" si="344"/>
        <v>801</v>
      </c>
      <c r="J2778">
        <f t="shared" si="345"/>
        <v>11</v>
      </c>
      <c r="K2778" t="str">
        <f t="shared" si="346"/>
        <v>medium</v>
      </c>
      <c r="L2778" s="1">
        <f t="shared" si="347"/>
        <v>506801.83395755308</v>
      </c>
      <c r="M2778" cm="1">
        <f t="array" ref="M2778">SUM(COUNTIF(E2778:E6354,{"Petrol","Diesel","CNG","LPG","Electric"}))</f>
        <v>801</v>
      </c>
      <c r="N2778">
        <f t="shared" si="348"/>
        <v>801</v>
      </c>
      <c r="O2778" cm="1">
        <f t="array" ref="O2778">SUM(COUNTIF(F2778:F6354,{"Individual","Dealer","Trustmark Dealer"}))</f>
        <v>801</v>
      </c>
      <c r="P2778">
        <f t="shared" si="349"/>
        <v>533</v>
      </c>
      <c r="Q2778">
        <f t="shared" si="350"/>
        <v>0.6292134831460674</v>
      </c>
      <c r="R2778" s="16">
        <f t="shared" si="351"/>
        <v>1328081.0899640105</v>
      </c>
    </row>
    <row r="2779" spans="1:18" x14ac:dyDescent="0.3">
      <c r="A2779" t="s">
        <v>860</v>
      </c>
      <c r="B2779">
        <v>2016</v>
      </c>
      <c r="C2779" s="1">
        <v>550000</v>
      </c>
      <c r="D2779">
        <v>60000</v>
      </c>
      <c r="E2779" t="s">
        <v>14</v>
      </c>
      <c r="F2779" t="s">
        <v>25</v>
      </c>
      <c r="G2779" t="s">
        <v>12</v>
      </c>
      <c r="H2779" t="s">
        <v>121</v>
      </c>
      <c r="I2779">
        <f t="shared" si="344"/>
        <v>800</v>
      </c>
      <c r="J2779">
        <f t="shared" si="345"/>
        <v>10</v>
      </c>
      <c r="K2779" t="str">
        <f t="shared" si="346"/>
        <v>medium</v>
      </c>
      <c r="L2779" s="1">
        <f t="shared" si="347"/>
        <v>506747.83624999999</v>
      </c>
      <c r="M2779" cm="1">
        <f t="array" ref="M2779">SUM(COUNTIF(E2779:E6355,{"Petrol","Diesel","CNG","LPG","Electric"}))</f>
        <v>800</v>
      </c>
      <c r="N2779">
        <f t="shared" si="348"/>
        <v>800</v>
      </c>
      <c r="O2779" cm="1">
        <f t="array" ref="O2779">SUM(COUNTIF(F2779:F6355,{"Individual","Dealer","Trustmark Dealer"}))</f>
        <v>800</v>
      </c>
      <c r="P2779">
        <f t="shared" si="349"/>
        <v>532</v>
      </c>
      <c r="Q2779">
        <f t="shared" si="350"/>
        <v>0.62875000000000003</v>
      </c>
      <c r="R2779" s="16">
        <f t="shared" si="351"/>
        <v>1327567.1343143824</v>
      </c>
    </row>
    <row r="2780" spans="1:18" x14ac:dyDescent="0.3">
      <c r="A2780" t="s">
        <v>333</v>
      </c>
      <c r="B2780">
        <v>2013</v>
      </c>
      <c r="C2780" s="1">
        <v>320000</v>
      </c>
      <c r="D2780">
        <v>73000</v>
      </c>
      <c r="E2780" t="s">
        <v>14</v>
      </c>
      <c r="F2780" t="s">
        <v>25</v>
      </c>
      <c r="G2780" t="s">
        <v>12</v>
      </c>
      <c r="H2780" t="s">
        <v>121</v>
      </c>
      <c r="I2780">
        <f t="shared" si="344"/>
        <v>799</v>
      </c>
      <c r="J2780">
        <f t="shared" si="345"/>
        <v>13</v>
      </c>
      <c r="K2780" t="str">
        <f t="shared" si="346"/>
        <v>budget</v>
      </c>
      <c r="L2780" s="1">
        <f t="shared" si="347"/>
        <v>506693.70337922405</v>
      </c>
      <c r="M2780" cm="1">
        <f t="array" ref="M2780">SUM(COUNTIF(E2780:E6356,{"Petrol","Diesel","CNG","LPG","Electric"}))</f>
        <v>799</v>
      </c>
      <c r="N2780">
        <f t="shared" si="348"/>
        <v>799</v>
      </c>
      <c r="O2780" cm="1">
        <f t="array" ref="O2780">SUM(COUNTIF(F2780:F6356,{"Individual","Dealer","Trustmark Dealer"}))</f>
        <v>799</v>
      </c>
      <c r="P2780">
        <f t="shared" si="349"/>
        <v>532</v>
      </c>
      <c r="Q2780">
        <f t="shared" si="350"/>
        <v>0.62828535669586982</v>
      </c>
      <c r="R2780" s="16">
        <f t="shared" si="351"/>
        <v>1327758.509618066</v>
      </c>
    </row>
    <row r="2781" spans="1:18" x14ac:dyDescent="0.3">
      <c r="A2781" t="s">
        <v>462</v>
      </c>
      <c r="B2781">
        <v>1992</v>
      </c>
      <c r="C2781" s="1">
        <v>50000</v>
      </c>
      <c r="D2781">
        <v>100000</v>
      </c>
      <c r="E2781" t="s">
        <v>10</v>
      </c>
      <c r="F2781" t="s">
        <v>25</v>
      </c>
      <c r="G2781" t="s">
        <v>12</v>
      </c>
      <c r="H2781" t="s">
        <v>151</v>
      </c>
      <c r="I2781">
        <f t="shared" si="344"/>
        <v>798</v>
      </c>
      <c r="J2781">
        <f t="shared" si="345"/>
        <v>34</v>
      </c>
      <c r="K2781" t="str">
        <f t="shared" si="346"/>
        <v>budget</v>
      </c>
      <c r="L2781" s="1">
        <f t="shared" si="347"/>
        <v>506927.6553884712</v>
      </c>
      <c r="M2781" cm="1">
        <f t="array" ref="M2781">SUM(COUNTIF(E2781:E6357,{"Petrol","Diesel","CNG","LPG","Electric"}))</f>
        <v>798</v>
      </c>
      <c r="N2781">
        <f t="shared" si="348"/>
        <v>798</v>
      </c>
      <c r="O2781" cm="1">
        <f t="array" ref="O2781">SUM(COUNTIF(F2781:F6357,{"Individual","Dealer","Trustmark Dealer"}))</f>
        <v>798</v>
      </c>
      <c r="P2781">
        <f t="shared" si="349"/>
        <v>531</v>
      </c>
      <c r="Q2781">
        <f t="shared" si="350"/>
        <v>0.6278195488721805</v>
      </c>
      <c r="R2781" s="16">
        <f t="shared" si="351"/>
        <v>1328490.6895006401</v>
      </c>
    </row>
    <row r="2782" spans="1:18" x14ac:dyDescent="0.3">
      <c r="A2782" t="s">
        <v>711</v>
      </c>
      <c r="B2782">
        <v>2017</v>
      </c>
      <c r="C2782" s="1">
        <v>700000</v>
      </c>
      <c r="D2782">
        <v>50000</v>
      </c>
      <c r="E2782" t="s">
        <v>14</v>
      </c>
      <c r="F2782" t="s">
        <v>25</v>
      </c>
      <c r="G2782" t="s">
        <v>12</v>
      </c>
      <c r="H2782" t="s">
        <v>126</v>
      </c>
      <c r="I2782">
        <f t="shared" si="344"/>
        <v>797</v>
      </c>
      <c r="J2782">
        <f t="shared" si="345"/>
        <v>9</v>
      </c>
      <c r="K2782" t="str">
        <f t="shared" si="346"/>
        <v>medium</v>
      </c>
      <c r="L2782" s="1">
        <f t="shared" si="347"/>
        <v>507500.96486825595</v>
      </c>
      <c r="M2782" cm="1">
        <f t="array" ref="M2782">SUM(COUNTIF(E2782:E6358,{"Petrol","Diesel","CNG","LPG","Electric"}))</f>
        <v>797</v>
      </c>
      <c r="N2782">
        <f t="shared" si="348"/>
        <v>797</v>
      </c>
      <c r="O2782" cm="1">
        <f t="array" ref="O2782">SUM(COUNTIF(F2782:F6358,{"Individual","Dealer","Trustmark Dealer"}))</f>
        <v>797</v>
      </c>
      <c r="P2782">
        <f t="shared" si="349"/>
        <v>530</v>
      </c>
      <c r="Q2782">
        <f t="shared" si="350"/>
        <v>0.6286072772898369</v>
      </c>
      <c r="R2782" s="16">
        <f t="shared" si="351"/>
        <v>1329386.2595253079</v>
      </c>
    </row>
    <row r="2783" spans="1:18" x14ac:dyDescent="0.3">
      <c r="A2783" t="s">
        <v>223</v>
      </c>
      <c r="B2783">
        <v>2012</v>
      </c>
      <c r="C2783" s="1">
        <v>700000</v>
      </c>
      <c r="D2783">
        <v>110000</v>
      </c>
      <c r="E2783" t="s">
        <v>14</v>
      </c>
      <c r="F2783" t="s">
        <v>25</v>
      </c>
      <c r="G2783" t="s">
        <v>12</v>
      </c>
      <c r="H2783" t="s">
        <v>126</v>
      </c>
      <c r="I2783">
        <f t="shared" si="344"/>
        <v>796</v>
      </c>
      <c r="J2783">
        <f t="shared" si="345"/>
        <v>14</v>
      </c>
      <c r="K2783" t="str">
        <f t="shared" si="346"/>
        <v>medium</v>
      </c>
      <c r="L2783" s="1">
        <f t="shared" si="347"/>
        <v>507259.13190954772</v>
      </c>
      <c r="M2783" cm="1">
        <f t="array" ref="M2783">SUM(COUNTIF(E2783:E6359,{"Petrol","Diesel","CNG","LPG","Electric"}))</f>
        <v>796</v>
      </c>
      <c r="N2783">
        <f t="shared" si="348"/>
        <v>796</v>
      </c>
      <c r="O2783" cm="1">
        <f t="array" ref="O2783">SUM(COUNTIF(F2783:F6359,{"Individual","Dealer","Trustmark Dealer"}))</f>
        <v>796</v>
      </c>
      <c r="P2783">
        <f t="shared" si="349"/>
        <v>530</v>
      </c>
      <c r="Q2783">
        <f t="shared" si="350"/>
        <v>0.62939698492462315</v>
      </c>
      <c r="R2783" s="16">
        <f t="shared" si="351"/>
        <v>1329227.7673132119</v>
      </c>
    </row>
    <row r="2784" spans="1:18" x14ac:dyDescent="0.3">
      <c r="A2784" t="s">
        <v>338</v>
      </c>
      <c r="B2784">
        <v>2017</v>
      </c>
      <c r="C2784" s="1">
        <v>655000</v>
      </c>
      <c r="D2784">
        <v>84000</v>
      </c>
      <c r="E2784" t="s">
        <v>14</v>
      </c>
      <c r="F2784" t="s">
        <v>11</v>
      </c>
      <c r="G2784" t="s">
        <v>12</v>
      </c>
      <c r="H2784" t="s">
        <v>121</v>
      </c>
      <c r="I2784">
        <f t="shared" si="344"/>
        <v>795</v>
      </c>
      <c r="J2784">
        <f t="shared" si="345"/>
        <v>9</v>
      </c>
      <c r="K2784" t="str">
        <f t="shared" si="346"/>
        <v>medium</v>
      </c>
      <c r="L2784" s="1">
        <f t="shared" si="347"/>
        <v>507016.69056603772</v>
      </c>
      <c r="M2784" cm="1">
        <f t="array" ref="M2784">SUM(COUNTIF(E2784:E6360,{"Petrol","Diesel","CNG","LPG","Electric"}))</f>
        <v>795</v>
      </c>
      <c r="N2784">
        <f t="shared" si="348"/>
        <v>795</v>
      </c>
      <c r="O2784" cm="1">
        <f t="array" ref="O2784">SUM(COUNTIF(F2784:F6360,{"Individual","Dealer","Trustmark Dealer"}))</f>
        <v>795</v>
      </c>
      <c r="P2784">
        <f t="shared" si="349"/>
        <v>529</v>
      </c>
      <c r="Q2784">
        <f t="shared" si="350"/>
        <v>0.63018867924528299</v>
      </c>
      <c r="R2784" s="16">
        <f t="shared" si="351"/>
        <v>1329068.5274963416</v>
      </c>
    </row>
    <row r="2785" spans="1:18" x14ac:dyDescent="0.3">
      <c r="A2785" t="s">
        <v>1426</v>
      </c>
      <c r="B2785">
        <v>2011</v>
      </c>
      <c r="C2785" s="1">
        <v>200000</v>
      </c>
      <c r="D2785">
        <v>110000</v>
      </c>
      <c r="E2785" t="s">
        <v>257</v>
      </c>
      <c r="F2785" t="s">
        <v>25</v>
      </c>
      <c r="G2785" t="s">
        <v>12</v>
      </c>
      <c r="H2785" t="s">
        <v>121</v>
      </c>
      <c r="I2785">
        <f t="shared" si="344"/>
        <v>794</v>
      </c>
      <c r="J2785">
        <f t="shared" si="345"/>
        <v>15</v>
      </c>
      <c r="K2785" t="str">
        <f t="shared" si="346"/>
        <v>budget</v>
      </c>
      <c r="L2785" s="1">
        <f t="shared" si="347"/>
        <v>506830.31360201509</v>
      </c>
      <c r="M2785" cm="1">
        <f t="array" ref="M2785">SUM(COUNTIF(E2785:E6361,{"Petrol","Diesel","CNG","LPG","Electric"}))</f>
        <v>794</v>
      </c>
      <c r="N2785">
        <f t="shared" si="348"/>
        <v>794</v>
      </c>
      <c r="O2785" cm="1">
        <f t="array" ref="O2785">SUM(COUNTIF(F2785:F6361,{"Individual","Dealer","Trustmark Dealer"}))</f>
        <v>794</v>
      </c>
      <c r="P2785">
        <f t="shared" si="349"/>
        <v>529</v>
      </c>
      <c r="Q2785">
        <f t="shared" si="350"/>
        <v>0.62972292191435764</v>
      </c>
      <c r="R2785" s="16">
        <f t="shared" si="351"/>
        <v>1329014.9177512594</v>
      </c>
    </row>
    <row r="2786" spans="1:18" x14ac:dyDescent="0.3">
      <c r="A2786" t="s">
        <v>196</v>
      </c>
      <c r="B2786">
        <v>2012</v>
      </c>
      <c r="C2786" s="1">
        <v>375000</v>
      </c>
      <c r="D2786">
        <v>150000</v>
      </c>
      <c r="E2786" t="s">
        <v>14</v>
      </c>
      <c r="F2786" t="s">
        <v>25</v>
      </c>
      <c r="G2786" t="s">
        <v>12</v>
      </c>
      <c r="H2786" t="s">
        <v>121</v>
      </c>
      <c r="I2786">
        <f t="shared" si="344"/>
        <v>793</v>
      </c>
      <c r="J2786">
        <f t="shared" si="345"/>
        <v>14</v>
      </c>
      <c r="K2786" t="str">
        <f t="shared" si="346"/>
        <v>budget</v>
      </c>
      <c r="L2786" s="1">
        <f t="shared" si="347"/>
        <v>507217.237074401</v>
      </c>
      <c r="M2786" cm="1">
        <f t="array" ref="M2786">SUM(COUNTIF(E2786:E6362,{"Petrol","Diesel","CNG","LPG","Electric"}))</f>
        <v>793</v>
      </c>
      <c r="N2786">
        <f t="shared" si="348"/>
        <v>793</v>
      </c>
      <c r="O2786" cm="1">
        <f t="array" ref="O2786">SUM(COUNTIF(F2786:F6362,{"Individual","Dealer","Trustmark Dealer"}))</f>
        <v>793</v>
      </c>
      <c r="P2786">
        <f t="shared" si="349"/>
        <v>528</v>
      </c>
      <c r="Q2786">
        <f t="shared" si="350"/>
        <v>0.6292559899117276</v>
      </c>
      <c r="R2786" s="16">
        <f t="shared" si="351"/>
        <v>1329014.9177512594</v>
      </c>
    </row>
    <row r="2787" spans="1:18" x14ac:dyDescent="0.3">
      <c r="A2787" t="s">
        <v>123</v>
      </c>
      <c r="B2787">
        <v>2012</v>
      </c>
      <c r="C2787" s="1">
        <v>470000</v>
      </c>
      <c r="D2787">
        <v>109052</v>
      </c>
      <c r="E2787" t="s">
        <v>14</v>
      </c>
      <c r="F2787" t="s">
        <v>11</v>
      </c>
      <c r="G2787" t="s">
        <v>12</v>
      </c>
      <c r="H2787" t="s">
        <v>121</v>
      </c>
      <c r="I2787">
        <f t="shared" si="344"/>
        <v>792</v>
      </c>
      <c r="J2787">
        <f t="shared" si="345"/>
        <v>14</v>
      </c>
      <c r="K2787" t="str">
        <f t="shared" si="346"/>
        <v>budget</v>
      </c>
      <c r="L2787" s="1">
        <f t="shared" si="347"/>
        <v>507384.17803030304</v>
      </c>
      <c r="M2787" cm="1">
        <f t="array" ref="M2787">SUM(COUNTIF(E2787:E6363,{"Petrol","Diesel","CNG","LPG","Electric"}))</f>
        <v>792</v>
      </c>
      <c r="N2787">
        <f t="shared" si="348"/>
        <v>792</v>
      </c>
      <c r="O2787" cm="1">
        <f t="array" ref="O2787">SUM(COUNTIF(F2787:F6363,{"Individual","Dealer","Trustmark Dealer"}))</f>
        <v>792</v>
      </c>
      <c r="P2787">
        <f t="shared" si="349"/>
        <v>527</v>
      </c>
      <c r="Q2787">
        <f t="shared" si="350"/>
        <v>0.62878787878787878</v>
      </c>
      <c r="R2787" s="16">
        <f t="shared" si="351"/>
        <v>1329624.5610405605</v>
      </c>
    </row>
    <row r="2788" spans="1:18" x14ac:dyDescent="0.3">
      <c r="A2788" t="s">
        <v>1427</v>
      </c>
      <c r="B2788">
        <v>2015</v>
      </c>
      <c r="C2788" s="1">
        <v>550000</v>
      </c>
      <c r="D2788">
        <v>90658</v>
      </c>
      <c r="E2788" t="s">
        <v>14</v>
      </c>
      <c r="F2788" t="s">
        <v>11</v>
      </c>
      <c r="G2788" t="s">
        <v>12</v>
      </c>
      <c r="H2788" t="s">
        <v>121</v>
      </c>
      <c r="I2788">
        <f t="shared" si="344"/>
        <v>791</v>
      </c>
      <c r="J2788">
        <f t="shared" si="345"/>
        <v>11</v>
      </c>
      <c r="K2788" t="str">
        <f t="shared" si="346"/>
        <v>medium</v>
      </c>
      <c r="L2788" s="1">
        <f t="shared" si="347"/>
        <v>507431.43994943111</v>
      </c>
      <c r="M2788" cm="1">
        <f t="array" ref="M2788">SUM(COUNTIF(E2788:E6364,{"Petrol","Diesel","CNG","LPG","Electric"}))</f>
        <v>791</v>
      </c>
      <c r="N2788">
        <f t="shared" si="348"/>
        <v>791</v>
      </c>
      <c r="O2788" cm="1">
        <f t="array" ref="O2788">SUM(COUNTIF(F2788:F6364,{"Individual","Dealer","Trustmark Dealer"}))</f>
        <v>791</v>
      </c>
      <c r="P2788">
        <f t="shared" si="349"/>
        <v>526</v>
      </c>
      <c r="Q2788">
        <f t="shared" si="350"/>
        <v>0.62831858407079644</v>
      </c>
      <c r="R2788" s="16">
        <f t="shared" si="351"/>
        <v>1330011.4472908562</v>
      </c>
    </row>
    <row r="2789" spans="1:18" x14ac:dyDescent="0.3">
      <c r="A2789" t="s">
        <v>125</v>
      </c>
      <c r="B2789">
        <v>2014</v>
      </c>
      <c r="C2789" s="1">
        <v>500000</v>
      </c>
      <c r="D2789">
        <v>110000</v>
      </c>
      <c r="E2789" t="s">
        <v>14</v>
      </c>
      <c r="F2789" t="s">
        <v>25</v>
      </c>
      <c r="G2789" t="s">
        <v>12</v>
      </c>
      <c r="H2789" t="s">
        <v>126</v>
      </c>
      <c r="I2789">
        <f t="shared" si="344"/>
        <v>790</v>
      </c>
      <c r="J2789">
        <f t="shared" si="345"/>
        <v>12</v>
      </c>
      <c r="K2789" t="str">
        <f t="shared" si="346"/>
        <v>budget</v>
      </c>
      <c r="L2789" s="1">
        <f t="shared" si="347"/>
        <v>507377.55569620256</v>
      </c>
      <c r="M2789" cm="1">
        <f t="array" ref="M2789">SUM(COUNTIF(E2789:E6365,{"Petrol","Diesel","CNG","LPG","Electric"}))</f>
        <v>790</v>
      </c>
      <c r="N2789">
        <f t="shared" si="348"/>
        <v>790</v>
      </c>
      <c r="O2789" cm="1">
        <f t="array" ref="O2789">SUM(COUNTIF(F2789:F6365,{"Individual","Dealer","Trustmark Dealer"}))</f>
        <v>790</v>
      </c>
      <c r="P2789">
        <f t="shared" si="349"/>
        <v>525</v>
      </c>
      <c r="Q2789">
        <f t="shared" si="350"/>
        <v>0.6278481012658228</v>
      </c>
      <c r="R2789" s="16">
        <f t="shared" si="351"/>
        <v>1330209.6996661529</v>
      </c>
    </row>
    <row r="2790" spans="1:18" x14ac:dyDescent="0.3">
      <c r="A2790" t="s">
        <v>1428</v>
      </c>
      <c r="B2790">
        <v>2015</v>
      </c>
      <c r="C2790" s="1">
        <v>210000</v>
      </c>
      <c r="D2790">
        <v>25000</v>
      </c>
      <c r="E2790" t="s">
        <v>10</v>
      </c>
      <c r="F2790" t="s">
        <v>25</v>
      </c>
      <c r="G2790" t="s">
        <v>12</v>
      </c>
      <c r="H2790" t="s">
        <v>121</v>
      </c>
      <c r="I2790">
        <f t="shared" si="344"/>
        <v>789</v>
      </c>
      <c r="J2790">
        <f t="shared" si="345"/>
        <v>11</v>
      </c>
      <c r="K2790" t="str">
        <f t="shared" si="346"/>
        <v>budget</v>
      </c>
      <c r="L2790" s="1">
        <f t="shared" si="347"/>
        <v>507386.90621039289</v>
      </c>
      <c r="M2790" cm="1">
        <f t="array" ref="M2790">SUM(COUNTIF(E2790:E6366,{"Petrol","Diesel","CNG","LPG","Electric"}))</f>
        <v>789</v>
      </c>
      <c r="N2790">
        <f t="shared" si="348"/>
        <v>789</v>
      </c>
      <c r="O2790" cm="1">
        <f t="array" ref="O2790">SUM(COUNTIF(F2790:F6366,{"Individual","Dealer","Trustmark Dealer"}))</f>
        <v>789</v>
      </c>
      <c r="P2790">
        <f t="shared" si="349"/>
        <v>524</v>
      </c>
      <c r="Q2790">
        <f t="shared" si="350"/>
        <v>0.62864385297845371</v>
      </c>
      <c r="R2790" s="16">
        <f t="shared" si="351"/>
        <v>1330528.2300957472</v>
      </c>
    </row>
    <row r="2791" spans="1:18" x14ac:dyDescent="0.3">
      <c r="A2791" t="s">
        <v>1429</v>
      </c>
      <c r="B2791">
        <v>2013</v>
      </c>
      <c r="C2791" s="1">
        <v>1451000</v>
      </c>
      <c r="D2791">
        <v>81000</v>
      </c>
      <c r="E2791" t="s">
        <v>14</v>
      </c>
      <c r="F2791" t="s">
        <v>11</v>
      </c>
      <c r="G2791" t="s">
        <v>19</v>
      </c>
      <c r="H2791" t="s">
        <v>121</v>
      </c>
      <c r="I2791">
        <f t="shared" si="344"/>
        <v>788</v>
      </c>
      <c r="J2791">
        <f t="shared" si="345"/>
        <v>13</v>
      </c>
      <c r="K2791" t="str">
        <f t="shared" si="346"/>
        <v>premimum</v>
      </c>
      <c r="L2791" s="1">
        <f t="shared" si="347"/>
        <v>507764.30076142133</v>
      </c>
      <c r="M2791" cm="1">
        <f t="array" ref="M2791">SUM(COUNTIF(E2791:E6367,{"Petrol","Diesel","CNG","LPG","Electric"}))</f>
        <v>788</v>
      </c>
      <c r="N2791">
        <f t="shared" si="348"/>
        <v>788</v>
      </c>
      <c r="O2791" cm="1">
        <f t="array" ref="O2791">SUM(COUNTIF(F2791:F6367,{"Individual","Dealer","Trustmark Dealer"}))</f>
        <v>788</v>
      </c>
      <c r="P2791">
        <f t="shared" si="349"/>
        <v>523</v>
      </c>
      <c r="Q2791">
        <f t="shared" si="350"/>
        <v>0.62817258883248728</v>
      </c>
      <c r="R2791" s="16">
        <f t="shared" si="351"/>
        <v>1330975.6163811779</v>
      </c>
    </row>
    <row r="2792" spans="1:18" x14ac:dyDescent="0.3">
      <c r="A2792" t="s">
        <v>1430</v>
      </c>
      <c r="B2792">
        <v>2009</v>
      </c>
      <c r="C2792" s="1">
        <v>245000</v>
      </c>
      <c r="D2792">
        <v>75000</v>
      </c>
      <c r="E2792" t="s">
        <v>14</v>
      </c>
      <c r="F2792" t="s">
        <v>11</v>
      </c>
      <c r="G2792" t="s">
        <v>19</v>
      </c>
      <c r="H2792" t="s">
        <v>121</v>
      </c>
      <c r="I2792">
        <f t="shared" si="344"/>
        <v>787</v>
      </c>
      <c r="J2792">
        <f t="shared" si="345"/>
        <v>17</v>
      </c>
      <c r="K2792" t="str">
        <f t="shared" si="346"/>
        <v>budget</v>
      </c>
      <c r="L2792" s="1">
        <f t="shared" si="347"/>
        <v>506565.78017789073</v>
      </c>
      <c r="M2792" cm="1">
        <f t="array" ref="M2792">SUM(COUNTIF(E2792:E6368,{"Petrol","Diesel","CNG","LPG","Electric"}))</f>
        <v>787</v>
      </c>
      <c r="N2792">
        <f t="shared" si="348"/>
        <v>787</v>
      </c>
      <c r="O2792" cm="1">
        <f t="array" ref="O2792">SUM(COUNTIF(F2792:F6368,{"Individual","Dealer","Trustmark Dealer"}))</f>
        <v>787</v>
      </c>
      <c r="P2792">
        <f t="shared" si="349"/>
        <v>522</v>
      </c>
      <c r="Q2792">
        <f t="shared" si="350"/>
        <v>0.62770012706480305</v>
      </c>
      <c r="R2792" s="16">
        <f t="shared" si="351"/>
        <v>1329020.5512625885</v>
      </c>
    </row>
    <row r="2793" spans="1:18" x14ac:dyDescent="0.3">
      <c r="A2793" t="s">
        <v>613</v>
      </c>
      <c r="B2793">
        <v>2017</v>
      </c>
      <c r="C2793" s="1">
        <v>700000</v>
      </c>
      <c r="D2793">
        <v>25552</v>
      </c>
      <c r="E2793" t="s">
        <v>10</v>
      </c>
      <c r="F2793" t="s">
        <v>11</v>
      </c>
      <c r="G2793" t="s">
        <v>12</v>
      </c>
      <c r="H2793" t="s">
        <v>126</v>
      </c>
      <c r="I2793">
        <f t="shared" si="344"/>
        <v>786</v>
      </c>
      <c r="J2793">
        <f t="shared" si="345"/>
        <v>9</v>
      </c>
      <c r="K2793" t="str">
        <f t="shared" si="346"/>
        <v>medium</v>
      </c>
      <c r="L2793" s="1">
        <f t="shared" si="347"/>
        <v>506898.56106870231</v>
      </c>
      <c r="M2793" cm="1">
        <f t="array" ref="M2793">SUM(COUNTIF(E2793:E6369,{"Petrol","Diesel","CNG","LPG","Electric"}))</f>
        <v>786</v>
      </c>
      <c r="N2793">
        <f t="shared" si="348"/>
        <v>786</v>
      </c>
      <c r="O2793" cm="1">
        <f t="array" ref="O2793">SUM(COUNTIF(F2793:F6369,{"Individual","Dealer","Trustmark Dealer"}))</f>
        <v>786</v>
      </c>
      <c r="P2793">
        <f t="shared" si="349"/>
        <v>521</v>
      </c>
      <c r="Q2793">
        <f t="shared" si="350"/>
        <v>0.62722646310432573</v>
      </c>
      <c r="R2793" s="16">
        <f t="shared" si="351"/>
        <v>1329948.195663814</v>
      </c>
    </row>
    <row r="2794" spans="1:18" x14ac:dyDescent="0.3">
      <c r="A2794" t="s">
        <v>173</v>
      </c>
      <c r="B2794">
        <v>2018</v>
      </c>
      <c r="C2794" s="1">
        <v>300000</v>
      </c>
      <c r="D2794">
        <v>20000</v>
      </c>
      <c r="E2794" t="s">
        <v>10</v>
      </c>
      <c r="F2794" t="s">
        <v>25</v>
      </c>
      <c r="G2794" t="s">
        <v>12</v>
      </c>
      <c r="H2794" t="s">
        <v>121</v>
      </c>
      <c r="I2794">
        <f t="shared" si="344"/>
        <v>785</v>
      </c>
      <c r="J2794">
        <f t="shared" si="345"/>
        <v>8</v>
      </c>
      <c r="K2794" t="str">
        <f t="shared" si="346"/>
        <v>budget</v>
      </c>
      <c r="L2794" s="1">
        <f t="shared" si="347"/>
        <v>506652.57197452232</v>
      </c>
      <c r="M2794" cm="1">
        <f t="array" ref="M2794">SUM(COUNTIF(E2794:E6370,{"Petrol","Diesel","CNG","LPG","Electric"}))</f>
        <v>785</v>
      </c>
      <c r="N2794">
        <f t="shared" si="348"/>
        <v>785</v>
      </c>
      <c r="O2794" cm="1">
        <f t="array" ref="O2794">SUM(COUNTIF(F2794:F6370,{"Individual","Dealer","Trustmark Dealer"}))</f>
        <v>785</v>
      </c>
      <c r="P2794">
        <f t="shared" si="349"/>
        <v>521</v>
      </c>
      <c r="Q2794">
        <f t="shared" si="350"/>
        <v>0.62802547770700634</v>
      </c>
      <c r="R2794" s="16">
        <f t="shared" si="351"/>
        <v>1329006.07846223</v>
      </c>
    </row>
    <row r="2795" spans="1:18" x14ac:dyDescent="0.3">
      <c r="A2795" t="s">
        <v>1224</v>
      </c>
      <c r="B2795">
        <v>2017</v>
      </c>
      <c r="C2795" s="1">
        <v>350000</v>
      </c>
      <c r="D2795">
        <v>80000</v>
      </c>
      <c r="E2795" t="s">
        <v>14</v>
      </c>
      <c r="F2795" t="s">
        <v>25</v>
      </c>
      <c r="G2795" t="s">
        <v>12</v>
      </c>
      <c r="H2795" t="s">
        <v>121</v>
      </c>
      <c r="I2795">
        <f t="shared" si="344"/>
        <v>784</v>
      </c>
      <c r="J2795">
        <f t="shared" si="345"/>
        <v>9</v>
      </c>
      <c r="K2795" t="str">
        <f t="shared" si="346"/>
        <v>budget</v>
      </c>
      <c r="L2795" s="1">
        <f t="shared" si="347"/>
        <v>506916.1594387755</v>
      </c>
      <c r="M2795" cm="1">
        <f t="array" ref="M2795">SUM(COUNTIF(E2795:E6371,{"Petrol","Diesel","CNG","LPG","Electric"}))</f>
        <v>784</v>
      </c>
      <c r="N2795">
        <f t="shared" si="348"/>
        <v>784</v>
      </c>
      <c r="O2795" cm="1">
        <f t="array" ref="O2795">SUM(COUNTIF(F2795:F6371,{"Individual","Dealer","Trustmark Dealer"}))</f>
        <v>784</v>
      </c>
      <c r="P2795">
        <f t="shared" si="349"/>
        <v>521</v>
      </c>
      <c r="Q2795">
        <f t="shared" si="350"/>
        <v>0.62755102040816324</v>
      </c>
      <c r="R2795" s="16">
        <f t="shared" si="351"/>
        <v>1329198.1942110646</v>
      </c>
    </row>
    <row r="2796" spans="1:18" x14ac:dyDescent="0.3">
      <c r="A2796" t="s">
        <v>883</v>
      </c>
      <c r="B2796">
        <v>2017</v>
      </c>
      <c r="C2796" s="1">
        <v>635000</v>
      </c>
      <c r="D2796">
        <v>25000</v>
      </c>
      <c r="E2796" t="s">
        <v>10</v>
      </c>
      <c r="F2796" t="s">
        <v>11</v>
      </c>
      <c r="G2796" t="s">
        <v>19</v>
      </c>
      <c r="H2796" t="s">
        <v>121</v>
      </c>
      <c r="I2796">
        <f t="shared" si="344"/>
        <v>783</v>
      </c>
      <c r="J2796">
        <f t="shared" si="345"/>
        <v>9</v>
      </c>
      <c r="K2796" t="str">
        <f t="shared" si="346"/>
        <v>medium</v>
      </c>
      <c r="L2796" s="1">
        <f t="shared" si="347"/>
        <v>507116.5632183908</v>
      </c>
      <c r="M2796" cm="1">
        <f t="array" ref="M2796">SUM(COUNTIF(E2796:E6372,{"Petrol","Diesel","CNG","LPG","Electric"}))</f>
        <v>783</v>
      </c>
      <c r="N2796">
        <f t="shared" si="348"/>
        <v>783</v>
      </c>
      <c r="O2796" cm="1">
        <f t="array" ref="O2796">SUM(COUNTIF(F2796:F6372,{"Individual","Dealer","Trustmark Dealer"}))</f>
        <v>783</v>
      </c>
      <c r="P2796">
        <f t="shared" si="349"/>
        <v>521</v>
      </c>
      <c r="Q2796">
        <f t="shared" si="350"/>
        <v>0.62707535121328228</v>
      </c>
      <c r="R2796" s="16">
        <f t="shared" si="351"/>
        <v>1329877.8945949883</v>
      </c>
    </row>
    <row r="2797" spans="1:18" x14ac:dyDescent="0.3">
      <c r="A2797" t="s">
        <v>759</v>
      </c>
      <c r="B2797">
        <v>2012</v>
      </c>
      <c r="C2797" s="1">
        <v>325000</v>
      </c>
      <c r="D2797">
        <v>40700</v>
      </c>
      <c r="E2797" t="s">
        <v>10</v>
      </c>
      <c r="F2797" t="s">
        <v>25</v>
      </c>
      <c r="G2797" t="s">
        <v>12</v>
      </c>
      <c r="H2797" t="s">
        <v>121</v>
      </c>
      <c r="I2797">
        <f t="shared" si="344"/>
        <v>782</v>
      </c>
      <c r="J2797">
        <f t="shared" si="345"/>
        <v>14</v>
      </c>
      <c r="K2797" t="str">
        <f t="shared" si="346"/>
        <v>budget</v>
      </c>
      <c r="L2797" s="1">
        <f t="shared" si="347"/>
        <v>506953.0294117647</v>
      </c>
      <c r="M2797" cm="1">
        <f t="array" ref="M2797">SUM(COUNTIF(E2797:E6373,{"Petrol","Diesel","CNG","LPG","Electric"}))</f>
        <v>782</v>
      </c>
      <c r="N2797">
        <f t="shared" si="348"/>
        <v>782</v>
      </c>
      <c r="O2797" cm="1">
        <f t="array" ref="O2797">SUM(COUNTIF(F2797:F6373,{"Individual","Dealer","Trustmark Dealer"}))</f>
        <v>782</v>
      </c>
      <c r="P2797">
        <f t="shared" si="349"/>
        <v>521</v>
      </c>
      <c r="Q2797">
        <f t="shared" si="350"/>
        <v>0.62659846547314579</v>
      </c>
      <c r="R2797" s="16">
        <f t="shared" si="351"/>
        <v>1329113.965290959</v>
      </c>
    </row>
    <row r="2798" spans="1:18" x14ac:dyDescent="0.3">
      <c r="A2798" t="s">
        <v>1431</v>
      </c>
      <c r="B2798">
        <v>2017</v>
      </c>
      <c r="C2798" s="1">
        <v>1150000</v>
      </c>
      <c r="D2798">
        <v>65500</v>
      </c>
      <c r="E2798" t="s">
        <v>14</v>
      </c>
      <c r="F2798" t="s">
        <v>11</v>
      </c>
      <c r="G2798" t="s">
        <v>19</v>
      </c>
      <c r="H2798" t="s">
        <v>121</v>
      </c>
      <c r="I2798">
        <f t="shared" si="344"/>
        <v>781</v>
      </c>
      <c r="J2798">
        <f t="shared" si="345"/>
        <v>9</v>
      </c>
      <c r="K2798" t="str">
        <f t="shared" si="346"/>
        <v>premimum</v>
      </c>
      <c r="L2798" s="1">
        <f t="shared" si="347"/>
        <v>507186.00384122919</v>
      </c>
      <c r="M2798" cm="1">
        <f t="array" ref="M2798">SUM(COUNTIF(E2798:E6374,{"Petrol","Diesel","CNG","LPG","Electric"}))</f>
        <v>781</v>
      </c>
      <c r="N2798">
        <f t="shared" si="348"/>
        <v>781</v>
      </c>
      <c r="O2798" cm="1">
        <f t="array" ref="O2798">SUM(COUNTIF(F2798:F6374,{"Individual","Dealer","Trustmark Dealer"}))</f>
        <v>781</v>
      </c>
      <c r="P2798">
        <f t="shared" si="349"/>
        <v>520</v>
      </c>
      <c r="Q2798">
        <f t="shared" si="350"/>
        <v>0.6261203585147247</v>
      </c>
      <c r="R2798" s="16">
        <f t="shared" si="351"/>
        <v>1329233.9103175655</v>
      </c>
    </row>
    <row r="2799" spans="1:18" x14ac:dyDescent="0.3">
      <c r="A2799" t="s">
        <v>1432</v>
      </c>
      <c r="B2799">
        <v>2008</v>
      </c>
      <c r="C2799" s="1">
        <v>110000</v>
      </c>
      <c r="D2799">
        <v>42000</v>
      </c>
      <c r="E2799" t="s">
        <v>10</v>
      </c>
      <c r="F2799" t="s">
        <v>11</v>
      </c>
      <c r="G2799" t="s">
        <v>12</v>
      </c>
      <c r="H2799" t="s">
        <v>121</v>
      </c>
      <c r="I2799">
        <f t="shared" si="344"/>
        <v>780</v>
      </c>
      <c r="J2799">
        <f t="shared" si="345"/>
        <v>18</v>
      </c>
      <c r="K2799" t="str">
        <f t="shared" si="346"/>
        <v>budget</v>
      </c>
      <c r="L2799" s="1">
        <f t="shared" si="347"/>
        <v>506361.88333333336</v>
      </c>
      <c r="M2799" cm="1">
        <f t="array" ref="M2799">SUM(COUNTIF(E2799:E6375,{"Petrol","Diesel","CNG","LPG","Electric"}))</f>
        <v>780</v>
      </c>
      <c r="N2799">
        <f t="shared" si="348"/>
        <v>780</v>
      </c>
      <c r="O2799" cm="1">
        <f t="array" ref="O2799">SUM(COUNTIF(F2799:F6375,{"Individual","Dealer","Trustmark Dealer"}))</f>
        <v>780</v>
      </c>
      <c r="P2799">
        <f t="shared" si="349"/>
        <v>520</v>
      </c>
      <c r="Q2799">
        <f t="shared" si="350"/>
        <v>0.62564102564102564</v>
      </c>
      <c r="R2799" s="16">
        <f t="shared" si="351"/>
        <v>1327989.1755226166</v>
      </c>
    </row>
    <row r="2800" spans="1:18" x14ac:dyDescent="0.3">
      <c r="A2800" t="s">
        <v>873</v>
      </c>
      <c r="B2800">
        <v>2018</v>
      </c>
      <c r="C2800" s="1">
        <v>890000</v>
      </c>
      <c r="D2800">
        <v>8000</v>
      </c>
      <c r="E2800" t="s">
        <v>10</v>
      </c>
      <c r="F2800" t="s">
        <v>11</v>
      </c>
      <c r="G2800" t="s">
        <v>12</v>
      </c>
      <c r="H2800" t="s">
        <v>121</v>
      </c>
      <c r="I2800">
        <f t="shared" si="344"/>
        <v>779</v>
      </c>
      <c r="J2800">
        <f t="shared" si="345"/>
        <v>8</v>
      </c>
      <c r="K2800" t="str">
        <f t="shared" si="346"/>
        <v>medium</v>
      </c>
      <c r="L2800" s="1">
        <f t="shared" si="347"/>
        <v>506870.69191270863</v>
      </c>
      <c r="M2800" cm="1">
        <f t="array" ref="M2800">SUM(COUNTIF(E2800:E6376,{"Petrol","Diesel","CNG","LPG","Electric"}))</f>
        <v>779</v>
      </c>
      <c r="N2800">
        <f t="shared" si="348"/>
        <v>779</v>
      </c>
      <c r="O2800" cm="1">
        <f t="array" ref="O2800">SUM(COUNTIF(F2800:F6376,{"Individual","Dealer","Trustmark Dealer"}))</f>
        <v>779</v>
      </c>
      <c r="P2800">
        <f t="shared" si="349"/>
        <v>519</v>
      </c>
      <c r="Q2800">
        <f t="shared" si="350"/>
        <v>0.62516046213093712</v>
      </c>
      <c r="R2800" s="16">
        <f t="shared" si="351"/>
        <v>1328727.6259804105</v>
      </c>
    </row>
    <row r="2801" spans="1:18" x14ac:dyDescent="0.3">
      <c r="A2801" t="s">
        <v>1433</v>
      </c>
      <c r="B2801">
        <v>2007</v>
      </c>
      <c r="C2801" s="1">
        <v>73000</v>
      </c>
      <c r="D2801">
        <v>80000</v>
      </c>
      <c r="E2801" t="s">
        <v>10</v>
      </c>
      <c r="F2801" t="s">
        <v>25</v>
      </c>
      <c r="G2801" t="s">
        <v>12</v>
      </c>
      <c r="H2801" t="s">
        <v>126</v>
      </c>
      <c r="I2801">
        <f t="shared" si="344"/>
        <v>778</v>
      </c>
      <c r="J2801">
        <f t="shared" si="345"/>
        <v>19</v>
      </c>
      <c r="K2801" t="str">
        <f t="shared" si="346"/>
        <v>budget</v>
      </c>
      <c r="L2801" s="1">
        <f t="shared" si="347"/>
        <v>506378.23778920306</v>
      </c>
      <c r="M2801" cm="1">
        <f t="array" ref="M2801">SUM(COUNTIF(E2801:E6377,{"Petrol","Diesel","CNG","LPG","Electric"}))</f>
        <v>778</v>
      </c>
      <c r="N2801">
        <f t="shared" si="348"/>
        <v>778</v>
      </c>
      <c r="O2801" cm="1">
        <f t="array" ref="O2801">SUM(COUNTIF(F2801:F6377,{"Individual","Dealer","Trustmark Dealer"}))</f>
        <v>778</v>
      </c>
      <c r="P2801">
        <f t="shared" si="349"/>
        <v>519</v>
      </c>
      <c r="Q2801">
        <f t="shared" si="350"/>
        <v>0.62467866323907451</v>
      </c>
      <c r="R2801" s="16">
        <f t="shared" si="351"/>
        <v>1327222.4940200939</v>
      </c>
    </row>
    <row r="2802" spans="1:18" x14ac:dyDescent="0.3">
      <c r="A2802" t="s">
        <v>706</v>
      </c>
      <c r="B2802">
        <v>2016</v>
      </c>
      <c r="C2802" s="1">
        <v>750000</v>
      </c>
      <c r="D2802">
        <v>6000</v>
      </c>
      <c r="E2802" t="s">
        <v>10</v>
      </c>
      <c r="F2802" t="s">
        <v>11</v>
      </c>
      <c r="G2802" t="s">
        <v>12</v>
      </c>
      <c r="H2802" t="s">
        <v>121</v>
      </c>
      <c r="I2802">
        <f t="shared" si="344"/>
        <v>777</v>
      </c>
      <c r="J2802">
        <f t="shared" si="345"/>
        <v>10</v>
      </c>
      <c r="K2802" t="str">
        <f t="shared" si="346"/>
        <v>medium</v>
      </c>
      <c r="L2802" s="1">
        <f t="shared" si="347"/>
        <v>506935.99613899615</v>
      </c>
      <c r="M2802" cm="1">
        <f t="array" ref="M2802">SUM(COUNTIF(E2802:E6378,{"Petrol","Diesel","CNG","LPG","Electric"}))</f>
        <v>777</v>
      </c>
      <c r="N2802">
        <f t="shared" si="348"/>
        <v>777</v>
      </c>
      <c r="O2802" cm="1">
        <f t="array" ref="O2802">SUM(COUNTIF(F2802:F6378,{"Individual","Dealer","Trustmark Dealer"}))</f>
        <v>777</v>
      </c>
      <c r="P2802">
        <f t="shared" si="349"/>
        <v>518</v>
      </c>
      <c r="Q2802">
        <f t="shared" si="350"/>
        <v>0.62548262548262545</v>
      </c>
      <c r="R2802" s="16">
        <f t="shared" si="351"/>
        <v>1328069.9335513362</v>
      </c>
    </row>
    <row r="2803" spans="1:18" x14ac:dyDescent="0.3">
      <c r="A2803" t="s">
        <v>330</v>
      </c>
      <c r="B2803">
        <v>2018</v>
      </c>
      <c r="C2803" s="1">
        <v>690000</v>
      </c>
      <c r="D2803">
        <v>11174</v>
      </c>
      <c r="E2803" t="s">
        <v>10</v>
      </c>
      <c r="F2803" t="s">
        <v>11</v>
      </c>
      <c r="G2803" t="s">
        <v>12</v>
      </c>
      <c r="H2803" t="s">
        <v>121</v>
      </c>
      <c r="I2803">
        <f t="shared" si="344"/>
        <v>776</v>
      </c>
      <c r="J2803">
        <f t="shared" si="345"/>
        <v>8</v>
      </c>
      <c r="K2803" t="str">
        <f t="shared" si="346"/>
        <v>medium</v>
      </c>
      <c r="L2803" s="1">
        <f t="shared" si="347"/>
        <v>506622.7693298969</v>
      </c>
      <c r="M2803" cm="1">
        <f t="array" ref="M2803">SUM(COUNTIF(E2803:E6379,{"Petrol","Diesel","CNG","LPG","Electric"}))</f>
        <v>776</v>
      </c>
      <c r="N2803">
        <f t="shared" si="348"/>
        <v>776</v>
      </c>
      <c r="O2803" cm="1">
        <f t="array" ref="O2803">SUM(COUNTIF(F2803:F6379,{"Individual","Dealer","Trustmark Dealer"}))</f>
        <v>776</v>
      </c>
      <c r="P2803">
        <f t="shared" si="349"/>
        <v>518</v>
      </c>
      <c r="Q2803">
        <f t="shared" si="350"/>
        <v>0.625</v>
      </c>
      <c r="R2803" s="16">
        <f t="shared" si="351"/>
        <v>1326959.9669349333</v>
      </c>
    </row>
    <row r="2804" spans="1:18" x14ac:dyDescent="0.3">
      <c r="A2804" t="s">
        <v>1311</v>
      </c>
      <c r="B2804">
        <v>2008</v>
      </c>
      <c r="C2804" s="1">
        <v>130000</v>
      </c>
      <c r="D2804">
        <v>120000</v>
      </c>
      <c r="E2804" t="s">
        <v>10</v>
      </c>
      <c r="F2804" t="s">
        <v>25</v>
      </c>
      <c r="G2804" t="s">
        <v>12</v>
      </c>
      <c r="H2804" t="s">
        <v>121</v>
      </c>
      <c r="I2804">
        <f t="shared" si="344"/>
        <v>775</v>
      </c>
      <c r="J2804">
        <f t="shared" si="345"/>
        <v>18</v>
      </c>
      <c r="K2804" t="str">
        <f t="shared" si="346"/>
        <v>budget</v>
      </c>
      <c r="L2804" s="1">
        <f t="shared" si="347"/>
        <v>506386.15354838711</v>
      </c>
      <c r="M2804" cm="1">
        <f t="array" ref="M2804">SUM(COUNTIF(E2804:E6380,{"Petrol","Diesel","CNG","LPG","Electric"}))</f>
        <v>775</v>
      </c>
      <c r="N2804">
        <f t="shared" si="348"/>
        <v>775</v>
      </c>
      <c r="O2804" cm="1">
        <f t="array" ref="O2804">SUM(COUNTIF(F2804:F6380,{"Individual","Dealer","Trustmark Dealer"}))</f>
        <v>775</v>
      </c>
      <c r="P2804">
        <f t="shared" si="349"/>
        <v>518</v>
      </c>
      <c r="Q2804">
        <f t="shared" si="350"/>
        <v>0.62451612903225806</v>
      </c>
      <c r="R2804" s="16">
        <f t="shared" si="351"/>
        <v>1326017.9656289003</v>
      </c>
    </row>
    <row r="2805" spans="1:18" x14ac:dyDescent="0.3">
      <c r="A2805" t="s">
        <v>161</v>
      </c>
      <c r="B2805">
        <v>2007</v>
      </c>
      <c r="C2805" s="1">
        <v>85000</v>
      </c>
      <c r="D2805">
        <v>85000</v>
      </c>
      <c r="E2805" t="s">
        <v>10</v>
      </c>
      <c r="F2805" t="s">
        <v>25</v>
      </c>
      <c r="G2805" t="s">
        <v>12</v>
      </c>
      <c r="H2805" t="s">
        <v>126</v>
      </c>
      <c r="I2805">
        <f t="shared" si="344"/>
        <v>774</v>
      </c>
      <c r="J2805">
        <f t="shared" si="345"/>
        <v>19</v>
      </c>
      <c r="K2805" t="str">
        <f t="shared" si="346"/>
        <v>budget</v>
      </c>
      <c r="L2805" s="1">
        <f t="shared" si="347"/>
        <v>506872.44056847546</v>
      </c>
      <c r="M2805" cm="1">
        <f t="array" ref="M2805">SUM(COUNTIF(E2805:E6381,{"Petrol","Diesel","CNG","LPG","Electric"}))</f>
        <v>774</v>
      </c>
      <c r="N2805">
        <f t="shared" si="348"/>
        <v>774</v>
      </c>
      <c r="O2805" cm="1">
        <f t="array" ref="O2805">SUM(COUNTIF(F2805:F6381,{"Individual","Dealer","Trustmark Dealer"}))</f>
        <v>774</v>
      </c>
      <c r="P2805">
        <f t="shared" si="349"/>
        <v>517</v>
      </c>
      <c r="Q2805">
        <f t="shared" si="350"/>
        <v>0.62403100775193798</v>
      </c>
      <c r="R2805" s="16">
        <f t="shared" si="351"/>
        <v>1326703.1246651062</v>
      </c>
    </row>
    <row r="2806" spans="1:18" x14ac:dyDescent="0.3">
      <c r="A2806" t="s">
        <v>1434</v>
      </c>
      <c r="B2806">
        <v>2018</v>
      </c>
      <c r="C2806" s="1">
        <v>1575000</v>
      </c>
      <c r="D2806">
        <v>10000</v>
      </c>
      <c r="E2806" t="s">
        <v>10</v>
      </c>
      <c r="F2806" t="s">
        <v>25</v>
      </c>
      <c r="G2806" t="s">
        <v>19</v>
      </c>
      <c r="H2806" t="s">
        <v>121</v>
      </c>
      <c r="I2806">
        <f t="shared" si="344"/>
        <v>773</v>
      </c>
      <c r="J2806">
        <f t="shared" si="345"/>
        <v>8</v>
      </c>
      <c r="K2806" t="str">
        <f t="shared" si="346"/>
        <v>premimum</v>
      </c>
      <c r="L2806" s="1">
        <f t="shared" si="347"/>
        <v>507418.20051746443</v>
      </c>
      <c r="M2806" cm="1">
        <f t="array" ref="M2806">SUM(COUNTIF(E2806:E6382,{"Petrol","Diesel","CNG","LPG","Electric"}))</f>
        <v>773</v>
      </c>
      <c r="N2806">
        <f t="shared" si="348"/>
        <v>773</v>
      </c>
      <c r="O2806" cm="1">
        <f t="array" ref="O2806">SUM(COUNTIF(F2806:F6382,{"Individual","Dealer","Trustmark Dealer"}))</f>
        <v>773</v>
      </c>
      <c r="P2806">
        <f t="shared" si="349"/>
        <v>516</v>
      </c>
      <c r="Q2806">
        <f t="shared" si="350"/>
        <v>0.62483829236739974</v>
      </c>
      <c r="R2806" s="16">
        <f t="shared" si="351"/>
        <v>1327523.86942667</v>
      </c>
    </row>
    <row r="2807" spans="1:18" x14ac:dyDescent="0.3">
      <c r="A2807" t="s">
        <v>669</v>
      </c>
      <c r="B2807">
        <v>2013</v>
      </c>
      <c r="C2807" s="1">
        <v>325000</v>
      </c>
      <c r="D2807">
        <v>105000</v>
      </c>
      <c r="E2807" t="s">
        <v>14</v>
      </c>
      <c r="F2807" t="s">
        <v>25</v>
      </c>
      <c r="G2807" t="s">
        <v>12</v>
      </c>
      <c r="H2807" t="s">
        <v>121</v>
      </c>
      <c r="I2807">
        <f t="shared" si="344"/>
        <v>772</v>
      </c>
      <c r="J2807">
        <f t="shared" si="345"/>
        <v>13</v>
      </c>
      <c r="K2807" t="str">
        <f t="shared" si="346"/>
        <v>budget</v>
      </c>
      <c r="L2807" s="1">
        <f t="shared" si="347"/>
        <v>506035.32253886008</v>
      </c>
      <c r="M2807" cm="1">
        <f t="array" ref="M2807">SUM(COUNTIF(E2807:E6383,{"Petrol","Diesel","CNG","LPG","Electric"}))</f>
        <v>772</v>
      </c>
      <c r="N2807">
        <f t="shared" si="348"/>
        <v>772</v>
      </c>
      <c r="O2807" cm="1">
        <f t="array" ref="O2807">SUM(COUNTIF(F2807:F6383,{"Individual","Dealer","Trustmark Dealer"}))</f>
        <v>772</v>
      </c>
      <c r="P2807">
        <f t="shared" si="349"/>
        <v>516</v>
      </c>
      <c r="Q2807">
        <f t="shared" si="350"/>
        <v>0.62435233160621761</v>
      </c>
      <c r="R2807" s="16">
        <f t="shared" si="351"/>
        <v>1323979.9264742252</v>
      </c>
    </row>
    <row r="2808" spans="1:18" x14ac:dyDescent="0.3">
      <c r="A2808" t="s">
        <v>1157</v>
      </c>
      <c r="B2808">
        <v>1998</v>
      </c>
      <c r="C2808" s="1">
        <v>85000</v>
      </c>
      <c r="D2808">
        <v>120000</v>
      </c>
      <c r="E2808" t="s">
        <v>10</v>
      </c>
      <c r="F2808" t="s">
        <v>25</v>
      </c>
      <c r="G2808" t="s">
        <v>12</v>
      </c>
      <c r="H2808" t="s">
        <v>126</v>
      </c>
      <c r="I2808">
        <f t="shared" si="344"/>
        <v>771</v>
      </c>
      <c r="J2808">
        <f t="shared" si="345"/>
        <v>28</v>
      </c>
      <c r="K2808" t="str">
        <f t="shared" si="346"/>
        <v>budget</v>
      </c>
      <c r="L2808" s="1">
        <f t="shared" si="347"/>
        <v>506270.12840466929</v>
      </c>
      <c r="M2808" cm="1">
        <f t="array" ref="M2808">SUM(COUNTIF(E2808:E6384,{"Petrol","Diesel","CNG","LPG","Electric"}))</f>
        <v>771</v>
      </c>
      <c r="N2808">
        <f t="shared" si="348"/>
        <v>771</v>
      </c>
      <c r="O2808" cm="1">
        <f t="array" ref="O2808">SUM(COUNTIF(F2808:F6384,{"Individual","Dealer","Trustmark Dealer"}))</f>
        <v>771</v>
      </c>
      <c r="P2808">
        <f t="shared" si="349"/>
        <v>515</v>
      </c>
      <c r="Q2808">
        <f t="shared" si="350"/>
        <v>0.62386511024643321</v>
      </c>
      <c r="R2808" s="16">
        <f t="shared" si="351"/>
        <v>1324721.9320908948</v>
      </c>
    </row>
    <row r="2809" spans="1:18" x14ac:dyDescent="0.3">
      <c r="A2809" t="s">
        <v>834</v>
      </c>
      <c r="B2809">
        <v>2018</v>
      </c>
      <c r="C2809" s="1">
        <v>860000</v>
      </c>
      <c r="D2809">
        <v>30000</v>
      </c>
      <c r="E2809" t="s">
        <v>14</v>
      </c>
      <c r="F2809" t="s">
        <v>11</v>
      </c>
      <c r="G2809" t="s">
        <v>12</v>
      </c>
      <c r="H2809" t="s">
        <v>126</v>
      </c>
      <c r="I2809">
        <f t="shared" si="344"/>
        <v>770</v>
      </c>
      <c r="J2809">
        <f t="shared" si="345"/>
        <v>8</v>
      </c>
      <c r="K2809" t="str">
        <f t="shared" si="346"/>
        <v>medium</v>
      </c>
      <c r="L2809" s="1">
        <f t="shared" si="347"/>
        <v>506817.23246753245</v>
      </c>
      <c r="M2809" cm="1">
        <f t="array" ref="M2809">SUM(COUNTIF(E2809:E6385,{"Petrol","Diesel","CNG","LPG","Electric"}))</f>
        <v>770</v>
      </c>
      <c r="N2809">
        <f t="shared" si="348"/>
        <v>770</v>
      </c>
      <c r="O2809" cm="1">
        <f t="array" ref="O2809">SUM(COUNTIF(F2809:F6385,{"Individual","Dealer","Trustmark Dealer"}))</f>
        <v>770</v>
      </c>
      <c r="P2809">
        <f t="shared" si="349"/>
        <v>514</v>
      </c>
      <c r="Q2809">
        <f t="shared" si="350"/>
        <v>0.62467532467532472</v>
      </c>
      <c r="R2809" s="16">
        <f t="shared" si="351"/>
        <v>1325539.495356377</v>
      </c>
    </row>
    <row r="2810" spans="1:18" x14ac:dyDescent="0.3">
      <c r="A2810" t="s">
        <v>1435</v>
      </c>
      <c r="B2810">
        <v>2017</v>
      </c>
      <c r="C2810" s="1">
        <v>690000</v>
      </c>
      <c r="D2810">
        <v>41000</v>
      </c>
      <c r="E2810" t="s">
        <v>14</v>
      </c>
      <c r="F2810" t="s">
        <v>25</v>
      </c>
      <c r="G2810" t="s">
        <v>12</v>
      </c>
      <c r="H2810" t="s">
        <v>121</v>
      </c>
      <c r="I2810">
        <f t="shared" si="344"/>
        <v>769</v>
      </c>
      <c r="J2810">
        <f t="shared" si="345"/>
        <v>9</v>
      </c>
      <c r="K2810" t="str">
        <f t="shared" si="346"/>
        <v>medium</v>
      </c>
      <c r="L2810" s="1">
        <f t="shared" si="347"/>
        <v>506357.95708712615</v>
      </c>
      <c r="M2810" cm="1">
        <f t="array" ref="M2810">SUM(COUNTIF(E2810:E6386,{"Petrol","Diesel","CNG","LPG","Electric"}))</f>
        <v>769</v>
      </c>
      <c r="N2810">
        <f t="shared" si="348"/>
        <v>769</v>
      </c>
      <c r="O2810" cm="1">
        <f t="array" ref="O2810">SUM(COUNTIF(F2810:F6386,{"Individual","Dealer","Trustmark Dealer"}))</f>
        <v>769</v>
      </c>
      <c r="P2810">
        <f t="shared" si="349"/>
        <v>514</v>
      </c>
      <c r="Q2810">
        <f t="shared" si="350"/>
        <v>0.6254876462938882</v>
      </c>
      <c r="R2810" s="16">
        <f t="shared" si="351"/>
        <v>1324989.6947048465</v>
      </c>
    </row>
    <row r="2811" spans="1:18" x14ac:dyDescent="0.3">
      <c r="A2811" t="s">
        <v>155</v>
      </c>
      <c r="B2811">
        <v>2013</v>
      </c>
      <c r="C2811" s="1">
        <v>650000</v>
      </c>
      <c r="D2811">
        <v>54000</v>
      </c>
      <c r="E2811" t="s">
        <v>14</v>
      </c>
      <c r="F2811" t="s">
        <v>11</v>
      </c>
      <c r="G2811" t="s">
        <v>12</v>
      </c>
      <c r="H2811" t="s">
        <v>121</v>
      </c>
      <c r="I2811">
        <f t="shared" si="344"/>
        <v>768</v>
      </c>
      <c r="J2811">
        <f t="shared" si="345"/>
        <v>13</v>
      </c>
      <c r="K2811" t="str">
        <f t="shared" si="346"/>
        <v>medium</v>
      </c>
      <c r="L2811" s="1">
        <f t="shared" si="347"/>
        <v>506118.83984375</v>
      </c>
      <c r="M2811" cm="1">
        <f t="array" ref="M2811">SUM(COUNTIF(E2811:E6387,{"Petrol","Diesel","CNG","LPG","Electric"}))</f>
        <v>768</v>
      </c>
      <c r="N2811">
        <f t="shared" si="348"/>
        <v>768</v>
      </c>
      <c r="O2811" cm="1">
        <f t="array" ref="O2811">SUM(COUNTIF(F2811:F6387,{"Individual","Dealer","Trustmark Dealer"}))</f>
        <v>768</v>
      </c>
      <c r="P2811">
        <f t="shared" si="349"/>
        <v>514</v>
      </c>
      <c r="Q2811">
        <f t="shared" si="350"/>
        <v>0.625</v>
      </c>
      <c r="R2811" s="16">
        <f t="shared" si="351"/>
        <v>1324849.8464773374</v>
      </c>
    </row>
    <row r="2812" spans="1:18" x14ac:dyDescent="0.3">
      <c r="A2812" t="s">
        <v>1436</v>
      </c>
      <c r="B2812">
        <v>2014</v>
      </c>
      <c r="C2812" s="1">
        <v>375000</v>
      </c>
      <c r="D2812">
        <v>40000</v>
      </c>
      <c r="E2812" t="s">
        <v>14</v>
      </c>
      <c r="F2812" t="s">
        <v>25</v>
      </c>
      <c r="G2812" t="s">
        <v>12</v>
      </c>
      <c r="H2812" t="s">
        <v>121</v>
      </c>
      <c r="I2812">
        <f t="shared" si="344"/>
        <v>767</v>
      </c>
      <c r="J2812">
        <f t="shared" si="345"/>
        <v>12</v>
      </c>
      <c r="K2812" t="str">
        <f t="shared" si="346"/>
        <v>budget</v>
      </c>
      <c r="L2812" s="1">
        <f t="shared" si="347"/>
        <v>505931.25032594526</v>
      </c>
      <c r="M2812" cm="1">
        <f t="array" ref="M2812">SUM(COUNTIF(E2812:E6388,{"Petrol","Diesel","CNG","LPG","Electric"}))</f>
        <v>767</v>
      </c>
      <c r="N2812">
        <f t="shared" si="348"/>
        <v>767</v>
      </c>
      <c r="O2812" cm="1">
        <f t="array" ref="O2812">SUM(COUNTIF(F2812:F6388,{"Individual","Dealer","Trustmark Dealer"}))</f>
        <v>767</v>
      </c>
      <c r="P2812">
        <f t="shared" si="349"/>
        <v>513</v>
      </c>
      <c r="Q2812">
        <f t="shared" si="350"/>
        <v>0.62451108213820083</v>
      </c>
      <c r="R2812" s="16">
        <f t="shared" si="351"/>
        <v>1324806.6413241473</v>
      </c>
    </row>
    <row r="2813" spans="1:18" x14ac:dyDescent="0.3">
      <c r="A2813" t="s">
        <v>348</v>
      </c>
      <c r="B2813">
        <v>2013</v>
      </c>
      <c r="C2813" s="1">
        <v>525000</v>
      </c>
      <c r="D2813">
        <v>71000</v>
      </c>
      <c r="E2813" t="s">
        <v>14</v>
      </c>
      <c r="F2813" t="s">
        <v>11</v>
      </c>
      <c r="G2813" t="s">
        <v>12</v>
      </c>
      <c r="H2813" t="s">
        <v>121</v>
      </c>
      <c r="I2813">
        <f t="shared" si="344"/>
        <v>766</v>
      </c>
      <c r="J2813">
        <f t="shared" si="345"/>
        <v>13</v>
      </c>
      <c r="K2813" t="str">
        <f t="shared" si="346"/>
        <v>medium</v>
      </c>
      <c r="L2813" s="1">
        <f t="shared" si="347"/>
        <v>506102.17885117495</v>
      </c>
      <c r="M2813" cm="1">
        <f t="array" ref="M2813">SUM(COUNTIF(E2813:E6389,{"Petrol","Diesel","CNG","LPG","Electric"}))</f>
        <v>766</v>
      </c>
      <c r="N2813">
        <f t="shared" si="348"/>
        <v>766</v>
      </c>
      <c r="O2813" cm="1">
        <f t="array" ref="O2813">SUM(COUNTIF(F2813:F6389,{"Individual","Dealer","Trustmark Dealer"}))</f>
        <v>766</v>
      </c>
      <c r="P2813">
        <f t="shared" si="349"/>
        <v>512</v>
      </c>
      <c r="Q2813">
        <f t="shared" si="350"/>
        <v>0.62402088772845954</v>
      </c>
      <c r="R2813" s="16">
        <f t="shared" si="351"/>
        <v>1325433.9571214295</v>
      </c>
    </row>
    <row r="2814" spans="1:18" x14ac:dyDescent="0.3">
      <c r="A2814" t="s">
        <v>1197</v>
      </c>
      <c r="B2814">
        <v>2016</v>
      </c>
      <c r="C2814" s="1">
        <v>330000</v>
      </c>
      <c r="D2814">
        <v>72500</v>
      </c>
      <c r="E2814" t="s">
        <v>10</v>
      </c>
      <c r="F2814" t="s">
        <v>11</v>
      </c>
      <c r="G2814" t="s">
        <v>12</v>
      </c>
      <c r="H2814" t="s">
        <v>121</v>
      </c>
      <c r="I2814">
        <f t="shared" si="344"/>
        <v>765</v>
      </c>
      <c r="J2814">
        <f t="shared" si="345"/>
        <v>10</v>
      </c>
      <c r="K2814" t="str">
        <f t="shared" si="346"/>
        <v>budget</v>
      </c>
      <c r="L2814" s="1">
        <f t="shared" si="347"/>
        <v>506077.47581699345</v>
      </c>
      <c r="M2814" cm="1">
        <f t="array" ref="M2814">SUM(COUNTIF(E2814:E6390,{"Petrol","Diesel","CNG","LPG","Electric"}))</f>
        <v>765</v>
      </c>
      <c r="N2814">
        <f t="shared" si="348"/>
        <v>765</v>
      </c>
      <c r="O2814" cm="1">
        <f t="array" ref="O2814">SUM(COUNTIF(F2814:F6390,{"Individual","Dealer","Trustmark Dealer"}))</f>
        <v>765</v>
      </c>
      <c r="P2814">
        <f t="shared" si="349"/>
        <v>511</v>
      </c>
      <c r="Q2814">
        <f t="shared" si="350"/>
        <v>0.62352941176470589</v>
      </c>
      <c r="R2814" s="16">
        <f t="shared" si="351"/>
        <v>1325697.5923113632</v>
      </c>
    </row>
    <row r="2815" spans="1:18" x14ac:dyDescent="0.3">
      <c r="A2815" t="s">
        <v>1197</v>
      </c>
      <c r="B2815">
        <v>2013</v>
      </c>
      <c r="C2815" s="1">
        <v>280000</v>
      </c>
      <c r="D2815">
        <v>76600</v>
      </c>
      <c r="E2815" t="s">
        <v>10</v>
      </c>
      <c r="F2815" t="s">
        <v>11</v>
      </c>
      <c r="G2815" t="s">
        <v>12</v>
      </c>
      <c r="H2815" t="s">
        <v>121</v>
      </c>
      <c r="I2815">
        <f t="shared" si="344"/>
        <v>764</v>
      </c>
      <c r="J2815">
        <f t="shared" si="345"/>
        <v>13</v>
      </c>
      <c r="K2815" t="str">
        <f t="shared" si="346"/>
        <v>budget</v>
      </c>
      <c r="L2815" s="1">
        <f t="shared" si="347"/>
        <v>506307.94371727749</v>
      </c>
      <c r="M2815" cm="1">
        <f t="array" ref="M2815">SUM(COUNTIF(E2815:E6391,{"Petrol","Diesel","CNG","LPG","Electric"}))</f>
        <v>764</v>
      </c>
      <c r="N2815">
        <f t="shared" si="348"/>
        <v>764</v>
      </c>
      <c r="O2815" cm="1">
        <f t="array" ref="O2815">SUM(COUNTIF(F2815:F6391,{"Individual","Dealer","Trustmark Dealer"}))</f>
        <v>764</v>
      </c>
      <c r="P2815">
        <f t="shared" si="349"/>
        <v>511</v>
      </c>
      <c r="Q2815">
        <f t="shared" si="350"/>
        <v>0.62303664921465973</v>
      </c>
      <c r="R2815" s="16">
        <f t="shared" si="351"/>
        <v>1325797.265094636</v>
      </c>
    </row>
    <row r="2816" spans="1:18" x14ac:dyDescent="0.3">
      <c r="A2816" t="s">
        <v>1256</v>
      </c>
      <c r="B2816">
        <v>2014</v>
      </c>
      <c r="C2816" s="1">
        <v>470000</v>
      </c>
      <c r="D2816">
        <v>40000</v>
      </c>
      <c r="E2816" t="s">
        <v>10</v>
      </c>
      <c r="F2816" t="s">
        <v>25</v>
      </c>
      <c r="G2816" t="s">
        <v>12</v>
      </c>
      <c r="H2816" t="s">
        <v>121</v>
      </c>
      <c r="I2816">
        <f t="shared" si="344"/>
        <v>763</v>
      </c>
      <c r="J2816">
        <f t="shared" si="345"/>
        <v>12</v>
      </c>
      <c r="K2816" t="str">
        <f t="shared" si="346"/>
        <v>budget</v>
      </c>
      <c r="L2816" s="1">
        <f t="shared" si="347"/>
        <v>506604.54652686761</v>
      </c>
      <c r="M2816" cm="1">
        <f t="array" ref="M2816">SUM(COUNTIF(E2816:E6392,{"Petrol","Diesel","CNG","LPG","Electric"}))</f>
        <v>763</v>
      </c>
      <c r="N2816">
        <f t="shared" si="348"/>
        <v>763</v>
      </c>
      <c r="O2816" cm="1">
        <f t="array" ref="O2816">SUM(COUNTIF(F2816:F6392,{"Individual","Dealer","Trustmark Dealer"}))</f>
        <v>763</v>
      </c>
      <c r="P2816">
        <f t="shared" si="349"/>
        <v>510</v>
      </c>
      <c r="Q2816">
        <f t="shared" si="350"/>
        <v>0.62254259501965925</v>
      </c>
      <c r="R2816" s="16">
        <f t="shared" si="351"/>
        <v>1326045.456651774</v>
      </c>
    </row>
    <row r="2817" spans="1:18" x14ac:dyDescent="0.3">
      <c r="A2817" t="s">
        <v>466</v>
      </c>
      <c r="B2817">
        <v>2011</v>
      </c>
      <c r="C2817" s="1">
        <v>350000</v>
      </c>
      <c r="D2817">
        <v>110000</v>
      </c>
      <c r="E2817" t="s">
        <v>14</v>
      </c>
      <c r="F2817" t="s">
        <v>25</v>
      </c>
      <c r="G2817" t="s">
        <v>12</v>
      </c>
      <c r="H2817" t="s">
        <v>121</v>
      </c>
      <c r="I2817">
        <f t="shared" si="344"/>
        <v>762</v>
      </c>
      <c r="J2817">
        <f t="shared" si="345"/>
        <v>15</v>
      </c>
      <c r="K2817" t="str">
        <f t="shared" si="346"/>
        <v>budget</v>
      </c>
      <c r="L2817" s="1">
        <f t="shared" si="347"/>
        <v>506652.58398950129</v>
      </c>
      <c r="M2817" cm="1">
        <f t="array" ref="M2817">SUM(COUNTIF(E2817:E6393,{"Petrol","Diesel","CNG","LPG","Electric"}))</f>
        <v>762</v>
      </c>
      <c r="N2817">
        <f t="shared" si="348"/>
        <v>762</v>
      </c>
      <c r="O2817" cm="1">
        <f t="array" ref="O2817">SUM(COUNTIF(F2817:F6393,{"Individual","Dealer","Trustmark Dealer"}))</f>
        <v>762</v>
      </c>
      <c r="P2817">
        <f t="shared" si="349"/>
        <v>509</v>
      </c>
      <c r="Q2817">
        <f t="shared" si="350"/>
        <v>0.62204724409448819</v>
      </c>
      <c r="R2817" s="16">
        <f t="shared" si="351"/>
        <v>1325731.3229362543</v>
      </c>
    </row>
    <row r="2818" spans="1:18" x14ac:dyDescent="0.3">
      <c r="A2818" t="s">
        <v>1437</v>
      </c>
      <c r="B2818">
        <v>2012</v>
      </c>
      <c r="C2818" s="1">
        <v>480000</v>
      </c>
      <c r="D2818">
        <v>63000</v>
      </c>
      <c r="E2818" t="s">
        <v>10</v>
      </c>
      <c r="F2818" t="s">
        <v>11</v>
      </c>
      <c r="G2818" t="s">
        <v>12</v>
      </c>
      <c r="H2818" t="s">
        <v>121</v>
      </c>
      <c r="I2818">
        <f t="shared" ref="I2818:I2881" si="352">COUNTA(A2818:A6394)</f>
        <v>761</v>
      </c>
      <c r="J2818">
        <f t="shared" ref="J2818:J2881" si="353">2026-B2818</f>
        <v>14</v>
      </c>
      <c r="K2818" t="str">
        <f t="shared" ref="K2818:K2881" si="354">IF(C2818&lt;=500000,"budget",IF(C2818&lt;=1000000,"medium","premimum"))</f>
        <v>budget</v>
      </c>
      <c r="L2818" s="1">
        <f t="shared" ref="L2818:L2881" si="355">AVERAGE(C2818:C6394)</f>
        <v>506858.43495400791</v>
      </c>
      <c r="M2818" cm="1">
        <f t="array" ref="M2818">SUM(COUNTIF(E2818:E6394,{"Petrol","Diesel","CNG","LPG","Electric"}))</f>
        <v>761</v>
      </c>
      <c r="N2818">
        <f t="shared" ref="N2818:N2881" si="356">COUNTIF(G2818:G6394,"Automatic")
 +COUNTIF(G2818:G6394,"Manual")</f>
        <v>761</v>
      </c>
      <c r="O2818" cm="1">
        <f t="array" ref="O2818">SUM(COUNTIF(F2818:F6394,{"Individual","Dealer","Trustmark Dealer"}))</f>
        <v>761</v>
      </c>
      <c r="P2818">
        <f t="shared" ref="P2818:P2881" si="357">COUNTIF(J2818:J6394,"&gt;10")</f>
        <v>508</v>
      </c>
      <c r="Q2818">
        <f t="shared" ref="Q2818:Q2881" si="358">COUNTIF(H2818:H6394,"First Owner")/COUNTA(H2818:H6394)</f>
        <v>0.62155059132720103</v>
      </c>
      <c r="R2818" s="16">
        <f t="shared" ref="R2818:R2881" si="359">AVERAGEIF(E2818:E6394,"Petrol",C2818:C6394) + AVERAGEIF(E2818:E6394,"Diesel",C2818:C6394) + AVERAGEIF(E2818:E6394,"CNG",C2818:C6394)</f>
        <v>1326425.1720241779</v>
      </c>
    </row>
    <row r="2819" spans="1:18" x14ac:dyDescent="0.3">
      <c r="A2819" t="s">
        <v>1332</v>
      </c>
      <c r="B2819">
        <v>2016</v>
      </c>
      <c r="C2819" s="1">
        <v>620000</v>
      </c>
      <c r="D2819">
        <v>60000</v>
      </c>
      <c r="E2819" t="s">
        <v>14</v>
      </c>
      <c r="F2819" t="s">
        <v>25</v>
      </c>
      <c r="G2819" t="s">
        <v>12</v>
      </c>
      <c r="H2819" t="s">
        <v>121</v>
      </c>
      <c r="I2819">
        <f t="shared" si="352"/>
        <v>760</v>
      </c>
      <c r="J2819">
        <f t="shared" si="353"/>
        <v>10</v>
      </c>
      <c r="K2819" t="str">
        <f t="shared" si="354"/>
        <v>medium</v>
      </c>
      <c r="L2819" s="1">
        <f t="shared" si="355"/>
        <v>506893.77500000002</v>
      </c>
      <c r="M2819" cm="1">
        <f t="array" ref="M2819">SUM(COUNTIF(E2819:E6395,{"Petrol","Diesel","CNG","LPG","Electric"}))</f>
        <v>760</v>
      </c>
      <c r="N2819">
        <f t="shared" si="356"/>
        <v>760</v>
      </c>
      <c r="O2819" cm="1">
        <f t="array" ref="O2819">SUM(COUNTIF(F2819:F6395,{"Individual","Dealer","Trustmark Dealer"}))</f>
        <v>760</v>
      </c>
      <c r="P2819">
        <f t="shared" si="357"/>
        <v>507</v>
      </c>
      <c r="Q2819">
        <f t="shared" si="358"/>
        <v>0.62105263157894741</v>
      </c>
      <c r="R2819" s="16">
        <f t="shared" si="359"/>
        <v>1326079.4065603514</v>
      </c>
    </row>
    <row r="2820" spans="1:18" x14ac:dyDescent="0.3">
      <c r="A2820" t="s">
        <v>1414</v>
      </c>
      <c r="B2820">
        <v>2014</v>
      </c>
      <c r="C2820" s="1">
        <v>250000</v>
      </c>
      <c r="D2820">
        <v>58000</v>
      </c>
      <c r="E2820" t="s">
        <v>10</v>
      </c>
      <c r="F2820" t="s">
        <v>25</v>
      </c>
      <c r="G2820" t="s">
        <v>12</v>
      </c>
      <c r="H2820" t="s">
        <v>121</v>
      </c>
      <c r="I2820">
        <f t="shared" si="352"/>
        <v>759</v>
      </c>
      <c r="J2820">
        <f t="shared" si="353"/>
        <v>12</v>
      </c>
      <c r="K2820" t="str">
        <f t="shared" si="354"/>
        <v>budget</v>
      </c>
      <c r="L2820" s="1">
        <f t="shared" si="355"/>
        <v>506744.75494071149</v>
      </c>
      <c r="M2820" cm="1">
        <f t="array" ref="M2820">SUM(COUNTIF(E2820:E6396,{"Petrol","Diesel","CNG","LPG","Electric"}))</f>
        <v>759</v>
      </c>
      <c r="N2820">
        <f t="shared" si="356"/>
        <v>759</v>
      </c>
      <c r="O2820" cm="1">
        <f t="array" ref="O2820">SUM(COUNTIF(F2820:F6396,{"Individual","Dealer","Trustmark Dealer"}))</f>
        <v>759</v>
      </c>
      <c r="P2820">
        <f t="shared" si="357"/>
        <v>507</v>
      </c>
      <c r="Q2820">
        <f t="shared" si="358"/>
        <v>0.62055335968379444</v>
      </c>
      <c r="R2820" s="16">
        <f t="shared" si="359"/>
        <v>1326113.2745627121</v>
      </c>
    </row>
    <row r="2821" spans="1:18" x14ac:dyDescent="0.3">
      <c r="A2821" t="s">
        <v>413</v>
      </c>
      <c r="B2821">
        <v>2010</v>
      </c>
      <c r="C2821" s="1">
        <v>78692</v>
      </c>
      <c r="D2821">
        <v>80000</v>
      </c>
      <c r="E2821" t="s">
        <v>10</v>
      </c>
      <c r="F2821" t="s">
        <v>25</v>
      </c>
      <c r="G2821" t="s">
        <v>12</v>
      </c>
      <c r="H2821" t="s">
        <v>126</v>
      </c>
      <c r="I2821">
        <f t="shared" si="352"/>
        <v>758</v>
      </c>
      <c r="J2821">
        <f t="shared" si="353"/>
        <v>16</v>
      </c>
      <c r="K2821" t="str">
        <f t="shared" si="354"/>
        <v>budget</v>
      </c>
      <c r="L2821" s="1">
        <f t="shared" si="355"/>
        <v>507083.46833773085</v>
      </c>
      <c r="M2821" cm="1">
        <f t="array" ref="M2821">SUM(COUNTIF(E2821:E6397,{"Petrol","Diesel","CNG","LPG","Electric"}))</f>
        <v>758</v>
      </c>
      <c r="N2821">
        <f t="shared" si="356"/>
        <v>758</v>
      </c>
      <c r="O2821" cm="1">
        <f t="array" ref="O2821">SUM(COUNTIF(F2821:F6397,{"Individual","Dealer","Trustmark Dealer"}))</f>
        <v>758</v>
      </c>
      <c r="P2821">
        <f t="shared" si="357"/>
        <v>506</v>
      </c>
      <c r="Q2821">
        <f t="shared" si="358"/>
        <v>0.62005277044854878</v>
      </c>
      <c r="R2821" s="16">
        <f t="shared" si="359"/>
        <v>1326452.0119916387</v>
      </c>
    </row>
    <row r="2822" spans="1:18" x14ac:dyDescent="0.3">
      <c r="A2822" t="s">
        <v>1234</v>
      </c>
      <c r="B2822">
        <v>2012</v>
      </c>
      <c r="C2822" s="1">
        <v>350000</v>
      </c>
      <c r="D2822">
        <v>80000</v>
      </c>
      <c r="E2822" t="s">
        <v>14</v>
      </c>
      <c r="F2822" t="s">
        <v>25</v>
      </c>
      <c r="G2822" t="s">
        <v>12</v>
      </c>
      <c r="H2822" t="s">
        <v>121</v>
      </c>
      <c r="I2822">
        <f t="shared" si="352"/>
        <v>757</v>
      </c>
      <c r="J2822">
        <f t="shared" si="353"/>
        <v>14</v>
      </c>
      <c r="K2822" t="str">
        <f t="shared" si="354"/>
        <v>budget</v>
      </c>
      <c r="L2822" s="1">
        <f t="shared" si="355"/>
        <v>507649.37516512547</v>
      </c>
      <c r="M2822" cm="1">
        <f t="array" ref="M2822">SUM(COUNTIF(E2822:E6398,{"Petrol","Diesel","CNG","LPG","Electric"}))</f>
        <v>757</v>
      </c>
      <c r="N2822">
        <f t="shared" si="356"/>
        <v>757</v>
      </c>
      <c r="O2822" cm="1">
        <f t="array" ref="O2822">SUM(COUNTIF(F2822:F6398,{"Individual","Dealer","Trustmark Dealer"}))</f>
        <v>757</v>
      </c>
      <c r="P2822">
        <f t="shared" si="357"/>
        <v>505</v>
      </c>
      <c r="Q2822">
        <f t="shared" si="358"/>
        <v>0.6208718626155878</v>
      </c>
      <c r="R2822" s="16">
        <f t="shared" si="359"/>
        <v>1327305.6759919962</v>
      </c>
    </row>
    <row r="2823" spans="1:18" x14ac:dyDescent="0.3">
      <c r="A2823" t="s">
        <v>567</v>
      </c>
      <c r="B2823">
        <v>2013</v>
      </c>
      <c r="C2823" s="1">
        <v>250000</v>
      </c>
      <c r="D2823">
        <v>70000</v>
      </c>
      <c r="E2823" t="s">
        <v>10</v>
      </c>
      <c r="F2823" t="s">
        <v>25</v>
      </c>
      <c r="G2823" t="s">
        <v>12</v>
      </c>
      <c r="H2823" t="s">
        <v>126</v>
      </c>
      <c r="I2823">
        <f t="shared" si="352"/>
        <v>756</v>
      </c>
      <c r="J2823">
        <f t="shared" si="353"/>
        <v>13</v>
      </c>
      <c r="K2823" t="str">
        <f t="shared" si="354"/>
        <v>budget</v>
      </c>
      <c r="L2823" s="1">
        <f t="shared" si="355"/>
        <v>507857.90608465608</v>
      </c>
      <c r="M2823" cm="1">
        <f t="array" ref="M2823">SUM(COUNTIF(E2823:E6399,{"Petrol","Diesel","CNG","LPG","Electric"}))</f>
        <v>756</v>
      </c>
      <c r="N2823">
        <f t="shared" si="356"/>
        <v>756</v>
      </c>
      <c r="O2823" cm="1">
        <f t="array" ref="O2823">SUM(COUNTIF(F2823:F6399,{"Individual","Dealer","Trustmark Dealer"}))</f>
        <v>756</v>
      </c>
      <c r="P2823">
        <f t="shared" si="357"/>
        <v>504</v>
      </c>
      <c r="Q2823">
        <f t="shared" si="358"/>
        <v>0.62037037037037035</v>
      </c>
      <c r="R2823" s="16">
        <f t="shared" si="359"/>
        <v>1328004.7354623489</v>
      </c>
    </row>
    <row r="2824" spans="1:18" x14ac:dyDescent="0.3">
      <c r="A2824" t="s">
        <v>289</v>
      </c>
      <c r="B2824">
        <v>2011</v>
      </c>
      <c r="C2824" s="1">
        <v>260000</v>
      </c>
      <c r="D2824">
        <v>97700</v>
      </c>
      <c r="E2824" t="s">
        <v>10</v>
      </c>
      <c r="F2824" t="s">
        <v>25</v>
      </c>
      <c r="G2824" t="s">
        <v>12</v>
      </c>
      <c r="H2824" t="s">
        <v>151</v>
      </c>
      <c r="I2824">
        <f t="shared" si="352"/>
        <v>755</v>
      </c>
      <c r="J2824">
        <f t="shared" si="353"/>
        <v>15</v>
      </c>
      <c r="K2824" t="str">
        <f t="shared" si="354"/>
        <v>budget</v>
      </c>
      <c r="L2824" s="1">
        <f t="shared" si="355"/>
        <v>508199.43973509932</v>
      </c>
      <c r="M2824" cm="1">
        <f t="array" ref="M2824">SUM(COUNTIF(E2824:E6400,{"Petrol","Diesel","CNG","LPG","Electric"}))</f>
        <v>755</v>
      </c>
      <c r="N2824">
        <f t="shared" si="356"/>
        <v>755</v>
      </c>
      <c r="O2824" cm="1">
        <f t="array" ref="O2824">SUM(COUNTIF(F2824:F6400,{"Individual","Dealer","Trustmark Dealer"}))</f>
        <v>755</v>
      </c>
      <c r="P2824">
        <f t="shared" si="357"/>
        <v>503</v>
      </c>
      <c r="Q2824">
        <f t="shared" si="358"/>
        <v>0.62119205298013247</v>
      </c>
      <c r="R2824" s="16">
        <f t="shared" si="359"/>
        <v>1328349.0881353812</v>
      </c>
    </row>
    <row r="2825" spans="1:18" x14ac:dyDescent="0.3">
      <c r="A2825" t="s">
        <v>945</v>
      </c>
      <c r="B2825">
        <v>2016</v>
      </c>
      <c r="C2825" s="1">
        <v>640000</v>
      </c>
      <c r="D2825">
        <v>36000</v>
      </c>
      <c r="E2825" t="s">
        <v>14</v>
      </c>
      <c r="F2825" t="s">
        <v>25</v>
      </c>
      <c r="G2825" t="s">
        <v>12</v>
      </c>
      <c r="H2825" t="s">
        <v>126</v>
      </c>
      <c r="I2825">
        <f t="shared" si="352"/>
        <v>754</v>
      </c>
      <c r="J2825">
        <f t="shared" si="353"/>
        <v>10</v>
      </c>
      <c r="K2825" t="str">
        <f t="shared" si="354"/>
        <v>medium</v>
      </c>
      <c r="L2825" s="1">
        <f t="shared" si="355"/>
        <v>508528.61671087536</v>
      </c>
      <c r="M2825" cm="1">
        <f t="array" ref="M2825">SUM(COUNTIF(E2825:E6401,{"Petrol","Diesel","CNG","LPG","Electric"}))</f>
        <v>754</v>
      </c>
      <c r="N2825">
        <f t="shared" si="356"/>
        <v>754</v>
      </c>
      <c r="O2825" cm="1">
        <f t="array" ref="O2825">SUM(COUNTIF(F2825:F6401,{"Individual","Dealer","Trustmark Dealer"}))</f>
        <v>754</v>
      </c>
      <c r="P2825">
        <f t="shared" si="357"/>
        <v>502</v>
      </c>
      <c r="Q2825">
        <f t="shared" si="358"/>
        <v>0.62201591511936338</v>
      </c>
      <c r="R2825" s="16">
        <f t="shared" si="359"/>
        <v>1328665.3947401787</v>
      </c>
    </row>
    <row r="2826" spans="1:18" x14ac:dyDescent="0.3">
      <c r="A2826" t="s">
        <v>436</v>
      </c>
      <c r="B2826">
        <v>2008</v>
      </c>
      <c r="C2826" s="1">
        <v>220000</v>
      </c>
      <c r="D2826">
        <v>90000</v>
      </c>
      <c r="E2826" t="s">
        <v>14</v>
      </c>
      <c r="F2826" t="s">
        <v>25</v>
      </c>
      <c r="G2826" t="s">
        <v>12</v>
      </c>
      <c r="H2826" t="s">
        <v>126</v>
      </c>
      <c r="I2826">
        <f t="shared" si="352"/>
        <v>753</v>
      </c>
      <c r="J2826">
        <f t="shared" si="353"/>
        <v>18</v>
      </c>
      <c r="K2826" t="str">
        <f t="shared" si="354"/>
        <v>budget</v>
      </c>
      <c r="L2826" s="1">
        <f t="shared" si="355"/>
        <v>508354.01992031874</v>
      </c>
      <c r="M2826" cm="1">
        <f t="array" ref="M2826">SUM(COUNTIF(E2826:E6402,{"Petrol","Diesel","CNG","LPG","Electric"}))</f>
        <v>753</v>
      </c>
      <c r="N2826">
        <f t="shared" si="356"/>
        <v>753</v>
      </c>
      <c r="O2826" cm="1">
        <f t="array" ref="O2826">SUM(COUNTIF(F2826:F6402,{"Individual","Dealer","Trustmark Dealer"}))</f>
        <v>753</v>
      </c>
      <c r="P2826">
        <f t="shared" si="357"/>
        <v>502</v>
      </c>
      <c r="Q2826">
        <f t="shared" si="358"/>
        <v>0.62284196547144755</v>
      </c>
      <c r="R2826" s="16">
        <f t="shared" si="359"/>
        <v>1328651.856973348</v>
      </c>
    </row>
    <row r="2827" spans="1:18" x14ac:dyDescent="0.3">
      <c r="A2827" t="s">
        <v>838</v>
      </c>
      <c r="B2827">
        <v>2015</v>
      </c>
      <c r="C2827" s="1">
        <v>465000</v>
      </c>
      <c r="D2827">
        <v>130000</v>
      </c>
      <c r="E2827" t="s">
        <v>14</v>
      </c>
      <c r="F2827" t="s">
        <v>25</v>
      </c>
      <c r="G2827" t="s">
        <v>12</v>
      </c>
      <c r="H2827" t="s">
        <v>121</v>
      </c>
      <c r="I2827">
        <f t="shared" si="352"/>
        <v>752</v>
      </c>
      <c r="J2827">
        <f t="shared" si="353"/>
        <v>11</v>
      </c>
      <c r="K2827" t="str">
        <f t="shared" si="354"/>
        <v>budget</v>
      </c>
      <c r="L2827" s="1">
        <f t="shared" si="355"/>
        <v>508737.4694148936</v>
      </c>
      <c r="M2827" cm="1">
        <f t="array" ref="M2827">SUM(COUNTIF(E2827:E6403,{"Petrol","Diesel","CNG","LPG","Electric"}))</f>
        <v>752</v>
      </c>
      <c r="N2827">
        <f t="shared" si="356"/>
        <v>752</v>
      </c>
      <c r="O2827" cm="1">
        <f t="array" ref="O2827">SUM(COUNTIF(F2827:F6403,{"Individual","Dealer","Trustmark Dealer"}))</f>
        <v>752</v>
      </c>
      <c r="P2827">
        <f t="shared" si="357"/>
        <v>501</v>
      </c>
      <c r="Q2827">
        <f t="shared" si="358"/>
        <v>0.62367021276595747</v>
      </c>
      <c r="R2827" s="16">
        <f t="shared" si="359"/>
        <v>1329677.8561482655</v>
      </c>
    </row>
    <row r="2828" spans="1:18" x14ac:dyDescent="0.3">
      <c r="A2828" t="s">
        <v>227</v>
      </c>
      <c r="B2828">
        <v>2010</v>
      </c>
      <c r="C2828" s="1">
        <v>229999</v>
      </c>
      <c r="D2828">
        <v>120000</v>
      </c>
      <c r="E2828" t="s">
        <v>14</v>
      </c>
      <c r="F2828" t="s">
        <v>25</v>
      </c>
      <c r="G2828" t="s">
        <v>12</v>
      </c>
      <c r="H2828" t="s">
        <v>126</v>
      </c>
      <c r="I2828">
        <f t="shared" si="352"/>
        <v>751</v>
      </c>
      <c r="J2828">
        <f t="shared" si="353"/>
        <v>16</v>
      </c>
      <c r="K2828" t="str">
        <f t="shared" si="354"/>
        <v>budget</v>
      </c>
      <c r="L2828" s="1">
        <f t="shared" si="355"/>
        <v>508795.70838881494</v>
      </c>
      <c r="M2828" cm="1">
        <f t="array" ref="M2828">SUM(COUNTIF(E2828:E6404,{"Petrol","Diesel","CNG","LPG","Electric"}))</f>
        <v>751</v>
      </c>
      <c r="N2828">
        <f t="shared" si="356"/>
        <v>751</v>
      </c>
      <c r="O2828" cm="1">
        <f t="array" ref="O2828">SUM(COUNTIF(F2828:F6404,{"Individual","Dealer","Trustmark Dealer"}))</f>
        <v>751</v>
      </c>
      <c r="P2828">
        <f t="shared" si="357"/>
        <v>500</v>
      </c>
      <c r="Q2828">
        <f t="shared" si="358"/>
        <v>0.62316910785619173</v>
      </c>
      <c r="R2828" s="16">
        <f t="shared" si="359"/>
        <v>1330101.0066838525</v>
      </c>
    </row>
    <row r="2829" spans="1:18" x14ac:dyDescent="0.3">
      <c r="A2829" t="s">
        <v>159</v>
      </c>
      <c r="B2829">
        <v>2018</v>
      </c>
      <c r="C2829" s="1">
        <v>425000</v>
      </c>
      <c r="D2829">
        <v>15000</v>
      </c>
      <c r="E2829" t="s">
        <v>10</v>
      </c>
      <c r="F2829" t="s">
        <v>25</v>
      </c>
      <c r="G2829" t="s">
        <v>12</v>
      </c>
      <c r="H2829" t="s">
        <v>121</v>
      </c>
      <c r="I2829">
        <f t="shared" si="352"/>
        <v>750</v>
      </c>
      <c r="J2829">
        <f t="shared" si="353"/>
        <v>8</v>
      </c>
      <c r="K2829" t="str">
        <f t="shared" si="354"/>
        <v>budget</v>
      </c>
      <c r="L2829" s="1">
        <f t="shared" si="355"/>
        <v>509167.43733333331</v>
      </c>
      <c r="M2829" cm="1">
        <f t="array" ref="M2829">SUM(COUNTIF(E2829:E6405,{"Petrol","Diesel","CNG","LPG","Electric"}))</f>
        <v>750</v>
      </c>
      <c r="N2829">
        <f t="shared" si="356"/>
        <v>750</v>
      </c>
      <c r="O2829" cm="1">
        <f t="array" ref="O2829">SUM(COUNTIF(F2829:F6405,{"Individual","Dealer","Trustmark Dealer"}))</f>
        <v>750</v>
      </c>
      <c r="P2829">
        <f t="shared" si="357"/>
        <v>499</v>
      </c>
      <c r="Q2829">
        <f t="shared" si="358"/>
        <v>0.624</v>
      </c>
      <c r="R2829" s="16">
        <f t="shared" si="359"/>
        <v>1331110.8420479747</v>
      </c>
    </row>
    <row r="2830" spans="1:18" x14ac:dyDescent="0.3">
      <c r="A2830" t="s">
        <v>609</v>
      </c>
      <c r="B2830">
        <v>2008</v>
      </c>
      <c r="C2830" s="1">
        <v>95000</v>
      </c>
      <c r="D2830">
        <v>120000</v>
      </c>
      <c r="E2830" t="s">
        <v>10</v>
      </c>
      <c r="F2830" t="s">
        <v>25</v>
      </c>
      <c r="G2830" t="s">
        <v>12</v>
      </c>
      <c r="H2830" t="s">
        <v>154</v>
      </c>
      <c r="I2830">
        <f t="shared" si="352"/>
        <v>749</v>
      </c>
      <c r="J2830">
        <f t="shared" si="353"/>
        <v>18</v>
      </c>
      <c r="K2830" t="str">
        <f t="shared" si="354"/>
        <v>budget</v>
      </c>
      <c r="L2830" s="1">
        <f t="shared" si="355"/>
        <v>509279.81041388516</v>
      </c>
      <c r="M2830" cm="1">
        <f t="array" ref="M2830">SUM(COUNTIF(E2830:E6406,{"Petrol","Diesel","CNG","LPG","Electric"}))</f>
        <v>749</v>
      </c>
      <c r="N2830">
        <f t="shared" si="356"/>
        <v>749</v>
      </c>
      <c r="O2830" cm="1">
        <f t="array" ref="O2830">SUM(COUNTIF(F2830:F6406,{"Individual","Dealer","Trustmark Dealer"}))</f>
        <v>749</v>
      </c>
      <c r="P2830">
        <f t="shared" si="357"/>
        <v>499</v>
      </c>
      <c r="Q2830">
        <f t="shared" si="358"/>
        <v>0.62349799732977307</v>
      </c>
      <c r="R2830" s="16">
        <f t="shared" si="359"/>
        <v>1330930.5704449462</v>
      </c>
    </row>
    <row r="2831" spans="1:18" x14ac:dyDescent="0.3">
      <c r="A2831" t="s">
        <v>478</v>
      </c>
      <c r="B2831">
        <v>2012</v>
      </c>
      <c r="C2831" s="1">
        <v>170000</v>
      </c>
      <c r="D2831">
        <v>170000</v>
      </c>
      <c r="E2831" t="s">
        <v>257</v>
      </c>
      <c r="F2831" t="s">
        <v>25</v>
      </c>
      <c r="G2831" t="s">
        <v>12</v>
      </c>
      <c r="H2831" t="s">
        <v>154</v>
      </c>
      <c r="I2831">
        <f t="shared" si="352"/>
        <v>748</v>
      </c>
      <c r="J2831">
        <f t="shared" si="353"/>
        <v>14</v>
      </c>
      <c r="K2831" t="str">
        <f t="shared" si="354"/>
        <v>budget</v>
      </c>
      <c r="L2831" s="1">
        <f t="shared" si="355"/>
        <v>509833.66042780748</v>
      </c>
      <c r="M2831" cm="1">
        <f t="array" ref="M2831">SUM(COUNTIF(E2831:E6407,{"Petrol","Diesel","CNG","LPG","Electric"}))</f>
        <v>748</v>
      </c>
      <c r="N2831">
        <f t="shared" si="356"/>
        <v>748</v>
      </c>
      <c r="O2831" cm="1">
        <f t="array" ref="O2831">SUM(COUNTIF(F2831:F6407,{"Individual","Dealer","Trustmark Dealer"}))</f>
        <v>748</v>
      </c>
      <c r="P2831">
        <f t="shared" si="357"/>
        <v>498</v>
      </c>
      <c r="Q2831">
        <f t="shared" si="358"/>
        <v>0.62433155080213909</v>
      </c>
      <c r="R2831" s="16">
        <f t="shared" si="359"/>
        <v>1331749.2062867479</v>
      </c>
    </row>
    <row r="2832" spans="1:18" x14ac:dyDescent="0.3">
      <c r="A2832" t="s">
        <v>124</v>
      </c>
      <c r="B2832">
        <v>2016</v>
      </c>
      <c r="C2832" s="1">
        <v>229999</v>
      </c>
      <c r="D2832">
        <v>37500</v>
      </c>
      <c r="E2832" t="s">
        <v>10</v>
      </c>
      <c r="F2832" t="s">
        <v>25</v>
      </c>
      <c r="G2832" t="s">
        <v>12</v>
      </c>
      <c r="H2832" t="s">
        <v>126</v>
      </c>
      <c r="I2832">
        <f t="shared" si="352"/>
        <v>747</v>
      </c>
      <c r="J2832">
        <f t="shared" si="353"/>
        <v>10</v>
      </c>
      <c r="K2832" t="str">
        <f t="shared" si="354"/>
        <v>budget</v>
      </c>
      <c r="L2832" s="1">
        <f t="shared" si="355"/>
        <v>510288.59170013387</v>
      </c>
      <c r="M2832" cm="1">
        <f t="array" ref="M2832">SUM(COUNTIF(E2832:E6408,{"Petrol","Diesel","CNG","LPG","Electric"}))</f>
        <v>747</v>
      </c>
      <c r="N2832">
        <f t="shared" si="356"/>
        <v>747</v>
      </c>
      <c r="O2832" cm="1">
        <f t="array" ref="O2832">SUM(COUNTIF(F2832:F6408,{"Individual","Dealer","Trustmark Dealer"}))</f>
        <v>747</v>
      </c>
      <c r="P2832">
        <f t="shared" si="357"/>
        <v>497</v>
      </c>
      <c r="Q2832">
        <f t="shared" si="358"/>
        <v>0.62516733601070951</v>
      </c>
      <c r="R2832" s="16">
        <f t="shared" si="359"/>
        <v>1331749.2062867479</v>
      </c>
    </row>
    <row r="2833" spans="1:18" x14ac:dyDescent="0.3">
      <c r="A2833" t="s">
        <v>239</v>
      </c>
      <c r="B2833">
        <v>1999</v>
      </c>
      <c r="C2833" s="1">
        <v>45000</v>
      </c>
      <c r="D2833">
        <v>50000</v>
      </c>
      <c r="E2833" t="s">
        <v>10</v>
      </c>
      <c r="F2833" t="s">
        <v>25</v>
      </c>
      <c r="G2833" t="s">
        <v>12</v>
      </c>
      <c r="H2833" t="s">
        <v>154</v>
      </c>
      <c r="I2833">
        <f t="shared" si="352"/>
        <v>746</v>
      </c>
      <c r="J2833">
        <f t="shared" si="353"/>
        <v>27</v>
      </c>
      <c r="K2833" t="str">
        <f t="shared" si="354"/>
        <v>budget</v>
      </c>
      <c r="L2833" s="1">
        <f t="shared" si="355"/>
        <v>510664.31501340482</v>
      </c>
      <c r="M2833" cm="1">
        <f t="array" ref="M2833">SUM(COUNTIF(E2833:E6409,{"Petrol","Diesel","CNG","LPG","Electric"}))</f>
        <v>746</v>
      </c>
      <c r="N2833">
        <f t="shared" si="356"/>
        <v>746</v>
      </c>
      <c r="O2833" cm="1">
        <f t="array" ref="O2833">SUM(COUNTIF(F2833:F6409,{"Individual","Dealer","Trustmark Dealer"}))</f>
        <v>746</v>
      </c>
      <c r="P2833">
        <f t="shared" si="357"/>
        <v>497</v>
      </c>
      <c r="Q2833">
        <f t="shared" si="358"/>
        <v>0.62600536193029488</v>
      </c>
      <c r="R2833" s="16">
        <f t="shared" si="359"/>
        <v>1332162.4873312353</v>
      </c>
    </row>
    <row r="2834" spans="1:18" x14ac:dyDescent="0.3">
      <c r="A2834" t="s">
        <v>1438</v>
      </c>
      <c r="B2834">
        <v>2007</v>
      </c>
      <c r="C2834" s="1">
        <v>479000</v>
      </c>
      <c r="D2834">
        <v>145000</v>
      </c>
      <c r="E2834" t="s">
        <v>10</v>
      </c>
      <c r="F2834" t="s">
        <v>25</v>
      </c>
      <c r="G2834" t="s">
        <v>12</v>
      </c>
      <c r="H2834" t="s">
        <v>154</v>
      </c>
      <c r="I2834">
        <f t="shared" si="352"/>
        <v>745</v>
      </c>
      <c r="J2834">
        <f t="shared" si="353"/>
        <v>19</v>
      </c>
      <c r="K2834" t="str">
        <f t="shared" si="354"/>
        <v>budget</v>
      </c>
      <c r="L2834" s="1">
        <f t="shared" si="355"/>
        <v>511289.36778523488</v>
      </c>
      <c r="M2834" cm="1">
        <f t="array" ref="M2834">SUM(COUNTIF(E2834:E6410,{"Petrol","Diesel","CNG","LPG","Electric"}))</f>
        <v>745</v>
      </c>
      <c r="N2834">
        <f t="shared" si="356"/>
        <v>745</v>
      </c>
      <c r="O2834" cm="1">
        <f t="array" ref="O2834">SUM(COUNTIF(F2834:F6410,{"Individual","Dealer","Trustmark Dealer"}))</f>
        <v>745</v>
      </c>
      <c r="P2834">
        <f t="shared" si="357"/>
        <v>496</v>
      </c>
      <c r="Q2834">
        <f t="shared" si="358"/>
        <v>0.62684563758389267</v>
      </c>
      <c r="R2834" s="16">
        <f t="shared" si="359"/>
        <v>1333142.3097235551</v>
      </c>
    </row>
    <row r="2835" spans="1:18" x14ac:dyDescent="0.3">
      <c r="A2835" t="s">
        <v>1236</v>
      </c>
      <c r="B2835">
        <v>2016</v>
      </c>
      <c r="C2835" s="1">
        <v>340000</v>
      </c>
      <c r="D2835">
        <v>30000</v>
      </c>
      <c r="E2835" t="s">
        <v>10</v>
      </c>
      <c r="F2835" t="s">
        <v>25</v>
      </c>
      <c r="G2835" t="s">
        <v>12</v>
      </c>
      <c r="H2835" t="s">
        <v>121</v>
      </c>
      <c r="I2835">
        <f t="shared" si="352"/>
        <v>744</v>
      </c>
      <c r="J2835">
        <f t="shared" si="353"/>
        <v>10</v>
      </c>
      <c r="K2835" t="str">
        <f t="shared" si="354"/>
        <v>budget</v>
      </c>
      <c r="L2835" s="1">
        <f t="shared" si="355"/>
        <v>511332.76747311826</v>
      </c>
      <c r="M2835" cm="1">
        <f t="array" ref="M2835">SUM(COUNTIF(E2835:E6411,{"Petrol","Diesel","CNG","LPG","Electric"}))</f>
        <v>744</v>
      </c>
      <c r="N2835">
        <f t="shared" si="356"/>
        <v>744</v>
      </c>
      <c r="O2835" cm="1">
        <f t="array" ref="O2835">SUM(COUNTIF(F2835:F6411,{"Individual","Dealer","Trustmark Dealer"}))</f>
        <v>744</v>
      </c>
      <c r="P2835">
        <f t="shared" si="357"/>
        <v>495</v>
      </c>
      <c r="Q2835">
        <f t="shared" si="358"/>
        <v>0.62768817204301075</v>
      </c>
      <c r="R2835" s="16">
        <f t="shared" si="359"/>
        <v>1332800.9077879991</v>
      </c>
    </row>
    <row r="2836" spans="1:18" x14ac:dyDescent="0.3">
      <c r="A2836" t="s">
        <v>1081</v>
      </c>
      <c r="B2836">
        <v>2016</v>
      </c>
      <c r="C2836" s="1">
        <v>620000</v>
      </c>
      <c r="D2836">
        <v>35000</v>
      </c>
      <c r="E2836" t="s">
        <v>10</v>
      </c>
      <c r="F2836" t="s">
        <v>25</v>
      </c>
      <c r="G2836" t="s">
        <v>12</v>
      </c>
      <c r="H2836" t="s">
        <v>121</v>
      </c>
      <c r="I2836">
        <f t="shared" si="352"/>
        <v>743</v>
      </c>
      <c r="J2836">
        <f t="shared" si="353"/>
        <v>10</v>
      </c>
      <c r="K2836" t="str">
        <f t="shared" si="354"/>
        <v>medium</v>
      </c>
      <c r="L2836" s="1">
        <f t="shared" si="355"/>
        <v>511563.36339165544</v>
      </c>
      <c r="M2836" cm="1">
        <f t="array" ref="M2836">SUM(COUNTIF(E2836:E6412,{"Petrol","Diesel","CNG","LPG","Electric"}))</f>
        <v>743</v>
      </c>
      <c r="N2836">
        <f t="shared" si="356"/>
        <v>743</v>
      </c>
      <c r="O2836" cm="1">
        <f t="array" ref="O2836">SUM(COUNTIF(F2836:F6412,{"Individual","Dealer","Trustmark Dealer"}))</f>
        <v>743</v>
      </c>
      <c r="P2836">
        <f t="shared" si="357"/>
        <v>495</v>
      </c>
      <c r="Q2836">
        <f t="shared" si="358"/>
        <v>0.62718707940780616</v>
      </c>
      <c r="R2836" s="16">
        <f t="shared" si="359"/>
        <v>1332883.7917301389</v>
      </c>
    </row>
    <row r="2837" spans="1:18" x14ac:dyDescent="0.3">
      <c r="A2837" t="s">
        <v>1439</v>
      </c>
      <c r="B2837">
        <v>2012</v>
      </c>
      <c r="C2837" s="1">
        <v>270000</v>
      </c>
      <c r="D2837">
        <v>60000</v>
      </c>
      <c r="E2837" t="s">
        <v>14</v>
      </c>
      <c r="F2837" t="s">
        <v>25</v>
      </c>
      <c r="G2837" t="s">
        <v>12</v>
      </c>
      <c r="H2837" t="s">
        <v>121</v>
      </c>
      <c r="I2837">
        <f t="shared" si="352"/>
        <v>742</v>
      </c>
      <c r="J2837">
        <f t="shared" si="353"/>
        <v>14</v>
      </c>
      <c r="K2837" t="str">
        <f t="shared" si="354"/>
        <v>budget</v>
      </c>
      <c r="L2837" s="1">
        <f t="shared" si="355"/>
        <v>511417.22237196768</v>
      </c>
      <c r="M2837" cm="1">
        <f t="array" ref="M2837">SUM(COUNTIF(E2837:E6413,{"Petrol","Diesel","CNG","LPG","Electric"}))</f>
        <v>742</v>
      </c>
      <c r="N2837">
        <f t="shared" si="356"/>
        <v>742</v>
      </c>
      <c r="O2837" cm="1">
        <f t="array" ref="O2837">SUM(COUNTIF(F2837:F6413,{"Individual","Dealer","Trustmark Dealer"}))</f>
        <v>742</v>
      </c>
      <c r="P2837">
        <f t="shared" si="357"/>
        <v>495</v>
      </c>
      <c r="Q2837">
        <f t="shared" si="358"/>
        <v>0.62668463611859837</v>
      </c>
      <c r="R2837" s="16">
        <f t="shared" si="359"/>
        <v>1332105.6472657691</v>
      </c>
    </row>
    <row r="2838" spans="1:18" x14ac:dyDescent="0.3">
      <c r="A2838" t="s">
        <v>1440</v>
      </c>
      <c r="B2838">
        <v>2018</v>
      </c>
      <c r="C2838" s="1">
        <v>400000</v>
      </c>
      <c r="D2838">
        <v>35000</v>
      </c>
      <c r="E2838" t="s">
        <v>14</v>
      </c>
      <c r="F2838" t="s">
        <v>25</v>
      </c>
      <c r="G2838" t="s">
        <v>12</v>
      </c>
      <c r="H2838" t="s">
        <v>121</v>
      </c>
      <c r="I2838">
        <f t="shared" si="352"/>
        <v>741</v>
      </c>
      <c r="J2838">
        <f t="shared" si="353"/>
        <v>8</v>
      </c>
      <c r="K2838" t="str">
        <f t="shared" si="354"/>
        <v>budget</v>
      </c>
      <c r="L2838" s="1">
        <f t="shared" si="355"/>
        <v>511743.02159244264</v>
      </c>
      <c r="M2838" cm="1">
        <f t="array" ref="M2838">SUM(COUNTIF(E2838:E6414,{"Petrol","Diesel","CNG","LPG","Electric"}))</f>
        <v>741</v>
      </c>
      <c r="N2838">
        <f t="shared" si="356"/>
        <v>741</v>
      </c>
      <c r="O2838" cm="1">
        <f t="array" ref="O2838">SUM(COUNTIF(F2838:F6414,{"Individual","Dealer","Trustmark Dealer"}))</f>
        <v>741</v>
      </c>
      <c r="P2838">
        <f t="shared" si="357"/>
        <v>494</v>
      </c>
      <c r="Q2838">
        <f t="shared" si="358"/>
        <v>0.62618083670715252</v>
      </c>
      <c r="R2838" s="16">
        <f t="shared" si="359"/>
        <v>1333020.7660980416</v>
      </c>
    </row>
    <row r="2839" spans="1:18" x14ac:dyDescent="0.3">
      <c r="A2839" t="s">
        <v>849</v>
      </c>
      <c r="B2839">
        <v>2015</v>
      </c>
      <c r="C2839" s="1">
        <v>260000</v>
      </c>
      <c r="D2839">
        <v>40000</v>
      </c>
      <c r="E2839" t="s">
        <v>10</v>
      </c>
      <c r="F2839" t="s">
        <v>25</v>
      </c>
      <c r="G2839" t="s">
        <v>12</v>
      </c>
      <c r="H2839" t="s">
        <v>121</v>
      </c>
      <c r="I2839">
        <f t="shared" si="352"/>
        <v>740</v>
      </c>
      <c r="J2839">
        <f t="shared" si="353"/>
        <v>11</v>
      </c>
      <c r="K2839" t="str">
        <f t="shared" si="354"/>
        <v>budget</v>
      </c>
      <c r="L2839" s="1">
        <f t="shared" si="355"/>
        <v>511894.02567567566</v>
      </c>
      <c r="M2839" cm="1">
        <f t="array" ref="M2839">SUM(COUNTIF(E2839:E6415,{"Petrol","Diesel","CNG","LPG","Electric"}))</f>
        <v>740</v>
      </c>
      <c r="N2839">
        <f t="shared" si="356"/>
        <v>740</v>
      </c>
      <c r="O2839" cm="1">
        <f t="array" ref="O2839">SUM(COUNTIF(F2839:F6415,{"Individual","Dealer","Trustmark Dealer"}))</f>
        <v>740</v>
      </c>
      <c r="P2839">
        <f t="shared" si="357"/>
        <v>494</v>
      </c>
      <c r="Q2839">
        <f t="shared" si="358"/>
        <v>0.62567567567567572</v>
      </c>
      <c r="R2839" s="16">
        <f t="shared" si="359"/>
        <v>1333615.4605244754</v>
      </c>
    </row>
    <row r="2840" spans="1:18" x14ac:dyDescent="0.3">
      <c r="A2840" t="s">
        <v>714</v>
      </c>
      <c r="B2840">
        <v>2003</v>
      </c>
      <c r="C2840" s="1">
        <v>48000</v>
      </c>
      <c r="D2840">
        <v>50000</v>
      </c>
      <c r="E2840" t="s">
        <v>10</v>
      </c>
      <c r="F2840" t="s">
        <v>25</v>
      </c>
      <c r="G2840" t="s">
        <v>12</v>
      </c>
      <c r="H2840" t="s">
        <v>151</v>
      </c>
      <c r="I2840">
        <f t="shared" si="352"/>
        <v>739</v>
      </c>
      <c r="J2840">
        <f t="shared" si="353"/>
        <v>23</v>
      </c>
      <c r="K2840" t="str">
        <f t="shared" si="354"/>
        <v>budget</v>
      </c>
      <c r="L2840" s="1">
        <f t="shared" si="355"/>
        <v>512234.88362652232</v>
      </c>
      <c r="M2840" cm="1">
        <f t="array" ref="M2840">SUM(COUNTIF(E2840:E6416,{"Petrol","Diesel","CNG","LPG","Electric"}))</f>
        <v>739</v>
      </c>
      <c r="N2840">
        <f t="shared" si="356"/>
        <v>739</v>
      </c>
      <c r="O2840" cm="1">
        <f t="array" ref="O2840">SUM(COUNTIF(F2840:F6416,{"Individual","Dealer","Trustmark Dealer"}))</f>
        <v>739</v>
      </c>
      <c r="P2840">
        <f t="shared" si="357"/>
        <v>493</v>
      </c>
      <c r="Q2840">
        <f t="shared" si="358"/>
        <v>0.62516914749661701</v>
      </c>
      <c r="R2840" s="16">
        <f t="shared" si="359"/>
        <v>1333943.6238103253</v>
      </c>
    </row>
    <row r="2841" spans="1:18" x14ac:dyDescent="0.3">
      <c r="A2841" t="s">
        <v>1395</v>
      </c>
      <c r="B2841">
        <v>2015</v>
      </c>
      <c r="C2841" s="1">
        <v>100000</v>
      </c>
      <c r="D2841">
        <v>23800</v>
      </c>
      <c r="E2841" t="s">
        <v>10</v>
      </c>
      <c r="F2841" t="s">
        <v>25</v>
      </c>
      <c r="G2841" t="s">
        <v>12</v>
      </c>
      <c r="H2841" t="s">
        <v>126</v>
      </c>
      <c r="I2841">
        <f t="shared" si="352"/>
        <v>738</v>
      </c>
      <c r="J2841">
        <f t="shared" si="353"/>
        <v>11</v>
      </c>
      <c r="K2841" t="str">
        <f t="shared" si="354"/>
        <v>budget</v>
      </c>
      <c r="L2841" s="1">
        <f t="shared" si="355"/>
        <v>512863.92818428186</v>
      </c>
      <c r="M2841" cm="1">
        <f t="array" ref="M2841">SUM(COUNTIF(E2841:E6417,{"Petrol","Diesel","CNG","LPG","Electric"}))</f>
        <v>738</v>
      </c>
      <c r="N2841">
        <f t="shared" si="356"/>
        <v>738</v>
      </c>
      <c r="O2841" cm="1">
        <f t="array" ref="O2841">SUM(COUNTIF(F2841:F6417,{"Individual","Dealer","Trustmark Dealer"}))</f>
        <v>738</v>
      </c>
      <c r="P2841">
        <f t="shared" si="357"/>
        <v>492</v>
      </c>
      <c r="Q2841">
        <f t="shared" si="358"/>
        <v>0.62601626016260159</v>
      </c>
      <c r="R2841" s="16">
        <f t="shared" si="359"/>
        <v>1334930.1658162116</v>
      </c>
    </row>
    <row r="2842" spans="1:18" x14ac:dyDescent="0.3">
      <c r="A2842" t="s">
        <v>728</v>
      </c>
      <c r="B2842">
        <v>2015</v>
      </c>
      <c r="C2842" s="1">
        <v>490000</v>
      </c>
      <c r="D2842">
        <v>70000</v>
      </c>
      <c r="E2842" t="s">
        <v>14</v>
      </c>
      <c r="F2842" t="s">
        <v>25</v>
      </c>
      <c r="G2842" t="s">
        <v>12</v>
      </c>
      <c r="H2842" t="s">
        <v>121</v>
      </c>
      <c r="I2842">
        <f t="shared" si="352"/>
        <v>737</v>
      </c>
      <c r="J2842">
        <f t="shared" si="353"/>
        <v>11</v>
      </c>
      <c r="K2842" t="str">
        <f t="shared" si="354"/>
        <v>budget</v>
      </c>
      <c r="L2842" s="1">
        <f t="shared" si="355"/>
        <v>513424.1234735414</v>
      </c>
      <c r="M2842" cm="1">
        <f t="array" ref="M2842">SUM(COUNTIF(E2842:E6418,{"Petrol","Diesel","CNG","LPG","Electric"}))</f>
        <v>737</v>
      </c>
      <c r="N2842">
        <f t="shared" si="356"/>
        <v>737</v>
      </c>
      <c r="O2842" cm="1">
        <f t="array" ref="O2842">SUM(COUNTIF(F2842:F6418,{"Individual","Dealer","Trustmark Dealer"}))</f>
        <v>737</v>
      </c>
      <c r="P2842">
        <f t="shared" si="357"/>
        <v>491</v>
      </c>
      <c r="Q2842">
        <f t="shared" si="358"/>
        <v>0.62686567164179108</v>
      </c>
      <c r="R2842" s="16">
        <f t="shared" si="359"/>
        <v>1335761.3447289667</v>
      </c>
    </row>
    <row r="2843" spans="1:18" x14ac:dyDescent="0.3">
      <c r="A2843" t="s">
        <v>1193</v>
      </c>
      <c r="B2843">
        <v>2010</v>
      </c>
      <c r="C2843" s="1">
        <v>120000</v>
      </c>
      <c r="D2843">
        <v>90000</v>
      </c>
      <c r="E2843" t="s">
        <v>257</v>
      </c>
      <c r="F2843" t="s">
        <v>25</v>
      </c>
      <c r="G2843" t="s">
        <v>12</v>
      </c>
      <c r="H2843" t="s">
        <v>126</v>
      </c>
      <c r="I2843">
        <f t="shared" si="352"/>
        <v>736</v>
      </c>
      <c r="J2843">
        <f t="shared" si="353"/>
        <v>16</v>
      </c>
      <c r="K2843" t="str">
        <f t="shared" si="354"/>
        <v>budget</v>
      </c>
      <c r="L2843" s="1">
        <f t="shared" si="355"/>
        <v>513455.94972826086</v>
      </c>
      <c r="M2843" cm="1">
        <f t="array" ref="M2843">SUM(COUNTIF(E2843:E6419,{"Petrol","Diesel","CNG","LPG","Electric"}))</f>
        <v>736</v>
      </c>
      <c r="N2843">
        <f t="shared" si="356"/>
        <v>736</v>
      </c>
      <c r="O2843" cm="1">
        <f t="array" ref="O2843">SUM(COUNTIF(F2843:F6419,{"Individual","Dealer","Trustmark Dealer"}))</f>
        <v>736</v>
      </c>
      <c r="P2843">
        <f t="shared" si="357"/>
        <v>490</v>
      </c>
      <c r="Q2843">
        <f t="shared" si="358"/>
        <v>0.62635869565217395</v>
      </c>
      <c r="R2843" s="16">
        <f t="shared" si="359"/>
        <v>1336133.4561700695</v>
      </c>
    </row>
    <row r="2844" spans="1:18" x14ac:dyDescent="0.3">
      <c r="A2844" t="s">
        <v>317</v>
      </c>
      <c r="B2844">
        <v>2008</v>
      </c>
      <c r="C2844" s="1">
        <v>125000</v>
      </c>
      <c r="D2844">
        <v>102000</v>
      </c>
      <c r="E2844" t="s">
        <v>10</v>
      </c>
      <c r="F2844" t="s">
        <v>25</v>
      </c>
      <c r="G2844" t="s">
        <v>12</v>
      </c>
      <c r="H2844" t="s">
        <v>126</v>
      </c>
      <c r="I2844">
        <f t="shared" si="352"/>
        <v>735</v>
      </c>
      <c r="J2844">
        <f t="shared" si="353"/>
        <v>18</v>
      </c>
      <c r="K2844" t="str">
        <f t="shared" si="354"/>
        <v>budget</v>
      </c>
      <c r="L2844" s="1">
        <f t="shared" si="355"/>
        <v>513991.26394557825</v>
      </c>
      <c r="M2844" cm="1">
        <f t="array" ref="M2844">SUM(COUNTIF(E2844:E6420,{"Petrol","Diesel","CNG","LPG","Electric"}))</f>
        <v>735</v>
      </c>
      <c r="N2844">
        <f t="shared" si="356"/>
        <v>735</v>
      </c>
      <c r="O2844" cm="1">
        <f t="array" ref="O2844">SUM(COUNTIF(F2844:F6420,{"Individual","Dealer","Trustmark Dealer"}))</f>
        <v>735</v>
      </c>
      <c r="P2844">
        <f t="shared" si="357"/>
        <v>489</v>
      </c>
      <c r="Q2844">
        <f t="shared" si="358"/>
        <v>0.6272108843537415</v>
      </c>
      <c r="R2844" s="16">
        <f t="shared" si="359"/>
        <v>1336133.4561700695</v>
      </c>
    </row>
    <row r="2845" spans="1:18" x14ac:dyDescent="0.3">
      <c r="A2845" t="s">
        <v>354</v>
      </c>
      <c r="B2845">
        <v>2019</v>
      </c>
      <c r="C2845" s="1">
        <v>190000</v>
      </c>
      <c r="D2845">
        <v>5000</v>
      </c>
      <c r="E2845" t="s">
        <v>10</v>
      </c>
      <c r="F2845" t="s">
        <v>25</v>
      </c>
      <c r="G2845" t="s">
        <v>12</v>
      </c>
      <c r="H2845" t="s">
        <v>121</v>
      </c>
      <c r="I2845">
        <f t="shared" si="352"/>
        <v>734</v>
      </c>
      <c r="J2845">
        <f t="shared" si="353"/>
        <v>7</v>
      </c>
      <c r="K2845" t="str">
        <f t="shared" si="354"/>
        <v>budget</v>
      </c>
      <c r="L2845" s="1">
        <f t="shared" si="355"/>
        <v>514521.22479564033</v>
      </c>
      <c r="M2845" cm="1">
        <f t="array" ref="M2845">SUM(COUNTIF(E2845:E6421,{"Petrol","Diesel","CNG","LPG","Electric"}))</f>
        <v>734</v>
      </c>
      <c r="N2845">
        <f t="shared" si="356"/>
        <v>734</v>
      </c>
      <c r="O2845" cm="1">
        <f t="array" ref="O2845">SUM(COUNTIF(F2845:F6421,{"Individual","Dealer","Trustmark Dealer"}))</f>
        <v>734</v>
      </c>
      <c r="P2845">
        <f t="shared" si="357"/>
        <v>488</v>
      </c>
      <c r="Q2845">
        <f t="shared" si="358"/>
        <v>0.62806539509536785</v>
      </c>
      <c r="R2845" s="16">
        <f t="shared" si="359"/>
        <v>1336891.9321477015</v>
      </c>
    </row>
    <row r="2846" spans="1:18" x14ac:dyDescent="0.3">
      <c r="A2846" t="s">
        <v>1441</v>
      </c>
      <c r="B2846">
        <v>2011</v>
      </c>
      <c r="C2846" s="1">
        <v>500000</v>
      </c>
      <c r="D2846">
        <v>20000</v>
      </c>
      <c r="E2846" t="s">
        <v>10</v>
      </c>
      <c r="F2846" t="s">
        <v>25</v>
      </c>
      <c r="G2846" t="s">
        <v>12</v>
      </c>
      <c r="H2846" t="s">
        <v>121</v>
      </c>
      <c r="I2846">
        <f t="shared" si="352"/>
        <v>733</v>
      </c>
      <c r="J2846">
        <f t="shared" si="353"/>
        <v>15</v>
      </c>
      <c r="K2846" t="str">
        <f t="shared" si="354"/>
        <v>budget</v>
      </c>
      <c r="L2846" s="1">
        <f t="shared" si="355"/>
        <v>514963.95497953618</v>
      </c>
      <c r="M2846" cm="1">
        <f t="array" ref="M2846">SUM(COUNTIF(E2846:E6422,{"Petrol","Diesel","CNG","LPG","Electric"}))</f>
        <v>733</v>
      </c>
      <c r="N2846">
        <f t="shared" si="356"/>
        <v>733</v>
      </c>
      <c r="O2846" cm="1">
        <f t="array" ref="O2846">SUM(COUNTIF(F2846:F6422,{"Individual","Dealer","Trustmark Dealer"}))</f>
        <v>733</v>
      </c>
      <c r="P2846">
        <f t="shared" si="357"/>
        <v>488</v>
      </c>
      <c r="Q2846">
        <f t="shared" si="358"/>
        <v>0.62755798090040926</v>
      </c>
      <c r="R2846" s="16">
        <f t="shared" si="359"/>
        <v>1337452.0236001937</v>
      </c>
    </row>
    <row r="2847" spans="1:18" x14ac:dyDescent="0.3">
      <c r="A2847" t="s">
        <v>530</v>
      </c>
      <c r="B2847">
        <v>2014</v>
      </c>
      <c r="C2847" s="1">
        <v>1800000</v>
      </c>
      <c r="D2847">
        <v>99000</v>
      </c>
      <c r="E2847" t="s">
        <v>14</v>
      </c>
      <c r="F2847" t="s">
        <v>25</v>
      </c>
      <c r="G2847" t="s">
        <v>19</v>
      </c>
      <c r="H2847" t="s">
        <v>121</v>
      </c>
      <c r="I2847">
        <f t="shared" si="352"/>
        <v>732</v>
      </c>
      <c r="J2847">
        <f t="shared" si="353"/>
        <v>12</v>
      </c>
      <c r="K2847" t="str">
        <f t="shared" si="354"/>
        <v>premimum</v>
      </c>
      <c r="L2847" s="1">
        <f t="shared" si="355"/>
        <v>514984.39754098363</v>
      </c>
      <c r="M2847" cm="1">
        <f t="array" ref="M2847">SUM(COUNTIF(E2847:E6423,{"Petrol","Diesel","CNG","LPG","Electric"}))</f>
        <v>732</v>
      </c>
      <c r="N2847">
        <f t="shared" si="356"/>
        <v>732</v>
      </c>
      <c r="O2847" cm="1">
        <f t="array" ref="O2847">SUM(COUNTIF(F2847:F6423,{"Individual","Dealer","Trustmark Dealer"}))</f>
        <v>732</v>
      </c>
      <c r="P2847">
        <f t="shared" si="357"/>
        <v>487</v>
      </c>
      <c r="Q2847">
        <f t="shared" si="358"/>
        <v>0.62704918032786883</v>
      </c>
      <c r="R2847" s="16">
        <f t="shared" si="359"/>
        <v>1337043.8397639866</v>
      </c>
    </row>
    <row r="2848" spans="1:18" x14ac:dyDescent="0.3">
      <c r="A2848" t="s">
        <v>1442</v>
      </c>
      <c r="B2848">
        <v>2008</v>
      </c>
      <c r="C2848" s="1">
        <v>320000</v>
      </c>
      <c r="D2848">
        <v>90000</v>
      </c>
      <c r="E2848" t="s">
        <v>10</v>
      </c>
      <c r="F2848" t="s">
        <v>25</v>
      </c>
      <c r="G2848" t="s">
        <v>12</v>
      </c>
      <c r="H2848" t="s">
        <v>121</v>
      </c>
      <c r="I2848">
        <f t="shared" si="352"/>
        <v>731</v>
      </c>
      <c r="J2848">
        <f t="shared" si="353"/>
        <v>18</v>
      </c>
      <c r="K2848" t="str">
        <f t="shared" si="354"/>
        <v>budget</v>
      </c>
      <c r="L2848" s="1">
        <f t="shared" si="355"/>
        <v>513226.51025991794</v>
      </c>
      <c r="M2848" cm="1">
        <f t="array" ref="M2848">SUM(COUNTIF(E2848:E6424,{"Petrol","Diesel","CNG","LPG","Electric"}))</f>
        <v>731</v>
      </c>
      <c r="N2848">
        <f t="shared" si="356"/>
        <v>731</v>
      </c>
      <c r="O2848" cm="1">
        <f t="array" ref="O2848">SUM(COUNTIF(F2848:F6424,{"Individual","Dealer","Trustmark Dealer"}))</f>
        <v>731</v>
      </c>
      <c r="P2848">
        <f t="shared" si="357"/>
        <v>486</v>
      </c>
      <c r="Q2848">
        <f t="shared" si="358"/>
        <v>0.62653898768809846</v>
      </c>
      <c r="R2848" s="16">
        <f t="shared" si="359"/>
        <v>1334126.3638253964</v>
      </c>
    </row>
    <row r="2849" spans="1:18" x14ac:dyDescent="0.3">
      <c r="A2849" t="s">
        <v>972</v>
      </c>
      <c r="B2849">
        <v>2007</v>
      </c>
      <c r="C2849" s="1">
        <v>250000</v>
      </c>
      <c r="D2849">
        <v>47000</v>
      </c>
      <c r="E2849" t="s">
        <v>10</v>
      </c>
      <c r="F2849" t="s">
        <v>11</v>
      </c>
      <c r="G2849" t="s">
        <v>19</v>
      </c>
      <c r="H2849" t="s">
        <v>121</v>
      </c>
      <c r="I2849">
        <f t="shared" si="352"/>
        <v>730</v>
      </c>
      <c r="J2849">
        <f t="shared" si="353"/>
        <v>19</v>
      </c>
      <c r="K2849" t="str">
        <f t="shared" si="354"/>
        <v>budget</v>
      </c>
      <c r="L2849" s="1">
        <f t="shared" si="355"/>
        <v>513491.20410958905</v>
      </c>
      <c r="M2849" cm="1">
        <f t="array" ref="M2849">SUM(COUNTIF(E2849:E6425,{"Petrol","Diesel","CNG","LPG","Electric"}))</f>
        <v>730</v>
      </c>
      <c r="N2849">
        <f t="shared" si="356"/>
        <v>730</v>
      </c>
      <c r="O2849" cm="1">
        <f t="array" ref="O2849">SUM(COUNTIF(F2849:F6425,{"Individual","Dealer","Trustmark Dealer"}))</f>
        <v>730</v>
      </c>
      <c r="P2849">
        <f t="shared" si="357"/>
        <v>485</v>
      </c>
      <c r="Q2849">
        <f t="shared" si="358"/>
        <v>0.62602739726027401</v>
      </c>
      <c r="R2849" s="16">
        <f t="shared" si="359"/>
        <v>1334281.6505311003</v>
      </c>
    </row>
    <row r="2850" spans="1:18" x14ac:dyDescent="0.3">
      <c r="A2850" t="s">
        <v>285</v>
      </c>
      <c r="B2850">
        <v>2010</v>
      </c>
      <c r="C2850" s="1">
        <v>105000</v>
      </c>
      <c r="D2850">
        <v>90000</v>
      </c>
      <c r="E2850" t="s">
        <v>14</v>
      </c>
      <c r="F2850" t="s">
        <v>25</v>
      </c>
      <c r="G2850" t="s">
        <v>12</v>
      </c>
      <c r="H2850" t="s">
        <v>154</v>
      </c>
      <c r="I2850">
        <f t="shared" si="352"/>
        <v>729</v>
      </c>
      <c r="J2850">
        <f t="shared" si="353"/>
        <v>16</v>
      </c>
      <c r="K2850" t="str">
        <f t="shared" si="354"/>
        <v>budget</v>
      </c>
      <c r="L2850" s="1">
        <f t="shared" si="355"/>
        <v>513852.64609053498</v>
      </c>
      <c r="M2850" cm="1">
        <f t="array" ref="M2850">SUM(COUNTIF(E2850:E6426,{"Petrol","Diesel","CNG","LPG","Electric"}))</f>
        <v>729</v>
      </c>
      <c r="N2850">
        <f t="shared" si="356"/>
        <v>729</v>
      </c>
      <c r="O2850" cm="1">
        <f t="array" ref="O2850">SUM(COUNTIF(F2850:F6426,{"Individual","Dealer","Trustmark Dealer"}))</f>
        <v>729</v>
      </c>
      <c r="P2850">
        <f t="shared" si="357"/>
        <v>484</v>
      </c>
      <c r="Q2850">
        <f t="shared" si="358"/>
        <v>0.62551440329218111</v>
      </c>
      <c r="R2850" s="16">
        <f t="shared" si="359"/>
        <v>1334658.7371529283</v>
      </c>
    </row>
    <row r="2851" spans="1:18" x14ac:dyDescent="0.3">
      <c r="A2851" t="s">
        <v>313</v>
      </c>
      <c r="B2851">
        <v>2018</v>
      </c>
      <c r="C2851" s="1">
        <v>550000</v>
      </c>
      <c r="D2851">
        <v>20000</v>
      </c>
      <c r="E2851" t="s">
        <v>10</v>
      </c>
      <c r="F2851" t="s">
        <v>25</v>
      </c>
      <c r="G2851" t="s">
        <v>12</v>
      </c>
      <c r="H2851" t="s">
        <v>121</v>
      </c>
      <c r="I2851">
        <f t="shared" si="352"/>
        <v>728</v>
      </c>
      <c r="J2851">
        <f t="shared" si="353"/>
        <v>8</v>
      </c>
      <c r="K2851" t="str">
        <f t="shared" si="354"/>
        <v>medium</v>
      </c>
      <c r="L2851" s="1">
        <f t="shared" si="355"/>
        <v>514414.25686813187</v>
      </c>
      <c r="M2851" cm="1">
        <f t="array" ref="M2851">SUM(COUNTIF(E2851:E6427,{"Petrol","Diesel","CNG","LPG","Electric"}))</f>
        <v>728</v>
      </c>
      <c r="N2851">
        <f t="shared" si="356"/>
        <v>728</v>
      </c>
      <c r="O2851" cm="1">
        <f t="array" ref="O2851">SUM(COUNTIF(F2851:F6427,{"Individual","Dealer","Trustmark Dealer"}))</f>
        <v>728</v>
      </c>
      <c r="P2851">
        <f t="shared" si="357"/>
        <v>483</v>
      </c>
      <c r="Q2851">
        <f t="shared" si="358"/>
        <v>0.62637362637362637</v>
      </c>
      <c r="R2851" s="16">
        <f t="shared" si="359"/>
        <v>1335996.0850131363</v>
      </c>
    </row>
    <row r="2852" spans="1:18" x14ac:dyDescent="0.3">
      <c r="A2852" t="s">
        <v>1443</v>
      </c>
      <c r="B2852">
        <v>2019</v>
      </c>
      <c r="C2852" s="1">
        <v>600000</v>
      </c>
      <c r="D2852">
        <v>1100</v>
      </c>
      <c r="E2852" t="s">
        <v>10</v>
      </c>
      <c r="F2852" t="s">
        <v>25</v>
      </c>
      <c r="G2852" t="s">
        <v>19</v>
      </c>
      <c r="H2852" t="s">
        <v>121</v>
      </c>
      <c r="I2852">
        <f t="shared" si="352"/>
        <v>727</v>
      </c>
      <c r="J2852">
        <f t="shared" si="353"/>
        <v>7</v>
      </c>
      <c r="K2852" t="str">
        <f t="shared" si="354"/>
        <v>medium</v>
      </c>
      <c r="L2852" s="1">
        <f t="shared" si="355"/>
        <v>514365.30811554333</v>
      </c>
      <c r="M2852" cm="1">
        <f t="array" ref="M2852">SUM(COUNTIF(E2852:E6428,{"Petrol","Diesel","CNG","LPG","Electric"}))</f>
        <v>727</v>
      </c>
      <c r="N2852">
        <f t="shared" si="356"/>
        <v>727</v>
      </c>
      <c r="O2852" cm="1">
        <f t="array" ref="O2852">SUM(COUNTIF(F2852:F6428,{"Individual","Dealer","Trustmark Dealer"}))</f>
        <v>727</v>
      </c>
      <c r="P2852">
        <f t="shared" si="357"/>
        <v>483</v>
      </c>
      <c r="Q2852">
        <f t="shared" si="358"/>
        <v>0.62585969738651992</v>
      </c>
      <c r="R2852" s="16">
        <f t="shared" si="359"/>
        <v>1335426.1911705455</v>
      </c>
    </row>
    <row r="2853" spans="1:18" x14ac:dyDescent="0.3">
      <c r="A2853" t="s">
        <v>346</v>
      </c>
      <c r="B2853">
        <v>2020</v>
      </c>
      <c r="C2853" s="1">
        <v>210000</v>
      </c>
      <c r="D2853">
        <v>40000</v>
      </c>
      <c r="E2853" t="s">
        <v>10</v>
      </c>
      <c r="F2853" t="s">
        <v>25</v>
      </c>
      <c r="G2853" t="s">
        <v>12</v>
      </c>
      <c r="H2853" t="s">
        <v>121</v>
      </c>
      <c r="I2853">
        <f t="shared" si="352"/>
        <v>726</v>
      </c>
      <c r="J2853">
        <f t="shared" si="353"/>
        <v>6</v>
      </c>
      <c r="K2853" t="str">
        <f t="shared" si="354"/>
        <v>budget</v>
      </c>
      <c r="L2853" s="1">
        <f t="shared" si="355"/>
        <v>514247.35399449035</v>
      </c>
      <c r="M2853" cm="1">
        <f t="array" ref="M2853">SUM(COUNTIF(E2853:E6429,{"Petrol","Diesel","CNG","LPG","Electric"}))</f>
        <v>726</v>
      </c>
      <c r="N2853">
        <f t="shared" si="356"/>
        <v>726</v>
      </c>
      <c r="O2853" cm="1">
        <f t="array" ref="O2853">SUM(COUNTIF(F2853:F6429,{"Individual","Dealer","Trustmark Dealer"}))</f>
        <v>726</v>
      </c>
      <c r="P2853">
        <f t="shared" si="357"/>
        <v>483</v>
      </c>
      <c r="Q2853">
        <f t="shared" si="358"/>
        <v>0.62534435261707988</v>
      </c>
      <c r="R2853" s="16">
        <f t="shared" si="359"/>
        <v>1334693.9487956208</v>
      </c>
    </row>
    <row r="2854" spans="1:18" x14ac:dyDescent="0.3">
      <c r="A2854" t="s">
        <v>731</v>
      </c>
      <c r="B2854">
        <v>2012</v>
      </c>
      <c r="C2854" s="1">
        <v>210000</v>
      </c>
      <c r="D2854">
        <v>15000</v>
      </c>
      <c r="E2854" t="s">
        <v>10</v>
      </c>
      <c r="F2854" t="s">
        <v>25</v>
      </c>
      <c r="G2854" t="s">
        <v>12</v>
      </c>
      <c r="H2854" t="s">
        <v>121</v>
      </c>
      <c r="I2854">
        <f t="shared" si="352"/>
        <v>725</v>
      </c>
      <c r="J2854">
        <f t="shared" si="353"/>
        <v>14</v>
      </c>
      <c r="K2854" t="str">
        <f t="shared" si="354"/>
        <v>budget</v>
      </c>
      <c r="L2854" s="1">
        <f t="shared" si="355"/>
        <v>514667.00551724137</v>
      </c>
      <c r="M2854" cm="1">
        <f t="array" ref="M2854">SUM(COUNTIF(E2854:E6430,{"Petrol","Diesel","CNG","LPG","Electric"}))</f>
        <v>725</v>
      </c>
      <c r="N2854">
        <f t="shared" si="356"/>
        <v>725</v>
      </c>
      <c r="O2854" cm="1">
        <f t="array" ref="O2854">SUM(COUNTIF(F2854:F6430,{"Individual","Dealer","Trustmark Dealer"}))</f>
        <v>725</v>
      </c>
      <c r="P2854">
        <f t="shared" si="357"/>
        <v>483</v>
      </c>
      <c r="Q2854">
        <f t="shared" si="358"/>
        <v>0.6248275862068966</v>
      </c>
      <c r="R2854" s="16">
        <f t="shared" si="359"/>
        <v>1335199.0806730851</v>
      </c>
    </row>
    <row r="2855" spans="1:18" x14ac:dyDescent="0.3">
      <c r="A2855" t="s">
        <v>163</v>
      </c>
      <c r="B2855">
        <v>2009</v>
      </c>
      <c r="C2855" s="1">
        <v>150000</v>
      </c>
      <c r="D2855">
        <v>40000</v>
      </c>
      <c r="E2855" t="s">
        <v>10</v>
      </c>
      <c r="F2855" t="s">
        <v>25</v>
      </c>
      <c r="G2855" t="s">
        <v>12</v>
      </c>
      <c r="H2855" t="s">
        <v>121</v>
      </c>
      <c r="I2855">
        <f t="shared" si="352"/>
        <v>724</v>
      </c>
      <c r="J2855">
        <f t="shared" si="353"/>
        <v>17</v>
      </c>
      <c r="K2855" t="str">
        <f t="shared" si="354"/>
        <v>budget</v>
      </c>
      <c r="L2855" s="1">
        <f t="shared" si="355"/>
        <v>515087.81629834254</v>
      </c>
      <c r="M2855" cm="1">
        <f t="array" ref="M2855">SUM(COUNTIF(E2855:E6431,{"Petrol","Diesel","CNG","LPG","Electric"}))</f>
        <v>724</v>
      </c>
      <c r="N2855">
        <f t="shared" si="356"/>
        <v>724</v>
      </c>
      <c r="O2855" cm="1">
        <f t="array" ref="O2855">SUM(COUNTIF(F2855:F6431,{"Individual","Dealer","Trustmark Dealer"}))</f>
        <v>724</v>
      </c>
      <c r="P2855">
        <f t="shared" si="357"/>
        <v>482</v>
      </c>
      <c r="Q2855">
        <f t="shared" si="358"/>
        <v>0.62430939226519333</v>
      </c>
      <c r="R2855" s="16">
        <f t="shared" si="359"/>
        <v>1335707.4402302778</v>
      </c>
    </row>
    <row r="2856" spans="1:18" x14ac:dyDescent="0.3">
      <c r="A2856" t="s">
        <v>470</v>
      </c>
      <c r="B2856">
        <v>2008</v>
      </c>
      <c r="C2856" s="1">
        <v>125000</v>
      </c>
      <c r="D2856">
        <v>60000</v>
      </c>
      <c r="E2856" t="s">
        <v>10</v>
      </c>
      <c r="F2856" t="s">
        <v>25</v>
      </c>
      <c r="G2856" t="s">
        <v>12</v>
      </c>
      <c r="H2856" t="s">
        <v>121</v>
      </c>
      <c r="I2856">
        <f t="shared" si="352"/>
        <v>723</v>
      </c>
      <c r="J2856">
        <f t="shared" si="353"/>
        <v>18</v>
      </c>
      <c r="K2856" t="str">
        <f t="shared" si="354"/>
        <v>budget</v>
      </c>
      <c r="L2856" s="1">
        <f t="shared" si="355"/>
        <v>515592.77869986166</v>
      </c>
      <c r="M2856" cm="1">
        <f t="array" ref="M2856">SUM(COUNTIF(E2856:E6432,{"Petrol","Diesel","CNG","LPG","Electric"}))</f>
        <v>723</v>
      </c>
      <c r="N2856">
        <f t="shared" si="356"/>
        <v>723</v>
      </c>
      <c r="O2856" cm="1">
        <f t="array" ref="O2856">SUM(COUNTIF(F2856:F6432,{"Individual","Dealer","Trustmark Dealer"}))</f>
        <v>723</v>
      </c>
      <c r="P2856">
        <f t="shared" si="357"/>
        <v>481</v>
      </c>
      <c r="Q2856">
        <f t="shared" si="358"/>
        <v>0.62378976486860305</v>
      </c>
      <c r="R2856" s="16">
        <f t="shared" si="359"/>
        <v>1336411.3661948883</v>
      </c>
    </row>
    <row r="2857" spans="1:18" x14ac:dyDescent="0.3">
      <c r="A2857" t="s">
        <v>1195</v>
      </c>
      <c r="B2857">
        <v>2016</v>
      </c>
      <c r="C2857" s="1">
        <v>380000</v>
      </c>
      <c r="D2857">
        <v>20000</v>
      </c>
      <c r="E2857" t="s">
        <v>10</v>
      </c>
      <c r="F2857" t="s">
        <v>25</v>
      </c>
      <c r="G2857" t="s">
        <v>12</v>
      </c>
      <c r="H2857" t="s">
        <v>121</v>
      </c>
      <c r="I2857">
        <f t="shared" si="352"/>
        <v>722</v>
      </c>
      <c r="J2857">
        <f t="shared" si="353"/>
        <v>10</v>
      </c>
      <c r="K2857" t="str">
        <f t="shared" si="354"/>
        <v>budget</v>
      </c>
      <c r="L2857" s="1">
        <f t="shared" si="355"/>
        <v>516133.76592797786</v>
      </c>
      <c r="M2857" cm="1">
        <f t="array" ref="M2857">SUM(COUNTIF(E2857:E6433,{"Petrol","Diesel","CNG","LPG","Electric"}))</f>
        <v>722</v>
      </c>
      <c r="N2857">
        <f t="shared" si="356"/>
        <v>722</v>
      </c>
      <c r="O2857" cm="1">
        <f t="array" ref="O2857">SUM(COUNTIF(F2857:F6433,{"Individual","Dealer","Trustmark Dealer"}))</f>
        <v>722</v>
      </c>
      <c r="P2857">
        <f t="shared" si="357"/>
        <v>480</v>
      </c>
      <c r="Q2857">
        <f t="shared" si="358"/>
        <v>0.62326869806094187</v>
      </c>
      <c r="R2857" s="16">
        <f t="shared" si="359"/>
        <v>1337200.2048666666</v>
      </c>
    </row>
    <row r="2858" spans="1:18" x14ac:dyDescent="0.3">
      <c r="A2858" t="s">
        <v>226</v>
      </c>
      <c r="B2858">
        <v>2019</v>
      </c>
      <c r="C2858" s="1">
        <v>600000</v>
      </c>
      <c r="D2858">
        <v>5000</v>
      </c>
      <c r="E2858" t="s">
        <v>10</v>
      </c>
      <c r="F2858" t="s">
        <v>25</v>
      </c>
      <c r="G2858" t="s">
        <v>12</v>
      </c>
      <c r="H2858" t="s">
        <v>121</v>
      </c>
      <c r="I2858">
        <f t="shared" si="352"/>
        <v>721</v>
      </c>
      <c r="J2858">
        <f t="shared" si="353"/>
        <v>7</v>
      </c>
      <c r="K2858" t="str">
        <f t="shared" si="354"/>
        <v>medium</v>
      </c>
      <c r="L2858" s="1">
        <f t="shared" si="355"/>
        <v>516322.57836338418</v>
      </c>
      <c r="M2858" cm="1">
        <f t="array" ref="M2858">SUM(COUNTIF(E2858:E6434,{"Petrol","Diesel","CNG","LPG","Electric"}))</f>
        <v>721</v>
      </c>
      <c r="N2858">
        <f t="shared" si="356"/>
        <v>721</v>
      </c>
      <c r="O2858" cm="1">
        <f t="array" ref="O2858">SUM(COUNTIF(F2858:F6434,{"Individual","Dealer","Trustmark Dealer"}))</f>
        <v>721</v>
      </c>
      <c r="P2858">
        <f t="shared" si="357"/>
        <v>480</v>
      </c>
      <c r="Q2858">
        <f t="shared" si="358"/>
        <v>0.62274618585298191</v>
      </c>
      <c r="R2858" s="16">
        <f t="shared" si="359"/>
        <v>1337171.5521750371</v>
      </c>
    </row>
    <row r="2859" spans="1:18" x14ac:dyDescent="0.3">
      <c r="A2859" t="s">
        <v>793</v>
      </c>
      <c r="B2859">
        <v>2016</v>
      </c>
      <c r="C2859" s="1">
        <v>490000</v>
      </c>
      <c r="D2859">
        <v>27000</v>
      </c>
      <c r="E2859" t="s">
        <v>10</v>
      </c>
      <c r="F2859" t="s">
        <v>25</v>
      </c>
      <c r="G2859" t="s">
        <v>12</v>
      </c>
      <c r="H2859" t="s">
        <v>121</v>
      </c>
      <c r="I2859">
        <f t="shared" si="352"/>
        <v>720</v>
      </c>
      <c r="J2859">
        <f t="shared" si="353"/>
        <v>10</v>
      </c>
      <c r="K2859" t="str">
        <f t="shared" si="354"/>
        <v>budget</v>
      </c>
      <c r="L2859" s="1">
        <f t="shared" si="355"/>
        <v>516206.3597222222</v>
      </c>
      <c r="M2859" cm="1">
        <f t="array" ref="M2859">SUM(COUNTIF(E2859:E6435,{"Petrol","Diesel","CNG","LPG","Electric"}))</f>
        <v>720</v>
      </c>
      <c r="N2859">
        <f t="shared" si="356"/>
        <v>720</v>
      </c>
      <c r="O2859" cm="1">
        <f t="array" ref="O2859">SUM(COUNTIF(F2859:F6435,{"Individual","Dealer","Trustmark Dealer"}))</f>
        <v>720</v>
      </c>
      <c r="P2859">
        <f t="shared" si="357"/>
        <v>480</v>
      </c>
      <c r="Q2859">
        <f t="shared" si="358"/>
        <v>0.62222222222222223</v>
      </c>
      <c r="R2859" s="16">
        <f t="shared" si="359"/>
        <v>1336430.7399190604</v>
      </c>
    </row>
    <row r="2860" spans="1:18" x14ac:dyDescent="0.3">
      <c r="A2860" t="s">
        <v>619</v>
      </c>
      <c r="B2860">
        <v>2018</v>
      </c>
      <c r="C2860" s="1">
        <v>545000</v>
      </c>
      <c r="D2860">
        <v>38000</v>
      </c>
      <c r="E2860" t="s">
        <v>14</v>
      </c>
      <c r="F2860" t="s">
        <v>25</v>
      </c>
      <c r="G2860" t="s">
        <v>12</v>
      </c>
      <c r="H2860" t="s">
        <v>126</v>
      </c>
      <c r="I2860">
        <f t="shared" si="352"/>
        <v>719</v>
      </c>
      <c r="J2860">
        <f t="shared" si="353"/>
        <v>8</v>
      </c>
      <c r="K2860" t="str">
        <f t="shared" si="354"/>
        <v>medium</v>
      </c>
      <c r="L2860" s="1">
        <f t="shared" si="355"/>
        <v>516242.80806675937</v>
      </c>
      <c r="M2860" cm="1">
        <f t="array" ref="M2860">SUM(COUNTIF(E2860:E6436,{"Petrol","Diesel","CNG","LPG","Electric"}))</f>
        <v>719</v>
      </c>
      <c r="N2860">
        <f t="shared" si="356"/>
        <v>719</v>
      </c>
      <c r="O2860" cm="1">
        <f t="array" ref="O2860">SUM(COUNTIF(F2860:F6436,{"Individual","Dealer","Trustmark Dealer"}))</f>
        <v>719</v>
      </c>
      <c r="P2860">
        <f t="shared" si="357"/>
        <v>480</v>
      </c>
      <c r="Q2860">
        <f t="shared" si="358"/>
        <v>0.62169680111265646</v>
      </c>
      <c r="R2860" s="16">
        <f t="shared" si="359"/>
        <v>1336042.2600510321</v>
      </c>
    </row>
    <row r="2861" spans="1:18" x14ac:dyDescent="0.3">
      <c r="A2861" t="s">
        <v>159</v>
      </c>
      <c r="B2861">
        <v>2015</v>
      </c>
      <c r="C2861" s="1">
        <v>250000</v>
      </c>
      <c r="D2861">
        <v>25000</v>
      </c>
      <c r="E2861" t="s">
        <v>10</v>
      </c>
      <c r="F2861" t="s">
        <v>25</v>
      </c>
      <c r="G2861" t="s">
        <v>12</v>
      </c>
      <c r="H2861" t="s">
        <v>121</v>
      </c>
      <c r="I2861">
        <f t="shared" si="352"/>
        <v>718</v>
      </c>
      <c r="J2861">
        <f t="shared" si="353"/>
        <v>11</v>
      </c>
      <c r="K2861" t="str">
        <f t="shared" si="354"/>
        <v>budget</v>
      </c>
      <c r="L2861" s="1">
        <f t="shared" si="355"/>
        <v>516202.75626740948</v>
      </c>
      <c r="M2861" cm="1">
        <f t="array" ref="M2861">SUM(COUNTIF(E2861:E6437,{"Petrol","Diesel","CNG","LPG","Electric"}))</f>
        <v>718</v>
      </c>
      <c r="N2861">
        <f t="shared" si="356"/>
        <v>718</v>
      </c>
      <c r="O2861" cm="1">
        <f t="array" ref="O2861">SUM(COUNTIF(F2861:F6437,{"Individual","Dealer","Trustmark Dealer"}))</f>
        <v>718</v>
      </c>
      <c r="P2861">
        <f t="shared" si="357"/>
        <v>480</v>
      </c>
      <c r="Q2861">
        <f t="shared" si="358"/>
        <v>0.62256267409470756</v>
      </c>
      <c r="R2861" s="16">
        <f t="shared" si="359"/>
        <v>1336275.2510822511</v>
      </c>
    </row>
    <row r="2862" spans="1:18" x14ac:dyDescent="0.3">
      <c r="A2862" t="s">
        <v>1444</v>
      </c>
      <c r="B2862">
        <v>2020</v>
      </c>
      <c r="C2862" s="1">
        <v>1050000</v>
      </c>
      <c r="D2862">
        <v>1100</v>
      </c>
      <c r="E2862" t="s">
        <v>10</v>
      </c>
      <c r="F2862" t="s">
        <v>25</v>
      </c>
      <c r="G2862" t="s">
        <v>12</v>
      </c>
      <c r="H2862" t="s">
        <v>121</v>
      </c>
      <c r="I2862">
        <f t="shared" si="352"/>
        <v>717</v>
      </c>
      <c r="J2862">
        <f t="shared" si="353"/>
        <v>6</v>
      </c>
      <c r="K2862" t="str">
        <f t="shared" si="354"/>
        <v>premimum</v>
      </c>
      <c r="L2862" s="1">
        <f t="shared" si="355"/>
        <v>516574.02928870294</v>
      </c>
      <c r="M2862" cm="1">
        <f t="array" ref="M2862">SUM(COUNTIF(E2862:E6438,{"Petrol","Diesel","CNG","LPG","Electric"}))</f>
        <v>717</v>
      </c>
      <c r="N2862">
        <f t="shared" si="356"/>
        <v>717</v>
      </c>
      <c r="O2862" cm="1">
        <f t="array" ref="O2862">SUM(COUNTIF(F2862:F6438,{"Individual","Dealer","Trustmark Dealer"}))</f>
        <v>717</v>
      </c>
      <c r="P2862">
        <f t="shared" si="357"/>
        <v>479</v>
      </c>
      <c r="Q2862">
        <f t="shared" si="358"/>
        <v>0.62203626220362618</v>
      </c>
      <c r="R2862" s="16">
        <f t="shared" si="359"/>
        <v>1336665.9993584049</v>
      </c>
    </row>
    <row r="2863" spans="1:18" x14ac:dyDescent="0.3">
      <c r="A2863" t="s">
        <v>567</v>
      </c>
      <c r="B2863">
        <v>2007</v>
      </c>
      <c r="C2863" s="1">
        <v>100000</v>
      </c>
      <c r="D2863">
        <v>100000</v>
      </c>
      <c r="E2863" t="s">
        <v>10</v>
      </c>
      <c r="F2863" t="s">
        <v>25</v>
      </c>
      <c r="G2863" t="s">
        <v>12</v>
      </c>
      <c r="H2863" t="s">
        <v>121</v>
      </c>
      <c r="I2863">
        <f t="shared" si="352"/>
        <v>716</v>
      </c>
      <c r="J2863">
        <f t="shared" si="353"/>
        <v>19</v>
      </c>
      <c r="K2863" t="str">
        <f t="shared" si="354"/>
        <v>budget</v>
      </c>
      <c r="L2863" s="1">
        <f t="shared" si="355"/>
        <v>515829.0209497207</v>
      </c>
      <c r="M2863" cm="1">
        <f t="array" ref="M2863">SUM(COUNTIF(E2863:E6439,{"Petrol","Diesel","CNG","LPG","Electric"}))</f>
        <v>716</v>
      </c>
      <c r="N2863">
        <f t="shared" si="356"/>
        <v>716</v>
      </c>
      <c r="O2863" cm="1">
        <f t="array" ref="O2863">SUM(COUNTIF(F2863:F6439,{"Individual","Dealer","Trustmark Dealer"}))</f>
        <v>716</v>
      </c>
      <c r="P2863">
        <f t="shared" si="357"/>
        <v>479</v>
      </c>
      <c r="Q2863">
        <f t="shared" si="358"/>
        <v>0.62150837988826813</v>
      </c>
      <c r="R2863" s="16">
        <f t="shared" si="359"/>
        <v>1334444.9224598932</v>
      </c>
    </row>
    <row r="2864" spans="1:18" x14ac:dyDescent="0.3">
      <c r="A2864" t="s">
        <v>472</v>
      </c>
      <c r="B2864">
        <v>2014</v>
      </c>
      <c r="C2864" s="1">
        <v>250000</v>
      </c>
      <c r="D2864">
        <v>100000</v>
      </c>
      <c r="E2864" t="s">
        <v>14</v>
      </c>
      <c r="F2864" t="s">
        <v>25</v>
      </c>
      <c r="G2864" t="s">
        <v>12</v>
      </c>
      <c r="H2864" t="s">
        <v>126</v>
      </c>
      <c r="I2864">
        <f t="shared" si="352"/>
        <v>715</v>
      </c>
      <c r="J2864">
        <f t="shared" si="353"/>
        <v>12</v>
      </c>
      <c r="K2864" t="str">
        <f t="shared" si="354"/>
        <v>budget</v>
      </c>
      <c r="L2864" s="1">
        <f t="shared" si="355"/>
        <v>516410.6</v>
      </c>
      <c r="M2864" cm="1">
        <f t="array" ref="M2864">SUM(COUNTIF(E2864:E6440,{"Petrol","Diesel","CNG","LPG","Electric"}))</f>
        <v>715</v>
      </c>
      <c r="N2864">
        <f t="shared" si="356"/>
        <v>715</v>
      </c>
      <c r="O2864" cm="1">
        <f t="array" ref="O2864">SUM(COUNTIF(F2864:F6440,{"Individual","Dealer","Trustmark Dealer"}))</f>
        <v>715</v>
      </c>
      <c r="P2864">
        <f t="shared" si="357"/>
        <v>478</v>
      </c>
      <c r="Q2864">
        <f t="shared" si="358"/>
        <v>0.62097902097902102</v>
      </c>
      <c r="R2864" s="16">
        <f t="shared" si="359"/>
        <v>1335324.0352210631</v>
      </c>
    </row>
    <row r="2865" spans="1:18" x14ac:dyDescent="0.3">
      <c r="A2865" t="s">
        <v>912</v>
      </c>
      <c r="B2865">
        <v>2007</v>
      </c>
      <c r="C2865" s="1">
        <v>100000</v>
      </c>
      <c r="D2865">
        <v>110000</v>
      </c>
      <c r="E2865" t="s">
        <v>10</v>
      </c>
      <c r="F2865" t="s">
        <v>25</v>
      </c>
      <c r="G2865" t="s">
        <v>12</v>
      </c>
      <c r="H2865" t="s">
        <v>121</v>
      </c>
      <c r="I2865">
        <f t="shared" si="352"/>
        <v>714</v>
      </c>
      <c r="J2865">
        <f t="shared" si="353"/>
        <v>19</v>
      </c>
      <c r="K2865" t="str">
        <f t="shared" si="354"/>
        <v>budget</v>
      </c>
      <c r="L2865" s="1">
        <f t="shared" si="355"/>
        <v>516783.72408963583</v>
      </c>
      <c r="M2865" cm="1">
        <f t="array" ref="M2865">SUM(COUNTIF(E2865:E6441,{"Petrol","Diesel","CNG","LPG","Electric"}))</f>
        <v>714</v>
      </c>
      <c r="N2865">
        <f t="shared" si="356"/>
        <v>714</v>
      </c>
      <c r="O2865" cm="1">
        <f t="array" ref="O2865">SUM(COUNTIF(F2865:F6441,{"Individual","Dealer","Trustmark Dealer"}))</f>
        <v>714</v>
      </c>
      <c r="P2865">
        <f t="shared" si="357"/>
        <v>477</v>
      </c>
      <c r="Q2865">
        <f t="shared" si="358"/>
        <v>0.62184873949579833</v>
      </c>
      <c r="R2865" s="16">
        <f t="shared" si="359"/>
        <v>1336305.0413967439</v>
      </c>
    </row>
    <row r="2866" spans="1:18" x14ac:dyDescent="0.3">
      <c r="A2866" t="s">
        <v>1445</v>
      </c>
      <c r="B2866">
        <v>2016</v>
      </c>
      <c r="C2866" s="1">
        <v>350000</v>
      </c>
      <c r="D2866">
        <v>60000</v>
      </c>
      <c r="E2866" t="s">
        <v>14</v>
      </c>
      <c r="F2866" t="s">
        <v>25</v>
      </c>
      <c r="G2866" t="s">
        <v>12</v>
      </c>
      <c r="H2866" t="s">
        <v>126</v>
      </c>
      <c r="I2866">
        <f t="shared" si="352"/>
        <v>713</v>
      </c>
      <c r="J2866">
        <f t="shared" si="353"/>
        <v>10</v>
      </c>
      <c r="K2866" t="str">
        <f t="shared" si="354"/>
        <v>budget</v>
      </c>
      <c r="L2866" s="1">
        <f t="shared" si="355"/>
        <v>517368.2734922861</v>
      </c>
      <c r="M2866" cm="1">
        <f t="array" ref="M2866">SUM(COUNTIF(E2866:E6442,{"Petrol","Diesel","CNG","LPG","Electric"}))</f>
        <v>713</v>
      </c>
      <c r="N2866">
        <f t="shared" si="356"/>
        <v>713</v>
      </c>
      <c r="O2866" cm="1">
        <f t="array" ref="O2866">SUM(COUNTIF(F2866:F6442,{"Individual","Dealer","Trustmark Dealer"}))</f>
        <v>713</v>
      </c>
      <c r="P2866">
        <f t="shared" si="357"/>
        <v>476</v>
      </c>
      <c r="Q2866">
        <f t="shared" si="358"/>
        <v>0.62131837307152871</v>
      </c>
      <c r="R2866" s="16">
        <f t="shared" si="359"/>
        <v>1337189.9377945005</v>
      </c>
    </row>
    <row r="2867" spans="1:18" x14ac:dyDescent="0.3">
      <c r="A2867" t="s">
        <v>1446</v>
      </c>
      <c r="B2867">
        <v>2012</v>
      </c>
      <c r="C2867" s="1">
        <v>370000</v>
      </c>
      <c r="D2867">
        <v>70000</v>
      </c>
      <c r="E2867" t="s">
        <v>14</v>
      </c>
      <c r="F2867" t="s">
        <v>25</v>
      </c>
      <c r="G2867" t="s">
        <v>12</v>
      </c>
      <c r="H2867" t="s">
        <v>126</v>
      </c>
      <c r="I2867">
        <f t="shared" si="352"/>
        <v>712</v>
      </c>
      <c r="J2867">
        <f t="shared" si="353"/>
        <v>14</v>
      </c>
      <c r="K2867" t="str">
        <f t="shared" si="354"/>
        <v>budget</v>
      </c>
      <c r="L2867" s="1">
        <f t="shared" si="355"/>
        <v>517603.34129213484</v>
      </c>
      <c r="M2867" cm="1">
        <f t="array" ref="M2867">SUM(COUNTIF(E2867:E6443,{"Petrol","Diesel","CNG","LPG","Electric"}))</f>
        <v>712</v>
      </c>
      <c r="N2867">
        <f t="shared" si="356"/>
        <v>712</v>
      </c>
      <c r="O2867" cm="1">
        <f t="array" ref="O2867">SUM(COUNTIF(F2867:F6443,{"Individual","Dealer","Trustmark Dealer"}))</f>
        <v>712</v>
      </c>
      <c r="P2867">
        <f t="shared" si="357"/>
        <v>476</v>
      </c>
      <c r="Q2867">
        <f t="shared" si="358"/>
        <v>0.6221910112359551</v>
      </c>
      <c r="R2867" s="16">
        <f t="shared" si="359"/>
        <v>1337922.1165903625</v>
      </c>
    </row>
    <row r="2868" spans="1:18" x14ac:dyDescent="0.3">
      <c r="A2868" t="s">
        <v>1228</v>
      </c>
      <c r="B2868">
        <v>2004</v>
      </c>
      <c r="C2868" s="1">
        <v>121000</v>
      </c>
      <c r="D2868">
        <v>110000</v>
      </c>
      <c r="E2868" t="s">
        <v>10</v>
      </c>
      <c r="F2868" t="s">
        <v>25</v>
      </c>
      <c r="G2868" t="s">
        <v>12</v>
      </c>
      <c r="H2868" t="s">
        <v>126</v>
      </c>
      <c r="I2868">
        <f t="shared" si="352"/>
        <v>711</v>
      </c>
      <c r="J2868">
        <f t="shared" si="353"/>
        <v>22</v>
      </c>
      <c r="K2868" t="str">
        <f t="shared" si="354"/>
        <v>budget</v>
      </c>
      <c r="L2868" s="1">
        <f t="shared" si="355"/>
        <v>517810.94092827005</v>
      </c>
      <c r="M2868" cm="1">
        <f t="array" ref="M2868">SUM(COUNTIF(E2868:E6444,{"Petrol","Diesel","CNG","LPG","Electric"}))</f>
        <v>711</v>
      </c>
      <c r="N2868">
        <f t="shared" si="356"/>
        <v>711</v>
      </c>
      <c r="O2868" cm="1">
        <f t="array" ref="O2868">SUM(COUNTIF(F2868:F6444,{"Individual","Dealer","Trustmark Dealer"}))</f>
        <v>711</v>
      </c>
      <c r="P2868">
        <f t="shared" si="357"/>
        <v>475</v>
      </c>
      <c r="Q2868">
        <f t="shared" si="358"/>
        <v>0.62306610407876228</v>
      </c>
      <c r="R2868" s="16">
        <f t="shared" si="359"/>
        <v>1338607.130901725</v>
      </c>
    </row>
    <row r="2869" spans="1:18" x14ac:dyDescent="0.3">
      <c r="A2869" t="s">
        <v>1447</v>
      </c>
      <c r="B2869">
        <v>2017</v>
      </c>
      <c r="C2869" s="1">
        <v>570000</v>
      </c>
      <c r="D2869">
        <v>44077</v>
      </c>
      <c r="E2869" t="s">
        <v>10</v>
      </c>
      <c r="F2869" t="s">
        <v>11</v>
      </c>
      <c r="G2869" t="s">
        <v>19</v>
      </c>
      <c r="H2869" t="s">
        <v>121</v>
      </c>
      <c r="I2869">
        <f t="shared" si="352"/>
        <v>710</v>
      </c>
      <c r="J2869">
        <f t="shared" si="353"/>
        <v>9</v>
      </c>
      <c r="K2869" t="str">
        <f t="shared" si="354"/>
        <v>medium</v>
      </c>
      <c r="L2869" s="1">
        <f t="shared" si="355"/>
        <v>518369.82957746478</v>
      </c>
      <c r="M2869" cm="1">
        <f t="array" ref="M2869">SUM(COUNTIF(E2869:E6445,{"Petrol","Diesel","CNG","LPG","Electric"}))</f>
        <v>710</v>
      </c>
      <c r="N2869">
        <f t="shared" si="356"/>
        <v>710</v>
      </c>
      <c r="O2869" cm="1">
        <f t="array" ref="O2869">SUM(COUNTIF(F2869:F6445,{"Individual","Dealer","Trustmark Dealer"}))</f>
        <v>710</v>
      </c>
      <c r="P2869">
        <f t="shared" si="357"/>
        <v>474</v>
      </c>
      <c r="Q2869">
        <f t="shared" si="358"/>
        <v>0.62394366197183093</v>
      </c>
      <c r="R2869" s="16">
        <f t="shared" si="359"/>
        <v>1339428.561269104</v>
      </c>
    </row>
    <row r="2870" spans="1:18" x14ac:dyDescent="0.3">
      <c r="A2870" t="s">
        <v>230</v>
      </c>
      <c r="B2870">
        <v>2017</v>
      </c>
      <c r="C2870" s="1">
        <v>785000</v>
      </c>
      <c r="D2870">
        <v>24000</v>
      </c>
      <c r="E2870" t="s">
        <v>14</v>
      </c>
      <c r="F2870" t="s">
        <v>25</v>
      </c>
      <c r="G2870" t="s">
        <v>12</v>
      </c>
      <c r="H2870" t="s">
        <v>121</v>
      </c>
      <c r="I2870">
        <f t="shared" si="352"/>
        <v>709</v>
      </c>
      <c r="J2870">
        <f t="shared" si="353"/>
        <v>9</v>
      </c>
      <c r="K2870" t="str">
        <f t="shared" si="354"/>
        <v>medium</v>
      </c>
      <c r="L2870" s="1">
        <f t="shared" si="355"/>
        <v>518297.0084626234</v>
      </c>
      <c r="M2870" cm="1">
        <f t="array" ref="M2870">SUM(COUNTIF(E2870:E6446,{"Petrol","Diesel","CNG","LPG","Electric"}))</f>
        <v>709</v>
      </c>
      <c r="N2870">
        <f t="shared" si="356"/>
        <v>709</v>
      </c>
      <c r="O2870" cm="1">
        <f t="array" ref="O2870">SUM(COUNTIF(F2870:F6446,{"Individual","Dealer","Trustmark Dealer"}))</f>
        <v>709</v>
      </c>
      <c r="P2870">
        <f t="shared" si="357"/>
        <v>474</v>
      </c>
      <c r="Q2870">
        <f t="shared" si="358"/>
        <v>0.62341325811001413</v>
      </c>
      <c r="R2870" s="16">
        <f t="shared" si="359"/>
        <v>1338768.6766058032</v>
      </c>
    </row>
    <row r="2871" spans="1:18" x14ac:dyDescent="0.3">
      <c r="A2871" t="s">
        <v>1448</v>
      </c>
      <c r="B2871">
        <v>2018</v>
      </c>
      <c r="C2871" s="1">
        <v>850000</v>
      </c>
      <c r="D2871">
        <v>30000</v>
      </c>
      <c r="E2871" t="s">
        <v>14</v>
      </c>
      <c r="F2871" t="s">
        <v>25</v>
      </c>
      <c r="G2871" t="s">
        <v>12</v>
      </c>
      <c r="H2871" t="s">
        <v>121</v>
      </c>
      <c r="I2871">
        <f t="shared" si="352"/>
        <v>708</v>
      </c>
      <c r="J2871">
        <f t="shared" si="353"/>
        <v>8</v>
      </c>
      <c r="K2871" t="str">
        <f t="shared" si="354"/>
        <v>medium</v>
      </c>
      <c r="L2871" s="1">
        <f t="shared" si="355"/>
        <v>517920.30932203389</v>
      </c>
      <c r="M2871" cm="1">
        <f t="array" ref="M2871">SUM(COUNTIF(E2871:E6447,{"Petrol","Diesel","CNG","LPG","Electric"}))</f>
        <v>708</v>
      </c>
      <c r="N2871">
        <f t="shared" si="356"/>
        <v>708</v>
      </c>
      <c r="O2871" cm="1">
        <f t="array" ref="O2871">SUM(COUNTIF(F2871:F6447,{"Individual","Dealer","Trustmark Dealer"}))</f>
        <v>708</v>
      </c>
      <c r="P2871">
        <f t="shared" si="357"/>
        <v>474</v>
      </c>
      <c r="Q2871">
        <f t="shared" si="358"/>
        <v>0.6228813559322034</v>
      </c>
      <c r="R2871" s="16">
        <f t="shared" si="359"/>
        <v>1338398.5124187544</v>
      </c>
    </row>
    <row r="2872" spans="1:18" x14ac:dyDescent="0.3">
      <c r="A2872" t="s">
        <v>159</v>
      </c>
      <c r="B2872">
        <v>2016</v>
      </c>
      <c r="C2872" s="1">
        <v>375000</v>
      </c>
      <c r="D2872">
        <v>30000</v>
      </c>
      <c r="E2872" t="s">
        <v>10</v>
      </c>
      <c r="F2872" t="s">
        <v>25</v>
      </c>
      <c r="G2872" t="s">
        <v>12</v>
      </c>
      <c r="H2872" t="s">
        <v>126</v>
      </c>
      <c r="I2872">
        <f t="shared" si="352"/>
        <v>707</v>
      </c>
      <c r="J2872">
        <f t="shared" si="353"/>
        <v>10</v>
      </c>
      <c r="K2872" t="str">
        <f t="shared" si="354"/>
        <v>budget</v>
      </c>
      <c r="L2872" s="1">
        <f t="shared" si="355"/>
        <v>517450.60678925033</v>
      </c>
      <c r="M2872" cm="1">
        <f t="array" ref="M2872">SUM(COUNTIF(E2872:E6448,{"Petrol","Diesel","CNG","LPG","Electric"}))</f>
        <v>707</v>
      </c>
      <c r="N2872">
        <f t="shared" si="356"/>
        <v>707</v>
      </c>
      <c r="O2872" cm="1">
        <f t="array" ref="O2872">SUM(COUNTIF(F2872:F6448,{"Individual","Dealer","Trustmark Dealer"}))</f>
        <v>707</v>
      </c>
      <c r="P2872">
        <f t="shared" si="357"/>
        <v>474</v>
      </c>
      <c r="Q2872">
        <f t="shared" si="358"/>
        <v>0.6223479490806223</v>
      </c>
      <c r="R2872" s="16">
        <f t="shared" si="359"/>
        <v>1337860.2143995466</v>
      </c>
    </row>
    <row r="2873" spans="1:18" x14ac:dyDescent="0.3">
      <c r="A2873" t="s">
        <v>330</v>
      </c>
      <c r="B2873">
        <v>2017</v>
      </c>
      <c r="C2873" s="1">
        <v>619000</v>
      </c>
      <c r="D2873">
        <v>40000</v>
      </c>
      <c r="E2873" t="s">
        <v>10</v>
      </c>
      <c r="F2873" t="s">
        <v>25</v>
      </c>
      <c r="G2873" t="s">
        <v>12</v>
      </c>
      <c r="H2873" t="s">
        <v>121</v>
      </c>
      <c r="I2873">
        <f t="shared" si="352"/>
        <v>706</v>
      </c>
      <c r="J2873">
        <f t="shared" si="353"/>
        <v>9</v>
      </c>
      <c r="K2873" t="str">
        <f t="shared" si="354"/>
        <v>medium</v>
      </c>
      <c r="L2873" s="1">
        <f t="shared" si="355"/>
        <v>517652.37818696885</v>
      </c>
      <c r="M2873" cm="1">
        <f t="array" ref="M2873">SUM(COUNTIF(E2873:E6449,{"Petrol","Diesel","CNG","LPG","Electric"}))</f>
        <v>706</v>
      </c>
      <c r="N2873">
        <f t="shared" si="356"/>
        <v>706</v>
      </c>
      <c r="O2873" cm="1">
        <f t="array" ref="O2873">SUM(COUNTIF(F2873:F6449,{"Individual","Dealer","Trustmark Dealer"}))</f>
        <v>706</v>
      </c>
      <c r="P2873">
        <f t="shared" si="357"/>
        <v>474</v>
      </c>
      <c r="Q2873">
        <f t="shared" si="358"/>
        <v>0.62322946175637395</v>
      </c>
      <c r="R2873" s="16">
        <f t="shared" si="359"/>
        <v>1337843.7856521043</v>
      </c>
    </row>
    <row r="2874" spans="1:18" x14ac:dyDescent="0.3">
      <c r="A2874" t="s">
        <v>235</v>
      </c>
      <c r="B2874">
        <v>2011</v>
      </c>
      <c r="C2874" s="1">
        <v>335000</v>
      </c>
      <c r="D2874">
        <v>90000</v>
      </c>
      <c r="E2874" t="s">
        <v>14</v>
      </c>
      <c r="F2874" t="s">
        <v>25</v>
      </c>
      <c r="G2874" t="s">
        <v>12</v>
      </c>
      <c r="H2874" t="s">
        <v>126</v>
      </c>
      <c r="I2874">
        <f t="shared" si="352"/>
        <v>705</v>
      </c>
      <c r="J2874">
        <f t="shared" si="353"/>
        <v>15</v>
      </c>
      <c r="K2874" t="str">
        <f t="shared" si="354"/>
        <v>budget</v>
      </c>
      <c r="L2874" s="1">
        <f t="shared" si="355"/>
        <v>517508.62269503548</v>
      </c>
      <c r="M2874" cm="1">
        <f t="array" ref="M2874">SUM(COUNTIF(E2874:E6450,{"Petrol","Diesel","CNG","LPG","Electric"}))</f>
        <v>705</v>
      </c>
      <c r="N2874">
        <f t="shared" si="356"/>
        <v>705</v>
      </c>
      <c r="O2874" cm="1">
        <f t="array" ref="O2874">SUM(COUNTIF(F2874:F6450,{"Individual","Dealer","Trustmark Dealer"}))</f>
        <v>705</v>
      </c>
      <c r="P2874">
        <f t="shared" si="357"/>
        <v>474</v>
      </c>
      <c r="Q2874">
        <f t="shared" si="358"/>
        <v>0.62269503546099292</v>
      </c>
      <c r="R2874" s="16">
        <f t="shared" si="359"/>
        <v>1337013.9140463457</v>
      </c>
    </row>
    <row r="2875" spans="1:18" x14ac:dyDescent="0.3">
      <c r="A2875" t="s">
        <v>419</v>
      </c>
      <c r="B2875">
        <v>2006</v>
      </c>
      <c r="C2875" s="1">
        <v>500000</v>
      </c>
      <c r="D2875">
        <v>50000</v>
      </c>
      <c r="E2875" t="s">
        <v>14</v>
      </c>
      <c r="F2875" t="s">
        <v>25</v>
      </c>
      <c r="G2875" t="s">
        <v>12</v>
      </c>
      <c r="H2875" t="s">
        <v>121</v>
      </c>
      <c r="I2875">
        <f t="shared" si="352"/>
        <v>704</v>
      </c>
      <c r="J2875">
        <f t="shared" si="353"/>
        <v>20</v>
      </c>
      <c r="K2875" t="str">
        <f t="shared" si="354"/>
        <v>budget</v>
      </c>
      <c r="L2875" s="1">
        <f t="shared" si="355"/>
        <v>517767.86789772729</v>
      </c>
      <c r="M2875" cm="1">
        <f t="array" ref="M2875">SUM(COUNTIF(E2875:E6451,{"Petrol","Diesel","CNG","LPG","Electric"}))</f>
        <v>704</v>
      </c>
      <c r="N2875">
        <f t="shared" si="356"/>
        <v>704</v>
      </c>
      <c r="O2875" cm="1">
        <f t="array" ref="O2875">SUM(COUNTIF(F2875:F6451,{"Individual","Dealer","Trustmark Dealer"}))</f>
        <v>704</v>
      </c>
      <c r="P2875">
        <f t="shared" si="357"/>
        <v>473</v>
      </c>
      <c r="Q2875">
        <f t="shared" si="358"/>
        <v>0.62357954545454541</v>
      </c>
      <c r="R2875" s="16">
        <f t="shared" si="359"/>
        <v>1337793.3683449882</v>
      </c>
    </row>
    <row r="2876" spans="1:18" x14ac:dyDescent="0.3">
      <c r="A2876" t="s">
        <v>818</v>
      </c>
      <c r="B2876">
        <v>2003</v>
      </c>
      <c r="C2876" s="1">
        <v>60000</v>
      </c>
      <c r="D2876">
        <v>100000</v>
      </c>
      <c r="E2876" t="s">
        <v>10</v>
      </c>
      <c r="F2876" t="s">
        <v>25</v>
      </c>
      <c r="G2876" t="s">
        <v>12</v>
      </c>
      <c r="H2876" t="s">
        <v>126</v>
      </c>
      <c r="I2876">
        <f t="shared" si="352"/>
        <v>703</v>
      </c>
      <c r="J2876">
        <f t="shared" si="353"/>
        <v>23</v>
      </c>
      <c r="K2876" t="str">
        <f t="shared" si="354"/>
        <v>budget</v>
      </c>
      <c r="L2876" s="1">
        <f t="shared" si="355"/>
        <v>517793.14224751067</v>
      </c>
      <c r="M2876" cm="1">
        <f t="array" ref="M2876">SUM(COUNTIF(E2876:E6452,{"Petrol","Diesel","CNG","LPG","Electric"}))</f>
        <v>703</v>
      </c>
      <c r="N2876">
        <f t="shared" si="356"/>
        <v>703</v>
      </c>
      <c r="O2876" cm="1">
        <f t="array" ref="O2876">SUM(COUNTIF(F2876:F6452,{"Individual","Dealer","Trustmark Dealer"}))</f>
        <v>703</v>
      </c>
      <c r="P2876">
        <f t="shared" si="357"/>
        <v>472</v>
      </c>
      <c r="Q2876">
        <f t="shared" si="358"/>
        <v>0.6230440967283073</v>
      </c>
      <c r="R2876" s="16">
        <f t="shared" si="359"/>
        <v>1338152.6655963231</v>
      </c>
    </row>
    <row r="2877" spans="1:18" x14ac:dyDescent="0.3">
      <c r="A2877" t="s">
        <v>1449</v>
      </c>
      <c r="B2877">
        <v>2015</v>
      </c>
      <c r="C2877" s="1">
        <v>210000</v>
      </c>
      <c r="D2877">
        <v>210000</v>
      </c>
      <c r="E2877" t="s">
        <v>14</v>
      </c>
      <c r="F2877" t="s">
        <v>25</v>
      </c>
      <c r="G2877" t="s">
        <v>12</v>
      </c>
      <c r="H2877" t="s">
        <v>121</v>
      </c>
      <c r="I2877">
        <f t="shared" si="352"/>
        <v>702</v>
      </c>
      <c r="J2877">
        <f t="shared" si="353"/>
        <v>11</v>
      </c>
      <c r="K2877" t="str">
        <f t="shared" si="354"/>
        <v>budget</v>
      </c>
      <c r="L2877" s="1">
        <f t="shared" si="355"/>
        <v>518445.26923076925</v>
      </c>
      <c r="M2877" cm="1">
        <f t="array" ref="M2877">SUM(COUNTIF(E2877:E6453,{"Petrol","Diesel","CNG","LPG","Electric"}))</f>
        <v>702</v>
      </c>
      <c r="N2877">
        <f t="shared" si="356"/>
        <v>702</v>
      </c>
      <c r="O2877" cm="1">
        <f t="array" ref="O2877">SUM(COUNTIF(F2877:F6453,{"Individual","Dealer","Trustmark Dealer"}))</f>
        <v>702</v>
      </c>
      <c r="P2877">
        <f t="shared" si="357"/>
        <v>471</v>
      </c>
      <c r="Q2877">
        <f t="shared" si="358"/>
        <v>0.62393162393162394</v>
      </c>
      <c r="R2877" s="16">
        <f t="shared" si="359"/>
        <v>1339186.8082273153</v>
      </c>
    </row>
    <row r="2878" spans="1:18" x14ac:dyDescent="0.3">
      <c r="A2878" t="s">
        <v>795</v>
      </c>
      <c r="B2878">
        <v>2019</v>
      </c>
      <c r="C2878" s="1">
        <v>1900000</v>
      </c>
      <c r="D2878">
        <v>20000</v>
      </c>
      <c r="E2878" t="s">
        <v>14</v>
      </c>
      <c r="F2878" t="s">
        <v>25</v>
      </c>
      <c r="G2878" t="s">
        <v>12</v>
      </c>
      <c r="H2878" t="s">
        <v>121</v>
      </c>
      <c r="I2878">
        <f t="shared" si="352"/>
        <v>701</v>
      </c>
      <c r="J2878">
        <f t="shared" si="353"/>
        <v>7</v>
      </c>
      <c r="K2878" t="str">
        <f t="shared" si="354"/>
        <v>premimum</v>
      </c>
      <c r="L2878" s="1">
        <f t="shared" si="355"/>
        <v>518885.27674750355</v>
      </c>
      <c r="M2878" cm="1">
        <f t="array" ref="M2878">SUM(COUNTIF(E2878:E6454,{"Petrol","Diesel","CNG","LPG","Electric"}))</f>
        <v>701</v>
      </c>
      <c r="N2878">
        <f t="shared" si="356"/>
        <v>701</v>
      </c>
      <c r="O2878" cm="1">
        <f t="array" ref="O2878">SUM(COUNTIF(F2878:F6454,{"Individual","Dealer","Trustmark Dealer"}))</f>
        <v>701</v>
      </c>
      <c r="P2878">
        <f t="shared" si="357"/>
        <v>470</v>
      </c>
      <c r="Q2878">
        <f t="shared" si="358"/>
        <v>0.62339514978601995</v>
      </c>
      <c r="R2878" s="16">
        <f t="shared" si="359"/>
        <v>1340295.3802067498</v>
      </c>
    </row>
    <row r="2879" spans="1:18" x14ac:dyDescent="0.3">
      <c r="A2879" t="s">
        <v>1145</v>
      </c>
      <c r="B2879">
        <v>2013</v>
      </c>
      <c r="C2879" s="1">
        <v>270000</v>
      </c>
      <c r="D2879">
        <v>70000</v>
      </c>
      <c r="E2879" t="s">
        <v>14</v>
      </c>
      <c r="F2879" t="s">
        <v>25</v>
      </c>
      <c r="G2879" t="s">
        <v>12</v>
      </c>
      <c r="H2879" t="s">
        <v>126</v>
      </c>
      <c r="I2879">
        <f t="shared" si="352"/>
        <v>700</v>
      </c>
      <c r="J2879">
        <f t="shared" si="353"/>
        <v>13</v>
      </c>
      <c r="K2879" t="str">
        <f t="shared" si="354"/>
        <v>budget</v>
      </c>
      <c r="L2879" s="1">
        <f t="shared" si="355"/>
        <v>516912.25571428571</v>
      </c>
      <c r="M2879" cm="1">
        <f t="array" ref="M2879">SUM(COUNTIF(E2879:E6455,{"Petrol","Diesel","CNG","LPG","Electric"}))</f>
        <v>700</v>
      </c>
      <c r="N2879">
        <f t="shared" si="356"/>
        <v>700</v>
      </c>
      <c r="O2879" cm="1">
        <f t="array" ref="O2879">SUM(COUNTIF(F2879:F6455,{"Individual","Dealer","Trustmark Dealer"}))</f>
        <v>700</v>
      </c>
      <c r="P2879">
        <f t="shared" si="357"/>
        <v>470</v>
      </c>
      <c r="Q2879">
        <f t="shared" si="358"/>
        <v>0.62285714285714289</v>
      </c>
      <c r="R2879" s="16">
        <f t="shared" si="359"/>
        <v>1337042.756175742</v>
      </c>
    </row>
    <row r="2880" spans="1:18" x14ac:dyDescent="0.3">
      <c r="A2880" t="s">
        <v>122</v>
      </c>
      <c r="B2880">
        <v>2010</v>
      </c>
      <c r="C2880" s="1">
        <v>225000</v>
      </c>
      <c r="D2880">
        <v>100000</v>
      </c>
      <c r="E2880" t="s">
        <v>10</v>
      </c>
      <c r="F2880" t="s">
        <v>25</v>
      </c>
      <c r="G2880" t="s">
        <v>12</v>
      </c>
      <c r="H2880" t="s">
        <v>126</v>
      </c>
      <c r="I2880">
        <f t="shared" si="352"/>
        <v>699</v>
      </c>
      <c r="J2880">
        <f t="shared" si="353"/>
        <v>16</v>
      </c>
      <c r="K2880" t="str">
        <f t="shared" si="354"/>
        <v>budget</v>
      </c>
      <c r="L2880" s="1">
        <f t="shared" si="355"/>
        <v>517265.49213161657</v>
      </c>
      <c r="M2880" cm="1">
        <f t="array" ref="M2880">SUM(COUNTIF(E2880:E6456,{"Petrol","Diesel","CNG","LPG","Electric"}))</f>
        <v>699</v>
      </c>
      <c r="N2880">
        <f t="shared" si="356"/>
        <v>699</v>
      </c>
      <c r="O2880" cm="1">
        <f t="array" ref="O2880">SUM(COUNTIF(F2880:F6456,{"Individual","Dealer","Trustmark Dealer"}))</f>
        <v>699</v>
      </c>
      <c r="P2880">
        <f t="shared" si="357"/>
        <v>469</v>
      </c>
      <c r="Q2880">
        <f t="shared" si="358"/>
        <v>0.62374821173104433</v>
      </c>
      <c r="R2880" s="16">
        <f t="shared" si="359"/>
        <v>1337996.0770979414</v>
      </c>
    </row>
    <row r="2881" spans="1:18" x14ac:dyDescent="0.3">
      <c r="A2881" t="s">
        <v>217</v>
      </c>
      <c r="B2881">
        <v>2011</v>
      </c>
      <c r="C2881" s="1">
        <v>150000</v>
      </c>
      <c r="D2881">
        <v>160000</v>
      </c>
      <c r="E2881" t="s">
        <v>10</v>
      </c>
      <c r="F2881" t="s">
        <v>25</v>
      </c>
      <c r="G2881" t="s">
        <v>12</v>
      </c>
      <c r="H2881" t="s">
        <v>126</v>
      </c>
      <c r="I2881">
        <f t="shared" si="352"/>
        <v>698</v>
      </c>
      <c r="J2881">
        <f t="shared" si="353"/>
        <v>15</v>
      </c>
      <c r="K2881" t="str">
        <f t="shared" si="354"/>
        <v>budget</v>
      </c>
      <c r="L2881" s="1">
        <f t="shared" si="355"/>
        <v>517684.21060171921</v>
      </c>
      <c r="M2881" cm="1">
        <f t="array" ref="M2881">SUM(COUNTIF(E2881:E6457,{"Petrol","Diesel","CNG","LPG","Electric"}))</f>
        <v>698</v>
      </c>
      <c r="N2881">
        <f t="shared" si="356"/>
        <v>698</v>
      </c>
      <c r="O2881" cm="1">
        <f t="array" ref="O2881">SUM(COUNTIF(F2881:F6457,{"Individual","Dealer","Trustmark Dealer"}))</f>
        <v>698</v>
      </c>
      <c r="P2881">
        <f t="shared" si="357"/>
        <v>468</v>
      </c>
      <c r="Q2881">
        <f t="shared" si="358"/>
        <v>0.62464183381088823</v>
      </c>
      <c r="R2881" s="16">
        <f t="shared" si="359"/>
        <v>1338483.4690083363</v>
      </c>
    </row>
    <row r="2882" spans="1:18" x14ac:dyDescent="0.3">
      <c r="A2882" t="s">
        <v>290</v>
      </c>
      <c r="B2882">
        <v>2013</v>
      </c>
      <c r="C2882" s="1">
        <v>173000</v>
      </c>
      <c r="D2882">
        <v>70000</v>
      </c>
      <c r="E2882" t="s">
        <v>14</v>
      </c>
      <c r="F2882" t="s">
        <v>25</v>
      </c>
      <c r="G2882" t="s">
        <v>12</v>
      </c>
      <c r="H2882" t="s">
        <v>121</v>
      </c>
      <c r="I2882">
        <f t="shared" ref="I2882:I2945" si="360">COUNTA(A2882:A6458)</f>
        <v>697</v>
      </c>
      <c r="J2882">
        <f t="shared" ref="J2882:J2945" si="361">2026-B2882</f>
        <v>13</v>
      </c>
      <c r="K2882" t="str">
        <f t="shared" ref="K2882:K2945" si="362">IF(C2882&lt;=500000,"budget",IF(C2882&lt;=1000000,"medium","premimum"))</f>
        <v>budget</v>
      </c>
      <c r="L2882" s="1">
        <f t="shared" ref="L2882:L2945" si="363">AVERAGE(C2882:C6458)</f>
        <v>518211.73457675753</v>
      </c>
      <c r="M2882" cm="1">
        <f t="array" ref="M2882">SUM(COUNTIF(E2882:E6458,{"Petrol","Diesel","CNG","LPG","Electric"}))</f>
        <v>697</v>
      </c>
      <c r="N2882">
        <f t="shared" ref="N2882:N2945" si="364">COUNTIF(G2882:G6458,"Automatic")
 +COUNTIF(G2882:G6458,"Manual")</f>
        <v>697</v>
      </c>
      <c r="O2882" cm="1">
        <f t="array" ref="O2882">SUM(COUNTIF(F2882:F6458,{"Individual","Dealer","Trustmark Dealer"}))</f>
        <v>697</v>
      </c>
      <c r="P2882">
        <f t="shared" ref="P2882:P2945" si="365">COUNTIF(J2882:J6458,"&gt;10")</f>
        <v>467</v>
      </c>
      <c r="Q2882">
        <f t="shared" ref="Q2882:Q2945" si="366">COUNTIF(H2882:H6458,"First Owner")/COUNTA(H2882:H6458)</f>
        <v>0.62553802008608317</v>
      </c>
      <c r="R2882" s="16">
        <f t="shared" ref="R2882:R2945" si="367">AVERAGEIF(E2882:E6458,"Petrol",C2882:C6458) + AVERAGEIF(E2882:E6458,"Diesel",C2882:C6458) + AVERAGEIF(E2882:E6458,"CNG",C2882:C6458)</f>
        <v>1339226.6682716631</v>
      </c>
    </row>
    <row r="2883" spans="1:18" x14ac:dyDescent="0.3">
      <c r="A2883" t="s">
        <v>293</v>
      </c>
      <c r="B2883">
        <v>2018</v>
      </c>
      <c r="C2883" s="1">
        <v>4800000</v>
      </c>
      <c r="D2883">
        <v>9422</v>
      </c>
      <c r="E2883" t="s">
        <v>14</v>
      </c>
      <c r="F2883" t="s">
        <v>25</v>
      </c>
      <c r="G2883" t="s">
        <v>19</v>
      </c>
      <c r="H2883" t="s">
        <v>121</v>
      </c>
      <c r="I2883">
        <f t="shared" si="360"/>
        <v>696</v>
      </c>
      <c r="J2883">
        <f t="shared" si="361"/>
        <v>8</v>
      </c>
      <c r="K2883" t="str">
        <f t="shared" si="362"/>
        <v>premimum</v>
      </c>
      <c r="L2883" s="1">
        <f t="shared" si="363"/>
        <v>518707.72844827588</v>
      </c>
      <c r="M2883" cm="1">
        <f t="array" ref="M2883">SUM(COUNTIF(E2883:E6459,{"Petrol","Diesel","CNG","LPG","Electric"}))</f>
        <v>696</v>
      </c>
      <c r="N2883">
        <f t="shared" si="364"/>
        <v>696</v>
      </c>
      <c r="O2883" cm="1">
        <f t="array" ref="O2883">SUM(COUNTIF(F2883:F6459,{"Individual","Dealer","Trustmark Dealer"}))</f>
        <v>696</v>
      </c>
      <c r="P2883">
        <f t="shared" si="365"/>
        <v>466</v>
      </c>
      <c r="Q2883">
        <f t="shared" si="366"/>
        <v>0.625</v>
      </c>
      <c r="R2883" s="16">
        <f t="shared" si="367"/>
        <v>1340436.8895622895</v>
      </c>
    </row>
    <row r="2884" spans="1:18" x14ac:dyDescent="0.3">
      <c r="A2884" t="s">
        <v>1450</v>
      </c>
      <c r="B2884">
        <v>2017</v>
      </c>
      <c r="C2884" s="1">
        <v>710000</v>
      </c>
      <c r="D2884">
        <v>110000</v>
      </c>
      <c r="E2884" t="s">
        <v>14</v>
      </c>
      <c r="F2884" t="s">
        <v>25</v>
      </c>
      <c r="G2884" t="s">
        <v>19</v>
      </c>
      <c r="H2884" t="s">
        <v>121</v>
      </c>
      <c r="I2884">
        <f t="shared" si="360"/>
        <v>695</v>
      </c>
      <c r="J2884">
        <f t="shared" si="361"/>
        <v>9</v>
      </c>
      <c r="K2884" t="str">
        <f t="shared" si="362"/>
        <v>medium</v>
      </c>
      <c r="L2884" s="1">
        <f t="shared" si="363"/>
        <v>512547.59568345326</v>
      </c>
      <c r="M2884" cm="1">
        <f t="array" ref="M2884">SUM(COUNTIF(E2884:E6460,{"Petrol","Diesel","CNG","LPG","Electric"}))</f>
        <v>695</v>
      </c>
      <c r="N2884">
        <f t="shared" si="364"/>
        <v>695</v>
      </c>
      <c r="O2884" cm="1">
        <f t="array" ref="O2884">SUM(COUNTIF(F2884:F6460,{"Individual","Dealer","Trustmark Dealer"}))</f>
        <v>695</v>
      </c>
      <c r="P2884">
        <f t="shared" si="365"/>
        <v>466</v>
      </c>
      <c r="Q2884">
        <f t="shared" si="366"/>
        <v>0.62446043165467624</v>
      </c>
      <c r="R2884" s="16">
        <f t="shared" si="367"/>
        <v>1329603.934922138</v>
      </c>
    </row>
    <row r="2885" spans="1:18" x14ac:dyDescent="0.3">
      <c r="A2885" t="s">
        <v>1451</v>
      </c>
      <c r="B2885">
        <v>2019</v>
      </c>
      <c r="C2885" s="1">
        <v>1500000</v>
      </c>
      <c r="D2885">
        <v>20000</v>
      </c>
      <c r="E2885" t="s">
        <v>10</v>
      </c>
      <c r="F2885" t="s">
        <v>25</v>
      </c>
      <c r="G2885" t="s">
        <v>12</v>
      </c>
      <c r="H2885" t="s">
        <v>121</v>
      </c>
      <c r="I2885">
        <f t="shared" si="360"/>
        <v>694</v>
      </c>
      <c r="J2885">
        <f t="shared" si="361"/>
        <v>7</v>
      </c>
      <c r="K2885" t="str">
        <f t="shared" si="362"/>
        <v>premimum</v>
      </c>
      <c r="L2885" s="1">
        <f t="shared" si="363"/>
        <v>512263.08213256486</v>
      </c>
      <c r="M2885" cm="1">
        <f t="array" ref="M2885">SUM(COUNTIF(E2885:E6461,{"Petrol","Diesel","CNG","LPG","Electric"}))</f>
        <v>694</v>
      </c>
      <c r="N2885">
        <f t="shared" si="364"/>
        <v>694</v>
      </c>
      <c r="O2885" cm="1">
        <f t="array" ref="O2885">SUM(COUNTIF(F2885:F6461,{"Individual","Dealer","Trustmark Dealer"}))</f>
        <v>694</v>
      </c>
      <c r="P2885">
        <f t="shared" si="365"/>
        <v>466</v>
      </c>
      <c r="Q2885">
        <f t="shared" si="366"/>
        <v>0.62391930835734866</v>
      </c>
      <c r="R2885" s="16">
        <f t="shared" si="367"/>
        <v>1329393.2625031867</v>
      </c>
    </row>
    <row r="2886" spans="1:18" x14ac:dyDescent="0.3">
      <c r="A2886" t="s">
        <v>1014</v>
      </c>
      <c r="B2886">
        <v>2017</v>
      </c>
      <c r="C2886" s="1">
        <v>550000</v>
      </c>
      <c r="D2886">
        <v>20000</v>
      </c>
      <c r="E2886" t="s">
        <v>10</v>
      </c>
      <c r="F2886" t="s">
        <v>25</v>
      </c>
      <c r="G2886" t="s">
        <v>12</v>
      </c>
      <c r="H2886" t="s">
        <v>121</v>
      </c>
      <c r="I2886">
        <f t="shared" si="360"/>
        <v>693</v>
      </c>
      <c r="J2886">
        <f t="shared" si="361"/>
        <v>9</v>
      </c>
      <c r="K2886" t="str">
        <f t="shared" si="362"/>
        <v>medium</v>
      </c>
      <c r="L2886" s="1">
        <f t="shared" si="363"/>
        <v>510837.77633477631</v>
      </c>
      <c r="M2886" cm="1">
        <f t="array" ref="M2886">SUM(COUNTIF(E2886:E6462,{"Petrol","Diesel","CNG","LPG","Electric"}))</f>
        <v>693</v>
      </c>
      <c r="N2886">
        <f t="shared" si="364"/>
        <v>693</v>
      </c>
      <c r="O2886" cm="1">
        <f t="array" ref="O2886">SUM(COUNTIF(F2886:F6462,{"Individual","Dealer","Trustmark Dealer"}))</f>
        <v>693</v>
      </c>
      <c r="P2886">
        <f t="shared" si="365"/>
        <v>466</v>
      </c>
      <c r="Q2886">
        <f t="shared" si="366"/>
        <v>0.62337662337662336</v>
      </c>
      <c r="R2886" s="16">
        <f t="shared" si="367"/>
        <v>1325580.6725723469</v>
      </c>
    </row>
    <row r="2887" spans="1:18" x14ac:dyDescent="0.3">
      <c r="A2887" t="s">
        <v>245</v>
      </c>
      <c r="B2887">
        <v>2008</v>
      </c>
      <c r="C2887" s="1">
        <v>58000</v>
      </c>
      <c r="D2887">
        <v>70000</v>
      </c>
      <c r="E2887" t="s">
        <v>10</v>
      </c>
      <c r="F2887" t="s">
        <v>25</v>
      </c>
      <c r="G2887" t="s">
        <v>12</v>
      </c>
      <c r="H2887" t="s">
        <v>126</v>
      </c>
      <c r="I2887">
        <f t="shared" si="360"/>
        <v>692</v>
      </c>
      <c r="J2887">
        <f t="shared" si="361"/>
        <v>18</v>
      </c>
      <c r="K2887" t="str">
        <f t="shared" si="362"/>
        <v>budget</v>
      </c>
      <c r="L2887" s="1">
        <f t="shared" si="363"/>
        <v>510781.18352601153</v>
      </c>
      <c r="M2887" cm="1">
        <f t="array" ref="M2887">SUM(COUNTIF(E2887:E6463,{"Petrol","Diesel","CNG","LPG","Electric"}))</f>
        <v>692</v>
      </c>
      <c r="N2887">
        <f t="shared" si="364"/>
        <v>692</v>
      </c>
      <c r="O2887" cm="1">
        <f t="array" ref="O2887">SUM(COUNTIF(F2887:F6463,{"Individual","Dealer","Trustmark Dealer"}))</f>
        <v>692</v>
      </c>
      <c r="P2887">
        <f t="shared" si="365"/>
        <v>466</v>
      </c>
      <c r="Q2887">
        <f t="shared" si="366"/>
        <v>0.62283236994219648</v>
      </c>
      <c r="R2887" s="16">
        <f t="shared" si="367"/>
        <v>1324962.5735572299</v>
      </c>
    </row>
    <row r="2888" spans="1:18" x14ac:dyDescent="0.3">
      <c r="A2888" t="s">
        <v>1452</v>
      </c>
      <c r="B2888">
        <v>2012</v>
      </c>
      <c r="C2888" s="1">
        <v>1200000</v>
      </c>
      <c r="D2888">
        <v>60000</v>
      </c>
      <c r="E2888" t="s">
        <v>10</v>
      </c>
      <c r="F2888" t="s">
        <v>25</v>
      </c>
      <c r="G2888" t="s">
        <v>19</v>
      </c>
      <c r="H2888" t="s">
        <v>154</v>
      </c>
      <c r="I2888">
        <f t="shared" si="360"/>
        <v>691</v>
      </c>
      <c r="J2888">
        <f t="shared" si="361"/>
        <v>14</v>
      </c>
      <c r="K2888" t="str">
        <f t="shared" si="362"/>
        <v>premimum</v>
      </c>
      <c r="L2888" s="1">
        <f t="shared" si="363"/>
        <v>511436.43849493488</v>
      </c>
      <c r="M2888" cm="1">
        <f t="array" ref="M2888">SUM(COUNTIF(E2888:E6464,{"Petrol","Diesel","CNG","LPG","Electric"}))</f>
        <v>691</v>
      </c>
      <c r="N2888">
        <f t="shared" si="364"/>
        <v>691</v>
      </c>
      <c r="O2888" cm="1">
        <f t="array" ref="O2888">SUM(COUNTIF(F2888:F6464,{"Individual","Dealer","Trustmark Dealer"}))</f>
        <v>691</v>
      </c>
      <c r="P2888">
        <f t="shared" si="365"/>
        <v>465</v>
      </c>
      <c r="Q2888">
        <f t="shared" si="366"/>
        <v>0.62373371924746746</v>
      </c>
      <c r="R2888" s="16">
        <f t="shared" si="367"/>
        <v>1326013.7391746636</v>
      </c>
    </row>
    <row r="2889" spans="1:18" x14ac:dyDescent="0.3">
      <c r="A2889" t="s">
        <v>694</v>
      </c>
      <c r="B2889">
        <v>2013</v>
      </c>
      <c r="C2889" s="1">
        <v>500000</v>
      </c>
      <c r="D2889">
        <v>150000</v>
      </c>
      <c r="E2889" t="s">
        <v>14</v>
      </c>
      <c r="F2889" t="s">
        <v>25</v>
      </c>
      <c r="G2889" t="s">
        <v>12</v>
      </c>
      <c r="H2889" t="s">
        <v>121</v>
      </c>
      <c r="I2889">
        <f t="shared" si="360"/>
        <v>690</v>
      </c>
      <c r="J2889">
        <f t="shared" si="361"/>
        <v>13</v>
      </c>
      <c r="K2889" t="str">
        <f t="shared" si="362"/>
        <v>budget</v>
      </c>
      <c r="L2889" s="1">
        <f t="shared" si="363"/>
        <v>510438.52028985508</v>
      </c>
      <c r="M2889" cm="1">
        <f t="array" ref="M2889">SUM(COUNTIF(E2889:E6465,{"Petrol","Diesel","CNG","LPG","Electric"}))</f>
        <v>690</v>
      </c>
      <c r="N2889">
        <f t="shared" si="364"/>
        <v>690</v>
      </c>
      <c r="O2889" cm="1">
        <f t="array" ref="O2889">SUM(COUNTIF(F2889:F6465,{"Individual","Dealer","Trustmark Dealer"}))</f>
        <v>690</v>
      </c>
      <c r="P2889">
        <f t="shared" si="365"/>
        <v>464</v>
      </c>
      <c r="Q2889">
        <f t="shared" si="366"/>
        <v>0.62463768115942031</v>
      </c>
      <c r="R2889" s="16">
        <f t="shared" si="367"/>
        <v>1323174.469062523</v>
      </c>
    </row>
    <row r="2890" spans="1:18" x14ac:dyDescent="0.3">
      <c r="A2890" t="s">
        <v>1237</v>
      </c>
      <c r="B2890">
        <v>2009</v>
      </c>
      <c r="C2890" s="1">
        <v>120000</v>
      </c>
      <c r="D2890">
        <v>83000</v>
      </c>
      <c r="E2890" t="s">
        <v>10</v>
      </c>
      <c r="F2890" t="s">
        <v>25</v>
      </c>
      <c r="G2890" t="s">
        <v>12</v>
      </c>
      <c r="H2890" t="s">
        <v>126</v>
      </c>
      <c r="I2890">
        <f t="shared" si="360"/>
        <v>689</v>
      </c>
      <c r="J2890">
        <f t="shared" si="361"/>
        <v>17</v>
      </c>
      <c r="K2890" t="str">
        <f t="shared" si="362"/>
        <v>budget</v>
      </c>
      <c r="L2890" s="1">
        <f t="shared" si="363"/>
        <v>510453.67053701018</v>
      </c>
      <c r="M2890" cm="1">
        <f t="array" ref="M2890">SUM(COUNTIF(E2890:E6466,{"Petrol","Diesel","CNG","LPG","Electric"}))</f>
        <v>689</v>
      </c>
      <c r="N2890">
        <f t="shared" si="364"/>
        <v>689</v>
      </c>
      <c r="O2890" cm="1">
        <f t="array" ref="O2890">SUM(COUNTIF(F2890:F6466,{"Individual","Dealer","Trustmark Dealer"}))</f>
        <v>689</v>
      </c>
      <c r="P2890">
        <f t="shared" si="365"/>
        <v>463</v>
      </c>
      <c r="Q2890">
        <f t="shared" si="366"/>
        <v>0.62409288824383169</v>
      </c>
      <c r="R2890" s="16">
        <f t="shared" si="367"/>
        <v>1323512.4318665091</v>
      </c>
    </row>
    <row r="2891" spans="1:18" x14ac:dyDescent="0.3">
      <c r="A2891" t="s">
        <v>1453</v>
      </c>
      <c r="B2891">
        <v>2012</v>
      </c>
      <c r="C2891" s="1">
        <v>300000</v>
      </c>
      <c r="D2891">
        <v>250000</v>
      </c>
      <c r="E2891" t="s">
        <v>14</v>
      </c>
      <c r="F2891" t="s">
        <v>25</v>
      </c>
      <c r="G2891" t="s">
        <v>12</v>
      </c>
      <c r="H2891" t="s">
        <v>121</v>
      </c>
      <c r="I2891">
        <f t="shared" si="360"/>
        <v>688</v>
      </c>
      <c r="J2891">
        <f t="shared" si="361"/>
        <v>14</v>
      </c>
      <c r="K2891" t="str">
        <f t="shared" si="362"/>
        <v>budget</v>
      </c>
      <c r="L2891" s="1">
        <f t="shared" si="363"/>
        <v>511021.19040697673</v>
      </c>
      <c r="M2891" cm="1">
        <f t="array" ref="M2891">SUM(COUNTIF(E2891:E6467,{"Petrol","Diesel","CNG","LPG","Electric"}))</f>
        <v>688</v>
      </c>
      <c r="N2891">
        <f t="shared" si="364"/>
        <v>688</v>
      </c>
      <c r="O2891" cm="1">
        <f t="array" ref="O2891">SUM(COUNTIF(F2891:F6467,{"Individual","Dealer","Trustmark Dealer"}))</f>
        <v>688</v>
      </c>
      <c r="P2891">
        <f t="shared" si="365"/>
        <v>462</v>
      </c>
      <c r="Q2891">
        <f t="shared" si="366"/>
        <v>0.625</v>
      </c>
      <c r="R2891" s="16">
        <f t="shared" si="367"/>
        <v>1324352.3448357924</v>
      </c>
    </row>
    <row r="2892" spans="1:18" x14ac:dyDescent="0.3">
      <c r="A2892" t="s">
        <v>241</v>
      </c>
      <c r="B2892">
        <v>2018</v>
      </c>
      <c r="C2892" s="1">
        <v>300000</v>
      </c>
      <c r="D2892">
        <v>30000</v>
      </c>
      <c r="E2892" t="s">
        <v>10</v>
      </c>
      <c r="F2892" t="s">
        <v>25</v>
      </c>
      <c r="G2892" t="s">
        <v>12</v>
      </c>
      <c r="H2892" t="s">
        <v>121</v>
      </c>
      <c r="I2892">
        <f t="shared" si="360"/>
        <v>687</v>
      </c>
      <c r="J2892">
        <f t="shared" si="361"/>
        <v>8</v>
      </c>
      <c r="K2892" t="str">
        <f t="shared" si="362"/>
        <v>budget</v>
      </c>
      <c r="L2892" s="1">
        <f t="shared" si="363"/>
        <v>511328.35371179041</v>
      </c>
      <c r="M2892" cm="1">
        <f t="array" ref="M2892">SUM(COUNTIF(E2892:E6468,{"Petrol","Diesel","CNG","LPG","Electric"}))</f>
        <v>687</v>
      </c>
      <c r="N2892">
        <f t="shared" si="364"/>
        <v>687</v>
      </c>
      <c r="O2892" cm="1">
        <f t="array" ref="O2892">SUM(COUNTIF(F2892:F6468,{"Individual","Dealer","Trustmark Dealer"}))</f>
        <v>687</v>
      </c>
      <c r="P2892">
        <f t="shared" si="365"/>
        <v>461</v>
      </c>
      <c r="Q2892">
        <f t="shared" si="366"/>
        <v>0.62445414847161573</v>
      </c>
      <c r="R2892" s="16">
        <f t="shared" si="367"/>
        <v>1325217.0161059413</v>
      </c>
    </row>
    <row r="2893" spans="1:18" x14ac:dyDescent="0.3">
      <c r="A2893" t="s">
        <v>476</v>
      </c>
      <c r="B2893">
        <v>2015</v>
      </c>
      <c r="C2893" s="1">
        <v>295000</v>
      </c>
      <c r="D2893">
        <v>21000</v>
      </c>
      <c r="E2893" t="s">
        <v>10</v>
      </c>
      <c r="F2893" t="s">
        <v>25</v>
      </c>
      <c r="G2893" t="s">
        <v>12</v>
      </c>
      <c r="H2893" t="s">
        <v>121</v>
      </c>
      <c r="I2893">
        <f t="shared" si="360"/>
        <v>686</v>
      </c>
      <c r="J2893">
        <f t="shared" si="361"/>
        <v>11</v>
      </c>
      <c r="K2893" t="str">
        <f t="shared" si="362"/>
        <v>budget</v>
      </c>
      <c r="L2893" s="1">
        <f t="shared" si="363"/>
        <v>511636.41253644315</v>
      </c>
      <c r="M2893" cm="1">
        <f t="array" ref="M2893">SUM(COUNTIF(E2893:E6469,{"Petrol","Diesel","CNG","LPG","Electric"}))</f>
        <v>686</v>
      </c>
      <c r="N2893">
        <f t="shared" si="364"/>
        <v>686</v>
      </c>
      <c r="O2893" cm="1">
        <f t="array" ref="O2893">SUM(COUNTIF(F2893:F6469,{"Individual","Dealer","Trustmark Dealer"}))</f>
        <v>686</v>
      </c>
      <c r="P2893">
        <f t="shared" si="365"/>
        <v>461</v>
      </c>
      <c r="Q2893">
        <f t="shared" si="366"/>
        <v>0.62390670553935856</v>
      </c>
      <c r="R2893" s="16">
        <f t="shared" si="367"/>
        <v>1325444.1449719206</v>
      </c>
    </row>
    <row r="2894" spans="1:18" x14ac:dyDescent="0.3">
      <c r="A2894" t="s">
        <v>578</v>
      </c>
      <c r="B2894">
        <v>2018</v>
      </c>
      <c r="C2894" s="1">
        <v>587000</v>
      </c>
      <c r="D2894">
        <v>80000</v>
      </c>
      <c r="E2894" t="s">
        <v>22</v>
      </c>
      <c r="F2894" t="s">
        <v>25</v>
      </c>
      <c r="G2894" t="s">
        <v>12</v>
      </c>
      <c r="H2894" t="s">
        <v>121</v>
      </c>
      <c r="I2894">
        <f t="shared" si="360"/>
        <v>685</v>
      </c>
      <c r="J2894">
        <f t="shared" si="361"/>
        <v>8</v>
      </c>
      <c r="K2894" t="str">
        <f t="shared" si="362"/>
        <v>medium</v>
      </c>
      <c r="L2894" s="1">
        <f t="shared" si="363"/>
        <v>511952.67007299268</v>
      </c>
      <c r="M2894" cm="1">
        <f t="array" ref="M2894">SUM(COUNTIF(E2894:E6470,{"Petrol","Diesel","CNG","LPG","Electric"}))</f>
        <v>685</v>
      </c>
      <c r="N2894">
        <f t="shared" si="364"/>
        <v>685</v>
      </c>
      <c r="O2894" cm="1">
        <f t="array" ref="O2894">SUM(COUNTIF(F2894:F6470,{"Individual","Dealer","Trustmark Dealer"}))</f>
        <v>685</v>
      </c>
      <c r="P2894">
        <f t="shared" si="365"/>
        <v>460</v>
      </c>
      <c r="Q2894">
        <f t="shared" si="366"/>
        <v>0.62335766423357664</v>
      </c>
      <c r="R2894" s="16">
        <f t="shared" si="367"/>
        <v>1325690.0816231826</v>
      </c>
    </row>
    <row r="2895" spans="1:18" x14ac:dyDescent="0.3">
      <c r="A2895" t="s">
        <v>1454</v>
      </c>
      <c r="B2895">
        <v>2012</v>
      </c>
      <c r="C2895" s="1">
        <v>430000</v>
      </c>
      <c r="D2895">
        <v>50000</v>
      </c>
      <c r="E2895" t="s">
        <v>10</v>
      </c>
      <c r="F2895" t="s">
        <v>25</v>
      </c>
      <c r="G2895" t="s">
        <v>12</v>
      </c>
      <c r="H2895" t="s">
        <v>126</v>
      </c>
      <c r="I2895">
        <f t="shared" si="360"/>
        <v>684</v>
      </c>
      <c r="J2895">
        <f t="shared" si="361"/>
        <v>14</v>
      </c>
      <c r="K2895" t="str">
        <f t="shared" si="362"/>
        <v>budget</v>
      </c>
      <c r="L2895" s="1">
        <f t="shared" si="363"/>
        <v>511842.95175438595</v>
      </c>
      <c r="M2895" cm="1">
        <f t="array" ref="M2895">SUM(COUNTIF(E2895:E6471,{"Petrol","Diesel","CNG","LPG","Electric"}))</f>
        <v>684</v>
      </c>
      <c r="N2895">
        <f t="shared" si="364"/>
        <v>684</v>
      </c>
      <c r="O2895" cm="1">
        <f t="array" ref="O2895">SUM(COUNTIF(F2895:F6471,{"Individual","Dealer","Trustmark Dealer"}))</f>
        <v>684</v>
      </c>
      <c r="P2895">
        <f t="shared" si="365"/>
        <v>460</v>
      </c>
      <c r="Q2895">
        <f t="shared" si="366"/>
        <v>0.6228070175438597</v>
      </c>
      <c r="R2895" s="16">
        <f t="shared" si="367"/>
        <v>1299871.8907140917</v>
      </c>
    </row>
    <row r="2896" spans="1:18" x14ac:dyDescent="0.3">
      <c r="A2896" t="s">
        <v>309</v>
      </c>
      <c r="B2896">
        <v>2007</v>
      </c>
      <c r="C2896" s="1">
        <v>123000</v>
      </c>
      <c r="D2896">
        <v>50000</v>
      </c>
      <c r="E2896" t="s">
        <v>10</v>
      </c>
      <c r="F2896" t="s">
        <v>25</v>
      </c>
      <c r="G2896" t="s">
        <v>12</v>
      </c>
      <c r="H2896" t="s">
        <v>126</v>
      </c>
      <c r="I2896">
        <f t="shared" si="360"/>
        <v>683</v>
      </c>
      <c r="J2896">
        <f t="shared" si="361"/>
        <v>19</v>
      </c>
      <c r="K2896" t="str">
        <f t="shared" si="362"/>
        <v>budget</v>
      </c>
      <c r="L2896" s="1">
        <f t="shared" si="363"/>
        <v>511962.78038067347</v>
      </c>
      <c r="M2896" cm="1">
        <f t="array" ref="M2896">SUM(COUNTIF(E2896:E6472,{"Petrol","Diesel","CNG","LPG","Electric"}))</f>
        <v>683</v>
      </c>
      <c r="N2896">
        <f t="shared" si="364"/>
        <v>683</v>
      </c>
      <c r="O2896" cm="1">
        <f t="array" ref="O2896">SUM(COUNTIF(F2896:F6472,{"Individual","Dealer","Trustmark Dealer"}))</f>
        <v>683</v>
      </c>
      <c r="P2896">
        <f t="shared" si="365"/>
        <v>459</v>
      </c>
      <c r="Q2896">
        <f t="shared" si="366"/>
        <v>0.62371888726207902</v>
      </c>
      <c r="R2896" s="16">
        <f t="shared" si="367"/>
        <v>1299652.4013214181</v>
      </c>
    </row>
    <row r="2897" spans="1:18" x14ac:dyDescent="0.3">
      <c r="A2897" t="s">
        <v>1455</v>
      </c>
      <c r="B2897">
        <v>2012</v>
      </c>
      <c r="C2897" s="1">
        <v>450000</v>
      </c>
      <c r="D2897">
        <v>48500</v>
      </c>
      <c r="E2897" t="s">
        <v>14</v>
      </c>
      <c r="F2897" t="s">
        <v>25</v>
      </c>
      <c r="G2897" t="s">
        <v>19</v>
      </c>
      <c r="H2897" t="s">
        <v>126</v>
      </c>
      <c r="I2897">
        <f t="shared" si="360"/>
        <v>682</v>
      </c>
      <c r="J2897">
        <f t="shared" si="361"/>
        <v>14</v>
      </c>
      <c r="K2897" t="str">
        <f t="shared" si="362"/>
        <v>budget</v>
      </c>
      <c r="L2897" s="1">
        <f t="shared" si="363"/>
        <v>512533.10703812318</v>
      </c>
      <c r="M2897" cm="1">
        <f t="array" ref="M2897">SUM(COUNTIF(E2897:E6473,{"Petrol","Diesel","CNG","LPG","Electric"}))</f>
        <v>682</v>
      </c>
      <c r="N2897">
        <f t="shared" si="364"/>
        <v>682</v>
      </c>
      <c r="O2897" cm="1">
        <f t="array" ref="O2897">SUM(COUNTIF(F2897:F6473,{"Individual","Dealer","Trustmark Dealer"}))</f>
        <v>682</v>
      </c>
      <c r="P2897">
        <f t="shared" si="365"/>
        <v>458</v>
      </c>
      <c r="Q2897">
        <f t="shared" si="366"/>
        <v>0.62463343108504399</v>
      </c>
      <c r="R2897" s="16">
        <f t="shared" si="367"/>
        <v>1300497.3599190726</v>
      </c>
    </row>
    <row r="2898" spans="1:18" x14ac:dyDescent="0.3">
      <c r="A2898" t="s">
        <v>122</v>
      </c>
      <c r="B2898">
        <v>2007</v>
      </c>
      <c r="C2898" s="1">
        <v>130000</v>
      </c>
      <c r="D2898">
        <v>60000</v>
      </c>
      <c r="E2898" t="s">
        <v>10</v>
      </c>
      <c r="F2898" t="s">
        <v>25</v>
      </c>
      <c r="G2898" t="s">
        <v>12</v>
      </c>
      <c r="H2898" t="s">
        <v>154</v>
      </c>
      <c r="I2898">
        <f t="shared" si="360"/>
        <v>681</v>
      </c>
      <c r="J2898">
        <f t="shared" si="361"/>
        <v>19</v>
      </c>
      <c r="K2898" t="str">
        <f t="shared" si="362"/>
        <v>budget</v>
      </c>
      <c r="L2898" s="1">
        <f t="shared" si="363"/>
        <v>512624.93245227606</v>
      </c>
      <c r="M2898" cm="1">
        <f t="array" ref="M2898">SUM(COUNTIF(E2898:E6474,{"Petrol","Diesel","CNG","LPG","Electric"}))</f>
        <v>681</v>
      </c>
      <c r="N2898">
        <f t="shared" si="364"/>
        <v>681</v>
      </c>
      <c r="O2898" cm="1">
        <f t="array" ref="O2898">SUM(COUNTIF(F2898:F6474,{"Individual","Dealer","Trustmark Dealer"}))</f>
        <v>681</v>
      </c>
      <c r="P2898">
        <f t="shared" si="365"/>
        <v>457</v>
      </c>
      <c r="Q2898">
        <f t="shared" si="366"/>
        <v>0.62555066079295152</v>
      </c>
      <c r="R2898" s="16">
        <f t="shared" si="367"/>
        <v>1300971.8452485381</v>
      </c>
    </row>
    <row r="2899" spans="1:18" x14ac:dyDescent="0.3">
      <c r="A2899" t="s">
        <v>233</v>
      </c>
      <c r="B2899">
        <v>2010</v>
      </c>
      <c r="C2899" s="1">
        <v>110000</v>
      </c>
      <c r="D2899">
        <v>90000</v>
      </c>
      <c r="E2899" t="s">
        <v>14</v>
      </c>
      <c r="F2899" t="s">
        <v>25</v>
      </c>
      <c r="G2899" t="s">
        <v>12</v>
      </c>
      <c r="H2899" t="s">
        <v>126</v>
      </c>
      <c r="I2899">
        <f t="shared" si="360"/>
        <v>680</v>
      </c>
      <c r="J2899">
        <f t="shared" si="361"/>
        <v>16</v>
      </c>
      <c r="K2899" t="str">
        <f t="shared" si="362"/>
        <v>budget</v>
      </c>
      <c r="L2899" s="1">
        <f t="shared" si="363"/>
        <v>513187.61617647059</v>
      </c>
      <c r="M2899" cm="1">
        <f t="array" ref="M2899">SUM(COUNTIF(E2899:E6475,{"Petrol","Diesel","CNG","LPG","Electric"}))</f>
        <v>680</v>
      </c>
      <c r="N2899">
        <f t="shared" si="364"/>
        <v>680</v>
      </c>
      <c r="O2899" cm="1">
        <f t="array" ref="O2899">SUM(COUNTIF(F2899:F6475,{"Individual","Dealer","Trustmark Dealer"}))</f>
        <v>680</v>
      </c>
      <c r="P2899">
        <f t="shared" si="365"/>
        <v>456</v>
      </c>
      <c r="Q2899">
        <f t="shared" si="366"/>
        <v>0.62647058823529411</v>
      </c>
      <c r="R2899" s="16">
        <f t="shared" si="367"/>
        <v>1301798.3018155145</v>
      </c>
    </row>
    <row r="2900" spans="1:18" x14ac:dyDescent="0.3">
      <c r="A2900" t="s">
        <v>1456</v>
      </c>
      <c r="B2900">
        <v>2010</v>
      </c>
      <c r="C2900" s="1">
        <v>200000</v>
      </c>
      <c r="D2900">
        <v>240000</v>
      </c>
      <c r="E2900" t="s">
        <v>14</v>
      </c>
      <c r="F2900" t="s">
        <v>25</v>
      </c>
      <c r="G2900" t="s">
        <v>12</v>
      </c>
      <c r="H2900" t="s">
        <v>154</v>
      </c>
      <c r="I2900">
        <f t="shared" si="360"/>
        <v>679</v>
      </c>
      <c r="J2900">
        <f t="shared" si="361"/>
        <v>16</v>
      </c>
      <c r="K2900" t="str">
        <f t="shared" si="362"/>
        <v>budget</v>
      </c>
      <c r="L2900" s="1">
        <f t="shared" si="363"/>
        <v>513781.41237113404</v>
      </c>
      <c r="M2900" cm="1">
        <f t="array" ref="M2900">SUM(COUNTIF(E2900:E6476,{"Petrol","Diesel","CNG","LPG","Electric"}))</f>
        <v>679</v>
      </c>
      <c r="N2900">
        <f t="shared" si="364"/>
        <v>679</v>
      </c>
      <c r="O2900" cm="1">
        <f t="array" ref="O2900">SUM(COUNTIF(F2900:F6476,{"Individual","Dealer","Trustmark Dealer"}))</f>
        <v>679</v>
      </c>
      <c r="P2900">
        <f t="shared" si="365"/>
        <v>455</v>
      </c>
      <c r="Q2900">
        <f t="shared" si="366"/>
        <v>0.62739322533136965</v>
      </c>
      <c r="R2900" s="16">
        <f t="shared" si="367"/>
        <v>1303172.3886506762</v>
      </c>
    </row>
    <row r="2901" spans="1:18" x14ac:dyDescent="0.3">
      <c r="A2901" t="s">
        <v>315</v>
      </c>
      <c r="B2901">
        <v>2015</v>
      </c>
      <c r="C2901" s="1">
        <v>320000</v>
      </c>
      <c r="D2901">
        <v>70000</v>
      </c>
      <c r="E2901" t="s">
        <v>10</v>
      </c>
      <c r="F2901" t="s">
        <v>25</v>
      </c>
      <c r="G2901" t="s">
        <v>12</v>
      </c>
      <c r="H2901" t="s">
        <v>126</v>
      </c>
      <c r="I2901">
        <f t="shared" si="360"/>
        <v>678</v>
      </c>
      <c r="J2901">
        <f t="shared" si="361"/>
        <v>11</v>
      </c>
      <c r="K2901" t="str">
        <f t="shared" si="362"/>
        <v>budget</v>
      </c>
      <c r="L2901" s="1">
        <f t="shared" si="363"/>
        <v>514244.2168141593</v>
      </c>
      <c r="M2901" cm="1">
        <f t="array" ref="M2901">SUM(COUNTIF(E2901:E6477,{"Petrol","Diesel","CNG","LPG","Electric"}))</f>
        <v>678</v>
      </c>
      <c r="N2901">
        <f t="shared" si="364"/>
        <v>678</v>
      </c>
      <c r="O2901" cm="1">
        <f t="array" ref="O2901">SUM(COUNTIF(F2901:F6477,{"Individual","Dealer","Trustmark Dealer"}))</f>
        <v>678</v>
      </c>
      <c r="P2901">
        <f t="shared" si="365"/>
        <v>454</v>
      </c>
      <c r="Q2901">
        <f t="shared" si="366"/>
        <v>0.62831858407079644</v>
      </c>
      <c r="R2901" s="16">
        <f t="shared" si="367"/>
        <v>1304315.6505484579</v>
      </c>
    </row>
    <row r="2902" spans="1:18" x14ac:dyDescent="0.3">
      <c r="A2902" t="s">
        <v>605</v>
      </c>
      <c r="B2902">
        <v>2014</v>
      </c>
      <c r="C2902" s="1">
        <v>300000</v>
      </c>
      <c r="D2902">
        <v>50000</v>
      </c>
      <c r="E2902" t="s">
        <v>10</v>
      </c>
      <c r="F2902" t="s">
        <v>25</v>
      </c>
      <c r="G2902" t="s">
        <v>12</v>
      </c>
      <c r="H2902" t="s">
        <v>121</v>
      </c>
      <c r="I2902">
        <f t="shared" si="360"/>
        <v>677</v>
      </c>
      <c r="J2902">
        <f t="shared" si="361"/>
        <v>12</v>
      </c>
      <c r="K2902" t="str">
        <f t="shared" si="362"/>
        <v>budget</v>
      </c>
      <c r="L2902" s="1">
        <f t="shared" si="363"/>
        <v>514531.13589364843</v>
      </c>
      <c r="M2902" cm="1">
        <f t="array" ref="M2902">SUM(COUNTIF(E2902:E6478,{"Petrol","Diesel","CNG","LPG","Electric"}))</f>
        <v>677</v>
      </c>
      <c r="N2902">
        <f t="shared" si="364"/>
        <v>677</v>
      </c>
      <c r="O2902" cm="1">
        <f t="array" ref="O2902">SUM(COUNTIF(F2902:F6478,{"Individual","Dealer","Trustmark Dealer"}))</f>
        <v>677</v>
      </c>
      <c r="P2902">
        <f t="shared" si="365"/>
        <v>453</v>
      </c>
      <c r="Q2902">
        <f t="shared" si="366"/>
        <v>0.62924667651403254</v>
      </c>
      <c r="R2902" s="16">
        <f t="shared" si="367"/>
        <v>1304483.5508676507</v>
      </c>
    </row>
    <row r="2903" spans="1:18" x14ac:dyDescent="0.3">
      <c r="A2903" t="s">
        <v>1457</v>
      </c>
      <c r="B2903">
        <v>2016</v>
      </c>
      <c r="C2903" s="1">
        <v>350000</v>
      </c>
      <c r="D2903">
        <v>110000</v>
      </c>
      <c r="E2903" t="s">
        <v>10</v>
      </c>
      <c r="F2903" t="s">
        <v>25</v>
      </c>
      <c r="G2903" t="s">
        <v>12</v>
      </c>
      <c r="H2903" t="s">
        <v>121</v>
      </c>
      <c r="I2903">
        <f t="shared" si="360"/>
        <v>676</v>
      </c>
      <c r="J2903">
        <f t="shared" si="361"/>
        <v>10</v>
      </c>
      <c r="K2903" t="str">
        <f t="shared" si="362"/>
        <v>budget</v>
      </c>
      <c r="L2903" s="1">
        <f t="shared" si="363"/>
        <v>514848.4896449704</v>
      </c>
      <c r="M2903" cm="1">
        <f t="array" ref="M2903">SUM(COUNTIF(E2903:E6479,{"Petrol","Diesel","CNG","LPG","Electric"}))</f>
        <v>676</v>
      </c>
      <c r="N2903">
        <f t="shared" si="364"/>
        <v>676</v>
      </c>
      <c r="O2903" cm="1">
        <f t="array" ref="O2903">SUM(COUNTIF(F2903:F6479,{"Individual","Dealer","Trustmark Dealer"}))</f>
        <v>676</v>
      </c>
      <c r="P2903">
        <f t="shared" si="365"/>
        <v>452</v>
      </c>
      <c r="Q2903">
        <f t="shared" si="366"/>
        <v>0.62869822485207105</v>
      </c>
      <c r="R2903" s="16">
        <f t="shared" si="367"/>
        <v>1304722.8048732942</v>
      </c>
    </row>
    <row r="2904" spans="1:18" x14ac:dyDescent="0.3">
      <c r="A2904" t="s">
        <v>1458</v>
      </c>
      <c r="B2904">
        <v>2018</v>
      </c>
      <c r="C2904" s="1">
        <v>800000</v>
      </c>
      <c r="D2904">
        <v>50000</v>
      </c>
      <c r="E2904" t="s">
        <v>10</v>
      </c>
      <c r="F2904" t="s">
        <v>25</v>
      </c>
      <c r="G2904" t="s">
        <v>12</v>
      </c>
      <c r="H2904" t="s">
        <v>121</v>
      </c>
      <c r="I2904">
        <f t="shared" si="360"/>
        <v>675</v>
      </c>
      <c r="J2904">
        <f t="shared" si="361"/>
        <v>8</v>
      </c>
      <c r="K2904" t="str">
        <f t="shared" si="362"/>
        <v>medium</v>
      </c>
      <c r="L2904" s="1">
        <f t="shared" si="363"/>
        <v>515092.70962962962</v>
      </c>
      <c r="M2904" cm="1">
        <f t="array" ref="M2904">SUM(COUNTIF(E2904:E6480,{"Petrol","Diesel","CNG","LPG","Electric"}))</f>
        <v>675</v>
      </c>
      <c r="N2904">
        <f t="shared" si="364"/>
        <v>675</v>
      </c>
      <c r="O2904" cm="1">
        <f t="array" ref="O2904">SUM(COUNTIF(F2904:F6480,{"Individual","Dealer","Trustmark Dealer"}))</f>
        <v>675</v>
      </c>
      <c r="P2904">
        <f t="shared" si="365"/>
        <v>452</v>
      </c>
      <c r="Q2904">
        <f t="shared" si="366"/>
        <v>0.62814814814814812</v>
      </c>
      <c r="R2904" s="16">
        <f t="shared" si="367"/>
        <v>1304787.6874282733</v>
      </c>
    </row>
    <row r="2905" spans="1:18" x14ac:dyDescent="0.3">
      <c r="A2905" t="s">
        <v>1459</v>
      </c>
      <c r="B2905">
        <v>2016</v>
      </c>
      <c r="C2905" s="1">
        <v>270000</v>
      </c>
      <c r="D2905">
        <v>175000</v>
      </c>
      <c r="E2905" t="s">
        <v>14</v>
      </c>
      <c r="F2905" t="s">
        <v>25</v>
      </c>
      <c r="G2905" t="s">
        <v>12</v>
      </c>
      <c r="H2905" t="s">
        <v>121</v>
      </c>
      <c r="I2905">
        <f t="shared" si="360"/>
        <v>674</v>
      </c>
      <c r="J2905">
        <f t="shared" si="361"/>
        <v>10</v>
      </c>
      <c r="K2905" t="str">
        <f t="shared" si="362"/>
        <v>budget</v>
      </c>
      <c r="L2905" s="1">
        <f t="shared" si="363"/>
        <v>514669.99851632048</v>
      </c>
      <c r="M2905" cm="1">
        <f t="array" ref="M2905">SUM(COUNTIF(E2905:E6481,{"Petrol","Diesel","CNG","LPG","Electric"}))</f>
        <v>674</v>
      </c>
      <c r="N2905">
        <f t="shared" si="364"/>
        <v>674</v>
      </c>
      <c r="O2905" cm="1">
        <f t="array" ref="O2905">SUM(COUNTIF(F2905:F6481,{"Individual","Dealer","Trustmark Dealer"}))</f>
        <v>674</v>
      </c>
      <c r="P2905">
        <f t="shared" si="365"/>
        <v>452</v>
      </c>
      <c r="Q2905">
        <f t="shared" si="366"/>
        <v>0.62759643916913943</v>
      </c>
      <c r="R2905" s="16">
        <f t="shared" si="367"/>
        <v>1303262.9225101424</v>
      </c>
    </row>
    <row r="2906" spans="1:18" x14ac:dyDescent="0.3">
      <c r="A2906" t="s">
        <v>1460</v>
      </c>
      <c r="B2906">
        <v>2017</v>
      </c>
      <c r="C2906" s="1">
        <v>540000</v>
      </c>
      <c r="D2906">
        <v>60000</v>
      </c>
      <c r="E2906" t="s">
        <v>10</v>
      </c>
      <c r="F2906" t="s">
        <v>25</v>
      </c>
      <c r="G2906" t="s">
        <v>12</v>
      </c>
      <c r="H2906" t="s">
        <v>121</v>
      </c>
      <c r="I2906">
        <f t="shared" si="360"/>
        <v>673</v>
      </c>
      <c r="J2906">
        <f t="shared" si="361"/>
        <v>9</v>
      </c>
      <c r="K2906" t="str">
        <f t="shared" si="362"/>
        <v>medium</v>
      </c>
      <c r="L2906" s="1">
        <f t="shared" si="363"/>
        <v>515033.54977711738</v>
      </c>
      <c r="M2906" cm="1">
        <f t="array" ref="M2906">SUM(COUNTIF(E2906:E6482,{"Petrol","Diesel","CNG","LPG","Electric"}))</f>
        <v>673</v>
      </c>
      <c r="N2906">
        <f t="shared" si="364"/>
        <v>673</v>
      </c>
      <c r="O2906" cm="1">
        <f t="array" ref="O2906">SUM(COUNTIF(F2906:F6482,{"Individual","Dealer","Trustmark Dealer"}))</f>
        <v>673</v>
      </c>
      <c r="P2906">
        <f t="shared" si="365"/>
        <v>452</v>
      </c>
      <c r="Q2906">
        <f t="shared" si="366"/>
        <v>0.62704309063893016</v>
      </c>
      <c r="R2906" s="16">
        <f t="shared" si="367"/>
        <v>1304226.5730652069</v>
      </c>
    </row>
    <row r="2907" spans="1:18" x14ac:dyDescent="0.3">
      <c r="A2907" t="s">
        <v>773</v>
      </c>
      <c r="B2907">
        <v>2011</v>
      </c>
      <c r="C2907" s="1">
        <v>160000</v>
      </c>
      <c r="D2907">
        <v>60000</v>
      </c>
      <c r="E2907" t="s">
        <v>22</v>
      </c>
      <c r="F2907" t="s">
        <v>25</v>
      </c>
      <c r="G2907" t="s">
        <v>12</v>
      </c>
      <c r="H2907" t="s">
        <v>126</v>
      </c>
      <c r="I2907">
        <f t="shared" si="360"/>
        <v>672</v>
      </c>
      <c r="J2907">
        <f t="shared" si="361"/>
        <v>15</v>
      </c>
      <c r="K2907" t="str">
        <f t="shared" si="362"/>
        <v>budget</v>
      </c>
      <c r="L2907" s="1">
        <f t="shared" si="363"/>
        <v>514996.39732142858</v>
      </c>
      <c r="M2907" cm="1">
        <f t="array" ref="M2907">SUM(COUNTIF(E2907:E6483,{"Petrol","Diesel","CNG","LPG","Electric"}))</f>
        <v>672</v>
      </c>
      <c r="N2907">
        <f t="shared" si="364"/>
        <v>672</v>
      </c>
      <c r="O2907" cm="1">
        <f t="array" ref="O2907">SUM(COUNTIF(F2907:F6483,{"Individual","Dealer","Trustmark Dealer"}))</f>
        <v>672</v>
      </c>
      <c r="P2907">
        <f t="shared" si="365"/>
        <v>452</v>
      </c>
      <c r="Q2907">
        <f t="shared" si="366"/>
        <v>0.62648809523809523</v>
      </c>
      <c r="R2907" s="16">
        <f t="shared" si="367"/>
        <v>1303612.9800270898</v>
      </c>
    </row>
    <row r="2908" spans="1:18" x14ac:dyDescent="0.3">
      <c r="A2908" t="s">
        <v>1003</v>
      </c>
      <c r="B2908">
        <v>2013</v>
      </c>
      <c r="C2908" s="1">
        <v>340000</v>
      </c>
      <c r="D2908">
        <v>100000</v>
      </c>
      <c r="E2908" t="s">
        <v>14</v>
      </c>
      <c r="F2908" t="s">
        <v>25</v>
      </c>
      <c r="G2908" t="s">
        <v>12</v>
      </c>
      <c r="H2908" t="s">
        <v>126</v>
      </c>
      <c r="I2908">
        <f t="shared" si="360"/>
        <v>671</v>
      </c>
      <c r="J2908">
        <f t="shared" si="361"/>
        <v>13</v>
      </c>
      <c r="K2908" t="str">
        <f t="shared" si="362"/>
        <v>budget</v>
      </c>
      <c r="L2908" s="1">
        <f t="shared" si="363"/>
        <v>515525.45305514155</v>
      </c>
      <c r="M2908" cm="1">
        <f t="array" ref="M2908">SUM(COUNTIF(E2908:E6484,{"Petrol","Diesel","CNG","LPG","Electric"}))</f>
        <v>671</v>
      </c>
      <c r="N2908">
        <f t="shared" si="364"/>
        <v>671</v>
      </c>
      <c r="O2908" cm="1">
        <f t="array" ref="O2908">SUM(COUNTIF(F2908:F6484,{"Individual","Dealer","Trustmark Dealer"}))</f>
        <v>671</v>
      </c>
      <c r="P2908">
        <f t="shared" si="365"/>
        <v>451</v>
      </c>
      <c r="Q2908">
        <f t="shared" si="366"/>
        <v>0.6274217585692996</v>
      </c>
      <c r="R2908" s="16">
        <f t="shared" si="367"/>
        <v>1319501.8578048674</v>
      </c>
    </row>
    <row r="2909" spans="1:18" x14ac:dyDescent="0.3">
      <c r="A2909" t="s">
        <v>165</v>
      </c>
      <c r="B2909">
        <v>2017</v>
      </c>
      <c r="C2909" s="1">
        <v>350000</v>
      </c>
      <c r="D2909">
        <v>40000</v>
      </c>
      <c r="E2909" t="s">
        <v>10</v>
      </c>
      <c r="F2909" t="s">
        <v>25</v>
      </c>
      <c r="G2909" t="s">
        <v>12</v>
      </c>
      <c r="H2909" t="s">
        <v>126</v>
      </c>
      <c r="I2909">
        <f t="shared" si="360"/>
        <v>670</v>
      </c>
      <c r="J2909">
        <f t="shared" si="361"/>
        <v>9</v>
      </c>
      <c r="K2909" t="str">
        <f t="shared" si="362"/>
        <v>budget</v>
      </c>
      <c r="L2909" s="1">
        <f t="shared" si="363"/>
        <v>515787.43134328356</v>
      </c>
      <c r="M2909" cm="1">
        <f t="array" ref="M2909">SUM(COUNTIF(E2909:E6485,{"Petrol","Diesel","CNG","LPG","Electric"}))</f>
        <v>670</v>
      </c>
      <c r="N2909">
        <f t="shared" si="364"/>
        <v>670</v>
      </c>
      <c r="O2909" cm="1">
        <f t="array" ref="O2909">SUM(COUNTIF(F2909:F6485,{"Individual","Dealer","Trustmark Dealer"}))</f>
        <v>670</v>
      </c>
      <c r="P2909">
        <f t="shared" si="365"/>
        <v>450</v>
      </c>
      <c r="Q2909">
        <f t="shared" si="366"/>
        <v>0.62835820895522387</v>
      </c>
      <c r="R2909" s="16">
        <f t="shared" si="367"/>
        <v>1320284.4639479904</v>
      </c>
    </row>
    <row r="2910" spans="1:18" x14ac:dyDescent="0.3">
      <c r="A2910" t="s">
        <v>806</v>
      </c>
      <c r="B2910">
        <v>2011</v>
      </c>
      <c r="C2910" s="1">
        <v>300000</v>
      </c>
      <c r="D2910">
        <v>100000</v>
      </c>
      <c r="E2910" t="s">
        <v>14</v>
      </c>
      <c r="F2910" t="s">
        <v>25</v>
      </c>
      <c r="G2910" t="s">
        <v>12</v>
      </c>
      <c r="H2910" t="s">
        <v>121</v>
      </c>
      <c r="I2910">
        <f t="shared" si="360"/>
        <v>669</v>
      </c>
      <c r="J2910">
        <f t="shared" si="361"/>
        <v>15</v>
      </c>
      <c r="K2910" t="str">
        <f t="shared" si="362"/>
        <v>budget</v>
      </c>
      <c r="L2910" s="1">
        <f t="shared" si="363"/>
        <v>516035.245142003</v>
      </c>
      <c r="M2910" cm="1">
        <f t="array" ref="M2910">SUM(COUNTIF(E2910:E6486,{"Petrol","Diesel","CNG","LPG","Electric"}))</f>
        <v>669</v>
      </c>
      <c r="N2910">
        <f t="shared" si="364"/>
        <v>669</v>
      </c>
      <c r="O2910" cm="1">
        <f t="array" ref="O2910">SUM(COUNTIF(F2910:F6486,{"Individual","Dealer","Trustmark Dealer"}))</f>
        <v>669</v>
      </c>
      <c r="P2910">
        <f t="shared" si="365"/>
        <v>450</v>
      </c>
      <c r="Q2910">
        <f t="shared" si="366"/>
        <v>0.62929745889387145</v>
      </c>
      <c r="R2910" s="16">
        <f t="shared" si="367"/>
        <v>1320342.6602832673</v>
      </c>
    </row>
    <row r="2911" spans="1:18" x14ac:dyDescent="0.3">
      <c r="A2911" t="s">
        <v>400</v>
      </c>
      <c r="B2911">
        <v>2013</v>
      </c>
      <c r="C2911" s="1">
        <v>330000</v>
      </c>
      <c r="D2911">
        <v>63000</v>
      </c>
      <c r="E2911" t="s">
        <v>14</v>
      </c>
      <c r="F2911" t="s">
        <v>25</v>
      </c>
      <c r="G2911" t="s">
        <v>12</v>
      </c>
      <c r="H2911" t="s">
        <v>121</v>
      </c>
      <c r="I2911">
        <f t="shared" si="360"/>
        <v>668</v>
      </c>
      <c r="J2911">
        <f t="shared" si="361"/>
        <v>13</v>
      </c>
      <c r="K2911" t="str">
        <f t="shared" si="362"/>
        <v>budget</v>
      </c>
      <c r="L2911" s="1">
        <f t="shared" si="363"/>
        <v>516358.65119760478</v>
      </c>
      <c r="M2911" cm="1">
        <f t="array" ref="M2911">SUM(COUNTIF(E2911:E6487,{"Petrol","Diesel","CNG","LPG","Electric"}))</f>
        <v>668</v>
      </c>
      <c r="N2911">
        <f t="shared" si="364"/>
        <v>668</v>
      </c>
      <c r="O2911" cm="1">
        <f t="array" ref="O2911">SUM(COUNTIF(F2911:F6487,{"Individual","Dealer","Trustmark Dealer"}))</f>
        <v>668</v>
      </c>
      <c r="P2911">
        <f t="shared" si="365"/>
        <v>449</v>
      </c>
      <c r="Q2911">
        <f t="shared" si="366"/>
        <v>0.62874251497005984</v>
      </c>
      <c r="R2911" s="16">
        <f t="shared" si="367"/>
        <v>1321236.1069924871</v>
      </c>
    </row>
    <row r="2912" spans="1:18" x14ac:dyDescent="0.3">
      <c r="A2912" t="s">
        <v>773</v>
      </c>
      <c r="B2912">
        <v>2016</v>
      </c>
      <c r="C2912" s="1">
        <v>325000</v>
      </c>
      <c r="D2912">
        <v>80000</v>
      </c>
      <c r="E2912" t="s">
        <v>22</v>
      </c>
      <c r="F2912" t="s">
        <v>25</v>
      </c>
      <c r="G2912" t="s">
        <v>12</v>
      </c>
      <c r="H2912" t="s">
        <v>126</v>
      </c>
      <c r="I2912">
        <f t="shared" si="360"/>
        <v>667</v>
      </c>
      <c r="J2912">
        <f t="shared" si="361"/>
        <v>10</v>
      </c>
      <c r="K2912" t="str">
        <f t="shared" si="362"/>
        <v>budget</v>
      </c>
      <c r="L2912" s="1">
        <f t="shared" si="363"/>
        <v>516638.04947526235</v>
      </c>
      <c r="M2912" cm="1">
        <f t="array" ref="M2912">SUM(COUNTIF(E2912:E6488,{"Petrol","Diesel","CNG","LPG","Electric"}))</f>
        <v>667</v>
      </c>
      <c r="N2912">
        <f t="shared" si="364"/>
        <v>667</v>
      </c>
      <c r="O2912" cm="1">
        <f t="array" ref="O2912">SUM(COUNTIF(F2912:F6488,{"Individual","Dealer","Trustmark Dealer"}))</f>
        <v>667</v>
      </c>
      <c r="P2912">
        <f t="shared" si="365"/>
        <v>448</v>
      </c>
      <c r="Q2912">
        <f t="shared" si="366"/>
        <v>0.62818590704647681</v>
      </c>
      <c r="R2912" s="16">
        <f t="shared" si="367"/>
        <v>1322054.1175878525</v>
      </c>
    </row>
    <row r="2913" spans="1:18" x14ac:dyDescent="0.3">
      <c r="A2913" t="s">
        <v>219</v>
      </c>
      <c r="B2913">
        <v>2013</v>
      </c>
      <c r="C2913" s="1">
        <v>250000</v>
      </c>
      <c r="D2913">
        <v>55000</v>
      </c>
      <c r="E2913" t="s">
        <v>14</v>
      </c>
      <c r="F2913" t="s">
        <v>25</v>
      </c>
      <c r="G2913" t="s">
        <v>12</v>
      </c>
      <c r="H2913" t="s">
        <v>121</v>
      </c>
      <c r="I2913">
        <f t="shared" si="360"/>
        <v>666</v>
      </c>
      <c r="J2913">
        <f t="shared" si="361"/>
        <v>13</v>
      </c>
      <c r="K2913" t="str">
        <f t="shared" si="362"/>
        <v>budget</v>
      </c>
      <c r="L2913" s="1">
        <f t="shared" si="363"/>
        <v>516925.79429429432</v>
      </c>
      <c r="M2913" cm="1">
        <f t="array" ref="M2913">SUM(COUNTIF(E2913:E6489,{"Petrol","Diesel","CNG","LPG","Electric"}))</f>
        <v>666</v>
      </c>
      <c r="N2913">
        <f t="shared" si="364"/>
        <v>666</v>
      </c>
      <c r="O2913" cm="1">
        <f t="array" ref="O2913">SUM(COUNTIF(F2913:F6489,{"Individual","Dealer","Trustmark Dealer"}))</f>
        <v>666</v>
      </c>
      <c r="P2913">
        <f t="shared" si="365"/>
        <v>448</v>
      </c>
      <c r="Q2913">
        <f t="shared" si="366"/>
        <v>0.62912912912912911</v>
      </c>
      <c r="R2913" s="16">
        <f t="shared" si="367"/>
        <v>1321290.2148100748</v>
      </c>
    </row>
    <row r="2914" spans="1:18" x14ac:dyDescent="0.3">
      <c r="A2914" t="s">
        <v>1461</v>
      </c>
      <c r="B2914">
        <v>2013</v>
      </c>
      <c r="C2914" s="1">
        <v>250000</v>
      </c>
      <c r="D2914">
        <v>55000</v>
      </c>
      <c r="E2914" t="s">
        <v>14</v>
      </c>
      <c r="F2914" t="s">
        <v>25</v>
      </c>
      <c r="G2914" t="s">
        <v>12</v>
      </c>
      <c r="H2914" t="s">
        <v>121</v>
      </c>
      <c r="I2914">
        <f t="shared" si="360"/>
        <v>665</v>
      </c>
      <c r="J2914">
        <f t="shared" si="361"/>
        <v>13</v>
      </c>
      <c r="K2914" t="str">
        <f t="shared" si="362"/>
        <v>budget</v>
      </c>
      <c r="L2914" s="1">
        <f t="shared" si="363"/>
        <v>517327.18646616541</v>
      </c>
      <c r="M2914" cm="1">
        <f t="array" ref="M2914">SUM(COUNTIF(E2914:E6490,{"Petrol","Diesel","CNG","LPG","Electric"}))</f>
        <v>665</v>
      </c>
      <c r="N2914">
        <f t="shared" si="364"/>
        <v>665</v>
      </c>
      <c r="O2914" cm="1">
        <f t="array" ref="O2914">SUM(COUNTIF(F2914:F6490,{"Individual","Dealer","Trustmark Dealer"}))</f>
        <v>665</v>
      </c>
      <c r="P2914">
        <f t="shared" si="365"/>
        <v>447</v>
      </c>
      <c r="Q2914">
        <f t="shared" si="366"/>
        <v>0.62857142857142856</v>
      </c>
      <c r="R2914" s="16">
        <f t="shared" si="367"/>
        <v>1322327.0887330293</v>
      </c>
    </row>
    <row r="2915" spans="1:18" x14ac:dyDescent="0.3">
      <c r="A2915" t="s">
        <v>529</v>
      </c>
      <c r="B2915">
        <v>2015</v>
      </c>
      <c r="C2915" s="1">
        <v>240000</v>
      </c>
      <c r="D2915">
        <v>60000</v>
      </c>
      <c r="E2915" t="s">
        <v>10</v>
      </c>
      <c r="F2915" t="s">
        <v>25</v>
      </c>
      <c r="G2915" t="s">
        <v>12</v>
      </c>
      <c r="H2915" t="s">
        <v>121</v>
      </c>
      <c r="I2915">
        <f t="shared" si="360"/>
        <v>664</v>
      </c>
      <c r="J2915">
        <f t="shared" si="361"/>
        <v>11</v>
      </c>
      <c r="K2915" t="str">
        <f t="shared" si="362"/>
        <v>budget</v>
      </c>
      <c r="L2915" s="1">
        <f t="shared" si="363"/>
        <v>517729.7876506024</v>
      </c>
      <c r="M2915" cm="1">
        <f t="array" ref="M2915">SUM(COUNTIF(E2915:E6491,{"Petrol","Diesel","CNG","LPG","Electric"}))</f>
        <v>664</v>
      </c>
      <c r="N2915">
        <f t="shared" si="364"/>
        <v>664</v>
      </c>
      <c r="O2915" cm="1">
        <f t="array" ref="O2915">SUM(COUNTIF(F2915:F6491,{"Individual","Dealer","Trustmark Dealer"}))</f>
        <v>664</v>
      </c>
      <c r="P2915">
        <f t="shared" si="365"/>
        <v>446</v>
      </c>
      <c r="Q2915">
        <f t="shared" si="366"/>
        <v>0.62801204819277112</v>
      </c>
      <c r="R2915" s="16">
        <f t="shared" si="367"/>
        <v>1323369.5372469674</v>
      </c>
    </row>
    <row r="2916" spans="1:18" x14ac:dyDescent="0.3">
      <c r="A2916" t="s">
        <v>858</v>
      </c>
      <c r="B2916">
        <v>2020</v>
      </c>
      <c r="C2916" s="1">
        <v>545000</v>
      </c>
      <c r="D2916">
        <v>5000</v>
      </c>
      <c r="E2916" t="s">
        <v>10</v>
      </c>
      <c r="F2916" t="s">
        <v>25</v>
      </c>
      <c r="G2916" t="s">
        <v>12</v>
      </c>
      <c r="H2916" t="s">
        <v>121</v>
      </c>
      <c r="I2916">
        <f t="shared" si="360"/>
        <v>663</v>
      </c>
      <c r="J2916">
        <f t="shared" si="361"/>
        <v>6</v>
      </c>
      <c r="K2916" t="str">
        <f t="shared" si="362"/>
        <v>medium</v>
      </c>
      <c r="L2916" s="1">
        <f t="shared" si="363"/>
        <v>518148.68627450982</v>
      </c>
      <c r="M2916" cm="1">
        <f t="array" ref="M2916">SUM(COUNTIF(E2916:E6492,{"Petrol","Diesel","CNG","LPG","Electric"}))</f>
        <v>663</v>
      </c>
      <c r="N2916">
        <f t="shared" si="364"/>
        <v>663</v>
      </c>
      <c r="O2916" cm="1">
        <f t="array" ref="O2916">SUM(COUNTIF(F2916:F6492,{"Individual","Dealer","Trustmark Dealer"}))</f>
        <v>663</v>
      </c>
      <c r="P2916">
        <f t="shared" si="365"/>
        <v>445</v>
      </c>
      <c r="Q2916">
        <f t="shared" si="366"/>
        <v>0.62745098039215685</v>
      </c>
      <c r="R2916" s="16">
        <f t="shared" si="367"/>
        <v>1323821.0064132104</v>
      </c>
    </row>
    <row r="2917" spans="1:18" x14ac:dyDescent="0.3">
      <c r="A2917" t="s">
        <v>1462</v>
      </c>
      <c r="B2917">
        <v>2015</v>
      </c>
      <c r="C2917" s="1">
        <v>300000</v>
      </c>
      <c r="D2917">
        <v>48000</v>
      </c>
      <c r="E2917" t="s">
        <v>10</v>
      </c>
      <c r="F2917" t="s">
        <v>11</v>
      </c>
      <c r="G2917" t="s">
        <v>12</v>
      </c>
      <c r="H2917" t="s">
        <v>121</v>
      </c>
      <c r="I2917">
        <f t="shared" si="360"/>
        <v>662</v>
      </c>
      <c r="J2917">
        <f t="shared" si="361"/>
        <v>11</v>
      </c>
      <c r="K2917" t="str">
        <f t="shared" si="362"/>
        <v>budget</v>
      </c>
      <c r="L2917" s="1">
        <f t="shared" si="363"/>
        <v>518108.1253776435</v>
      </c>
      <c r="M2917" cm="1">
        <f t="array" ref="M2917">SUM(COUNTIF(E2917:E6493,{"Petrol","Diesel","CNG","LPG","Electric"}))</f>
        <v>662</v>
      </c>
      <c r="N2917">
        <f t="shared" si="364"/>
        <v>662</v>
      </c>
      <c r="O2917" cm="1">
        <f t="array" ref="O2917">SUM(COUNTIF(F2917:F6493,{"Individual","Dealer","Trustmark Dealer"}))</f>
        <v>662</v>
      </c>
      <c r="P2917">
        <f t="shared" si="365"/>
        <v>445</v>
      </c>
      <c r="Q2917">
        <f t="shared" si="366"/>
        <v>0.62688821752265866</v>
      </c>
      <c r="R2917" s="16">
        <f t="shared" si="367"/>
        <v>1323182.5219534049</v>
      </c>
    </row>
    <row r="2918" spans="1:18" x14ac:dyDescent="0.3">
      <c r="A2918" t="s">
        <v>215</v>
      </c>
      <c r="B2918">
        <v>2017</v>
      </c>
      <c r="C2918" s="1">
        <v>240000</v>
      </c>
      <c r="D2918">
        <v>50000</v>
      </c>
      <c r="E2918" t="s">
        <v>10</v>
      </c>
      <c r="F2918" t="s">
        <v>25</v>
      </c>
      <c r="G2918" t="s">
        <v>12</v>
      </c>
      <c r="H2918" t="s">
        <v>121</v>
      </c>
      <c r="I2918">
        <f t="shared" si="360"/>
        <v>661</v>
      </c>
      <c r="J2918">
        <f t="shared" si="361"/>
        <v>9</v>
      </c>
      <c r="K2918" t="str">
        <f t="shared" si="362"/>
        <v>budget</v>
      </c>
      <c r="L2918" s="1">
        <f t="shared" si="363"/>
        <v>518438.09228441754</v>
      </c>
      <c r="M2918" cm="1">
        <f t="array" ref="M2918">SUM(COUNTIF(E2918:E6494,{"Petrol","Diesel","CNG","LPG","Electric"}))</f>
        <v>661</v>
      </c>
      <c r="N2918">
        <f t="shared" si="364"/>
        <v>661</v>
      </c>
      <c r="O2918" cm="1">
        <f t="array" ref="O2918">SUM(COUNTIF(F2918:F6494,{"Individual","Dealer","Trustmark Dealer"}))</f>
        <v>661</v>
      </c>
      <c r="P2918">
        <f t="shared" si="365"/>
        <v>444</v>
      </c>
      <c r="Q2918">
        <f t="shared" si="366"/>
        <v>0.62632375189107414</v>
      </c>
      <c r="R2918" s="16">
        <f t="shared" si="367"/>
        <v>1323420.7390442484</v>
      </c>
    </row>
    <row r="2919" spans="1:18" x14ac:dyDescent="0.3">
      <c r="A2919" t="s">
        <v>411</v>
      </c>
      <c r="B2919">
        <v>2018</v>
      </c>
      <c r="C2919" s="1">
        <v>360000</v>
      </c>
      <c r="D2919">
        <v>15000</v>
      </c>
      <c r="E2919" t="s">
        <v>10</v>
      </c>
      <c r="F2919" t="s">
        <v>25</v>
      </c>
      <c r="G2919" t="s">
        <v>12</v>
      </c>
      <c r="H2919" t="s">
        <v>121</v>
      </c>
      <c r="I2919">
        <f t="shared" si="360"/>
        <v>660</v>
      </c>
      <c r="J2919">
        <f t="shared" si="361"/>
        <v>8</v>
      </c>
      <c r="K2919" t="str">
        <f t="shared" si="362"/>
        <v>budget</v>
      </c>
      <c r="L2919" s="1">
        <f t="shared" si="363"/>
        <v>518859.9681818182</v>
      </c>
      <c r="M2919" cm="1">
        <f t="array" ref="M2919">SUM(COUNTIF(E2919:E6495,{"Petrol","Diesel","CNG","LPG","Electric"}))</f>
        <v>660</v>
      </c>
      <c r="N2919">
        <f t="shared" si="364"/>
        <v>660</v>
      </c>
      <c r="O2919" cm="1">
        <f t="array" ref="O2919">SUM(COUNTIF(F2919:F6495,{"Individual","Dealer","Trustmark Dealer"}))</f>
        <v>660</v>
      </c>
      <c r="P2919">
        <f t="shared" si="365"/>
        <v>444</v>
      </c>
      <c r="Q2919">
        <f t="shared" si="366"/>
        <v>0.62575757575757573</v>
      </c>
      <c r="R2919" s="16">
        <f t="shared" si="367"/>
        <v>1323877.2826122821</v>
      </c>
    </row>
    <row r="2920" spans="1:18" x14ac:dyDescent="0.3">
      <c r="A2920" t="s">
        <v>1265</v>
      </c>
      <c r="B2920">
        <v>2012</v>
      </c>
      <c r="C2920" s="1">
        <v>250000</v>
      </c>
      <c r="D2920">
        <v>70000</v>
      </c>
      <c r="E2920" t="s">
        <v>14</v>
      </c>
      <c r="F2920" t="s">
        <v>25</v>
      </c>
      <c r="G2920" t="s">
        <v>12</v>
      </c>
      <c r="H2920" t="s">
        <v>121</v>
      </c>
      <c r="I2920">
        <f t="shared" si="360"/>
        <v>659</v>
      </c>
      <c r="J2920">
        <f t="shared" si="361"/>
        <v>14</v>
      </c>
      <c r="K2920" t="str">
        <f t="shared" si="362"/>
        <v>budget</v>
      </c>
      <c r="L2920" s="1">
        <f t="shared" si="363"/>
        <v>519101.03034901363</v>
      </c>
      <c r="M2920" cm="1">
        <f t="array" ref="M2920">SUM(COUNTIF(E2920:E6496,{"Petrol","Diesel","CNG","LPG","Electric"}))</f>
        <v>659</v>
      </c>
      <c r="N2920">
        <f t="shared" si="364"/>
        <v>659</v>
      </c>
      <c r="O2920" cm="1">
        <f t="array" ref="O2920">SUM(COUNTIF(F2920:F6496,{"Individual","Dealer","Trustmark Dealer"}))</f>
        <v>659</v>
      </c>
      <c r="P2920">
        <f t="shared" si="365"/>
        <v>444</v>
      </c>
      <c r="Q2920">
        <f t="shared" si="366"/>
        <v>0.62518968133535657</v>
      </c>
      <c r="R2920" s="16">
        <f t="shared" si="367"/>
        <v>1323902.3518583449</v>
      </c>
    </row>
    <row r="2921" spans="1:18" x14ac:dyDescent="0.3">
      <c r="A2921" t="s">
        <v>1463</v>
      </c>
      <c r="B2921">
        <v>2019</v>
      </c>
      <c r="C2921" s="1">
        <v>475000</v>
      </c>
      <c r="D2921">
        <v>105000</v>
      </c>
      <c r="E2921" t="s">
        <v>14</v>
      </c>
      <c r="F2921" t="s">
        <v>11</v>
      </c>
      <c r="G2921" t="s">
        <v>19</v>
      </c>
      <c r="H2921" t="s">
        <v>121</v>
      </c>
      <c r="I2921">
        <f t="shared" si="360"/>
        <v>658</v>
      </c>
      <c r="J2921">
        <f t="shared" si="361"/>
        <v>7</v>
      </c>
      <c r="K2921" t="str">
        <f t="shared" si="362"/>
        <v>budget</v>
      </c>
      <c r="L2921" s="1">
        <f t="shared" si="363"/>
        <v>519509.99848024314</v>
      </c>
      <c r="M2921" cm="1">
        <f t="array" ref="M2921">SUM(COUNTIF(E2921:E6497,{"Petrol","Diesel","CNG","LPG","Electric"}))</f>
        <v>658</v>
      </c>
      <c r="N2921">
        <f t="shared" si="364"/>
        <v>658</v>
      </c>
      <c r="O2921" cm="1">
        <f t="array" ref="O2921">SUM(COUNTIF(F2921:F6497,{"Individual","Dealer","Trustmark Dealer"}))</f>
        <v>658</v>
      </c>
      <c r="P2921">
        <f t="shared" si="365"/>
        <v>443</v>
      </c>
      <c r="Q2921">
        <f t="shared" si="366"/>
        <v>0.62462006079027355</v>
      </c>
      <c r="R2921" s="16">
        <f t="shared" si="367"/>
        <v>1324950.4200408219</v>
      </c>
    </row>
    <row r="2922" spans="1:18" x14ac:dyDescent="0.3">
      <c r="A2922" t="s">
        <v>860</v>
      </c>
      <c r="B2922">
        <v>2016</v>
      </c>
      <c r="C2922" s="1">
        <v>600000</v>
      </c>
      <c r="D2922">
        <v>50000</v>
      </c>
      <c r="E2922" t="s">
        <v>14</v>
      </c>
      <c r="F2922" t="s">
        <v>25</v>
      </c>
      <c r="G2922" t="s">
        <v>12</v>
      </c>
      <c r="H2922" t="s">
        <v>126</v>
      </c>
      <c r="I2922">
        <f t="shared" si="360"/>
        <v>657</v>
      </c>
      <c r="J2922">
        <f t="shared" si="361"/>
        <v>10</v>
      </c>
      <c r="K2922" t="str">
        <f t="shared" si="362"/>
        <v>medium</v>
      </c>
      <c r="L2922" s="1">
        <f t="shared" si="363"/>
        <v>519577.74581430748</v>
      </c>
      <c r="M2922" cm="1">
        <f t="array" ref="M2922">SUM(COUNTIF(E2922:E6498,{"Petrol","Diesel","CNG","LPG","Electric"}))</f>
        <v>657</v>
      </c>
      <c r="N2922">
        <f t="shared" si="364"/>
        <v>657</v>
      </c>
      <c r="O2922" cm="1">
        <f t="array" ref="O2922">SUM(COUNTIF(F2922:F6498,{"Individual","Dealer","Trustmark Dealer"}))</f>
        <v>657</v>
      </c>
      <c r="P2922">
        <f t="shared" si="365"/>
        <v>443</v>
      </c>
      <c r="Q2922">
        <f t="shared" si="366"/>
        <v>0.62404870624048703</v>
      </c>
      <c r="R2922" s="16">
        <f t="shared" si="367"/>
        <v>1325396.0453486093</v>
      </c>
    </row>
    <row r="2923" spans="1:18" x14ac:dyDescent="0.3">
      <c r="A2923" t="s">
        <v>264</v>
      </c>
      <c r="B2923">
        <v>2010</v>
      </c>
      <c r="C2923" s="1">
        <v>150000</v>
      </c>
      <c r="D2923">
        <v>80000</v>
      </c>
      <c r="E2923" t="s">
        <v>14</v>
      </c>
      <c r="F2923" t="s">
        <v>25</v>
      </c>
      <c r="G2923" t="s">
        <v>12</v>
      </c>
      <c r="H2923" t="s">
        <v>126</v>
      </c>
      <c r="I2923">
        <f t="shared" si="360"/>
        <v>656</v>
      </c>
      <c r="J2923">
        <f t="shared" si="361"/>
        <v>16</v>
      </c>
      <c r="K2923" t="str">
        <f t="shared" si="362"/>
        <v>budget</v>
      </c>
      <c r="L2923" s="1">
        <f t="shared" si="363"/>
        <v>519455.15091463417</v>
      </c>
      <c r="M2923" cm="1">
        <f t="array" ref="M2923">SUM(COUNTIF(E2923:E6499,{"Petrol","Diesel","CNG","LPG","Electric"}))</f>
        <v>656</v>
      </c>
      <c r="N2923">
        <f t="shared" si="364"/>
        <v>656</v>
      </c>
      <c r="O2923" cm="1">
        <f t="array" ref="O2923">SUM(COUNTIF(F2923:F6499,{"Individual","Dealer","Trustmark Dealer"}))</f>
        <v>656</v>
      </c>
      <c r="P2923">
        <f t="shared" si="365"/>
        <v>443</v>
      </c>
      <c r="Q2923">
        <f t="shared" si="366"/>
        <v>0.625</v>
      </c>
      <c r="R2923" s="16">
        <f t="shared" si="367"/>
        <v>1325505.3325821846</v>
      </c>
    </row>
    <row r="2924" spans="1:18" x14ac:dyDescent="0.3">
      <c r="A2924" t="s">
        <v>1464</v>
      </c>
      <c r="B2924">
        <v>2017</v>
      </c>
      <c r="C2924" s="1">
        <v>700000</v>
      </c>
      <c r="D2924">
        <v>50000</v>
      </c>
      <c r="E2924" t="s">
        <v>14</v>
      </c>
      <c r="F2924" t="s">
        <v>25</v>
      </c>
      <c r="G2924" t="s">
        <v>12</v>
      </c>
      <c r="H2924" t="s">
        <v>121</v>
      </c>
      <c r="I2924">
        <f t="shared" si="360"/>
        <v>655</v>
      </c>
      <c r="J2924">
        <f t="shared" si="361"/>
        <v>9</v>
      </c>
      <c r="K2924" t="str">
        <f t="shared" si="362"/>
        <v>medium</v>
      </c>
      <c r="L2924" s="1">
        <f t="shared" si="363"/>
        <v>520019.2045801527</v>
      </c>
      <c r="M2924" cm="1">
        <f t="array" ref="M2924">SUM(COUNTIF(E2924:E6500,{"Petrol","Diesel","CNG","LPG","Electric"}))</f>
        <v>655</v>
      </c>
      <c r="N2924">
        <f t="shared" si="364"/>
        <v>655</v>
      </c>
      <c r="O2924" cm="1">
        <f t="array" ref="O2924">SUM(COUNTIF(F2924:F6500,{"Individual","Dealer","Trustmark Dealer"}))</f>
        <v>655</v>
      </c>
      <c r="P2924">
        <f t="shared" si="365"/>
        <v>442</v>
      </c>
      <c r="Q2924">
        <f t="shared" si="366"/>
        <v>0.62595419847328249</v>
      </c>
      <c r="R2924" s="16">
        <f t="shared" si="367"/>
        <v>1326838.0398550725</v>
      </c>
    </row>
    <row r="2925" spans="1:18" x14ac:dyDescent="0.3">
      <c r="A2925" t="s">
        <v>300</v>
      </c>
      <c r="B2925">
        <v>2016</v>
      </c>
      <c r="C2925" s="1">
        <v>1290000</v>
      </c>
      <c r="D2925">
        <v>5000</v>
      </c>
      <c r="E2925" t="s">
        <v>14</v>
      </c>
      <c r="F2925" t="s">
        <v>25</v>
      </c>
      <c r="G2925" t="s">
        <v>12</v>
      </c>
      <c r="H2925" t="s">
        <v>121</v>
      </c>
      <c r="I2925">
        <f t="shared" si="360"/>
        <v>654</v>
      </c>
      <c r="J2925">
        <f t="shared" si="361"/>
        <v>10</v>
      </c>
      <c r="K2925" t="str">
        <f t="shared" si="362"/>
        <v>premimum</v>
      </c>
      <c r="L2925" s="1">
        <f t="shared" si="363"/>
        <v>519744.00458715594</v>
      </c>
      <c r="M2925" cm="1">
        <f t="array" ref="M2925">SUM(COUNTIF(E2925:E6501,{"Petrol","Diesel","CNG","LPG","Electric"}))</f>
        <v>654</v>
      </c>
      <c r="N2925">
        <f t="shared" si="364"/>
        <v>654</v>
      </c>
      <c r="O2925" cm="1">
        <f t="array" ref="O2925">SUM(COUNTIF(F2925:F6501,{"Individual","Dealer","Trustmark Dealer"}))</f>
        <v>654</v>
      </c>
      <c r="P2925">
        <f t="shared" si="365"/>
        <v>442</v>
      </c>
      <c r="Q2925">
        <f t="shared" si="366"/>
        <v>0.62538226299694188</v>
      </c>
      <c r="R2925" s="16">
        <f t="shared" si="367"/>
        <v>1326679.3722357145</v>
      </c>
    </row>
    <row r="2926" spans="1:18" x14ac:dyDescent="0.3">
      <c r="A2926" t="s">
        <v>1465</v>
      </c>
      <c r="B2926">
        <v>2018</v>
      </c>
      <c r="C2926" s="1">
        <v>500000</v>
      </c>
      <c r="D2926">
        <v>10000</v>
      </c>
      <c r="E2926" t="s">
        <v>10</v>
      </c>
      <c r="F2926" t="s">
        <v>25</v>
      </c>
      <c r="G2926" t="s">
        <v>19</v>
      </c>
      <c r="H2926" t="s">
        <v>121</v>
      </c>
      <c r="I2926">
        <f t="shared" si="360"/>
        <v>653</v>
      </c>
      <c r="J2926">
        <f t="shared" si="361"/>
        <v>8</v>
      </c>
      <c r="K2926" t="str">
        <f t="shared" si="362"/>
        <v>budget</v>
      </c>
      <c r="L2926" s="1">
        <f t="shared" si="363"/>
        <v>518564.43950995407</v>
      </c>
      <c r="M2926" cm="1">
        <f t="array" ref="M2926">SUM(COUNTIF(E2926:E6502,{"Petrol","Diesel","CNG","LPG","Electric"}))</f>
        <v>653</v>
      </c>
      <c r="N2926">
        <f t="shared" si="364"/>
        <v>653</v>
      </c>
      <c r="O2926" cm="1">
        <f t="array" ref="O2926">SUM(COUNTIF(F2926:F6502,{"Individual","Dealer","Trustmark Dealer"}))</f>
        <v>653</v>
      </c>
      <c r="P2926">
        <f t="shared" si="365"/>
        <v>442</v>
      </c>
      <c r="Q2926">
        <f t="shared" si="366"/>
        <v>0.62480857580398164</v>
      </c>
      <c r="R2926" s="16">
        <f t="shared" si="367"/>
        <v>1324907.8157222618</v>
      </c>
    </row>
    <row r="2927" spans="1:18" x14ac:dyDescent="0.3">
      <c r="A2927" t="s">
        <v>161</v>
      </c>
      <c r="B2927">
        <v>2012</v>
      </c>
      <c r="C2927" s="1">
        <v>193000</v>
      </c>
      <c r="D2927">
        <v>45000</v>
      </c>
      <c r="E2927" t="s">
        <v>10</v>
      </c>
      <c r="F2927" t="s">
        <v>25</v>
      </c>
      <c r="G2927" t="s">
        <v>12</v>
      </c>
      <c r="H2927" t="s">
        <v>126</v>
      </c>
      <c r="I2927">
        <f t="shared" si="360"/>
        <v>652</v>
      </c>
      <c r="J2927">
        <f t="shared" si="361"/>
        <v>14</v>
      </c>
      <c r="K2927" t="str">
        <f t="shared" si="362"/>
        <v>budget</v>
      </c>
      <c r="L2927" s="1">
        <f t="shared" si="363"/>
        <v>518592.91257668711</v>
      </c>
      <c r="M2927" cm="1">
        <f t="array" ref="M2927">SUM(COUNTIF(E2927:E6503,{"Petrol","Diesel","CNG","LPG","Electric"}))</f>
        <v>652</v>
      </c>
      <c r="N2927">
        <f t="shared" si="364"/>
        <v>652</v>
      </c>
      <c r="O2927" cm="1">
        <f t="array" ref="O2927">SUM(COUNTIF(F2927:F6503,{"Individual","Dealer","Trustmark Dealer"}))</f>
        <v>652</v>
      </c>
      <c r="P2927">
        <f t="shared" si="365"/>
        <v>442</v>
      </c>
      <c r="Q2927">
        <f t="shared" si="366"/>
        <v>0.62423312883435578</v>
      </c>
      <c r="R2927" s="16">
        <f t="shared" si="367"/>
        <v>1324423.9763810234</v>
      </c>
    </row>
    <row r="2928" spans="1:18" x14ac:dyDescent="0.3">
      <c r="A2928" t="s">
        <v>520</v>
      </c>
      <c r="B2928">
        <v>2015</v>
      </c>
      <c r="C2928" s="1">
        <v>800000</v>
      </c>
      <c r="D2928">
        <v>10000</v>
      </c>
      <c r="E2928" t="s">
        <v>10</v>
      </c>
      <c r="F2928" t="s">
        <v>25</v>
      </c>
      <c r="G2928" t="s">
        <v>12</v>
      </c>
      <c r="H2928" t="s">
        <v>121</v>
      </c>
      <c r="I2928">
        <f t="shared" si="360"/>
        <v>651</v>
      </c>
      <c r="J2928">
        <f t="shared" si="361"/>
        <v>11</v>
      </c>
      <c r="K2928" t="str">
        <f t="shared" si="362"/>
        <v>medium</v>
      </c>
      <c r="L2928" s="1">
        <f t="shared" si="363"/>
        <v>519093.05529953918</v>
      </c>
      <c r="M2928" cm="1">
        <f t="array" ref="M2928">SUM(COUNTIF(E2928:E6504,{"Petrol","Diesel","CNG","LPG","Electric"}))</f>
        <v>651</v>
      </c>
      <c r="N2928">
        <f t="shared" si="364"/>
        <v>651</v>
      </c>
      <c r="O2928" cm="1">
        <f t="array" ref="O2928">SUM(COUNTIF(F2928:F6504,{"Individual","Dealer","Trustmark Dealer"}))</f>
        <v>651</v>
      </c>
      <c r="P2928">
        <f t="shared" si="365"/>
        <v>441</v>
      </c>
      <c r="Q2928">
        <f t="shared" si="366"/>
        <v>0.62519201228878651</v>
      </c>
      <c r="R2928" s="16">
        <f t="shared" si="367"/>
        <v>1325057.0433219657</v>
      </c>
    </row>
    <row r="2929" spans="1:18" x14ac:dyDescent="0.3">
      <c r="A2929" t="s">
        <v>122</v>
      </c>
      <c r="B2929">
        <v>2008</v>
      </c>
      <c r="C2929" s="1">
        <v>150000</v>
      </c>
      <c r="D2929">
        <v>50000</v>
      </c>
      <c r="E2929" t="s">
        <v>10</v>
      </c>
      <c r="F2929" t="s">
        <v>25</v>
      </c>
      <c r="G2929" t="s">
        <v>12</v>
      </c>
      <c r="H2929" t="s">
        <v>121</v>
      </c>
      <c r="I2929">
        <f t="shared" si="360"/>
        <v>650</v>
      </c>
      <c r="J2929">
        <f t="shared" si="361"/>
        <v>18</v>
      </c>
      <c r="K2929" t="str">
        <f t="shared" si="362"/>
        <v>budget</v>
      </c>
      <c r="L2929" s="1">
        <f t="shared" si="363"/>
        <v>518660.89076923078</v>
      </c>
      <c r="M2929" cm="1">
        <f t="array" ref="M2929">SUM(COUNTIF(E2929:E6505,{"Petrol","Diesel","CNG","LPG","Electric"}))</f>
        <v>650</v>
      </c>
      <c r="N2929">
        <f t="shared" si="364"/>
        <v>650</v>
      </c>
      <c r="O2929" cm="1">
        <f t="array" ref="O2929">SUM(COUNTIF(F2929:F6505,{"Individual","Dealer","Trustmark Dealer"}))</f>
        <v>650</v>
      </c>
      <c r="P2929">
        <f t="shared" si="365"/>
        <v>440</v>
      </c>
      <c r="Q2929">
        <f t="shared" si="366"/>
        <v>0.62461538461538457</v>
      </c>
      <c r="R2929" s="16">
        <f t="shared" si="367"/>
        <v>1323471.3048925118</v>
      </c>
    </row>
    <row r="2930" spans="1:18" x14ac:dyDescent="0.3">
      <c r="A2930" t="s">
        <v>120</v>
      </c>
      <c r="B2930">
        <v>2002</v>
      </c>
      <c r="C2930" s="1">
        <v>80000</v>
      </c>
      <c r="D2930">
        <v>40000</v>
      </c>
      <c r="E2930" t="s">
        <v>10</v>
      </c>
      <c r="F2930" t="s">
        <v>25</v>
      </c>
      <c r="G2930" t="s">
        <v>12</v>
      </c>
      <c r="H2930" t="s">
        <v>151</v>
      </c>
      <c r="I2930">
        <f t="shared" si="360"/>
        <v>649</v>
      </c>
      <c r="J2930">
        <f t="shared" si="361"/>
        <v>24</v>
      </c>
      <c r="K2930" t="str">
        <f t="shared" si="362"/>
        <v>budget</v>
      </c>
      <c r="L2930" s="1">
        <f t="shared" si="363"/>
        <v>519228.93528505391</v>
      </c>
      <c r="M2930" cm="1">
        <f t="array" ref="M2930">SUM(COUNTIF(E2930:E6506,{"Petrol","Diesel","CNG","LPG","Electric"}))</f>
        <v>649</v>
      </c>
      <c r="N2930">
        <f t="shared" si="364"/>
        <v>649</v>
      </c>
      <c r="O2930" cm="1">
        <f t="array" ref="O2930">SUM(COUNTIF(F2930:F6506,{"Individual","Dealer","Trustmark Dealer"}))</f>
        <v>649</v>
      </c>
      <c r="P2930">
        <f t="shared" si="365"/>
        <v>439</v>
      </c>
      <c r="Q2930">
        <f t="shared" si="366"/>
        <v>0.62403697996918339</v>
      </c>
      <c r="R2930" s="16">
        <f t="shared" si="367"/>
        <v>1324263.612504018</v>
      </c>
    </row>
    <row r="2931" spans="1:18" x14ac:dyDescent="0.3">
      <c r="A2931" t="s">
        <v>830</v>
      </c>
      <c r="B2931">
        <v>2010</v>
      </c>
      <c r="C2931" s="1">
        <v>130000</v>
      </c>
      <c r="D2931">
        <v>100000</v>
      </c>
      <c r="E2931" t="s">
        <v>14</v>
      </c>
      <c r="F2931" t="s">
        <v>25</v>
      </c>
      <c r="G2931" t="s">
        <v>12</v>
      </c>
      <c r="H2931" t="s">
        <v>154</v>
      </c>
      <c r="I2931">
        <f t="shared" si="360"/>
        <v>648</v>
      </c>
      <c r="J2931">
        <f t="shared" si="361"/>
        <v>16</v>
      </c>
      <c r="K2931" t="str">
        <f t="shared" si="362"/>
        <v>budget</v>
      </c>
      <c r="L2931" s="1">
        <f t="shared" si="363"/>
        <v>519906.75771604938</v>
      </c>
      <c r="M2931" cm="1">
        <f t="array" ref="M2931">SUM(COUNTIF(E2931:E6507,{"Petrol","Diesel","CNG","LPG","Electric"}))</f>
        <v>648</v>
      </c>
      <c r="N2931">
        <f t="shared" si="364"/>
        <v>648</v>
      </c>
      <c r="O2931" cm="1">
        <f t="array" ref="O2931">SUM(COUNTIF(F2931:F6507,{"Individual","Dealer","Trustmark Dealer"}))</f>
        <v>648</v>
      </c>
      <c r="P2931">
        <f t="shared" si="365"/>
        <v>438</v>
      </c>
      <c r="Q2931">
        <f t="shared" si="366"/>
        <v>0.625</v>
      </c>
      <c r="R2931" s="16">
        <f t="shared" si="367"/>
        <v>1325320.0699871958</v>
      </c>
    </row>
    <row r="2932" spans="1:18" x14ac:dyDescent="0.3">
      <c r="A2932" t="s">
        <v>830</v>
      </c>
      <c r="B2932">
        <v>2012</v>
      </c>
      <c r="C2932" s="1">
        <v>280000</v>
      </c>
      <c r="D2932">
        <v>80000</v>
      </c>
      <c r="E2932" t="s">
        <v>14</v>
      </c>
      <c r="F2932" t="s">
        <v>25</v>
      </c>
      <c r="G2932" t="s">
        <v>12</v>
      </c>
      <c r="H2932" t="s">
        <v>126</v>
      </c>
      <c r="I2932">
        <f t="shared" si="360"/>
        <v>647</v>
      </c>
      <c r="J2932">
        <f t="shared" si="361"/>
        <v>14</v>
      </c>
      <c r="K2932" t="str">
        <f t="shared" si="362"/>
        <v>budget</v>
      </c>
      <c r="L2932" s="1">
        <f t="shared" si="363"/>
        <v>520509.39567233383</v>
      </c>
      <c r="M2932" cm="1">
        <f t="array" ref="M2932">SUM(COUNTIF(E2932:E6508,{"Petrol","Diesel","CNG","LPG","Electric"}))</f>
        <v>647</v>
      </c>
      <c r="N2932">
        <f t="shared" si="364"/>
        <v>647</v>
      </c>
      <c r="O2932" cm="1">
        <f t="array" ref="O2932">SUM(COUNTIF(F2932:F6508,{"Individual","Dealer","Trustmark Dealer"}))</f>
        <v>647</v>
      </c>
      <c r="P2932">
        <f t="shared" si="365"/>
        <v>437</v>
      </c>
      <c r="Q2932">
        <f t="shared" si="366"/>
        <v>0.62596599690880994</v>
      </c>
      <c r="R2932" s="16">
        <f t="shared" si="367"/>
        <v>1326716.8885065459</v>
      </c>
    </row>
    <row r="2933" spans="1:18" x14ac:dyDescent="0.3">
      <c r="A2933" t="s">
        <v>949</v>
      </c>
      <c r="B2933">
        <v>2011</v>
      </c>
      <c r="C2933" s="1">
        <v>229999</v>
      </c>
      <c r="D2933">
        <v>110000</v>
      </c>
      <c r="E2933" t="s">
        <v>14</v>
      </c>
      <c r="F2933" t="s">
        <v>25</v>
      </c>
      <c r="G2933" t="s">
        <v>12</v>
      </c>
      <c r="H2933" t="s">
        <v>126</v>
      </c>
      <c r="I2933">
        <f t="shared" si="360"/>
        <v>646</v>
      </c>
      <c r="J2933">
        <f t="shared" si="361"/>
        <v>15</v>
      </c>
      <c r="K2933" t="str">
        <f t="shared" si="362"/>
        <v>budget</v>
      </c>
      <c r="L2933" s="1">
        <f t="shared" si="363"/>
        <v>520881.70123839012</v>
      </c>
      <c r="M2933" cm="1">
        <f t="array" ref="M2933">SUM(COUNTIF(E2933:E6509,{"Petrol","Diesel","CNG","LPG","Electric"}))</f>
        <v>646</v>
      </c>
      <c r="N2933">
        <f t="shared" si="364"/>
        <v>646</v>
      </c>
      <c r="O2933" cm="1">
        <f t="array" ref="O2933">SUM(COUNTIF(F2933:F6509,{"Individual","Dealer","Trustmark Dealer"}))</f>
        <v>646</v>
      </c>
      <c r="P2933">
        <f t="shared" si="365"/>
        <v>436</v>
      </c>
      <c r="Q2933">
        <f t="shared" si="366"/>
        <v>0.62693498452012386</v>
      </c>
      <c r="R2933" s="16">
        <f t="shared" si="367"/>
        <v>1327709.2939408377</v>
      </c>
    </row>
    <row r="2934" spans="1:18" x14ac:dyDescent="0.3">
      <c r="A2934" t="s">
        <v>901</v>
      </c>
      <c r="B2934">
        <v>2008</v>
      </c>
      <c r="C2934" s="1">
        <v>80000</v>
      </c>
      <c r="D2934">
        <v>120000</v>
      </c>
      <c r="E2934" t="s">
        <v>10</v>
      </c>
      <c r="F2934" t="s">
        <v>25</v>
      </c>
      <c r="G2934" t="s">
        <v>12</v>
      </c>
      <c r="H2934" t="s">
        <v>121</v>
      </c>
      <c r="I2934">
        <f t="shared" si="360"/>
        <v>645</v>
      </c>
      <c r="J2934">
        <f t="shared" si="361"/>
        <v>18</v>
      </c>
      <c r="K2934" t="str">
        <f t="shared" si="362"/>
        <v>budget</v>
      </c>
      <c r="L2934" s="1">
        <f t="shared" si="363"/>
        <v>521332.68217054266</v>
      </c>
      <c r="M2934" cm="1">
        <f t="array" ref="M2934">SUM(COUNTIF(E2934:E6510,{"Petrol","Diesel","CNG","LPG","Electric"}))</f>
        <v>645</v>
      </c>
      <c r="N2934">
        <f t="shared" si="364"/>
        <v>645</v>
      </c>
      <c r="O2934" cm="1">
        <f t="array" ref="O2934">SUM(COUNTIF(F2934:F6510,{"Individual","Dealer","Trustmark Dealer"}))</f>
        <v>645</v>
      </c>
      <c r="P2934">
        <f t="shared" si="365"/>
        <v>435</v>
      </c>
      <c r="Q2934">
        <f t="shared" si="366"/>
        <v>0.62790697674418605</v>
      </c>
      <c r="R2934" s="16">
        <f t="shared" si="367"/>
        <v>1328844.9109753184</v>
      </c>
    </row>
    <row r="2935" spans="1:18" x14ac:dyDescent="0.3">
      <c r="A2935" t="s">
        <v>922</v>
      </c>
      <c r="B2935">
        <v>2010</v>
      </c>
      <c r="C2935" s="1">
        <v>70000</v>
      </c>
      <c r="D2935">
        <v>10000</v>
      </c>
      <c r="E2935" t="s">
        <v>10</v>
      </c>
      <c r="F2935" t="s">
        <v>25</v>
      </c>
      <c r="G2935" t="s">
        <v>12</v>
      </c>
      <c r="H2935" t="s">
        <v>121</v>
      </c>
      <c r="I2935">
        <f t="shared" si="360"/>
        <v>644</v>
      </c>
      <c r="J2935">
        <f t="shared" si="361"/>
        <v>16</v>
      </c>
      <c r="K2935" t="str">
        <f t="shared" si="362"/>
        <v>budget</v>
      </c>
      <c r="L2935" s="1">
        <f t="shared" si="363"/>
        <v>522017.98136645963</v>
      </c>
      <c r="M2935" cm="1">
        <f t="array" ref="M2935">SUM(COUNTIF(E2935:E6511,{"Petrol","Diesel","CNG","LPG","Electric"}))</f>
        <v>644</v>
      </c>
      <c r="N2935">
        <f t="shared" si="364"/>
        <v>644</v>
      </c>
      <c r="O2935" cm="1">
        <f t="array" ref="O2935">SUM(COUNTIF(F2935:F6511,{"Individual","Dealer","Trustmark Dealer"}))</f>
        <v>644</v>
      </c>
      <c r="P2935">
        <f t="shared" si="365"/>
        <v>434</v>
      </c>
      <c r="Q2935">
        <f t="shared" si="366"/>
        <v>0.62732919254658381</v>
      </c>
      <c r="R2935" s="16">
        <f t="shared" si="367"/>
        <v>1329909.1940694829</v>
      </c>
    </row>
    <row r="2936" spans="1:18" x14ac:dyDescent="0.3">
      <c r="A2936" t="s">
        <v>400</v>
      </c>
      <c r="B2936">
        <v>2013</v>
      </c>
      <c r="C2936" s="1">
        <v>240000</v>
      </c>
      <c r="D2936">
        <v>60000</v>
      </c>
      <c r="E2936" t="s">
        <v>14</v>
      </c>
      <c r="F2936" t="s">
        <v>25</v>
      </c>
      <c r="G2936" t="s">
        <v>12</v>
      </c>
      <c r="H2936" t="s">
        <v>126</v>
      </c>
      <c r="I2936">
        <f t="shared" si="360"/>
        <v>643</v>
      </c>
      <c r="J2936">
        <f t="shared" si="361"/>
        <v>13</v>
      </c>
      <c r="K2936" t="str">
        <f t="shared" si="362"/>
        <v>budget</v>
      </c>
      <c r="L2936" s="1">
        <f t="shared" si="363"/>
        <v>522720.96423017106</v>
      </c>
      <c r="M2936" cm="1">
        <f t="array" ref="M2936">SUM(COUNTIF(E2936:E6512,{"Petrol","Diesel","CNG","LPG","Electric"}))</f>
        <v>643</v>
      </c>
      <c r="N2936">
        <f t="shared" si="364"/>
        <v>643</v>
      </c>
      <c r="O2936" cm="1">
        <f t="array" ref="O2936">SUM(COUNTIF(F2936:F6512,{"Individual","Dealer","Trustmark Dealer"}))</f>
        <v>643</v>
      </c>
      <c r="P2936">
        <f t="shared" si="365"/>
        <v>433</v>
      </c>
      <c r="Q2936">
        <f t="shared" si="366"/>
        <v>0.62674961119751171</v>
      </c>
      <c r="R2936" s="16">
        <f t="shared" si="367"/>
        <v>1331018.5647702951</v>
      </c>
    </row>
    <row r="2937" spans="1:18" x14ac:dyDescent="0.3">
      <c r="A2937" t="s">
        <v>1217</v>
      </c>
      <c r="B2937">
        <v>2010</v>
      </c>
      <c r="C2937" s="1">
        <v>380000</v>
      </c>
      <c r="D2937">
        <v>72000</v>
      </c>
      <c r="E2937" t="s">
        <v>14</v>
      </c>
      <c r="F2937" t="s">
        <v>25</v>
      </c>
      <c r="G2937" t="s">
        <v>12</v>
      </c>
      <c r="H2937" t="s">
        <v>126</v>
      </c>
      <c r="I2937">
        <f t="shared" si="360"/>
        <v>642</v>
      </c>
      <c r="J2937">
        <f t="shared" si="361"/>
        <v>16</v>
      </c>
      <c r="K2937" t="str">
        <f t="shared" si="362"/>
        <v>budget</v>
      </c>
      <c r="L2937" s="1">
        <f t="shared" si="363"/>
        <v>523161.33956386294</v>
      </c>
      <c r="M2937" cm="1">
        <f t="array" ref="M2937">SUM(COUNTIF(E2937:E6513,{"Petrol","Diesel","CNG","LPG","Electric"}))</f>
        <v>642</v>
      </c>
      <c r="N2937">
        <f t="shared" si="364"/>
        <v>642</v>
      </c>
      <c r="O2937" cm="1">
        <f t="array" ref="O2937">SUM(COUNTIF(F2937:F6513,{"Individual","Dealer","Trustmark Dealer"}))</f>
        <v>642</v>
      </c>
      <c r="P2937">
        <f t="shared" si="365"/>
        <v>432</v>
      </c>
      <c r="Q2937">
        <f t="shared" si="366"/>
        <v>0.62772585669781933</v>
      </c>
      <c r="R2937" s="16">
        <f t="shared" si="367"/>
        <v>1332132.8288602149</v>
      </c>
    </row>
    <row r="2938" spans="1:18" x14ac:dyDescent="0.3">
      <c r="A2938" t="s">
        <v>197</v>
      </c>
      <c r="B2938">
        <v>2006</v>
      </c>
      <c r="C2938" s="1">
        <v>80000</v>
      </c>
      <c r="D2938">
        <v>110000</v>
      </c>
      <c r="E2938" t="s">
        <v>10</v>
      </c>
      <c r="F2938" t="s">
        <v>25</v>
      </c>
      <c r="G2938" t="s">
        <v>12</v>
      </c>
      <c r="H2938" t="s">
        <v>121</v>
      </c>
      <c r="I2938">
        <f t="shared" si="360"/>
        <v>641</v>
      </c>
      <c r="J2938">
        <f t="shared" si="361"/>
        <v>20</v>
      </c>
      <c r="K2938" t="str">
        <f t="shared" si="362"/>
        <v>budget</v>
      </c>
      <c r="L2938" s="1">
        <f t="shared" si="363"/>
        <v>523384.68018720747</v>
      </c>
      <c r="M2938" cm="1">
        <f t="array" ref="M2938">SUM(COUNTIF(E2938:E6514,{"Petrol","Diesel","CNG","LPG","Electric"}))</f>
        <v>641</v>
      </c>
      <c r="N2938">
        <f t="shared" si="364"/>
        <v>641</v>
      </c>
      <c r="O2938" cm="1">
        <f t="array" ref="O2938">SUM(COUNTIF(F2938:F6514,{"Individual","Dealer","Trustmark Dealer"}))</f>
        <v>641</v>
      </c>
      <c r="P2938">
        <f t="shared" si="365"/>
        <v>431</v>
      </c>
      <c r="Q2938">
        <f t="shared" si="366"/>
        <v>0.62870514820592827</v>
      </c>
      <c r="R2938" s="16">
        <f t="shared" si="367"/>
        <v>1332865.45452404</v>
      </c>
    </row>
    <row r="2939" spans="1:18" x14ac:dyDescent="0.3">
      <c r="A2939" t="s">
        <v>317</v>
      </c>
      <c r="B2939">
        <v>2013</v>
      </c>
      <c r="C2939" s="1">
        <v>265000</v>
      </c>
      <c r="D2939">
        <v>50000</v>
      </c>
      <c r="E2939" t="s">
        <v>10</v>
      </c>
      <c r="F2939" t="s">
        <v>25</v>
      </c>
      <c r="G2939" t="s">
        <v>12</v>
      </c>
      <c r="H2939" t="s">
        <v>121</v>
      </c>
      <c r="I2939">
        <f t="shared" si="360"/>
        <v>640</v>
      </c>
      <c r="J2939">
        <f t="shared" si="361"/>
        <v>13</v>
      </c>
      <c r="K2939" t="str">
        <f t="shared" si="362"/>
        <v>budget</v>
      </c>
      <c r="L2939" s="1">
        <f t="shared" si="363"/>
        <v>524077.46875</v>
      </c>
      <c r="M2939" cm="1">
        <f t="array" ref="M2939">SUM(COUNTIF(E2939:E6515,{"Petrol","Diesel","CNG","LPG","Electric"}))</f>
        <v>640</v>
      </c>
      <c r="N2939">
        <f t="shared" si="364"/>
        <v>640</v>
      </c>
      <c r="O2939" cm="1">
        <f t="array" ref="O2939">SUM(COUNTIF(F2939:F6515,{"Individual","Dealer","Trustmark Dealer"}))</f>
        <v>640</v>
      </c>
      <c r="P2939">
        <f t="shared" si="365"/>
        <v>430</v>
      </c>
      <c r="Q2939">
        <f t="shared" si="366"/>
        <v>0.62812500000000004</v>
      </c>
      <c r="R2939" s="16">
        <f t="shared" si="367"/>
        <v>1333945.7906778436</v>
      </c>
    </row>
    <row r="2940" spans="1:18" x14ac:dyDescent="0.3">
      <c r="A2940" t="s">
        <v>1466</v>
      </c>
      <c r="B2940">
        <v>2018</v>
      </c>
      <c r="C2940" s="1">
        <v>320000</v>
      </c>
      <c r="D2940">
        <v>25000</v>
      </c>
      <c r="E2940" t="s">
        <v>10</v>
      </c>
      <c r="F2940" t="s">
        <v>25</v>
      </c>
      <c r="G2940" t="s">
        <v>12</v>
      </c>
      <c r="H2940" t="s">
        <v>121</v>
      </c>
      <c r="I2940">
        <f t="shared" si="360"/>
        <v>639</v>
      </c>
      <c r="J2940">
        <f t="shared" si="361"/>
        <v>8</v>
      </c>
      <c r="K2940" t="str">
        <f t="shared" si="362"/>
        <v>budget</v>
      </c>
      <c r="L2940" s="1">
        <f t="shared" si="363"/>
        <v>524482.91079812206</v>
      </c>
      <c r="M2940" cm="1">
        <f t="array" ref="M2940">SUM(COUNTIF(E2940:E6516,{"Petrol","Diesel","CNG","LPG","Electric"}))</f>
        <v>639</v>
      </c>
      <c r="N2940">
        <f t="shared" si="364"/>
        <v>639</v>
      </c>
      <c r="O2940" cm="1">
        <f t="array" ref="O2940">SUM(COUNTIF(F2940:F6516,{"Individual","Dealer","Trustmark Dealer"}))</f>
        <v>639</v>
      </c>
      <c r="P2940">
        <f t="shared" si="365"/>
        <v>429</v>
      </c>
      <c r="Q2940">
        <f t="shared" si="366"/>
        <v>0.62754303599374017</v>
      </c>
      <c r="R2940" s="16">
        <f t="shared" si="367"/>
        <v>1334341.3353421623</v>
      </c>
    </row>
    <row r="2941" spans="1:18" x14ac:dyDescent="0.3">
      <c r="A2941" t="s">
        <v>877</v>
      </c>
      <c r="B2941">
        <v>2014</v>
      </c>
      <c r="C2941" s="1">
        <v>500000</v>
      </c>
      <c r="D2941">
        <v>120000</v>
      </c>
      <c r="E2941" t="s">
        <v>14</v>
      </c>
      <c r="F2941" t="s">
        <v>25</v>
      </c>
      <c r="G2941" t="s">
        <v>12</v>
      </c>
      <c r="H2941" t="s">
        <v>154</v>
      </c>
      <c r="I2941">
        <f t="shared" si="360"/>
        <v>638</v>
      </c>
      <c r="J2941">
        <f t="shared" si="361"/>
        <v>12</v>
      </c>
      <c r="K2941" t="str">
        <f t="shared" si="362"/>
        <v>budget</v>
      </c>
      <c r="L2941" s="1">
        <f t="shared" si="363"/>
        <v>524803.4169278997</v>
      </c>
      <c r="M2941" cm="1">
        <f t="array" ref="M2941">SUM(COUNTIF(E2941:E6517,{"Petrol","Diesel","CNG","LPG","Electric"}))</f>
        <v>638</v>
      </c>
      <c r="N2941">
        <f t="shared" si="364"/>
        <v>638</v>
      </c>
      <c r="O2941" cm="1">
        <f t="array" ref="O2941">SUM(COUNTIF(F2941:F6517,{"Individual","Dealer","Trustmark Dealer"}))</f>
        <v>638</v>
      </c>
      <c r="P2941">
        <f t="shared" si="365"/>
        <v>429</v>
      </c>
      <c r="Q2941">
        <f t="shared" si="366"/>
        <v>0.62695924764890287</v>
      </c>
      <c r="R2941" s="16">
        <f t="shared" si="367"/>
        <v>1334533.0871092204</v>
      </c>
    </row>
    <row r="2942" spans="1:18" x14ac:dyDescent="0.3">
      <c r="A2942" t="s">
        <v>687</v>
      </c>
      <c r="B2942">
        <v>2016</v>
      </c>
      <c r="C2942" s="1">
        <v>1300000</v>
      </c>
      <c r="D2942">
        <v>55000</v>
      </c>
      <c r="E2942" t="s">
        <v>14</v>
      </c>
      <c r="F2942" t="s">
        <v>25</v>
      </c>
      <c r="G2942" t="s">
        <v>12</v>
      </c>
      <c r="H2942" t="s">
        <v>121</v>
      </c>
      <c r="I2942">
        <f t="shared" si="360"/>
        <v>637</v>
      </c>
      <c r="J2942">
        <f t="shared" si="361"/>
        <v>10</v>
      </c>
      <c r="K2942" t="str">
        <f t="shared" si="362"/>
        <v>premimum</v>
      </c>
      <c r="L2942" s="1">
        <f t="shared" si="363"/>
        <v>524842.35478806903</v>
      </c>
      <c r="M2942" cm="1">
        <f t="array" ref="M2942">SUM(COUNTIF(E2942:E6518,{"Petrol","Diesel","CNG","LPG","Electric"}))</f>
        <v>637</v>
      </c>
      <c r="N2942">
        <f t="shared" si="364"/>
        <v>637</v>
      </c>
      <c r="O2942" cm="1">
        <f t="array" ref="O2942">SUM(COUNTIF(F2942:F6518,{"Individual","Dealer","Trustmark Dealer"}))</f>
        <v>637</v>
      </c>
      <c r="P2942">
        <f t="shared" si="365"/>
        <v>428</v>
      </c>
      <c r="Q2942">
        <f t="shared" si="366"/>
        <v>0.62794348508634223</v>
      </c>
      <c r="R2942" s="16">
        <f t="shared" si="367"/>
        <v>1334936.449582289</v>
      </c>
    </row>
    <row r="2943" spans="1:18" x14ac:dyDescent="0.3">
      <c r="A2943" t="s">
        <v>312</v>
      </c>
      <c r="B2943">
        <v>2018</v>
      </c>
      <c r="C2943" s="1">
        <v>1500000</v>
      </c>
      <c r="D2943">
        <v>35000</v>
      </c>
      <c r="E2943" t="s">
        <v>14</v>
      </c>
      <c r="F2943" t="s">
        <v>25</v>
      </c>
      <c r="G2943" t="s">
        <v>12</v>
      </c>
      <c r="H2943" t="s">
        <v>121</v>
      </c>
      <c r="I2943">
        <f t="shared" si="360"/>
        <v>636</v>
      </c>
      <c r="J2943">
        <f t="shared" si="361"/>
        <v>8</v>
      </c>
      <c r="K2943" t="str">
        <f t="shared" si="362"/>
        <v>premimum</v>
      </c>
      <c r="L2943" s="1">
        <f t="shared" si="363"/>
        <v>523623.55345911952</v>
      </c>
      <c r="M2943" cm="1">
        <f t="array" ref="M2943">SUM(COUNTIF(E2943:E6519,{"Petrol","Diesel","CNG","LPG","Electric"}))</f>
        <v>636</v>
      </c>
      <c r="N2943">
        <f t="shared" si="364"/>
        <v>636</v>
      </c>
      <c r="O2943" cm="1">
        <f t="array" ref="O2943">SUM(COUNTIF(F2943:F6519,{"Individual","Dealer","Trustmark Dealer"}))</f>
        <v>636</v>
      </c>
      <c r="P2943">
        <f t="shared" si="365"/>
        <v>428</v>
      </c>
      <c r="Q2943">
        <f t="shared" si="366"/>
        <v>0.62735849056603776</v>
      </c>
      <c r="R2943" s="16">
        <f t="shared" si="367"/>
        <v>1333113.6469437871</v>
      </c>
    </row>
    <row r="2944" spans="1:18" x14ac:dyDescent="0.3">
      <c r="A2944" t="s">
        <v>607</v>
      </c>
      <c r="B2944">
        <v>2016</v>
      </c>
      <c r="C2944" s="1">
        <v>1800000</v>
      </c>
      <c r="D2944">
        <v>110000</v>
      </c>
      <c r="E2944" t="s">
        <v>14</v>
      </c>
      <c r="F2944" t="s">
        <v>25</v>
      </c>
      <c r="G2944" t="s">
        <v>19</v>
      </c>
      <c r="H2944" t="s">
        <v>121</v>
      </c>
      <c r="I2944">
        <f t="shared" si="360"/>
        <v>635</v>
      </c>
      <c r="J2944">
        <f t="shared" si="361"/>
        <v>10</v>
      </c>
      <c r="K2944" t="str">
        <f t="shared" si="362"/>
        <v>premimum</v>
      </c>
      <c r="L2944" s="1">
        <f t="shared" si="363"/>
        <v>522085.95275590551</v>
      </c>
      <c r="M2944" cm="1">
        <f t="array" ref="M2944">SUM(COUNTIF(E2944:E6520,{"Petrol","Diesel","CNG","LPG","Electric"}))</f>
        <v>635</v>
      </c>
      <c r="N2944">
        <f t="shared" si="364"/>
        <v>635</v>
      </c>
      <c r="O2944" cm="1">
        <f t="array" ref="O2944">SUM(COUNTIF(F2944:F6520,{"Individual","Dealer","Trustmark Dealer"}))</f>
        <v>635</v>
      </c>
      <c r="P2944">
        <f t="shared" si="365"/>
        <v>428</v>
      </c>
      <c r="Q2944">
        <f t="shared" si="366"/>
        <v>0.62677165354330711</v>
      </c>
      <c r="R2944" s="16">
        <f t="shared" si="367"/>
        <v>1330722.0018324442</v>
      </c>
    </row>
    <row r="2945" spans="1:18" x14ac:dyDescent="0.3">
      <c r="A2945" t="s">
        <v>300</v>
      </c>
      <c r="B2945">
        <v>2014</v>
      </c>
      <c r="C2945" s="1">
        <v>600000</v>
      </c>
      <c r="D2945">
        <v>80000</v>
      </c>
      <c r="E2945" t="s">
        <v>14</v>
      </c>
      <c r="F2945" t="s">
        <v>25</v>
      </c>
      <c r="G2945" t="s">
        <v>12</v>
      </c>
      <c r="H2945" t="s">
        <v>126</v>
      </c>
      <c r="I2945">
        <f t="shared" si="360"/>
        <v>634</v>
      </c>
      <c r="J2945">
        <f t="shared" si="361"/>
        <v>12</v>
      </c>
      <c r="K2945" t="str">
        <f t="shared" si="362"/>
        <v>medium</v>
      </c>
      <c r="L2945" s="1">
        <f t="shared" si="363"/>
        <v>520070.31545741326</v>
      </c>
      <c r="M2945" cm="1">
        <f t="array" ref="M2945">SUM(COUNTIF(E2945:E6521,{"Petrol","Diesel","CNG","LPG","Electric"}))</f>
        <v>634</v>
      </c>
      <c r="N2945">
        <f t="shared" si="364"/>
        <v>634</v>
      </c>
      <c r="O2945" cm="1">
        <f t="array" ref="O2945">SUM(COUNTIF(F2945:F6521,{"Individual","Dealer","Trustmark Dealer"}))</f>
        <v>634</v>
      </c>
      <c r="P2945">
        <f t="shared" si="365"/>
        <v>428</v>
      </c>
      <c r="Q2945">
        <f t="shared" si="366"/>
        <v>0.62618296529968454</v>
      </c>
      <c r="R2945" s="16">
        <f t="shared" si="367"/>
        <v>1327476.6220145952</v>
      </c>
    </row>
    <row r="2946" spans="1:18" x14ac:dyDescent="0.3">
      <c r="A2946" t="s">
        <v>1467</v>
      </c>
      <c r="B2946">
        <v>2018</v>
      </c>
      <c r="C2946" s="1">
        <v>420000</v>
      </c>
      <c r="D2946">
        <v>80000</v>
      </c>
      <c r="E2946" t="s">
        <v>10</v>
      </c>
      <c r="F2946" t="s">
        <v>25</v>
      </c>
      <c r="G2946" t="s">
        <v>12</v>
      </c>
      <c r="H2946" t="s">
        <v>121</v>
      </c>
      <c r="I2946">
        <f t="shared" ref="I2946:I3009" si="368">COUNTA(A2946:A6522)</f>
        <v>633</v>
      </c>
      <c r="J2946">
        <f t="shared" ref="J2946:J3009" si="369">2026-B2946</f>
        <v>8</v>
      </c>
      <c r="K2946" t="str">
        <f t="shared" ref="K2946:K3009" si="370">IF(C2946&lt;=500000,"budget",IF(C2946&lt;=1000000,"medium","premimum"))</f>
        <v>budget</v>
      </c>
      <c r="L2946" s="1">
        <f t="shared" ref="L2946:L3009" si="371">AVERAGE(C2946:C6522)</f>
        <v>519944.04423380725</v>
      </c>
      <c r="M2946" cm="1">
        <f t="array" ref="M2946">SUM(COUNTIF(E2946:E6522,{"Petrol","Diesel","CNG","LPG","Electric"}))</f>
        <v>633</v>
      </c>
      <c r="N2946">
        <f t="shared" ref="N2946:N3009" si="372">COUNTIF(G2946:G6522,"Automatic")
 +COUNTIF(G2946:G6522,"Manual")</f>
        <v>633</v>
      </c>
      <c r="O2946" cm="1">
        <f t="array" ref="O2946">SUM(COUNTIF(F2946:F6522,{"Individual","Dealer","Trustmark Dealer"}))</f>
        <v>633</v>
      </c>
      <c r="P2946">
        <f t="shared" ref="P2946:P3009" si="373">COUNTIF(J2946:J6522,"&gt;10")</f>
        <v>427</v>
      </c>
      <c r="Q2946">
        <f t="shared" ref="Q2946:Q3009" si="374">COUNTIF(H2946:H6522,"First Owner")/COUNTA(H2946:H6522)</f>
        <v>0.627172195892575</v>
      </c>
      <c r="R2946" s="16">
        <f t="shared" ref="R2946:R3009" si="375">AVERAGEIF(E2946:E6522,"Petrol",C2946:C6522) + AVERAGEIF(E2946:E6522,"Diesel",C2946:C6522) + AVERAGEIF(E2946:E6522,"CNG",C2946:C6522)</f>
        <v>1327583.7962427135</v>
      </c>
    </row>
    <row r="2947" spans="1:18" x14ac:dyDescent="0.3">
      <c r="A2947" t="s">
        <v>1299</v>
      </c>
      <c r="B2947">
        <v>2009</v>
      </c>
      <c r="C2947" s="1">
        <v>140000</v>
      </c>
      <c r="D2947">
        <v>120000</v>
      </c>
      <c r="E2947" t="s">
        <v>10</v>
      </c>
      <c r="F2947" t="s">
        <v>25</v>
      </c>
      <c r="G2947" t="s">
        <v>12</v>
      </c>
      <c r="H2947" t="s">
        <v>121</v>
      </c>
      <c r="I2947">
        <f t="shared" si="368"/>
        <v>632</v>
      </c>
      <c r="J2947">
        <f t="shared" si="369"/>
        <v>17</v>
      </c>
      <c r="K2947" t="str">
        <f t="shared" si="370"/>
        <v>budget</v>
      </c>
      <c r="L2947" s="1">
        <f t="shared" si="371"/>
        <v>520102.18354430381</v>
      </c>
      <c r="M2947" cm="1">
        <f t="array" ref="M2947">SUM(COUNTIF(E2947:E6523,{"Petrol","Diesel","CNG","LPG","Electric"}))</f>
        <v>632</v>
      </c>
      <c r="N2947">
        <f t="shared" si="372"/>
        <v>632</v>
      </c>
      <c r="O2947" cm="1">
        <f t="array" ref="O2947">SUM(COUNTIF(F2947:F6523,{"Individual","Dealer","Trustmark Dealer"}))</f>
        <v>632</v>
      </c>
      <c r="P2947">
        <f t="shared" si="373"/>
        <v>427</v>
      </c>
      <c r="Q2947">
        <f t="shared" si="374"/>
        <v>0.62658227848101267</v>
      </c>
      <c r="R2947" s="16">
        <f t="shared" si="375"/>
        <v>1327399.6367023531</v>
      </c>
    </row>
    <row r="2948" spans="1:18" x14ac:dyDescent="0.3">
      <c r="A2948" t="s">
        <v>533</v>
      </c>
      <c r="B2948">
        <v>2010</v>
      </c>
      <c r="C2948" s="1">
        <v>300000</v>
      </c>
      <c r="D2948">
        <v>100000</v>
      </c>
      <c r="E2948" t="s">
        <v>14</v>
      </c>
      <c r="F2948" t="s">
        <v>25</v>
      </c>
      <c r="G2948" t="s">
        <v>12</v>
      </c>
      <c r="H2948" t="s">
        <v>126</v>
      </c>
      <c r="I2948">
        <f t="shared" si="368"/>
        <v>631</v>
      </c>
      <c r="J2948">
        <f t="shared" si="369"/>
        <v>16</v>
      </c>
      <c r="K2948" t="str">
        <f t="shared" si="370"/>
        <v>budget</v>
      </c>
      <c r="L2948" s="1">
        <f t="shared" si="371"/>
        <v>520704.56418383517</v>
      </c>
      <c r="M2948" cm="1">
        <f t="array" ref="M2948">SUM(COUNTIF(E2948:E6524,{"Petrol","Diesel","CNG","LPG","Electric"}))</f>
        <v>631</v>
      </c>
      <c r="N2948">
        <f t="shared" si="372"/>
        <v>631</v>
      </c>
      <c r="O2948" cm="1">
        <f t="array" ref="O2948">SUM(COUNTIF(F2948:F6524,{"Individual","Dealer","Trustmark Dealer"}))</f>
        <v>631</v>
      </c>
      <c r="P2948">
        <f t="shared" si="373"/>
        <v>426</v>
      </c>
      <c r="Q2948">
        <f t="shared" si="374"/>
        <v>0.62599049128367668</v>
      </c>
      <c r="R2948" s="16">
        <f t="shared" si="375"/>
        <v>1328274.688074566</v>
      </c>
    </row>
    <row r="2949" spans="1:18" x14ac:dyDescent="0.3">
      <c r="A2949" t="s">
        <v>252</v>
      </c>
      <c r="B2949">
        <v>2006</v>
      </c>
      <c r="C2949" s="1">
        <v>100000</v>
      </c>
      <c r="D2949">
        <v>60000</v>
      </c>
      <c r="E2949" t="s">
        <v>10</v>
      </c>
      <c r="F2949" t="s">
        <v>11</v>
      </c>
      <c r="G2949" t="s">
        <v>12</v>
      </c>
      <c r="H2949" t="s">
        <v>126</v>
      </c>
      <c r="I2949">
        <f t="shared" si="368"/>
        <v>630</v>
      </c>
      <c r="J2949">
        <f t="shared" si="369"/>
        <v>20</v>
      </c>
      <c r="K2949" t="str">
        <f t="shared" si="370"/>
        <v>budget</v>
      </c>
      <c r="L2949" s="1">
        <f t="shared" si="371"/>
        <v>521054.88888888888</v>
      </c>
      <c r="M2949" cm="1">
        <f t="array" ref="M2949">SUM(COUNTIF(E2949:E6525,{"Petrol","Diesel","CNG","LPG","Electric"}))</f>
        <v>630</v>
      </c>
      <c r="N2949">
        <f t="shared" si="372"/>
        <v>630</v>
      </c>
      <c r="O2949" cm="1">
        <f t="array" ref="O2949">SUM(COUNTIF(F2949:F6525,{"Individual","Dealer","Trustmark Dealer"}))</f>
        <v>630</v>
      </c>
      <c r="P2949">
        <f t="shared" si="373"/>
        <v>425</v>
      </c>
      <c r="Q2949">
        <f t="shared" si="374"/>
        <v>0.62698412698412698</v>
      </c>
      <c r="R2949" s="16">
        <f t="shared" si="375"/>
        <v>1329227.5365236877</v>
      </c>
    </row>
    <row r="2950" spans="1:18" x14ac:dyDescent="0.3">
      <c r="A2950" t="s">
        <v>275</v>
      </c>
      <c r="B2950">
        <v>2017</v>
      </c>
      <c r="C2950" s="1">
        <v>350000</v>
      </c>
      <c r="D2950">
        <v>25000</v>
      </c>
      <c r="E2950" t="s">
        <v>10</v>
      </c>
      <c r="F2950" t="s">
        <v>11</v>
      </c>
      <c r="G2950" t="s">
        <v>12</v>
      </c>
      <c r="H2950" t="s">
        <v>121</v>
      </c>
      <c r="I2950">
        <f t="shared" si="368"/>
        <v>629</v>
      </c>
      <c r="J2950">
        <f t="shared" si="369"/>
        <v>9</v>
      </c>
      <c r="K2950" t="str">
        <f t="shared" si="370"/>
        <v>budget</v>
      </c>
      <c r="L2950" s="1">
        <f t="shared" si="371"/>
        <v>521724.29252782196</v>
      </c>
      <c r="M2950" cm="1">
        <f t="array" ref="M2950">SUM(COUNTIF(E2950:E6526,{"Petrol","Diesel","CNG","LPG","Electric"}))</f>
        <v>629</v>
      </c>
      <c r="N2950">
        <f t="shared" si="372"/>
        <v>629</v>
      </c>
      <c r="O2950" cm="1">
        <f t="array" ref="O2950">SUM(COUNTIF(F2950:F6526,{"Individual","Dealer","Trustmark Dealer"}))</f>
        <v>629</v>
      </c>
      <c r="P2950">
        <f t="shared" si="373"/>
        <v>424</v>
      </c>
      <c r="Q2950">
        <f t="shared" si="374"/>
        <v>0.62798092209856915</v>
      </c>
      <c r="R2950" s="16">
        <f t="shared" si="375"/>
        <v>1330261.3335337117</v>
      </c>
    </row>
    <row r="2951" spans="1:18" x14ac:dyDescent="0.3">
      <c r="A2951" t="s">
        <v>1037</v>
      </c>
      <c r="B2951">
        <v>2018</v>
      </c>
      <c r="C2951" s="1">
        <v>850000</v>
      </c>
      <c r="D2951">
        <v>19000</v>
      </c>
      <c r="E2951" t="s">
        <v>10</v>
      </c>
      <c r="F2951" t="s">
        <v>11</v>
      </c>
      <c r="G2951" t="s">
        <v>12</v>
      </c>
      <c r="H2951" t="s">
        <v>121</v>
      </c>
      <c r="I2951">
        <f t="shared" si="368"/>
        <v>628</v>
      </c>
      <c r="J2951">
        <f t="shared" si="369"/>
        <v>8</v>
      </c>
      <c r="K2951" t="str">
        <f t="shared" si="370"/>
        <v>medium</v>
      </c>
      <c r="L2951" s="1">
        <f t="shared" si="371"/>
        <v>521997.73885350319</v>
      </c>
      <c r="M2951" cm="1">
        <f t="array" ref="M2951">SUM(COUNTIF(E2951:E6527,{"Petrol","Diesel","CNG","LPG","Electric"}))</f>
        <v>628</v>
      </c>
      <c r="N2951">
        <f t="shared" si="372"/>
        <v>628</v>
      </c>
      <c r="O2951" cm="1">
        <f t="array" ref="O2951">SUM(COUNTIF(F2951:F6527,{"Individual","Dealer","Trustmark Dealer"}))</f>
        <v>628</v>
      </c>
      <c r="P2951">
        <f t="shared" si="373"/>
        <v>424</v>
      </c>
      <c r="Q2951">
        <f t="shared" si="374"/>
        <v>0.62738853503184711</v>
      </c>
      <c r="R2951" s="16">
        <f t="shared" si="375"/>
        <v>1330348.8236506828</v>
      </c>
    </row>
    <row r="2952" spans="1:18" x14ac:dyDescent="0.3">
      <c r="A2952" t="s">
        <v>277</v>
      </c>
      <c r="B2952">
        <v>2008</v>
      </c>
      <c r="C2952" s="1">
        <v>140000</v>
      </c>
      <c r="D2952">
        <v>54000</v>
      </c>
      <c r="E2952" t="s">
        <v>10</v>
      </c>
      <c r="F2952" t="s">
        <v>11</v>
      </c>
      <c r="G2952" t="s">
        <v>12</v>
      </c>
      <c r="H2952" t="s">
        <v>121</v>
      </c>
      <c r="I2952">
        <f t="shared" si="368"/>
        <v>627</v>
      </c>
      <c r="J2952">
        <f t="shared" si="369"/>
        <v>18</v>
      </c>
      <c r="K2952" t="str">
        <f t="shared" si="370"/>
        <v>budget</v>
      </c>
      <c r="L2952" s="1">
        <f t="shared" si="371"/>
        <v>521474.6092503987</v>
      </c>
      <c r="M2952" cm="1">
        <f t="array" ref="M2952">SUM(COUNTIF(E2952:E6528,{"Petrol","Diesel","CNG","LPG","Electric"}))</f>
        <v>627</v>
      </c>
      <c r="N2952">
        <f t="shared" si="372"/>
        <v>627</v>
      </c>
      <c r="O2952" cm="1">
        <f t="array" ref="O2952">SUM(COUNTIF(F2952:F6528,{"Individual","Dealer","Trustmark Dealer"}))</f>
        <v>627</v>
      </c>
      <c r="P2952">
        <f t="shared" si="373"/>
        <v>424</v>
      </c>
      <c r="Q2952">
        <f t="shared" si="374"/>
        <v>0.62679425837320579</v>
      </c>
      <c r="R2952" s="16">
        <f t="shared" si="375"/>
        <v>1328521.2753777453</v>
      </c>
    </row>
    <row r="2953" spans="1:18" x14ac:dyDescent="0.3">
      <c r="A2953" t="s">
        <v>1243</v>
      </c>
      <c r="B2953">
        <v>2015</v>
      </c>
      <c r="C2953" s="1">
        <v>550000</v>
      </c>
      <c r="D2953">
        <v>17100</v>
      </c>
      <c r="E2953" t="s">
        <v>10</v>
      </c>
      <c r="F2953" t="s">
        <v>11</v>
      </c>
      <c r="G2953" t="s">
        <v>12</v>
      </c>
      <c r="H2953" t="s">
        <v>126</v>
      </c>
      <c r="I2953">
        <f t="shared" si="368"/>
        <v>626</v>
      </c>
      <c r="J2953">
        <f t="shared" si="369"/>
        <v>11</v>
      </c>
      <c r="K2953" t="str">
        <f t="shared" si="370"/>
        <v>medium</v>
      </c>
      <c r="L2953" s="1">
        <f t="shared" si="371"/>
        <v>522083.99361022364</v>
      </c>
      <c r="M2953" cm="1">
        <f t="array" ref="M2953">SUM(COUNTIF(E2953:E6529,{"Petrol","Diesel","CNG","LPG","Electric"}))</f>
        <v>626</v>
      </c>
      <c r="N2953">
        <f t="shared" si="372"/>
        <v>626</v>
      </c>
      <c r="O2953" cm="1">
        <f t="array" ref="O2953">SUM(COUNTIF(F2953:F6529,{"Individual","Dealer","Trustmark Dealer"}))</f>
        <v>626</v>
      </c>
      <c r="P2953">
        <f t="shared" si="373"/>
        <v>423</v>
      </c>
      <c r="Q2953">
        <f t="shared" si="374"/>
        <v>0.62619808306709268</v>
      </c>
      <c r="R2953" s="16">
        <f t="shared" si="375"/>
        <v>1329410.4382719393</v>
      </c>
    </row>
    <row r="2954" spans="1:18" x14ac:dyDescent="0.3">
      <c r="A2954" t="s">
        <v>1468</v>
      </c>
      <c r="B2954">
        <v>2017</v>
      </c>
      <c r="C2954" s="1">
        <v>525000</v>
      </c>
      <c r="D2954">
        <v>19000</v>
      </c>
      <c r="E2954" t="s">
        <v>10</v>
      </c>
      <c r="F2954" t="s">
        <v>11</v>
      </c>
      <c r="G2954" t="s">
        <v>19</v>
      </c>
      <c r="H2954" t="s">
        <v>121</v>
      </c>
      <c r="I2954">
        <f t="shared" si="368"/>
        <v>625</v>
      </c>
      <c r="J2954">
        <f t="shared" si="369"/>
        <v>9</v>
      </c>
      <c r="K2954" t="str">
        <f t="shared" si="370"/>
        <v>medium</v>
      </c>
      <c r="L2954" s="1">
        <f t="shared" si="371"/>
        <v>522039.32799999998</v>
      </c>
      <c r="M2954" cm="1">
        <f t="array" ref="M2954">SUM(COUNTIF(E2954:E6530,{"Petrol","Diesel","CNG","LPG","Electric"}))</f>
        <v>625</v>
      </c>
      <c r="N2954">
        <f t="shared" si="372"/>
        <v>625</v>
      </c>
      <c r="O2954" cm="1">
        <f t="array" ref="O2954">SUM(COUNTIF(F2954:F6530,{"Individual","Dealer","Trustmark Dealer"}))</f>
        <v>625</v>
      </c>
      <c r="P2954">
        <f t="shared" si="373"/>
        <v>422</v>
      </c>
      <c r="Q2954">
        <f t="shared" si="374"/>
        <v>0.62719999999999998</v>
      </c>
      <c r="R2954" s="16">
        <f t="shared" si="375"/>
        <v>1328723.4557058567</v>
      </c>
    </row>
    <row r="2955" spans="1:18" x14ac:dyDescent="0.3">
      <c r="A2955" t="s">
        <v>430</v>
      </c>
      <c r="B2955">
        <v>2015</v>
      </c>
      <c r="C2955" s="1">
        <v>470000</v>
      </c>
      <c r="D2955">
        <v>146000</v>
      </c>
      <c r="E2955" t="s">
        <v>14</v>
      </c>
      <c r="F2955" t="s">
        <v>11</v>
      </c>
      <c r="G2955" t="s">
        <v>12</v>
      </c>
      <c r="H2955" t="s">
        <v>121</v>
      </c>
      <c r="I2955">
        <f t="shared" si="368"/>
        <v>624</v>
      </c>
      <c r="J2955">
        <f t="shared" si="369"/>
        <v>11</v>
      </c>
      <c r="K2955" t="str">
        <f t="shared" si="370"/>
        <v>budget</v>
      </c>
      <c r="L2955" s="1">
        <f t="shared" si="371"/>
        <v>522034.58333333331</v>
      </c>
      <c r="M2955" cm="1">
        <f t="array" ref="M2955">SUM(COUNTIF(E2955:E6531,{"Petrol","Diesel","CNG","LPG","Electric"}))</f>
        <v>624</v>
      </c>
      <c r="N2955">
        <f t="shared" si="372"/>
        <v>624</v>
      </c>
      <c r="O2955" cm="1">
        <f t="array" ref="O2955">SUM(COUNTIF(F2955:F6531,{"Individual","Dealer","Trustmark Dealer"}))</f>
        <v>624</v>
      </c>
      <c r="P2955">
        <f t="shared" si="373"/>
        <v>422</v>
      </c>
      <c r="Q2955">
        <f t="shared" si="374"/>
        <v>0.6266025641025641</v>
      </c>
      <c r="R2955" s="16">
        <f t="shared" si="375"/>
        <v>1328128.0469183316</v>
      </c>
    </row>
    <row r="2956" spans="1:18" x14ac:dyDescent="0.3">
      <c r="A2956" t="s">
        <v>713</v>
      </c>
      <c r="B2956">
        <v>2013</v>
      </c>
      <c r="C2956" s="1">
        <v>900000</v>
      </c>
      <c r="D2956">
        <v>98000</v>
      </c>
      <c r="E2956" t="s">
        <v>14</v>
      </c>
      <c r="F2956" t="s">
        <v>11</v>
      </c>
      <c r="G2956" t="s">
        <v>19</v>
      </c>
      <c r="H2956" t="s">
        <v>121</v>
      </c>
      <c r="I2956">
        <f t="shared" si="368"/>
        <v>623</v>
      </c>
      <c r="J2956">
        <f t="shared" si="369"/>
        <v>13</v>
      </c>
      <c r="K2956" t="str">
        <f t="shared" si="370"/>
        <v>medium</v>
      </c>
      <c r="L2956" s="1">
        <f t="shared" si="371"/>
        <v>522118.1059390048</v>
      </c>
      <c r="M2956" cm="1">
        <f t="array" ref="M2956">SUM(COUNTIF(E2956:E6532,{"Petrol","Diesel","CNG","LPG","Electric"}))</f>
        <v>623</v>
      </c>
      <c r="N2956">
        <f t="shared" si="372"/>
        <v>623</v>
      </c>
      <c r="O2956" cm="1">
        <f t="array" ref="O2956">SUM(COUNTIF(F2956:F6532,{"Individual","Dealer","Trustmark Dealer"}))</f>
        <v>623</v>
      </c>
      <c r="P2956">
        <f t="shared" si="373"/>
        <v>421</v>
      </c>
      <c r="Q2956">
        <f t="shared" si="374"/>
        <v>0.6260032102728732</v>
      </c>
      <c r="R2956" s="16">
        <f t="shared" si="375"/>
        <v>1328606.0527033242</v>
      </c>
    </row>
    <row r="2957" spans="1:18" x14ac:dyDescent="0.3">
      <c r="A2957" t="s">
        <v>1469</v>
      </c>
      <c r="B2957">
        <v>2011</v>
      </c>
      <c r="C2957" s="1">
        <v>500000</v>
      </c>
      <c r="D2957">
        <v>224642</v>
      </c>
      <c r="E2957" t="s">
        <v>14</v>
      </c>
      <c r="F2957" t="s">
        <v>11</v>
      </c>
      <c r="G2957" t="s">
        <v>12</v>
      </c>
      <c r="H2957" t="s">
        <v>126</v>
      </c>
      <c r="I2957">
        <f t="shared" si="368"/>
        <v>622</v>
      </c>
      <c r="J2957">
        <f t="shared" si="369"/>
        <v>15</v>
      </c>
      <c r="K2957" t="str">
        <f t="shared" si="370"/>
        <v>budget</v>
      </c>
      <c r="L2957" s="1">
        <f t="shared" si="371"/>
        <v>521510.57877813507</v>
      </c>
      <c r="M2957" cm="1">
        <f t="array" ref="M2957">SUM(COUNTIF(E2957:E6533,{"Petrol","Diesel","CNG","LPG","Electric"}))</f>
        <v>622</v>
      </c>
      <c r="N2957">
        <f t="shared" si="372"/>
        <v>622</v>
      </c>
      <c r="O2957" cm="1">
        <f t="array" ref="O2957">SUM(COUNTIF(F2957:F6533,{"Individual","Dealer","Trustmark Dealer"}))</f>
        <v>622</v>
      </c>
      <c r="P2957">
        <f t="shared" si="373"/>
        <v>420</v>
      </c>
      <c r="Q2957">
        <f t="shared" si="374"/>
        <v>0.62540192926045013</v>
      </c>
      <c r="R2957" s="16">
        <f t="shared" si="375"/>
        <v>1327868.6364247755</v>
      </c>
    </row>
    <row r="2958" spans="1:18" x14ac:dyDescent="0.3">
      <c r="A2958" t="s">
        <v>612</v>
      </c>
      <c r="B2958">
        <v>1998</v>
      </c>
      <c r="C2958" s="1">
        <v>80000</v>
      </c>
      <c r="D2958">
        <v>120000</v>
      </c>
      <c r="E2958" t="s">
        <v>10</v>
      </c>
      <c r="F2958" t="s">
        <v>25</v>
      </c>
      <c r="G2958" t="s">
        <v>12</v>
      </c>
      <c r="H2958" t="s">
        <v>126</v>
      </c>
      <c r="I2958">
        <f t="shared" si="368"/>
        <v>621</v>
      </c>
      <c r="J2958">
        <f t="shared" si="369"/>
        <v>28</v>
      </c>
      <c r="K2958" t="str">
        <f t="shared" si="370"/>
        <v>budget</v>
      </c>
      <c r="L2958" s="1">
        <f t="shared" si="371"/>
        <v>521545.21739130432</v>
      </c>
      <c r="M2958" cm="1">
        <f t="array" ref="M2958">SUM(COUNTIF(E2958:E6534,{"Petrol","Diesel","CNG","LPG","Electric"}))</f>
        <v>621</v>
      </c>
      <c r="N2958">
        <f t="shared" si="372"/>
        <v>621</v>
      </c>
      <c r="O2958" cm="1">
        <f t="array" ref="O2958">SUM(COUNTIF(F2958:F6534,{"Individual","Dealer","Trustmark Dealer"}))</f>
        <v>621</v>
      </c>
      <c r="P2958">
        <f t="shared" si="373"/>
        <v>419</v>
      </c>
      <c r="Q2958">
        <f t="shared" si="374"/>
        <v>0.62640901771336555</v>
      </c>
      <c r="R2958" s="16">
        <f t="shared" si="375"/>
        <v>1328263.3939173715</v>
      </c>
    </row>
    <row r="2959" spans="1:18" x14ac:dyDescent="0.3">
      <c r="A2959" t="s">
        <v>1420</v>
      </c>
      <c r="B2959">
        <v>2011</v>
      </c>
      <c r="C2959" s="1">
        <v>175000</v>
      </c>
      <c r="D2959">
        <v>175000</v>
      </c>
      <c r="E2959" t="s">
        <v>14</v>
      </c>
      <c r="F2959" t="s">
        <v>25</v>
      </c>
      <c r="G2959" t="s">
        <v>12</v>
      </c>
      <c r="H2959" t="s">
        <v>121</v>
      </c>
      <c r="I2959">
        <f t="shared" si="368"/>
        <v>620</v>
      </c>
      <c r="J2959">
        <f t="shared" si="369"/>
        <v>15</v>
      </c>
      <c r="K2959" t="str">
        <f t="shared" si="370"/>
        <v>budget</v>
      </c>
      <c r="L2959" s="1">
        <f t="shared" si="371"/>
        <v>522257.38709677418</v>
      </c>
      <c r="M2959" cm="1">
        <f t="array" ref="M2959">SUM(COUNTIF(E2959:E6535,{"Petrol","Diesel","CNG","LPG","Electric"}))</f>
        <v>620</v>
      </c>
      <c r="N2959">
        <f t="shared" si="372"/>
        <v>620</v>
      </c>
      <c r="O2959" cm="1">
        <f t="array" ref="O2959">SUM(COUNTIF(F2959:F6535,{"Individual","Dealer","Trustmark Dealer"}))</f>
        <v>620</v>
      </c>
      <c r="P2959">
        <f t="shared" si="373"/>
        <v>418</v>
      </c>
      <c r="Q2959">
        <f t="shared" si="374"/>
        <v>0.6274193548387097</v>
      </c>
      <c r="R2959" s="16">
        <f t="shared" si="375"/>
        <v>1329394.8691081535</v>
      </c>
    </row>
    <row r="2960" spans="1:18" x14ac:dyDescent="0.3">
      <c r="A2960" t="s">
        <v>1049</v>
      </c>
      <c r="B2960">
        <v>2017</v>
      </c>
      <c r="C2960" s="1">
        <v>1350000</v>
      </c>
      <c r="D2960">
        <v>15000</v>
      </c>
      <c r="E2960" t="s">
        <v>14</v>
      </c>
      <c r="F2960" t="s">
        <v>25</v>
      </c>
      <c r="G2960" t="s">
        <v>19</v>
      </c>
      <c r="H2960" t="s">
        <v>126</v>
      </c>
      <c r="I2960">
        <f t="shared" si="368"/>
        <v>619</v>
      </c>
      <c r="J2960">
        <f t="shared" si="369"/>
        <v>9</v>
      </c>
      <c r="K2960" t="str">
        <f t="shared" si="370"/>
        <v>premimum</v>
      </c>
      <c r="L2960" s="1">
        <f t="shared" si="371"/>
        <v>522818.3844911147</v>
      </c>
      <c r="M2960" cm="1">
        <f t="array" ref="M2960">SUM(COUNTIF(E2960:E6536,{"Petrol","Diesel","CNG","LPG","Electric"}))</f>
        <v>619</v>
      </c>
      <c r="N2960">
        <f t="shared" si="372"/>
        <v>619</v>
      </c>
      <c r="O2960" cm="1">
        <f t="array" ref="O2960">SUM(COUNTIF(F2960:F6536,{"Individual","Dealer","Trustmark Dealer"}))</f>
        <v>619</v>
      </c>
      <c r="P2960">
        <f t="shared" si="373"/>
        <v>417</v>
      </c>
      <c r="Q2960">
        <f t="shared" si="374"/>
        <v>0.62681744749596124</v>
      </c>
      <c r="R2960" s="16">
        <f t="shared" si="375"/>
        <v>1330717.8018571176</v>
      </c>
    </row>
    <row r="2961" spans="1:18" x14ac:dyDescent="0.3">
      <c r="A2961" t="s">
        <v>268</v>
      </c>
      <c r="B2961">
        <v>2017</v>
      </c>
      <c r="C2961" s="1">
        <v>800000</v>
      </c>
      <c r="D2961">
        <v>50000</v>
      </c>
      <c r="E2961" t="s">
        <v>14</v>
      </c>
      <c r="F2961" t="s">
        <v>25</v>
      </c>
      <c r="G2961" t="s">
        <v>12</v>
      </c>
      <c r="H2961" t="s">
        <v>121</v>
      </c>
      <c r="I2961">
        <f t="shared" si="368"/>
        <v>618</v>
      </c>
      <c r="J2961">
        <f t="shared" si="369"/>
        <v>9</v>
      </c>
      <c r="K2961" t="str">
        <f t="shared" si="370"/>
        <v>medium</v>
      </c>
      <c r="L2961" s="1">
        <f t="shared" si="371"/>
        <v>521479.90291262139</v>
      </c>
      <c r="M2961" cm="1">
        <f t="array" ref="M2961">SUM(COUNTIF(E2961:E6537,{"Petrol","Diesel","CNG","LPG","Electric"}))</f>
        <v>618</v>
      </c>
      <c r="N2961">
        <f t="shared" si="372"/>
        <v>618</v>
      </c>
      <c r="O2961" cm="1">
        <f t="array" ref="O2961">SUM(COUNTIF(F2961:F6537,{"Individual","Dealer","Trustmark Dealer"}))</f>
        <v>618</v>
      </c>
      <c r="P2961">
        <f t="shared" si="373"/>
        <v>417</v>
      </c>
      <c r="Q2961">
        <f t="shared" si="374"/>
        <v>0.62783171521035597</v>
      </c>
      <c r="R2961" s="16">
        <f t="shared" si="375"/>
        <v>1328691.1513646469</v>
      </c>
    </row>
    <row r="2962" spans="1:18" x14ac:dyDescent="0.3">
      <c r="A2962" t="s">
        <v>202</v>
      </c>
      <c r="B2962">
        <v>2017</v>
      </c>
      <c r="C2962" s="1">
        <v>250000</v>
      </c>
      <c r="D2962">
        <v>15000</v>
      </c>
      <c r="E2962" t="s">
        <v>10</v>
      </c>
      <c r="F2962" t="s">
        <v>25</v>
      </c>
      <c r="G2962" t="s">
        <v>12</v>
      </c>
      <c r="H2962" t="s">
        <v>121</v>
      </c>
      <c r="I2962">
        <f t="shared" si="368"/>
        <v>617</v>
      </c>
      <c r="J2962">
        <f t="shared" si="369"/>
        <v>9</v>
      </c>
      <c r="K2962" t="str">
        <f t="shared" si="370"/>
        <v>budget</v>
      </c>
      <c r="L2962" s="1">
        <f t="shared" si="371"/>
        <v>521028.49270664505</v>
      </c>
      <c r="M2962" cm="1">
        <f t="array" ref="M2962">SUM(COUNTIF(E2962:E6538,{"Petrol","Diesel","CNG","LPG","Electric"}))</f>
        <v>617</v>
      </c>
      <c r="N2962">
        <f t="shared" si="372"/>
        <v>617</v>
      </c>
      <c r="O2962" cm="1">
        <f t="array" ref="O2962">SUM(COUNTIF(F2962:F6538,{"Individual","Dealer","Trustmark Dealer"}))</f>
        <v>617</v>
      </c>
      <c r="P2962">
        <f t="shared" si="373"/>
        <v>417</v>
      </c>
      <c r="Q2962">
        <f t="shared" si="374"/>
        <v>0.62722852512155591</v>
      </c>
      <c r="R2962" s="16">
        <f t="shared" si="375"/>
        <v>1328228.8180613313</v>
      </c>
    </row>
    <row r="2963" spans="1:18" x14ac:dyDescent="0.3">
      <c r="A2963" t="s">
        <v>1470</v>
      </c>
      <c r="B2963">
        <v>2018</v>
      </c>
      <c r="C2963" s="1">
        <v>700000</v>
      </c>
      <c r="D2963">
        <v>25000</v>
      </c>
      <c r="E2963" t="s">
        <v>10</v>
      </c>
      <c r="F2963" t="s">
        <v>25</v>
      </c>
      <c r="G2963" t="s">
        <v>19</v>
      </c>
      <c r="H2963" t="s">
        <v>121</v>
      </c>
      <c r="I2963">
        <f t="shared" si="368"/>
        <v>616</v>
      </c>
      <c r="J2963">
        <f t="shared" si="369"/>
        <v>8</v>
      </c>
      <c r="K2963" t="str">
        <f t="shared" si="370"/>
        <v>medium</v>
      </c>
      <c r="L2963" s="1">
        <f t="shared" si="371"/>
        <v>521468.47402597405</v>
      </c>
      <c r="M2963" cm="1">
        <f t="array" ref="M2963">SUM(COUNTIF(E2963:E6539,{"Petrol","Diesel","CNG","LPG","Electric"}))</f>
        <v>616</v>
      </c>
      <c r="N2963">
        <f t="shared" si="372"/>
        <v>616</v>
      </c>
      <c r="O2963" cm="1">
        <f t="array" ref="O2963">SUM(COUNTIF(F2963:F6539,{"Individual","Dealer","Trustmark Dealer"}))</f>
        <v>616</v>
      </c>
      <c r="P2963">
        <f t="shared" si="373"/>
        <v>417</v>
      </c>
      <c r="Q2963">
        <f t="shared" si="374"/>
        <v>0.62662337662337664</v>
      </c>
      <c r="R2963" s="16">
        <f t="shared" si="375"/>
        <v>1328705.0704020415</v>
      </c>
    </row>
    <row r="2964" spans="1:18" x14ac:dyDescent="0.3">
      <c r="A2964" t="s">
        <v>1471</v>
      </c>
      <c r="B2964">
        <v>2019</v>
      </c>
      <c r="C2964" s="1">
        <v>800000</v>
      </c>
      <c r="D2964">
        <v>25000</v>
      </c>
      <c r="E2964" t="s">
        <v>14</v>
      </c>
      <c r="F2964" t="s">
        <v>25</v>
      </c>
      <c r="G2964" t="s">
        <v>12</v>
      </c>
      <c r="H2964" t="s">
        <v>121</v>
      </c>
      <c r="I2964">
        <f t="shared" si="368"/>
        <v>615</v>
      </c>
      <c r="J2964">
        <f t="shared" si="369"/>
        <v>7</v>
      </c>
      <c r="K2964" t="str">
        <f t="shared" si="370"/>
        <v>medium</v>
      </c>
      <c r="L2964" s="1">
        <f t="shared" si="371"/>
        <v>521178.17886178859</v>
      </c>
      <c r="M2964" cm="1">
        <f t="array" ref="M2964">SUM(COUNTIF(E2964:E6540,{"Petrol","Diesel","CNG","LPG","Electric"}))</f>
        <v>615</v>
      </c>
      <c r="N2964">
        <f t="shared" si="372"/>
        <v>615</v>
      </c>
      <c r="O2964" cm="1">
        <f t="array" ref="O2964">SUM(COUNTIF(F2964:F6540,{"Individual","Dealer","Trustmark Dealer"}))</f>
        <v>615</v>
      </c>
      <c r="P2964">
        <f t="shared" si="373"/>
        <v>417</v>
      </c>
      <c r="Q2964">
        <f t="shared" si="374"/>
        <v>0.62601626016260159</v>
      </c>
      <c r="R2964" s="16">
        <f t="shared" si="375"/>
        <v>1327420.3521728748</v>
      </c>
    </row>
    <row r="2965" spans="1:18" x14ac:dyDescent="0.3">
      <c r="A2965" t="s">
        <v>300</v>
      </c>
      <c r="B2965">
        <v>2013</v>
      </c>
      <c r="C2965" s="1">
        <v>660000</v>
      </c>
      <c r="D2965">
        <v>69000</v>
      </c>
      <c r="E2965" t="s">
        <v>14</v>
      </c>
      <c r="F2965" t="s">
        <v>25</v>
      </c>
      <c r="G2965" t="s">
        <v>12</v>
      </c>
      <c r="H2965" t="s">
        <v>121</v>
      </c>
      <c r="I2965">
        <f t="shared" si="368"/>
        <v>614</v>
      </c>
      <c r="J2965">
        <f t="shared" si="369"/>
        <v>13</v>
      </c>
      <c r="K2965" t="str">
        <f t="shared" si="370"/>
        <v>medium</v>
      </c>
      <c r="L2965" s="1">
        <f t="shared" si="371"/>
        <v>520724.0716612378</v>
      </c>
      <c r="M2965" cm="1">
        <f t="array" ref="M2965">SUM(COUNTIF(E2965:E6541,{"Petrol","Diesel","CNG","LPG","Electric"}))</f>
        <v>614</v>
      </c>
      <c r="N2965">
        <f t="shared" si="372"/>
        <v>614</v>
      </c>
      <c r="O2965" cm="1">
        <f t="array" ref="O2965">SUM(COUNTIF(F2965:F6541,{"Individual","Dealer","Trustmark Dealer"}))</f>
        <v>614</v>
      </c>
      <c r="P2965">
        <f t="shared" si="373"/>
        <v>417</v>
      </c>
      <c r="Q2965">
        <f t="shared" si="374"/>
        <v>0.62540716612377845</v>
      </c>
      <c r="R2965" s="16">
        <f t="shared" si="375"/>
        <v>1326955.3617816092</v>
      </c>
    </row>
    <row r="2966" spans="1:18" x14ac:dyDescent="0.3">
      <c r="A2966" t="s">
        <v>267</v>
      </c>
      <c r="B2966">
        <v>2015</v>
      </c>
      <c r="C2966" s="1">
        <v>465000</v>
      </c>
      <c r="D2966">
        <v>60000</v>
      </c>
      <c r="E2966" t="s">
        <v>14</v>
      </c>
      <c r="F2966" t="s">
        <v>25</v>
      </c>
      <c r="G2966" t="s">
        <v>12</v>
      </c>
      <c r="H2966" t="s">
        <v>154</v>
      </c>
      <c r="I2966">
        <f t="shared" si="368"/>
        <v>613</v>
      </c>
      <c r="J2966">
        <f t="shared" si="369"/>
        <v>11</v>
      </c>
      <c r="K2966" t="str">
        <f t="shared" si="370"/>
        <v>budget</v>
      </c>
      <c r="L2966" s="1">
        <f t="shared" si="371"/>
        <v>520496.867862969</v>
      </c>
      <c r="M2966" cm="1">
        <f t="array" ref="M2966">SUM(COUNTIF(E2966:E6542,{"Petrol","Diesel","CNG","LPG","Electric"}))</f>
        <v>613</v>
      </c>
      <c r="N2966">
        <f t="shared" si="372"/>
        <v>613</v>
      </c>
      <c r="O2966" cm="1">
        <f t="array" ref="O2966">SUM(COUNTIF(F2966:F6542,{"Individual","Dealer","Trustmark Dealer"}))</f>
        <v>613</v>
      </c>
      <c r="P2966">
        <f t="shared" si="373"/>
        <v>416</v>
      </c>
      <c r="Q2966">
        <f t="shared" si="374"/>
        <v>0.6247960848287113</v>
      </c>
      <c r="R2966" s="16">
        <f t="shared" si="375"/>
        <v>1326891.149543708</v>
      </c>
    </row>
    <row r="2967" spans="1:18" x14ac:dyDescent="0.3">
      <c r="A2967" t="s">
        <v>1202</v>
      </c>
      <c r="B2967">
        <v>2006</v>
      </c>
      <c r="C2967" s="1">
        <v>180000</v>
      </c>
      <c r="D2967">
        <v>222435</v>
      </c>
      <c r="E2967" t="s">
        <v>14</v>
      </c>
      <c r="F2967" t="s">
        <v>25</v>
      </c>
      <c r="G2967" t="s">
        <v>12</v>
      </c>
      <c r="H2967" t="s">
        <v>126</v>
      </c>
      <c r="I2967">
        <f t="shared" si="368"/>
        <v>612</v>
      </c>
      <c r="J2967">
        <f t="shared" si="369"/>
        <v>20</v>
      </c>
      <c r="K2967" t="str">
        <f t="shared" si="370"/>
        <v>budget</v>
      </c>
      <c r="L2967" s="1">
        <f t="shared" si="371"/>
        <v>520587.54901960783</v>
      </c>
      <c r="M2967" cm="1">
        <f t="array" ref="M2967">SUM(COUNTIF(E2967:E6543,{"Petrol","Diesel","CNG","LPG","Electric"}))</f>
        <v>612</v>
      </c>
      <c r="N2967">
        <f t="shared" si="372"/>
        <v>612</v>
      </c>
      <c r="O2967" cm="1">
        <f t="array" ref="O2967">SUM(COUNTIF(F2967:F6543,{"Individual","Dealer","Trustmark Dealer"}))</f>
        <v>612</v>
      </c>
      <c r="P2967">
        <f t="shared" si="373"/>
        <v>415</v>
      </c>
      <c r="Q2967">
        <f t="shared" si="374"/>
        <v>0.62581699346405228</v>
      </c>
      <c r="R2967" s="16">
        <f t="shared" si="375"/>
        <v>1327390.1499518305</v>
      </c>
    </row>
    <row r="2968" spans="1:18" x14ac:dyDescent="0.3">
      <c r="A2968" t="s">
        <v>219</v>
      </c>
      <c r="B2968">
        <v>2017</v>
      </c>
      <c r="C2968" s="1">
        <v>600000</v>
      </c>
      <c r="D2968">
        <v>66000</v>
      </c>
      <c r="E2968" t="s">
        <v>14</v>
      </c>
      <c r="F2968" t="s">
        <v>25</v>
      </c>
      <c r="G2968" t="s">
        <v>12</v>
      </c>
      <c r="H2968" t="s">
        <v>154</v>
      </c>
      <c r="I2968">
        <f t="shared" si="368"/>
        <v>611</v>
      </c>
      <c r="J2968">
        <f t="shared" si="369"/>
        <v>9</v>
      </c>
      <c r="K2968" t="str">
        <f t="shared" si="370"/>
        <v>medium</v>
      </c>
      <c r="L2968" s="1">
        <f t="shared" si="371"/>
        <v>521144.97545008181</v>
      </c>
      <c r="M2968" cm="1">
        <f t="array" ref="M2968">SUM(COUNTIF(E2968:E6544,{"Petrol","Diesel","CNG","LPG","Electric"}))</f>
        <v>611</v>
      </c>
      <c r="N2968">
        <f t="shared" si="372"/>
        <v>611</v>
      </c>
      <c r="O2968" cm="1">
        <f t="array" ref="O2968">SUM(COUNTIF(F2968:F6544,{"Individual","Dealer","Trustmark Dealer"}))</f>
        <v>611</v>
      </c>
      <c r="P2968">
        <f t="shared" si="373"/>
        <v>414</v>
      </c>
      <c r="Q2968">
        <f t="shared" si="374"/>
        <v>0.62684124386252049</v>
      </c>
      <c r="R2968" s="16">
        <f t="shared" si="375"/>
        <v>1328718.1300724638</v>
      </c>
    </row>
    <row r="2969" spans="1:18" x14ac:dyDescent="0.3">
      <c r="A2969" t="s">
        <v>1472</v>
      </c>
      <c r="B2969">
        <v>2010</v>
      </c>
      <c r="C2969" s="1">
        <v>150000</v>
      </c>
      <c r="D2969">
        <v>110000</v>
      </c>
      <c r="E2969" t="s">
        <v>10</v>
      </c>
      <c r="F2969" t="s">
        <v>25</v>
      </c>
      <c r="G2969" t="s">
        <v>12</v>
      </c>
      <c r="H2969" t="s">
        <v>121</v>
      </c>
      <c r="I2969">
        <f t="shared" si="368"/>
        <v>610</v>
      </c>
      <c r="J2969">
        <f t="shared" si="369"/>
        <v>16</v>
      </c>
      <c r="K2969" t="str">
        <f t="shared" si="370"/>
        <v>budget</v>
      </c>
      <c r="L2969" s="1">
        <f t="shared" si="371"/>
        <v>521015.7049180328</v>
      </c>
      <c r="M2969" cm="1">
        <f t="array" ref="M2969">SUM(COUNTIF(E2969:E6545,{"Petrol","Diesel","CNG","LPG","Electric"}))</f>
        <v>610</v>
      </c>
      <c r="N2969">
        <f t="shared" si="372"/>
        <v>610</v>
      </c>
      <c r="O2969" cm="1">
        <f t="array" ref="O2969">SUM(COUNTIF(F2969:F6545,{"Individual","Dealer","Trustmark Dealer"}))</f>
        <v>610</v>
      </c>
      <c r="P2969">
        <f t="shared" si="373"/>
        <v>414</v>
      </c>
      <c r="Q2969">
        <f t="shared" si="374"/>
        <v>0.62786885245901636</v>
      </c>
      <c r="R2969" s="16">
        <f t="shared" si="375"/>
        <v>1328832.9007751939</v>
      </c>
    </row>
    <row r="2970" spans="1:18" x14ac:dyDescent="0.3">
      <c r="A2970" t="s">
        <v>123</v>
      </c>
      <c r="B2970">
        <v>2014</v>
      </c>
      <c r="C2970" s="1">
        <v>450000</v>
      </c>
      <c r="D2970">
        <v>78000</v>
      </c>
      <c r="E2970" t="s">
        <v>14</v>
      </c>
      <c r="F2970" t="s">
        <v>25</v>
      </c>
      <c r="G2970" t="s">
        <v>12</v>
      </c>
      <c r="H2970" t="s">
        <v>126</v>
      </c>
      <c r="I2970">
        <f t="shared" si="368"/>
        <v>609</v>
      </c>
      <c r="J2970">
        <f t="shared" si="369"/>
        <v>12</v>
      </c>
      <c r="K2970" t="str">
        <f t="shared" si="370"/>
        <v>budget</v>
      </c>
      <c r="L2970" s="1">
        <f t="shared" si="371"/>
        <v>521624.92610837438</v>
      </c>
      <c r="M2970" cm="1">
        <f t="array" ref="M2970">SUM(COUNTIF(E2970:E6546,{"Petrol","Diesel","CNG","LPG","Electric"}))</f>
        <v>609</v>
      </c>
      <c r="N2970">
        <f t="shared" si="372"/>
        <v>609</v>
      </c>
      <c r="O2970" cm="1">
        <f t="array" ref="O2970">SUM(COUNTIF(F2970:F6546,{"Individual","Dealer","Trustmark Dealer"}))</f>
        <v>609</v>
      </c>
      <c r="P2970">
        <f t="shared" si="373"/>
        <v>413</v>
      </c>
      <c r="Q2970">
        <f t="shared" si="374"/>
        <v>0.62725779967159279</v>
      </c>
      <c r="R2970" s="16">
        <f t="shared" si="375"/>
        <v>1329703.4209851676</v>
      </c>
    </row>
    <row r="2971" spans="1:18" x14ac:dyDescent="0.3">
      <c r="A2971" t="s">
        <v>1127</v>
      </c>
      <c r="B2971">
        <v>2019</v>
      </c>
      <c r="C2971" s="1">
        <v>721000</v>
      </c>
      <c r="D2971">
        <v>10000</v>
      </c>
      <c r="E2971" t="s">
        <v>10</v>
      </c>
      <c r="F2971" t="s">
        <v>25</v>
      </c>
      <c r="G2971" t="s">
        <v>12</v>
      </c>
      <c r="H2971" t="s">
        <v>121</v>
      </c>
      <c r="I2971">
        <f t="shared" si="368"/>
        <v>608</v>
      </c>
      <c r="J2971">
        <f t="shared" si="369"/>
        <v>7</v>
      </c>
      <c r="K2971" t="str">
        <f t="shared" si="370"/>
        <v>medium</v>
      </c>
      <c r="L2971" s="1">
        <f t="shared" si="371"/>
        <v>521742.73026315792</v>
      </c>
      <c r="M2971" cm="1">
        <f t="array" ref="M2971">SUM(COUNTIF(E2971:E6547,{"Petrol","Diesel","CNG","LPG","Electric"}))</f>
        <v>608</v>
      </c>
      <c r="N2971">
        <f t="shared" si="372"/>
        <v>608</v>
      </c>
      <c r="O2971" cm="1">
        <f t="array" ref="O2971">SUM(COUNTIF(F2971:F6547,{"Individual","Dealer","Trustmark Dealer"}))</f>
        <v>608</v>
      </c>
      <c r="P2971">
        <f t="shared" si="373"/>
        <v>412</v>
      </c>
      <c r="Q2971">
        <f t="shared" si="374"/>
        <v>0.62828947368421051</v>
      </c>
      <c r="R2971" s="16">
        <f t="shared" si="375"/>
        <v>1330256.1786890798</v>
      </c>
    </row>
    <row r="2972" spans="1:18" x14ac:dyDescent="0.3">
      <c r="A2972" t="s">
        <v>797</v>
      </c>
      <c r="B2972">
        <v>2018</v>
      </c>
      <c r="C2972" s="1">
        <v>300000</v>
      </c>
      <c r="D2972">
        <v>35000</v>
      </c>
      <c r="E2972" t="s">
        <v>10</v>
      </c>
      <c r="F2972" t="s">
        <v>25</v>
      </c>
      <c r="G2972" t="s">
        <v>12</v>
      </c>
      <c r="H2972" t="s">
        <v>121</v>
      </c>
      <c r="I2972">
        <f t="shared" si="368"/>
        <v>607</v>
      </c>
      <c r="J2972">
        <f t="shared" si="369"/>
        <v>8</v>
      </c>
      <c r="K2972" t="str">
        <f t="shared" si="370"/>
        <v>budget</v>
      </c>
      <c r="L2972" s="1">
        <f t="shared" si="371"/>
        <v>521414.46457990113</v>
      </c>
      <c r="M2972" cm="1">
        <f t="array" ref="M2972">SUM(COUNTIF(E2972:E6548,{"Petrol","Diesel","CNG","LPG","Electric"}))</f>
        <v>607</v>
      </c>
      <c r="N2972">
        <f t="shared" si="372"/>
        <v>607</v>
      </c>
      <c r="O2972" cm="1">
        <f t="array" ref="O2972">SUM(COUNTIF(F2972:F6548,{"Individual","Dealer","Trustmark Dealer"}))</f>
        <v>607</v>
      </c>
      <c r="P2972">
        <f t="shared" si="373"/>
        <v>412</v>
      </c>
      <c r="Q2972">
        <f t="shared" si="374"/>
        <v>0.62767710049423397</v>
      </c>
      <c r="R2972" s="16">
        <f t="shared" si="375"/>
        <v>1328876.6634856935</v>
      </c>
    </row>
    <row r="2973" spans="1:18" x14ac:dyDescent="0.3">
      <c r="A2973" t="s">
        <v>1378</v>
      </c>
      <c r="B2973">
        <v>2019</v>
      </c>
      <c r="C2973" s="1">
        <v>1000000</v>
      </c>
      <c r="D2973">
        <v>10000</v>
      </c>
      <c r="E2973" t="s">
        <v>14</v>
      </c>
      <c r="F2973" t="s">
        <v>25</v>
      </c>
      <c r="G2973" t="s">
        <v>12</v>
      </c>
      <c r="H2973" t="s">
        <v>121</v>
      </c>
      <c r="I2973">
        <f t="shared" si="368"/>
        <v>606</v>
      </c>
      <c r="J2973">
        <f t="shared" si="369"/>
        <v>7</v>
      </c>
      <c r="K2973" t="str">
        <f t="shared" si="370"/>
        <v>medium</v>
      </c>
      <c r="L2973" s="1">
        <f t="shared" si="371"/>
        <v>521779.83498349832</v>
      </c>
      <c r="M2973" cm="1">
        <f t="array" ref="M2973">SUM(COUNTIF(E2973:E6549,{"Petrol","Diesel","CNG","LPG","Electric"}))</f>
        <v>606</v>
      </c>
      <c r="N2973">
        <f t="shared" si="372"/>
        <v>606</v>
      </c>
      <c r="O2973" cm="1">
        <f t="array" ref="O2973">SUM(COUNTIF(F2973:F6549,{"Individual","Dealer","Trustmark Dealer"}))</f>
        <v>606</v>
      </c>
      <c r="P2973">
        <f t="shared" si="373"/>
        <v>412</v>
      </c>
      <c r="Q2973">
        <f t="shared" si="374"/>
        <v>0.6270627062706271</v>
      </c>
      <c r="R2973" s="16">
        <f t="shared" si="375"/>
        <v>1329156.8346695821</v>
      </c>
    </row>
    <row r="2974" spans="1:18" x14ac:dyDescent="0.3">
      <c r="A2974" t="s">
        <v>215</v>
      </c>
      <c r="B2974">
        <v>2016</v>
      </c>
      <c r="C2974" s="1">
        <v>300000</v>
      </c>
      <c r="D2974">
        <v>40000</v>
      </c>
      <c r="E2974" t="s">
        <v>10</v>
      </c>
      <c r="F2974" t="s">
        <v>25</v>
      </c>
      <c r="G2974" t="s">
        <v>12</v>
      </c>
      <c r="H2974" t="s">
        <v>121</v>
      </c>
      <c r="I2974">
        <f t="shared" si="368"/>
        <v>605</v>
      </c>
      <c r="J2974">
        <f t="shared" si="369"/>
        <v>10</v>
      </c>
      <c r="K2974" t="str">
        <f t="shared" si="370"/>
        <v>budget</v>
      </c>
      <c r="L2974" s="1">
        <f t="shared" si="371"/>
        <v>520989.38842975209</v>
      </c>
      <c r="M2974" cm="1">
        <f t="array" ref="M2974">SUM(COUNTIF(E2974:E6550,{"Petrol","Diesel","CNG","LPG","Electric"}))</f>
        <v>605</v>
      </c>
      <c r="N2974">
        <f t="shared" si="372"/>
        <v>605</v>
      </c>
      <c r="O2974" cm="1">
        <f t="array" ref="O2974">SUM(COUNTIF(F2974:F6550,{"Individual","Dealer","Trustmark Dealer"}))</f>
        <v>605</v>
      </c>
      <c r="P2974">
        <f t="shared" si="373"/>
        <v>412</v>
      </c>
      <c r="Q2974">
        <f t="shared" si="374"/>
        <v>0.62644628099173549</v>
      </c>
      <c r="R2974" s="16">
        <f t="shared" si="375"/>
        <v>1328104.6377401839</v>
      </c>
    </row>
    <row r="2975" spans="1:18" x14ac:dyDescent="0.3">
      <c r="A2975" t="s">
        <v>160</v>
      </c>
      <c r="B2975">
        <v>2013</v>
      </c>
      <c r="C2975" s="1">
        <v>450000</v>
      </c>
      <c r="D2975">
        <v>120000</v>
      </c>
      <c r="E2975" t="s">
        <v>14</v>
      </c>
      <c r="F2975" t="s">
        <v>25</v>
      </c>
      <c r="G2975" t="s">
        <v>12</v>
      </c>
      <c r="H2975" t="s">
        <v>121</v>
      </c>
      <c r="I2975">
        <f t="shared" si="368"/>
        <v>604</v>
      </c>
      <c r="J2975">
        <f t="shared" si="369"/>
        <v>13</v>
      </c>
      <c r="K2975" t="str">
        <f t="shared" si="370"/>
        <v>budget</v>
      </c>
      <c r="L2975" s="1">
        <f t="shared" si="371"/>
        <v>521355.26490066224</v>
      </c>
      <c r="M2975" cm="1">
        <f t="array" ref="M2975">SUM(COUNTIF(E2975:E6551,{"Petrol","Diesel","CNG","LPG","Electric"}))</f>
        <v>604</v>
      </c>
      <c r="N2975">
        <f t="shared" si="372"/>
        <v>604</v>
      </c>
      <c r="O2975" cm="1">
        <f t="array" ref="O2975">SUM(COUNTIF(F2975:F6551,{"Individual","Dealer","Trustmark Dealer"}))</f>
        <v>604</v>
      </c>
      <c r="P2975">
        <f t="shared" si="373"/>
        <v>412</v>
      </c>
      <c r="Q2975">
        <f t="shared" si="374"/>
        <v>0.6258278145695364</v>
      </c>
      <c r="R2975" s="16">
        <f t="shared" si="375"/>
        <v>1328387.0413637846</v>
      </c>
    </row>
    <row r="2976" spans="1:18" x14ac:dyDescent="0.3">
      <c r="A2976" t="s">
        <v>1473</v>
      </c>
      <c r="B2976">
        <v>1997</v>
      </c>
      <c r="C2976" s="1">
        <v>79000</v>
      </c>
      <c r="D2976">
        <v>70000</v>
      </c>
      <c r="E2976" t="s">
        <v>10</v>
      </c>
      <c r="F2976" t="s">
        <v>25</v>
      </c>
      <c r="G2976" t="s">
        <v>19</v>
      </c>
      <c r="H2976" t="s">
        <v>121</v>
      </c>
      <c r="I2976">
        <f t="shared" si="368"/>
        <v>603</v>
      </c>
      <c r="J2976">
        <f t="shared" si="369"/>
        <v>29</v>
      </c>
      <c r="K2976" t="str">
        <f t="shared" si="370"/>
        <v>budget</v>
      </c>
      <c r="L2976" s="1">
        <f t="shared" si="371"/>
        <v>521473.59867330018</v>
      </c>
      <c r="M2976" cm="1">
        <f t="array" ref="M2976">SUM(COUNTIF(E2976:E6552,{"Petrol","Diesel","CNG","LPG","Electric"}))</f>
        <v>603</v>
      </c>
      <c r="N2976">
        <f t="shared" si="372"/>
        <v>603</v>
      </c>
      <c r="O2976" cm="1">
        <f t="array" ref="O2976">SUM(COUNTIF(F2976:F6552,{"Individual","Dealer","Trustmark Dealer"}))</f>
        <v>603</v>
      </c>
      <c r="P2976">
        <f t="shared" si="373"/>
        <v>411</v>
      </c>
      <c r="Q2976">
        <f t="shared" si="374"/>
        <v>0.62520729684908793</v>
      </c>
      <c r="R2976" s="16">
        <f t="shared" si="375"/>
        <v>1328941.5764172052</v>
      </c>
    </row>
    <row r="2977" spans="1:18" x14ac:dyDescent="0.3">
      <c r="A2977" t="s">
        <v>1301</v>
      </c>
      <c r="B2977">
        <v>2017</v>
      </c>
      <c r="C2977" s="1">
        <v>545000</v>
      </c>
      <c r="D2977">
        <v>40000</v>
      </c>
      <c r="E2977" t="s">
        <v>14</v>
      </c>
      <c r="F2977" t="s">
        <v>25</v>
      </c>
      <c r="G2977" t="s">
        <v>12</v>
      </c>
      <c r="H2977" t="s">
        <v>121</v>
      </c>
      <c r="I2977">
        <f t="shared" si="368"/>
        <v>602</v>
      </c>
      <c r="J2977">
        <f t="shared" si="369"/>
        <v>9</v>
      </c>
      <c r="K2977" t="str">
        <f t="shared" si="370"/>
        <v>medium</v>
      </c>
      <c r="L2977" s="1">
        <f t="shared" si="371"/>
        <v>522208.60465116281</v>
      </c>
      <c r="M2977" cm="1">
        <f t="array" ref="M2977">SUM(COUNTIF(E2977:E6553,{"Petrol","Diesel","CNG","LPG","Electric"}))</f>
        <v>602</v>
      </c>
      <c r="N2977">
        <f t="shared" si="372"/>
        <v>602</v>
      </c>
      <c r="O2977" cm="1">
        <f t="array" ref="O2977">SUM(COUNTIF(F2977:F6553,{"Individual","Dealer","Trustmark Dealer"}))</f>
        <v>602</v>
      </c>
      <c r="P2977">
        <f t="shared" si="373"/>
        <v>410</v>
      </c>
      <c r="Q2977">
        <f t="shared" si="374"/>
        <v>0.62458471760797341</v>
      </c>
      <c r="R2977" s="16">
        <f t="shared" si="375"/>
        <v>1330110.2392697947</v>
      </c>
    </row>
    <row r="2978" spans="1:18" x14ac:dyDescent="0.3">
      <c r="A2978" t="s">
        <v>1474</v>
      </c>
      <c r="B2978">
        <v>2018</v>
      </c>
      <c r="C2978" s="1">
        <v>844999</v>
      </c>
      <c r="D2978">
        <v>20000</v>
      </c>
      <c r="E2978" t="s">
        <v>14</v>
      </c>
      <c r="F2978" t="s">
        <v>25</v>
      </c>
      <c r="G2978" t="s">
        <v>12</v>
      </c>
      <c r="H2978" t="s">
        <v>121</v>
      </c>
      <c r="I2978">
        <f t="shared" si="368"/>
        <v>601</v>
      </c>
      <c r="J2978">
        <f t="shared" si="369"/>
        <v>8</v>
      </c>
      <c r="K2978" t="str">
        <f t="shared" si="370"/>
        <v>medium</v>
      </c>
      <c r="L2978" s="1">
        <f t="shared" si="371"/>
        <v>522170.68219633942</v>
      </c>
      <c r="M2978" cm="1">
        <f t="array" ref="M2978">SUM(COUNTIF(E2978:E6554,{"Petrol","Diesel","CNG","LPG","Electric"}))</f>
        <v>601</v>
      </c>
      <c r="N2978">
        <f t="shared" si="372"/>
        <v>601</v>
      </c>
      <c r="O2978" cm="1">
        <f t="array" ref="O2978">SUM(COUNTIF(F2978:F6554,{"Individual","Dealer","Trustmark Dealer"}))</f>
        <v>601</v>
      </c>
      <c r="P2978">
        <f t="shared" si="373"/>
        <v>410</v>
      </c>
      <c r="Q2978">
        <f t="shared" si="374"/>
        <v>0.62396006655574043</v>
      </c>
      <c r="R2978" s="16">
        <f t="shared" si="375"/>
        <v>1330388.6245294118</v>
      </c>
    </row>
    <row r="2979" spans="1:18" x14ac:dyDescent="0.3">
      <c r="A2979" t="s">
        <v>1475</v>
      </c>
      <c r="B2979">
        <v>2016</v>
      </c>
      <c r="C2979" s="1">
        <v>700000</v>
      </c>
      <c r="D2979">
        <v>93000</v>
      </c>
      <c r="E2979" t="s">
        <v>14</v>
      </c>
      <c r="F2979" t="s">
        <v>25</v>
      </c>
      <c r="G2979" t="s">
        <v>12</v>
      </c>
      <c r="H2979" t="s">
        <v>121</v>
      </c>
      <c r="I2979">
        <f t="shared" si="368"/>
        <v>600</v>
      </c>
      <c r="J2979">
        <f t="shared" si="369"/>
        <v>10</v>
      </c>
      <c r="K2979" t="str">
        <f t="shared" si="370"/>
        <v>medium</v>
      </c>
      <c r="L2979" s="1">
        <f t="shared" si="371"/>
        <v>521632.63500000001</v>
      </c>
      <c r="M2979" cm="1">
        <f t="array" ref="M2979">SUM(COUNTIF(E2979:E6555,{"Petrol","Diesel","CNG","LPG","Electric"}))</f>
        <v>600</v>
      </c>
      <c r="N2979">
        <f t="shared" si="372"/>
        <v>600</v>
      </c>
      <c r="O2979" cm="1">
        <f t="array" ref="O2979">SUM(COUNTIF(F2979:F6555,{"Individual","Dealer","Trustmark Dealer"}))</f>
        <v>600</v>
      </c>
      <c r="P2979">
        <f t="shared" si="373"/>
        <v>410</v>
      </c>
      <c r="Q2979">
        <f t="shared" si="374"/>
        <v>0.62333333333333329</v>
      </c>
      <c r="R2979" s="16">
        <f t="shared" si="375"/>
        <v>1329783.699377581</v>
      </c>
    </row>
    <row r="2980" spans="1:18" x14ac:dyDescent="0.3">
      <c r="A2980" t="s">
        <v>482</v>
      </c>
      <c r="B2980">
        <v>2016</v>
      </c>
      <c r="C2980" s="1">
        <v>650000</v>
      </c>
      <c r="D2980">
        <v>159000</v>
      </c>
      <c r="E2980" t="s">
        <v>14</v>
      </c>
      <c r="F2980" t="s">
        <v>25</v>
      </c>
      <c r="G2980" t="s">
        <v>12</v>
      </c>
      <c r="H2980" t="s">
        <v>121</v>
      </c>
      <c r="I2980">
        <f t="shared" si="368"/>
        <v>599</v>
      </c>
      <c r="J2980">
        <f t="shared" si="369"/>
        <v>10</v>
      </c>
      <c r="K2980" t="str">
        <f t="shared" si="370"/>
        <v>medium</v>
      </c>
      <c r="L2980" s="1">
        <f t="shared" si="371"/>
        <v>521334.85976627714</v>
      </c>
      <c r="M2980" cm="1">
        <f t="array" ref="M2980">SUM(COUNTIF(E2980:E6556,{"Petrol","Diesel","CNG","LPG","Electric"}))</f>
        <v>599</v>
      </c>
      <c r="N2980">
        <f t="shared" si="372"/>
        <v>599</v>
      </c>
      <c r="O2980" cm="1">
        <f t="array" ref="O2980">SUM(COUNTIF(F2980:F6556,{"Individual","Dealer","Trustmark Dealer"}))</f>
        <v>599</v>
      </c>
      <c r="P2980">
        <f t="shared" si="373"/>
        <v>410</v>
      </c>
      <c r="Q2980">
        <f t="shared" si="374"/>
        <v>0.62270450751252082</v>
      </c>
      <c r="R2980" s="16">
        <f t="shared" si="375"/>
        <v>1329604.1859112426</v>
      </c>
    </row>
    <row r="2981" spans="1:18" x14ac:dyDescent="0.3">
      <c r="A2981" t="s">
        <v>430</v>
      </c>
      <c r="B2981">
        <v>2014</v>
      </c>
      <c r="C2981" s="1">
        <v>525000</v>
      </c>
      <c r="D2981">
        <v>75000</v>
      </c>
      <c r="E2981" t="s">
        <v>14</v>
      </c>
      <c r="F2981" t="s">
        <v>25</v>
      </c>
      <c r="G2981" t="s">
        <v>12</v>
      </c>
      <c r="H2981" t="s">
        <v>126</v>
      </c>
      <c r="I2981">
        <f t="shared" si="368"/>
        <v>598</v>
      </c>
      <c r="J2981">
        <f t="shared" si="369"/>
        <v>12</v>
      </c>
      <c r="K2981" t="str">
        <f t="shared" si="370"/>
        <v>medium</v>
      </c>
      <c r="L2981" s="1">
        <f t="shared" si="371"/>
        <v>521119.70066889632</v>
      </c>
      <c r="M2981" cm="1">
        <f t="array" ref="M2981">SUM(COUNTIF(E2981:E6557,{"Petrol","Diesel","CNG","LPG","Electric"}))</f>
        <v>598</v>
      </c>
      <c r="N2981">
        <f t="shared" si="372"/>
        <v>598</v>
      </c>
      <c r="O2981" cm="1">
        <f t="array" ref="O2981">SUM(COUNTIF(F2981:F6557,{"Individual","Dealer","Trustmark Dealer"}))</f>
        <v>598</v>
      </c>
      <c r="P2981">
        <f t="shared" si="373"/>
        <v>410</v>
      </c>
      <c r="Q2981">
        <f t="shared" si="374"/>
        <v>0.62207357859531776</v>
      </c>
      <c r="R2981" s="16">
        <f t="shared" si="375"/>
        <v>1329571.9750356083</v>
      </c>
    </row>
    <row r="2982" spans="1:18" x14ac:dyDescent="0.3">
      <c r="A2982" t="s">
        <v>331</v>
      </c>
      <c r="B2982">
        <v>2006</v>
      </c>
      <c r="C2982" s="1">
        <v>110000</v>
      </c>
      <c r="D2982">
        <v>101100</v>
      </c>
      <c r="E2982" t="s">
        <v>14</v>
      </c>
      <c r="F2982" t="s">
        <v>25</v>
      </c>
      <c r="G2982" t="s">
        <v>12</v>
      </c>
      <c r="H2982" t="s">
        <v>154</v>
      </c>
      <c r="I2982">
        <f t="shared" si="368"/>
        <v>597</v>
      </c>
      <c r="J2982">
        <f t="shared" si="369"/>
        <v>20</v>
      </c>
      <c r="K2982" t="str">
        <f t="shared" si="370"/>
        <v>budget</v>
      </c>
      <c r="L2982" s="1">
        <f t="shared" si="371"/>
        <v>521113.20100502513</v>
      </c>
      <c r="M2982" cm="1">
        <f t="array" ref="M2982">SUM(COUNTIF(E2982:E6558,{"Petrol","Diesel","CNG","LPG","Electric"}))</f>
        <v>597</v>
      </c>
      <c r="N2982">
        <f t="shared" si="372"/>
        <v>597</v>
      </c>
      <c r="O2982" cm="1">
        <f t="array" ref="O2982">SUM(COUNTIF(F2982:F6558,{"Individual","Dealer","Trustmark Dealer"}))</f>
        <v>597</v>
      </c>
      <c r="P2982">
        <f t="shared" si="373"/>
        <v>409</v>
      </c>
      <c r="Q2982">
        <f t="shared" si="374"/>
        <v>0.62311557788944727</v>
      </c>
      <c r="R2982" s="16">
        <f t="shared" si="375"/>
        <v>1329911.5962380953</v>
      </c>
    </row>
    <row r="2983" spans="1:18" x14ac:dyDescent="0.3">
      <c r="A2983" t="s">
        <v>1476</v>
      </c>
      <c r="B2983">
        <v>2011</v>
      </c>
      <c r="C2983" s="1">
        <v>180000</v>
      </c>
      <c r="D2983">
        <v>66000</v>
      </c>
      <c r="E2983" t="s">
        <v>14</v>
      </c>
      <c r="F2983" t="s">
        <v>25</v>
      </c>
      <c r="G2983" t="s">
        <v>12</v>
      </c>
      <c r="H2983" t="s">
        <v>121</v>
      </c>
      <c r="I2983">
        <f t="shared" si="368"/>
        <v>596</v>
      </c>
      <c r="J2983">
        <f t="shared" si="369"/>
        <v>15</v>
      </c>
      <c r="K2983" t="str">
        <f t="shared" si="370"/>
        <v>budget</v>
      </c>
      <c r="L2983" s="1">
        <f t="shared" si="371"/>
        <v>521802.98825503356</v>
      </c>
      <c r="M2983" cm="1">
        <f t="array" ref="M2983">SUM(COUNTIF(E2983:E6559,{"Petrol","Diesel","CNG","LPG","Electric"}))</f>
        <v>596</v>
      </c>
      <c r="N2983">
        <f t="shared" si="372"/>
        <v>596</v>
      </c>
      <c r="O2983" cm="1">
        <f t="array" ref="O2983">SUM(COUNTIF(F2983:F6559,{"Individual","Dealer","Trustmark Dealer"}))</f>
        <v>596</v>
      </c>
      <c r="P2983">
        <f t="shared" si="373"/>
        <v>408</v>
      </c>
      <c r="Q2983">
        <f t="shared" si="374"/>
        <v>0.62416107382550334</v>
      </c>
      <c r="R2983" s="16">
        <f t="shared" si="375"/>
        <v>1331492.051</v>
      </c>
    </row>
    <row r="2984" spans="1:18" x14ac:dyDescent="0.3">
      <c r="A2984" t="s">
        <v>317</v>
      </c>
      <c r="B2984">
        <v>2012</v>
      </c>
      <c r="C2984" s="1">
        <v>280000</v>
      </c>
      <c r="D2984">
        <v>30000</v>
      </c>
      <c r="E2984" t="s">
        <v>10</v>
      </c>
      <c r="F2984" t="s">
        <v>25</v>
      </c>
      <c r="G2984" t="s">
        <v>12</v>
      </c>
      <c r="H2984" t="s">
        <v>126</v>
      </c>
      <c r="I2984">
        <f t="shared" si="368"/>
        <v>595</v>
      </c>
      <c r="J2984">
        <f t="shared" si="369"/>
        <v>14</v>
      </c>
      <c r="K2984" t="str">
        <f t="shared" si="370"/>
        <v>budget</v>
      </c>
      <c r="L2984" s="1">
        <f t="shared" si="371"/>
        <v>522377.44705882354</v>
      </c>
      <c r="M2984" cm="1">
        <f t="array" ref="M2984">SUM(COUNTIF(E2984:E6560,{"Petrol","Diesel","CNG","LPG","Electric"}))</f>
        <v>595</v>
      </c>
      <c r="N2984">
        <f t="shared" si="372"/>
        <v>595</v>
      </c>
      <c r="O2984" cm="1">
        <f t="array" ref="O2984">SUM(COUNTIF(F2984:F6560,{"Individual","Dealer","Trustmark Dealer"}))</f>
        <v>595</v>
      </c>
      <c r="P2984">
        <f t="shared" si="373"/>
        <v>407</v>
      </c>
      <c r="Q2984">
        <f t="shared" si="374"/>
        <v>0.62352941176470589</v>
      </c>
      <c r="R2984" s="16">
        <f t="shared" si="375"/>
        <v>1332872.3887245508</v>
      </c>
    </row>
    <row r="2985" spans="1:18" x14ac:dyDescent="0.3">
      <c r="A2985" t="s">
        <v>411</v>
      </c>
      <c r="B2985">
        <v>2019</v>
      </c>
      <c r="C2985" s="1">
        <v>400000</v>
      </c>
      <c r="D2985">
        <v>10000</v>
      </c>
      <c r="E2985" t="s">
        <v>10</v>
      </c>
      <c r="F2985" t="s">
        <v>25</v>
      </c>
      <c r="G2985" t="s">
        <v>12</v>
      </c>
      <c r="H2985" t="s">
        <v>121</v>
      </c>
      <c r="I2985">
        <f t="shared" si="368"/>
        <v>594</v>
      </c>
      <c r="J2985">
        <f t="shared" si="369"/>
        <v>7</v>
      </c>
      <c r="K2985" t="str">
        <f t="shared" si="370"/>
        <v>budget</v>
      </c>
      <c r="L2985" s="1">
        <f t="shared" si="371"/>
        <v>522785.48989898991</v>
      </c>
      <c r="M2985" cm="1">
        <f t="array" ref="M2985">SUM(COUNTIF(E2985:E6561,{"Petrol","Diesel","CNG","LPG","Electric"}))</f>
        <v>594</v>
      </c>
      <c r="N2985">
        <f t="shared" si="372"/>
        <v>594</v>
      </c>
      <c r="O2985" cm="1">
        <f t="array" ref="O2985">SUM(COUNTIF(F2985:F6561,{"Individual","Dealer","Trustmark Dealer"}))</f>
        <v>594</v>
      </c>
      <c r="P2985">
        <f t="shared" si="373"/>
        <v>406</v>
      </c>
      <c r="Q2985">
        <f t="shared" si="374"/>
        <v>0.62457912457912457</v>
      </c>
      <c r="R2985" s="16">
        <f t="shared" si="375"/>
        <v>1333243.2095116996</v>
      </c>
    </row>
    <row r="2986" spans="1:18" x14ac:dyDescent="0.3">
      <c r="A2986" t="s">
        <v>600</v>
      </c>
      <c r="B2986">
        <v>2012</v>
      </c>
      <c r="C2986" s="1">
        <v>625000</v>
      </c>
      <c r="D2986">
        <v>126000</v>
      </c>
      <c r="E2986" t="s">
        <v>14</v>
      </c>
      <c r="F2986" t="s">
        <v>25</v>
      </c>
      <c r="G2986" t="s">
        <v>12</v>
      </c>
      <c r="H2986" t="s">
        <v>126</v>
      </c>
      <c r="I2986">
        <f t="shared" si="368"/>
        <v>593</v>
      </c>
      <c r="J2986">
        <f t="shared" si="369"/>
        <v>14</v>
      </c>
      <c r="K2986" t="str">
        <f t="shared" si="370"/>
        <v>medium</v>
      </c>
      <c r="L2986" s="1">
        <f t="shared" si="371"/>
        <v>522992.54806070827</v>
      </c>
      <c r="M2986" cm="1">
        <f t="array" ref="M2986">SUM(COUNTIF(E2986:E6562,{"Petrol","Diesel","CNG","LPG","Electric"}))</f>
        <v>593</v>
      </c>
      <c r="N2986">
        <f t="shared" si="372"/>
        <v>593</v>
      </c>
      <c r="O2986" cm="1">
        <f t="array" ref="O2986">SUM(COUNTIF(F2986:F6562,{"Individual","Dealer","Trustmark Dealer"}))</f>
        <v>593</v>
      </c>
      <c r="P2986">
        <f t="shared" si="373"/>
        <v>406</v>
      </c>
      <c r="Q2986">
        <f t="shared" si="374"/>
        <v>0.62394603709949414</v>
      </c>
      <c r="R2986" s="16">
        <f t="shared" si="375"/>
        <v>1333133.1498213252</v>
      </c>
    </row>
    <row r="2987" spans="1:18" x14ac:dyDescent="0.3">
      <c r="A2987" t="s">
        <v>838</v>
      </c>
      <c r="B2987">
        <v>2015</v>
      </c>
      <c r="C2987" s="1">
        <v>535000</v>
      </c>
      <c r="D2987">
        <v>70000</v>
      </c>
      <c r="E2987" t="s">
        <v>14</v>
      </c>
      <c r="F2987" t="s">
        <v>25</v>
      </c>
      <c r="G2987" t="s">
        <v>12</v>
      </c>
      <c r="H2987" t="s">
        <v>121</v>
      </c>
      <c r="I2987">
        <f t="shared" si="368"/>
        <v>592</v>
      </c>
      <c r="J2987">
        <f t="shared" si="369"/>
        <v>11</v>
      </c>
      <c r="K2987" t="str">
        <f t="shared" si="370"/>
        <v>medium</v>
      </c>
      <c r="L2987" s="1">
        <f t="shared" si="371"/>
        <v>522820.23817567568</v>
      </c>
      <c r="M2987" cm="1">
        <f t="array" ref="M2987">SUM(COUNTIF(E2987:E6563,{"Petrol","Diesel","CNG","LPG","Electric"}))</f>
        <v>592</v>
      </c>
      <c r="N2987">
        <f t="shared" si="372"/>
        <v>592</v>
      </c>
      <c r="O2987" cm="1">
        <f t="array" ref="O2987">SUM(COUNTIF(F2987:F6563,{"Individual","Dealer","Trustmark Dealer"}))</f>
        <v>592</v>
      </c>
      <c r="P2987">
        <f t="shared" si="373"/>
        <v>405</v>
      </c>
      <c r="Q2987">
        <f t="shared" si="374"/>
        <v>0.625</v>
      </c>
      <c r="R2987" s="16">
        <f t="shared" si="375"/>
        <v>1333185.4415262036</v>
      </c>
    </row>
    <row r="2988" spans="1:18" x14ac:dyDescent="0.3">
      <c r="A2988" t="s">
        <v>1012</v>
      </c>
      <c r="B2988">
        <v>2017</v>
      </c>
      <c r="C2988" s="1">
        <v>459999</v>
      </c>
      <c r="D2988">
        <v>50000</v>
      </c>
      <c r="E2988" t="s">
        <v>14</v>
      </c>
      <c r="F2988" t="s">
        <v>25</v>
      </c>
      <c r="G2988" t="s">
        <v>12</v>
      </c>
      <c r="H2988" t="s">
        <v>121</v>
      </c>
      <c r="I2988">
        <f t="shared" si="368"/>
        <v>591</v>
      </c>
      <c r="J2988">
        <f t="shared" si="369"/>
        <v>9</v>
      </c>
      <c r="K2988" t="str">
        <f t="shared" si="370"/>
        <v>budget</v>
      </c>
      <c r="L2988" s="1">
        <f t="shared" si="371"/>
        <v>522799.62944162439</v>
      </c>
      <c r="M2988" cm="1">
        <f t="array" ref="M2988">SUM(COUNTIF(E2988:E6564,{"Petrol","Diesel","CNG","LPG","Electric"}))</f>
        <v>591</v>
      </c>
      <c r="N2988">
        <f t="shared" si="372"/>
        <v>591</v>
      </c>
      <c r="O2988" cm="1">
        <f t="array" ref="O2988">SUM(COUNTIF(F2988:F6564,{"Individual","Dealer","Trustmark Dealer"}))</f>
        <v>591</v>
      </c>
      <c r="P2988">
        <f t="shared" si="373"/>
        <v>404</v>
      </c>
      <c r="Q2988">
        <f t="shared" si="374"/>
        <v>0.62436548223350252</v>
      </c>
      <c r="R2988" s="16">
        <f t="shared" si="375"/>
        <v>1333509.1325787019</v>
      </c>
    </row>
    <row r="2989" spans="1:18" x14ac:dyDescent="0.3">
      <c r="A2989" t="s">
        <v>767</v>
      </c>
      <c r="B2989">
        <v>2010</v>
      </c>
      <c r="C2989" s="1">
        <v>300000</v>
      </c>
      <c r="D2989">
        <v>100000</v>
      </c>
      <c r="E2989" t="s">
        <v>14</v>
      </c>
      <c r="F2989" t="s">
        <v>25</v>
      </c>
      <c r="G2989" t="s">
        <v>12</v>
      </c>
      <c r="H2989" t="s">
        <v>121</v>
      </c>
      <c r="I2989">
        <f t="shared" si="368"/>
        <v>590</v>
      </c>
      <c r="J2989">
        <f t="shared" si="369"/>
        <v>16</v>
      </c>
      <c r="K2989" t="str">
        <f t="shared" si="370"/>
        <v>budget</v>
      </c>
      <c r="L2989" s="1">
        <f t="shared" si="371"/>
        <v>522906.07118644071</v>
      </c>
      <c r="M2989" cm="1">
        <f t="array" ref="M2989">SUM(COUNTIF(E2989:E6565,{"Petrol","Diesel","CNG","LPG","Electric"}))</f>
        <v>590</v>
      </c>
      <c r="N2989">
        <f t="shared" si="372"/>
        <v>590</v>
      </c>
      <c r="O2989" cm="1">
        <f t="array" ref="O2989">SUM(COUNTIF(F2989:F6565,{"Individual","Dealer","Trustmark Dealer"}))</f>
        <v>590</v>
      </c>
      <c r="P2989">
        <f t="shared" si="373"/>
        <v>404</v>
      </c>
      <c r="Q2989">
        <f t="shared" si="374"/>
        <v>0.62372881355932208</v>
      </c>
      <c r="R2989" s="16">
        <f t="shared" si="375"/>
        <v>1334061.3685922425</v>
      </c>
    </row>
    <row r="2990" spans="1:18" x14ac:dyDescent="0.3">
      <c r="A2990" t="s">
        <v>184</v>
      </c>
      <c r="B2990">
        <v>2007</v>
      </c>
      <c r="C2990" s="1">
        <v>280000</v>
      </c>
      <c r="D2990">
        <v>60000</v>
      </c>
      <c r="E2990" t="s">
        <v>10</v>
      </c>
      <c r="F2990" t="s">
        <v>25</v>
      </c>
      <c r="G2990" t="s">
        <v>19</v>
      </c>
      <c r="H2990" t="s">
        <v>121</v>
      </c>
      <c r="I2990">
        <f t="shared" si="368"/>
        <v>589</v>
      </c>
      <c r="J2990">
        <f t="shared" si="369"/>
        <v>19</v>
      </c>
      <c r="K2990" t="str">
        <f t="shared" si="370"/>
        <v>budget</v>
      </c>
      <c r="L2990" s="1">
        <f t="shared" si="371"/>
        <v>523284.51952461799</v>
      </c>
      <c r="M2990" cm="1">
        <f t="array" ref="M2990">SUM(COUNTIF(E2990:E6566,{"Petrol","Diesel","CNG","LPG","Electric"}))</f>
        <v>589</v>
      </c>
      <c r="N2990">
        <f t="shared" si="372"/>
        <v>589</v>
      </c>
      <c r="O2990" cm="1">
        <f t="array" ref="O2990">SUM(COUNTIF(F2990:F6566,{"Individual","Dealer","Trustmark Dealer"}))</f>
        <v>589</v>
      </c>
      <c r="P2990">
        <f t="shared" si="373"/>
        <v>403</v>
      </c>
      <c r="Q2990">
        <f t="shared" si="374"/>
        <v>0.6230899830220713</v>
      </c>
      <c r="R2990" s="16">
        <f t="shared" si="375"/>
        <v>1335101.796945259</v>
      </c>
    </row>
    <row r="2991" spans="1:18" x14ac:dyDescent="0.3">
      <c r="A2991" t="s">
        <v>663</v>
      </c>
      <c r="B2991">
        <v>2014</v>
      </c>
      <c r="C2991" s="1">
        <v>500000</v>
      </c>
      <c r="D2991">
        <v>70000</v>
      </c>
      <c r="E2991" t="s">
        <v>10</v>
      </c>
      <c r="F2991" t="s">
        <v>25</v>
      </c>
      <c r="G2991" t="s">
        <v>12</v>
      </c>
      <c r="H2991" t="s">
        <v>121</v>
      </c>
      <c r="I2991">
        <f t="shared" si="368"/>
        <v>588</v>
      </c>
      <c r="J2991">
        <f t="shared" si="369"/>
        <v>12</v>
      </c>
      <c r="K2991" t="str">
        <f t="shared" si="370"/>
        <v>budget</v>
      </c>
      <c r="L2991" s="1">
        <f t="shared" si="371"/>
        <v>523698.26870748302</v>
      </c>
      <c r="M2991" cm="1">
        <f t="array" ref="M2991">SUM(COUNTIF(E2991:E6567,{"Petrol","Diesel","CNG","LPG","Electric"}))</f>
        <v>588</v>
      </c>
      <c r="N2991">
        <f t="shared" si="372"/>
        <v>588</v>
      </c>
      <c r="O2991" cm="1">
        <f t="array" ref="O2991">SUM(COUNTIF(F2991:F6567,{"Individual","Dealer","Trustmark Dealer"}))</f>
        <v>588</v>
      </c>
      <c r="P2991">
        <f t="shared" si="373"/>
        <v>402</v>
      </c>
      <c r="Q2991">
        <f t="shared" si="374"/>
        <v>0.62244897959183676</v>
      </c>
      <c r="R2991" s="16">
        <f t="shared" si="375"/>
        <v>1335476.6760428168</v>
      </c>
    </row>
    <row r="2992" spans="1:18" x14ac:dyDescent="0.3">
      <c r="A2992" t="s">
        <v>1477</v>
      </c>
      <c r="B2992">
        <v>2019</v>
      </c>
      <c r="C2992" s="1">
        <v>1200000</v>
      </c>
      <c r="D2992">
        <v>1200</v>
      </c>
      <c r="E2992" t="s">
        <v>10</v>
      </c>
      <c r="F2992" t="s">
        <v>25</v>
      </c>
      <c r="G2992" t="s">
        <v>12</v>
      </c>
      <c r="H2992" t="s">
        <v>121</v>
      </c>
      <c r="I2992">
        <f t="shared" si="368"/>
        <v>587</v>
      </c>
      <c r="J2992">
        <f t="shared" si="369"/>
        <v>7</v>
      </c>
      <c r="K2992" t="str">
        <f t="shared" si="370"/>
        <v>premimum</v>
      </c>
      <c r="L2992" s="1">
        <f t="shared" si="371"/>
        <v>523738.64054514479</v>
      </c>
      <c r="M2992" cm="1">
        <f t="array" ref="M2992">SUM(COUNTIF(E2992:E6568,{"Petrol","Diesel","CNG","LPG","Electric"}))</f>
        <v>587</v>
      </c>
      <c r="N2992">
        <f t="shared" si="372"/>
        <v>587</v>
      </c>
      <c r="O2992" cm="1">
        <f t="array" ref="O2992">SUM(COUNTIF(F2992:F6568,{"Individual","Dealer","Trustmark Dealer"}))</f>
        <v>587</v>
      </c>
      <c r="P2992">
        <f t="shared" si="373"/>
        <v>401</v>
      </c>
      <c r="Q2992">
        <f t="shared" si="374"/>
        <v>0.62180579216354348</v>
      </c>
      <c r="R2992" s="16">
        <f t="shared" si="375"/>
        <v>1334960.2939948263</v>
      </c>
    </row>
    <row r="2993" spans="1:18" x14ac:dyDescent="0.3">
      <c r="A2993" t="s">
        <v>1478</v>
      </c>
      <c r="B2993">
        <v>2011</v>
      </c>
      <c r="C2993" s="1">
        <v>180000</v>
      </c>
      <c r="D2993">
        <v>134444</v>
      </c>
      <c r="E2993" t="s">
        <v>10</v>
      </c>
      <c r="F2993" t="s">
        <v>25</v>
      </c>
      <c r="G2993" t="s">
        <v>19</v>
      </c>
      <c r="H2993" t="s">
        <v>126</v>
      </c>
      <c r="I2993">
        <f t="shared" si="368"/>
        <v>586</v>
      </c>
      <c r="J2993">
        <f t="shared" si="369"/>
        <v>15</v>
      </c>
      <c r="K2993" t="str">
        <f t="shared" si="370"/>
        <v>budget</v>
      </c>
      <c r="L2993" s="1">
        <f t="shared" si="371"/>
        <v>522584.61092150171</v>
      </c>
      <c r="M2993" cm="1">
        <f t="array" ref="M2993">SUM(COUNTIF(E2993:E6569,{"Petrol","Diesel","CNG","LPG","Electric"}))</f>
        <v>586</v>
      </c>
      <c r="N2993">
        <f t="shared" si="372"/>
        <v>586</v>
      </c>
      <c r="O2993" cm="1">
        <f t="array" ref="O2993">SUM(COUNTIF(F2993:F6569,{"Individual","Dealer","Trustmark Dealer"}))</f>
        <v>586</v>
      </c>
      <c r="P2993">
        <f t="shared" si="373"/>
        <v>401</v>
      </c>
      <c r="Q2993">
        <f t="shared" si="374"/>
        <v>0.62116040955631402</v>
      </c>
      <c r="R2993" s="16">
        <f t="shared" si="375"/>
        <v>1331582.5537260359</v>
      </c>
    </row>
    <row r="2994" spans="1:18" x14ac:dyDescent="0.3">
      <c r="A2994" t="s">
        <v>163</v>
      </c>
      <c r="B2994">
        <v>2009</v>
      </c>
      <c r="C2994" s="1">
        <v>78000</v>
      </c>
      <c r="D2994">
        <v>120000</v>
      </c>
      <c r="E2994" t="s">
        <v>10</v>
      </c>
      <c r="F2994" t="s">
        <v>25</v>
      </c>
      <c r="G2994" t="s">
        <v>12</v>
      </c>
      <c r="H2994" t="s">
        <v>126</v>
      </c>
      <c r="I2994">
        <f t="shared" si="368"/>
        <v>585</v>
      </c>
      <c r="J2994">
        <f t="shared" si="369"/>
        <v>17</v>
      </c>
      <c r="K2994" t="str">
        <f t="shared" si="370"/>
        <v>budget</v>
      </c>
      <c r="L2994" s="1">
        <f t="shared" si="371"/>
        <v>523170.22564102564</v>
      </c>
      <c r="M2994" cm="1">
        <f t="array" ref="M2994">SUM(COUNTIF(E2994:E6570,{"Petrol","Diesel","CNG","LPG","Electric"}))</f>
        <v>585</v>
      </c>
      <c r="N2994">
        <f t="shared" si="372"/>
        <v>585</v>
      </c>
      <c r="O2994" cm="1">
        <f t="array" ref="O2994">SUM(COUNTIF(F2994:F6570,{"Individual","Dealer","Trustmark Dealer"}))</f>
        <v>585</v>
      </c>
      <c r="P2994">
        <f t="shared" si="373"/>
        <v>400</v>
      </c>
      <c r="Q2994">
        <f t="shared" si="374"/>
        <v>0.62222222222222223</v>
      </c>
      <c r="R2994" s="16">
        <f t="shared" si="375"/>
        <v>1332357.4549304519</v>
      </c>
    </row>
    <row r="2995" spans="1:18" x14ac:dyDescent="0.3">
      <c r="A2995" t="s">
        <v>867</v>
      </c>
      <c r="B2995">
        <v>2011</v>
      </c>
      <c r="C2995" s="1">
        <v>160000</v>
      </c>
      <c r="D2995">
        <v>120000</v>
      </c>
      <c r="E2995" t="s">
        <v>14</v>
      </c>
      <c r="F2995" t="s">
        <v>25</v>
      </c>
      <c r="G2995" t="s">
        <v>12</v>
      </c>
      <c r="H2995" t="s">
        <v>121</v>
      </c>
      <c r="I2995">
        <f t="shared" si="368"/>
        <v>584</v>
      </c>
      <c r="J2995">
        <f t="shared" si="369"/>
        <v>15</v>
      </c>
      <c r="K2995" t="str">
        <f t="shared" si="370"/>
        <v>budget</v>
      </c>
      <c r="L2995" s="1">
        <f t="shared" si="371"/>
        <v>523932.50342465751</v>
      </c>
      <c r="M2995" cm="1">
        <f t="array" ref="M2995">SUM(COUNTIF(E2995:E6571,{"Petrol","Diesel","CNG","LPG","Electric"}))</f>
        <v>584</v>
      </c>
      <c r="N2995">
        <f t="shared" si="372"/>
        <v>584</v>
      </c>
      <c r="O2995" cm="1">
        <f t="array" ref="O2995">SUM(COUNTIF(F2995:F6571,{"Individual","Dealer","Trustmark Dealer"}))</f>
        <v>584</v>
      </c>
      <c r="P2995">
        <f t="shared" si="373"/>
        <v>399</v>
      </c>
      <c r="Q2995">
        <f t="shared" si="374"/>
        <v>0.62328767123287676</v>
      </c>
      <c r="R2995" s="16">
        <f t="shared" si="375"/>
        <v>1333558.4870089786</v>
      </c>
    </row>
    <row r="2996" spans="1:18" x14ac:dyDescent="0.3">
      <c r="A2996" t="s">
        <v>956</v>
      </c>
      <c r="B2996">
        <v>2014</v>
      </c>
      <c r="C2996" s="1">
        <v>600000</v>
      </c>
      <c r="D2996">
        <v>238000</v>
      </c>
      <c r="E2996" t="s">
        <v>14</v>
      </c>
      <c r="F2996" t="s">
        <v>25</v>
      </c>
      <c r="G2996" t="s">
        <v>12</v>
      </c>
      <c r="H2996" t="s">
        <v>121</v>
      </c>
      <c r="I2996">
        <f t="shared" si="368"/>
        <v>583</v>
      </c>
      <c r="J2996">
        <f t="shared" si="369"/>
        <v>12</v>
      </c>
      <c r="K2996" t="str">
        <f t="shared" si="370"/>
        <v>medium</v>
      </c>
      <c r="L2996" s="1">
        <f t="shared" si="371"/>
        <v>524556.74442538596</v>
      </c>
      <c r="M2996" cm="1">
        <f t="array" ref="M2996">SUM(COUNTIF(E2996:E6572,{"Petrol","Diesel","CNG","LPG","Electric"}))</f>
        <v>583</v>
      </c>
      <c r="N2996">
        <f t="shared" si="372"/>
        <v>583</v>
      </c>
      <c r="O2996" cm="1">
        <f t="array" ref="O2996">SUM(COUNTIF(F2996:F6572,{"Individual","Dealer","Trustmark Dealer"}))</f>
        <v>583</v>
      </c>
      <c r="P2996">
        <f t="shared" si="373"/>
        <v>398</v>
      </c>
      <c r="Q2996">
        <f t="shared" si="374"/>
        <v>0.62264150943396224</v>
      </c>
      <c r="R2996" s="16">
        <f t="shared" si="375"/>
        <v>1335030.7720693084</v>
      </c>
    </row>
    <row r="2997" spans="1:18" x14ac:dyDescent="0.3">
      <c r="A2997" t="s">
        <v>122</v>
      </c>
      <c r="B2997">
        <v>2008</v>
      </c>
      <c r="C2997" s="1">
        <v>110000</v>
      </c>
      <c r="D2997">
        <v>100000</v>
      </c>
      <c r="E2997" t="s">
        <v>10</v>
      </c>
      <c r="F2997" t="s">
        <v>25</v>
      </c>
      <c r="G2997" t="s">
        <v>12</v>
      </c>
      <c r="H2997" t="s">
        <v>126</v>
      </c>
      <c r="I2997">
        <f t="shared" si="368"/>
        <v>582</v>
      </c>
      <c r="J2997">
        <f t="shared" si="369"/>
        <v>18</v>
      </c>
      <c r="K2997" t="str">
        <f t="shared" si="370"/>
        <v>budget</v>
      </c>
      <c r="L2997" s="1">
        <f t="shared" si="371"/>
        <v>524427.11683848803</v>
      </c>
      <c r="M2997" cm="1">
        <f t="array" ref="M2997">SUM(COUNTIF(E2997:E6573,{"Petrol","Diesel","CNG","LPG","Electric"}))</f>
        <v>582</v>
      </c>
      <c r="N2997">
        <f t="shared" si="372"/>
        <v>582</v>
      </c>
      <c r="O2997" cm="1">
        <f t="array" ref="O2997">SUM(COUNTIF(F2997:F6573,{"Individual","Dealer","Trustmark Dealer"}))</f>
        <v>582</v>
      </c>
      <c r="P2997">
        <f t="shared" si="373"/>
        <v>397</v>
      </c>
      <c r="Q2997">
        <f t="shared" si="374"/>
        <v>0.62199312714776633</v>
      </c>
      <c r="R2997" s="16">
        <f t="shared" si="375"/>
        <v>1335170.5710629327</v>
      </c>
    </row>
    <row r="2998" spans="1:18" x14ac:dyDescent="0.3">
      <c r="A2998" t="s">
        <v>1479</v>
      </c>
      <c r="B2998">
        <v>2011</v>
      </c>
      <c r="C2998" s="1">
        <v>450000</v>
      </c>
      <c r="D2998">
        <v>110000</v>
      </c>
      <c r="E2998" t="s">
        <v>14</v>
      </c>
      <c r="F2998" t="s">
        <v>25</v>
      </c>
      <c r="G2998" t="s">
        <v>12</v>
      </c>
      <c r="H2998" t="s">
        <v>126</v>
      </c>
      <c r="I2998">
        <f t="shared" si="368"/>
        <v>581</v>
      </c>
      <c r="J2998">
        <f t="shared" si="369"/>
        <v>15</v>
      </c>
      <c r="K2998" t="str">
        <f t="shared" si="370"/>
        <v>budget</v>
      </c>
      <c r="L2998" s="1">
        <f t="shared" si="371"/>
        <v>525140.41652323585</v>
      </c>
      <c r="M2998" cm="1">
        <f t="array" ref="M2998">SUM(COUNTIF(E2998:E6574,{"Petrol","Diesel","CNG","LPG","Electric"}))</f>
        <v>581</v>
      </c>
      <c r="N2998">
        <f t="shared" si="372"/>
        <v>581</v>
      </c>
      <c r="O2998" cm="1">
        <f t="array" ref="O2998">SUM(COUNTIF(F2998:F6574,{"Individual","Dealer","Trustmark Dealer"}))</f>
        <v>581</v>
      </c>
      <c r="P2998">
        <f t="shared" si="373"/>
        <v>396</v>
      </c>
      <c r="Q2998">
        <f t="shared" si="374"/>
        <v>0.62306368330464712</v>
      </c>
      <c r="R2998" s="16">
        <f t="shared" si="375"/>
        <v>1336249.2976214474</v>
      </c>
    </row>
    <row r="2999" spans="1:18" x14ac:dyDescent="0.3">
      <c r="A2999" t="s">
        <v>1480</v>
      </c>
      <c r="B2999">
        <v>2019</v>
      </c>
      <c r="C2999" s="1">
        <v>1350000</v>
      </c>
      <c r="D2999">
        <v>35000</v>
      </c>
      <c r="E2999" t="s">
        <v>14</v>
      </c>
      <c r="F2999" t="s">
        <v>25</v>
      </c>
      <c r="G2999" t="s">
        <v>12</v>
      </c>
      <c r="H2999" t="s">
        <v>121</v>
      </c>
      <c r="I2999">
        <f t="shared" si="368"/>
        <v>580</v>
      </c>
      <c r="J2999">
        <f t="shared" si="369"/>
        <v>7</v>
      </c>
      <c r="K2999" t="str">
        <f t="shared" si="370"/>
        <v>premimum</v>
      </c>
      <c r="L2999" s="1">
        <f t="shared" si="371"/>
        <v>525269.96896551724</v>
      </c>
      <c r="M2999" cm="1">
        <f t="array" ref="M2999">SUM(COUNTIF(E2999:E6575,{"Petrol","Diesel","CNG","LPG","Electric"}))</f>
        <v>580</v>
      </c>
      <c r="N2999">
        <f t="shared" si="372"/>
        <v>580</v>
      </c>
      <c r="O2999" cm="1">
        <f t="array" ref="O2999">SUM(COUNTIF(F2999:F6575,{"Individual","Dealer","Trustmark Dealer"}))</f>
        <v>580</v>
      </c>
      <c r="P2999">
        <f t="shared" si="373"/>
        <v>395</v>
      </c>
      <c r="Q2999">
        <f t="shared" si="374"/>
        <v>0.62413793103448278</v>
      </c>
      <c r="R2999" s="16">
        <f t="shared" si="375"/>
        <v>1336848.6672511185</v>
      </c>
    </row>
    <row r="3000" spans="1:18" x14ac:dyDescent="0.3">
      <c r="A3000" t="s">
        <v>1481</v>
      </c>
      <c r="B3000">
        <v>2003</v>
      </c>
      <c r="C3000" s="1">
        <v>120000</v>
      </c>
      <c r="D3000">
        <v>165000</v>
      </c>
      <c r="E3000" t="s">
        <v>10</v>
      </c>
      <c r="F3000" t="s">
        <v>25</v>
      </c>
      <c r="G3000" t="s">
        <v>12</v>
      </c>
      <c r="H3000" t="s">
        <v>126</v>
      </c>
      <c r="I3000">
        <f t="shared" si="368"/>
        <v>579</v>
      </c>
      <c r="J3000">
        <f t="shared" si="369"/>
        <v>23</v>
      </c>
      <c r="K3000" t="str">
        <f t="shared" si="370"/>
        <v>budget</v>
      </c>
      <c r="L3000" s="1">
        <f t="shared" si="371"/>
        <v>523845.56476683938</v>
      </c>
      <c r="M3000" cm="1">
        <f t="array" ref="M3000">SUM(COUNTIF(E3000:E6576,{"Petrol","Diesel","CNG","LPG","Electric"}))</f>
        <v>579</v>
      </c>
      <c r="N3000">
        <f t="shared" si="372"/>
        <v>579</v>
      </c>
      <c r="O3000" cm="1">
        <f t="array" ref="O3000">SUM(COUNTIF(F3000:F6576,{"Individual","Dealer","Trustmark Dealer"}))</f>
        <v>579</v>
      </c>
      <c r="P3000">
        <f t="shared" si="373"/>
        <v>395</v>
      </c>
      <c r="Q3000">
        <f t="shared" si="374"/>
        <v>0.62348877374784106</v>
      </c>
      <c r="R3000" s="16">
        <f t="shared" si="375"/>
        <v>1334690.977798763</v>
      </c>
    </row>
    <row r="3001" spans="1:18" x14ac:dyDescent="0.3">
      <c r="A3001" t="s">
        <v>1155</v>
      </c>
      <c r="B3001">
        <v>2018</v>
      </c>
      <c r="C3001" s="1">
        <v>1040000</v>
      </c>
      <c r="D3001">
        <v>42000</v>
      </c>
      <c r="E3001" t="s">
        <v>14</v>
      </c>
      <c r="F3001" t="s">
        <v>25</v>
      </c>
      <c r="G3001" t="s">
        <v>12</v>
      </c>
      <c r="H3001" t="s">
        <v>121</v>
      </c>
      <c r="I3001">
        <f t="shared" si="368"/>
        <v>578</v>
      </c>
      <c r="J3001">
        <f t="shared" si="369"/>
        <v>8</v>
      </c>
      <c r="K3001" t="str">
        <f t="shared" si="370"/>
        <v>premimum</v>
      </c>
      <c r="L3001" s="1">
        <f t="shared" si="371"/>
        <v>524544.25951557094</v>
      </c>
      <c r="M3001" cm="1">
        <f t="array" ref="M3001">SUM(COUNTIF(E3001:E6577,{"Petrol","Diesel","CNG","LPG","Electric"}))</f>
        <v>578</v>
      </c>
      <c r="N3001">
        <f t="shared" si="372"/>
        <v>578</v>
      </c>
      <c r="O3001" cm="1">
        <f t="array" ref="O3001">SUM(COUNTIF(F3001:F6577,{"Individual","Dealer","Trustmark Dealer"}))</f>
        <v>578</v>
      </c>
      <c r="P3001">
        <f t="shared" si="373"/>
        <v>394</v>
      </c>
      <c r="Q3001">
        <f t="shared" si="374"/>
        <v>0.62456747404844293</v>
      </c>
      <c r="R3001" s="16">
        <f t="shared" si="375"/>
        <v>1335737.1626689662</v>
      </c>
    </row>
    <row r="3002" spans="1:18" x14ac:dyDescent="0.3">
      <c r="A3002" t="s">
        <v>189</v>
      </c>
      <c r="B3002">
        <v>2014</v>
      </c>
      <c r="C3002" s="1">
        <v>390000</v>
      </c>
      <c r="D3002">
        <v>70000</v>
      </c>
      <c r="E3002" t="s">
        <v>14</v>
      </c>
      <c r="F3002" t="s">
        <v>25</v>
      </c>
      <c r="G3002" t="s">
        <v>12</v>
      </c>
      <c r="H3002" t="s">
        <v>126</v>
      </c>
      <c r="I3002">
        <f t="shared" si="368"/>
        <v>577</v>
      </c>
      <c r="J3002">
        <f t="shared" si="369"/>
        <v>12</v>
      </c>
      <c r="K3002" t="str">
        <f t="shared" si="370"/>
        <v>budget</v>
      </c>
      <c r="L3002" s="1">
        <f t="shared" si="371"/>
        <v>523650.92201039859</v>
      </c>
      <c r="M3002" cm="1">
        <f t="array" ref="M3002">SUM(COUNTIF(E3002:E6578,{"Petrol","Diesel","CNG","LPG","Electric"}))</f>
        <v>577</v>
      </c>
      <c r="N3002">
        <f t="shared" si="372"/>
        <v>577</v>
      </c>
      <c r="O3002" cm="1">
        <f t="array" ref="O3002">SUM(COUNTIF(F3002:F6578,{"Individual","Dealer","Trustmark Dealer"}))</f>
        <v>577</v>
      </c>
      <c r="P3002">
        <f t="shared" si="373"/>
        <v>394</v>
      </c>
      <c r="Q3002">
        <f t="shared" si="374"/>
        <v>0.62391681109185437</v>
      </c>
      <c r="R3002" s="16">
        <f t="shared" si="375"/>
        <v>1334520.0412815195</v>
      </c>
    </row>
    <row r="3003" spans="1:18" x14ac:dyDescent="0.3">
      <c r="A3003" t="s">
        <v>1482</v>
      </c>
      <c r="B3003">
        <v>2011</v>
      </c>
      <c r="C3003" s="1">
        <v>65000</v>
      </c>
      <c r="D3003">
        <v>60000</v>
      </c>
      <c r="E3003" t="s">
        <v>10</v>
      </c>
      <c r="F3003" t="s">
        <v>25</v>
      </c>
      <c r="G3003" t="s">
        <v>12</v>
      </c>
      <c r="H3003" t="s">
        <v>126</v>
      </c>
      <c r="I3003">
        <f t="shared" si="368"/>
        <v>576</v>
      </c>
      <c r="J3003">
        <f t="shared" si="369"/>
        <v>15</v>
      </c>
      <c r="K3003" t="str">
        <f t="shared" si="370"/>
        <v>budget</v>
      </c>
      <c r="L3003" s="1">
        <f t="shared" si="371"/>
        <v>523882.95486111112</v>
      </c>
      <c r="M3003" cm="1">
        <f t="array" ref="M3003">SUM(COUNTIF(E3003:E6579,{"Petrol","Diesel","CNG","LPG","Electric"}))</f>
        <v>576</v>
      </c>
      <c r="N3003">
        <f t="shared" si="372"/>
        <v>576</v>
      </c>
      <c r="O3003" cm="1">
        <f t="array" ref="O3003">SUM(COUNTIF(F3003:F6579,{"Individual","Dealer","Trustmark Dealer"}))</f>
        <v>576</v>
      </c>
      <c r="P3003">
        <f t="shared" si="373"/>
        <v>393</v>
      </c>
      <c r="Q3003">
        <f t="shared" si="374"/>
        <v>0.625</v>
      </c>
      <c r="R3003" s="16">
        <f t="shared" si="375"/>
        <v>1335301.5796385943</v>
      </c>
    </row>
    <row r="3004" spans="1:18" x14ac:dyDescent="0.3">
      <c r="A3004" t="s">
        <v>583</v>
      </c>
      <c r="B3004">
        <v>2013</v>
      </c>
      <c r="C3004" s="1">
        <v>320000</v>
      </c>
      <c r="D3004">
        <v>115000</v>
      </c>
      <c r="E3004" t="s">
        <v>14</v>
      </c>
      <c r="F3004" t="s">
        <v>25</v>
      </c>
      <c r="G3004" t="s">
        <v>12</v>
      </c>
      <c r="H3004" t="s">
        <v>154</v>
      </c>
      <c r="I3004">
        <f t="shared" si="368"/>
        <v>575</v>
      </c>
      <c r="J3004">
        <f t="shared" si="369"/>
        <v>13</v>
      </c>
      <c r="K3004" t="str">
        <f t="shared" si="370"/>
        <v>budget</v>
      </c>
      <c r="L3004" s="1">
        <f t="shared" si="371"/>
        <v>524681.01217391307</v>
      </c>
      <c r="M3004" cm="1">
        <f t="array" ref="M3004">SUM(COUNTIF(E3004:E6580,{"Petrol","Diesel","CNG","LPG","Electric"}))</f>
        <v>575</v>
      </c>
      <c r="N3004">
        <f t="shared" si="372"/>
        <v>575</v>
      </c>
      <c r="O3004" cm="1">
        <f t="array" ref="O3004">SUM(COUNTIF(F3004:F6580,{"Individual","Dealer","Trustmark Dealer"}))</f>
        <v>575</v>
      </c>
      <c r="P3004">
        <f t="shared" si="373"/>
        <v>392</v>
      </c>
      <c r="Q3004">
        <f t="shared" si="374"/>
        <v>0.62608695652173918</v>
      </c>
      <c r="R3004" s="16">
        <f t="shared" si="375"/>
        <v>1336585.649382716</v>
      </c>
    </row>
    <row r="3005" spans="1:18" x14ac:dyDescent="0.3">
      <c r="A3005" t="s">
        <v>307</v>
      </c>
      <c r="B3005">
        <v>2017</v>
      </c>
      <c r="C3005" s="1">
        <v>720000</v>
      </c>
      <c r="D3005">
        <v>70000</v>
      </c>
      <c r="E3005" t="s">
        <v>14</v>
      </c>
      <c r="F3005" t="s">
        <v>25</v>
      </c>
      <c r="G3005" t="s">
        <v>12</v>
      </c>
      <c r="H3005" t="s">
        <v>121</v>
      </c>
      <c r="I3005">
        <f t="shared" si="368"/>
        <v>574</v>
      </c>
      <c r="J3005">
        <f t="shared" si="369"/>
        <v>9</v>
      </c>
      <c r="K3005" t="str">
        <f t="shared" si="370"/>
        <v>medium</v>
      </c>
      <c r="L3005" s="1">
        <f t="shared" si="371"/>
        <v>525037.59930313588</v>
      </c>
      <c r="M3005" cm="1">
        <f t="array" ref="M3005">SUM(COUNTIF(E3005:E6581,{"Petrol","Diesel","CNG","LPG","Electric"}))</f>
        <v>574</v>
      </c>
      <c r="N3005">
        <f t="shared" si="372"/>
        <v>574</v>
      </c>
      <c r="O3005" cm="1">
        <f t="array" ref="O3005">SUM(COUNTIF(F3005:F6581,{"Individual","Dealer","Trustmark Dealer"}))</f>
        <v>574</v>
      </c>
      <c r="P3005">
        <f t="shared" si="373"/>
        <v>391</v>
      </c>
      <c r="Q3005">
        <f t="shared" si="374"/>
        <v>0.62717770034843201</v>
      </c>
      <c r="R3005" s="16">
        <f t="shared" si="375"/>
        <v>1337588.7452528379</v>
      </c>
    </row>
    <row r="3006" spans="1:18" x14ac:dyDescent="0.3">
      <c r="A3006" t="s">
        <v>967</v>
      </c>
      <c r="B3006">
        <v>2007</v>
      </c>
      <c r="C3006" s="1">
        <v>220000</v>
      </c>
      <c r="D3006">
        <v>80000</v>
      </c>
      <c r="E3006" t="s">
        <v>10</v>
      </c>
      <c r="F3006" t="s">
        <v>25</v>
      </c>
      <c r="G3006" t="s">
        <v>12</v>
      </c>
      <c r="H3006" t="s">
        <v>126</v>
      </c>
      <c r="I3006">
        <f t="shared" si="368"/>
        <v>573</v>
      </c>
      <c r="J3006">
        <f t="shared" si="369"/>
        <v>19</v>
      </c>
      <c r="K3006" t="str">
        <f t="shared" si="370"/>
        <v>budget</v>
      </c>
      <c r="L3006" s="1">
        <f t="shared" si="371"/>
        <v>524697.3507853403</v>
      </c>
      <c r="M3006" cm="1">
        <f t="array" ref="M3006">SUM(COUNTIF(E3006:E6582,{"Petrol","Diesel","CNG","LPG","Electric"}))</f>
        <v>573</v>
      </c>
      <c r="N3006">
        <f t="shared" si="372"/>
        <v>573</v>
      </c>
      <c r="O3006" cm="1">
        <f t="array" ref="O3006">SUM(COUNTIF(F3006:F6582,{"Individual","Dealer","Trustmark Dealer"}))</f>
        <v>573</v>
      </c>
      <c r="P3006">
        <f t="shared" si="373"/>
        <v>391</v>
      </c>
      <c r="Q3006">
        <f t="shared" si="374"/>
        <v>0.62652705061082026</v>
      </c>
      <c r="R3006" s="16">
        <f t="shared" si="375"/>
        <v>1337355.8355072464</v>
      </c>
    </row>
    <row r="3007" spans="1:18" x14ac:dyDescent="0.3">
      <c r="A3007" t="s">
        <v>605</v>
      </c>
      <c r="B3007">
        <v>2011</v>
      </c>
      <c r="C3007" s="1">
        <v>225000</v>
      </c>
      <c r="D3007">
        <v>65000</v>
      </c>
      <c r="E3007" t="s">
        <v>10</v>
      </c>
      <c r="F3007" t="s">
        <v>11</v>
      </c>
      <c r="G3007" t="s">
        <v>12</v>
      </c>
      <c r="H3007" t="s">
        <v>121</v>
      </c>
      <c r="I3007">
        <f t="shared" si="368"/>
        <v>572</v>
      </c>
      <c r="J3007">
        <f t="shared" si="369"/>
        <v>15</v>
      </c>
      <c r="K3007" t="str">
        <f t="shared" si="370"/>
        <v>budget</v>
      </c>
      <c r="L3007" s="1">
        <f t="shared" si="371"/>
        <v>525230.0384615385</v>
      </c>
      <c r="M3007" cm="1">
        <f t="array" ref="M3007">SUM(COUNTIF(E3007:E6583,{"Petrol","Diesel","CNG","LPG","Electric"}))</f>
        <v>572</v>
      </c>
      <c r="N3007">
        <f t="shared" si="372"/>
        <v>572</v>
      </c>
      <c r="O3007" cm="1">
        <f t="array" ref="O3007">SUM(COUNTIF(F3007:F6583,{"Individual","Dealer","Trustmark Dealer"}))</f>
        <v>572</v>
      </c>
      <c r="P3007">
        <f t="shared" si="373"/>
        <v>390</v>
      </c>
      <c r="Q3007">
        <f t="shared" si="374"/>
        <v>0.6276223776223776</v>
      </c>
      <c r="R3007" s="16">
        <f t="shared" si="375"/>
        <v>1338002.1150400219</v>
      </c>
    </row>
    <row r="3008" spans="1:18" x14ac:dyDescent="0.3">
      <c r="A3008" t="s">
        <v>1059</v>
      </c>
      <c r="B3008">
        <v>2010</v>
      </c>
      <c r="C3008" s="1">
        <v>200000</v>
      </c>
      <c r="D3008">
        <v>150000</v>
      </c>
      <c r="E3008" t="s">
        <v>14</v>
      </c>
      <c r="F3008" t="s">
        <v>25</v>
      </c>
      <c r="G3008" t="s">
        <v>12</v>
      </c>
      <c r="H3008" t="s">
        <v>126</v>
      </c>
      <c r="I3008">
        <f t="shared" si="368"/>
        <v>571</v>
      </c>
      <c r="J3008">
        <f t="shared" si="369"/>
        <v>16</v>
      </c>
      <c r="K3008" t="str">
        <f t="shared" si="370"/>
        <v>budget</v>
      </c>
      <c r="L3008" s="1">
        <f t="shared" si="371"/>
        <v>525755.8353765324</v>
      </c>
      <c r="M3008" cm="1">
        <f t="array" ref="M3008">SUM(COUNTIF(E3008:E6584,{"Petrol","Diesel","CNG","LPG","Electric"}))</f>
        <v>571</v>
      </c>
      <c r="N3008">
        <f t="shared" si="372"/>
        <v>571</v>
      </c>
      <c r="O3008" cm="1">
        <f t="array" ref="O3008">SUM(COUNTIF(F3008:F6584,{"Individual","Dealer","Trustmark Dealer"}))</f>
        <v>571</v>
      </c>
      <c r="P3008">
        <f t="shared" si="373"/>
        <v>389</v>
      </c>
      <c r="Q3008">
        <f t="shared" si="374"/>
        <v>0.62697022767075306</v>
      </c>
      <c r="R3008" s="16">
        <f t="shared" si="375"/>
        <v>1338632.8170898794</v>
      </c>
    </row>
    <row r="3009" spans="1:18" x14ac:dyDescent="0.3">
      <c r="A3009" t="s">
        <v>174</v>
      </c>
      <c r="B3009">
        <v>2015</v>
      </c>
      <c r="C3009" s="1">
        <v>434999</v>
      </c>
      <c r="D3009">
        <v>75000</v>
      </c>
      <c r="E3009" t="s">
        <v>14</v>
      </c>
      <c r="F3009" t="s">
        <v>11</v>
      </c>
      <c r="G3009" t="s">
        <v>12</v>
      </c>
      <c r="H3009" t="s">
        <v>126</v>
      </c>
      <c r="I3009">
        <f t="shared" si="368"/>
        <v>570</v>
      </c>
      <c r="J3009">
        <f t="shared" si="369"/>
        <v>11</v>
      </c>
      <c r="K3009" t="str">
        <f t="shared" si="370"/>
        <v>budget</v>
      </c>
      <c r="L3009" s="1">
        <f t="shared" si="371"/>
        <v>526327.33684210526</v>
      </c>
      <c r="M3009" cm="1">
        <f t="array" ref="M3009">SUM(COUNTIF(E3009:E6585,{"Petrol","Diesel","CNG","LPG","Electric"}))</f>
        <v>570</v>
      </c>
      <c r="N3009">
        <f t="shared" si="372"/>
        <v>570</v>
      </c>
      <c r="O3009" cm="1">
        <f t="array" ref="O3009">SUM(COUNTIF(F3009:F6585,{"Individual","Dealer","Trustmark Dealer"}))</f>
        <v>570</v>
      </c>
      <c r="P3009">
        <f t="shared" si="373"/>
        <v>388</v>
      </c>
      <c r="Q3009">
        <f t="shared" si="374"/>
        <v>0.62807017543859645</v>
      </c>
      <c r="R3009" s="16">
        <f t="shared" si="375"/>
        <v>1340018.3938879289</v>
      </c>
    </row>
    <row r="3010" spans="1:18" x14ac:dyDescent="0.3">
      <c r="A3010" t="s">
        <v>285</v>
      </c>
      <c r="B3010">
        <v>2012</v>
      </c>
      <c r="C3010" s="1">
        <v>300000</v>
      </c>
      <c r="D3010">
        <v>63700</v>
      </c>
      <c r="E3010" t="s">
        <v>14</v>
      </c>
      <c r="F3010" t="s">
        <v>25</v>
      </c>
      <c r="G3010" t="s">
        <v>12</v>
      </c>
      <c r="H3010" t="s">
        <v>121</v>
      </c>
      <c r="I3010">
        <f t="shared" ref="I3010:I3073" si="376">COUNTA(A3010:A6586)</f>
        <v>569</v>
      </c>
      <c r="J3010">
        <f t="shared" ref="J3010:J3073" si="377">2026-B3010</f>
        <v>14</v>
      </c>
      <c r="K3010" t="str">
        <f t="shared" ref="K3010:K3073" si="378">IF(C3010&lt;=500000,"budget",IF(C3010&lt;=1000000,"medium","premimum"))</f>
        <v>budget</v>
      </c>
      <c r="L3010" s="1">
        <f t="shared" ref="L3010:L3073" si="379">AVERAGE(C3010:C6586)</f>
        <v>526487.84358523728</v>
      </c>
      <c r="M3010" cm="1">
        <f t="array" ref="M3010">SUM(COUNTIF(E3010:E6586,{"Petrol","Diesel","CNG","LPG","Electric"}))</f>
        <v>569</v>
      </c>
      <c r="N3010">
        <f t="shared" ref="N3010:N3073" si="380">COUNTIF(G3010:G6586,"Automatic")
 +COUNTIF(G3010:G6586,"Manual")</f>
        <v>569</v>
      </c>
      <c r="O3010" cm="1">
        <f t="array" ref="O3010">SUM(COUNTIF(F3010:F6586,{"Individual","Dealer","Trustmark Dealer"}))</f>
        <v>569</v>
      </c>
      <c r="P3010">
        <f t="shared" ref="P3010:P3073" si="381">COUNTIF(J3010:J6586,"&gt;10")</f>
        <v>387</v>
      </c>
      <c r="Q3010">
        <f t="shared" ref="Q3010:Q3073" si="382">COUNTIF(H3010:H6586,"First Owner")/COUNTA(H3010:H6586)</f>
        <v>0.62917398945518455</v>
      </c>
      <c r="R3010" s="16">
        <f t="shared" ref="R3010:R3073" si="383">AVERAGEIF(E3010:E6586,"Petrol",C3010:C6586) + AVERAGEIF(E3010:E6586,"Diesel",C3010:C6586) + AVERAGEIF(E3010:E6586,"CNG",C3010:C6586)</f>
        <v>1340678.2586659663</v>
      </c>
    </row>
    <row r="3011" spans="1:18" x14ac:dyDescent="0.3">
      <c r="A3011" t="s">
        <v>125</v>
      </c>
      <c r="B3011">
        <v>2018</v>
      </c>
      <c r="C3011" s="1">
        <v>700000</v>
      </c>
      <c r="D3011">
        <v>74800</v>
      </c>
      <c r="E3011" t="s">
        <v>14</v>
      </c>
      <c r="F3011" t="s">
        <v>25</v>
      </c>
      <c r="G3011" t="s">
        <v>12</v>
      </c>
      <c r="H3011" t="s">
        <v>121</v>
      </c>
      <c r="I3011">
        <f t="shared" si="376"/>
        <v>568</v>
      </c>
      <c r="J3011">
        <f t="shared" si="377"/>
        <v>8</v>
      </c>
      <c r="K3011" t="str">
        <f t="shared" si="378"/>
        <v>medium</v>
      </c>
      <c r="L3011" s="1">
        <f t="shared" si="379"/>
        <v>526886.58978873235</v>
      </c>
      <c r="M3011" cm="1">
        <f t="array" ref="M3011">SUM(COUNTIF(E3011:E6587,{"Petrol","Diesel","CNG","LPG","Electric"}))</f>
        <v>568</v>
      </c>
      <c r="N3011">
        <f t="shared" si="380"/>
        <v>568</v>
      </c>
      <c r="O3011" cm="1">
        <f t="array" ref="O3011">SUM(COUNTIF(F3011:F6587,{"Individual","Dealer","Trustmark Dealer"}))</f>
        <v>568</v>
      </c>
      <c r="P3011">
        <f t="shared" si="381"/>
        <v>386</v>
      </c>
      <c r="Q3011">
        <f t="shared" si="382"/>
        <v>0.62852112676056338</v>
      </c>
      <c r="R3011" s="16">
        <f t="shared" si="383"/>
        <v>1341765.4548846185</v>
      </c>
    </row>
    <row r="3012" spans="1:18" x14ac:dyDescent="0.3">
      <c r="A3012" t="s">
        <v>433</v>
      </c>
      <c r="B3012">
        <v>2009</v>
      </c>
      <c r="C3012" s="1">
        <v>500000</v>
      </c>
      <c r="D3012">
        <v>105000</v>
      </c>
      <c r="E3012" t="s">
        <v>14</v>
      </c>
      <c r="F3012" t="s">
        <v>25</v>
      </c>
      <c r="G3012" t="s">
        <v>12</v>
      </c>
      <c r="H3012" t="s">
        <v>126</v>
      </c>
      <c r="I3012">
        <f t="shared" si="376"/>
        <v>567</v>
      </c>
      <c r="J3012">
        <f t="shared" si="377"/>
        <v>17</v>
      </c>
      <c r="K3012" t="str">
        <f t="shared" si="378"/>
        <v>budget</v>
      </c>
      <c r="L3012" s="1">
        <f t="shared" si="379"/>
        <v>526581.27513227519</v>
      </c>
      <c r="M3012" cm="1">
        <f t="array" ref="M3012">SUM(COUNTIF(E3012:E6588,{"Petrol","Diesel","CNG","LPG","Electric"}))</f>
        <v>567</v>
      </c>
      <c r="N3012">
        <f t="shared" si="380"/>
        <v>567</v>
      </c>
      <c r="O3012" cm="1">
        <f t="array" ref="O3012">SUM(COUNTIF(F3012:F6588,{"Individual","Dealer","Trustmark Dealer"}))</f>
        <v>567</v>
      </c>
      <c r="P3012">
        <f t="shared" si="381"/>
        <v>386</v>
      </c>
      <c r="Q3012">
        <f t="shared" si="382"/>
        <v>0.6278659611992945</v>
      </c>
      <c r="R3012" s="16">
        <f t="shared" si="383"/>
        <v>1341601.6271801174</v>
      </c>
    </row>
    <row r="3013" spans="1:18" x14ac:dyDescent="0.3">
      <c r="A3013" t="s">
        <v>449</v>
      </c>
      <c r="B3013">
        <v>2016</v>
      </c>
      <c r="C3013" s="1">
        <v>500000</v>
      </c>
      <c r="D3013">
        <v>40000</v>
      </c>
      <c r="E3013" t="s">
        <v>14</v>
      </c>
      <c r="F3013" t="s">
        <v>25</v>
      </c>
      <c r="G3013" t="s">
        <v>12</v>
      </c>
      <c r="H3013" t="s">
        <v>121</v>
      </c>
      <c r="I3013">
        <f t="shared" si="376"/>
        <v>566</v>
      </c>
      <c r="J3013">
        <f t="shared" si="377"/>
        <v>10</v>
      </c>
      <c r="K3013" t="str">
        <f t="shared" si="378"/>
        <v>budget</v>
      </c>
      <c r="L3013" s="1">
        <f t="shared" si="379"/>
        <v>526628.23851590103</v>
      </c>
      <c r="M3013" cm="1">
        <f t="array" ref="M3013">SUM(COUNTIF(E3013:E6589,{"Petrol","Diesel","CNG","LPG","Electric"}))</f>
        <v>566</v>
      </c>
      <c r="N3013">
        <f t="shared" si="380"/>
        <v>566</v>
      </c>
      <c r="O3013" cm="1">
        <f t="array" ref="O3013">SUM(COUNTIF(F3013:F6589,{"Individual","Dealer","Trustmark Dealer"}))</f>
        <v>566</v>
      </c>
      <c r="P3013">
        <f t="shared" si="381"/>
        <v>385</v>
      </c>
      <c r="Q3013">
        <f t="shared" si="382"/>
        <v>0.62897526501766787</v>
      </c>
      <c r="R3013" s="16">
        <f t="shared" si="383"/>
        <v>1342067.6806888371</v>
      </c>
    </row>
    <row r="3014" spans="1:18" x14ac:dyDescent="0.3">
      <c r="A3014" t="s">
        <v>494</v>
      </c>
      <c r="B3014">
        <v>2016</v>
      </c>
      <c r="C3014" s="1">
        <v>400000</v>
      </c>
      <c r="D3014">
        <v>90000</v>
      </c>
      <c r="E3014" t="s">
        <v>14</v>
      </c>
      <c r="F3014" t="s">
        <v>25</v>
      </c>
      <c r="G3014" t="s">
        <v>12</v>
      </c>
      <c r="H3014" t="s">
        <v>126</v>
      </c>
      <c r="I3014">
        <f t="shared" si="376"/>
        <v>565</v>
      </c>
      <c r="J3014">
        <f t="shared" si="377"/>
        <v>10</v>
      </c>
      <c r="K3014" t="str">
        <f t="shared" si="378"/>
        <v>budget</v>
      </c>
      <c r="L3014" s="1">
        <f t="shared" si="379"/>
        <v>526675.36814159295</v>
      </c>
      <c r="M3014" cm="1">
        <f t="array" ref="M3014">SUM(COUNTIF(E3014:E6590,{"Petrol","Diesel","CNG","LPG","Electric"}))</f>
        <v>565</v>
      </c>
      <c r="N3014">
        <f t="shared" si="380"/>
        <v>565</v>
      </c>
      <c r="O3014" cm="1">
        <f t="array" ref="O3014">SUM(COUNTIF(F3014:F6590,{"Individual","Dealer","Trustmark Dealer"}))</f>
        <v>565</v>
      </c>
      <c r="P3014">
        <f t="shared" si="381"/>
        <v>385</v>
      </c>
      <c r="Q3014">
        <f t="shared" si="382"/>
        <v>0.62831858407079644</v>
      </c>
      <c r="R3014" s="16">
        <f t="shared" si="383"/>
        <v>1342536.6839033081</v>
      </c>
    </row>
    <row r="3015" spans="1:18" x14ac:dyDescent="0.3">
      <c r="A3015" t="s">
        <v>814</v>
      </c>
      <c r="B3015">
        <v>2015</v>
      </c>
      <c r="C3015" s="1">
        <v>825000</v>
      </c>
      <c r="D3015">
        <v>75000</v>
      </c>
      <c r="E3015" t="s">
        <v>14</v>
      </c>
      <c r="F3015" t="s">
        <v>11</v>
      </c>
      <c r="G3015" t="s">
        <v>12</v>
      </c>
      <c r="H3015" t="s">
        <v>126</v>
      </c>
      <c r="I3015">
        <f t="shared" si="376"/>
        <v>564</v>
      </c>
      <c r="J3015">
        <f t="shared" si="377"/>
        <v>11</v>
      </c>
      <c r="K3015" t="str">
        <f t="shared" si="378"/>
        <v>medium</v>
      </c>
      <c r="L3015" s="1">
        <f t="shared" si="379"/>
        <v>526899.96985815605</v>
      </c>
      <c r="M3015" cm="1">
        <f t="array" ref="M3015">SUM(COUNTIF(E3015:E6591,{"Petrol","Diesel","CNG","LPG","Electric"}))</f>
        <v>564</v>
      </c>
      <c r="N3015">
        <f t="shared" si="380"/>
        <v>564</v>
      </c>
      <c r="O3015" cm="1">
        <f t="array" ref="O3015">SUM(COUNTIF(F3015:F6591,{"Individual","Dealer","Trustmark Dealer"}))</f>
        <v>564</v>
      </c>
      <c r="P3015">
        <f t="shared" si="381"/>
        <v>385</v>
      </c>
      <c r="Q3015">
        <f t="shared" si="382"/>
        <v>0.62943262411347523</v>
      </c>
      <c r="R3015" s="16">
        <f t="shared" si="383"/>
        <v>1343326.1252334267</v>
      </c>
    </row>
    <row r="3016" spans="1:18" x14ac:dyDescent="0.3">
      <c r="A3016" t="s">
        <v>219</v>
      </c>
      <c r="B3016">
        <v>2018</v>
      </c>
      <c r="C3016" s="1">
        <v>720000</v>
      </c>
      <c r="D3016">
        <v>15000</v>
      </c>
      <c r="E3016" t="s">
        <v>14</v>
      </c>
      <c r="F3016" t="s">
        <v>25</v>
      </c>
      <c r="G3016" t="s">
        <v>12</v>
      </c>
      <c r="H3016" t="s">
        <v>121</v>
      </c>
      <c r="I3016">
        <f t="shared" si="376"/>
        <v>563</v>
      </c>
      <c r="J3016">
        <f t="shared" si="377"/>
        <v>8</v>
      </c>
      <c r="K3016" t="str">
        <f t="shared" si="378"/>
        <v>medium</v>
      </c>
      <c r="L3016" s="1">
        <f t="shared" si="379"/>
        <v>526370.48490230902</v>
      </c>
      <c r="M3016" cm="1">
        <f t="array" ref="M3016">SUM(COUNTIF(E3016:E6592,{"Petrol","Diesel","CNG","LPG","Electric"}))</f>
        <v>563</v>
      </c>
      <c r="N3016">
        <f t="shared" si="380"/>
        <v>563</v>
      </c>
      <c r="O3016" cm="1">
        <f t="array" ref="O3016">SUM(COUNTIF(F3016:F6592,{"Individual","Dealer","Trustmark Dealer"}))</f>
        <v>563</v>
      </c>
      <c r="P3016">
        <f t="shared" si="381"/>
        <v>384</v>
      </c>
      <c r="Q3016">
        <f t="shared" si="382"/>
        <v>0.63055062166962694</v>
      </c>
      <c r="R3016" s="16">
        <f t="shared" si="383"/>
        <v>1342767.0916675588</v>
      </c>
    </row>
    <row r="3017" spans="1:18" x14ac:dyDescent="0.3">
      <c r="A3017" t="s">
        <v>1483</v>
      </c>
      <c r="B3017">
        <v>2009</v>
      </c>
      <c r="C3017" s="1">
        <v>110000</v>
      </c>
      <c r="D3017">
        <v>30000</v>
      </c>
      <c r="E3017" t="s">
        <v>10</v>
      </c>
      <c r="F3017" t="s">
        <v>25</v>
      </c>
      <c r="G3017" t="s">
        <v>12</v>
      </c>
      <c r="H3017" t="s">
        <v>126</v>
      </c>
      <c r="I3017">
        <f t="shared" si="376"/>
        <v>562</v>
      </c>
      <c r="J3017">
        <f t="shared" si="377"/>
        <v>17</v>
      </c>
      <c r="K3017" t="str">
        <f t="shared" si="378"/>
        <v>budget</v>
      </c>
      <c r="L3017" s="1">
        <f t="shared" si="379"/>
        <v>526025.94839857647</v>
      </c>
      <c r="M3017" cm="1">
        <f t="array" ref="M3017">SUM(COUNTIF(E3017:E6593,{"Petrol","Diesel","CNG","LPG","Electric"}))</f>
        <v>562</v>
      </c>
      <c r="N3017">
        <f t="shared" si="380"/>
        <v>562</v>
      </c>
      <c r="O3017" cm="1">
        <f t="array" ref="O3017">SUM(COUNTIF(F3017:F6593,{"Individual","Dealer","Trustmark Dealer"}))</f>
        <v>562</v>
      </c>
      <c r="P3017">
        <f t="shared" si="381"/>
        <v>384</v>
      </c>
      <c r="Q3017">
        <f t="shared" si="382"/>
        <v>0.62989323843416367</v>
      </c>
      <c r="R3017" s="16">
        <f t="shared" si="383"/>
        <v>1342539.9492610143</v>
      </c>
    </row>
    <row r="3018" spans="1:18" x14ac:dyDescent="0.3">
      <c r="A3018" t="s">
        <v>956</v>
      </c>
      <c r="B3018">
        <v>2014</v>
      </c>
      <c r="C3018" s="1">
        <v>600000</v>
      </c>
      <c r="D3018">
        <v>100000</v>
      </c>
      <c r="E3018" t="s">
        <v>14</v>
      </c>
      <c r="F3018" t="s">
        <v>25</v>
      </c>
      <c r="G3018" t="s">
        <v>12</v>
      </c>
      <c r="H3018" t="s">
        <v>126</v>
      </c>
      <c r="I3018">
        <f t="shared" si="376"/>
        <v>561</v>
      </c>
      <c r="J3018">
        <f t="shared" si="377"/>
        <v>12</v>
      </c>
      <c r="K3018" t="str">
        <f t="shared" si="378"/>
        <v>medium</v>
      </c>
      <c r="L3018" s="1">
        <f t="shared" si="379"/>
        <v>526767.52762923355</v>
      </c>
      <c r="M3018" cm="1">
        <f t="array" ref="M3018">SUM(COUNTIF(E3018:E6594,{"Petrol","Diesel","CNG","LPG","Electric"}))</f>
        <v>561</v>
      </c>
      <c r="N3018">
        <f t="shared" si="380"/>
        <v>561</v>
      </c>
      <c r="O3018" cm="1">
        <f t="array" ref="O3018">SUM(COUNTIF(F3018:F6594,{"Individual","Dealer","Trustmark Dealer"}))</f>
        <v>561</v>
      </c>
      <c r="P3018">
        <f t="shared" si="381"/>
        <v>383</v>
      </c>
      <c r="Q3018">
        <f t="shared" si="382"/>
        <v>0.63101604278074863</v>
      </c>
      <c r="R3018" s="16">
        <f t="shared" si="383"/>
        <v>1343661.20575855</v>
      </c>
    </row>
    <row r="3019" spans="1:18" x14ac:dyDescent="0.3">
      <c r="A3019" t="s">
        <v>1484</v>
      </c>
      <c r="B3019">
        <v>2009</v>
      </c>
      <c r="C3019" s="1">
        <v>275000</v>
      </c>
      <c r="D3019">
        <v>155000</v>
      </c>
      <c r="E3019" t="s">
        <v>14</v>
      </c>
      <c r="F3019" t="s">
        <v>25</v>
      </c>
      <c r="G3019" t="s">
        <v>19</v>
      </c>
      <c r="H3019" t="s">
        <v>154</v>
      </c>
      <c r="I3019">
        <f t="shared" si="376"/>
        <v>560</v>
      </c>
      <c r="J3019">
        <f t="shared" si="377"/>
        <v>17</v>
      </c>
      <c r="K3019" t="str">
        <f t="shared" si="378"/>
        <v>budget</v>
      </c>
      <c r="L3019" s="1">
        <f t="shared" si="379"/>
        <v>526636.75535714289</v>
      </c>
      <c r="M3019" cm="1">
        <f t="array" ref="M3019">SUM(COUNTIF(E3019:E6595,{"Petrol","Diesel","CNG","LPG","Electric"}))</f>
        <v>560</v>
      </c>
      <c r="N3019">
        <f t="shared" si="380"/>
        <v>560</v>
      </c>
      <c r="O3019" cm="1">
        <f t="array" ref="O3019">SUM(COUNTIF(F3019:F6595,{"Individual","Dealer","Trustmark Dealer"}))</f>
        <v>560</v>
      </c>
      <c r="P3019">
        <f t="shared" si="381"/>
        <v>382</v>
      </c>
      <c r="Q3019">
        <f t="shared" si="382"/>
        <v>0.63214285714285712</v>
      </c>
      <c r="R3019" s="16">
        <f t="shared" si="383"/>
        <v>1343817.2226955534</v>
      </c>
    </row>
    <row r="3020" spans="1:18" x14ac:dyDescent="0.3">
      <c r="A3020" t="s">
        <v>1485</v>
      </c>
      <c r="B3020">
        <v>2012</v>
      </c>
      <c r="C3020" s="1">
        <v>2349000</v>
      </c>
      <c r="D3020">
        <v>149000</v>
      </c>
      <c r="E3020" t="s">
        <v>14</v>
      </c>
      <c r="F3020" t="s">
        <v>25</v>
      </c>
      <c r="G3020" t="s">
        <v>19</v>
      </c>
      <c r="H3020" t="s">
        <v>126</v>
      </c>
      <c r="I3020">
        <f t="shared" si="376"/>
        <v>559</v>
      </c>
      <c r="J3020">
        <f t="shared" si="377"/>
        <v>14</v>
      </c>
      <c r="K3020" t="str">
        <f t="shared" si="378"/>
        <v>premimum</v>
      </c>
      <c r="L3020" s="1">
        <f t="shared" si="379"/>
        <v>527086.91055456176</v>
      </c>
      <c r="M3020" cm="1">
        <f t="array" ref="M3020">SUM(COUNTIF(E3020:E6596,{"Petrol","Diesel","CNG","LPG","Electric"}))</f>
        <v>559</v>
      </c>
      <c r="N3020">
        <f t="shared" si="380"/>
        <v>559</v>
      </c>
      <c r="O3020" cm="1">
        <f t="array" ref="O3020">SUM(COUNTIF(F3020:F6596,{"Individual","Dealer","Trustmark Dealer"}))</f>
        <v>559</v>
      </c>
      <c r="P3020">
        <f t="shared" si="381"/>
        <v>381</v>
      </c>
      <c r="Q3020">
        <f t="shared" si="382"/>
        <v>0.63327370304114494</v>
      </c>
      <c r="R3020" s="16">
        <f t="shared" si="383"/>
        <v>1345019.2590340809</v>
      </c>
    </row>
    <row r="3021" spans="1:18" x14ac:dyDescent="0.3">
      <c r="A3021" t="s">
        <v>338</v>
      </c>
      <c r="B3021">
        <v>2017</v>
      </c>
      <c r="C3021" s="1">
        <v>740000</v>
      </c>
      <c r="D3021">
        <v>60000</v>
      </c>
      <c r="E3021" t="s">
        <v>14</v>
      </c>
      <c r="F3021" t="s">
        <v>25</v>
      </c>
      <c r="G3021" t="s">
        <v>12</v>
      </c>
      <c r="H3021" t="s">
        <v>121</v>
      </c>
      <c r="I3021">
        <f t="shared" si="376"/>
        <v>558</v>
      </c>
      <c r="J3021">
        <f t="shared" si="377"/>
        <v>9</v>
      </c>
      <c r="K3021" t="str">
        <f t="shared" si="378"/>
        <v>medium</v>
      </c>
      <c r="L3021" s="1">
        <f t="shared" si="379"/>
        <v>523821.83333333331</v>
      </c>
      <c r="M3021" cm="1">
        <f t="array" ref="M3021">SUM(COUNTIF(E3021:E6597,{"Petrol","Diesel","CNG","LPG","Electric"}))</f>
        <v>558</v>
      </c>
      <c r="N3021">
        <f t="shared" si="380"/>
        <v>558</v>
      </c>
      <c r="O3021" cm="1">
        <f t="array" ref="O3021">SUM(COUNTIF(F3021:F6597,{"Individual","Dealer","Trustmark Dealer"}))</f>
        <v>558</v>
      </c>
      <c r="P3021">
        <f t="shared" si="381"/>
        <v>380</v>
      </c>
      <c r="Q3021">
        <f t="shared" si="382"/>
        <v>0.63440860215053763</v>
      </c>
      <c r="R3021" s="16">
        <f t="shared" si="383"/>
        <v>1339538.727865115</v>
      </c>
    </row>
    <row r="3022" spans="1:18" x14ac:dyDescent="0.3">
      <c r="A3022" t="s">
        <v>385</v>
      </c>
      <c r="B3022">
        <v>2017</v>
      </c>
      <c r="C3022" s="1">
        <v>800000</v>
      </c>
      <c r="D3022">
        <v>90000</v>
      </c>
      <c r="E3022" t="s">
        <v>14</v>
      </c>
      <c r="F3022" t="s">
        <v>25</v>
      </c>
      <c r="G3022" t="s">
        <v>12</v>
      </c>
      <c r="H3022" t="s">
        <v>121</v>
      </c>
      <c r="I3022">
        <f t="shared" si="376"/>
        <v>557</v>
      </c>
      <c r="J3022">
        <f t="shared" si="377"/>
        <v>9</v>
      </c>
      <c r="K3022" t="str">
        <f t="shared" si="378"/>
        <v>medium</v>
      </c>
      <c r="L3022" s="1">
        <f t="shared" si="379"/>
        <v>523433.72172351886</v>
      </c>
      <c r="M3022" cm="1">
        <f t="array" ref="M3022">SUM(COUNTIF(E3022:E6598,{"Petrol","Diesel","CNG","LPG","Electric"}))</f>
        <v>557</v>
      </c>
      <c r="N3022">
        <f t="shared" si="380"/>
        <v>557</v>
      </c>
      <c r="O3022" cm="1">
        <f t="array" ref="O3022">SUM(COUNTIF(F3022:F6598,{"Individual","Dealer","Trustmark Dealer"}))</f>
        <v>557</v>
      </c>
      <c r="P3022">
        <f t="shared" si="381"/>
        <v>380</v>
      </c>
      <c r="Q3022">
        <f t="shared" si="382"/>
        <v>0.63375224416517051</v>
      </c>
      <c r="R3022" s="16">
        <f t="shared" si="383"/>
        <v>1339229.8437435993</v>
      </c>
    </row>
    <row r="3023" spans="1:18" x14ac:dyDescent="0.3">
      <c r="A3023" t="s">
        <v>595</v>
      </c>
      <c r="B3023">
        <v>2019</v>
      </c>
      <c r="C3023" s="1">
        <v>1100000</v>
      </c>
      <c r="D3023">
        <v>100000</v>
      </c>
      <c r="E3023" t="s">
        <v>14</v>
      </c>
      <c r="F3023" t="s">
        <v>25</v>
      </c>
      <c r="G3023" t="s">
        <v>12</v>
      </c>
      <c r="H3023" t="s">
        <v>121</v>
      </c>
      <c r="I3023">
        <f t="shared" si="376"/>
        <v>556</v>
      </c>
      <c r="J3023">
        <f t="shared" si="377"/>
        <v>7</v>
      </c>
      <c r="K3023" t="str">
        <f t="shared" si="378"/>
        <v>premimum</v>
      </c>
      <c r="L3023" s="1">
        <f t="shared" si="379"/>
        <v>522936.30035971222</v>
      </c>
      <c r="M3023" cm="1">
        <f t="array" ref="M3023">SUM(COUNTIF(E3023:E6599,{"Petrol","Diesel","CNG","LPG","Electric"}))</f>
        <v>556</v>
      </c>
      <c r="N3023">
        <f t="shared" si="380"/>
        <v>556</v>
      </c>
      <c r="O3023" cm="1">
        <f t="array" ref="O3023">SUM(COUNTIF(F3023:F6599,{"Individual","Dealer","Trustmark Dealer"}))</f>
        <v>556</v>
      </c>
      <c r="P3023">
        <f t="shared" si="381"/>
        <v>380</v>
      </c>
      <c r="Q3023">
        <f t="shared" si="382"/>
        <v>0.63309352517985606</v>
      </c>
      <c r="R3023" s="16">
        <f t="shared" si="383"/>
        <v>1338724.1486862295</v>
      </c>
    </row>
    <row r="3024" spans="1:18" x14ac:dyDescent="0.3">
      <c r="A3024" t="s">
        <v>1250</v>
      </c>
      <c r="B3024">
        <v>2012</v>
      </c>
      <c r="C3024" s="1">
        <v>750000</v>
      </c>
      <c r="D3024">
        <v>100000</v>
      </c>
      <c r="E3024" t="s">
        <v>14</v>
      </c>
      <c r="F3024" t="s">
        <v>25</v>
      </c>
      <c r="G3024" t="s">
        <v>19</v>
      </c>
      <c r="H3024" t="s">
        <v>126</v>
      </c>
      <c r="I3024">
        <f t="shared" si="376"/>
        <v>555</v>
      </c>
      <c r="J3024">
        <f t="shared" si="377"/>
        <v>14</v>
      </c>
      <c r="K3024" t="str">
        <f t="shared" si="378"/>
        <v>medium</v>
      </c>
      <c r="L3024" s="1">
        <f t="shared" si="379"/>
        <v>521896.54594594595</v>
      </c>
      <c r="M3024" cm="1">
        <f t="array" ref="M3024">SUM(COUNTIF(E3024:E6600,{"Petrol","Diesel","CNG","LPG","Electric"}))</f>
        <v>555</v>
      </c>
      <c r="N3024">
        <f t="shared" si="380"/>
        <v>555</v>
      </c>
      <c r="O3024" cm="1">
        <f t="array" ref="O3024">SUM(COUNTIF(F3024:F6600,{"Individual","Dealer","Trustmark Dealer"}))</f>
        <v>555</v>
      </c>
      <c r="P3024">
        <f t="shared" si="381"/>
        <v>380</v>
      </c>
      <c r="Q3024">
        <f t="shared" si="382"/>
        <v>0.63243243243243241</v>
      </c>
      <c r="R3024" s="16">
        <f t="shared" si="383"/>
        <v>1337237.9605014501</v>
      </c>
    </row>
    <row r="3025" spans="1:18" x14ac:dyDescent="0.3">
      <c r="A3025" t="s">
        <v>558</v>
      </c>
      <c r="B3025">
        <v>2012</v>
      </c>
      <c r="C3025" s="1">
        <v>200000</v>
      </c>
      <c r="D3025">
        <v>90000</v>
      </c>
      <c r="E3025" t="s">
        <v>10</v>
      </c>
      <c r="F3025" t="s">
        <v>25</v>
      </c>
      <c r="G3025" t="s">
        <v>12</v>
      </c>
      <c r="H3025" t="s">
        <v>126</v>
      </c>
      <c r="I3025">
        <f t="shared" si="376"/>
        <v>554</v>
      </c>
      <c r="J3025">
        <f t="shared" si="377"/>
        <v>14</v>
      </c>
      <c r="K3025" t="str">
        <f t="shared" si="378"/>
        <v>budget</v>
      </c>
      <c r="L3025" s="1">
        <f t="shared" si="379"/>
        <v>521484.80685920577</v>
      </c>
      <c r="M3025" cm="1">
        <f t="array" ref="M3025">SUM(COUNTIF(E3025:E6601,{"Petrol","Diesel","CNG","LPG","Electric"}))</f>
        <v>554</v>
      </c>
      <c r="N3025">
        <f t="shared" si="380"/>
        <v>554</v>
      </c>
      <c r="O3025" cm="1">
        <f t="array" ref="O3025">SUM(COUNTIF(F3025:F6601,{"Individual","Dealer","Trustmark Dealer"}))</f>
        <v>554</v>
      </c>
      <c r="P3025">
        <f t="shared" si="381"/>
        <v>379</v>
      </c>
      <c r="Q3025">
        <f t="shared" si="382"/>
        <v>0.63357400722021662</v>
      </c>
      <c r="R3025" s="16">
        <f t="shared" si="383"/>
        <v>1336885.8495180772</v>
      </c>
    </row>
    <row r="3026" spans="1:18" x14ac:dyDescent="0.3">
      <c r="A3026" t="s">
        <v>1486</v>
      </c>
      <c r="B3026">
        <v>2009</v>
      </c>
      <c r="C3026" s="1">
        <v>210000</v>
      </c>
      <c r="D3026">
        <v>75000</v>
      </c>
      <c r="E3026" t="s">
        <v>14</v>
      </c>
      <c r="F3026" t="s">
        <v>25</v>
      </c>
      <c r="G3026" t="s">
        <v>12</v>
      </c>
      <c r="H3026" t="s">
        <v>121</v>
      </c>
      <c r="I3026">
        <f t="shared" si="376"/>
        <v>553</v>
      </c>
      <c r="J3026">
        <f t="shared" si="377"/>
        <v>17</v>
      </c>
      <c r="K3026" t="str">
        <f t="shared" si="378"/>
        <v>budget</v>
      </c>
      <c r="L3026" s="1">
        <f t="shared" si="379"/>
        <v>522066.15370705246</v>
      </c>
      <c r="M3026" cm="1">
        <f t="array" ref="M3026">SUM(COUNTIF(E3026:E6602,{"Petrol","Diesel","CNG","LPG","Electric"}))</f>
        <v>553</v>
      </c>
      <c r="N3026">
        <f t="shared" si="380"/>
        <v>553</v>
      </c>
      <c r="O3026" cm="1">
        <f t="array" ref="O3026">SUM(COUNTIF(F3026:F6602,{"Individual","Dealer","Trustmark Dealer"}))</f>
        <v>553</v>
      </c>
      <c r="P3026">
        <f t="shared" si="381"/>
        <v>378</v>
      </c>
      <c r="Q3026">
        <f t="shared" si="382"/>
        <v>0.63471971066907773</v>
      </c>
      <c r="R3026" s="16">
        <f t="shared" si="383"/>
        <v>1337635.2522571175</v>
      </c>
    </row>
    <row r="3027" spans="1:18" x14ac:dyDescent="0.3">
      <c r="A3027" t="s">
        <v>267</v>
      </c>
      <c r="B3027">
        <v>2009</v>
      </c>
      <c r="C3027" s="1">
        <v>270000</v>
      </c>
      <c r="D3027">
        <v>120000</v>
      </c>
      <c r="E3027" t="s">
        <v>14</v>
      </c>
      <c r="F3027" t="s">
        <v>25</v>
      </c>
      <c r="G3027" t="s">
        <v>12</v>
      </c>
      <c r="H3027" t="s">
        <v>126</v>
      </c>
      <c r="I3027">
        <f t="shared" si="376"/>
        <v>552</v>
      </c>
      <c r="J3027">
        <f t="shared" si="377"/>
        <v>17</v>
      </c>
      <c r="K3027" t="str">
        <f t="shared" si="378"/>
        <v>budget</v>
      </c>
      <c r="L3027" s="1">
        <f t="shared" si="379"/>
        <v>522631.49094202899</v>
      </c>
      <c r="M3027" cm="1">
        <f t="array" ref="M3027">SUM(COUNTIF(E3027:E6603,{"Petrol","Diesel","CNG","LPG","Electric"}))</f>
        <v>552</v>
      </c>
      <c r="N3027">
        <f t="shared" si="380"/>
        <v>552</v>
      </c>
      <c r="O3027" cm="1">
        <f t="array" ref="O3027">SUM(COUNTIF(F3027:F6603,{"Individual","Dealer","Trustmark Dealer"}))</f>
        <v>552</v>
      </c>
      <c r="P3027">
        <f t="shared" si="381"/>
        <v>377</v>
      </c>
      <c r="Q3027">
        <f t="shared" si="382"/>
        <v>0.63405797101449279</v>
      </c>
      <c r="R3027" s="16">
        <f t="shared" si="383"/>
        <v>1339051.3241525423</v>
      </c>
    </row>
    <row r="3028" spans="1:18" x14ac:dyDescent="0.3">
      <c r="A3028" t="s">
        <v>836</v>
      </c>
      <c r="B3028">
        <v>2016</v>
      </c>
      <c r="C3028" s="1">
        <v>630000</v>
      </c>
      <c r="D3028">
        <v>90000</v>
      </c>
      <c r="E3028" t="s">
        <v>14</v>
      </c>
      <c r="F3028" t="s">
        <v>25</v>
      </c>
      <c r="G3028" t="s">
        <v>12</v>
      </c>
      <c r="H3028" t="s">
        <v>126</v>
      </c>
      <c r="I3028">
        <f t="shared" si="376"/>
        <v>551</v>
      </c>
      <c r="J3028">
        <f t="shared" si="377"/>
        <v>10</v>
      </c>
      <c r="K3028" t="str">
        <f t="shared" si="378"/>
        <v>medium</v>
      </c>
      <c r="L3028" s="1">
        <f t="shared" si="379"/>
        <v>523089.98729582579</v>
      </c>
      <c r="M3028" cm="1">
        <f t="array" ref="M3028">SUM(COUNTIF(E3028:E6604,{"Petrol","Diesel","CNG","LPG","Electric"}))</f>
        <v>551</v>
      </c>
      <c r="N3028">
        <f t="shared" si="380"/>
        <v>551</v>
      </c>
      <c r="O3028" cm="1">
        <f t="array" ref="O3028">SUM(COUNTIF(F3028:F6604,{"Individual","Dealer","Trustmark Dealer"}))</f>
        <v>551</v>
      </c>
      <c r="P3028">
        <f t="shared" si="381"/>
        <v>376</v>
      </c>
      <c r="Q3028">
        <f t="shared" si="382"/>
        <v>0.63520871143375679</v>
      </c>
      <c r="R3028" s="16">
        <f t="shared" si="383"/>
        <v>1340279.3438893845</v>
      </c>
    </row>
    <row r="3029" spans="1:18" x14ac:dyDescent="0.3">
      <c r="A3029" t="s">
        <v>128</v>
      </c>
      <c r="B3029">
        <v>2015</v>
      </c>
      <c r="C3029" s="1">
        <v>375000</v>
      </c>
      <c r="D3029">
        <v>55000</v>
      </c>
      <c r="E3029" t="s">
        <v>10</v>
      </c>
      <c r="F3029" t="s">
        <v>25</v>
      </c>
      <c r="G3029" t="s">
        <v>12</v>
      </c>
      <c r="H3029" t="s">
        <v>121</v>
      </c>
      <c r="I3029">
        <f t="shared" si="376"/>
        <v>550</v>
      </c>
      <c r="J3029">
        <f t="shared" si="377"/>
        <v>11</v>
      </c>
      <c r="K3029" t="str">
        <f t="shared" si="378"/>
        <v>budget</v>
      </c>
      <c r="L3029" s="1">
        <f t="shared" si="379"/>
        <v>522895.60545454547</v>
      </c>
      <c r="M3029" cm="1">
        <f t="array" ref="M3029">SUM(COUNTIF(E3029:E6605,{"Petrol","Diesel","CNG","LPG","Electric"}))</f>
        <v>550</v>
      </c>
      <c r="N3029">
        <f t="shared" si="380"/>
        <v>550</v>
      </c>
      <c r="O3029" cm="1">
        <f t="array" ref="O3029">SUM(COUNTIF(F3029:F6605,{"Individual","Dealer","Trustmark Dealer"}))</f>
        <v>550</v>
      </c>
      <c r="P3029">
        <f t="shared" si="381"/>
        <v>376</v>
      </c>
      <c r="Q3029">
        <f t="shared" si="382"/>
        <v>0.63636363636363635</v>
      </c>
      <c r="R3029" s="16">
        <f t="shared" si="383"/>
        <v>1340327.3505551827</v>
      </c>
    </row>
    <row r="3030" spans="1:18" x14ac:dyDescent="0.3">
      <c r="A3030" t="s">
        <v>495</v>
      </c>
      <c r="B3030">
        <v>2010</v>
      </c>
      <c r="C3030" s="1">
        <v>300000</v>
      </c>
      <c r="D3030">
        <v>70000</v>
      </c>
      <c r="E3030" t="s">
        <v>14</v>
      </c>
      <c r="F3030" t="s">
        <v>25</v>
      </c>
      <c r="G3030" t="s">
        <v>12</v>
      </c>
      <c r="H3030" t="s">
        <v>121</v>
      </c>
      <c r="I3030">
        <f t="shared" si="376"/>
        <v>549</v>
      </c>
      <c r="J3030">
        <f t="shared" si="377"/>
        <v>16</v>
      </c>
      <c r="K3030" t="str">
        <f t="shared" si="378"/>
        <v>budget</v>
      </c>
      <c r="L3030" s="1">
        <f t="shared" si="379"/>
        <v>523164.99635701277</v>
      </c>
      <c r="M3030" cm="1">
        <f t="array" ref="M3030">SUM(COUNTIF(E3030:E6606,{"Petrol","Diesel","CNG","LPG","Electric"}))</f>
        <v>549</v>
      </c>
      <c r="N3030">
        <f t="shared" si="380"/>
        <v>549</v>
      </c>
      <c r="O3030" cm="1">
        <f t="array" ref="O3030">SUM(COUNTIF(F3030:F6606,{"Individual","Dealer","Trustmark Dealer"}))</f>
        <v>549</v>
      </c>
      <c r="P3030">
        <f t="shared" si="381"/>
        <v>375</v>
      </c>
      <c r="Q3030">
        <f t="shared" si="382"/>
        <v>0.63570127504553731</v>
      </c>
      <c r="R3030" s="16">
        <f t="shared" si="383"/>
        <v>1340338.4503388104</v>
      </c>
    </row>
    <row r="3031" spans="1:18" x14ac:dyDescent="0.3">
      <c r="A3031" t="s">
        <v>210</v>
      </c>
      <c r="B3031">
        <v>2016</v>
      </c>
      <c r="C3031" s="1">
        <v>580000</v>
      </c>
      <c r="D3031">
        <v>95000</v>
      </c>
      <c r="E3031" t="s">
        <v>14</v>
      </c>
      <c r="F3031" t="s">
        <v>25</v>
      </c>
      <c r="G3031" t="s">
        <v>12</v>
      </c>
      <c r="H3031" t="s">
        <v>126</v>
      </c>
      <c r="I3031">
        <f t="shared" si="376"/>
        <v>548</v>
      </c>
      <c r="J3031">
        <f t="shared" si="377"/>
        <v>10</v>
      </c>
      <c r="K3031" t="str">
        <f t="shared" si="378"/>
        <v>medium</v>
      </c>
      <c r="L3031" s="1">
        <f t="shared" si="379"/>
        <v>523572.23175182485</v>
      </c>
      <c r="M3031" cm="1">
        <f t="array" ref="M3031">SUM(COUNTIF(E3031:E6607,{"Petrol","Diesel","CNG","LPG","Electric"}))</f>
        <v>548</v>
      </c>
      <c r="N3031">
        <f t="shared" si="380"/>
        <v>548</v>
      </c>
      <c r="O3031" cm="1">
        <f t="array" ref="O3031">SUM(COUNTIF(F3031:F6607,{"Individual","Dealer","Trustmark Dealer"}))</f>
        <v>548</v>
      </c>
      <c r="P3031">
        <f t="shared" si="381"/>
        <v>374</v>
      </c>
      <c r="Q3031">
        <f t="shared" si="382"/>
        <v>0.63503649635036497</v>
      </c>
      <c r="R3031" s="16">
        <f t="shared" si="383"/>
        <v>1341479.4901613358</v>
      </c>
    </row>
    <row r="3032" spans="1:18" x14ac:dyDescent="0.3">
      <c r="A3032" t="s">
        <v>1487</v>
      </c>
      <c r="B3032">
        <v>2014</v>
      </c>
      <c r="C3032" s="1">
        <v>550000</v>
      </c>
      <c r="D3032">
        <v>50000</v>
      </c>
      <c r="E3032" t="s">
        <v>14</v>
      </c>
      <c r="F3032" t="s">
        <v>25</v>
      </c>
      <c r="G3032" t="s">
        <v>12</v>
      </c>
      <c r="H3032" t="s">
        <v>121</v>
      </c>
      <c r="I3032">
        <f t="shared" si="376"/>
        <v>547</v>
      </c>
      <c r="J3032">
        <f t="shared" si="377"/>
        <v>12</v>
      </c>
      <c r="K3032" t="str">
        <f t="shared" si="378"/>
        <v>medium</v>
      </c>
      <c r="L3032" s="1">
        <f t="shared" si="379"/>
        <v>523469.07312614261</v>
      </c>
      <c r="M3032" cm="1">
        <f t="array" ref="M3032">SUM(COUNTIF(E3032:E6608,{"Petrol","Diesel","CNG","LPG","Electric"}))</f>
        <v>547</v>
      </c>
      <c r="N3032">
        <f t="shared" si="380"/>
        <v>547</v>
      </c>
      <c r="O3032" cm="1">
        <f t="array" ref="O3032">SUM(COUNTIF(F3032:F6608,{"Individual","Dealer","Trustmark Dealer"}))</f>
        <v>547</v>
      </c>
      <c r="P3032">
        <f t="shared" si="381"/>
        <v>374</v>
      </c>
      <c r="Q3032">
        <f t="shared" si="382"/>
        <v>0.63619744058500916</v>
      </c>
      <c r="R3032" s="16">
        <f t="shared" si="383"/>
        <v>1341697.8790856719</v>
      </c>
    </row>
    <row r="3033" spans="1:18" x14ac:dyDescent="0.3">
      <c r="A3033" t="s">
        <v>1359</v>
      </c>
      <c r="B3033">
        <v>2016</v>
      </c>
      <c r="C3033" s="1">
        <v>750000</v>
      </c>
      <c r="D3033">
        <v>50000</v>
      </c>
      <c r="E3033" t="s">
        <v>14</v>
      </c>
      <c r="F3033" t="s">
        <v>25</v>
      </c>
      <c r="G3033" t="s">
        <v>12</v>
      </c>
      <c r="H3033" t="s">
        <v>121</v>
      </c>
      <c r="I3033">
        <f t="shared" si="376"/>
        <v>546</v>
      </c>
      <c r="J3033">
        <f t="shared" si="377"/>
        <v>10</v>
      </c>
      <c r="K3033" t="str">
        <f t="shared" si="378"/>
        <v>medium</v>
      </c>
      <c r="L3033" s="1">
        <f t="shared" si="379"/>
        <v>523420.48168498167</v>
      </c>
      <c r="M3033" cm="1">
        <f t="array" ref="M3033">SUM(COUNTIF(E3033:E6609,{"Petrol","Diesel","CNG","LPG","Electric"}))</f>
        <v>546</v>
      </c>
      <c r="N3033">
        <f t="shared" si="380"/>
        <v>546</v>
      </c>
      <c r="O3033" cm="1">
        <f t="array" ref="O3033">SUM(COUNTIF(F3033:F6609,{"Individual","Dealer","Trustmark Dealer"}))</f>
        <v>546</v>
      </c>
      <c r="P3033">
        <f t="shared" si="381"/>
        <v>373</v>
      </c>
      <c r="Q3033">
        <f t="shared" si="382"/>
        <v>0.63553113553113549</v>
      </c>
      <c r="R3033" s="16">
        <f t="shared" si="383"/>
        <v>1342017.7239361703</v>
      </c>
    </row>
    <row r="3034" spans="1:18" x14ac:dyDescent="0.3">
      <c r="A3034" t="s">
        <v>450</v>
      </c>
      <c r="B3034">
        <v>2014</v>
      </c>
      <c r="C3034" s="1">
        <v>250000</v>
      </c>
      <c r="D3034">
        <v>60516</v>
      </c>
      <c r="E3034" t="s">
        <v>10</v>
      </c>
      <c r="F3034" t="s">
        <v>25</v>
      </c>
      <c r="G3034" t="s">
        <v>12</v>
      </c>
      <c r="H3034" t="s">
        <v>121</v>
      </c>
      <c r="I3034">
        <f t="shared" si="376"/>
        <v>545</v>
      </c>
      <c r="J3034">
        <f t="shared" si="377"/>
        <v>12</v>
      </c>
      <c r="K3034" t="str">
        <f t="shared" si="378"/>
        <v>budget</v>
      </c>
      <c r="L3034" s="1">
        <f t="shared" si="379"/>
        <v>523004.73944954126</v>
      </c>
      <c r="M3034" cm="1">
        <f t="array" ref="M3034">SUM(COUNTIF(E3034:E6610,{"Petrol","Diesel","CNG","LPG","Electric"}))</f>
        <v>545</v>
      </c>
      <c r="N3034">
        <f t="shared" si="380"/>
        <v>545</v>
      </c>
      <c r="O3034" cm="1">
        <f t="array" ref="O3034">SUM(COUNTIF(F3034:F6610,{"Individual","Dealer","Trustmark Dealer"}))</f>
        <v>545</v>
      </c>
      <c r="P3034">
        <f t="shared" si="381"/>
        <v>373</v>
      </c>
      <c r="Q3034">
        <f t="shared" si="382"/>
        <v>0.63486238532110095</v>
      </c>
      <c r="R3034" s="16">
        <f t="shared" si="383"/>
        <v>1341670.8118960364</v>
      </c>
    </row>
    <row r="3035" spans="1:18" x14ac:dyDescent="0.3">
      <c r="A3035" t="s">
        <v>123</v>
      </c>
      <c r="B3035">
        <v>2012</v>
      </c>
      <c r="C3035" s="1">
        <v>434999</v>
      </c>
      <c r="D3035">
        <v>235000</v>
      </c>
      <c r="E3035" t="s">
        <v>14</v>
      </c>
      <c r="F3035" t="s">
        <v>25</v>
      </c>
      <c r="G3035" t="s">
        <v>12</v>
      </c>
      <c r="H3035" t="s">
        <v>126</v>
      </c>
      <c r="I3035">
        <f t="shared" si="376"/>
        <v>544</v>
      </c>
      <c r="J3035">
        <f t="shared" si="377"/>
        <v>14</v>
      </c>
      <c r="K3035" t="str">
        <f t="shared" si="378"/>
        <v>budget</v>
      </c>
      <c r="L3035" s="1">
        <f t="shared" si="379"/>
        <v>523506.5863970588</v>
      </c>
      <c r="M3035" cm="1">
        <f t="array" ref="M3035">SUM(COUNTIF(E3035:E6611,{"Petrol","Diesel","CNG","LPG","Electric"}))</f>
        <v>544</v>
      </c>
      <c r="N3035">
        <f t="shared" si="380"/>
        <v>544</v>
      </c>
      <c r="O3035" cm="1">
        <f t="array" ref="O3035">SUM(COUNTIF(F3035:F6611,{"Individual","Dealer","Trustmark Dealer"}))</f>
        <v>544</v>
      </c>
      <c r="P3035">
        <f t="shared" si="381"/>
        <v>372</v>
      </c>
      <c r="Q3035">
        <f t="shared" si="382"/>
        <v>0.6341911764705882</v>
      </c>
      <c r="R3035" s="16">
        <f t="shared" si="383"/>
        <v>1342216.1945837978</v>
      </c>
    </row>
    <row r="3036" spans="1:18" x14ac:dyDescent="0.3">
      <c r="A3036" t="s">
        <v>1488</v>
      </c>
      <c r="B3036">
        <v>2007</v>
      </c>
      <c r="C3036" s="1">
        <v>900000</v>
      </c>
      <c r="D3036">
        <v>76731</v>
      </c>
      <c r="E3036" t="s">
        <v>14</v>
      </c>
      <c r="F3036" t="s">
        <v>11</v>
      </c>
      <c r="G3036" t="s">
        <v>19</v>
      </c>
      <c r="H3036" t="s">
        <v>121</v>
      </c>
      <c r="I3036">
        <f t="shared" si="376"/>
        <v>543</v>
      </c>
      <c r="J3036">
        <f t="shared" si="377"/>
        <v>19</v>
      </c>
      <c r="K3036" t="str">
        <f t="shared" si="378"/>
        <v>medium</v>
      </c>
      <c r="L3036" s="1">
        <f t="shared" si="379"/>
        <v>523669.58379373851</v>
      </c>
      <c r="M3036" cm="1">
        <f t="array" ref="M3036">SUM(COUNTIF(E3036:E6612,{"Petrol","Diesel","CNG","LPG","Electric"}))</f>
        <v>543</v>
      </c>
      <c r="N3036">
        <f t="shared" si="380"/>
        <v>543</v>
      </c>
      <c r="O3036" cm="1">
        <f t="array" ref="O3036">SUM(COUNTIF(F3036:F6612,{"Individual","Dealer","Trustmark Dealer"}))</f>
        <v>543</v>
      </c>
      <c r="P3036">
        <f t="shared" si="381"/>
        <v>371</v>
      </c>
      <c r="Q3036">
        <f t="shared" si="382"/>
        <v>0.63535911602209949</v>
      </c>
      <c r="R3036" s="16">
        <f t="shared" si="383"/>
        <v>1342924.0046105087</v>
      </c>
    </row>
    <row r="3037" spans="1:18" x14ac:dyDescent="0.3">
      <c r="A3037" t="s">
        <v>1489</v>
      </c>
      <c r="B3037">
        <v>2016</v>
      </c>
      <c r="C3037" s="1">
        <v>685000</v>
      </c>
      <c r="D3037">
        <v>64000</v>
      </c>
      <c r="E3037" t="s">
        <v>14</v>
      </c>
      <c r="F3037" t="s">
        <v>11</v>
      </c>
      <c r="G3037" t="s">
        <v>12</v>
      </c>
      <c r="H3037" t="s">
        <v>121</v>
      </c>
      <c r="I3037">
        <f t="shared" si="376"/>
        <v>542</v>
      </c>
      <c r="J3037">
        <f t="shared" si="377"/>
        <v>10</v>
      </c>
      <c r="K3037" t="str">
        <f t="shared" si="378"/>
        <v>medium</v>
      </c>
      <c r="L3037" s="1">
        <f t="shared" si="379"/>
        <v>522975.24723247235</v>
      </c>
      <c r="M3037" cm="1">
        <f t="array" ref="M3037">SUM(COUNTIF(E3037:E6613,{"Petrol","Diesel","CNG","LPG","Electric"}))</f>
        <v>542</v>
      </c>
      <c r="N3037">
        <f t="shared" si="380"/>
        <v>542</v>
      </c>
      <c r="O3037" cm="1">
        <f t="array" ref="O3037">SUM(COUNTIF(F3037:F6613,{"Individual","Dealer","Trustmark Dealer"}))</f>
        <v>542</v>
      </c>
      <c r="P3037">
        <f t="shared" si="381"/>
        <v>370</v>
      </c>
      <c r="Q3037">
        <f t="shared" si="382"/>
        <v>0.63468634686346859</v>
      </c>
      <c r="R3037" s="16">
        <f t="shared" si="383"/>
        <v>1342070.921102046</v>
      </c>
    </row>
    <row r="3038" spans="1:18" x14ac:dyDescent="0.3">
      <c r="A3038" t="s">
        <v>267</v>
      </c>
      <c r="B3038">
        <v>2014</v>
      </c>
      <c r="C3038" s="1">
        <v>540000</v>
      </c>
      <c r="D3038">
        <v>65000</v>
      </c>
      <c r="E3038" t="s">
        <v>14</v>
      </c>
      <c r="F3038" t="s">
        <v>11</v>
      </c>
      <c r="G3038" t="s">
        <v>12</v>
      </c>
      <c r="H3038" t="s">
        <v>121</v>
      </c>
      <c r="I3038">
        <f t="shared" si="376"/>
        <v>541</v>
      </c>
      <c r="J3038">
        <f t="shared" si="377"/>
        <v>12</v>
      </c>
      <c r="K3038" t="str">
        <f t="shared" si="378"/>
        <v>medium</v>
      </c>
      <c r="L3038" s="1">
        <f t="shared" si="379"/>
        <v>522675.75600739371</v>
      </c>
      <c r="M3038" cm="1">
        <f t="array" ref="M3038">SUM(COUNTIF(E3038:E6614,{"Petrol","Diesel","CNG","LPG","Electric"}))</f>
        <v>541</v>
      </c>
      <c r="N3038">
        <f t="shared" si="380"/>
        <v>541</v>
      </c>
      <c r="O3038" cm="1">
        <f t="array" ref="O3038">SUM(COUNTIF(F3038:F6614,{"Individual","Dealer","Trustmark Dealer"}))</f>
        <v>541</v>
      </c>
      <c r="P3038">
        <f t="shared" si="381"/>
        <v>370</v>
      </c>
      <c r="Q3038">
        <f t="shared" si="382"/>
        <v>0.63401109057301297</v>
      </c>
      <c r="R3038" s="16">
        <f t="shared" si="383"/>
        <v>1341938.4248671748</v>
      </c>
    </row>
    <row r="3039" spans="1:18" x14ac:dyDescent="0.3">
      <c r="A3039" t="s">
        <v>720</v>
      </c>
      <c r="B3039">
        <v>2018</v>
      </c>
      <c r="C3039" s="1">
        <v>1165000</v>
      </c>
      <c r="D3039">
        <v>13000</v>
      </c>
      <c r="E3039" t="s">
        <v>10</v>
      </c>
      <c r="F3039" t="s">
        <v>11</v>
      </c>
      <c r="G3039" t="s">
        <v>19</v>
      </c>
      <c r="H3039" t="s">
        <v>1016</v>
      </c>
      <c r="I3039">
        <f t="shared" si="376"/>
        <v>540</v>
      </c>
      <c r="J3039">
        <f t="shared" si="377"/>
        <v>8</v>
      </c>
      <c r="K3039" t="str">
        <f t="shared" si="378"/>
        <v>premimum</v>
      </c>
      <c r="L3039" s="1">
        <f t="shared" si="379"/>
        <v>522643.67407407408</v>
      </c>
      <c r="M3039" cm="1">
        <f t="array" ref="M3039">SUM(COUNTIF(E3039:E6615,{"Petrol","Diesel","CNG","LPG","Electric"}))</f>
        <v>540</v>
      </c>
      <c r="N3039">
        <f t="shared" si="380"/>
        <v>540</v>
      </c>
      <c r="O3039" cm="1">
        <f t="array" ref="O3039">SUM(COUNTIF(F3039:F6615,{"Individual","Dealer","Trustmark Dealer"}))</f>
        <v>540</v>
      </c>
      <c r="P3039">
        <f t="shared" si="381"/>
        <v>369</v>
      </c>
      <c r="Q3039">
        <f t="shared" si="382"/>
        <v>0.6333333333333333</v>
      </c>
      <c r="R3039" s="16">
        <f t="shared" si="383"/>
        <v>1342296.5557764741</v>
      </c>
    </row>
    <row r="3040" spans="1:18" x14ac:dyDescent="0.3">
      <c r="A3040" t="s">
        <v>1173</v>
      </c>
      <c r="B3040">
        <v>2014</v>
      </c>
      <c r="C3040" s="1">
        <v>610000</v>
      </c>
      <c r="D3040">
        <v>77000</v>
      </c>
      <c r="E3040" t="s">
        <v>14</v>
      </c>
      <c r="F3040" t="s">
        <v>11</v>
      </c>
      <c r="G3040" t="s">
        <v>12</v>
      </c>
      <c r="H3040" t="s">
        <v>121</v>
      </c>
      <c r="I3040">
        <f t="shared" si="376"/>
        <v>539</v>
      </c>
      <c r="J3040">
        <f t="shared" si="377"/>
        <v>12</v>
      </c>
      <c r="K3040" t="str">
        <f t="shared" si="378"/>
        <v>medium</v>
      </c>
      <c r="L3040" s="1">
        <f t="shared" si="379"/>
        <v>521451.91836734692</v>
      </c>
      <c r="M3040" cm="1">
        <f t="array" ref="M3040">SUM(COUNTIF(E3040:E6616,{"Petrol","Diesel","CNG","LPG","Electric"}))</f>
        <v>539</v>
      </c>
      <c r="N3040">
        <f t="shared" si="380"/>
        <v>539</v>
      </c>
      <c r="O3040" cm="1">
        <f t="array" ref="O3040">SUM(COUNTIF(F3040:F6616,{"Individual","Dealer","Trustmark Dealer"}))</f>
        <v>539</v>
      </c>
      <c r="P3040">
        <f t="shared" si="381"/>
        <v>369</v>
      </c>
      <c r="Q3040">
        <f t="shared" si="382"/>
        <v>0.63450834879406304</v>
      </c>
      <c r="R3040" s="16">
        <f t="shared" si="383"/>
        <v>1338919.5812340875</v>
      </c>
    </row>
    <row r="3041" spans="1:18" x14ac:dyDescent="0.3">
      <c r="A3041" t="s">
        <v>1030</v>
      </c>
      <c r="B3041">
        <v>2011</v>
      </c>
      <c r="C3041" s="1">
        <v>254999</v>
      </c>
      <c r="D3041">
        <v>24000</v>
      </c>
      <c r="E3041" t="s">
        <v>10</v>
      </c>
      <c r="F3041" t="s">
        <v>11</v>
      </c>
      <c r="G3041" t="s">
        <v>12</v>
      </c>
      <c r="H3041" t="s">
        <v>121</v>
      </c>
      <c r="I3041">
        <f t="shared" si="376"/>
        <v>538</v>
      </c>
      <c r="J3041">
        <f t="shared" si="377"/>
        <v>15</v>
      </c>
      <c r="K3041" t="str">
        <f t="shared" si="378"/>
        <v>budget</v>
      </c>
      <c r="L3041" s="1">
        <f t="shared" si="379"/>
        <v>521287.33085501858</v>
      </c>
      <c r="M3041" cm="1">
        <f t="array" ref="M3041">SUM(COUNTIF(E3041:E6617,{"Petrol","Diesel","CNG","LPG","Electric"}))</f>
        <v>538</v>
      </c>
      <c r="N3041">
        <f t="shared" si="380"/>
        <v>538</v>
      </c>
      <c r="O3041" cm="1">
        <f t="array" ref="O3041">SUM(COUNTIF(F3041:F6617,{"Individual","Dealer","Trustmark Dealer"}))</f>
        <v>538</v>
      </c>
      <c r="P3041">
        <f t="shared" si="381"/>
        <v>368</v>
      </c>
      <c r="Q3041">
        <f t="shared" si="382"/>
        <v>0.63382899628252787</v>
      </c>
      <c r="R3041" s="16">
        <f t="shared" si="383"/>
        <v>1339042.0531699804</v>
      </c>
    </row>
    <row r="3042" spans="1:18" x14ac:dyDescent="0.3">
      <c r="A3042" t="s">
        <v>1490</v>
      </c>
      <c r="B3042">
        <v>2014</v>
      </c>
      <c r="C3042" s="1">
        <v>280000</v>
      </c>
      <c r="D3042">
        <v>63840</v>
      </c>
      <c r="E3042" t="s">
        <v>10</v>
      </c>
      <c r="F3042" t="s">
        <v>11</v>
      </c>
      <c r="G3042" t="s">
        <v>12</v>
      </c>
      <c r="H3042" t="s">
        <v>121</v>
      </c>
      <c r="I3042">
        <f t="shared" si="376"/>
        <v>537</v>
      </c>
      <c r="J3042">
        <f t="shared" si="377"/>
        <v>12</v>
      </c>
      <c r="K3042" t="str">
        <f t="shared" si="378"/>
        <v>budget</v>
      </c>
      <c r="L3042" s="1">
        <f t="shared" si="379"/>
        <v>521783.21229050279</v>
      </c>
      <c r="M3042" cm="1">
        <f t="array" ref="M3042">SUM(COUNTIF(E3042:E6618,{"Petrol","Diesel","CNG","LPG","Electric"}))</f>
        <v>537</v>
      </c>
      <c r="N3042">
        <f t="shared" si="380"/>
        <v>537</v>
      </c>
      <c r="O3042" cm="1">
        <f t="array" ref="O3042">SUM(COUNTIF(F3042:F6618,{"Individual","Dealer","Trustmark Dealer"}))</f>
        <v>537</v>
      </c>
      <c r="P3042">
        <f t="shared" si="381"/>
        <v>367</v>
      </c>
      <c r="Q3042">
        <f t="shared" si="382"/>
        <v>0.63314711359404097</v>
      </c>
      <c r="R3042" s="16">
        <f t="shared" si="383"/>
        <v>1339558.3848815388</v>
      </c>
    </row>
    <row r="3043" spans="1:18" x14ac:dyDescent="0.3">
      <c r="A3043" t="s">
        <v>1467</v>
      </c>
      <c r="B3043">
        <v>2017</v>
      </c>
      <c r="C3043" s="1">
        <v>370000</v>
      </c>
      <c r="D3043">
        <v>25000</v>
      </c>
      <c r="E3043" t="s">
        <v>10</v>
      </c>
      <c r="F3043" t="s">
        <v>25</v>
      </c>
      <c r="G3043" t="s">
        <v>12</v>
      </c>
      <c r="H3043" t="s">
        <v>121</v>
      </c>
      <c r="I3043">
        <f t="shared" si="376"/>
        <v>536</v>
      </c>
      <c r="J3043">
        <f t="shared" si="377"/>
        <v>9</v>
      </c>
      <c r="K3043" t="str">
        <f t="shared" si="378"/>
        <v>budget</v>
      </c>
      <c r="L3043" s="1">
        <f t="shared" si="379"/>
        <v>522234.30037313432</v>
      </c>
      <c r="M3043" cm="1">
        <f t="array" ref="M3043">SUM(COUNTIF(E3043:E6619,{"Petrol","Diesel","CNG","LPG","Electric"}))</f>
        <v>536</v>
      </c>
      <c r="N3043">
        <f t="shared" si="380"/>
        <v>536</v>
      </c>
      <c r="O3043" cm="1">
        <f t="array" ref="O3043">SUM(COUNTIF(F3043:F6619,{"Individual","Dealer","Trustmark Dealer"}))</f>
        <v>536</v>
      </c>
      <c r="P3043">
        <f t="shared" si="381"/>
        <v>366</v>
      </c>
      <c r="Q3043">
        <f t="shared" si="382"/>
        <v>0.6324626865671642</v>
      </c>
      <c r="R3043" s="16">
        <f t="shared" si="383"/>
        <v>1339970.9575602969</v>
      </c>
    </row>
    <row r="3044" spans="1:18" x14ac:dyDescent="0.3">
      <c r="A3044" t="s">
        <v>436</v>
      </c>
      <c r="B3044">
        <v>2011</v>
      </c>
      <c r="C3044" s="1">
        <v>459999</v>
      </c>
      <c r="D3044">
        <v>76400</v>
      </c>
      <c r="E3044" t="s">
        <v>14</v>
      </c>
      <c r="F3044" t="s">
        <v>25</v>
      </c>
      <c r="G3044" t="s">
        <v>12</v>
      </c>
      <c r="H3044" t="s">
        <v>126</v>
      </c>
      <c r="I3044">
        <f t="shared" si="376"/>
        <v>535</v>
      </c>
      <c r="J3044">
        <f t="shared" si="377"/>
        <v>15</v>
      </c>
      <c r="K3044" t="str">
        <f t="shared" si="378"/>
        <v>budget</v>
      </c>
      <c r="L3044" s="1">
        <f t="shared" si="379"/>
        <v>522518.85046728974</v>
      </c>
      <c r="M3044" cm="1">
        <f t="array" ref="M3044">SUM(COUNTIF(E3044:E6620,{"Petrol","Diesel","CNG","LPG","Electric"}))</f>
        <v>535</v>
      </c>
      <c r="N3044">
        <f t="shared" si="380"/>
        <v>535</v>
      </c>
      <c r="O3044" cm="1">
        <f t="array" ref="O3044">SUM(COUNTIF(F3044:F6620,{"Individual","Dealer","Trustmark Dealer"}))</f>
        <v>535</v>
      </c>
      <c r="P3044">
        <f t="shared" si="381"/>
        <v>366</v>
      </c>
      <c r="Q3044">
        <f t="shared" si="382"/>
        <v>0.63177570093457946</v>
      </c>
      <c r="R3044" s="16">
        <f t="shared" si="383"/>
        <v>1339995.8134797397</v>
      </c>
    </row>
    <row r="3045" spans="1:18" x14ac:dyDescent="0.3">
      <c r="A3045" t="s">
        <v>225</v>
      </c>
      <c r="B3045">
        <v>1998</v>
      </c>
      <c r="C3045" s="1">
        <v>42000</v>
      </c>
      <c r="D3045">
        <v>70000</v>
      </c>
      <c r="E3045" t="s">
        <v>10</v>
      </c>
      <c r="F3045" t="s">
        <v>25</v>
      </c>
      <c r="G3045" t="s">
        <v>12</v>
      </c>
      <c r="H3045" t="s">
        <v>154</v>
      </c>
      <c r="I3045">
        <f t="shared" si="376"/>
        <v>534</v>
      </c>
      <c r="J3045">
        <f t="shared" si="377"/>
        <v>28</v>
      </c>
      <c r="K3045" t="str">
        <f t="shared" si="378"/>
        <v>budget</v>
      </c>
      <c r="L3045" s="1">
        <f t="shared" si="379"/>
        <v>522635.92883895134</v>
      </c>
      <c r="M3045" cm="1">
        <f t="array" ref="M3045">SUM(COUNTIF(E3045:E6621,{"Petrol","Diesel","CNG","LPG","Electric"}))</f>
        <v>534</v>
      </c>
      <c r="N3045">
        <f t="shared" si="380"/>
        <v>534</v>
      </c>
      <c r="O3045" cm="1">
        <f t="array" ref="O3045">SUM(COUNTIF(F3045:F6621,{"Individual","Dealer","Trustmark Dealer"}))</f>
        <v>534</v>
      </c>
      <c r="P3045">
        <f t="shared" si="381"/>
        <v>365</v>
      </c>
      <c r="Q3045">
        <f t="shared" si="382"/>
        <v>0.63295880149812733</v>
      </c>
      <c r="R3045" s="16">
        <f t="shared" si="383"/>
        <v>1340631.070207004</v>
      </c>
    </row>
    <row r="3046" spans="1:18" x14ac:dyDescent="0.3">
      <c r="A3046" t="s">
        <v>1491</v>
      </c>
      <c r="B3046">
        <v>2011</v>
      </c>
      <c r="C3046" s="1">
        <v>190000</v>
      </c>
      <c r="D3046">
        <v>80000</v>
      </c>
      <c r="E3046" t="s">
        <v>14</v>
      </c>
      <c r="F3046" t="s">
        <v>25</v>
      </c>
      <c r="G3046" t="s">
        <v>12</v>
      </c>
      <c r="H3046" t="s">
        <v>154</v>
      </c>
      <c r="I3046">
        <f t="shared" si="376"/>
        <v>533</v>
      </c>
      <c r="J3046">
        <f t="shared" si="377"/>
        <v>15</v>
      </c>
      <c r="K3046" t="str">
        <f t="shared" si="378"/>
        <v>budget</v>
      </c>
      <c r="L3046" s="1">
        <f t="shared" si="379"/>
        <v>523537.68480300187</v>
      </c>
      <c r="M3046" cm="1">
        <f t="array" ref="M3046">SUM(COUNTIF(E3046:E6622,{"Petrol","Diesel","CNG","LPG","Electric"}))</f>
        <v>533</v>
      </c>
      <c r="N3046">
        <f t="shared" si="380"/>
        <v>533</v>
      </c>
      <c r="O3046" cm="1">
        <f t="array" ref="O3046">SUM(COUNTIF(F3046:F6622,{"Individual","Dealer","Trustmark Dealer"}))</f>
        <v>533</v>
      </c>
      <c r="P3046">
        <f t="shared" si="381"/>
        <v>364</v>
      </c>
      <c r="Q3046">
        <f t="shared" si="382"/>
        <v>0.63414634146341464</v>
      </c>
      <c r="R3046" s="16">
        <f t="shared" si="383"/>
        <v>1342088.457619193</v>
      </c>
    </row>
    <row r="3047" spans="1:18" x14ac:dyDescent="0.3">
      <c r="A3047" t="s">
        <v>1492</v>
      </c>
      <c r="B3047">
        <v>2010</v>
      </c>
      <c r="C3047" s="1">
        <v>165000</v>
      </c>
      <c r="D3047">
        <v>100000</v>
      </c>
      <c r="E3047" t="s">
        <v>10</v>
      </c>
      <c r="F3047" t="s">
        <v>25</v>
      </c>
      <c r="G3047" t="s">
        <v>12</v>
      </c>
      <c r="H3047" t="s">
        <v>151</v>
      </c>
      <c r="I3047">
        <f t="shared" si="376"/>
        <v>532</v>
      </c>
      <c r="J3047">
        <f t="shared" si="377"/>
        <v>16</v>
      </c>
      <c r="K3047" t="str">
        <f t="shared" si="378"/>
        <v>budget</v>
      </c>
      <c r="L3047" s="1">
        <f t="shared" si="379"/>
        <v>524164.63533834589</v>
      </c>
      <c r="M3047" cm="1">
        <f t="array" ref="M3047">SUM(COUNTIF(E3047:E6623,{"Petrol","Diesel","CNG","LPG","Electric"}))</f>
        <v>532</v>
      </c>
      <c r="N3047">
        <f t="shared" si="380"/>
        <v>532</v>
      </c>
      <c r="O3047" cm="1">
        <f t="array" ref="O3047">SUM(COUNTIF(F3047:F6623,{"Individual","Dealer","Trustmark Dealer"}))</f>
        <v>532</v>
      </c>
      <c r="P3047">
        <f t="shared" si="381"/>
        <v>363</v>
      </c>
      <c r="Q3047">
        <f t="shared" si="382"/>
        <v>0.63533834586466165</v>
      </c>
      <c r="R3047" s="16">
        <f t="shared" si="383"/>
        <v>1343652.7195295207</v>
      </c>
    </row>
    <row r="3048" spans="1:18" x14ac:dyDescent="0.3">
      <c r="A3048" t="s">
        <v>1493</v>
      </c>
      <c r="B3048">
        <v>2017</v>
      </c>
      <c r="C3048" s="1">
        <v>710000</v>
      </c>
      <c r="D3048">
        <v>40000</v>
      </c>
      <c r="E3048" t="s">
        <v>14</v>
      </c>
      <c r="F3048" t="s">
        <v>25</v>
      </c>
      <c r="G3048" t="s">
        <v>12</v>
      </c>
      <c r="H3048" t="s">
        <v>121</v>
      </c>
      <c r="I3048">
        <f t="shared" si="376"/>
        <v>531</v>
      </c>
      <c r="J3048">
        <f t="shared" si="377"/>
        <v>9</v>
      </c>
      <c r="K3048" t="str">
        <f t="shared" si="378"/>
        <v>medium</v>
      </c>
      <c r="L3048" s="1">
        <f t="shared" si="379"/>
        <v>524841.02824858762</v>
      </c>
      <c r="M3048" cm="1">
        <f t="array" ref="M3048">SUM(COUNTIF(E3048:E6624,{"Petrol","Diesel","CNG","LPG","Electric"}))</f>
        <v>531</v>
      </c>
      <c r="N3048">
        <f t="shared" si="380"/>
        <v>531</v>
      </c>
      <c r="O3048" cm="1">
        <f t="array" ref="O3048">SUM(COUNTIF(F3048:F6624,{"Individual","Dealer","Trustmark Dealer"}))</f>
        <v>531</v>
      </c>
      <c r="P3048">
        <f t="shared" si="381"/>
        <v>362</v>
      </c>
      <c r="Q3048">
        <f t="shared" si="382"/>
        <v>0.63653483992467041</v>
      </c>
      <c r="R3048" s="16">
        <f t="shared" si="383"/>
        <v>1344583.4173576063</v>
      </c>
    </row>
    <row r="3049" spans="1:18" x14ac:dyDescent="0.3">
      <c r="A3049" t="s">
        <v>193</v>
      </c>
      <c r="B3049">
        <v>2018</v>
      </c>
      <c r="C3049" s="1">
        <v>1200000</v>
      </c>
      <c r="D3049">
        <v>15000</v>
      </c>
      <c r="E3049" t="s">
        <v>10</v>
      </c>
      <c r="F3049" t="s">
        <v>25</v>
      </c>
      <c r="G3049" t="s">
        <v>12</v>
      </c>
      <c r="H3049" t="s">
        <v>121</v>
      </c>
      <c r="I3049">
        <f t="shared" si="376"/>
        <v>530</v>
      </c>
      <c r="J3049">
        <f t="shared" si="377"/>
        <v>8</v>
      </c>
      <c r="K3049" t="str">
        <f t="shared" si="378"/>
        <v>premimum</v>
      </c>
      <c r="L3049" s="1">
        <f t="shared" si="379"/>
        <v>524491.6716981132</v>
      </c>
      <c r="M3049" cm="1">
        <f t="array" ref="M3049">SUM(COUNTIF(E3049:E6625,{"Petrol","Diesel","CNG","LPG","Electric"}))</f>
        <v>530</v>
      </c>
      <c r="N3049">
        <f t="shared" si="380"/>
        <v>530</v>
      </c>
      <c r="O3049" cm="1">
        <f t="array" ref="O3049">SUM(COUNTIF(F3049:F6625,{"Individual","Dealer","Trustmark Dealer"}))</f>
        <v>530</v>
      </c>
      <c r="P3049">
        <f t="shared" si="381"/>
        <v>362</v>
      </c>
      <c r="Q3049">
        <f t="shared" si="382"/>
        <v>0.63584905660377355</v>
      </c>
      <c r="R3049" s="16">
        <f t="shared" si="383"/>
        <v>1344371.4886281425</v>
      </c>
    </row>
    <row r="3050" spans="1:18" x14ac:dyDescent="0.3">
      <c r="A3050" t="s">
        <v>1299</v>
      </c>
      <c r="B3050">
        <v>2011</v>
      </c>
      <c r="C3050" s="1">
        <v>229999</v>
      </c>
      <c r="D3050">
        <v>70000</v>
      </c>
      <c r="E3050" t="s">
        <v>10</v>
      </c>
      <c r="F3050" t="s">
        <v>25</v>
      </c>
      <c r="G3050" t="s">
        <v>12</v>
      </c>
      <c r="H3050" t="s">
        <v>121</v>
      </c>
      <c r="I3050">
        <f t="shared" si="376"/>
        <v>529</v>
      </c>
      <c r="J3050">
        <f t="shared" si="377"/>
        <v>15</v>
      </c>
      <c r="K3050" t="str">
        <f t="shared" si="378"/>
        <v>budget</v>
      </c>
      <c r="L3050" s="1">
        <f t="shared" si="379"/>
        <v>523214.71833648393</v>
      </c>
      <c r="M3050" cm="1">
        <f t="array" ref="M3050">SUM(COUNTIF(E3050:E6626,{"Petrol","Diesel","CNG","LPG","Electric"}))</f>
        <v>529</v>
      </c>
      <c r="N3050">
        <f t="shared" si="380"/>
        <v>529</v>
      </c>
      <c r="O3050" cm="1">
        <f t="array" ref="O3050">SUM(COUNTIF(F3050:F6626,{"Individual","Dealer","Trustmark Dealer"}))</f>
        <v>529</v>
      </c>
      <c r="P3050">
        <f t="shared" si="381"/>
        <v>362</v>
      </c>
      <c r="Q3050">
        <f t="shared" si="382"/>
        <v>0.63516068052930053</v>
      </c>
      <c r="R3050" s="16">
        <f t="shared" si="383"/>
        <v>1340750.9150714534</v>
      </c>
    </row>
    <row r="3051" spans="1:18" x14ac:dyDescent="0.3">
      <c r="A3051" t="s">
        <v>215</v>
      </c>
      <c r="B3051">
        <v>2018</v>
      </c>
      <c r="C3051" s="1">
        <v>310000</v>
      </c>
      <c r="D3051">
        <v>15000</v>
      </c>
      <c r="E3051" t="s">
        <v>10</v>
      </c>
      <c r="F3051" t="s">
        <v>25</v>
      </c>
      <c r="G3051" t="s">
        <v>12</v>
      </c>
      <c r="H3051" t="s">
        <v>121</v>
      </c>
      <c r="I3051">
        <f t="shared" si="376"/>
        <v>528</v>
      </c>
      <c r="J3051">
        <f t="shared" si="377"/>
        <v>8</v>
      </c>
      <c r="K3051" t="str">
        <f t="shared" si="378"/>
        <v>budget</v>
      </c>
      <c r="L3051" s="1">
        <f t="shared" si="379"/>
        <v>523770.05113636365</v>
      </c>
      <c r="M3051" cm="1">
        <f t="array" ref="M3051">SUM(COUNTIF(E3051:E6627,{"Petrol","Diesel","CNG","LPG","Electric"}))</f>
        <v>528</v>
      </c>
      <c r="N3051">
        <f t="shared" si="380"/>
        <v>528</v>
      </c>
      <c r="O3051" cm="1">
        <f t="array" ref="O3051">SUM(COUNTIF(F3051:F6627,{"Individual","Dealer","Trustmark Dealer"}))</f>
        <v>528</v>
      </c>
      <c r="P3051">
        <f t="shared" si="381"/>
        <v>361</v>
      </c>
      <c r="Q3051">
        <f t="shared" si="382"/>
        <v>0.63446969696969702</v>
      </c>
      <c r="R3051" s="16">
        <f t="shared" si="383"/>
        <v>1341390.3408638202</v>
      </c>
    </row>
    <row r="3052" spans="1:18" x14ac:dyDescent="0.3">
      <c r="A3052" t="s">
        <v>159</v>
      </c>
      <c r="B3052">
        <v>2015</v>
      </c>
      <c r="C3052" s="1">
        <v>320000</v>
      </c>
      <c r="D3052">
        <v>40000</v>
      </c>
      <c r="E3052" t="s">
        <v>10</v>
      </c>
      <c r="F3052" t="s">
        <v>25</v>
      </c>
      <c r="G3052" t="s">
        <v>12</v>
      </c>
      <c r="H3052" t="s">
        <v>121</v>
      </c>
      <c r="I3052">
        <f t="shared" si="376"/>
        <v>527</v>
      </c>
      <c r="J3052">
        <f t="shared" si="377"/>
        <v>11</v>
      </c>
      <c r="K3052" t="str">
        <f t="shared" si="378"/>
        <v>budget</v>
      </c>
      <c r="L3052" s="1">
        <f t="shared" si="379"/>
        <v>524175.68690702086</v>
      </c>
      <c r="M3052" cm="1">
        <f t="array" ref="M3052">SUM(COUNTIF(E3052:E6628,{"Petrol","Diesel","CNG","LPG","Electric"}))</f>
        <v>527</v>
      </c>
      <c r="N3052">
        <f t="shared" si="380"/>
        <v>527</v>
      </c>
      <c r="O3052" cm="1">
        <f t="array" ref="O3052">SUM(COUNTIF(F3052:F6628,{"Individual","Dealer","Trustmark Dealer"}))</f>
        <v>527</v>
      </c>
      <c r="P3052">
        <f t="shared" si="381"/>
        <v>361</v>
      </c>
      <c r="Q3052">
        <f t="shared" si="382"/>
        <v>0.63377609108159394</v>
      </c>
      <c r="R3052" s="16">
        <f t="shared" si="383"/>
        <v>1341679.8904410079</v>
      </c>
    </row>
    <row r="3053" spans="1:18" x14ac:dyDescent="0.3">
      <c r="A3053" t="s">
        <v>120</v>
      </c>
      <c r="B3053">
        <v>2006</v>
      </c>
      <c r="C3053" s="1">
        <v>100000</v>
      </c>
      <c r="D3053">
        <v>54000</v>
      </c>
      <c r="E3053" t="s">
        <v>10</v>
      </c>
      <c r="F3053" t="s">
        <v>25</v>
      </c>
      <c r="G3053" t="s">
        <v>12</v>
      </c>
      <c r="H3053" t="s">
        <v>121</v>
      </c>
      <c r="I3053">
        <f t="shared" si="376"/>
        <v>526</v>
      </c>
      <c r="J3053">
        <f t="shared" si="377"/>
        <v>20</v>
      </c>
      <c r="K3053" t="str">
        <f t="shared" si="378"/>
        <v>budget</v>
      </c>
      <c r="L3053" s="1">
        <f t="shared" si="379"/>
        <v>524563.8536121673</v>
      </c>
      <c r="M3053" cm="1">
        <f t="array" ref="M3053">SUM(COUNTIF(E3053:E6629,{"Petrol","Diesel","CNG","LPG","Electric"}))</f>
        <v>526</v>
      </c>
      <c r="N3053">
        <f t="shared" si="380"/>
        <v>526</v>
      </c>
      <c r="O3053" cm="1">
        <f t="array" ref="O3053">SUM(COUNTIF(F3053:F6629,{"Individual","Dealer","Trustmark Dealer"}))</f>
        <v>526</v>
      </c>
      <c r="P3053">
        <f t="shared" si="381"/>
        <v>360</v>
      </c>
      <c r="Q3053">
        <f t="shared" si="382"/>
        <v>0.63307984790874527</v>
      </c>
      <c r="R3053" s="16">
        <f t="shared" si="383"/>
        <v>1341927.382425135</v>
      </c>
    </row>
    <row r="3054" spans="1:18" x14ac:dyDescent="0.3">
      <c r="A3054" t="s">
        <v>467</v>
      </c>
      <c r="B3054">
        <v>2009</v>
      </c>
      <c r="C3054" s="1">
        <v>160000</v>
      </c>
      <c r="D3054">
        <v>90000</v>
      </c>
      <c r="E3054" t="s">
        <v>14</v>
      </c>
      <c r="F3054" t="s">
        <v>25</v>
      </c>
      <c r="G3054" t="s">
        <v>12</v>
      </c>
      <c r="H3054" t="s">
        <v>121</v>
      </c>
      <c r="I3054">
        <f t="shared" si="376"/>
        <v>525</v>
      </c>
      <c r="J3054">
        <f t="shared" si="377"/>
        <v>17</v>
      </c>
      <c r="K3054" t="str">
        <f t="shared" si="378"/>
        <v>budget</v>
      </c>
      <c r="L3054" s="1">
        <f t="shared" si="379"/>
        <v>525372.54666666663</v>
      </c>
      <c r="M3054" cm="1">
        <f t="array" ref="M3054">SUM(COUNTIF(E3054:E6630,{"Petrol","Diesel","CNG","LPG","Electric"}))</f>
        <v>525</v>
      </c>
      <c r="N3054">
        <f t="shared" si="380"/>
        <v>525</v>
      </c>
      <c r="O3054" cm="1">
        <f t="array" ref="O3054">SUM(COUNTIF(F3054:F6630,{"Individual","Dealer","Trustmark Dealer"}))</f>
        <v>525</v>
      </c>
      <c r="P3054">
        <f t="shared" si="381"/>
        <v>359</v>
      </c>
      <c r="Q3054">
        <f t="shared" si="382"/>
        <v>0.63238095238095238</v>
      </c>
      <c r="R3054" s="16">
        <f t="shared" si="383"/>
        <v>1343163.6411535142</v>
      </c>
    </row>
    <row r="3055" spans="1:18" x14ac:dyDescent="0.3">
      <c r="A3055" t="s">
        <v>245</v>
      </c>
      <c r="B3055">
        <v>2007</v>
      </c>
      <c r="C3055" s="1">
        <v>60000</v>
      </c>
      <c r="D3055">
        <v>52000</v>
      </c>
      <c r="E3055" t="s">
        <v>10</v>
      </c>
      <c r="F3055" t="s">
        <v>25</v>
      </c>
      <c r="G3055" t="s">
        <v>12</v>
      </c>
      <c r="H3055" t="s">
        <v>121</v>
      </c>
      <c r="I3055">
        <f t="shared" si="376"/>
        <v>524</v>
      </c>
      <c r="J3055">
        <f t="shared" si="377"/>
        <v>19</v>
      </c>
      <c r="K3055" t="str">
        <f t="shared" si="378"/>
        <v>budget</v>
      </c>
      <c r="L3055" s="1">
        <f t="shared" si="379"/>
        <v>526069.82251908397</v>
      </c>
      <c r="M3055" cm="1">
        <f t="array" ref="M3055">SUM(COUNTIF(E3055:E6631,{"Petrol","Diesel","CNG","LPG","Electric"}))</f>
        <v>524</v>
      </c>
      <c r="N3055">
        <f t="shared" si="380"/>
        <v>524</v>
      </c>
      <c r="O3055" cm="1">
        <f t="array" ref="O3055">SUM(COUNTIF(F3055:F6631,{"Individual","Dealer","Trustmark Dealer"}))</f>
        <v>524</v>
      </c>
      <c r="P3055">
        <f t="shared" si="381"/>
        <v>358</v>
      </c>
      <c r="Q3055">
        <f t="shared" si="382"/>
        <v>0.63167938931297707</v>
      </c>
      <c r="R3055" s="16">
        <f t="shared" si="383"/>
        <v>1344846.8025707437</v>
      </c>
    </row>
    <row r="3056" spans="1:18" x14ac:dyDescent="0.3">
      <c r="A3056" t="s">
        <v>591</v>
      </c>
      <c r="B3056">
        <v>2012</v>
      </c>
      <c r="C3056" s="1">
        <v>100000</v>
      </c>
      <c r="D3056">
        <v>200000</v>
      </c>
      <c r="E3056" t="s">
        <v>14</v>
      </c>
      <c r="F3056" t="s">
        <v>25</v>
      </c>
      <c r="G3056" t="s">
        <v>12</v>
      </c>
      <c r="H3056" t="s">
        <v>154</v>
      </c>
      <c r="I3056">
        <f t="shared" si="376"/>
        <v>523</v>
      </c>
      <c r="J3056">
        <f t="shared" si="377"/>
        <v>14</v>
      </c>
      <c r="K3056" t="str">
        <f t="shared" si="378"/>
        <v>budget</v>
      </c>
      <c r="L3056" s="1">
        <f t="shared" si="379"/>
        <v>526960.96940726577</v>
      </c>
      <c r="M3056" cm="1">
        <f t="array" ref="M3056">SUM(COUNTIF(E3056:E6632,{"Petrol","Diesel","CNG","LPG","Electric"}))</f>
        <v>523</v>
      </c>
      <c r="N3056">
        <f t="shared" si="380"/>
        <v>523</v>
      </c>
      <c r="O3056" cm="1">
        <f t="array" ref="O3056">SUM(COUNTIF(F3056:F6632,{"Individual","Dealer","Trustmark Dealer"}))</f>
        <v>523</v>
      </c>
      <c r="P3056">
        <f t="shared" si="381"/>
        <v>357</v>
      </c>
      <c r="Q3056">
        <f t="shared" si="382"/>
        <v>0.63097514340344163</v>
      </c>
      <c r="R3056" s="16">
        <f t="shared" si="383"/>
        <v>1346274.3789453246</v>
      </c>
    </row>
    <row r="3057" spans="1:18" x14ac:dyDescent="0.3">
      <c r="A3057" t="s">
        <v>290</v>
      </c>
      <c r="B3057">
        <v>2016</v>
      </c>
      <c r="C3057" s="1">
        <v>350000</v>
      </c>
      <c r="D3057">
        <v>35000</v>
      </c>
      <c r="E3057" t="s">
        <v>14</v>
      </c>
      <c r="F3057" t="s">
        <v>25</v>
      </c>
      <c r="G3057" t="s">
        <v>12</v>
      </c>
      <c r="H3057" t="s">
        <v>126</v>
      </c>
      <c r="I3057">
        <f t="shared" si="376"/>
        <v>522</v>
      </c>
      <c r="J3057">
        <f t="shared" si="377"/>
        <v>10</v>
      </c>
      <c r="K3057" t="str">
        <f t="shared" si="378"/>
        <v>budget</v>
      </c>
      <c r="L3057" s="1">
        <f t="shared" si="379"/>
        <v>527778.90229885059</v>
      </c>
      <c r="M3057" cm="1">
        <f t="array" ref="M3057">SUM(COUNTIF(E3057:E6633,{"Petrol","Diesel","CNG","LPG","Electric"}))</f>
        <v>522</v>
      </c>
      <c r="N3057">
        <f t="shared" si="380"/>
        <v>522</v>
      </c>
      <c r="O3057" cm="1">
        <f t="array" ref="O3057">SUM(COUNTIF(F3057:F6633,{"Individual","Dealer","Trustmark Dealer"}))</f>
        <v>522</v>
      </c>
      <c r="P3057">
        <f t="shared" si="381"/>
        <v>356</v>
      </c>
      <c r="Q3057">
        <f t="shared" si="382"/>
        <v>0.63218390804597702</v>
      </c>
      <c r="R3057" s="16">
        <f t="shared" si="383"/>
        <v>1348176.8009951992</v>
      </c>
    </row>
    <row r="3058" spans="1:18" x14ac:dyDescent="0.3">
      <c r="A3058" t="s">
        <v>1494</v>
      </c>
      <c r="B3058">
        <v>2017</v>
      </c>
      <c r="C3058" s="1">
        <v>700000</v>
      </c>
      <c r="D3058">
        <v>60000</v>
      </c>
      <c r="E3058" t="s">
        <v>14</v>
      </c>
      <c r="F3058" t="s">
        <v>25</v>
      </c>
      <c r="G3058" t="s">
        <v>12</v>
      </c>
      <c r="H3058" t="s">
        <v>121</v>
      </c>
      <c r="I3058">
        <f t="shared" si="376"/>
        <v>521</v>
      </c>
      <c r="J3058">
        <f t="shared" si="377"/>
        <v>9</v>
      </c>
      <c r="K3058" t="str">
        <f t="shared" si="378"/>
        <v>medium</v>
      </c>
      <c r="L3058" s="1">
        <f t="shared" si="379"/>
        <v>528120.12859884836</v>
      </c>
      <c r="M3058" cm="1">
        <f t="array" ref="M3058">SUM(COUNTIF(E3058:E6634,{"Petrol","Diesel","CNG","LPG","Electric"}))</f>
        <v>521</v>
      </c>
      <c r="N3058">
        <f t="shared" si="380"/>
        <v>521</v>
      </c>
      <c r="O3058" cm="1">
        <f t="array" ref="O3058">SUM(COUNTIF(F3058:F6634,{"Individual","Dealer","Trustmark Dealer"}))</f>
        <v>521</v>
      </c>
      <c r="P3058">
        <f t="shared" si="381"/>
        <v>356</v>
      </c>
      <c r="Q3058">
        <f t="shared" si="382"/>
        <v>0.63339731285988488</v>
      </c>
      <c r="R3058" s="16">
        <f t="shared" si="383"/>
        <v>1349224.3787537538</v>
      </c>
    </row>
    <row r="3059" spans="1:18" x14ac:dyDescent="0.3">
      <c r="A3059" t="s">
        <v>275</v>
      </c>
      <c r="B3059">
        <v>2017</v>
      </c>
      <c r="C3059" s="1">
        <v>300000</v>
      </c>
      <c r="D3059">
        <v>31489</v>
      </c>
      <c r="E3059" t="s">
        <v>10</v>
      </c>
      <c r="F3059" t="s">
        <v>25</v>
      </c>
      <c r="G3059" t="s">
        <v>12</v>
      </c>
      <c r="H3059" t="s">
        <v>121</v>
      </c>
      <c r="I3059">
        <f t="shared" si="376"/>
        <v>520</v>
      </c>
      <c r="J3059">
        <f t="shared" si="377"/>
        <v>9</v>
      </c>
      <c r="K3059" t="str">
        <f t="shared" si="378"/>
        <v>budget</v>
      </c>
      <c r="L3059" s="1">
        <f t="shared" si="379"/>
        <v>527789.59038461535</v>
      </c>
      <c r="M3059" cm="1">
        <f t="array" ref="M3059">SUM(COUNTIF(E3059:E6635,{"Petrol","Diesel","CNG","LPG","Electric"}))</f>
        <v>520</v>
      </c>
      <c r="N3059">
        <f t="shared" si="380"/>
        <v>520</v>
      </c>
      <c r="O3059" cm="1">
        <f t="array" ref="O3059">SUM(COUNTIF(F3059:F6635,{"Individual","Dealer","Trustmark Dealer"}))</f>
        <v>520</v>
      </c>
      <c r="P3059">
        <f t="shared" si="381"/>
        <v>356</v>
      </c>
      <c r="Q3059">
        <f t="shared" si="382"/>
        <v>0.63269230769230766</v>
      </c>
      <c r="R3059" s="16">
        <f t="shared" si="383"/>
        <v>1349059.7445106257</v>
      </c>
    </row>
    <row r="3060" spans="1:18" x14ac:dyDescent="0.3">
      <c r="A3060" t="s">
        <v>638</v>
      </c>
      <c r="B3060">
        <v>2018</v>
      </c>
      <c r="C3060" s="1">
        <v>830000</v>
      </c>
      <c r="D3060">
        <v>40000</v>
      </c>
      <c r="E3060" t="s">
        <v>14</v>
      </c>
      <c r="F3060" t="s">
        <v>25</v>
      </c>
      <c r="G3060" t="s">
        <v>12</v>
      </c>
      <c r="H3060" t="s">
        <v>121</v>
      </c>
      <c r="I3060">
        <f t="shared" si="376"/>
        <v>519</v>
      </c>
      <c r="J3060">
        <f t="shared" si="377"/>
        <v>8</v>
      </c>
      <c r="K3060" t="str">
        <f t="shared" si="378"/>
        <v>medium</v>
      </c>
      <c r="L3060" s="1">
        <f t="shared" si="379"/>
        <v>528228.49132947973</v>
      </c>
      <c r="M3060" cm="1">
        <f t="array" ref="M3060">SUM(COUNTIF(E3060:E6636,{"Petrol","Diesel","CNG","LPG","Electric"}))</f>
        <v>519</v>
      </c>
      <c r="N3060">
        <f t="shared" si="380"/>
        <v>519</v>
      </c>
      <c r="O3060" cm="1">
        <f t="array" ref="O3060">SUM(COUNTIF(F3060:F6636,{"Individual","Dealer","Trustmark Dealer"}))</f>
        <v>519</v>
      </c>
      <c r="P3060">
        <f t="shared" si="381"/>
        <v>356</v>
      </c>
      <c r="Q3060">
        <f t="shared" si="382"/>
        <v>0.63198458574181116</v>
      </c>
      <c r="R3060" s="16">
        <f t="shared" si="383"/>
        <v>1349414.2672777367</v>
      </c>
    </row>
    <row r="3061" spans="1:18" x14ac:dyDescent="0.3">
      <c r="A3061" t="s">
        <v>1495</v>
      </c>
      <c r="B3061">
        <v>2010</v>
      </c>
      <c r="C3061" s="1">
        <v>229999</v>
      </c>
      <c r="D3061">
        <v>70000</v>
      </c>
      <c r="E3061" t="s">
        <v>10</v>
      </c>
      <c r="F3061" t="s">
        <v>25</v>
      </c>
      <c r="G3061" t="s">
        <v>12</v>
      </c>
      <c r="H3061" t="s">
        <v>121</v>
      </c>
      <c r="I3061">
        <f t="shared" si="376"/>
        <v>518</v>
      </c>
      <c r="J3061">
        <f t="shared" si="377"/>
        <v>16</v>
      </c>
      <c r="K3061" t="str">
        <f t="shared" si="378"/>
        <v>budget</v>
      </c>
      <c r="L3061" s="1">
        <f t="shared" si="379"/>
        <v>527645.92084942083</v>
      </c>
      <c r="M3061" cm="1">
        <f t="array" ref="M3061">SUM(COUNTIF(E3061:E6637,{"Petrol","Diesel","CNG","LPG","Electric"}))</f>
        <v>518</v>
      </c>
      <c r="N3061">
        <f t="shared" si="380"/>
        <v>518</v>
      </c>
      <c r="O3061" cm="1">
        <f t="array" ref="O3061">SUM(COUNTIF(F3061:F6637,{"Individual","Dealer","Trustmark Dealer"}))</f>
        <v>518</v>
      </c>
      <c r="P3061">
        <f t="shared" si="381"/>
        <v>356</v>
      </c>
      <c r="Q3061">
        <f t="shared" si="382"/>
        <v>0.63127413127413123</v>
      </c>
      <c r="R3061" s="16">
        <f t="shared" si="383"/>
        <v>1348793.9362916495</v>
      </c>
    </row>
    <row r="3062" spans="1:18" x14ac:dyDescent="0.3">
      <c r="A3062" t="s">
        <v>1234</v>
      </c>
      <c r="B3062">
        <v>2013</v>
      </c>
      <c r="C3062" s="1">
        <v>400000</v>
      </c>
      <c r="D3062">
        <v>100000</v>
      </c>
      <c r="E3062" t="s">
        <v>14</v>
      </c>
      <c r="F3062" t="s">
        <v>25</v>
      </c>
      <c r="G3062" t="s">
        <v>12</v>
      </c>
      <c r="H3062" t="s">
        <v>121</v>
      </c>
      <c r="I3062">
        <f t="shared" si="376"/>
        <v>517</v>
      </c>
      <c r="J3062">
        <f t="shared" si="377"/>
        <v>13</v>
      </c>
      <c r="K3062" t="str">
        <f t="shared" si="378"/>
        <v>budget</v>
      </c>
      <c r="L3062" s="1">
        <f t="shared" si="379"/>
        <v>528221.6402321083</v>
      </c>
      <c r="M3062" cm="1">
        <f t="array" ref="M3062">SUM(COUNTIF(E3062:E6638,{"Petrol","Diesel","CNG","LPG","Electric"}))</f>
        <v>517</v>
      </c>
      <c r="N3062">
        <f t="shared" si="380"/>
        <v>517</v>
      </c>
      <c r="O3062" cm="1">
        <f t="array" ref="O3062">SUM(COUNTIF(F3062:F6638,{"Individual","Dealer","Trustmark Dealer"}))</f>
        <v>517</v>
      </c>
      <c r="P3062">
        <f t="shared" si="381"/>
        <v>355</v>
      </c>
      <c r="Q3062">
        <f t="shared" si="382"/>
        <v>0.63056092843326883</v>
      </c>
      <c r="R3062" s="16">
        <f t="shared" si="383"/>
        <v>1349469.8683566435</v>
      </c>
    </row>
    <row r="3063" spans="1:18" x14ac:dyDescent="0.3">
      <c r="A3063" t="s">
        <v>1496</v>
      </c>
      <c r="B3063">
        <v>2005</v>
      </c>
      <c r="C3063" s="1">
        <v>300000</v>
      </c>
      <c r="D3063">
        <v>70000</v>
      </c>
      <c r="E3063" t="s">
        <v>10</v>
      </c>
      <c r="F3063" t="s">
        <v>25</v>
      </c>
      <c r="G3063" t="s">
        <v>12</v>
      </c>
      <c r="H3063" t="s">
        <v>126</v>
      </c>
      <c r="I3063">
        <f t="shared" si="376"/>
        <v>516</v>
      </c>
      <c r="J3063">
        <f t="shared" si="377"/>
        <v>21</v>
      </c>
      <c r="K3063" t="str">
        <f t="shared" si="378"/>
        <v>budget</v>
      </c>
      <c r="L3063" s="1">
        <f t="shared" si="379"/>
        <v>528470.13178294571</v>
      </c>
      <c r="M3063" cm="1">
        <f t="array" ref="M3063">SUM(COUNTIF(E3063:E6639,{"Petrol","Diesel","CNG","LPG","Electric"}))</f>
        <v>516</v>
      </c>
      <c r="N3063">
        <f t="shared" si="380"/>
        <v>516</v>
      </c>
      <c r="O3063" cm="1">
        <f t="array" ref="O3063">SUM(COUNTIF(F3063:F6639,{"Individual","Dealer","Trustmark Dealer"}))</f>
        <v>516</v>
      </c>
      <c r="P3063">
        <f t="shared" si="381"/>
        <v>354</v>
      </c>
      <c r="Q3063">
        <f t="shared" si="382"/>
        <v>0.62984496124031009</v>
      </c>
      <c r="R3063" s="16">
        <f t="shared" si="383"/>
        <v>1350353.9561004785</v>
      </c>
    </row>
    <row r="3064" spans="1:18" x14ac:dyDescent="0.3">
      <c r="A3064" t="s">
        <v>409</v>
      </c>
      <c r="B3064">
        <v>2013</v>
      </c>
      <c r="C3064" s="1">
        <v>300000</v>
      </c>
      <c r="D3064">
        <v>50000</v>
      </c>
      <c r="E3064" t="s">
        <v>14</v>
      </c>
      <c r="F3064" t="s">
        <v>25</v>
      </c>
      <c r="G3064" t="s">
        <v>12</v>
      </c>
      <c r="H3064" t="s">
        <v>121</v>
      </c>
      <c r="I3064">
        <f t="shared" si="376"/>
        <v>515</v>
      </c>
      <c r="J3064">
        <f t="shared" si="377"/>
        <v>13</v>
      </c>
      <c r="K3064" t="str">
        <f t="shared" si="378"/>
        <v>budget</v>
      </c>
      <c r="L3064" s="1">
        <f t="shared" si="379"/>
        <v>528913.76310679608</v>
      </c>
      <c r="M3064" cm="1">
        <f t="array" ref="M3064">SUM(COUNTIF(E3064:E6640,{"Petrol","Diesel","CNG","LPG","Electric"}))</f>
        <v>515</v>
      </c>
      <c r="N3064">
        <f t="shared" si="380"/>
        <v>515</v>
      </c>
      <c r="O3064" cm="1">
        <f t="array" ref="O3064">SUM(COUNTIF(F3064:F6640,{"Individual","Dealer","Trustmark Dealer"}))</f>
        <v>515</v>
      </c>
      <c r="P3064">
        <f t="shared" si="381"/>
        <v>353</v>
      </c>
      <c r="Q3064">
        <f t="shared" si="382"/>
        <v>0.6310679611650486</v>
      </c>
      <c r="R3064" s="16">
        <f t="shared" si="383"/>
        <v>1350716.4217916366</v>
      </c>
    </row>
    <row r="3065" spans="1:18" x14ac:dyDescent="0.3">
      <c r="A3065" t="s">
        <v>1497</v>
      </c>
      <c r="B3065">
        <v>2009</v>
      </c>
      <c r="C3065" s="1">
        <v>80000</v>
      </c>
      <c r="D3065">
        <v>180000</v>
      </c>
      <c r="E3065" t="s">
        <v>14</v>
      </c>
      <c r="F3065" t="s">
        <v>25</v>
      </c>
      <c r="G3065" t="s">
        <v>12</v>
      </c>
      <c r="H3065" t="s">
        <v>126</v>
      </c>
      <c r="I3065">
        <f t="shared" si="376"/>
        <v>514</v>
      </c>
      <c r="J3065">
        <f t="shared" si="377"/>
        <v>17</v>
      </c>
      <c r="K3065" t="str">
        <f t="shared" si="378"/>
        <v>budget</v>
      </c>
      <c r="L3065" s="1">
        <f t="shared" si="379"/>
        <v>529359.12062256807</v>
      </c>
      <c r="M3065" cm="1">
        <f t="array" ref="M3065">SUM(COUNTIF(E3065:E6641,{"Petrol","Diesel","CNG","LPG","Electric"}))</f>
        <v>514</v>
      </c>
      <c r="N3065">
        <f t="shared" si="380"/>
        <v>514</v>
      </c>
      <c r="O3065" cm="1">
        <f t="array" ref="O3065">SUM(COUNTIF(F3065:F6641,{"Individual","Dealer","Trustmark Dealer"}))</f>
        <v>514</v>
      </c>
      <c r="P3065">
        <f t="shared" si="381"/>
        <v>352</v>
      </c>
      <c r="Q3065">
        <f t="shared" si="382"/>
        <v>0.63035019455252916</v>
      </c>
      <c r="R3065" s="16">
        <f t="shared" si="383"/>
        <v>1351958.848181555</v>
      </c>
    </row>
    <row r="3066" spans="1:18" x14ac:dyDescent="0.3">
      <c r="A3066" t="s">
        <v>120</v>
      </c>
      <c r="B3066">
        <v>2008</v>
      </c>
      <c r="C3066" s="1">
        <v>80000</v>
      </c>
      <c r="D3066">
        <v>50000</v>
      </c>
      <c r="E3066" t="s">
        <v>10</v>
      </c>
      <c r="F3066" t="s">
        <v>25</v>
      </c>
      <c r="G3066" t="s">
        <v>12</v>
      </c>
      <c r="H3066" t="s">
        <v>126</v>
      </c>
      <c r="I3066">
        <f t="shared" si="376"/>
        <v>513</v>
      </c>
      <c r="J3066">
        <f t="shared" si="377"/>
        <v>18</v>
      </c>
      <c r="K3066" t="str">
        <f t="shared" si="378"/>
        <v>budget</v>
      </c>
      <c r="L3066" s="1">
        <f t="shared" si="379"/>
        <v>530235.06432748539</v>
      </c>
      <c r="M3066" cm="1">
        <f t="array" ref="M3066">SUM(COUNTIF(E3066:E6642,{"Petrol","Diesel","CNG","LPG","Electric"}))</f>
        <v>513</v>
      </c>
      <c r="N3066">
        <f t="shared" si="380"/>
        <v>513</v>
      </c>
      <c r="O3066" cm="1">
        <f t="array" ref="O3066">SUM(COUNTIF(F3066:F6642,{"Individual","Dealer","Trustmark Dealer"}))</f>
        <v>513</v>
      </c>
      <c r="P3066">
        <f t="shared" si="381"/>
        <v>351</v>
      </c>
      <c r="Q3066">
        <f t="shared" si="382"/>
        <v>0.63157894736842102</v>
      </c>
      <c r="R3066" s="16">
        <f t="shared" si="383"/>
        <v>1353987.4401289995</v>
      </c>
    </row>
    <row r="3067" spans="1:18" x14ac:dyDescent="0.3">
      <c r="A3067" t="s">
        <v>991</v>
      </c>
      <c r="B3067">
        <v>2007</v>
      </c>
      <c r="C3067" s="1">
        <v>100000</v>
      </c>
      <c r="D3067">
        <v>90000</v>
      </c>
      <c r="E3067" t="s">
        <v>10</v>
      </c>
      <c r="F3067" t="s">
        <v>25</v>
      </c>
      <c r="G3067" t="s">
        <v>12</v>
      </c>
      <c r="H3067" t="s">
        <v>126</v>
      </c>
      <c r="I3067">
        <f t="shared" si="376"/>
        <v>512</v>
      </c>
      <c r="J3067">
        <f t="shared" si="377"/>
        <v>19</v>
      </c>
      <c r="K3067" t="str">
        <f t="shared" si="378"/>
        <v>budget</v>
      </c>
      <c r="L3067" s="1">
        <f t="shared" si="379"/>
        <v>531114.4296875</v>
      </c>
      <c r="M3067" cm="1">
        <f t="array" ref="M3067">SUM(COUNTIF(E3067:E6643,{"Petrol","Diesel","CNG","LPG","Electric"}))</f>
        <v>512</v>
      </c>
      <c r="N3067">
        <f t="shared" si="380"/>
        <v>512</v>
      </c>
      <c r="O3067" cm="1">
        <f t="array" ref="O3067">SUM(COUNTIF(F3067:F6643,{"Individual","Dealer","Trustmark Dealer"}))</f>
        <v>512</v>
      </c>
      <c r="P3067">
        <f t="shared" si="381"/>
        <v>350</v>
      </c>
      <c r="Q3067">
        <f t="shared" si="382"/>
        <v>0.6328125</v>
      </c>
      <c r="R3067" s="16">
        <f t="shared" si="383"/>
        <v>1355362.4055053976</v>
      </c>
    </row>
    <row r="3068" spans="1:18" x14ac:dyDescent="0.3">
      <c r="A3068" t="s">
        <v>180</v>
      </c>
      <c r="B3068">
        <v>2012</v>
      </c>
      <c r="C3068" s="1">
        <v>300000</v>
      </c>
      <c r="D3068">
        <v>110000</v>
      </c>
      <c r="E3068" t="s">
        <v>14</v>
      </c>
      <c r="F3068" t="s">
        <v>25</v>
      </c>
      <c r="G3068" t="s">
        <v>12</v>
      </c>
      <c r="H3068" t="s">
        <v>121</v>
      </c>
      <c r="I3068">
        <f t="shared" si="376"/>
        <v>511</v>
      </c>
      <c r="J3068">
        <f t="shared" si="377"/>
        <v>14</v>
      </c>
      <c r="K3068" t="str">
        <f t="shared" si="378"/>
        <v>budget</v>
      </c>
      <c r="L3068" s="1">
        <f t="shared" si="379"/>
        <v>531958.09784735809</v>
      </c>
      <c r="M3068" cm="1">
        <f t="array" ref="M3068">SUM(COUNTIF(E3068:E6644,{"Petrol","Diesel","CNG","LPG","Electric"}))</f>
        <v>511</v>
      </c>
      <c r="N3068">
        <f t="shared" si="380"/>
        <v>511</v>
      </c>
      <c r="O3068" cm="1">
        <f t="array" ref="O3068">SUM(COUNTIF(F3068:F6644,{"Individual","Dealer","Trustmark Dealer"}))</f>
        <v>511</v>
      </c>
      <c r="P3068">
        <f t="shared" si="381"/>
        <v>349</v>
      </c>
      <c r="Q3068">
        <f t="shared" si="382"/>
        <v>0.63405088062622306</v>
      </c>
      <c r="R3068" s="16">
        <f t="shared" si="383"/>
        <v>1356657.8774751266</v>
      </c>
    </row>
    <row r="3069" spans="1:18" x14ac:dyDescent="0.3">
      <c r="A3069" t="s">
        <v>1498</v>
      </c>
      <c r="B3069">
        <v>2018</v>
      </c>
      <c r="C3069" s="1">
        <v>700000</v>
      </c>
      <c r="D3069">
        <v>26000</v>
      </c>
      <c r="E3069" t="s">
        <v>10</v>
      </c>
      <c r="F3069" t="s">
        <v>25</v>
      </c>
      <c r="G3069" t="s">
        <v>19</v>
      </c>
      <c r="H3069" t="s">
        <v>121</v>
      </c>
      <c r="I3069">
        <f t="shared" si="376"/>
        <v>510</v>
      </c>
      <c r="J3069">
        <f t="shared" si="377"/>
        <v>8</v>
      </c>
      <c r="K3069" t="str">
        <f t="shared" si="378"/>
        <v>medium</v>
      </c>
      <c r="L3069" s="1">
        <f t="shared" si="379"/>
        <v>532412.91764705884</v>
      </c>
      <c r="M3069" cm="1">
        <f t="array" ref="M3069">SUM(COUNTIF(E3069:E6645,{"Petrol","Diesel","CNG","LPG","Electric"}))</f>
        <v>510</v>
      </c>
      <c r="N3069">
        <f t="shared" si="380"/>
        <v>510</v>
      </c>
      <c r="O3069" cm="1">
        <f t="array" ref="O3069">SUM(COUNTIF(F3069:F6645,{"Individual","Dealer","Trustmark Dealer"}))</f>
        <v>510</v>
      </c>
      <c r="P3069">
        <f t="shared" si="381"/>
        <v>348</v>
      </c>
      <c r="Q3069">
        <f t="shared" si="382"/>
        <v>0.6333333333333333</v>
      </c>
      <c r="R3069" s="16">
        <f t="shared" si="383"/>
        <v>1357920.7147555314</v>
      </c>
    </row>
    <row r="3070" spans="1:18" x14ac:dyDescent="0.3">
      <c r="A3070" t="s">
        <v>440</v>
      </c>
      <c r="B3070">
        <v>2016</v>
      </c>
      <c r="C3070" s="1">
        <v>975000</v>
      </c>
      <c r="D3070">
        <v>65000</v>
      </c>
      <c r="E3070" t="s">
        <v>14</v>
      </c>
      <c r="F3070" t="s">
        <v>25</v>
      </c>
      <c r="G3070" t="s">
        <v>12</v>
      </c>
      <c r="H3070" t="s">
        <v>121</v>
      </c>
      <c r="I3070">
        <f t="shared" si="376"/>
        <v>509</v>
      </c>
      <c r="J3070">
        <f t="shared" si="377"/>
        <v>10</v>
      </c>
      <c r="K3070" t="str">
        <f t="shared" si="378"/>
        <v>medium</v>
      </c>
      <c r="L3070" s="1">
        <f t="shared" si="379"/>
        <v>532083.66994106094</v>
      </c>
      <c r="M3070" cm="1">
        <f t="array" ref="M3070">SUM(COUNTIF(E3070:E6646,{"Petrol","Diesel","CNG","LPG","Electric"}))</f>
        <v>509</v>
      </c>
      <c r="N3070">
        <f t="shared" si="380"/>
        <v>509</v>
      </c>
      <c r="O3070" cm="1">
        <f t="array" ref="O3070">SUM(COUNTIF(F3070:F6646,{"Individual","Dealer","Trustmark Dealer"}))</f>
        <v>509</v>
      </c>
      <c r="P3070">
        <f t="shared" si="381"/>
        <v>348</v>
      </c>
      <c r="Q3070">
        <f t="shared" si="382"/>
        <v>0.63261296660117883</v>
      </c>
      <c r="R3070" s="16">
        <f t="shared" si="383"/>
        <v>1356450.4040583135</v>
      </c>
    </row>
    <row r="3071" spans="1:18" x14ac:dyDescent="0.3">
      <c r="A3071" t="s">
        <v>552</v>
      </c>
      <c r="B3071">
        <v>2009</v>
      </c>
      <c r="C3071" s="1">
        <v>500000</v>
      </c>
      <c r="D3071">
        <v>130000</v>
      </c>
      <c r="E3071" t="s">
        <v>14</v>
      </c>
      <c r="F3071" t="s">
        <v>25</v>
      </c>
      <c r="G3071" t="s">
        <v>12</v>
      </c>
      <c r="H3071" t="s">
        <v>121</v>
      </c>
      <c r="I3071">
        <f t="shared" si="376"/>
        <v>508</v>
      </c>
      <c r="J3071">
        <f t="shared" si="377"/>
        <v>17</v>
      </c>
      <c r="K3071" t="str">
        <f t="shared" si="378"/>
        <v>budget</v>
      </c>
      <c r="L3071" s="1">
        <f t="shared" si="379"/>
        <v>531211.78740157478</v>
      </c>
      <c r="M3071" cm="1">
        <f t="array" ref="M3071">SUM(COUNTIF(E3071:E6647,{"Petrol","Diesel","CNG","LPG","Electric"}))</f>
        <v>508</v>
      </c>
      <c r="N3071">
        <f t="shared" si="380"/>
        <v>508</v>
      </c>
      <c r="O3071" cm="1">
        <f t="array" ref="O3071">SUM(COUNTIF(F3071:F6647,{"Individual","Dealer","Trustmark Dealer"}))</f>
        <v>508</v>
      </c>
      <c r="P3071">
        <f t="shared" si="381"/>
        <v>348</v>
      </c>
      <c r="Q3071">
        <f t="shared" si="382"/>
        <v>0.63188976377952755</v>
      </c>
      <c r="R3071" s="16">
        <f t="shared" si="383"/>
        <v>1355320.0942730987</v>
      </c>
    </row>
    <row r="3072" spans="1:18" x14ac:dyDescent="0.3">
      <c r="A3072" t="s">
        <v>196</v>
      </c>
      <c r="B3072">
        <v>2013</v>
      </c>
      <c r="C3072" s="1">
        <v>550000</v>
      </c>
      <c r="D3072">
        <v>75000</v>
      </c>
      <c r="E3072" t="s">
        <v>14</v>
      </c>
      <c r="F3072" t="s">
        <v>25</v>
      </c>
      <c r="G3072" t="s">
        <v>12</v>
      </c>
      <c r="H3072" t="s">
        <v>126</v>
      </c>
      <c r="I3072">
        <f t="shared" si="376"/>
        <v>507</v>
      </c>
      <c r="J3072">
        <f t="shared" si="377"/>
        <v>13</v>
      </c>
      <c r="K3072" t="str">
        <f t="shared" si="378"/>
        <v>medium</v>
      </c>
      <c r="L3072" s="1">
        <f t="shared" si="379"/>
        <v>531273.34911242605</v>
      </c>
      <c r="M3072" cm="1">
        <f t="array" ref="M3072">SUM(COUNTIF(E3072:E6648,{"Petrol","Diesel","CNG","LPG","Electric"}))</f>
        <v>507</v>
      </c>
      <c r="N3072">
        <f t="shared" si="380"/>
        <v>507</v>
      </c>
      <c r="O3072" cm="1">
        <f t="array" ref="O3072">SUM(COUNTIF(F3072:F6648,{"Individual","Dealer","Trustmark Dealer"}))</f>
        <v>507</v>
      </c>
      <c r="P3072">
        <f t="shared" si="381"/>
        <v>347</v>
      </c>
      <c r="Q3072">
        <f t="shared" si="382"/>
        <v>0.63116370808678501</v>
      </c>
      <c r="R3072" s="16">
        <f t="shared" si="383"/>
        <v>1355878.1394179894</v>
      </c>
    </row>
    <row r="3073" spans="1:18" x14ac:dyDescent="0.3">
      <c r="A3073" t="s">
        <v>675</v>
      </c>
      <c r="B3073">
        <v>2014</v>
      </c>
      <c r="C3073" s="1">
        <v>550000</v>
      </c>
      <c r="D3073">
        <v>110000</v>
      </c>
      <c r="E3073" t="s">
        <v>14</v>
      </c>
      <c r="F3073" t="s">
        <v>25</v>
      </c>
      <c r="G3073" t="s">
        <v>12</v>
      </c>
      <c r="H3073" t="s">
        <v>126</v>
      </c>
      <c r="I3073">
        <f t="shared" si="376"/>
        <v>506</v>
      </c>
      <c r="J3073">
        <f t="shared" si="377"/>
        <v>12</v>
      </c>
      <c r="K3073" t="str">
        <f t="shared" si="378"/>
        <v>medium</v>
      </c>
      <c r="L3073" s="1">
        <f t="shared" si="379"/>
        <v>531236.33992094861</v>
      </c>
      <c r="M3073" cm="1">
        <f t="array" ref="M3073">SUM(COUNTIF(E3073:E6649,{"Petrol","Diesel","CNG","LPG","Electric"}))</f>
        <v>506</v>
      </c>
      <c r="N3073">
        <f t="shared" si="380"/>
        <v>506</v>
      </c>
      <c r="O3073" cm="1">
        <f t="array" ref="O3073">SUM(COUNTIF(F3073:F6649,{"Individual","Dealer","Trustmark Dealer"}))</f>
        <v>506</v>
      </c>
      <c r="P3073">
        <f t="shared" si="381"/>
        <v>346</v>
      </c>
      <c r="Q3073">
        <f t="shared" si="382"/>
        <v>0.6324110671936759</v>
      </c>
      <c r="R3073" s="16">
        <f t="shared" si="383"/>
        <v>1356260.9734169655</v>
      </c>
    </row>
    <row r="3074" spans="1:18" x14ac:dyDescent="0.3">
      <c r="A3074" t="s">
        <v>558</v>
      </c>
      <c r="B3074">
        <v>2014</v>
      </c>
      <c r="C3074" s="1">
        <v>240000</v>
      </c>
      <c r="D3074">
        <v>50000</v>
      </c>
      <c r="E3074" t="s">
        <v>10</v>
      </c>
      <c r="F3074" t="s">
        <v>25</v>
      </c>
      <c r="G3074" t="s">
        <v>12</v>
      </c>
      <c r="H3074" t="s">
        <v>121</v>
      </c>
      <c r="I3074">
        <f t="shared" ref="I3074:I3137" si="384">COUNTA(A3074:A6650)</f>
        <v>505</v>
      </c>
      <c r="J3074">
        <f t="shared" ref="J3074:J3137" si="385">2026-B3074</f>
        <v>12</v>
      </c>
      <c r="K3074" t="str">
        <f t="shared" ref="K3074:K3137" si="386">IF(C3074&lt;=500000,"budget",IF(C3074&lt;=1000000,"medium","premimum"))</f>
        <v>budget</v>
      </c>
      <c r="L3074" s="1">
        <f t="shared" ref="L3074:L3137" si="387">AVERAGE(C3074:C6650)</f>
        <v>531199.18415841588</v>
      </c>
      <c r="M3074" cm="1">
        <f t="array" ref="M3074">SUM(COUNTIF(E3074:E6650,{"Petrol","Diesel","CNG","LPG","Electric"}))</f>
        <v>505</v>
      </c>
      <c r="N3074">
        <f t="shared" ref="N3074:N3137" si="388">COUNTIF(G3074:G6650,"Automatic")
 +COUNTIF(G3074:G6650,"Manual")</f>
        <v>505</v>
      </c>
      <c r="O3074" cm="1">
        <f t="array" ref="O3074">SUM(COUNTIF(F3074:F6650,{"Individual","Dealer","Trustmark Dealer"}))</f>
        <v>505</v>
      </c>
      <c r="P3074">
        <f t="shared" ref="P3074:P3137" si="389">COUNTIF(J3074:J6650,"&gt;10")</f>
        <v>345</v>
      </c>
      <c r="Q3074">
        <f t="shared" ref="Q3074:Q3137" si="390">COUNTIF(H3074:H6650,"First Owner")/COUNTA(H3074:H6650)</f>
        <v>0.63366336633663367</v>
      </c>
      <c r="R3074" s="16">
        <f t="shared" ref="R3074:R3137" si="391">AVERAGEIF(E3074:E6650,"Petrol",C3074:C6650) + AVERAGEIF(E3074:E6650,"Diesel",C3074:C6650) + AVERAGEIF(E3074:E6650,"CNG",C3074:C6650)</f>
        <v>1356646.5616173728</v>
      </c>
    </row>
    <row r="3075" spans="1:18" x14ac:dyDescent="0.3">
      <c r="A3075" t="s">
        <v>239</v>
      </c>
      <c r="B3075">
        <v>1997</v>
      </c>
      <c r="C3075" s="1">
        <v>50000</v>
      </c>
      <c r="D3075">
        <v>80000</v>
      </c>
      <c r="E3075" t="s">
        <v>10</v>
      </c>
      <c r="F3075" t="s">
        <v>25</v>
      </c>
      <c r="G3075" t="s">
        <v>12</v>
      </c>
      <c r="H3075" t="s">
        <v>126</v>
      </c>
      <c r="I3075">
        <f t="shared" si="384"/>
        <v>504</v>
      </c>
      <c r="J3075">
        <f t="shared" si="385"/>
        <v>29</v>
      </c>
      <c r="K3075" t="str">
        <f t="shared" si="386"/>
        <v>budget</v>
      </c>
      <c r="L3075" s="1">
        <f t="shared" si="387"/>
        <v>531776.96031746035</v>
      </c>
      <c r="M3075" cm="1">
        <f t="array" ref="M3075">SUM(COUNTIF(E3075:E6651,{"Petrol","Diesel","CNG","LPG","Electric"}))</f>
        <v>504</v>
      </c>
      <c r="N3075">
        <f t="shared" si="388"/>
        <v>504</v>
      </c>
      <c r="O3075" cm="1">
        <f t="array" ref="O3075">SUM(COUNTIF(F3075:F6651,{"Individual","Dealer","Trustmark Dealer"}))</f>
        <v>504</v>
      </c>
      <c r="P3075">
        <f t="shared" si="389"/>
        <v>344</v>
      </c>
      <c r="Q3075">
        <f t="shared" si="390"/>
        <v>0.63293650793650791</v>
      </c>
      <c r="R3075" s="16">
        <f t="shared" si="391"/>
        <v>1357302.1084950645</v>
      </c>
    </row>
    <row r="3076" spans="1:18" x14ac:dyDescent="0.3">
      <c r="A3076" t="s">
        <v>881</v>
      </c>
      <c r="B3076">
        <v>2009</v>
      </c>
      <c r="C3076" s="1">
        <v>120000</v>
      </c>
      <c r="D3076">
        <v>80000</v>
      </c>
      <c r="E3076" t="s">
        <v>10</v>
      </c>
      <c r="F3076" t="s">
        <v>25</v>
      </c>
      <c r="G3076" t="s">
        <v>12</v>
      </c>
      <c r="H3076" t="s">
        <v>126</v>
      </c>
      <c r="I3076">
        <f t="shared" si="384"/>
        <v>503</v>
      </c>
      <c r="J3076">
        <f t="shared" si="385"/>
        <v>17</v>
      </c>
      <c r="K3076" t="str">
        <f t="shared" si="386"/>
        <v>budget</v>
      </c>
      <c r="L3076" s="1">
        <f t="shared" si="387"/>
        <v>532734.76739562629</v>
      </c>
      <c r="M3076" cm="1">
        <f t="array" ref="M3076">SUM(COUNTIF(E3076:E6652,{"Petrol","Diesel","CNG","LPG","Electric"}))</f>
        <v>503</v>
      </c>
      <c r="N3076">
        <f t="shared" si="388"/>
        <v>503</v>
      </c>
      <c r="O3076" cm="1">
        <f t="array" ref="O3076">SUM(COUNTIF(F3076:F6652,{"Individual","Dealer","Trustmark Dealer"}))</f>
        <v>503</v>
      </c>
      <c r="P3076">
        <f t="shared" si="389"/>
        <v>343</v>
      </c>
      <c r="Q3076">
        <f t="shared" si="390"/>
        <v>0.63419483101391649</v>
      </c>
      <c r="R3076" s="16">
        <f t="shared" si="391"/>
        <v>1358851.6324463794</v>
      </c>
    </row>
    <row r="3077" spans="1:18" x14ac:dyDescent="0.3">
      <c r="A3077" t="s">
        <v>354</v>
      </c>
      <c r="B3077">
        <v>2013</v>
      </c>
      <c r="C3077" s="1">
        <v>900000</v>
      </c>
      <c r="D3077">
        <v>60000</v>
      </c>
      <c r="E3077" t="s">
        <v>10</v>
      </c>
      <c r="F3077" t="s">
        <v>25</v>
      </c>
      <c r="G3077" t="s">
        <v>12</v>
      </c>
      <c r="H3077" t="s">
        <v>126</v>
      </c>
      <c r="I3077">
        <f t="shared" si="384"/>
        <v>502</v>
      </c>
      <c r="J3077">
        <f t="shared" si="385"/>
        <v>13</v>
      </c>
      <c r="K3077" t="str">
        <f t="shared" si="386"/>
        <v>medium</v>
      </c>
      <c r="L3077" s="1">
        <f t="shared" si="387"/>
        <v>533556.94820717128</v>
      </c>
      <c r="M3077" cm="1">
        <f t="array" ref="M3077">SUM(COUNTIF(E3077:E6653,{"Petrol","Diesel","CNG","LPG","Electric"}))</f>
        <v>502</v>
      </c>
      <c r="N3077">
        <f t="shared" si="388"/>
        <v>502</v>
      </c>
      <c r="O3077" cm="1">
        <f t="array" ref="O3077">SUM(COUNTIF(F3077:F6653,{"Individual","Dealer","Trustmark Dealer"}))</f>
        <v>502</v>
      </c>
      <c r="P3077">
        <f t="shared" si="389"/>
        <v>342</v>
      </c>
      <c r="Q3077">
        <f t="shared" si="390"/>
        <v>0.63545816733067728</v>
      </c>
      <c r="R3077" s="16">
        <f t="shared" si="391"/>
        <v>1360087.0674207113</v>
      </c>
    </row>
    <row r="3078" spans="1:18" x14ac:dyDescent="0.3">
      <c r="A3078" t="s">
        <v>873</v>
      </c>
      <c r="B3078">
        <v>2009</v>
      </c>
      <c r="C3078" s="1">
        <v>250000</v>
      </c>
      <c r="D3078">
        <v>90000</v>
      </c>
      <c r="E3078" t="s">
        <v>10</v>
      </c>
      <c r="F3078" t="s">
        <v>25</v>
      </c>
      <c r="G3078" t="s">
        <v>12</v>
      </c>
      <c r="H3078" t="s">
        <v>126</v>
      </c>
      <c r="I3078">
        <f t="shared" si="384"/>
        <v>501</v>
      </c>
      <c r="J3078">
        <f t="shared" si="385"/>
        <v>17</v>
      </c>
      <c r="K3078" t="str">
        <f t="shared" si="386"/>
        <v>budget</v>
      </c>
      <c r="L3078" s="1">
        <f t="shared" si="387"/>
        <v>532825.52495009976</v>
      </c>
      <c r="M3078" cm="1">
        <f t="array" ref="M3078">SUM(COUNTIF(E3078:E6654,{"Petrol","Diesel","CNG","LPG","Electric"}))</f>
        <v>501</v>
      </c>
      <c r="N3078">
        <f t="shared" si="388"/>
        <v>501</v>
      </c>
      <c r="O3078" cm="1">
        <f t="array" ref="O3078">SUM(COUNTIF(F3078:F6654,{"Individual","Dealer","Trustmark Dealer"}))</f>
        <v>501</v>
      </c>
      <c r="P3078">
        <f t="shared" si="389"/>
        <v>341</v>
      </c>
      <c r="Q3078">
        <f t="shared" si="390"/>
        <v>0.63672654690618757</v>
      </c>
      <c r="R3078" s="16">
        <f t="shared" si="391"/>
        <v>1357654.9121589521</v>
      </c>
    </row>
    <row r="3079" spans="1:18" x14ac:dyDescent="0.3">
      <c r="A3079" t="s">
        <v>411</v>
      </c>
      <c r="B3079">
        <v>2017</v>
      </c>
      <c r="C3079" s="1">
        <v>280000</v>
      </c>
      <c r="D3079">
        <v>36000</v>
      </c>
      <c r="E3079" t="s">
        <v>10</v>
      </c>
      <c r="F3079" t="s">
        <v>25</v>
      </c>
      <c r="G3079" t="s">
        <v>12</v>
      </c>
      <c r="H3079" t="s">
        <v>121</v>
      </c>
      <c r="I3079">
        <f t="shared" si="384"/>
        <v>500</v>
      </c>
      <c r="J3079">
        <f t="shared" si="385"/>
        <v>9</v>
      </c>
      <c r="K3079" t="str">
        <f t="shared" si="386"/>
        <v>budget</v>
      </c>
      <c r="L3079" s="1">
        <f t="shared" si="387"/>
        <v>533391.17599999998</v>
      </c>
      <c r="M3079" cm="1">
        <f t="array" ref="M3079">SUM(COUNTIF(E3079:E6655,{"Petrol","Diesel","CNG","LPG","Electric"}))</f>
        <v>500</v>
      </c>
      <c r="N3079">
        <f t="shared" si="388"/>
        <v>500</v>
      </c>
      <c r="O3079" cm="1">
        <f t="array" ref="O3079">SUM(COUNTIF(F3079:F6655,{"Individual","Dealer","Trustmark Dealer"}))</f>
        <v>500</v>
      </c>
      <c r="P3079">
        <f t="shared" si="389"/>
        <v>340</v>
      </c>
      <c r="Q3079">
        <f t="shared" si="390"/>
        <v>0.63800000000000001</v>
      </c>
      <c r="R3079" s="16">
        <f t="shared" si="391"/>
        <v>1358280.2720131951</v>
      </c>
    </row>
    <row r="3080" spans="1:18" x14ac:dyDescent="0.3">
      <c r="A3080" t="s">
        <v>1499</v>
      </c>
      <c r="B3080">
        <v>2010</v>
      </c>
      <c r="C3080" s="1">
        <v>85000</v>
      </c>
      <c r="D3080">
        <v>87000</v>
      </c>
      <c r="E3080" t="s">
        <v>14</v>
      </c>
      <c r="F3080" t="s">
        <v>25</v>
      </c>
      <c r="G3080" t="s">
        <v>12</v>
      </c>
      <c r="H3080" t="s">
        <v>121</v>
      </c>
      <c r="I3080">
        <f t="shared" si="384"/>
        <v>499</v>
      </c>
      <c r="J3080">
        <f t="shared" si="385"/>
        <v>16</v>
      </c>
      <c r="K3080" t="str">
        <f t="shared" si="386"/>
        <v>budget</v>
      </c>
      <c r="L3080" s="1">
        <f t="shared" si="387"/>
        <v>533898.97394789581</v>
      </c>
      <c r="M3080" cm="1">
        <f t="array" ref="M3080">SUM(COUNTIF(E3080:E6656,{"Petrol","Diesel","CNG","LPG","Electric"}))</f>
        <v>499</v>
      </c>
      <c r="N3080">
        <f t="shared" si="388"/>
        <v>499</v>
      </c>
      <c r="O3080" cm="1">
        <f t="array" ref="O3080">SUM(COUNTIF(F3080:F6656,{"Individual","Dealer","Trustmark Dealer"}))</f>
        <v>499</v>
      </c>
      <c r="P3080">
        <f t="shared" si="389"/>
        <v>340</v>
      </c>
      <c r="Q3080">
        <f t="shared" si="390"/>
        <v>0.63727454909819636</v>
      </c>
      <c r="R3080" s="16">
        <f t="shared" si="391"/>
        <v>1358768.7305327167</v>
      </c>
    </row>
    <row r="3081" spans="1:18" x14ac:dyDescent="0.3">
      <c r="A3081" t="s">
        <v>456</v>
      </c>
      <c r="B3081">
        <v>2011</v>
      </c>
      <c r="C3081" s="1">
        <v>90000</v>
      </c>
      <c r="D3081">
        <v>80000</v>
      </c>
      <c r="E3081" t="s">
        <v>14</v>
      </c>
      <c r="F3081" t="s">
        <v>25</v>
      </c>
      <c r="G3081" t="s">
        <v>12</v>
      </c>
      <c r="H3081" t="s">
        <v>121</v>
      </c>
      <c r="I3081">
        <f t="shared" si="384"/>
        <v>498</v>
      </c>
      <c r="J3081">
        <f t="shared" si="385"/>
        <v>15</v>
      </c>
      <c r="K3081" t="str">
        <f t="shared" si="386"/>
        <v>budget</v>
      </c>
      <c r="L3081" s="1">
        <f t="shared" si="387"/>
        <v>534800.37751004018</v>
      </c>
      <c r="M3081" cm="1">
        <f t="array" ref="M3081">SUM(COUNTIF(E3081:E6657,{"Petrol","Diesel","CNG","LPG","Electric"}))</f>
        <v>498</v>
      </c>
      <c r="N3081">
        <f t="shared" si="388"/>
        <v>498</v>
      </c>
      <c r="O3081" cm="1">
        <f t="array" ref="O3081">SUM(COUNTIF(F3081:F6657,{"Individual","Dealer","Trustmark Dealer"}))</f>
        <v>498</v>
      </c>
      <c r="P3081">
        <f t="shared" si="389"/>
        <v>339</v>
      </c>
      <c r="Q3081">
        <f t="shared" si="390"/>
        <v>0.63654618473895586</v>
      </c>
      <c r="R3081" s="16">
        <f t="shared" si="391"/>
        <v>1360835.8031244627</v>
      </c>
    </row>
    <row r="3082" spans="1:18" x14ac:dyDescent="0.3">
      <c r="A3082" t="s">
        <v>1408</v>
      </c>
      <c r="B3082">
        <v>2015</v>
      </c>
      <c r="C3082" s="1">
        <v>500000</v>
      </c>
      <c r="D3082">
        <v>50000</v>
      </c>
      <c r="E3082" t="s">
        <v>14</v>
      </c>
      <c r="F3082" t="s">
        <v>25</v>
      </c>
      <c r="G3082" t="s">
        <v>12</v>
      </c>
      <c r="H3082" t="s">
        <v>121</v>
      </c>
      <c r="I3082">
        <f t="shared" si="384"/>
        <v>497</v>
      </c>
      <c r="J3082">
        <f t="shared" si="385"/>
        <v>11</v>
      </c>
      <c r="K3082" t="str">
        <f t="shared" si="386"/>
        <v>budget</v>
      </c>
      <c r="L3082" s="1">
        <f t="shared" si="387"/>
        <v>535695.34808853117</v>
      </c>
      <c r="M3082" cm="1">
        <f t="array" ref="M3082">SUM(COUNTIF(E3082:E6658,{"Petrol","Diesel","CNG","LPG","Electric"}))</f>
        <v>497</v>
      </c>
      <c r="N3082">
        <f t="shared" si="388"/>
        <v>497</v>
      </c>
      <c r="O3082" cm="1">
        <f t="array" ref="O3082">SUM(COUNTIF(F3082:F6658,{"Individual","Dealer","Trustmark Dealer"}))</f>
        <v>497</v>
      </c>
      <c r="P3082">
        <f t="shared" si="389"/>
        <v>338</v>
      </c>
      <c r="Q3082">
        <f t="shared" si="390"/>
        <v>0.63581488933601604</v>
      </c>
      <c r="R3082" s="16">
        <f t="shared" si="391"/>
        <v>1362899.7385610766</v>
      </c>
    </row>
    <row r="3083" spans="1:18" x14ac:dyDescent="0.3">
      <c r="A3083" t="s">
        <v>239</v>
      </c>
      <c r="B3083">
        <v>2013</v>
      </c>
      <c r="C3083" s="1">
        <v>200000</v>
      </c>
      <c r="D3083">
        <v>60000</v>
      </c>
      <c r="E3083" t="s">
        <v>10</v>
      </c>
      <c r="F3083" t="s">
        <v>25</v>
      </c>
      <c r="G3083" t="s">
        <v>12</v>
      </c>
      <c r="H3083" t="s">
        <v>121</v>
      </c>
      <c r="I3083">
        <f t="shared" si="384"/>
        <v>496</v>
      </c>
      <c r="J3083">
        <f t="shared" si="385"/>
        <v>13</v>
      </c>
      <c r="K3083" t="str">
        <f t="shared" si="386"/>
        <v>budget</v>
      </c>
      <c r="L3083" s="1">
        <f t="shared" si="387"/>
        <v>535767.31451612909</v>
      </c>
      <c r="M3083" cm="1">
        <f t="array" ref="M3083">SUM(COUNTIF(E3083:E6659,{"Petrol","Diesel","CNG","LPG","Electric"}))</f>
        <v>496</v>
      </c>
      <c r="N3083">
        <f t="shared" si="388"/>
        <v>496</v>
      </c>
      <c r="O3083" cm="1">
        <f t="array" ref="O3083">SUM(COUNTIF(F3083:F6659,{"Individual","Dealer","Trustmark Dealer"}))</f>
        <v>496</v>
      </c>
      <c r="P3083">
        <f t="shared" si="389"/>
        <v>337</v>
      </c>
      <c r="Q3083">
        <f t="shared" si="390"/>
        <v>0.63508064516129037</v>
      </c>
      <c r="R3083" s="16">
        <f t="shared" si="391"/>
        <v>1363487.7753463204</v>
      </c>
    </row>
    <row r="3084" spans="1:18" x14ac:dyDescent="0.3">
      <c r="A3084" t="s">
        <v>215</v>
      </c>
      <c r="B3084">
        <v>2015</v>
      </c>
      <c r="C3084" s="1">
        <v>250000</v>
      </c>
      <c r="D3084">
        <v>50000</v>
      </c>
      <c r="E3084" t="s">
        <v>10</v>
      </c>
      <c r="F3084" t="s">
        <v>25</v>
      </c>
      <c r="G3084" t="s">
        <v>12</v>
      </c>
      <c r="H3084" t="s">
        <v>121</v>
      </c>
      <c r="I3084">
        <f t="shared" si="384"/>
        <v>495</v>
      </c>
      <c r="J3084">
        <f t="shared" si="385"/>
        <v>11</v>
      </c>
      <c r="K3084" t="str">
        <f t="shared" si="386"/>
        <v>budget</v>
      </c>
      <c r="L3084" s="1">
        <f t="shared" si="387"/>
        <v>536445.63232323236</v>
      </c>
      <c r="M3084" cm="1">
        <f t="array" ref="M3084">SUM(COUNTIF(E3084:E6660,{"Petrol","Diesel","CNG","LPG","Electric"}))</f>
        <v>495</v>
      </c>
      <c r="N3084">
        <f t="shared" si="388"/>
        <v>495</v>
      </c>
      <c r="O3084" cm="1">
        <f t="array" ref="O3084">SUM(COUNTIF(F3084:F6660,{"Individual","Dealer","Trustmark Dealer"}))</f>
        <v>495</v>
      </c>
      <c r="P3084">
        <f t="shared" si="389"/>
        <v>336</v>
      </c>
      <c r="Q3084">
        <f t="shared" si="390"/>
        <v>0.63434343434343432</v>
      </c>
      <c r="R3084" s="16">
        <f t="shared" si="391"/>
        <v>1364363.683229665</v>
      </c>
    </row>
    <row r="3085" spans="1:18" x14ac:dyDescent="0.3">
      <c r="A3085" t="s">
        <v>219</v>
      </c>
      <c r="B3085">
        <v>2014</v>
      </c>
      <c r="C3085" s="1">
        <v>185000</v>
      </c>
      <c r="D3085">
        <v>40000</v>
      </c>
      <c r="E3085" t="s">
        <v>14</v>
      </c>
      <c r="F3085" t="s">
        <v>25</v>
      </c>
      <c r="G3085" t="s">
        <v>12</v>
      </c>
      <c r="H3085" t="s">
        <v>154</v>
      </c>
      <c r="I3085">
        <f t="shared" si="384"/>
        <v>494</v>
      </c>
      <c r="J3085">
        <f t="shared" si="385"/>
        <v>12</v>
      </c>
      <c r="K3085" t="str">
        <f t="shared" si="386"/>
        <v>budget</v>
      </c>
      <c r="L3085" s="1">
        <f t="shared" si="387"/>
        <v>537025.48178137653</v>
      </c>
      <c r="M3085" cm="1">
        <f t="array" ref="M3085">SUM(COUNTIF(E3085:E6661,{"Petrol","Diesel","CNG","LPG","Electric"}))</f>
        <v>494</v>
      </c>
      <c r="N3085">
        <f t="shared" si="388"/>
        <v>494</v>
      </c>
      <c r="O3085" cm="1">
        <f t="array" ref="O3085">SUM(COUNTIF(F3085:F6661,{"Individual","Dealer","Trustmark Dealer"}))</f>
        <v>494</v>
      </c>
      <c r="P3085">
        <f t="shared" si="389"/>
        <v>335</v>
      </c>
      <c r="Q3085">
        <f t="shared" si="390"/>
        <v>0.6336032388663968</v>
      </c>
      <c r="R3085" s="16">
        <f t="shared" si="391"/>
        <v>1365007.6286888111</v>
      </c>
    </row>
    <row r="3086" spans="1:18" x14ac:dyDescent="0.3">
      <c r="A3086" t="s">
        <v>668</v>
      </c>
      <c r="B3086">
        <v>2008</v>
      </c>
      <c r="C3086" s="1">
        <v>100000</v>
      </c>
      <c r="D3086">
        <v>60000</v>
      </c>
      <c r="E3086" t="s">
        <v>10</v>
      </c>
      <c r="F3086" t="s">
        <v>25</v>
      </c>
      <c r="G3086" t="s">
        <v>12</v>
      </c>
      <c r="H3086" t="s">
        <v>126</v>
      </c>
      <c r="I3086">
        <f t="shared" si="384"/>
        <v>493</v>
      </c>
      <c r="J3086">
        <f t="shared" si="385"/>
        <v>18</v>
      </c>
      <c r="K3086" t="str">
        <f t="shared" si="386"/>
        <v>budget</v>
      </c>
      <c r="L3086" s="1">
        <f t="shared" si="387"/>
        <v>537739.5294117647</v>
      </c>
      <c r="M3086" cm="1">
        <f t="array" ref="M3086">SUM(COUNTIF(E3086:E6662,{"Petrol","Diesel","CNG","LPG","Electric"}))</f>
        <v>493</v>
      </c>
      <c r="N3086">
        <f t="shared" si="388"/>
        <v>493</v>
      </c>
      <c r="O3086" cm="1">
        <f t="array" ref="O3086">SUM(COUNTIF(F3086:F6662,{"Individual","Dealer","Trustmark Dealer"}))</f>
        <v>493</v>
      </c>
      <c r="P3086">
        <f t="shared" si="389"/>
        <v>334</v>
      </c>
      <c r="Q3086">
        <f t="shared" si="390"/>
        <v>0.63488843813387419</v>
      </c>
      <c r="R3086" s="16">
        <f t="shared" si="391"/>
        <v>1366749.5927498597</v>
      </c>
    </row>
    <row r="3087" spans="1:18" x14ac:dyDescent="0.3">
      <c r="A3087" t="s">
        <v>1500</v>
      </c>
      <c r="B3087">
        <v>2015</v>
      </c>
      <c r="C3087" s="1">
        <v>610000</v>
      </c>
      <c r="D3087">
        <v>55000</v>
      </c>
      <c r="E3087" t="s">
        <v>14</v>
      </c>
      <c r="F3087" t="s">
        <v>25</v>
      </c>
      <c r="G3087" t="s">
        <v>12</v>
      </c>
      <c r="H3087" t="s">
        <v>121</v>
      </c>
      <c r="I3087">
        <f t="shared" si="384"/>
        <v>492</v>
      </c>
      <c r="J3087">
        <f t="shared" si="385"/>
        <v>11</v>
      </c>
      <c r="K3087" t="str">
        <f t="shared" si="386"/>
        <v>medium</v>
      </c>
      <c r="L3087" s="1">
        <f t="shared" si="387"/>
        <v>538629.24390243902</v>
      </c>
      <c r="M3087" cm="1">
        <f t="array" ref="M3087">SUM(COUNTIF(E3087:E6663,{"Petrol","Diesel","CNG","LPG","Electric"}))</f>
        <v>492</v>
      </c>
      <c r="N3087">
        <f t="shared" si="388"/>
        <v>492</v>
      </c>
      <c r="O3087" cm="1">
        <f t="array" ref="O3087">SUM(COUNTIF(F3087:F6663,{"Individual","Dealer","Trustmark Dealer"}))</f>
        <v>492</v>
      </c>
      <c r="P3087">
        <f t="shared" si="389"/>
        <v>333</v>
      </c>
      <c r="Q3087">
        <f t="shared" si="390"/>
        <v>0.63617886178861793</v>
      </c>
      <c r="R3087" s="16">
        <f t="shared" si="391"/>
        <v>1368124.3975854227</v>
      </c>
    </row>
    <row r="3088" spans="1:18" x14ac:dyDescent="0.3">
      <c r="A3088" t="s">
        <v>254</v>
      </c>
      <c r="B3088">
        <v>2012</v>
      </c>
      <c r="C3088" s="1">
        <v>290000</v>
      </c>
      <c r="D3088">
        <v>80000</v>
      </c>
      <c r="E3088" t="s">
        <v>14</v>
      </c>
      <c r="F3088" t="s">
        <v>25</v>
      </c>
      <c r="G3088" t="s">
        <v>12</v>
      </c>
      <c r="H3088" t="s">
        <v>121</v>
      </c>
      <c r="I3088">
        <f t="shared" si="384"/>
        <v>491</v>
      </c>
      <c r="J3088">
        <f t="shared" si="385"/>
        <v>14</v>
      </c>
      <c r="K3088" t="str">
        <f t="shared" si="386"/>
        <v>budget</v>
      </c>
      <c r="L3088" s="1">
        <f t="shared" si="387"/>
        <v>538483.8859470468</v>
      </c>
      <c r="M3088" cm="1">
        <f t="array" ref="M3088">SUM(COUNTIF(E3088:E6664,{"Petrol","Diesel","CNG","LPG","Electric"}))</f>
        <v>491</v>
      </c>
      <c r="N3088">
        <f t="shared" si="388"/>
        <v>491</v>
      </c>
      <c r="O3088" cm="1">
        <f t="array" ref="O3088">SUM(COUNTIF(F3088:F6664,{"Individual","Dealer","Trustmark Dealer"}))</f>
        <v>491</v>
      </c>
      <c r="P3088">
        <f t="shared" si="389"/>
        <v>332</v>
      </c>
      <c r="Q3088">
        <f t="shared" si="390"/>
        <v>0.63543788187372707</v>
      </c>
      <c r="R3088" s="16">
        <f t="shared" si="391"/>
        <v>1368322.3467311673</v>
      </c>
    </row>
    <row r="3089" spans="1:18" x14ac:dyDescent="0.3">
      <c r="A3089" t="s">
        <v>1501</v>
      </c>
      <c r="B3089">
        <v>2012</v>
      </c>
      <c r="C3089" s="1">
        <v>300000</v>
      </c>
      <c r="D3089">
        <v>295000</v>
      </c>
      <c r="E3089" t="s">
        <v>14</v>
      </c>
      <c r="F3089" t="s">
        <v>25</v>
      </c>
      <c r="G3089" t="s">
        <v>12</v>
      </c>
      <c r="H3089" t="s">
        <v>121</v>
      </c>
      <c r="I3089">
        <f t="shared" si="384"/>
        <v>490</v>
      </c>
      <c r="J3089">
        <f t="shared" si="385"/>
        <v>14</v>
      </c>
      <c r="K3089" t="str">
        <f t="shared" si="386"/>
        <v>budget</v>
      </c>
      <c r="L3089" s="1">
        <f t="shared" si="387"/>
        <v>538990.99591836729</v>
      </c>
      <c r="M3089" cm="1">
        <f t="array" ref="M3089">SUM(COUNTIF(E3089:E6665,{"Petrol","Diesel","CNG","LPG","Electric"}))</f>
        <v>490</v>
      </c>
      <c r="N3089">
        <f t="shared" si="388"/>
        <v>490</v>
      </c>
      <c r="O3089" cm="1">
        <f t="array" ref="O3089">SUM(COUNTIF(F3089:F6665,{"Individual","Dealer","Trustmark Dealer"}))</f>
        <v>490</v>
      </c>
      <c r="P3089">
        <f t="shared" si="389"/>
        <v>331</v>
      </c>
      <c r="Q3089">
        <f t="shared" si="390"/>
        <v>0.63469387755102036</v>
      </c>
      <c r="R3089" s="16">
        <f t="shared" si="391"/>
        <v>1369698.2219735719</v>
      </c>
    </row>
    <row r="3090" spans="1:18" x14ac:dyDescent="0.3">
      <c r="A3090" t="s">
        <v>241</v>
      </c>
      <c r="B3090">
        <v>2015</v>
      </c>
      <c r="C3090" s="1">
        <v>225000</v>
      </c>
      <c r="D3090">
        <v>80000</v>
      </c>
      <c r="E3090" t="s">
        <v>10</v>
      </c>
      <c r="F3090" t="s">
        <v>25</v>
      </c>
      <c r="G3090" t="s">
        <v>12</v>
      </c>
      <c r="H3090" t="s">
        <v>121</v>
      </c>
      <c r="I3090">
        <f t="shared" si="384"/>
        <v>489</v>
      </c>
      <c r="J3090">
        <f t="shared" si="385"/>
        <v>11</v>
      </c>
      <c r="K3090" t="str">
        <f t="shared" si="386"/>
        <v>budget</v>
      </c>
      <c r="L3090" s="1">
        <f t="shared" si="387"/>
        <v>539479.73006134969</v>
      </c>
      <c r="M3090" cm="1">
        <f t="array" ref="M3090">SUM(COUNTIF(E3090:E6666,{"Petrol","Diesel","CNG","LPG","Electric"}))</f>
        <v>489</v>
      </c>
      <c r="N3090">
        <f t="shared" si="388"/>
        <v>489</v>
      </c>
      <c r="O3090" cm="1">
        <f t="array" ref="O3090">SUM(COUNTIF(F3090:F6666,{"Individual","Dealer","Trustmark Dealer"}))</f>
        <v>489</v>
      </c>
      <c r="P3090">
        <f t="shared" si="389"/>
        <v>330</v>
      </c>
      <c r="Q3090">
        <f t="shared" si="390"/>
        <v>0.63394683026584864</v>
      </c>
      <c r="R3090" s="16">
        <f t="shared" si="391"/>
        <v>1371047.3509078026</v>
      </c>
    </row>
    <row r="3091" spans="1:18" x14ac:dyDescent="0.3">
      <c r="A3091" t="s">
        <v>275</v>
      </c>
      <c r="B3091">
        <v>2017</v>
      </c>
      <c r="C3091" s="1">
        <v>320000</v>
      </c>
      <c r="D3091">
        <v>50000</v>
      </c>
      <c r="E3091" t="s">
        <v>10</v>
      </c>
      <c r="F3091" t="s">
        <v>25</v>
      </c>
      <c r="G3091" t="s">
        <v>12</v>
      </c>
      <c r="H3091" t="s">
        <v>126</v>
      </c>
      <c r="I3091">
        <f t="shared" si="384"/>
        <v>488</v>
      </c>
      <c r="J3091">
        <f t="shared" si="385"/>
        <v>9</v>
      </c>
      <c r="K3091" t="str">
        <f t="shared" si="386"/>
        <v>budget</v>
      </c>
      <c r="L3091" s="1">
        <f t="shared" si="387"/>
        <v>540124.15573770495</v>
      </c>
      <c r="M3091" cm="1">
        <f t="array" ref="M3091">SUM(COUNTIF(E3091:E6667,{"Petrol","Diesel","CNG","LPG","Electric"}))</f>
        <v>488</v>
      </c>
      <c r="N3091">
        <f t="shared" si="388"/>
        <v>488</v>
      </c>
      <c r="O3091" cm="1">
        <f t="array" ref="O3091">SUM(COUNTIF(F3091:F6667,{"Individual","Dealer","Trustmark Dealer"}))</f>
        <v>488</v>
      </c>
      <c r="P3091">
        <f t="shared" si="389"/>
        <v>329</v>
      </c>
      <c r="Q3091">
        <f t="shared" si="390"/>
        <v>0.63319672131147542</v>
      </c>
      <c r="R3091" s="16">
        <f t="shared" si="391"/>
        <v>1371828.7072466235</v>
      </c>
    </row>
    <row r="3092" spans="1:18" x14ac:dyDescent="0.3">
      <c r="A3092" t="s">
        <v>264</v>
      </c>
      <c r="B3092">
        <v>2012</v>
      </c>
      <c r="C3092" s="1">
        <v>135000</v>
      </c>
      <c r="D3092">
        <v>158000</v>
      </c>
      <c r="E3092" t="s">
        <v>14</v>
      </c>
      <c r="F3092" t="s">
        <v>25</v>
      </c>
      <c r="G3092" t="s">
        <v>12</v>
      </c>
      <c r="H3092" t="s">
        <v>154</v>
      </c>
      <c r="I3092">
        <f t="shared" si="384"/>
        <v>487</v>
      </c>
      <c r="J3092">
        <f t="shared" si="385"/>
        <v>14</v>
      </c>
      <c r="K3092" t="str">
        <f t="shared" si="386"/>
        <v>budget</v>
      </c>
      <c r="L3092" s="1">
        <f t="shared" si="387"/>
        <v>540576.15605749481</v>
      </c>
      <c r="M3092" cm="1">
        <f t="array" ref="M3092">SUM(COUNTIF(E3092:E6668,{"Petrol","Diesel","CNG","LPG","Electric"}))</f>
        <v>487</v>
      </c>
      <c r="N3092">
        <f t="shared" si="388"/>
        <v>487</v>
      </c>
      <c r="O3092" cm="1">
        <f t="array" ref="O3092">SUM(COUNTIF(F3092:F6668,{"Individual","Dealer","Trustmark Dealer"}))</f>
        <v>487</v>
      </c>
      <c r="P3092">
        <f t="shared" si="389"/>
        <v>329</v>
      </c>
      <c r="Q3092">
        <f t="shared" si="390"/>
        <v>0.6344969199178645</v>
      </c>
      <c r="R3092" s="16">
        <f t="shared" si="391"/>
        <v>1372154.2719399694</v>
      </c>
    </row>
    <row r="3093" spans="1:18" x14ac:dyDescent="0.3">
      <c r="A3093" t="s">
        <v>320</v>
      </c>
      <c r="B3093">
        <v>2006</v>
      </c>
      <c r="C3093" s="1">
        <v>400000</v>
      </c>
      <c r="D3093">
        <v>400000</v>
      </c>
      <c r="E3093" t="s">
        <v>14</v>
      </c>
      <c r="F3093" t="s">
        <v>25</v>
      </c>
      <c r="G3093" t="s">
        <v>12</v>
      </c>
      <c r="H3093" t="s">
        <v>154</v>
      </c>
      <c r="I3093">
        <f t="shared" si="384"/>
        <v>486</v>
      </c>
      <c r="J3093">
        <f t="shared" si="385"/>
        <v>20</v>
      </c>
      <c r="K3093" t="str">
        <f t="shared" si="386"/>
        <v>budget</v>
      </c>
      <c r="L3093" s="1">
        <f t="shared" si="387"/>
        <v>541410.67489711929</v>
      </c>
      <c r="M3093" cm="1">
        <f t="array" ref="M3093">SUM(COUNTIF(E3093:E6669,{"Petrol","Diesel","CNG","LPG","Electric"}))</f>
        <v>486</v>
      </c>
      <c r="N3093">
        <f t="shared" si="388"/>
        <v>486</v>
      </c>
      <c r="O3093" cm="1">
        <f t="array" ref="O3093">SUM(COUNTIF(F3093:F6669,{"Individual","Dealer","Trustmark Dealer"}))</f>
        <v>486</v>
      </c>
      <c r="P3093">
        <f t="shared" si="389"/>
        <v>328</v>
      </c>
      <c r="Q3093">
        <f t="shared" si="390"/>
        <v>0.63580246913580252</v>
      </c>
      <c r="R3093" s="16">
        <f t="shared" si="391"/>
        <v>1374124.505532972</v>
      </c>
    </row>
    <row r="3094" spans="1:18" x14ac:dyDescent="0.3">
      <c r="A3094" t="s">
        <v>805</v>
      </c>
      <c r="B3094">
        <v>2016</v>
      </c>
      <c r="C3094" s="1">
        <v>600000</v>
      </c>
      <c r="D3094">
        <v>19495</v>
      </c>
      <c r="E3094" t="s">
        <v>10</v>
      </c>
      <c r="F3094" t="s">
        <v>11</v>
      </c>
      <c r="G3094" t="s">
        <v>12</v>
      </c>
      <c r="H3094" t="s">
        <v>121</v>
      </c>
      <c r="I3094">
        <f t="shared" si="384"/>
        <v>485</v>
      </c>
      <c r="J3094">
        <f t="shared" si="385"/>
        <v>10</v>
      </c>
      <c r="K3094" t="str">
        <f t="shared" si="386"/>
        <v>medium</v>
      </c>
      <c r="L3094" s="1">
        <f t="shared" si="387"/>
        <v>541702.24329896912</v>
      </c>
      <c r="M3094" cm="1">
        <f t="array" ref="M3094">SUM(COUNTIF(E3094:E6670,{"Petrol","Diesel","CNG","LPG","Electric"}))</f>
        <v>485</v>
      </c>
      <c r="N3094">
        <f t="shared" si="388"/>
        <v>485</v>
      </c>
      <c r="O3094" cm="1">
        <f t="array" ref="O3094">SUM(COUNTIF(F3094:F6670,{"Individual","Dealer","Trustmark Dealer"}))</f>
        <v>485</v>
      </c>
      <c r="P3094">
        <f t="shared" si="389"/>
        <v>327</v>
      </c>
      <c r="Q3094">
        <f t="shared" si="390"/>
        <v>0.63711340206185563</v>
      </c>
      <c r="R3094" s="16">
        <f t="shared" si="391"/>
        <v>1375124.25759135</v>
      </c>
    </row>
    <row r="3095" spans="1:18" x14ac:dyDescent="0.3">
      <c r="A3095" t="s">
        <v>788</v>
      </c>
      <c r="B3095">
        <v>2013</v>
      </c>
      <c r="C3095" s="1">
        <v>570000</v>
      </c>
      <c r="D3095">
        <v>62668</v>
      </c>
      <c r="E3095" t="s">
        <v>14</v>
      </c>
      <c r="F3095" t="s">
        <v>11</v>
      </c>
      <c r="G3095" t="s">
        <v>12</v>
      </c>
      <c r="H3095" t="s">
        <v>121</v>
      </c>
      <c r="I3095">
        <f t="shared" si="384"/>
        <v>484</v>
      </c>
      <c r="J3095">
        <f t="shared" si="385"/>
        <v>13</v>
      </c>
      <c r="K3095" t="str">
        <f t="shared" si="386"/>
        <v>medium</v>
      </c>
      <c r="L3095" s="1">
        <f t="shared" si="387"/>
        <v>541581.7933884298</v>
      </c>
      <c r="M3095" cm="1">
        <f t="array" ref="M3095">SUM(COUNTIF(E3095:E6671,{"Petrol","Diesel","CNG","LPG","Electric"}))</f>
        <v>484</v>
      </c>
      <c r="N3095">
        <f t="shared" si="388"/>
        <v>484</v>
      </c>
      <c r="O3095" cm="1">
        <f t="array" ref="O3095">SUM(COUNTIF(F3095:F6671,{"Individual","Dealer","Trustmark Dealer"}))</f>
        <v>484</v>
      </c>
      <c r="P3095">
        <f t="shared" si="389"/>
        <v>327</v>
      </c>
      <c r="Q3095">
        <f t="shared" si="390"/>
        <v>0.63636363636363635</v>
      </c>
      <c r="R3095" s="16">
        <f t="shared" si="391"/>
        <v>1374080.4650758072</v>
      </c>
    </row>
    <row r="3096" spans="1:18" x14ac:dyDescent="0.3">
      <c r="A3096" t="s">
        <v>300</v>
      </c>
      <c r="B3096">
        <v>2013</v>
      </c>
      <c r="C3096" s="1">
        <v>850000</v>
      </c>
      <c r="D3096">
        <v>85710</v>
      </c>
      <c r="E3096" t="s">
        <v>14</v>
      </c>
      <c r="F3096" t="s">
        <v>11</v>
      </c>
      <c r="G3096" t="s">
        <v>12</v>
      </c>
      <c r="H3096" t="s">
        <v>121</v>
      </c>
      <c r="I3096">
        <f t="shared" si="384"/>
        <v>483</v>
      </c>
      <c r="J3096">
        <f t="shared" si="385"/>
        <v>13</v>
      </c>
      <c r="K3096" t="str">
        <f t="shared" si="386"/>
        <v>medium</v>
      </c>
      <c r="L3096" s="1">
        <f t="shared" si="387"/>
        <v>541522.95652173914</v>
      </c>
      <c r="M3096" cm="1">
        <f t="array" ref="M3096">SUM(COUNTIF(E3096:E6672,{"Petrol","Diesel","CNG","LPG","Electric"}))</f>
        <v>483</v>
      </c>
      <c r="N3096">
        <f t="shared" si="388"/>
        <v>483</v>
      </c>
      <c r="O3096" cm="1">
        <f t="array" ref="O3096">SUM(COUNTIF(F3096:F6672,{"Individual","Dealer","Trustmark Dealer"}))</f>
        <v>483</v>
      </c>
      <c r="P3096">
        <f t="shared" si="389"/>
        <v>326</v>
      </c>
      <c r="Q3096">
        <f t="shared" si="390"/>
        <v>0.63561076604554867</v>
      </c>
      <c r="R3096" s="16">
        <f t="shared" si="391"/>
        <v>1374453.349612233</v>
      </c>
    </row>
    <row r="3097" spans="1:18" x14ac:dyDescent="0.3">
      <c r="A3097" t="s">
        <v>830</v>
      </c>
      <c r="B3097">
        <v>2011</v>
      </c>
      <c r="C3097" s="1">
        <v>250000</v>
      </c>
      <c r="D3097">
        <v>55130</v>
      </c>
      <c r="E3097" t="s">
        <v>14</v>
      </c>
      <c r="F3097" t="s">
        <v>11</v>
      </c>
      <c r="G3097" t="s">
        <v>12</v>
      </c>
      <c r="H3097" t="s">
        <v>126</v>
      </c>
      <c r="I3097">
        <f t="shared" si="384"/>
        <v>482</v>
      </c>
      <c r="J3097">
        <f t="shared" si="385"/>
        <v>15</v>
      </c>
      <c r="K3097" t="str">
        <f t="shared" si="386"/>
        <v>budget</v>
      </c>
      <c r="L3097" s="1">
        <f t="shared" si="387"/>
        <v>540882.96265560167</v>
      </c>
      <c r="M3097" cm="1">
        <f t="array" ref="M3097">SUM(COUNTIF(E3097:E6673,{"Petrol","Diesel","CNG","LPG","Electric"}))</f>
        <v>482</v>
      </c>
      <c r="N3097">
        <f t="shared" si="388"/>
        <v>482</v>
      </c>
      <c r="O3097" cm="1">
        <f t="array" ref="O3097">SUM(COUNTIF(F3097:F6673,{"Individual","Dealer","Trustmark Dealer"}))</f>
        <v>482</v>
      </c>
      <c r="P3097">
        <f t="shared" si="389"/>
        <v>325</v>
      </c>
      <c r="Q3097">
        <f t="shared" si="390"/>
        <v>0.63485477178423233</v>
      </c>
      <c r="R3097" s="16">
        <f t="shared" si="391"/>
        <v>1373780.3381526768</v>
      </c>
    </row>
    <row r="3098" spans="1:18" x14ac:dyDescent="0.3">
      <c r="A3098" t="s">
        <v>430</v>
      </c>
      <c r="B3098">
        <v>2014</v>
      </c>
      <c r="C3098" s="1">
        <v>580000</v>
      </c>
      <c r="D3098">
        <v>63356</v>
      </c>
      <c r="E3098" t="s">
        <v>14</v>
      </c>
      <c r="F3098" t="s">
        <v>11</v>
      </c>
      <c r="G3098" t="s">
        <v>12</v>
      </c>
      <c r="H3098" t="s">
        <v>126</v>
      </c>
      <c r="I3098">
        <f t="shared" si="384"/>
        <v>481</v>
      </c>
      <c r="J3098">
        <f t="shared" si="385"/>
        <v>12</v>
      </c>
      <c r="K3098" t="str">
        <f t="shared" si="386"/>
        <v>medium</v>
      </c>
      <c r="L3098" s="1">
        <f t="shared" si="387"/>
        <v>541487.70893970889</v>
      </c>
      <c r="M3098" cm="1">
        <f t="array" ref="M3098">SUM(COUNTIF(E3098:E6674,{"Petrol","Diesel","CNG","LPG","Electric"}))</f>
        <v>481</v>
      </c>
      <c r="N3098">
        <f t="shared" si="388"/>
        <v>481</v>
      </c>
      <c r="O3098" cm="1">
        <f t="array" ref="O3098">SUM(COUNTIF(F3098:F6674,{"Individual","Dealer","Trustmark Dealer"}))</f>
        <v>481</v>
      </c>
      <c r="P3098">
        <f t="shared" si="389"/>
        <v>324</v>
      </c>
      <c r="Q3098">
        <f t="shared" si="390"/>
        <v>0.63617463617463621</v>
      </c>
      <c r="R3098" s="16">
        <f t="shared" si="391"/>
        <v>1375357.9055543269</v>
      </c>
    </row>
    <row r="3099" spans="1:18" x14ac:dyDescent="0.3">
      <c r="A3099" t="s">
        <v>1419</v>
      </c>
      <c r="B3099">
        <v>2012</v>
      </c>
      <c r="C3099" s="1">
        <v>1680000</v>
      </c>
      <c r="D3099">
        <v>129627</v>
      </c>
      <c r="E3099" t="s">
        <v>14</v>
      </c>
      <c r="F3099" t="s">
        <v>11</v>
      </c>
      <c r="G3099" t="s">
        <v>12</v>
      </c>
      <c r="H3099" t="s">
        <v>121</v>
      </c>
      <c r="I3099">
        <f t="shared" si="384"/>
        <v>480</v>
      </c>
      <c r="J3099">
        <f t="shared" si="385"/>
        <v>14</v>
      </c>
      <c r="K3099" t="str">
        <f t="shared" si="386"/>
        <v>premimum</v>
      </c>
      <c r="L3099" s="1">
        <f t="shared" si="387"/>
        <v>541407.47499999998</v>
      </c>
      <c r="M3099" cm="1">
        <f t="array" ref="M3099">SUM(COUNTIF(E3099:E6675,{"Petrol","Diesel","CNG","LPG","Electric"}))</f>
        <v>480</v>
      </c>
      <c r="N3099">
        <f t="shared" si="388"/>
        <v>480</v>
      </c>
      <c r="O3099" cm="1">
        <f t="array" ref="O3099">SUM(COUNTIF(F3099:F6675,{"Individual","Dealer","Trustmark Dealer"}))</f>
        <v>480</v>
      </c>
      <c r="P3099">
        <f t="shared" si="389"/>
        <v>323</v>
      </c>
      <c r="Q3099">
        <f t="shared" si="390"/>
        <v>0.63749999999999996</v>
      </c>
      <c r="R3099" s="16">
        <f t="shared" si="391"/>
        <v>1375702.0961061784</v>
      </c>
    </row>
    <row r="3100" spans="1:18" x14ac:dyDescent="0.3">
      <c r="A3100" t="s">
        <v>363</v>
      </c>
      <c r="B3100">
        <v>2010</v>
      </c>
      <c r="C3100" s="1">
        <v>180000</v>
      </c>
      <c r="D3100">
        <v>15000</v>
      </c>
      <c r="E3100" t="s">
        <v>10</v>
      </c>
      <c r="F3100" t="s">
        <v>25</v>
      </c>
      <c r="G3100" t="s">
        <v>12</v>
      </c>
      <c r="H3100" t="s">
        <v>121</v>
      </c>
      <c r="I3100">
        <f t="shared" si="384"/>
        <v>479</v>
      </c>
      <c r="J3100">
        <f t="shared" si="385"/>
        <v>16</v>
      </c>
      <c r="K3100" t="str">
        <f t="shared" si="386"/>
        <v>budget</v>
      </c>
      <c r="L3100" s="1">
        <f t="shared" si="387"/>
        <v>539030.4551148226</v>
      </c>
      <c r="M3100" cm="1">
        <f t="array" ref="M3100">SUM(COUNTIF(E3100:E6676,{"Petrol","Diesel","CNG","LPG","Electric"}))</f>
        <v>479</v>
      </c>
      <c r="N3100">
        <f t="shared" si="388"/>
        <v>479</v>
      </c>
      <c r="O3100" cm="1">
        <f t="array" ref="O3100">SUM(COUNTIF(F3100:F6676,{"Individual","Dealer","Trustmark Dealer"}))</f>
        <v>479</v>
      </c>
      <c r="P3100">
        <f t="shared" si="389"/>
        <v>322</v>
      </c>
      <c r="Q3100">
        <f t="shared" si="390"/>
        <v>0.63674321503131526</v>
      </c>
      <c r="R3100" s="16">
        <f t="shared" si="391"/>
        <v>1371882.2274955437</v>
      </c>
    </row>
    <row r="3101" spans="1:18" x14ac:dyDescent="0.3">
      <c r="A3101" t="s">
        <v>1162</v>
      </c>
      <c r="B3101">
        <v>2017</v>
      </c>
      <c r="C3101" s="1">
        <v>300000</v>
      </c>
      <c r="D3101">
        <v>50000</v>
      </c>
      <c r="E3101" t="s">
        <v>10</v>
      </c>
      <c r="F3101" t="s">
        <v>25</v>
      </c>
      <c r="G3101" t="s">
        <v>12</v>
      </c>
      <c r="H3101" t="s">
        <v>121</v>
      </c>
      <c r="I3101">
        <f t="shared" si="384"/>
        <v>478</v>
      </c>
      <c r="J3101">
        <f t="shared" si="385"/>
        <v>9</v>
      </c>
      <c r="K3101" t="str">
        <f t="shared" si="386"/>
        <v>budget</v>
      </c>
      <c r="L3101" s="1">
        <f t="shared" si="387"/>
        <v>539781.56485355645</v>
      </c>
      <c r="M3101" cm="1">
        <f t="array" ref="M3101">SUM(COUNTIF(E3101:E6677,{"Petrol","Diesel","CNG","LPG","Electric"}))</f>
        <v>478</v>
      </c>
      <c r="N3101">
        <f t="shared" si="388"/>
        <v>478</v>
      </c>
      <c r="O3101" cm="1">
        <f t="array" ref="O3101">SUM(COUNTIF(F3101:F6677,{"Individual","Dealer","Trustmark Dealer"}))</f>
        <v>478</v>
      </c>
      <c r="P3101">
        <f t="shared" si="389"/>
        <v>321</v>
      </c>
      <c r="Q3101">
        <f t="shared" si="390"/>
        <v>0.63598326359832635</v>
      </c>
      <c r="R3101" s="16">
        <f t="shared" si="391"/>
        <v>1372897.1168271385</v>
      </c>
    </row>
    <row r="3102" spans="1:18" x14ac:dyDescent="0.3">
      <c r="A3102" t="s">
        <v>1502</v>
      </c>
      <c r="B3102">
        <v>2012</v>
      </c>
      <c r="C3102" s="1">
        <v>269000</v>
      </c>
      <c r="D3102">
        <v>70000</v>
      </c>
      <c r="E3102" t="s">
        <v>10</v>
      </c>
      <c r="F3102" t="s">
        <v>25</v>
      </c>
      <c r="G3102" t="s">
        <v>12</v>
      </c>
      <c r="H3102" t="s">
        <v>126</v>
      </c>
      <c r="I3102">
        <f t="shared" si="384"/>
        <v>477</v>
      </c>
      <c r="J3102">
        <f t="shared" si="385"/>
        <v>14</v>
      </c>
      <c r="K3102" t="str">
        <f t="shared" si="386"/>
        <v>budget</v>
      </c>
      <c r="L3102" s="1">
        <f t="shared" si="387"/>
        <v>540284.25157232699</v>
      </c>
      <c r="M3102" cm="1">
        <f t="array" ref="M3102">SUM(COUNTIF(E3102:E6678,{"Petrol","Diesel","CNG","LPG","Electric"}))</f>
        <v>477</v>
      </c>
      <c r="N3102">
        <f t="shared" si="388"/>
        <v>477</v>
      </c>
      <c r="O3102" cm="1">
        <f t="array" ref="O3102">SUM(COUNTIF(F3102:F6678,{"Individual","Dealer","Trustmark Dealer"}))</f>
        <v>477</v>
      </c>
      <c r="P3102">
        <f t="shared" si="389"/>
        <v>321</v>
      </c>
      <c r="Q3102">
        <f t="shared" si="390"/>
        <v>0.63522012578616349</v>
      </c>
      <c r="R3102" s="16">
        <f t="shared" si="391"/>
        <v>1373327.9951620162</v>
      </c>
    </row>
    <row r="3103" spans="1:18" x14ac:dyDescent="0.3">
      <c r="A3103" t="s">
        <v>275</v>
      </c>
      <c r="B3103">
        <v>2018</v>
      </c>
      <c r="C3103" s="1">
        <v>231999</v>
      </c>
      <c r="D3103">
        <v>20000</v>
      </c>
      <c r="E3103" t="s">
        <v>10</v>
      </c>
      <c r="F3103" t="s">
        <v>25</v>
      </c>
      <c r="G3103" t="s">
        <v>12</v>
      </c>
      <c r="H3103" t="s">
        <v>121</v>
      </c>
      <c r="I3103">
        <f t="shared" si="384"/>
        <v>476</v>
      </c>
      <c r="J3103">
        <f t="shared" si="385"/>
        <v>8</v>
      </c>
      <c r="K3103" t="str">
        <f t="shared" si="386"/>
        <v>budget</v>
      </c>
      <c r="L3103" s="1">
        <f t="shared" si="387"/>
        <v>540854.17647058819</v>
      </c>
      <c r="M3103" cm="1">
        <f t="array" ref="M3103">SUM(COUNTIF(E3103:E6679,{"Petrol","Diesel","CNG","LPG","Electric"}))</f>
        <v>476</v>
      </c>
      <c r="N3103">
        <f t="shared" si="388"/>
        <v>476</v>
      </c>
      <c r="O3103" cm="1">
        <f t="array" ref="O3103">SUM(COUNTIF(F3103:F6679,{"Individual","Dealer","Trustmark Dealer"}))</f>
        <v>476</v>
      </c>
      <c r="P3103">
        <f t="shared" si="389"/>
        <v>320</v>
      </c>
      <c r="Q3103">
        <f t="shared" si="390"/>
        <v>0.63655462184873945</v>
      </c>
      <c r="R3103" s="16">
        <f t="shared" si="391"/>
        <v>1373917.3896992311</v>
      </c>
    </row>
    <row r="3104" spans="1:18" x14ac:dyDescent="0.3">
      <c r="A3104" t="s">
        <v>458</v>
      </c>
      <c r="B3104">
        <v>2011</v>
      </c>
      <c r="C3104" s="1">
        <v>150000</v>
      </c>
      <c r="D3104">
        <v>60000</v>
      </c>
      <c r="E3104" t="s">
        <v>10</v>
      </c>
      <c r="F3104" t="s">
        <v>25</v>
      </c>
      <c r="G3104" t="s">
        <v>12</v>
      </c>
      <c r="H3104" t="s">
        <v>154</v>
      </c>
      <c r="I3104">
        <f t="shared" si="384"/>
        <v>475</v>
      </c>
      <c r="J3104">
        <f t="shared" si="385"/>
        <v>15</v>
      </c>
      <c r="K3104" t="str">
        <f t="shared" si="386"/>
        <v>budget</v>
      </c>
      <c r="L3104" s="1">
        <f t="shared" si="387"/>
        <v>541504.39789473685</v>
      </c>
      <c r="M3104" cm="1">
        <f t="array" ref="M3104">SUM(COUNTIF(E3104:E6680,{"Petrol","Diesel","CNG","LPG","Electric"}))</f>
        <v>475</v>
      </c>
      <c r="N3104">
        <f t="shared" si="388"/>
        <v>475</v>
      </c>
      <c r="O3104" cm="1">
        <f t="array" ref="O3104">SUM(COUNTIF(F3104:F6680,{"Individual","Dealer","Trustmark Dealer"}))</f>
        <v>475</v>
      </c>
      <c r="P3104">
        <f t="shared" si="389"/>
        <v>320</v>
      </c>
      <c r="Q3104">
        <f t="shared" si="390"/>
        <v>0.63578947368421057</v>
      </c>
      <c r="R3104" s="16">
        <f t="shared" si="391"/>
        <v>1374697.6831818181</v>
      </c>
    </row>
    <row r="3105" spans="1:18" x14ac:dyDescent="0.3">
      <c r="A3105" t="s">
        <v>688</v>
      </c>
      <c r="B3105">
        <v>2017</v>
      </c>
      <c r="C3105" s="1">
        <v>495000</v>
      </c>
      <c r="D3105">
        <v>5000</v>
      </c>
      <c r="E3105" t="s">
        <v>10</v>
      </c>
      <c r="F3105" t="s">
        <v>25</v>
      </c>
      <c r="G3105" t="s">
        <v>12</v>
      </c>
      <c r="H3105" t="s">
        <v>121</v>
      </c>
      <c r="I3105">
        <f t="shared" si="384"/>
        <v>474</v>
      </c>
      <c r="J3105">
        <f t="shared" si="385"/>
        <v>9</v>
      </c>
      <c r="K3105" t="str">
        <f t="shared" si="386"/>
        <v>budget</v>
      </c>
      <c r="L3105" s="1">
        <f t="shared" si="387"/>
        <v>542330.35654008435</v>
      </c>
      <c r="M3105" cm="1">
        <f t="array" ref="M3105">SUM(COUNTIF(E3105:E6681,{"Petrol","Diesel","CNG","LPG","Electric"}))</f>
        <v>474</v>
      </c>
      <c r="N3105">
        <f t="shared" si="388"/>
        <v>474</v>
      </c>
      <c r="O3105" cm="1">
        <f t="array" ref="O3105">SUM(COUNTIF(F3105:F6681,{"Individual","Dealer","Trustmark Dealer"}))</f>
        <v>474</v>
      </c>
      <c r="P3105">
        <f t="shared" si="389"/>
        <v>319</v>
      </c>
      <c r="Q3105">
        <f t="shared" si="390"/>
        <v>0.6371308016877637</v>
      </c>
      <c r="R3105" s="16">
        <f t="shared" si="391"/>
        <v>1375897.8740863409</v>
      </c>
    </row>
    <row r="3106" spans="1:18" x14ac:dyDescent="0.3">
      <c r="A3106" t="s">
        <v>599</v>
      </c>
      <c r="B3106">
        <v>2014</v>
      </c>
      <c r="C3106" s="1">
        <v>700000</v>
      </c>
      <c r="D3106">
        <v>15000</v>
      </c>
      <c r="E3106" t="s">
        <v>10</v>
      </c>
      <c r="F3106" t="s">
        <v>25</v>
      </c>
      <c r="G3106" t="s">
        <v>12</v>
      </c>
      <c r="H3106" t="s">
        <v>121</v>
      </c>
      <c r="I3106">
        <f t="shared" si="384"/>
        <v>473</v>
      </c>
      <c r="J3106">
        <f t="shared" si="385"/>
        <v>12</v>
      </c>
      <c r="K3106" t="str">
        <f t="shared" si="386"/>
        <v>medium</v>
      </c>
      <c r="L3106" s="1">
        <f t="shared" si="387"/>
        <v>542430.42071881611</v>
      </c>
      <c r="M3106" cm="1">
        <f t="array" ref="M3106">SUM(COUNTIF(E3106:E6682,{"Petrol","Diesel","CNG","LPG","Electric"}))</f>
        <v>473</v>
      </c>
      <c r="N3106">
        <f t="shared" si="388"/>
        <v>473</v>
      </c>
      <c r="O3106" cm="1">
        <f t="array" ref="O3106">SUM(COUNTIF(F3106:F6682,{"Individual","Dealer","Trustmark Dealer"}))</f>
        <v>473</v>
      </c>
      <c r="P3106">
        <f t="shared" si="389"/>
        <v>319</v>
      </c>
      <c r="Q3106">
        <f t="shared" si="390"/>
        <v>0.63636363636363635</v>
      </c>
      <c r="R3106" s="16">
        <f t="shared" si="391"/>
        <v>1375367.763888889</v>
      </c>
    </row>
    <row r="3107" spans="1:18" x14ac:dyDescent="0.3">
      <c r="A3107" t="s">
        <v>1152</v>
      </c>
      <c r="B3107">
        <v>2018</v>
      </c>
      <c r="C3107" s="1">
        <v>400000</v>
      </c>
      <c r="D3107">
        <v>4400</v>
      </c>
      <c r="E3107" t="s">
        <v>10</v>
      </c>
      <c r="F3107" t="s">
        <v>25</v>
      </c>
      <c r="G3107" t="s">
        <v>12</v>
      </c>
      <c r="H3107" t="s">
        <v>126</v>
      </c>
      <c r="I3107">
        <f t="shared" si="384"/>
        <v>472</v>
      </c>
      <c r="J3107">
        <f t="shared" si="385"/>
        <v>8</v>
      </c>
      <c r="K3107" t="str">
        <f t="shared" si="386"/>
        <v>budget</v>
      </c>
      <c r="L3107" s="1">
        <f t="shared" si="387"/>
        <v>542096.58686440683</v>
      </c>
      <c r="M3107" cm="1">
        <f t="array" ref="M3107">SUM(COUNTIF(E3107:E6683,{"Petrol","Diesel","CNG","LPG","Electric"}))</f>
        <v>472</v>
      </c>
      <c r="N3107">
        <f t="shared" si="388"/>
        <v>472</v>
      </c>
      <c r="O3107" cm="1">
        <f t="array" ref="O3107">SUM(COUNTIF(F3107:F6683,{"Individual","Dealer","Trustmark Dealer"}))</f>
        <v>472</v>
      </c>
      <c r="P3107">
        <f t="shared" si="389"/>
        <v>318</v>
      </c>
      <c r="Q3107">
        <f t="shared" si="390"/>
        <v>0.63559322033898302</v>
      </c>
      <c r="R3107" s="16">
        <f t="shared" si="391"/>
        <v>1373791.6627249655</v>
      </c>
    </row>
    <row r="3108" spans="1:18" x14ac:dyDescent="0.3">
      <c r="A3108" t="s">
        <v>1503</v>
      </c>
      <c r="B3108">
        <v>2019</v>
      </c>
      <c r="C3108" s="1">
        <v>599000</v>
      </c>
      <c r="D3108">
        <v>15000</v>
      </c>
      <c r="E3108" t="s">
        <v>14</v>
      </c>
      <c r="F3108" t="s">
        <v>25</v>
      </c>
      <c r="G3108" t="s">
        <v>12</v>
      </c>
      <c r="H3108" t="s">
        <v>154</v>
      </c>
      <c r="I3108">
        <f t="shared" si="384"/>
        <v>471</v>
      </c>
      <c r="J3108">
        <f t="shared" si="385"/>
        <v>7</v>
      </c>
      <c r="K3108" t="str">
        <f t="shared" si="386"/>
        <v>medium</v>
      </c>
      <c r="L3108" s="1">
        <f t="shared" si="387"/>
        <v>542398.27813163481</v>
      </c>
      <c r="M3108" cm="1">
        <f t="array" ref="M3108">SUM(COUNTIF(E3108:E6684,{"Petrol","Diesel","CNG","LPG","Electric"}))</f>
        <v>471</v>
      </c>
      <c r="N3108">
        <f t="shared" si="388"/>
        <v>471</v>
      </c>
      <c r="O3108" cm="1">
        <f t="array" ref="O3108">SUM(COUNTIF(F3108:F6684,{"Individual","Dealer","Trustmark Dealer"}))</f>
        <v>471</v>
      </c>
      <c r="P3108">
        <f t="shared" si="389"/>
        <v>318</v>
      </c>
      <c r="Q3108">
        <f t="shared" si="390"/>
        <v>0.63694267515923564</v>
      </c>
      <c r="R3108" s="16">
        <f t="shared" si="391"/>
        <v>1373730.0911410018</v>
      </c>
    </row>
    <row r="3109" spans="1:18" x14ac:dyDescent="0.3">
      <c r="A3109" t="s">
        <v>196</v>
      </c>
      <c r="B3109">
        <v>2013</v>
      </c>
      <c r="C3109" s="1">
        <v>421000</v>
      </c>
      <c r="D3109">
        <v>45000</v>
      </c>
      <c r="E3109" t="s">
        <v>14</v>
      </c>
      <c r="F3109" t="s">
        <v>25</v>
      </c>
      <c r="G3109" t="s">
        <v>12</v>
      </c>
      <c r="H3109" t="s">
        <v>121</v>
      </c>
      <c r="I3109">
        <f t="shared" si="384"/>
        <v>470</v>
      </c>
      <c r="J3109">
        <f t="shared" si="385"/>
        <v>13</v>
      </c>
      <c r="K3109" t="str">
        <f t="shared" si="386"/>
        <v>budget</v>
      </c>
      <c r="L3109" s="1">
        <f t="shared" si="387"/>
        <v>542277.84893617022</v>
      </c>
      <c r="M3109" cm="1">
        <f t="array" ref="M3109">SUM(COUNTIF(E3109:E6685,{"Petrol","Diesel","CNG","LPG","Electric"}))</f>
        <v>470</v>
      </c>
      <c r="N3109">
        <f t="shared" si="388"/>
        <v>470</v>
      </c>
      <c r="O3109" cm="1">
        <f t="array" ref="O3109">SUM(COUNTIF(F3109:F6685,{"Individual","Dealer","Trustmark Dealer"}))</f>
        <v>470</v>
      </c>
      <c r="P3109">
        <f t="shared" si="389"/>
        <v>318</v>
      </c>
      <c r="Q3109">
        <f t="shared" si="390"/>
        <v>0.63829787234042556</v>
      </c>
      <c r="R3109" s="16">
        <f t="shared" si="391"/>
        <v>1373991.4402595637</v>
      </c>
    </row>
    <row r="3110" spans="1:18" x14ac:dyDescent="0.3">
      <c r="A3110" t="s">
        <v>1464</v>
      </c>
      <c r="B3110">
        <v>2018</v>
      </c>
      <c r="C3110" s="1">
        <v>841000</v>
      </c>
      <c r="D3110">
        <v>1000</v>
      </c>
      <c r="E3110" t="s">
        <v>14</v>
      </c>
      <c r="F3110" t="s">
        <v>25</v>
      </c>
      <c r="G3110" t="s">
        <v>12</v>
      </c>
      <c r="H3110" t="s">
        <v>121</v>
      </c>
      <c r="I3110">
        <f t="shared" si="384"/>
        <v>469</v>
      </c>
      <c r="J3110">
        <f t="shared" si="385"/>
        <v>8</v>
      </c>
      <c r="K3110" t="str">
        <f t="shared" si="386"/>
        <v>medium</v>
      </c>
      <c r="L3110" s="1">
        <f t="shared" si="387"/>
        <v>542536.43710021325</v>
      </c>
      <c r="M3110" cm="1">
        <f t="array" ref="M3110">SUM(COUNTIF(E3110:E6686,{"Petrol","Diesel","CNG","LPG","Electric"}))</f>
        <v>469</v>
      </c>
      <c r="N3110">
        <f t="shared" si="388"/>
        <v>469</v>
      </c>
      <c r="O3110" cm="1">
        <f t="array" ref="O3110">SUM(COUNTIF(F3110:F6686,{"Individual","Dealer","Trustmark Dealer"}))</f>
        <v>469</v>
      </c>
      <c r="P3110">
        <f t="shared" si="389"/>
        <v>317</v>
      </c>
      <c r="Q3110">
        <f t="shared" si="390"/>
        <v>0.63752665245202556</v>
      </c>
      <c r="R3110" s="16">
        <f t="shared" si="391"/>
        <v>1374934.1737225424</v>
      </c>
    </row>
    <row r="3111" spans="1:18" x14ac:dyDescent="0.3">
      <c r="A3111" t="s">
        <v>150</v>
      </c>
      <c r="B3111">
        <v>2014</v>
      </c>
      <c r="C3111" s="1">
        <v>295000</v>
      </c>
      <c r="D3111">
        <v>38500</v>
      </c>
      <c r="E3111" t="s">
        <v>10</v>
      </c>
      <c r="F3111" t="s">
        <v>25</v>
      </c>
      <c r="G3111" t="s">
        <v>12</v>
      </c>
      <c r="H3111" t="s">
        <v>121</v>
      </c>
      <c r="I3111">
        <f t="shared" si="384"/>
        <v>468</v>
      </c>
      <c r="J3111">
        <f t="shared" si="385"/>
        <v>12</v>
      </c>
      <c r="K3111" t="str">
        <f t="shared" si="386"/>
        <v>budget</v>
      </c>
      <c r="L3111" s="1">
        <f t="shared" si="387"/>
        <v>541898.6944444445</v>
      </c>
      <c r="M3111" cm="1">
        <f t="array" ref="M3111">SUM(COUNTIF(E3111:E6687,{"Petrol","Diesel","CNG","LPG","Electric"}))</f>
        <v>468</v>
      </c>
      <c r="N3111">
        <f t="shared" si="388"/>
        <v>468</v>
      </c>
      <c r="O3111" cm="1">
        <f t="array" ref="O3111">SUM(COUNTIF(F3111:F6687,{"Individual","Dealer","Trustmark Dealer"}))</f>
        <v>468</v>
      </c>
      <c r="P3111">
        <f t="shared" si="389"/>
        <v>317</v>
      </c>
      <c r="Q3111">
        <f t="shared" si="390"/>
        <v>0.63675213675213671</v>
      </c>
      <c r="R3111" s="16">
        <f t="shared" si="391"/>
        <v>1374274.9357944326</v>
      </c>
    </row>
    <row r="3112" spans="1:18" x14ac:dyDescent="0.3">
      <c r="A3112" t="s">
        <v>1097</v>
      </c>
      <c r="B3112">
        <v>2011</v>
      </c>
      <c r="C3112" s="1">
        <v>220000</v>
      </c>
      <c r="D3112">
        <v>25000</v>
      </c>
      <c r="E3112" t="s">
        <v>10</v>
      </c>
      <c r="F3112" t="s">
        <v>25</v>
      </c>
      <c r="G3112" t="s">
        <v>12</v>
      </c>
      <c r="H3112" t="s">
        <v>121</v>
      </c>
      <c r="I3112">
        <f t="shared" si="384"/>
        <v>467</v>
      </c>
      <c r="J3112">
        <f t="shared" si="385"/>
        <v>15</v>
      </c>
      <c r="K3112" t="str">
        <f t="shared" si="386"/>
        <v>budget</v>
      </c>
      <c r="L3112" s="1">
        <f t="shared" si="387"/>
        <v>542427.38543897215</v>
      </c>
      <c r="M3112" cm="1">
        <f t="array" ref="M3112">SUM(COUNTIF(E3112:E6688,{"Petrol","Diesel","CNG","LPG","Electric"}))</f>
        <v>467</v>
      </c>
      <c r="N3112">
        <f t="shared" si="388"/>
        <v>467</v>
      </c>
      <c r="O3112" cm="1">
        <f t="array" ref="O3112">SUM(COUNTIF(F3112:F6688,{"Individual","Dealer","Trustmark Dealer"}))</f>
        <v>467</v>
      </c>
      <c r="P3112">
        <f t="shared" si="389"/>
        <v>316</v>
      </c>
      <c r="Q3112">
        <f t="shared" si="390"/>
        <v>0.63597430406852251</v>
      </c>
      <c r="R3112" s="16">
        <f t="shared" si="391"/>
        <v>1374751.1942455056</v>
      </c>
    </row>
    <row r="3113" spans="1:18" x14ac:dyDescent="0.3">
      <c r="A3113" t="s">
        <v>1504</v>
      </c>
      <c r="B3113">
        <v>2013</v>
      </c>
      <c r="C3113" s="1">
        <v>250000</v>
      </c>
      <c r="D3113">
        <v>35000</v>
      </c>
      <c r="E3113" t="s">
        <v>14</v>
      </c>
      <c r="F3113" t="s">
        <v>25</v>
      </c>
      <c r="G3113" t="s">
        <v>12</v>
      </c>
      <c r="H3113" t="s">
        <v>121</v>
      </c>
      <c r="I3113">
        <f t="shared" si="384"/>
        <v>466</v>
      </c>
      <c r="J3113">
        <f t="shared" si="385"/>
        <v>13</v>
      </c>
      <c r="K3113" t="str">
        <f t="shared" si="386"/>
        <v>budget</v>
      </c>
      <c r="L3113" s="1">
        <f t="shared" si="387"/>
        <v>543119.28969957086</v>
      </c>
      <c r="M3113" cm="1">
        <f t="array" ref="M3113">SUM(COUNTIF(E3113:E6689,{"Petrol","Diesel","CNG","LPG","Electric"}))</f>
        <v>466</v>
      </c>
      <c r="N3113">
        <f t="shared" si="388"/>
        <v>466</v>
      </c>
      <c r="O3113" cm="1">
        <f t="array" ref="O3113">SUM(COUNTIF(F3113:F6689,{"Individual","Dealer","Trustmark Dealer"}))</f>
        <v>466</v>
      </c>
      <c r="P3113">
        <f t="shared" si="389"/>
        <v>315</v>
      </c>
      <c r="Q3113">
        <f t="shared" si="390"/>
        <v>0.63519313304721026</v>
      </c>
      <c r="R3113" s="16">
        <f t="shared" si="391"/>
        <v>1375618.9605156614</v>
      </c>
    </row>
    <row r="3114" spans="1:18" x14ac:dyDescent="0.3">
      <c r="A3114" t="s">
        <v>1419</v>
      </c>
      <c r="B3114">
        <v>2009</v>
      </c>
      <c r="C3114" s="1">
        <v>1100000</v>
      </c>
      <c r="D3114">
        <v>110000</v>
      </c>
      <c r="E3114" t="s">
        <v>14</v>
      </c>
      <c r="F3114" t="s">
        <v>25</v>
      </c>
      <c r="G3114" t="s">
        <v>12</v>
      </c>
      <c r="H3114" t="s">
        <v>126</v>
      </c>
      <c r="I3114">
        <f t="shared" si="384"/>
        <v>465</v>
      </c>
      <c r="J3114">
        <f t="shared" si="385"/>
        <v>17</v>
      </c>
      <c r="K3114" t="str">
        <f t="shared" si="386"/>
        <v>premimum</v>
      </c>
      <c r="L3114" s="1">
        <f t="shared" si="387"/>
        <v>543749.6537634409</v>
      </c>
      <c r="M3114" cm="1">
        <f t="array" ref="M3114">SUM(COUNTIF(E3114:E6690,{"Petrol","Diesel","CNG","LPG","Electric"}))</f>
        <v>465</v>
      </c>
      <c r="N3114">
        <f t="shared" si="388"/>
        <v>465</v>
      </c>
      <c r="O3114" cm="1">
        <f t="array" ref="O3114">SUM(COUNTIF(F3114:F6690,{"Individual","Dealer","Trustmark Dealer"}))</f>
        <v>465</v>
      </c>
      <c r="P3114">
        <f t="shared" si="389"/>
        <v>314</v>
      </c>
      <c r="Q3114">
        <f t="shared" si="390"/>
        <v>0.63440860215053763</v>
      </c>
      <c r="R3114" s="16">
        <f t="shared" si="391"/>
        <v>1377227.7284496431</v>
      </c>
    </row>
    <row r="3115" spans="1:18" x14ac:dyDescent="0.3">
      <c r="A3115" t="s">
        <v>992</v>
      </c>
      <c r="B3115">
        <v>2012</v>
      </c>
      <c r="C3115" s="1">
        <v>300000</v>
      </c>
      <c r="D3115">
        <v>40000</v>
      </c>
      <c r="E3115" t="s">
        <v>10</v>
      </c>
      <c r="F3115" t="s">
        <v>25</v>
      </c>
      <c r="G3115" t="s">
        <v>12</v>
      </c>
      <c r="H3115" t="s">
        <v>121</v>
      </c>
      <c r="I3115">
        <f t="shared" si="384"/>
        <v>464</v>
      </c>
      <c r="J3115">
        <f t="shared" si="385"/>
        <v>14</v>
      </c>
      <c r="K3115" t="str">
        <f t="shared" si="386"/>
        <v>budget</v>
      </c>
      <c r="L3115" s="1">
        <f t="shared" si="387"/>
        <v>542550.83836206899</v>
      </c>
      <c r="M3115" cm="1">
        <f t="array" ref="M3115">SUM(COUNTIF(E3115:E6691,{"Petrol","Diesel","CNG","LPG","Electric"}))</f>
        <v>464</v>
      </c>
      <c r="N3115">
        <f t="shared" si="388"/>
        <v>464</v>
      </c>
      <c r="O3115" cm="1">
        <f t="array" ref="O3115">SUM(COUNTIF(F3115:F6691,{"Individual","Dealer","Trustmark Dealer"}))</f>
        <v>464</v>
      </c>
      <c r="P3115">
        <f t="shared" si="389"/>
        <v>313</v>
      </c>
      <c r="Q3115">
        <f t="shared" si="390"/>
        <v>0.63577586206896552</v>
      </c>
      <c r="R3115" s="16">
        <f t="shared" si="391"/>
        <v>1375567.0660201807</v>
      </c>
    </row>
    <row r="3116" spans="1:18" x14ac:dyDescent="0.3">
      <c r="A3116" t="s">
        <v>1505</v>
      </c>
      <c r="B3116">
        <v>2007</v>
      </c>
      <c r="C3116" s="1">
        <v>80000</v>
      </c>
      <c r="D3116">
        <v>110000</v>
      </c>
      <c r="E3116" t="s">
        <v>10</v>
      </c>
      <c r="F3116" t="s">
        <v>25</v>
      </c>
      <c r="G3116" t="s">
        <v>12</v>
      </c>
      <c r="H3116" t="s">
        <v>126</v>
      </c>
      <c r="I3116">
        <f t="shared" si="384"/>
        <v>463</v>
      </c>
      <c r="J3116">
        <f t="shared" si="385"/>
        <v>19</v>
      </c>
      <c r="K3116" t="str">
        <f t="shared" si="386"/>
        <v>budget</v>
      </c>
      <c r="L3116" s="1">
        <f t="shared" si="387"/>
        <v>543074.70626349887</v>
      </c>
      <c r="M3116" cm="1">
        <f t="array" ref="M3116">SUM(COUNTIF(E3116:E6692,{"Petrol","Diesel","CNG","LPG","Electric"}))</f>
        <v>463</v>
      </c>
      <c r="N3116">
        <f t="shared" si="388"/>
        <v>463</v>
      </c>
      <c r="O3116" cm="1">
        <f t="array" ref="O3116">SUM(COUNTIF(F3116:F6692,{"Individual","Dealer","Trustmark Dealer"}))</f>
        <v>463</v>
      </c>
      <c r="P3116">
        <f t="shared" si="389"/>
        <v>312</v>
      </c>
      <c r="Q3116">
        <f t="shared" si="390"/>
        <v>0.63498920086393085</v>
      </c>
      <c r="R3116" s="16">
        <f t="shared" si="391"/>
        <v>1376029.3169148979</v>
      </c>
    </row>
    <row r="3117" spans="1:18" x14ac:dyDescent="0.3">
      <c r="A3117" t="s">
        <v>290</v>
      </c>
      <c r="B3117">
        <v>2013</v>
      </c>
      <c r="C3117" s="1">
        <v>215000</v>
      </c>
      <c r="D3117">
        <v>20000</v>
      </c>
      <c r="E3117" t="s">
        <v>14</v>
      </c>
      <c r="F3117" t="s">
        <v>25</v>
      </c>
      <c r="G3117" t="s">
        <v>12</v>
      </c>
      <c r="H3117" t="s">
        <v>154</v>
      </c>
      <c r="I3117">
        <f t="shared" si="384"/>
        <v>462</v>
      </c>
      <c r="J3117">
        <f t="shared" si="385"/>
        <v>13</v>
      </c>
      <c r="K3117" t="str">
        <f t="shared" si="386"/>
        <v>budget</v>
      </c>
      <c r="L3117" s="1">
        <f t="shared" si="387"/>
        <v>544077.03246753244</v>
      </c>
      <c r="M3117" cm="1">
        <f t="array" ref="M3117">SUM(COUNTIF(E3117:E6693,{"Petrol","Diesel","CNG","LPG","Electric"}))</f>
        <v>462</v>
      </c>
      <c r="N3117">
        <f t="shared" si="388"/>
        <v>462</v>
      </c>
      <c r="O3117" cm="1">
        <f t="array" ref="O3117">SUM(COUNTIF(F3117:F6693,{"Individual","Dealer","Trustmark Dealer"}))</f>
        <v>462</v>
      </c>
      <c r="P3117">
        <f t="shared" si="389"/>
        <v>311</v>
      </c>
      <c r="Q3117">
        <f t="shared" si="390"/>
        <v>0.63636363636363635</v>
      </c>
      <c r="R3117" s="16">
        <f t="shared" si="391"/>
        <v>1377642.216256435</v>
      </c>
    </row>
    <row r="3118" spans="1:18" x14ac:dyDescent="0.3">
      <c r="A3118" t="s">
        <v>173</v>
      </c>
      <c r="B3118">
        <v>2012</v>
      </c>
      <c r="C3118" s="1">
        <v>245000</v>
      </c>
      <c r="D3118">
        <v>14987</v>
      </c>
      <c r="E3118" t="s">
        <v>10</v>
      </c>
      <c r="F3118" t="s">
        <v>11</v>
      </c>
      <c r="G3118" t="s">
        <v>12</v>
      </c>
      <c r="H3118" t="s">
        <v>121</v>
      </c>
      <c r="I3118">
        <f t="shared" si="384"/>
        <v>461</v>
      </c>
      <c r="J3118">
        <f t="shared" si="385"/>
        <v>14</v>
      </c>
      <c r="K3118" t="str">
        <f t="shared" si="386"/>
        <v>budget</v>
      </c>
      <c r="L3118" s="1">
        <f t="shared" si="387"/>
        <v>544790.86550976138</v>
      </c>
      <c r="M3118" cm="1">
        <f t="array" ref="M3118">SUM(COUNTIF(E3118:E6694,{"Petrol","Diesel","CNG","LPG","Electric"}))</f>
        <v>461</v>
      </c>
      <c r="N3118">
        <f t="shared" si="388"/>
        <v>461</v>
      </c>
      <c r="O3118" cm="1">
        <f t="array" ref="O3118">SUM(COUNTIF(F3118:F6694,{"Individual","Dealer","Trustmark Dealer"}))</f>
        <v>461</v>
      </c>
      <c r="P3118">
        <f t="shared" si="389"/>
        <v>310</v>
      </c>
      <c r="Q3118">
        <f t="shared" si="390"/>
        <v>0.63774403470715835</v>
      </c>
      <c r="R3118" s="16">
        <f t="shared" si="391"/>
        <v>1379398.9130329457</v>
      </c>
    </row>
    <row r="3119" spans="1:18" x14ac:dyDescent="0.3">
      <c r="A3119" t="s">
        <v>486</v>
      </c>
      <c r="B3119">
        <v>2016</v>
      </c>
      <c r="C3119" s="1">
        <v>650000</v>
      </c>
      <c r="D3119">
        <v>25061</v>
      </c>
      <c r="E3119" t="s">
        <v>14</v>
      </c>
      <c r="F3119" t="s">
        <v>11</v>
      </c>
      <c r="G3119" t="s">
        <v>12</v>
      </c>
      <c r="H3119" t="s">
        <v>121</v>
      </c>
      <c r="I3119">
        <f t="shared" si="384"/>
        <v>460</v>
      </c>
      <c r="J3119">
        <f t="shared" si="385"/>
        <v>10</v>
      </c>
      <c r="K3119" t="str">
        <f t="shared" si="386"/>
        <v>medium</v>
      </c>
      <c r="L3119" s="1">
        <f t="shared" si="387"/>
        <v>545442.58478260867</v>
      </c>
      <c r="M3119" cm="1">
        <f t="array" ref="M3119">SUM(COUNTIF(E3119:E6695,{"Petrol","Diesel","CNG","LPG","Electric"}))</f>
        <v>460</v>
      </c>
      <c r="N3119">
        <f t="shared" si="388"/>
        <v>460</v>
      </c>
      <c r="O3119" cm="1">
        <f t="array" ref="O3119">SUM(COUNTIF(F3119:F6695,{"Individual","Dealer","Trustmark Dealer"}))</f>
        <v>460</v>
      </c>
      <c r="P3119">
        <f t="shared" si="389"/>
        <v>309</v>
      </c>
      <c r="Q3119">
        <f t="shared" si="390"/>
        <v>0.63695652173913042</v>
      </c>
      <c r="R3119" s="16">
        <f t="shared" si="391"/>
        <v>1380164.8270272738</v>
      </c>
    </row>
    <row r="3120" spans="1:18" x14ac:dyDescent="0.3">
      <c r="A3120" t="s">
        <v>1018</v>
      </c>
      <c r="B3120">
        <v>2017</v>
      </c>
      <c r="C3120" s="1">
        <v>760000</v>
      </c>
      <c r="D3120">
        <v>42494</v>
      </c>
      <c r="E3120" t="s">
        <v>14</v>
      </c>
      <c r="F3120" t="s">
        <v>11</v>
      </c>
      <c r="G3120" t="s">
        <v>12</v>
      </c>
      <c r="H3120" t="s">
        <v>121</v>
      </c>
      <c r="I3120">
        <f t="shared" si="384"/>
        <v>459</v>
      </c>
      <c r="J3120">
        <f t="shared" si="385"/>
        <v>9</v>
      </c>
      <c r="K3120" t="str">
        <f t="shared" si="386"/>
        <v>medium</v>
      </c>
      <c r="L3120" s="1">
        <f t="shared" si="387"/>
        <v>545214.79084967321</v>
      </c>
      <c r="M3120" cm="1">
        <f t="array" ref="M3120">SUM(COUNTIF(E3120:E6696,{"Petrol","Diesel","CNG","LPG","Electric"}))</f>
        <v>459</v>
      </c>
      <c r="N3120">
        <f t="shared" si="388"/>
        <v>459</v>
      </c>
      <c r="O3120" cm="1">
        <f t="array" ref="O3120">SUM(COUNTIF(F3120:F6696,{"Individual","Dealer","Trustmark Dealer"}))</f>
        <v>459</v>
      </c>
      <c r="P3120">
        <f t="shared" si="389"/>
        <v>309</v>
      </c>
      <c r="Q3120">
        <f t="shared" si="390"/>
        <v>0.63616557734204793</v>
      </c>
      <c r="R3120" s="16">
        <f t="shared" si="391"/>
        <v>1380242.5875919284</v>
      </c>
    </row>
    <row r="3121" spans="1:18" x14ac:dyDescent="0.3">
      <c r="A3121" t="s">
        <v>770</v>
      </c>
      <c r="B3121">
        <v>2014</v>
      </c>
      <c r="C3121" s="1">
        <v>395000</v>
      </c>
      <c r="D3121">
        <v>44875</v>
      </c>
      <c r="E3121" t="s">
        <v>14</v>
      </c>
      <c r="F3121" t="s">
        <v>11</v>
      </c>
      <c r="G3121" t="s">
        <v>12</v>
      </c>
      <c r="H3121" t="s">
        <v>121</v>
      </c>
      <c r="I3121">
        <f t="shared" si="384"/>
        <v>458</v>
      </c>
      <c r="J3121">
        <f t="shared" si="385"/>
        <v>12</v>
      </c>
      <c r="K3121" t="str">
        <f t="shared" si="386"/>
        <v>budget</v>
      </c>
      <c r="L3121" s="1">
        <f t="shared" si="387"/>
        <v>544745.82751091698</v>
      </c>
      <c r="M3121" cm="1">
        <f t="array" ref="M3121">SUM(COUNTIF(E3121:E6697,{"Petrol","Diesel","CNG","LPG","Electric"}))</f>
        <v>458</v>
      </c>
      <c r="N3121">
        <f t="shared" si="388"/>
        <v>458</v>
      </c>
      <c r="O3121" cm="1">
        <f t="array" ref="O3121">SUM(COUNTIF(F3121:F6697,{"Individual","Dealer","Trustmark Dealer"}))</f>
        <v>458</v>
      </c>
      <c r="P3121">
        <f t="shared" si="389"/>
        <v>309</v>
      </c>
      <c r="Q3121">
        <f t="shared" si="390"/>
        <v>0.63537117903930129</v>
      </c>
      <c r="R3121" s="16">
        <f t="shared" si="391"/>
        <v>1379891.2681609946</v>
      </c>
    </row>
    <row r="3122" spans="1:18" x14ac:dyDescent="0.3">
      <c r="A3122" t="s">
        <v>830</v>
      </c>
      <c r="B3122">
        <v>2014</v>
      </c>
      <c r="C3122" s="1">
        <v>280000</v>
      </c>
      <c r="D3122">
        <v>89741</v>
      </c>
      <c r="E3122" t="s">
        <v>14</v>
      </c>
      <c r="F3122" t="s">
        <v>11</v>
      </c>
      <c r="G3122" t="s">
        <v>12</v>
      </c>
      <c r="H3122" t="s">
        <v>126</v>
      </c>
      <c r="I3122">
        <f t="shared" si="384"/>
        <v>457</v>
      </c>
      <c r="J3122">
        <f t="shared" si="385"/>
        <v>12</v>
      </c>
      <c r="K3122" t="str">
        <f t="shared" si="386"/>
        <v>budget</v>
      </c>
      <c r="L3122" s="1">
        <f t="shared" si="387"/>
        <v>545073.49890590808</v>
      </c>
      <c r="M3122" cm="1">
        <f t="array" ref="M3122">SUM(COUNTIF(E3122:E6698,{"Petrol","Diesel","CNG","LPG","Electric"}))</f>
        <v>457</v>
      </c>
      <c r="N3122">
        <f t="shared" si="388"/>
        <v>457</v>
      </c>
      <c r="O3122" cm="1">
        <f t="array" ref="O3122">SUM(COUNTIF(F3122:F6698,{"Individual","Dealer","Trustmark Dealer"}))</f>
        <v>457</v>
      </c>
      <c r="P3122">
        <f t="shared" si="389"/>
        <v>308</v>
      </c>
      <c r="Q3122">
        <f t="shared" si="390"/>
        <v>0.6345733041575492</v>
      </c>
      <c r="R3122" s="16">
        <f t="shared" si="391"/>
        <v>1380968.5658325632</v>
      </c>
    </row>
    <row r="3123" spans="1:18" x14ac:dyDescent="0.3">
      <c r="A3123" t="s">
        <v>1506</v>
      </c>
      <c r="B3123">
        <v>2016</v>
      </c>
      <c r="C3123" s="1">
        <v>495000</v>
      </c>
      <c r="D3123">
        <v>65000</v>
      </c>
      <c r="E3123" t="s">
        <v>14</v>
      </c>
      <c r="F3123" t="s">
        <v>11</v>
      </c>
      <c r="G3123" t="s">
        <v>12</v>
      </c>
      <c r="H3123" t="s">
        <v>121</v>
      </c>
      <c r="I3123">
        <f t="shared" si="384"/>
        <v>456</v>
      </c>
      <c r="J3123">
        <f t="shared" si="385"/>
        <v>10</v>
      </c>
      <c r="K3123" t="str">
        <f t="shared" si="386"/>
        <v>budget</v>
      </c>
      <c r="L3123" s="1">
        <f t="shared" si="387"/>
        <v>545654.80043859652</v>
      </c>
      <c r="M3123" cm="1">
        <f t="array" ref="M3123">SUM(COUNTIF(E3123:E6699,{"Petrol","Diesel","CNG","LPG","Electric"}))</f>
        <v>456</v>
      </c>
      <c r="N3123">
        <f t="shared" si="388"/>
        <v>456</v>
      </c>
      <c r="O3123" cm="1">
        <f t="array" ref="O3123">SUM(COUNTIF(F3123:F6699,{"Individual","Dealer","Trustmark Dealer"}))</f>
        <v>456</v>
      </c>
      <c r="P3123">
        <f t="shared" si="389"/>
        <v>307</v>
      </c>
      <c r="Q3123">
        <f t="shared" si="390"/>
        <v>0.63596491228070173</v>
      </c>
      <c r="R3123" s="16">
        <f t="shared" si="391"/>
        <v>1382507.102068475</v>
      </c>
    </row>
    <row r="3124" spans="1:18" x14ac:dyDescent="0.3">
      <c r="A3124" t="s">
        <v>735</v>
      </c>
      <c r="B3124">
        <v>2016</v>
      </c>
      <c r="C3124" s="1">
        <v>525000</v>
      </c>
      <c r="D3124">
        <v>35000</v>
      </c>
      <c r="E3124" t="s">
        <v>14</v>
      </c>
      <c r="F3124" t="s">
        <v>11</v>
      </c>
      <c r="G3124" t="s">
        <v>12</v>
      </c>
      <c r="H3124" t="s">
        <v>121</v>
      </c>
      <c r="I3124">
        <f t="shared" si="384"/>
        <v>455</v>
      </c>
      <c r="J3124">
        <f t="shared" si="385"/>
        <v>10</v>
      </c>
      <c r="K3124" t="str">
        <f t="shared" si="386"/>
        <v>medium</v>
      </c>
      <c r="L3124" s="1">
        <f t="shared" si="387"/>
        <v>545766.12967032962</v>
      </c>
      <c r="M3124" cm="1">
        <f t="array" ref="M3124">SUM(COUNTIF(E3124:E6700,{"Petrol","Diesel","CNG","LPG","Electric"}))</f>
        <v>455</v>
      </c>
      <c r="N3124">
        <f t="shared" si="388"/>
        <v>455</v>
      </c>
      <c r="O3124" cm="1">
        <f t="array" ref="O3124">SUM(COUNTIF(F3124:F6700,{"Individual","Dealer","Trustmark Dealer"}))</f>
        <v>455</v>
      </c>
      <c r="P3124">
        <f t="shared" si="389"/>
        <v>307</v>
      </c>
      <c r="Q3124">
        <f t="shared" si="390"/>
        <v>0.63516483516483513</v>
      </c>
      <c r="R3124" s="16">
        <f t="shared" si="391"/>
        <v>1383207.9982746311</v>
      </c>
    </row>
    <row r="3125" spans="1:18" x14ac:dyDescent="0.3">
      <c r="A3125" t="s">
        <v>1507</v>
      </c>
      <c r="B3125">
        <v>2009</v>
      </c>
      <c r="C3125" s="1">
        <v>420000</v>
      </c>
      <c r="D3125">
        <v>347089</v>
      </c>
      <c r="E3125" t="s">
        <v>14</v>
      </c>
      <c r="F3125" t="s">
        <v>11</v>
      </c>
      <c r="G3125" t="s">
        <v>12</v>
      </c>
      <c r="H3125" t="s">
        <v>121</v>
      </c>
      <c r="I3125">
        <f t="shared" si="384"/>
        <v>454</v>
      </c>
      <c r="J3125">
        <f t="shared" si="385"/>
        <v>17</v>
      </c>
      <c r="K3125" t="str">
        <f t="shared" si="386"/>
        <v>budget</v>
      </c>
      <c r="L3125" s="1">
        <f t="shared" si="387"/>
        <v>545811.87004405283</v>
      </c>
      <c r="M3125" cm="1">
        <f t="array" ref="M3125">SUM(COUNTIF(E3125:E6701,{"Petrol","Diesel","CNG","LPG","Electric"}))</f>
        <v>454</v>
      </c>
      <c r="N3125">
        <f t="shared" si="388"/>
        <v>454</v>
      </c>
      <c r="O3125" cm="1">
        <f t="array" ref="O3125">SUM(COUNTIF(F3125:F6701,{"Individual","Dealer","Trustmark Dealer"}))</f>
        <v>454</v>
      </c>
      <c r="P3125">
        <f t="shared" si="389"/>
        <v>307</v>
      </c>
      <c r="Q3125">
        <f t="shared" si="390"/>
        <v>0.63436123348017626</v>
      </c>
      <c r="R3125" s="16">
        <f t="shared" si="391"/>
        <v>1383795.4095300422</v>
      </c>
    </row>
    <row r="3126" spans="1:18" x14ac:dyDescent="0.3">
      <c r="A3126" t="s">
        <v>1508</v>
      </c>
      <c r="B3126">
        <v>2010</v>
      </c>
      <c r="C3126" s="1">
        <v>210000</v>
      </c>
      <c r="D3126">
        <v>34500</v>
      </c>
      <c r="E3126" t="s">
        <v>14</v>
      </c>
      <c r="F3126" t="s">
        <v>25</v>
      </c>
      <c r="G3126" t="s">
        <v>12</v>
      </c>
      <c r="H3126" t="s">
        <v>121</v>
      </c>
      <c r="I3126">
        <f t="shared" si="384"/>
        <v>453</v>
      </c>
      <c r="J3126">
        <f t="shared" si="385"/>
        <v>16</v>
      </c>
      <c r="K3126" t="str">
        <f t="shared" si="386"/>
        <v>budget</v>
      </c>
      <c r="L3126" s="1">
        <f t="shared" si="387"/>
        <v>546089.60044150113</v>
      </c>
      <c r="M3126" cm="1">
        <f t="array" ref="M3126">SUM(COUNTIF(E3126:E6702,{"Petrol","Diesel","CNG","LPG","Electric"}))</f>
        <v>453</v>
      </c>
      <c r="N3126">
        <f t="shared" si="388"/>
        <v>453</v>
      </c>
      <c r="O3126" cm="1">
        <f t="array" ref="O3126">SUM(COUNTIF(F3126:F6702,{"Individual","Dealer","Trustmark Dealer"}))</f>
        <v>453</v>
      </c>
      <c r="P3126">
        <f t="shared" si="389"/>
        <v>306</v>
      </c>
      <c r="Q3126">
        <f t="shared" si="390"/>
        <v>0.63355408388520973</v>
      </c>
      <c r="R3126" s="16">
        <f t="shared" si="391"/>
        <v>1384805.828046453</v>
      </c>
    </row>
    <row r="3127" spans="1:18" x14ac:dyDescent="0.3">
      <c r="A3127" t="s">
        <v>424</v>
      </c>
      <c r="B3127">
        <v>2018</v>
      </c>
      <c r="C3127" s="1">
        <v>650000</v>
      </c>
      <c r="D3127">
        <v>30000</v>
      </c>
      <c r="E3127" t="s">
        <v>10</v>
      </c>
      <c r="F3127" t="s">
        <v>25</v>
      </c>
      <c r="G3127" t="s">
        <v>12</v>
      </c>
      <c r="H3127" t="s">
        <v>121</v>
      </c>
      <c r="I3127">
        <f t="shared" si="384"/>
        <v>452</v>
      </c>
      <c r="J3127">
        <f t="shared" si="385"/>
        <v>8</v>
      </c>
      <c r="K3127" t="str">
        <f t="shared" si="386"/>
        <v>medium</v>
      </c>
      <c r="L3127" s="1">
        <f t="shared" si="387"/>
        <v>546833.16150442476</v>
      </c>
      <c r="M3127" cm="1">
        <f t="array" ref="M3127">SUM(COUNTIF(E3127:E6703,{"Petrol","Diesel","CNG","LPG","Electric"}))</f>
        <v>452</v>
      </c>
      <c r="N3127">
        <f t="shared" si="388"/>
        <v>452</v>
      </c>
      <c r="O3127" cm="1">
        <f t="array" ref="O3127">SUM(COUNTIF(F3127:F6703,{"Individual","Dealer","Trustmark Dealer"}))</f>
        <v>452</v>
      </c>
      <c r="P3127">
        <f t="shared" si="389"/>
        <v>305</v>
      </c>
      <c r="Q3127">
        <f t="shared" si="390"/>
        <v>0.63274336283185839</v>
      </c>
      <c r="R3127" s="16">
        <f t="shared" si="391"/>
        <v>1386664.3299109947</v>
      </c>
    </row>
    <row r="3128" spans="1:18" x14ac:dyDescent="0.3">
      <c r="A3128" t="s">
        <v>522</v>
      </c>
      <c r="B3128">
        <v>2018</v>
      </c>
      <c r="C3128" s="1">
        <v>2300000</v>
      </c>
      <c r="D3128">
        <v>39000</v>
      </c>
      <c r="E3128" t="s">
        <v>14</v>
      </c>
      <c r="F3128" t="s">
        <v>25</v>
      </c>
      <c r="G3128" t="s">
        <v>19</v>
      </c>
      <c r="H3128" t="s">
        <v>121</v>
      </c>
      <c r="I3128">
        <f t="shared" si="384"/>
        <v>451</v>
      </c>
      <c r="J3128">
        <f t="shared" si="385"/>
        <v>8</v>
      </c>
      <c r="K3128" t="str">
        <f t="shared" si="386"/>
        <v>premimum</v>
      </c>
      <c r="L3128" s="1">
        <f t="shared" si="387"/>
        <v>546604.4101995565</v>
      </c>
      <c r="M3128" cm="1">
        <f t="array" ref="M3128">SUM(COUNTIF(E3128:E6704,{"Petrol","Diesel","CNG","LPG","Electric"}))</f>
        <v>451</v>
      </c>
      <c r="N3128">
        <f t="shared" si="388"/>
        <v>451</v>
      </c>
      <c r="O3128" cm="1">
        <f t="array" ref="O3128">SUM(COUNTIF(F3128:F6704,{"Individual","Dealer","Trustmark Dealer"}))</f>
        <v>451</v>
      </c>
      <c r="P3128">
        <f t="shared" si="389"/>
        <v>305</v>
      </c>
      <c r="Q3128">
        <f t="shared" si="390"/>
        <v>0.63192904656319293</v>
      </c>
      <c r="R3128" s="16">
        <f t="shared" si="391"/>
        <v>1385306.7272105264</v>
      </c>
    </row>
    <row r="3129" spans="1:18" x14ac:dyDescent="0.3">
      <c r="A3129" t="s">
        <v>1244</v>
      </c>
      <c r="B3129">
        <v>2019</v>
      </c>
      <c r="C3129" s="1">
        <v>525000</v>
      </c>
      <c r="D3129">
        <v>16000</v>
      </c>
      <c r="E3129" t="s">
        <v>14</v>
      </c>
      <c r="F3129" t="s">
        <v>25</v>
      </c>
      <c r="G3129" t="s">
        <v>12</v>
      </c>
      <c r="H3129" t="s">
        <v>121</v>
      </c>
      <c r="I3129">
        <f t="shared" si="384"/>
        <v>450</v>
      </c>
      <c r="J3129">
        <f t="shared" si="385"/>
        <v>7</v>
      </c>
      <c r="K3129" t="str">
        <f t="shared" si="386"/>
        <v>medium</v>
      </c>
      <c r="L3129" s="1">
        <f t="shared" si="387"/>
        <v>542707.97555555555</v>
      </c>
      <c r="M3129" cm="1">
        <f t="array" ref="M3129">SUM(COUNTIF(E3129:E6705,{"Petrol","Diesel","CNG","LPG","Electric"}))</f>
        <v>450</v>
      </c>
      <c r="N3129">
        <f t="shared" si="388"/>
        <v>450</v>
      </c>
      <c r="O3129" cm="1">
        <f t="array" ref="O3129">SUM(COUNTIF(F3129:F6705,{"Individual","Dealer","Trustmark Dealer"}))</f>
        <v>450</v>
      </c>
      <c r="P3129">
        <f t="shared" si="389"/>
        <v>305</v>
      </c>
      <c r="Q3129">
        <f t="shared" si="390"/>
        <v>0.63111111111111107</v>
      </c>
      <c r="R3129" s="16">
        <f t="shared" si="391"/>
        <v>1378786.582503699</v>
      </c>
    </row>
    <row r="3130" spans="1:18" x14ac:dyDescent="0.3">
      <c r="A3130" t="s">
        <v>773</v>
      </c>
      <c r="B3130">
        <v>2010</v>
      </c>
      <c r="C3130" s="1">
        <v>195000</v>
      </c>
      <c r="D3130">
        <v>80000</v>
      </c>
      <c r="E3130" t="s">
        <v>22</v>
      </c>
      <c r="F3130" t="s">
        <v>25</v>
      </c>
      <c r="G3130" t="s">
        <v>12</v>
      </c>
      <c r="H3130" t="s">
        <v>126</v>
      </c>
      <c r="I3130">
        <f t="shared" si="384"/>
        <v>449</v>
      </c>
      <c r="J3130">
        <f t="shared" si="385"/>
        <v>16</v>
      </c>
      <c r="K3130" t="str">
        <f t="shared" si="386"/>
        <v>budget</v>
      </c>
      <c r="L3130" s="1">
        <f t="shared" si="387"/>
        <v>542747.4142538975</v>
      </c>
      <c r="M3130" cm="1">
        <f t="array" ref="M3130">SUM(COUNTIF(E3130:E6706,{"Petrol","Diesel","CNG","LPG","Electric"}))</f>
        <v>449</v>
      </c>
      <c r="N3130">
        <f t="shared" si="388"/>
        <v>449</v>
      </c>
      <c r="O3130" cm="1">
        <f t="array" ref="O3130">SUM(COUNTIF(F3130:F6706,{"Individual","Dealer","Trustmark Dealer"}))</f>
        <v>449</v>
      </c>
      <c r="P3130">
        <f t="shared" si="389"/>
        <v>305</v>
      </c>
      <c r="Q3130">
        <f t="shared" si="390"/>
        <v>0.63028953229398665</v>
      </c>
      <c r="R3130" s="16">
        <f t="shared" si="391"/>
        <v>1379371.1140492361</v>
      </c>
    </row>
    <row r="3131" spans="1:18" x14ac:dyDescent="0.3">
      <c r="A3131" t="s">
        <v>230</v>
      </c>
      <c r="B3131">
        <v>2016</v>
      </c>
      <c r="C3131" s="1">
        <v>650000</v>
      </c>
      <c r="D3131">
        <v>60000</v>
      </c>
      <c r="E3131" t="s">
        <v>14</v>
      </c>
      <c r="F3131" t="s">
        <v>25</v>
      </c>
      <c r="G3131" t="s">
        <v>12</v>
      </c>
      <c r="H3131" t="s">
        <v>121</v>
      </c>
      <c r="I3131">
        <f t="shared" si="384"/>
        <v>448</v>
      </c>
      <c r="J3131">
        <f t="shared" si="385"/>
        <v>10</v>
      </c>
      <c r="K3131" t="str">
        <f t="shared" si="386"/>
        <v>medium</v>
      </c>
      <c r="L3131" s="1">
        <f t="shared" si="387"/>
        <v>543523.63616071432</v>
      </c>
      <c r="M3131" cm="1">
        <f t="array" ref="M3131">SUM(COUNTIF(E3131:E6707,{"Petrol","Diesel","CNG","LPG","Electric"}))</f>
        <v>448</v>
      </c>
      <c r="N3131">
        <f t="shared" si="388"/>
        <v>448</v>
      </c>
      <c r="O3131" cm="1">
        <f t="array" ref="O3131">SUM(COUNTIF(F3131:F6707,{"Individual","Dealer","Trustmark Dealer"}))</f>
        <v>448</v>
      </c>
      <c r="P3131">
        <f t="shared" si="389"/>
        <v>304</v>
      </c>
      <c r="Q3131">
        <f t="shared" si="390"/>
        <v>0.6316964285714286</v>
      </c>
      <c r="R3131" s="16">
        <f t="shared" si="391"/>
        <v>1396960.381906379</v>
      </c>
    </row>
    <row r="3132" spans="1:18" x14ac:dyDescent="0.3">
      <c r="A3132" t="s">
        <v>1286</v>
      </c>
      <c r="B3132">
        <v>2015</v>
      </c>
      <c r="C3132" s="1">
        <v>540000</v>
      </c>
      <c r="D3132">
        <v>110000</v>
      </c>
      <c r="E3132" t="s">
        <v>14</v>
      </c>
      <c r="F3132" t="s">
        <v>25</v>
      </c>
      <c r="G3132" t="s">
        <v>12</v>
      </c>
      <c r="H3132" t="s">
        <v>121</v>
      </c>
      <c r="I3132">
        <f t="shared" si="384"/>
        <v>447</v>
      </c>
      <c r="J3132">
        <f t="shared" si="385"/>
        <v>11</v>
      </c>
      <c r="K3132" t="str">
        <f t="shared" si="386"/>
        <v>medium</v>
      </c>
      <c r="L3132" s="1">
        <f t="shared" si="387"/>
        <v>543285.43400447431</v>
      </c>
      <c r="M3132" cm="1">
        <f t="array" ref="M3132">SUM(COUNTIF(E3132:E6708,{"Petrol","Diesel","CNG","LPG","Electric"}))</f>
        <v>447</v>
      </c>
      <c r="N3132">
        <f t="shared" si="388"/>
        <v>447</v>
      </c>
      <c r="O3132" cm="1">
        <f t="array" ref="O3132">SUM(COUNTIF(F3132:F6708,{"Individual","Dealer","Trustmark Dealer"}))</f>
        <v>447</v>
      </c>
      <c r="P3132">
        <f t="shared" si="389"/>
        <v>304</v>
      </c>
      <c r="Q3132">
        <f t="shared" si="390"/>
        <v>0.63087248322147649</v>
      </c>
      <c r="R3132" s="16">
        <f t="shared" si="391"/>
        <v>1397043.5736263734</v>
      </c>
    </row>
    <row r="3133" spans="1:18" x14ac:dyDescent="0.3">
      <c r="A3133" t="s">
        <v>354</v>
      </c>
      <c r="B3133">
        <v>2014</v>
      </c>
      <c r="C3133" s="1">
        <v>180000</v>
      </c>
      <c r="D3133">
        <v>61000</v>
      </c>
      <c r="E3133" t="s">
        <v>10</v>
      </c>
      <c r="F3133" t="s">
        <v>25</v>
      </c>
      <c r="G3133" t="s">
        <v>12</v>
      </c>
      <c r="H3133" t="s">
        <v>121</v>
      </c>
      <c r="I3133">
        <f t="shared" si="384"/>
        <v>446</v>
      </c>
      <c r="J3133">
        <f t="shared" si="385"/>
        <v>12</v>
      </c>
      <c r="K3133" t="str">
        <f t="shared" si="386"/>
        <v>budget</v>
      </c>
      <c r="L3133" s="1">
        <f t="shared" si="387"/>
        <v>543292.80044843047</v>
      </c>
      <c r="M3133" cm="1">
        <f t="array" ref="M3133">SUM(COUNTIF(E3133:E6709,{"Petrol","Diesel","CNG","LPG","Electric"}))</f>
        <v>446</v>
      </c>
      <c r="N3133">
        <f t="shared" si="388"/>
        <v>446</v>
      </c>
      <c r="O3133" cm="1">
        <f t="array" ref="O3133">SUM(COUNTIF(F3133:F6709,{"Individual","Dealer","Trustmark Dealer"}))</f>
        <v>446</v>
      </c>
      <c r="P3133">
        <f t="shared" si="389"/>
        <v>303</v>
      </c>
      <c r="Q3133">
        <f t="shared" si="390"/>
        <v>0.6300448430493274</v>
      </c>
      <c r="R3133" s="16">
        <f t="shared" si="391"/>
        <v>1397574.59617336</v>
      </c>
    </row>
    <row r="3134" spans="1:18" x14ac:dyDescent="0.3">
      <c r="A3134" t="s">
        <v>339</v>
      </c>
      <c r="B3134">
        <v>2018</v>
      </c>
      <c r="C3134" s="1">
        <v>980000</v>
      </c>
      <c r="D3134">
        <v>50000</v>
      </c>
      <c r="E3134" t="s">
        <v>14</v>
      </c>
      <c r="F3134" t="s">
        <v>25</v>
      </c>
      <c r="G3134" t="s">
        <v>12</v>
      </c>
      <c r="H3134" t="s">
        <v>121</v>
      </c>
      <c r="I3134">
        <f t="shared" si="384"/>
        <v>445</v>
      </c>
      <c r="J3134">
        <f t="shared" si="385"/>
        <v>8</v>
      </c>
      <c r="K3134" t="str">
        <f t="shared" si="386"/>
        <v>medium</v>
      </c>
      <c r="L3134" s="1">
        <f t="shared" si="387"/>
        <v>544109.1887640449</v>
      </c>
      <c r="M3134" cm="1">
        <f t="array" ref="M3134">SUM(COUNTIF(E3134:E6710,{"Petrol","Diesel","CNG","LPG","Electric"}))</f>
        <v>445</v>
      </c>
      <c r="N3134">
        <f t="shared" si="388"/>
        <v>445</v>
      </c>
      <c r="O3134" cm="1">
        <f t="array" ref="O3134">SUM(COUNTIF(F3134:F6710,{"Individual","Dealer","Trustmark Dealer"}))</f>
        <v>445</v>
      </c>
      <c r="P3134">
        <f t="shared" si="389"/>
        <v>302</v>
      </c>
      <c r="Q3134">
        <f t="shared" si="390"/>
        <v>0.6292134831460674</v>
      </c>
      <c r="R3134" s="16">
        <f t="shared" si="391"/>
        <v>1398689.3997935215</v>
      </c>
    </row>
    <row r="3135" spans="1:18" x14ac:dyDescent="0.3">
      <c r="A3135" t="s">
        <v>1509</v>
      </c>
      <c r="B3135">
        <v>2014</v>
      </c>
      <c r="C3135" s="1">
        <v>250000</v>
      </c>
      <c r="D3135">
        <v>90000</v>
      </c>
      <c r="E3135" t="s">
        <v>14</v>
      </c>
      <c r="F3135" t="s">
        <v>25</v>
      </c>
      <c r="G3135" t="s">
        <v>12</v>
      </c>
      <c r="H3135" t="s">
        <v>121</v>
      </c>
      <c r="I3135">
        <f t="shared" si="384"/>
        <v>444</v>
      </c>
      <c r="J3135">
        <f t="shared" si="385"/>
        <v>12</v>
      </c>
      <c r="K3135" t="str">
        <f t="shared" si="386"/>
        <v>budget</v>
      </c>
      <c r="L3135" s="1">
        <f t="shared" si="387"/>
        <v>543127.45270270272</v>
      </c>
      <c r="M3135" cm="1">
        <f t="array" ref="M3135">SUM(COUNTIF(E3135:E6711,{"Petrol","Diesel","CNG","LPG","Electric"}))</f>
        <v>444</v>
      </c>
      <c r="N3135">
        <f t="shared" si="388"/>
        <v>444</v>
      </c>
      <c r="O3135" cm="1">
        <f t="array" ref="O3135">SUM(COUNTIF(F3135:F6711,{"Individual","Dealer","Trustmark Dealer"}))</f>
        <v>444</v>
      </c>
      <c r="P3135">
        <f t="shared" si="389"/>
        <v>302</v>
      </c>
      <c r="Q3135">
        <f t="shared" si="390"/>
        <v>0.6283783783783784</v>
      </c>
      <c r="R3135" s="16">
        <f t="shared" si="391"/>
        <v>1397428.8388510961</v>
      </c>
    </row>
    <row r="3136" spans="1:18" x14ac:dyDescent="0.3">
      <c r="A3136" t="s">
        <v>1443</v>
      </c>
      <c r="B3136">
        <v>2018</v>
      </c>
      <c r="C3136" s="1">
        <v>550000</v>
      </c>
      <c r="D3136">
        <v>35000</v>
      </c>
      <c r="E3136" t="s">
        <v>10</v>
      </c>
      <c r="F3136" t="s">
        <v>25</v>
      </c>
      <c r="G3136" t="s">
        <v>19</v>
      </c>
      <c r="H3136" t="s">
        <v>121</v>
      </c>
      <c r="I3136">
        <f t="shared" si="384"/>
        <v>443</v>
      </c>
      <c r="J3136">
        <f t="shared" si="385"/>
        <v>8</v>
      </c>
      <c r="K3136" t="str">
        <f t="shared" si="386"/>
        <v>medium</v>
      </c>
      <c r="L3136" s="1">
        <f t="shared" si="387"/>
        <v>543789.13995485322</v>
      </c>
      <c r="M3136" cm="1">
        <f t="array" ref="M3136">SUM(COUNTIF(E3136:E6712,{"Petrol","Diesel","CNG","LPG","Electric"}))</f>
        <v>443</v>
      </c>
      <c r="N3136">
        <f t="shared" si="388"/>
        <v>443</v>
      </c>
      <c r="O3136" cm="1">
        <f t="array" ref="O3136">SUM(COUNTIF(F3136:F6712,{"Individual","Dealer","Trustmark Dealer"}))</f>
        <v>443</v>
      </c>
      <c r="P3136">
        <f t="shared" si="389"/>
        <v>301</v>
      </c>
      <c r="Q3136">
        <f t="shared" si="390"/>
        <v>0.6275395033860045</v>
      </c>
      <c r="R3136" s="16">
        <f t="shared" si="391"/>
        <v>1399149.7487206175</v>
      </c>
    </row>
    <row r="3137" spans="1:18" x14ac:dyDescent="0.3">
      <c r="A3137" t="s">
        <v>1394</v>
      </c>
      <c r="B3137">
        <v>2015</v>
      </c>
      <c r="C3137" s="1">
        <v>509999</v>
      </c>
      <c r="D3137">
        <v>43000</v>
      </c>
      <c r="E3137" t="s">
        <v>10</v>
      </c>
      <c r="F3137" t="s">
        <v>25</v>
      </c>
      <c r="G3137" t="s">
        <v>12</v>
      </c>
      <c r="H3137" t="s">
        <v>126</v>
      </c>
      <c r="I3137">
        <f t="shared" si="384"/>
        <v>442</v>
      </c>
      <c r="J3137">
        <f t="shared" si="385"/>
        <v>11</v>
      </c>
      <c r="K3137" t="str">
        <f t="shared" si="386"/>
        <v>medium</v>
      </c>
      <c r="L3137" s="1">
        <f t="shared" si="387"/>
        <v>543775.0882352941</v>
      </c>
      <c r="M3137" cm="1">
        <f t="array" ref="M3137">SUM(COUNTIF(E3137:E6713,{"Petrol","Diesel","CNG","LPG","Electric"}))</f>
        <v>442</v>
      </c>
      <c r="N3137">
        <f t="shared" si="388"/>
        <v>442</v>
      </c>
      <c r="O3137" cm="1">
        <f t="array" ref="O3137">SUM(COUNTIF(F3137:F6713,{"Individual","Dealer","Trustmark Dealer"}))</f>
        <v>442</v>
      </c>
      <c r="P3137">
        <f t="shared" si="389"/>
        <v>301</v>
      </c>
      <c r="Q3137">
        <f t="shared" si="390"/>
        <v>0.62669683257918551</v>
      </c>
      <c r="R3137" s="16">
        <f t="shared" si="391"/>
        <v>1398308.3268473768</v>
      </c>
    </row>
    <row r="3138" spans="1:18" x14ac:dyDescent="0.3">
      <c r="A3138" t="s">
        <v>559</v>
      </c>
      <c r="B3138">
        <v>2017</v>
      </c>
      <c r="C3138" s="1">
        <v>320000</v>
      </c>
      <c r="D3138">
        <v>50000</v>
      </c>
      <c r="E3138" t="s">
        <v>10</v>
      </c>
      <c r="F3138" t="s">
        <v>25</v>
      </c>
      <c r="G3138" t="s">
        <v>12</v>
      </c>
      <c r="H3138" t="s">
        <v>121</v>
      </c>
      <c r="I3138">
        <f t="shared" ref="I3138:I3201" si="392">COUNTA(A3138:A6714)</f>
        <v>441</v>
      </c>
      <c r="J3138">
        <f t="shared" ref="J3138:J3201" si="393">2026-B3138</f>
        <v>9</v>
      </c>
      <c r="K3138" t="str">
        <f t="shared" ref="K3138:K3201" si="394">IF(C3138&lt;=500000,"budget",IF(C3138&lt;=1000000,"medium","premimum"))</f>
        <v>budget</v>
      </c>
      <c r="L3138" s="1">
        <f t="shared" ref="L3138:L3201" si="395">AVERAGE(C3138:C6714)</f>
        <v>543851.67800453515</v>
      </c>
      <c r="M3138" cm="1">
        <f t="array" ref="M3138">SUM(COUNTIF(E3138:E6714,{"Petrol","Diesel","CNG","LPG","Electric"}))</f>
        <v>441</v>
      </c>
      <c r="N3138">
        <f t="shared" ref="N3138:N3201" si="396">COUNTIF(G3138:G6714,"Automatic")
 +COUNTIF(G3138:G6714,"Manual")</f>
        <v>441</v>
      </c>
      <c r="O3138" cm="1">
        <f t="array" ref="O3138">SUM(COUNTIF(F3138:F6714,{"Individual","Dealer","Trustmark Dealer"}))</f>
        <v>441</v>
      </c>
      <c r="P3138">
        <f t="shared" ref="P3138:P3201" si="397">COUNTIF(J3138:J6714,"&gt;10")</f>
        <v>300</v>
      </c>
      <c r="Q3138">
        <f t="shared" ref="Q3138:Q3201" si="398">COUNTIF(H3138:H6714,"First Owner")/COUNTA(H3138:H6714)</f>
        <v>0.6281179138321995</v>
      </c>
      <c r="R3138" s="16">
        <f t="shared" ref="R3138:R3201" si="399">AVERAGEIF(E3138:E6714,"Petrol",C3138:C6714) + AVERAGEIF(E3138:E6714,"Diesel",C3138:C6714) + AVERAGEIF(E3138:E6714,"CNG",C3138:C6714)</f>
        <v>1397671.814900625</v>
      </c>
    </row>
    <row r="3139" spans="1:18" x14ac:dyDescent="0.3">
      <c r="A3139" t="s">
        <v>673</v>
      </c>
      <c r="B3139">
        <v>2016</v>
      </c>
      <c r="C3139" s="1">
        <v>275000</v>
      </c>
      <c r="D3139">
        <v>25000</v>
      </c>
      <c r="E3139" t="s">
        <v>10</v>
      </c>
      <c r="F3139" t="s">
        <v>25</v>
      </c>
      <c r="G3139" t="s">
        <v>12</v>
      </c>
      <c r="H3139" t="s">
        <v>121</v>
      </c>
      <c r="I3139">
        <f t="shared" si="392"/>
        <v>440</v>
      </c>
      <c r="J3139">
        <f t="shared" si="393"/>
        <v>10</v>
      </c>
      <c r="K3139" t="str">
        <f t="shared" si="394"/>
        <v>budget</v>
      </c>
      <c r="L3139" s="1">
        <f t="shared" si="395"/>
        <v>544360.43181818177</v>
      </c>
      <c r="M3139" cm="1">
        <f t="array" ref="M3139">SUM(COUNTIF(E3139:E6715,{"Petrol","Diesel","CNG","LPG","Electric"}))</f>
        <v>440</v>
      </c>
      <c r="N3139">
        <f t="shared" si="396"/>
        <v>440</v>
      </c>
      <c r="O3139" cm="1">
        <f t="array" ref="O3139">SUM(COUNTIF(F3139:F6715,{"Individual","Dealer","Trustmark Dealer"}))</f>
        <v>440</v>
      </c>
      <c r="P3139">
        <f t="shared" si="397"/>
        <v>300</v>
      </c>
      <c r="Q3139">
        <f t="shared" si="398"/>
        <v>0.62727272727272732</v>
      </c>
      <c r="R3139" s="16">
        <f t="shared" si="399"/>
        <v>1398049.958739392</v>
      </c>
    </row>
    <row r="3140" spans="1:18" x14ac:dyDescent="0.3">
      <c r="A3140" t="s">
        <v>195</v>
      </c>
      <c r="B3140">
        <v>2013</v>
      </c>
      <c r="C3140" s="1">
        <v>550000</v>
      </c>
      <c r="D3140">
        <v>222252</v>
      </c>
      <c r="E3140" t="s">
        <v>14</v>
      </c>
      <c r="F3140" t="s">
        <v>25</v>
      </c>
      <c r="G3140" t="s">
        <v>12</v>
      </c>
      <c r="H3140" t="s">
        <v>121</v>
      </c>
      <c r="I3140">
        <f t="shared" si="392"/>
        <v>439</v>
      </c>
      <c r="J3140">
        <f t="shared" si="393"/>
        <v>13</v>
      </c>
      <c r="K3140" t="str">
        <f t="shared" si="394"/>
        <v>medium</v>
      </c>
      <c r="L3140" s="1">
        <f t="shared" si="395"/>
        <v>544974.00911161734</v>
      </c>
      <c r="M3140" cm="1">
        <f t="array" ref="M3140">SUM(COUNTIF(E3140:E6716,{"Petrol","Diesel","CNG","LPG","Electric"}))</f>
        <v>439</v>
      </c>
      <c r="N3140">
        <f t="shared" si="396"/>
        <v>439</v>
      </c>
      <c r="O3140" cm="1">
        <f t="array" ref="O3140">SUM(COUNTIF(F3140:F6716,{"Individual","Dealer","Trustmark Dealer"}))</f>
        <v>439</v>
      </c>
      <c r="P3140">
        <f t="shared" si="397"/>
        <v>300</v>
      </c>
      <c r="Q3140">
        <f t="shared" si="398"/>
        <v>0.62642369020501143</v>
      </c>
      <c r="R3140" s="16">
        <f t="shared" si="399"/>
        <v>1398675.4338629027</v>
      </c>
    </row>
    <row r="3141" spans="1:18" x14ac:dyDescent="0.3">
      <c r="A3141" t="s">
        <v>1101</v>
      </c>
      <c r="B3141">
        <v>2009</v>
      </c>
      <c r="C3141" s="1">
        <v>145000</v>
      </c>
      <c r="D3141">
        <v>50000</v>
      </c>
      <c r="E3141" t="s">
        <v>10</v>
      </c>
      <c r="F3141" t="s">
        <v>25</v>
      </c>
      <c r="G3141" t="s">
        <v>12</v>
      </c>
      <c r="H3141" t="s">
        <v>126</v>
      </c>
      <c r="I3141">
        <f t="shared" si="392"/>
        <v>438</v>
      </c>
      <c r="J3141">
        <f t="shared" si="393"/>
        <v>17</v>
      </c>
      <c r="K3141" t="str">
        <f t="shared" si="394"/>
        <v>budget</v>
      </c>
      <c r="L3141" s="1">
        <f t="shared" si="395"/>
        <v>544962.53424657532</v>
      </c>
      <c r="M3141" cm="1">
        <f t="array" ref="M3141">SUM(COUNTIF(E3141:E6717,{"Petrol","Diesel","CNG","LPG","Electric"}))</f>
        <v>438</v>
      </c>
      <c r="N3141">
        <f t="shared" si="396"/>
        <v>438</v>
      </c>
      <c r="O3141" cm="1">
        <f t="array" ref="O3141">SUM(COUNTIF(F3141:F6717,{"Individual","Dealer","Trustmark Dealer"}))</f>
        <v>438</v>
      </c>
      <c r="P3141">
        <f t="shared" si="397"/>
        <v>299</v>
      </c>
      <c r="Q3141">
        <f t="shared" si="398"/>
        <v>0.62557077625570778</v>
      </c>
      <c r="R3141" s="16">
        <f t="shared" si="399"/>
        <v>1399175.9396984284</v>
      </c>
    </row>
    <row r="3142" spans="1:18" x14ac:dyDescent="0.3">
      <c r="A3142" t="s">
        <v>1510</v>
      </c>
      <c r="B3142">
        <v>2013</v>
      </c>
      <c r="C3142" s="1">
        <v>250000</v>
      </c>
      <c r="D3142">
        <v>80000</v>
      </c>
      <c r="E3142" t="s">
        <v>14</v>
      </c>
      <c r="F3142" t="s">
        <v>25</v>
      </c>
      <c r="G3142" t="s">
        <v>12</v>
      </c>
      <c r="H3142" t="s">
        <v>121</v>
      </c>
      <c r="I3142">
        <f t="shared" si="392"/>
        <v>437</v>
      </c>
      <c r="J3142">
        <f t="shared" si="393"/>
        <v>13</v>
      </c>
      <c r="K3142" t="str">
        <f t="shared" si="394"/>
        <v>budget</v>
      </c>
      <c r="L3142" s="1">
        <f t="shared" si="395"/>
        <v>545877.78032036615</v>
      </c>
      <c r="M3142" cm="1">
        <f t="array" ref="M3142">SUM(COUNTIF(E3142:E6718,{"Petrol","Diesel","CNG","LPG","Electric"}))</f>
        <v>437</v>
      </c>
      <c r="N3142">
        <f t="shared" si="396"/>
        <v>437</v>
      </c>
      <c r="O3142" cm="1">
        <f t="array" ref="O3142">SUM(COUNTIF(F3142:F6718,{"Individual","Dealer","Trustmark Dealer"}))</f>
        <v>437</v>
      </c>
      <c r="P3142">
        <f t="shared" si="397"/>
        <v>298</v>
      </c>
      <c r="Q3142">
        <f t="shared" si="398"/>
        <v>0.62700228832951943</v>
      </c>
      <c r="R3142" s="16">
        <f t="shared" si="399"/>
        <v>1400514.7352037164</v>
      </c>
    </row>
    <row r="3143" spans="1:18" x14ac:dyDescent="0.3">
      <c r="A3143" t="s">
        <v>123</v>
      </c>
      <c r="B3143">
        <v>2012</v>
      </c>
      <c r="C3143" s="1">
        <v>520000</v>
      </c>
      <c r="D3143">
        <v>35000</v>
      </c>
      <c r="E3143" t="s">
        <v>14</v>
      </c>
      <c r="F3143" t="s">
        <v>25</v>
      </c>
      <c r="G3143" t="s">
        <v>12</v>
      </c>
      <c r="H3143" t="s">
        <v>121</v>
      </c>
      <c r="I3143">
        <f t="shared" si="392"/>
        <v>436</v>
      </c>
      <c r="J3143">
        <f t="shared" si="393"/>
        <v>14</v>
      </c>
      <c r="K3143" t="str">
        <f t="shared" si="394"/>
        <v>medium</v>
      </c>
      <c r="L3143" s="1">
        <f t="shared" si="395"/>
        <v>546556.39908256882</v>
      </c>
      <c r="M3143" cm="1">
        <f t="array" ref="M3143">SUM(COUNTIF(E3143:E6719,{"Petrol","Diesel","CNG","LPG","Electric"}))</f>
        <v>436</v>
      </c>
      <c r="N3143">
        <f t="shared" si="396"/>
        <v>436</v>
      </c>
      <c r="O3143" cm="1">
        <f t="array" ref="O3143">SUM(COUNTIF(F3143:F6719,{"Individual","Dealer","Trustmark Dealer"}))</f>
        <v>436</v>
      </c>
      <c r="P3143">
        <f t="shared" si="397"/>
        <v>297</v>
      </c>
      <c r="Q3143">
        <f t="shared" si="398"/>
        <v>0.62614678899082565</v>
      </c>
      <c r="R3143" s="16">
        <f t="shared" si="399"/>
        <v>1402259.0468725939</v>
      </c>
    </row>
    <row r="3144" spans="1:18" x14ac:dyDescent="0.3">
      <c r="A3144" t="s">
        <v>163</v>
      </c>
      <c r="B3144">
        <v>2007</v>
      </c>
      <c r="C3144" s="1">
        <v>95000</v>
      </c>
      <c r="D3144">
        <v>85000</v>
      </c>
      <c r="E3144" t="s">
        <v>10</v>
      </c>
      <c r="F3144" t="s">
        <v>25</v>
      </c>
      <c r="G3144" t="s">
        <v>12</v>
      </c>
      <c r="H3144" t="s">
        <v>126</v>
      </c>
      <c r="I3144">
        <f t="shared" si="392"/>
        <v>435</v>
      </c>
      <c r="J3144">
        <f t="shared" si="393"/>
        <v>19</v>
      </c>
      <c r="K3144" t="str">
        <f t="shared" si="394"/>
        <v>budget</v>
      </c>
      <c r="L3144" s="1">
        <f t="shared" si="395"/>
        <v>546617.44827586203</v>
      </c>
      <c r="M3144" cm="1">
        <f t="array" ref="M3144">SUM(COUNTIF(E3144:E6720,{"Petrol","Diesel","CNG","LPG","Electric"}))</f>
        <v>435</v>
      </c>
      <c r="N3144">
        <f t="shared" si="396"/>
        <v>435</v>
      </c>
      <c r="O3144" cm="1">
        <f t="array" ref="O3144">SUM(COUNTIF(F3144:F6720,{"Individual","Dealer","Trustmark Dealer"}))</f>
        <v>435</v>
      </c>
      <c r="P3144">
        <f t="shared" si="397"/>
        <v>296</v>
      </c>
      <c r="Q3144">
        <f t="shared" si="398"/>
        <v>0.62528735632183907</v>
      </c>
      <c r="R3144" s="16">
        <f t="shared" si="399"/>
        <v>1402897.502206773</v>
      </c>
    </row>
    <row r="3145" spans="1:18" x14ac:dyDescent="0.3">
      <c r="A3145" t="s">
        <v>318</v>
      </c>
      <c r="B3145">
        <v>2011</v>
      </c>
      <c r="C3145" s="1">
        <v>725000</v>
      </c>
      <c r="D3145">
        <v>110000</v>
      </c>
      <c r="E3145" t="s">
        <v>14</v>
      </c>
      <c r="F3145" t="s">
        <v>25</v>
      </c>
      <c r="G3145" t="s">
        <v>12</v>
      </c>
      <c r="H3145" t="s">
        <v>154</v>
      </c>
      <c r="I3145">
        <f t="shared" si="392"/>
        <v>434</v>
      </c>
      <c r="J3145">
        <f t="shared" si="393"/>
        <v>15</v>
      </c>
      <c r="K3145" t="str">
        <f t="shared" si="394"/>
        <v>medium</v>
      </c>
      <c r="L3145" s="1">
        <f t="shared" si="395"/>
        <v>547658.04147465434</v>
      </c>
      <c r="M3145" cm="1">
        <f t="array" ref="M3145">SUM(COUNTIF(E3145:E6721,{"Petrol","Diesel","CNG","LPG","Electric"}))</f>
        <v>434</v>
      </c>
      <c r="N3145">
        <f t="shared" si="396"/>
        <v>434</v>
      </c>
      <c r="O3145" cm="1">
        <f t="array" ref="O3145">SUM(COUNTIF(F3145:F6721,{"Individual","Dealer","Trustmark Dealer"}))</f>
        <v>434</v>
      </c>
      <c r="P3145">
        <f t="shared" si="397"/>
        <v>295</v>
      </c>
      <c r="Q3145">
        <f t="shared" si="398"/>
        <v>0.62672811059907829</v>
      </c>
      <c r="R3145" s="16">
        <f t="shared" si="399"/>
        <v>1404524.1534006433</v>
      </c>
    </row>
    <row r="3146" spans="1:18" x14ac:dyDescent="0.3">
      <c r="A3146" t="s">
        <v>120</v>
      </c>
      <c r="B3146">
        <v>2006</v>
      </c>
      <c r="C3146" s="1">
        <v>55000</v>
      </c>
      <c r="D3146">
        <v>70000</v>
      </c>
      <c r="E3146" t="s">
        <v>10</v>
      </c>
      <c r="F3146" t="s">
        <v>25</v>
      </c>
      <c r="G3146" t="s">
        <v>12</v>
      </c>
      <c r="H3146" t="s">
        <v>126</v>
      </c>
      <c r="I3146">
        <f t="shared" si="392"/>
        <v>433</v>
      </c>
      <c r="J3146">
        <f t="shared" si="393"/>
        <v>20</v>
      </c>
      <c r="K3146" t="str">
        <f t="shared" si="394"/>
        <v>budget</v>
      </c>
      <c r="L3146" s="1">
        <f t="shared" si="395"/>
        <v>547248.4757505774</v>
      </c>
      <c r="M3146" cm="1">
        <f t="array" ref="M3146">SUM(COUNTIF(E3146:E6722,{"Petrol","Diesel","CNG","LPG","Electric"}))</f>
        <v>433</v>
      </c>
      <c r="N3146">
        <f t="shared" si="396"/>
        <v>433</v>
      </c>
      <c r="O3146" cm="1">
        <f t="array" ref="O3146">SUM(COUNTIF(F3146:F6722,{"Individual","Dealer","Trustmark Dealer"}))</f>
        <v>433</v>
      </c>
      <c r="P3146">
        <f t="shared" si="397"/>
        <v>294</v>
      </c>
      <c r="Q3146">
        <f t="shared" si="398"/>
        <v>0.62817551963048501</v>
      </c>
      <c r="R3146" s="16">
        <f t="shared" si="399"/>
        <v>1404313.762529274</v>
      </c>
    </row>
    <row r="3147" spans="1:18" x14ac:dyDescent="0.3">
      <c r="A3147" t="s">
        <v>171</v>
      </c>
      <c r="B3147">
        <v>2014</v>
      </c>
      <c r="C3147" s="1">
        <v>600000</v>
      </c>
      <c r="D3147">
        <v>100000</v>
      </c>
      <c r="E3147" t="s">
        <v>14</v>
      </c>
      <c r="F3147" t="s">
        <v>25</v>
      </c>
      <c r="G3147" t="s">
        <v>12</v>
      </c>
      <c r="H3147" t="s">
        <v>121</v>
      </c>
      <c r="I3147">
        <f t="shared" si="392"/>
        <v>432</v>
      </c>
      <c r="J3147">
        <f t="shared" si="393"/>
        <v>12</v>
      </c>
      <c r="K3147" t="str">
        <f t="shared" si="394"/>
        <v>medium</v>
      </c>
      <c r="L3147" s="1">
        <f t="shared" si="395"/>
        <v>548387.93981481483</v>
      </c>
      <c r="M3147" cm="1">
        <f t="array" ref="M3147">SUM(COUNTIF(E3147:E6723,{"Petrol","Diesel","CNG","LPG","Electric"}))</f>
        <v>432</v>
      </c>
      <c r="N3147">
        <f t="shared" si="396"/>
        <v>432</v>
      </c>
      <c r="O3147" cm="1">
        <f t="array" ref="O3147">SUM(COUNTIF(F3147:F6723,{"Individual","Dealer","Trustmark Dealer"}))</f>
        <v>432</v>
      </c>
      <c r="P3147">
        <f t="shared" si="397"/>
        <v>293</v>
      </c>
      <c r="Q3147">
        <f t="shared" si="398"/>
        <v>0.62962962962962965</v>
      </c>
      <c r="R3147" s="16">
        <f t="shared" si="399"/>
        <v>1406178.0692307693</v>
      </c>
    </row>
    <row r="3148" spans="1:18" x14ac:dyDescent="0.3">
      <c r="A3148" t="s">
        <v>975</v>
      </c>
      <c r="B3148">
        <v>2013</v>
      </c>
      <c r="C3148" s="1">
        <v>330000</v>
      </c>
      <c r="D3148">
        <v>120000</v>
      </c>
      <c r="E3148" t="s">
        <v>14</v>
      </c>
      <c r="F3148" t="s">
        <v>25</v>
      </c>
      <c r="G3148" t="s">
        <v>12</v>
      </c>
      <c r="H3148" t="s">
        <v>126</v>
      </c>
      <c r="I3148">
        <f t="shared" si="392"/>
        <v>431</v>
      </c>
      <c r="J3148">
        <f t="shared" si="393"/>
        <v>13</v>
      </c>
      <c r="K3148" t="str">
        <f t="shared" si="394"/>
        <v>budget</v>
      </c>
      <c r="L3148" s="1">
        <f t="shared" si="395"/>
        <v>548268.1902552204</v>
      </c>
      <c r="M3148" cm="1">
        <f t="array" ref="M3148">SUM(COUNTIF(E3148:E6724,{"Petrol","Diesel","CNG","LPG","Electric"}))</f>
        <v>431</v>
      </c>
      <c r="N3148">
        <f t="shared" si="396"/>
        <v>431</v>
      </c>
      <c r="O3148" cm="1">
        <f t="array" ref="O3148">SUM(COUNTIF(F3148:F6724,{"Individual","Dealer","Trustmark Dealer"}))</f>
        <v>431</v>
      </c>
      <c r="P3148">
        <f t="shared" si="397"/>
        <v>292</v>
      </c>
      <c r="Q3148">
        <f t="shared" si="398"/>
        <v>0.62877030162412995</v>
      </c>
      <c r="R3148" s="16">
        <f t="shared" si="399"/>
        <v>1406488.9303186354</v>
      </c>
    </row>
    <row r="3149" spans="1:18" x14ac:dyDescent="0.3">
      <c r="A3149" t="s">
        <v>219</v>
      </c>
      <c r="B3149">
        <v>2015</v>
      </c>
      <c r="C3149" s="1">
        <v>470000</v>
      </c>
      <c r="D3149">
        <v>89000</v>
      </c>
      <c r="E3149" t="s">
        <v>14</v>
      </c>
      <c r="F3149" t="s">
        <v>25</v>
      </c>
      <c r="G3149" t="s">
        <v>12</v>
      </c>
      <c r="H3149" t="s">
        <v>121</v>
      </c>
      <c r="I3149">
        <f t="shared" si="392"/>
        <v>430</v>
      </c>
      <c r="J3149">
        <f t="shared" si="393"/>
        <v>11</v>
      </c>
      <c r="K3149" t="str">
        <f t="shared" si="394"/>
        <v>budget</v>
      </c>
      <c r="L3149" s="1">
        <f t="shared" si="395"/>
        <v>548775.79069767438</v>
      </c>
      <c r="M3149" cm="1">
        <f t="array" ref="M3149">SUM(COUNTIF(E3149:E6725,{"Petrol","Diesel","CNG","LPG","Electric"}))</f>
        <v>430</v>
      </c>
      <c r="N3149">
        <f t="shared" si="396"/>
        <v>430</v>
      </c>
      <c r="O3149" cm="1">
        <f t="array" ref="O3149">SUM(COUNTIF(F3149:F6725,{"Individual","Dealer","Trustmark Dealer"}))</f>
        <v>430</v>
      </c>
      <c r="P3149">
        <f t="shared" si="397"/>
        <v>291</v>
      </c>
      <c r="Q3149">
        <f t="shared" si="398"/>
        <v>0.63023255813953494</v>
      </c>
      <c r="R3149" s="16">
        <f t="shared" si="399"/>
        <v>1407936.8574660635</v>
      </c>
    </row>
    <row r="3150" spans="1:18" x14ac:dyDescent="0.3">
      <c r="A3150" t="s">
        <v>1200</v>
      </c>
      <c r="B3150">
        <v>2013</v>
      </c>
      <c r="C3150" s="1">
        <v>365000</v>
      </c>
      <c r="D3150">
        <v>120000</v>
      </c>
      <c r="E3150" t="s">
        <v>14</v>
      </c>
      <c r="F3150" t="s">
        <v>25</v>
      </c>
      <c r="G3150" t="s">
        <v>12</v>
      </c>
      <c r="H3150" t="s">
        <v>121</v>
      </c>
      <c r="I3150">
        <f t="shared" si="392"/>
        <v>429</v>
      </c>
      <c r="J3150">
        <f t="shared" si="393"/>
        <v>13</v>
      </c>
      <c r="K3150" t="str">
        <f t="shared" si="394"/>
        <v>budget</v>
      </c>
      <c r="L3150" s="1">
        <f t="shared" si="395"/>
        <v>548959.41724941728</v>
      </c>
      <c r="M3150" cm="1">
        <f t="array" ref="M3150">SUM(COUNTIF(E3150:E6726,{"Petrol","Diesel","CNG","LPG","Electric"}))</f>
        <v>429</v>
      </c>
      <c r="N3150">
        <f t="shared" si="396"/>
        <v>429</v>
      </c>
      <c r="O3150" cm="1">
        <f t="array" ref="O3150">SUM(COUNTIF(F3150:F6726,{"Individual","Dealer","Trustmark Dealer"}))</f>
        <v>429</v>
      </c>
      <c r="P3150">
        <f t="shared" si="397"/>
        <v>290</v>
      </c>
      <c r="Q3150">
        <f t="shared" si="398"/>
        <v>0.62937062937062938</v>
      </c>
      <c r="R3150" s="16">
        <f t="shared" si="399"/>
        <v>1408806.2861084063</v>
      </c>
    </row>
    <row r="3151" spans="1:18" x14ac:dyDescent="0.3">
      <c r="A3151" t="s">
        <v>173</v>
      </c>
      <c r="B3151">
        <v>2013</v>
      </c>
      <c r="C3151" s="1">
        <v>250000</v>
      </c>
      <c r="D3151">
        <v>40000</v>
      </c>
      <c r="E3151" t="s">
        <v>10</v>
      </c>
      <c r="F3151" t="s">
        <v>25</v>
      </c>
      <c r="G3151" t="s">
        <v>12</v>
      </c>
      <c r="H3151" t="s">
        <v>126</v>
      </c>
      <c r="I3151">
        <f t="shared" si="392"/>
        <v>428</v>
      </c>
      <c r="J3151">
        <f t="shared" si="393"/>
        <v>13</v>
      </c>
      <c r="K3151" t="str">
        <f t="shared" si="394"/>
        <v>budget</v>
      </c>
      <c r="L3151" s="1">
        <f t="shared" si="395"/>
        <v>549389.22897196258</v>
      </c>
      <c r="M3151" cm="1">
        <f t="array" ref="M3151">SUM(COUNTIF(E3151:E6727,{"Petrol","Diesel","CNG","LPG","Electric"}))</f>
        <v>428</v>
      </c>
      <c r="N3151">
        <f t="shared" si="396"/>
        <v>428</v>
      </c>
      <c r="O3151" cm="1">
        <f t="array" ref="O3151">SUM(COUNTIF(F3151:F6727,{"Individual","Dealer","Trustmark Dealer"}))</f>
        <v>428</v>
      </c>
      <c r="P3151">
        <f t="shared" si="397"/>
        <v>289</v>
      </c>
      <c r="Q3151">
        <f t="shared" si="398"/>
        <v>0.62850467289719625</v>
      </c>
      <c r="R3151" s="16">
        <f t="shared" si="399"/>
        <v>1410127.9980443283</v>
      </c>
    </row>
    <row r="3152" spans="1:18" x14ac:dyDescent="0.3">
      <c r="A3152" t="s">
        <v>159</v>
      </c>
      <c r="B3152">
        <v>2017</v>
      </c>
      <c r="C3152" s="1">
        <v>430000</v>
      </c>
      <c r="D3152">
        <v>17000</v>
      </c>
      <c r="E3152" t="s">
        <v>10</v>
      </c>
      <c r="F3152" t="s">
        <v>25</v>
      </c>
      <c r="G3152" t="s">
        <v>12</v>
      </c>
      <c r="H3152" t="s">
        <v>121</v>
      </c>
      <c r="I3152">
        <f t="shared" si="392"/>
        <v>427</v>
      </c>
      <c r="J3152">
        <f t="shared" si="393"/>
        <v>9</v>
      </c>
      <c r="K3152" t="str">
        <f t="shared" si="394"/>
        <v>budget</v>
      </c>
      <c r="L3152" s="1">
        <f t="shared" si="395"/>
        <v>550090.37470725994</v>
      </c>
      <c r="M3152" cm="1">
        <f t="array" ref="M3152">SUM(COUNTIF(E3152:E6728,{"Petrol","Diesel","CNG","LPG","Electric"}))</f>
        <v>427</v>
      </c>
      <c r="N3152">
        <f t="shared" si="396"/>
        <v>427</v>
      </c>
      <c r="O3152" cm="1">
        <f t="array" ref="O3152">SUM(COUNTIF(F3152:F6728,{"Individual","Dealer","Trustmark Dealer"}))</f>
        <v>427</v>
      </c>
      <c r="P3152">
        <f t="shared" si="397"/>
        <v>288</v>
      </c>
      <c r="Q3152">
        <f t="shared" si="398"/>
        <v>0.62997658079625296</v>
      </c>
      <c r="R3152" s="16">
        <f t="shared" si="399"/>
        <v>1410935.5567535749</v>
      </c>
    </row>
    <row r="3153" spans="1:18" x14ac:dyDescent="0.3">
      <c r="A3153" t="s">
        <v>459</v>
      </c>
      <c r="B3153">
        <v>2013</v>
      </c>
      <c r="C3153" s="1">
        <v>400000</v>
      </c>
      <c r="D3153">
        <v>125000</v>
      </c>
      <c r="E3153" t="s">
        <v>14</v>
      </c>
      <c r="F3153" t="s">
        <v>25</v>
      </c>
      <c r="G3153" t="s">
        <v>12</v>
      </c>
      <c r="H3153" t="s">
        <v>126</v>
      </c>
      <c r="I3153">
        <f t="shared" si="392"/>
        <v>426</v>
      </c>
      <c r="J3153">
        <f t="shared" si="393"/>
        <v>13</v>
      </c>
      <c r="K3153" t="str">
        <f t="shared" si="394"/>
        <v>budget</v>
      </c>
      <c r="L3153" s="1">
        <f t="shared" si="395"/>
        <v>550372.2769953052</v>
      </c>
      <c r="M3153" cm="1">
        <f t="array" ref="M3153">SUM(COUNTIF(E3153:E6729,{"Petrol","Diesel","CNG","LPG","Electric"}))</f>
        <v>426</v>
      </c>
      <c r="N3153">
        <f t="shared" si="396"/>
        <v>426</v>
      </c>
      <c r="O3153" cm="1">
        <f t="array" ref="O3153">SUM(COUNTIF(F3153:F6729,{"Individual","Dealer","Trustmark Dealer"}))</f>
        <v>426</v>
      </c>
      <c r="P3153">
        <f t="shared" si="397"/>
        <v>288</v>
      </c>
      <c r="Q3153">
        <f t="shared" si="398"/>
        <v>0.62910798122065725</v>
      </c>
      <c r="R3153" s="16">
        <f t="shared" si="399"/>
        <v>1410752.0883373688</v>
      </c>
    </row>
    <row r="3154" spans="1:18" x14ac:dyDescent="0.3">
      <c r="A3154" t="s">
        <v>1081</v>
      </c>
      <c r="B3154">
        <v>2015</v>
      </c>
      <c r="C3154" s="1">
        <v>615000</v>
      </c>
      <c r="D3154">
        <v>110000</v>
      </c>
      <c r="E3154" t="s">
        <v>10</v>
      </c>
      <c r="F3154" t="s">
        <v>25</v>
      </c>
      <c r="G3154" t="s">
        <v>12</v>
      </c>
      <c r="H3154" t="s">
        <v>126</v>
      </c>
      <c r="I3154">
        <f t="shared" si="392"/>
        <v>425</v>
      </c>
      <c r="J3154">
        <f t="shared" si="393"/>
        <v>11</v>
      </c>
      <c r="K3154" t="str">
        <f t="shared" si="394"/>
        <v>medium</v>
      </c>
      <c r="L3154" s="1">
        <f t="shared" si="395"/>
        <v>550726.09411764704</v>
      </c>
      <c r="M3154" cm="1">
        <f t="array" ref="M3154">SUM(COUNTIF(E3154:E6730,{"Petrol","Diesel","CNG","LPG","Electric"}))</f>
        <v>425</v>
      </c>
      <c r="N3154">
        <f t="shared" si="396"/>
        <v>425</v>
      </c>
      <c r="O3154" cm="1">
        <f t="array" ref="O3154">SUM(COUNTIF(F3154:F6730,{"Individual","Dealer","Trustmark Dealer"}))</f>
        <v>425</v>
      </c>
      <c r="P3154">
        <f t="shared" si="397"/>
        <v>287</v>
      </c>
      <c r="Q3154">
        <f t="shared" si="398"/>
        <v>0.63058823529411767</v>
      </c>
      <c r="R3154" s="16">
        <f t="shared" si="399"/>
        <v>1411936.1127152988</v>
      </c>
    </row>
    <row r="3155" spans="1:18" x14ac:dyDescent="0.3">
      <c r="A3155" t="s">
        <v>285</v>
      </c>
      <c r="B3155">
        <v>2011</v>
      </c>
      <c r="C3155" s="1">
        <v>150000</v>
      </c>
      <c r="D3155">
        <v>120000</v>
      </c>
      <c r="E3155" t="s">
        <v>14</v>
      </c>
      <c r="F3155" t="s">
        <v>25</v>
      </c>
      <c r="G3155" t="s">
        <v>12</v>
      </c>
      <c r="H3155" t="s">
        <v>126</v>
      </c>
      <c r="I3155">
        <f t="shared" si="392"/>
        <v>424</v>
      </c>
      <c r="J3155">
        <f t="shared" si="393"/>
        <v>15</v>
      </c>
      <c r="K3155" t="str">
        <f t="shared" si="394"/>
        <v>budget</v>
      </c>
      <c r="L3155" s="1">
        <f t="shared" si="395"/>
        <v>550574.50471698109</v>
      </c>
      <c r="M3155" cm="1">
        <f t="array" ref="M3155">SUM(COUNTIF(E3155:E6731,{"Petrol","Diesel","CNG","LPG","Electric"}))</f>
        <v>424</v>
      </c>
      <c r="N3155">
        <f t="shared" si="396"/>
        <v>424</v>
      </c>
      <c r="O3155" cm="1">
        <f t="array" ref="O3155">SUM(COUNTIF(F3155:F6731,{"Individual","Dealer","Trustmark Dealer"}))</f>
        <v>424</v>
      </c>
      <c r="P3155">
        <f t="shared" si="397"/>
        <v>286</v>
      </c>
      <c r="Q3155">
        <f t="shared" si="398"/>
        <v>0.63207547169811318</v>
      </c>
      <c r="R3155" s="16">
        <f t="shared" si="399"/>
        <v>1410717.074819582</v>
      </c>
    </row>
    <row r="3156" spans="1:18" x14ac:dyDescent="0.3">
      <c r="A3156" t="s">
        <v>472</v>
      </c>
      <c r="B3156">
        <v>2014</v>
      </c>
      <c r="C3156" s="1">
        <v>240000</v>
      </c>
      <c r="D3156">
        <v>90000</v>
      </c>
      <c r="E3156" t="s">
        <v>14</v>
      </c>
      <c r="F3156" t="s">
        <v>25</v>
      </c>
      <c r="G3156" t="s">
        <v>12</v>
      </c>
      <c r="H3156" t="s">
        <v>121</v>
      </c>
      <c r="I3156">
        <f t="shared" si="392"/>
        <v>423</v>
      </c>
      <c r="J3156">
        <f t="shared" si="393"/>
        <v>12</v>
      </c>
      <c r="K3156" t="str">
        <f t="shared" si="394"/>
        <v>budget</v>
      </c>
      <c r="L3156" s="1">
        <f t="shared" si="395"/>
        <v>551521.48936170212</v>
      </c>
      <c r="M3156" cm="1">
        <f t="array" ref="M3156">SUM(COUNTIF(E3156:E6732,{"Petrol","Diesel","CNG","LPG","Electric"}))</f>
        <v>423</v>
      </c>
      <c r="N3156">
        <f t="shared" si="396"/>
        <v>423</v>
      </c>
      <c r="O3156" cm="1">
        <f t="array" ref="O3156">SUM(COUNTIF(F3156:F6732,{"Individual","Dealer","Trustmark Dealer"}))</f>
        <v>423</v>
      </c>
      <c r="P3156">
        <f t="shared" si="397"/>
        <v>285</v>
      </c>
      <c r="Q3156">
        <f t="shared" si="398"/>
        <v>0.6335697399527187</v>
      </c>
      <c r="R3156" s="16">
        <f t="shared" si="399"/>
        <v>1412979.5951323658</v>
      </c>
    </row>
    <row r="3157" spans="1:18" x14ac:dyDescent="0.3">
      <c r="A3157" t="s">
        <v>1063</v>
      </c>
      <c r="B3157">
        <v>2014</v>
      </c>
      <c r="C3157" s="1">
        <v>800000</v>
      </c>
      <c r="D3157">
        <v>90000</v>
      </c>
      <c r="E3157" t="s">
        <v>14</v>
      </c>
      <c r="F3157" t="s">
        <v>25</v>
      </c>
      <c r="G3157" t="s">
        <v>12</v>
      </c>
      <c r="H3157" t="s">
        <v>121</v>
      </c>
      <c r="I3157">
        <f t="shared" si="392"/>
        <v>422</v>
      </c>
      <c r="J3157">
        <f t="shared" si="393"/>
        <v>12</v>
      </c>
      <c r="K3157" t="str">
        <f t="shared" si="394"/>
        <v>medium</v>
      </c>
      <c r="L3157" s="1">
        <f t="shared" si="395"/>
        <v>552259.69194312801</v>
      </c>
      <c r="M3157" cm="1">
        <f t="array" ref="M3157">SUM(COUNTIF(E3157:E6733,{"Petrol","Diesel","CNG","LPG","Electric"}))</f>
        <v>422</v>
      </c>
      <c r="N3157">
        <f t="shared" si="396"/>
        <v>422</v>
      </c>
      <c r="O3157" cm="1">
        <f t="array" ref="O3157">SUM(COUNTIF(F3157:F6733,{"Individual","Dealer","Trustmark Dealer"}))</f>
        <v>422</v>
      </c>
      <c r="P3157">
        <f t="shared" si="397"/>
        <v>284</v>
      </c>
      <c r="Q3157">
        <f t="shared" si="398"/>
        <v>0.63270142180094791</v>
      </c>
      <c r="R3157" s="16">
        <f t="shared" si="399"/>
        <v>1414875.2701259465</v>
      </c>
    </row>
    <row r="3158" spans="1:18" x14ac:dyDescent="0.3">
      <c r="A3158" t="s">
        <v>478</v>
      </c>
      <c r="B3158">
        <v>2015</v>
      </c>
      <c r="C3158" s="1">
        <v>240000</v>
      </c>
      <c r="D3158">
        <v>110000</v>
      </c>
      <c r="E3158" t="s">
        <v>257</v>
      </c>
      <c r="F3158" t="s">
        <v>25</v>
      </c>
      <c r="G3158" t="s">
        <v>12</v>
      </c>
      <c r="H3158" t="s">
        <v>121</v>
      </c>
      <c r="I3158">
        <f t="shared" si="392"/>
        <v>421</v>
      </c>
      <c r="J3158">
        <f t="shared" si="393"/>
        <v>11</v>
      </c>
      <c r="K3158" t="str">
        <f t="shared" si="394"/>
        <v>budget</v>
      </c>
      <c r="L3158" s="1">
        <f t="shared" si="395"/>
        <v>551671.23515439429</v>
      </c>
      <c r="M3158" cm="1">
        <f t="array" ref="M3158">SUM(COUNTIF(E3158:E6734,{"Petrol","Diesel","CNG","LPG","Electric"}))</f>
        <v>421</v>
      </c>
      <c r="N3158">
        <f t="shared" si="396"/>
        <v>421</v>
      </c>
      <c r="O3158" cm="1">
        <f t="array" ref="O3158">SUM(COUNTIF(F3158:F6734,{"Individual","Dealer","Trustmark Dealer"}))</f>
        <v>421</v>
      </c>
      <c r="P3158">
        <f t="shared" si="397"/>
        <v>283</v>
      </c>
      <c r="Q3158">
        <f t="shared" si="398"/>
        <v>0.63182897862232779</v>
      </c>
      <c r="R3158" s="16">
        <f t="shared" si="399"/>
        <v>1414373.4940418857</v>
      </c>
    </row>
    <row r="3159" spans="1:18" x14ac:dyDescent="0.3">
      <c r="A3159" t="s">
        <v>430</v>
      </c>
      <c r="B3159">
        <v>2014</v>
      </c>
      <c r="C3159" s="1">
        <v>600000</v>
      </c>
      <c r="D3159">
        <v>87000</v>
      </c>
      <c r="E3159" t="s">
        <v>14</v>
      </c>
      <c r="F3159" t="s">
        <v>25</v>
      </c>
      <c r="G3159" t="s">
        <v>12</v>
      </c>
      <c r="H3159" t="s">
        <v>126</v>
      </c>
      <c r="I3159">
        <f t="shared" si="392"/>
        <v>420</v>
      </c>
      <c r="J3159">
        <f t="shared" si="393"/>
        <v>12</v>
      </c>
      <c r="K3159" t="str">
        <f t="shared" si="394"/>
        <v>medium</v>
      </c>
      <c r="L3159" s="1">
        <f t="shared" si="395"/>
        <v>552413.30952380947</v>
      </c>
      <c r="M3159" cm="1">
        <f t="array" ref="M3159">SUM(COUNTIF(E3159:E6735,{"Petrol","Diesel","CNG","LPG","Electric"}))</f>
        <v>420</v>
      </c>
      <c r="N3159">
        <f t="shared" si="396"/>
        <v>420</v>
      </c>
      <c r="O3159" cm="1">
        <f t="array" ref="O3159">SUM(COUNTIF(F3159:F6735,{"Individual","Dealer","Trustmark Dealer"}))</f>
        <v>420</v>
      </c>
      <c r="P3159">
        <f t="shared" si="397"/>
        <v>282</v>
      </c>
      <c r="Q3159">
        <f t="shared" si="398"/>
        <v>0.63095238095238093</v>
      </c>
      <c r="R3159" s="16">
        <f t="shared" si="399"/>
        <v>1414373.4940418857</v>
      </c>
    </row>
    <row r="3160" spans="1:18" x14ac:dyDescent="0.3">
      <c r="A3160" t="s">
        <v>160</v>
      </c>
      <c r="B3160">
        <v>2014</v>
      </c>
      <c r="C3160" s="1">
        <v>800000</v>
      </c>
      <c r="D3160">
        <v>15000</v>
      </c>
      <c r="E3160" t="s">
        <v>14</v>
      </c>
      <c r="F3160" t="s">
        <v>25</v>
      </c>
      <c r="G3160" t="s">
        <v>12</v>
      </c>
      <c r="H3160" t="s">
        <v>121</v>
      </c>
      <c r="I3160">
        <f t="shared" si="392"/>
        <v>419</v>
      </c>
      <c r="J3160">
        <f t="shared" si="393"/>
        <v>12</v>
      </c>
      <c r="K3160" t="str">
        <f t="shared" si="394"/>
        <v>medium</v>
      </c>
      <c r="L3160" s="1">
        <f t="shared" si="395"/>
        <v>552299.73747016711</v>
      </c>
      <c r="M3160" cm="1">
        <f t="array" ref="M3160">SUM(COUNTIF(E3160:E6736,{"Petrol","Diesel","CNG","LPG","Electric"}))</f>
        <v>419</v>
      </c>
      <c r="N3160">
        <f t="shared" si="396"/>
        <v>419</v>
      </c>
      <c r="O3160" cm="1">
        <f t="array" ref="O3160">SUM(COUNTIF(F3160:F6736,{"Individual","Dealer","Trustmark Dealer"}))</f>
        <v>419</v>
      </c>
      <c r="P3160">
        <f t="shared" si="397"/>
        <v>281</v>
      </c>
      <c r="Q3160">
        <f t="shared" si="398"/>
        <v>0.63245823389021483</v>
      </c>
      <c r="R3160" s="16">
        <f t="shared" si="399"/>
        <v>1414733.1744419453</v>
      </c>
    </row>
    <row r="3161" spans="1:18" x14ac:dyDescent="0.3">
      <c r="A3161" t="s">
        <v>1511</v>
      </c>
      <c r="B3161">
        <v>2012</v>
      </c>
      <c r="C3161" s="1">
        <v>350000</v>
      </c>
      <c r="D3161">
        <v>38000</v>
      </c>
      <c r="E3161" t="s">
        <v>10</v>
      </c>
      <c r="F3161" t="s">
        <v>25</v>
      </c>
      <c r="G3161" t="s">
        <v>12</v>
      </c>
      <c r="H3161" t="s">
        <v>121</v>
      </c>
      <c r="I3161">
        <f t="shared" si="392"/>
        <v>418</v>
      </c>
      <c r="J3161">
        <f t="shared" si="393"/>
        <v>14</v>
      </c>
      <c r="K3161" t="str">
        <f t="shared" si="394"/>
        <v>budget</v>
      </c>
      <c r="L3161" s="1">
        <f t="shared" si="395"/>
        <v>551707.1531100478</v>
      </c>
      <c r="M3161" cm="1">
        <f t="array" ref="M3161">SUM(COUNTIF(E3161:E6737,{"Petrol","Diesel","CNG","LPG","Electric"}))</f>
        <v>418</v>
      </c>
      <c r="N3161">
        <f t="shared" si="396"/>
        <v>418</v>
      </c>
      <c r="O3161" cm="1">
        <f t="array" ref="O3161">SUM(COUNTIF(F3161:F6737,{"Individual","Dealer","Trustmark Dealer"}))</f>
        <v>418</v>
      </c>
      <c r="P3161">
        <f t="shared" si="397"/>
        <v>280</v>
      </c>
      <c r="Q3161">
        <f t="shared" si="398"/>
        <v>0.63157894736842102</v>
      </c>
      <c r="R3161" s="16">
        <f t="shared" si="399"/>
        <v>1414226.4172802665</v>
      </c>
    </row>
    <row r="3162" spans="1:18" x14ac:dyDescent="0.3">
      <c r="A3162" t="s">
        <v>873</v>
      </c>
      <c r="B3162">
        <v>2011</v>
      </c>
      <c r="C3162" s="1">
        <v>300000</v>
      </c>
      <c r="D3162">
        <v>64000</v>
      </c>
      <c r="E3162" t="s">
        <v>10</v>
      </c>
      <c r="F3162" t="s">
        <v>25</v>
      </c>
      <c r="G3162" t="s">
        <v>12</v>
      </c>
      <c r="H3162" t="s">
        <v>126</v>
      </c>
      <c r="I3162">
        <f t="shared" si="392"/>
        <v>417</v>
      </c>
      <c r="J3162">
        <f t="shared" si="393"/>
        <v>15</v>
      </c>
      <c r="K3162" t="str">
        <f t="shared" si="394"/>
        <v>budget</v>
      </c>
      <c r="L3162" s="1">
        <f t="shared" si="395"/>
        <v>552190.86330935254</v>
      </c>
      <c r="M3162" cm="1">
        <f t="array" ref="M3162">SUM(COUNTIF(E3162:E6738,{"Petrol","Diesel","CNG","LPG","Electric"}))</f>
        <v>417</v>
      </c>
      <c r="N3162">
        <f t="shared" si="396"/>
        <v>417</v>
      </c>
      <c r="O3162" cm="1">
        <f t="array" ref="O3162">SUM(COUNTIF(F3162:F6738,{"Individual","Dealer","Trustmark Dealer"}))</f>
        <v>417</v>
      </c>
      <c r="P3162">
        <f t="shared" si="397"/>
        <v>279</v>
      </c>
      <c r="Q3162">
        <f t="shared" si="398"/>
        <v>0.6306954436450839</v>
      </c>
      <c r="R3162" s="16">
        <f t="shared" si="399"/>
        <v>1414482.4463744853</v>
      </c>
    </row>
    <row r="3163" spans="1:18" x14ac:dyDescent="0.3">
      <c r="A3163" t="s">
        <v>1512</v>
      </c>
      <c r="B3163">
        <v>2015</v>
      </c>
      <c r="C3163" s="1">
        <v>399000</v>
      </c>
      <c r="D3163">
        <v>55250</v>
      </c>
      <c r="E3163" t="s">
        <v>14</v>
      </c>
      <c r="F3163" t="s">
        <v>25</v>
      </c>
      <c r="G3163" t="s">
        <v>12</v>
      </c>
      <c r="H3163" t="s">
        <v>121</v>
      </c>
      <c r="I3163">
        <f t="shared" si="392"/>
        <v>416</v>
      </c>
      <c r="J3163">
        <f t="shared" si="393"/>
        <v>11</v>
      </c>
      <c r="K3163" t="str">
        <f t="shared" si="394"/>
        <v>budget</v>
      </c>
      <c r="L3163" s="1">
        <f t="shared" si="395"/>
        <v>552797.09134615387</v>
      </c>
      <c r="M3163" cm="1">
        <f t="array" ref="M3163">SUM(COUNTIF(E3163:E6739,{"Petrol","Diesel","CNG","LPG","Electric"}))</f>
        <v>416</v>
      </c>
      <c r="N3163">
        <f t="shared" si="396"/>
        <v>416</v>
      </c>
      <c r="O3163" cm="1">
        <f t="array" ref="O3163">SUM(COUNTIF(F3163:F6739,{"Individual","Dealer","Trustmark Dealer"}))</f>
        <v>416</v>
      </c>
      <c r="P3163">
        <f t="shared" si="397"/>
        <v>278</v>
      </c>
      <c r="Q3163">
        <f t="shared" si="398"/>
        <v>0.63221153846153844</v>
      </c>
      <c r="R3163" s="16">
        <f t="shared" si="399"/>
        <v>1415023.8543285257</v>
      </c>
    </row>
    <row r="3164" spans="1:18" x14ac:dyDescent="0.3">
      <c r="A3164" t="s">
        <v>767</v>
      </c>
      <c r="B3164">
        <v>2011</v>
      </c>
      <c r="C3164" s="1">
        <v>300000</v>
      </c>
      <c r="D3164">
        <v>110000</v>
      </c>
      <c r="E3164" t="s">
        <v>14</v>
      </c>
      <c r="F3164" t="s">
        <v>25</v>
      </c>
      <c r="G3164" t="s">
        <v>12</v>
      </c>
      <c r="H3164" t="s">
        <v>121</v>
      </c>
      <c r="I3164">
        <f t="shared" si="392"/>
        <v>415</v>
      </c>
      <c r="J3164">
        <f t="shared" si="393"/>
        <v>15</v>
      </c>
      <c r="K3164" t="str">
        <f t="shared" si="394"/>
        <v>budget</v>
      </c>
      <c r="L3164" s="1">
        <f t="shared" si="395"/>
        <v>553167.68674698798</v>
      </c>
      <c r="M3164" cm="1">
        <f t="array" ref="M3164">SUM(COUNTIF(E3164:E6740,{"Petrol","Diesel","CNG","LPG","Electric"}))</f>
        <v>415</v>
      </c>
      <c r="N3164">
        <f t="shared" si="396"/>
        <v>415</v>
      </c>
      <c r="O3164" cm="1">
        <f t="array" ref="O3164">SUM(COUNTIF(F3164:F6740,{"Individual","Dealer","Trustmark Dealer"}))</f>
        <v>415</v>
      </c>
      <c r="P3164">
        <f t="shared" si="397"/>
        <v>277</v>
      </c>
      <c r="Q3164">
        <f t="shared" si="398"/>
        <v>0.63132530120481922</v>
      </c>
      <c r="R3164" s="16">
        <f t="shared" si="399"/>
        <v>1416263.7630431638</v>
      </c>
    </row>
    <row r="3165" spans="1:18" x14ac:dyDescent="0.3">
      <c r="A3165" t="s">
        <v>1513</v>
      </c>
      <c r="B3165">
        <v>2012</v>
      </c>
      <c r="C3165" s="1">
        <v>150000</v>
      </c>
      <c r="D3165">
        <v>70000</v>
      </c>
      <c r="E3165" t="s">
        <v>10</v>
      </c>
      <c r="F3165" t="s">
        <v>25</v>
      </c>
      <c r="G3165" t="s">
        <v>19</v>
      </c>
      <c r="H3165" t="s">
        <v>121</v>
      </c>
      <c r="I3165">
        <f t="shared" si="392"/>
        <v>414</v>
      </c>
      <c r="J3165">
        <f t="shared" si="393"/>
        <v>14</v>
      </c>
      <c r="K3165" t="str">
        <f t="shared" si="394"/>
        <v>budget</v>
      </c>
      <c r="L3165" s="1">
        <f t="shared" si="395"/>
        <v>553779.20289855078</v>
      </c>
      <c r="M3165" cm="1">
        <f t="array" ref="M3165">SUM(COUNTIF(E3165:E6741,{"Petrol","Diesel","CNG","LPG","Electric"}))</f>
        <v>414</v>
      </c>
      <c r="N3165">
        <f t="shared" si="396"/>
        <v>414</v>
      </c>
      <c r="O3165" cm="1">
        <f t="array" ref="O3165">SUM(COUNTIF(F3165:F6741,{"Individual","Dealer","Trustmark Dealer"}))</f>
        <v>414</v>
      </c>
      <c r="P3165">
        <f t="shared" si="397"/>
        <v>276</v>
      </c>
      <c r="Q3165">
        <f t="shared" si="398"/>
        <v>0.63043478260869568</v>
      </c>
      <c r="R3165" s="16">
        <f t="shared" si="399"/>
        <v>1417948.758676352</v>
      </c>
    </row>
    <row r="3166" spans="1:18" x14ac:dyDescent="0.3">
      <c r="A3166" t="s">
        <v>235</v>
      </c>
      <c r="B3166">
        <v>2010</v>
      </c>
      <c r="C3166" s="1">
        <v>320000</v>
      </c>
      <c r="D3166">
        <v>60000</v>
      </c>
      <c r="E3166" t="s">
        <v>14</v>
      </c>
      <c r="F3166" t="s">
        <v>25</v>
      </c>
      <c r="G3166" t="s">
        <v>12</v>
      </c>
      <c r="H3166" t="s">
        <v>154</v>
      </c>
      <c r="I3166">
        <f t="shared" si="392"/>
        <v>413</v>
      </c>
      <c r="J3166">
        <f t="shared" si="393"/>
        <v>16</v>
      </c>
      <c r="K3166" t="str">
        <f t="shared" si="394"/>
        <v>budget</v>
      </c>
      <c r="L3166" s="1">
        <f t="shared" si="395"/>
        <v>554756.87651331723</v>
      </c>
      <c r="M3166" cm="1">
        <f t="array" ref="M3166">SUM(COUNTIF(E3166:E6742,{"Petrol","Diesel","CNG","LPG","Electric"}))</f>
        <v>413</v>
      </c>
      <c r="N3166">
        <f t="shared" si="396"/>
        <v>413</v>
      </c>
      <c r="O3166" cm="1">
        <f t="array" ref="O3166">SUM(COUNTIF(F3166:F6742,{"Individual","Dealer","Trustmark Dealer"}))</f>
        <v>413</v>
      </c>
      <c r="P3166">
        <f t="shared" si="397"/>
        <v>275</v>
      </c>
      <c r="Q3166">
        <f t="shared" si="398"/>
        <v>0.6295399515738499</v>
      </c>
      <c r="R3166" s="16">
        <f t="shared" si="399"/>
        <v>1419348.591720779</v>
      </c>
    </row>
    <row r="3167" spans="1:18" x14ac:dyDescent="0.3">
      <c r="A3167" t="s">
        <v>555</v>
      </c>
      <c r="B3167">
        <v>2018</v>
      </c>
      <c r="C3167" s="1">
        <v>1280000</v>
      </c>
      <c r="D3167">
        <v>17000</v>
      </c>
      <c r="E3167" t="s">
        <v>14</v>
      </c>
      <c r="F3167" t="s">
        <v>25</v>
      </c>
      <c r="G3167" t="s">
        <v>12</v>
      </c>
      <c r="H3167" t="s">
        <v>121</v>
      </c>
      <c r="I3167">
        <f t="shared" si="392"/>
        <v>412</v>
      </c>
      <c r="J3167">
        <f t="shared" si="393"/>
        <v>8</v>
      </c>
      <c r="K3167" t="str">
        <f t="shared" si="394"/>
        <v>premimum</v>
      </c>
      <c r="L3167" s="1">
        <f t="shared" si="395"/>
        <v>555326.67475728155</v>
      </c>
      <c r="M3167" cm="1">
        <f t="array" ref="M3167">SUM(COUNTIF(E3167:E6743,{"Petrol","Diesel","CNG","LPG","Electric"}))</f>
        <v>412</v>
      </c>
      <c r="N3167">
        <f t="shared" si="396"/>
        <v>412</v>
      </c>
      <c r="O3167" cm="1">
        <f t="array" ref="O3167">SUM(COUNTIF(F3167:F6743,{"Individual","Dealer","Trustmark Dealer"}))</f>
        <v>412</v>
      </c>
      <c r="P3167">
        <f t="shared" si="397"/>
        <v>274</v>
      </c>
      <c r="Q3167">
        <f t="shared" si="398"/>
        <v>0.6310679611650486</v>
      </c>
      <c r="R3167" s="16">
        <f t="shared" si="399"/>
        <v>1420960.3274035985</v>
      </c>
    </row>
    <row r="3168" spans="1:18" x14ac:dyDescent="0.3">
      <c r="A3168" t="s">
        <v>411</v>
      </c>
      <c r="B3168">
        <v>2017</v>
      </c>
      <c r="C3168" s="1">
        <v>300000</v>
      </c>
      <c r="D3168">
        <v>13000</v>
      </c>
      <c r="E3168" t="s">
        <v>10</v>
      </c>
      <c r="F3168" t="s">
        <v>25</v>
      </c>
      <c r="G3168" t="s">
        <v>12</v>
      </c>
      <c r="H3168" t="s">
        <v>126</v>
      </c>
      <c r="I3168">
        <f t="shared" si="392"/>
        <v>411</v>
      </c>
      <c r="J3168">
        <f t="shared" si="393"/>
        <v>9</v>
      </c>
      <c r="K3168" t="str">
        <f t="shared" si="394"/>
        <v>budget</v>
      </c>
      <c r="L3168" s="1">
        <f t="shared" si="395"/>
        <v>553563.47931873484</v>
      </c>
      <c r="M3168" cm="1">
        <f t="array" ref="M3168">SUM(COUNTIF(E3168:E6744,{"Petrol","Diesel","CNG","LPG","Electric"}))</f>
        <v>411</v>
      </c>
      <c r="N3168">
        <f t="shared" si="396"/>
        <v>411</v>
      </c>
      <c r="O3168" cm="1">
        <f t="array" ref="O3168">SUM(COUNTIF(F3168:F6744,{"Individual","Dealer","Trustmark Dealer"}))</f>
        <v>411</v>
      </c>
      <c r="P3168">
        <f t="shared" si="397"/>
        <v>274</v>
      </c>
      <c r="Q3168">
        <f t="shared" si="398"/>
        <v>0.63017031630170317</v>
      </c>
      <c r="R3168" s="16">
        <f t="shared" si="399"/>
        <v>1418338.538623434</v>
      </c>
    </row>
    <row r="3169" spans="1:18" x14ac:dyDescent="0.3">
      <c r="A3169" t="s">
        <v>1514</v>
      </c>
      <c r="B3169">
        <v>2016</v>
      </c>
      <c r="C3169" s="1">
        <v>1000000</v>
      </c>
      <c r="D3169">
        <v>60000</v>
      </c>
      <c r="E3169" t="s">
        <v>14</v>
      </c>
      <c r="F3169" t="s">
        <v>25</v>
      </c>
      <c r="G3169" t="s">
        <v>12</v>
      </c>
      <c r="H3169" t="s">
        <v>121</v>
      </c>
      <c r="I3169">
        <f t="shared" si="392"/>
        <v>410</v>
      </c>
      <c r="J3169">
        <f t="shared" si="393"/>
        <v>10</v>
      </c>
      <c r="K3169" t="str">
        <f t="shared" si="394"/>
        <v>medium</v>
      </c>
      <c r="L3169" s="1">
        <f t="shared" si="395"/>
        <v>554181.92682926834</v>
      </c>
      <c r="M3169" cm="1">
        <f t="array" ref="M3169">SUM(COUNTIF(E3169:E6745,{"Petrol","Diesel","CNG","LPG","Electric"}))</f>
        <v>410</v>
      </c>
      <c r="N3169">
        <f t="shared" si="396"/>
        <v>410</v>
      </c>
      <c r="O3169" cm="1">
        <f t="array" ref="O3169">SUM(COUNTIF(F3169:F6745,{"Individual","Dealer","Trustmark Dealer"}))</f>
        <v>410</v>
      </c>
      <c r="P3169">
        <f t="shared" si="397"/>
        <v>274</v>
      </c>
      <c r="Q3169">
        <f t="shared" si="398"/>
        <v>0.63170731707317074</v>
      </c>
      <c r="R3169" s="16">
        <f t="shared" si="399"/>
        <v>1418897.2269026549</v>
      </c>
    </row>
    <row r="3170" spans="1:18" x14ac:dyDescent="0.3">
      <c r="A3170" t="s">
        <v>718</v>
      </c>
      <c r="B3170">
        <v>2012</v>
      </c>
      <c r="C3170" s="1">
        <v>1090000</v>
      </c>
      <c r="D3170">
        <v>120000</v>
      </c>
      <c r="E3170" t="s">
        <v>14</v>
      </c>
      <c r="F3170" t="s">
        <v>25</v>
      </c>
      <c r="G3170" t="s">
        <v>12</v>
      </c>
      <c r="H3170" t="s">
        <v>126</v>
      </c>
      <c r="I3170">
        <f t="shared" si="392"/>
        <v>409</v>
      </c>
      <c r="J3170">
        <f t="shared" si="393"/>
        <v>14</v>
      </c>
      <c r="K3170" t="str">
        <f t="shared" si="394"/>
        <v>premimum</v>
      </c>
      <c r="L3170" s="1">
        <f t="shared" si="395"/>
        <v>553091.90709046449</v>
      </c>
      <c r="M3170" cm="1">
        <f t="array" ref="M3170">SUM(COUNTIF(E3170:E6746,{"Petrol","Diesel","CNG","LPG","Electric"}))</f>
        <v>409</v>
      </c>
      <c r="N3170">
        <f t="shared" si="396"/>
        <v>409</v>
      </c>
      <c r="O3170" cm="1">
        <f t="array" ref="O3170">SUM(COUNTIF(F3170:F6746,{"Individual","Dealer","Trustmark Dealer"}))</f>
        <v>409</v>
      </c>
      <c r="P3170">
        <f t="shared" si="397"/>
        <v>274</v>
      </c>
      <c r="Q3170">
        <f t="shared" si="398"/>
        <v>0.63080684596577019</v>
      </c>
      <c r="R3170" s="16">
        <f t="shared" si="399"/>
        <v>1417496.5777777778</v>
      </c>
    </row>
    <row r="3171" spans="1:18" x14ac:dyDescent="0.3">
      <c r="A3171" t="s">
        <v>953</v>
      </c>
      <c r="B3171">
        <v>2012</v>
      </c>
      <c r="C3171" s="1">
        <v>450000</v>
      </c>
      <c r="D3171">
        <v>97000</v>
      </c>
      <c r="E3171" t="s">
        <v>14</v>
      </c>
      <c r="F3171" t="s">
        <v>25</v>
      </c>
      <c r="G3171" t="s">
        <v>12</v>
      </c>
      <c r="H3171" t="s">
        <v>126</v>
      </c>
      <c r="I3171">
        <f t="shared" si="392"/>
        <v>408</v>
      </c>
      <c r="J3171">
        <f t="shared" si="393"/>
        <v>14</v>
      </c>
      <c r="K3171" t="str">
        <f t="shared" si="394"/>
        <v>budget</v>
      </c>
      <c r="L3171" s="1">
        <f t="shared" si="395"/>
        <v>551775.95588235289</v>
      </c>
      <c r="M3171" cm="1">
        <f t="array" ref="M3171">SUM(COUNTIF(E3171:E6747,{"Petrol","Diesel","CNG","LPG","Electric"}))</f>
        <v>408</v>
      </c>
      <c r="N3171">
        <f t="shared" si="396"/>
        <v>408</v>
      </c>
      <c r="O3171" cm="1">
        <f t="array" ref="O3171">SUM(COUNTIF(F3171:F6747,{"Individual","Dealer","Trustmark Dealer"}))</f>
        <v>408</v>
      </c>
      <c r="P3171">
        <f t="shared" si="397"/>
        <v>273</v>
      </c>
      <c r="Q3171">
        <f t="shared" si="398"/>
        <v>0.63235294117647056</v>
      </c>
      <c r="R3171" s="16">
        <f t="shared" si="399"/>
        <v>1415681.6371428571</v>
      </c>
    </row>
    <row r="3172" spans="1:18" x14ac:dyDescent="0.3">
      <c r="A3172" t="s">
        <v>609</v>
      </c>
      <c r="B3172">
        <v>2007</v>
      </c>
      <c r="C3172" s="1">
        <v>60000</v>
      </c>
      <c r="D3172">
        <v>130000</v>
      </c>
      <c r="E3172" t="s">
        <v>10</v>
      </c>
      <c r="F3172" t="s">
        <v>25</v>
      </c>
      <c r="G3172" t="s">
        <v>12</v>
      </c>
      <c r="H3172" t="s">
        <v>126</v>
      </c>
      <c r="I3172">
        <f t="shared" si="392"/>
        <v>407</v>
      </c>
      <c r="J3172">
        <f t="shared" si="393"/>
        <v>19</v>
      </c>
      <c r="K3172" t="str">
        <f t="shared" si="394"/>
        <v>budget</v>
      </c>
      <c r="L3172" s="1">
        <f t="shared" si="395"/>
        <v>552026.01965601963</v>
      </c>
      <c r="M3172" cm="1">
        <f t="array" ref="M3172">SUM(COUNTIF(E3172:E6748,{"Petrol","Diesel","CNG","LPG","Electric"}))</f>
        <v>407</v>
      </c>
      <c r="N3172">
        <f t="shared" si="396"/>
        <v>407</v>
      </c>
      <c r="O3172" cm="1">
        <f t="array" ref="O3172">SUM(COUNTIF(F3172:F6748,{"Individual","Dealer","Trustmark Dealer"}))</f>
        <v>407</v>
      </c>
      <c r="P3172">
        <f t="shared" si="397"/>
        <v>272</v>
      </c>
      <c r="Q3172">
        <f t="shared" si="398"/>
        <v>0.63390663390663393</v>
      </c>
      <c r="R3172" s="16">
        <f t="shared" si="399"/>
        <v>1416720.3741704035</v>
      </c>
    </row>
    <row r="3173" spans="1:18" x14ac:dyDescent="0.3">
      <c r="A3173" t="s">
        <v>1081</v>
      </c>
      <c r="B3173">
        <v>2013</v>
      </c>
      <c r="C3173" s="1">
        <v>500000</v>
      </c>
      <c r="D3173">
        <v>50000</v>
      </c>
      <c r="E3173" t="s">
        <v>10</v>
      </c>
      <c r="F3173" t="s">
        <v>25</v>
      </c>
      <c r="G3173" t="s">
        <v>12</v>
      </c>
      <c r="H3173" t="s">
        <v>121</v>
      </c>
      <c r="I3173">
        <f t="shared" si="392"/>
        <v>406</v>
      </c>
      <c r="J3173">
        <f t="shared" si="393"/>
        <v>13</v>
      </c>
      <c r="K3173" t="str">
        <f t="shared" si="394"/>
        <v>budget</v>
      </c>
      <c r="L3173" s="1">
        <f t="shared" si="395"/>
        <v>553237.90640394087</v>
      </c>
      <c r="M3173" cm="1">
        <f t="array" ref="M3173">SUM(COUNTIF(E3173:E6749,{"Petrol","Diesel","CNG","LPG","Electric"}))</f>
        <v>406</v>
      </c>
      <c r="N3173">
        <f t="shared" si="396"/>
        <v>406</v>
      </c>
      <c r="O3173" cm="1">
        <f t="array" ref="O3173">SUM(COUNTIF(F3173:F6749,{"Individual","Dealer","Trustmark Dealer"}))</f>
        <v>406</v>
      </c>
      <c r="P3173">
        <f t="shared" si="397"/>
        <v>271</v>
      </c>
      <c r="Q3173">
        <f t="shared" si="398"/>
        <v>0.6354679802955665</v>
      </c>
      <c r="R3173" s="16">
        <f t="shared" si="399"/>
        <v>1418664.7944988105</v>
      </c>
    </row>
    <row r="3174" spans="1:18" x14ac:dyDescent="0.3">
      <c r="A3174" t="s">
        <v>264</v>
      </c>
      <c r="B3174">
        <v>2012</v>
      </c>
      <c r="C3174" s="1">
        <v>200000</v>
      </c>
      <c r="D3174">
        <v>120000</v>
      </c>
      <c r="E3174" t="s">
        <v>14</v>
      </c>
      <c r="F3174" t="s">
        <v>25</v>
      </c>
      <c r="G3174" t="s">
        <v>12</v>
      </c>
      <c r="H3174" t="s">
        <v>126</v>
      </c>
      <c r="I3174">
        <f t="shared" si="392"/>
        <v>405</v>
      </c>
      <c r="J3174">
        <f t="shared" si="393"/>
        <v>14</v>
      </c>
      <c r="K3174" t="str">
        <f t="shared" si="394"/>
        <v>budget</v>
      </c>
      <c r="L3174" s="1">
        <f t="shared" si="395"/>
        <v>553369.35802469135</v>
      </c>
      <c r="M3174" cm="1">
        <f t="array" ref="M3174">SUM(COUNTIF(E3174:E6750,{"Petrol","Diesel","CNG","LPG","Electric"}))</f>
        <v>405</v>
      </c>
      <c r="N3174">
        <f t="shared" si="396"/>
        <v>405</v>
      </c>
      <c r="O3174" cm="1">
        <f t="array" ref="O3174">SUM(COUNTIF(F3174:F6750,{"Individual","Dealer","Trustmark Dealer"}))</f>
        <v>405</v>
      </c>
      <c r="P3174">
        <f t="shared" si="397"/>
        <v>270</v>
      </c>
      <c r="Q3174">
        <f t="shared" si="398"/>
        <v>0.63456790123456785</v>
      </c>
      <c r="R3174" s="16">
        <f t="shared" si="399"/>
        <v>1418088.3410737892</v>
      </c>
    </row>
    <row r="3175" spans="1:18" x14ac:dyDescent="0.3">
      <c r="A3175" t="s">
        <v>163</v>
      </c>
      <c r="B3175">
        <v>2006</v>
      </c>
      <c r="C3175" s="1">
        <v>60000</v>
      </c>
      <c r="D3175">
        <v>100000</v>
      </c>
      <c r="E3175" t="s">
        <v>10</v>
      </c>
      <c r="F3175" t="s">
        <v>25</v>
      </c>
      <c r="G3175" t="s">
        <v>12</v>
      </c>
      <c r="H3175" t="s">
        <v>126</v>
      </c>
      <c r="I3175">
        <f t="shared" si="392"/>
        <v>404</v>
      </c>
      <c r="J3175">
        <f t="shared" si="393"/>
        <v>20</v>
      </c>
      <c r="K3175" t="str">
        <f t="shared" si="394"/>
        <v>budget</v>
      </c>
      <c r="L3175" s="1">
        <f t="shared" si="395"/>
        <v>554244.03465346538</v>
      </c>
      <c r="M3175" cm="1">
        <f t="array" ref="M3175">SUM(COUNTIF(E3175:E6751,{"Petrol","Diesel","CNG","LPG","Electric"}))</f>
        <v>404</v>
      </c>
      <c r="N3175">
        <f t="shared" si="396"/>
        <v>404</v>
      </c>
      <c r="O3175" cm="1">
        <f t="array" ref="O3175">SUM(COUNTIF(F3175:F6751,{"Individual","Dealer","Trustmark Dealer"}))</f>
        <v>404</v>
      </c>
      <c r="P3175">
        <f t="shared" si="397"/>
        <v>269</v>
      </c>
      <c r="Q3175">
        <f t="shared" si="398"/>
        <v>0.63613861386138615</v>
      </c>
      <c r="R3175" s="16">
        <f t="shared" si="399"/>
        <v>1420262.562218701</v>
      </c>
    </row>
    <row r="3176" spans="1:18" x14ac:dyDescent="0.3">
      <c r="A3176" t="s">
        <v>1515</v>
      </c>
      <c r="B3176">
        <v>2012</v>
      </c>
      <c r="C3176" s="1">
        <v>185000</v>
      </c>
      <c r="D3176">
        <v>67000</v>
      </c>
      <c r="E3176" t="s">
        <v>22</v>
      </c>
      <c r="F3176" t="s">
        <v>11</v>
      </c>
      <c r="G3176" t="s">
        <v>12</v>
      </c>
      <c r="H3176" t="s">
        <v>126</v>
      </c>
      <c r="I3176">
        <f t="shared" si="392"/>
        <v>403</v>
      </c>
      <c r="J3176">
        <f t="shared" si="393"/>
        <v>14</v>
      </c>
      <c r="K3176" t="str">
        <f t="shared" si="394"/>
        <v>budget</v>
      </c>
      <c r="L3176" s="1">
        <f t="shared" si="395"/>
        <v>555470.44665012404</v>
      </c>
      <c r="M3176" cm="1">
        <f t="array" ref="M3176">SUM(COUNTIF(E3176:E6752,{"Petrol","Diesel","CNG","LPG","Electric"}))</f>
        <v>403</v>
      </c>
      <c r="N3176">
        <f t="shared" si="396"/>
        <v>403</v>
      </c>
      <c r="O3176" cm="1">
        <f t="array" ref="O3176">SUM(COUNTIF(F3176:F6752,{"Individual","Dealer","Trustmark Dealer"}))</f>
        <v>403</v>
      </c>
      <c r="P3176">
        <f t="shared" si="397"/>
        <v>268</v>
      </c>
      <c r="Q3176">
        <f t="shared" si="398"/>
        <v>0.63771712158808935</v>
      </c>
      <c r="R3176" s="16">
        <f t="shared" si="399"/>
        <v>1422237.5453817602</v>
      </c>
    </row>
    <row r="3177" spans="1:18" x14ac:dyDescent="0.3">
      <c r="A3177" t="s">
        <v>275</v>
      </c>
      <c r="B3177">
        <v>2015</v>
      </c>
      <c r="C3177" s="1">
        <v>155000</v>
      </c>
      <c r="D3177">
        <v>60000</v>
      </c>
      <c r="E3177" t="s">
        <v>10</v>
      </c>
      <c r="F3177" t="s">
        <v>25</v>
      </c>
      <c r="G3177" t="s">
        <v>12</v>
      </c>
      <c r="H3177" t="s">
        <v>121</v>
      </c>
      <c r="I3177">
        <f t="shared" si="392"/>
        <v>402</v>
      </c>
      <c r="J3177">
        <f t="shared" si="393"/>
        <v>11</v>
      </c>
      <c r="K3177" t="str">
        <f t="shared" si="394"/>
        <v>budget</v>
      </c>
      <c r="L3177" s="1">
        <f t="shared" si="395"/>
        <v>556392.01492537314</v>
      </c>
      <c r="M3177" cm="1">
        <f t="array" ref="M3177">SUM(COUNTIF(E3177:E6753,{"Petrol","Diesel","CNG","LPG","Electric"}))</f>
        <v>402</v>
      </c>
      <c r="N3177">
        <f t="shared" si="396"/>
        <v>402</v>
      </c>
      <c r="O3177" cm="1">
        <f t="array" ref="O3177">SUM(COUNTIF(F3177:F6753,{"Individual","Dealer","Trustmark Dealer"}))</f>
        <v>402</v>
      </c>
      <c r="P3177">
        <f t="shared" si="397"/>
        <v>267</v>
      </c>
      <c r="Q3177">
        <f t="shared" si="398"/>
        <v>0.63930348258706471</v>
      </c>
      <c r="R3177" s="16">
        <f t="shared" si="399"/>
        <v>1447356.5691912842</v>
      </c>
    </row>
    <row r="3178" spans="1:18" x14ac:dyDescent="0.3">
      <c r="A3178" t="s">
        <v>548</v>
      </c>
      <c r="B3178">
        <v>2019</v>
      </c>
      <c r="C3178" s="1">
        <v>600000</v>
      </c>
      <c r="D3178">
        <v>5000</v>
      </c>
      <c r="E3178" t="s">
        <v>10</v>
      </c>
      <c r="F3178" t="s">
        <v>25</v>
      </c>
      <c r="G3178" t="s">
        <v>12</v>
      </c>
      <c r="H3178" t="s">
        <v>121</v>
      </c>
      <c r="I3178">
        <f t="shared" si="392"/>
        <v>401</v>
      </c>
      <c r="J3178">
        <f t="shared" si="393"/>
        <v>7</v>
      </c>
      <c r="K3178" t="str">
        <f t="shared" si="394"/>
        <v>medium</v>
      </c>
      <c r="L3178" s="1">
        <f t="shared" si="395"/>
        <v>557392.99251870322</v>
      </c>
      <c r="M3178" cm="1">
        <f t="array" ref="M3178">SUM(COUNTIF(E3178:E6754,{"Petrol","Diesel","CNG","LPG","Electric"}))</f>
        <v>401</v>
      </c>
      <c r="N3178">
        <f t="shared" si="396"/>
        <v>401</v>
      </c>
      <c r="O3178" cm="1">
        <f t="array" ref="O3178">SUM(COUNTIF(F3178:F6754,{"Individual","Dealer","Trustmark Dealer"}))</f>
        <v>401</v>
      </c>
      <c r="P3178">
        <f t="shared" si="397"/>
        <v>266</v>
      </c>
      <c r="Q3178">
        <f t="shared" si="398"/>
        <v>0.63840399002493764</v>
      </c>
      <c r="R3178" s="16">
        <f t="shared" si="399"/>
        <v>1448799.0960170696</v>
      </c>
    </row>
    <row r="3179" spans="1:18" x14ac:dyDescent="0.3">
      <c r="A3179" t="s">
        <v>1356</v>
      </c>
      <c r="B3179">
        <v>2016</v>
      </c>
      <c r="C3179" s="1">
        <v>300000</v>
      </c>
      <c r="D3179">
        <v>20000</v>
      </c>
      <c r="E3179" t="s">
        <v>10</v>
      </c>
      <c r="F3179" t="s">
        <v>25</v>
      </c>
      <c r="G3179" t="s">
        <v>12</v>
      </c>
      <c r="H3179" t="s">
        <v>121</v>
      </c>
      <c r="I3179">
        <f t="shared" si="392"/>
        <v>400</v>
      </c>
      <c r="J3179">
        <f t="shared" si="393"/>
        <v>10</v>
      </c>
      <c r="K3179" t="str">
        <f t="shared" si="394"/>
        <v>budget</v>
      </c>
      <c r="L3179" s="1">
        <f t="shared" si="395"/>
        <v>557286.47499999998</v>
      </c>
      <c r="M3179" cm="1">
        <f t="array" ref="M3179">SUM(COUNTIF(E3179:E6755,{"Petrol","Diesel","CNG","LPG","Electric"}))</f>
        <v>400</v>
      </c>
      <c r="N3179">
        <f t="shared" si="396"/>
        <v>400</v>
      </c>
      <c r="O3179" cm="1">
        <f t="array" ref="O3179">SUM(COUNTIF(F3179:F6755,{"Individual","Dealer","Trustmark Dealer"}))</f>
        <v>400</v>
      </c>
      <c r="P3179">
        <f t="shared" si="397"/>
        <v>266</v>
      </c>
      <c r="Q3179">
        <f t="shared" si="398"/>
        <v>0.63749999999999996</v>
      </c>
      <c r="R3179" s="16">
        <f t="shared" si="399"/>
        <v>1447640.9466878644</v>
      </c>
    </row>
    <row r="3180" spans="1:18" x14ac:dyDescent="0.3">
      <c r="A3180" t="s">
        <v>1516</v>
      </c>
      <c r="B3180">
        <v>2018</v>
      </c>
      <c r="C3180" s="1">
        <v>850000</v>
      </c>
      <c r="D3180">
        <v>12500</v>
      </c>
      <c r="E3180" t="s">
        <v>10</v>
      </c>
      <c r="F3180" t="s">
        <v>25</v>
      </c>
      <c r="G3180" t="s">
        <v>12</v>
      </c>
      <c r="H3180" t="s">
        <v>121</v>
      </c>
      <c r="I3180">
        <f t="shared" si="392"/>
        <v>399</v>
      </c>
      <c r="J3180">
        <f t="shared" si="393"/>
        <v>8</v>
      </c>
      <c r="K3180" t="str">
        <f t="shared" si="394"/>
        <v>medium</v>
      </c>
      <c r="L3180" s="1">
        <f t="shared" si="395"/>
        <v>557931.30325814534</v>
      </c>
      <c r="M3180" cm="1">
        <f t="array" ref="M3180">SUM(COUNTIF(E3180:E6756,{"Petrol","Diesel","CNG","LPG","Electric"}))</f>
        <v>399</v>
      </c>
      <c r="N3180">
        <f t="shared" si="396"/>
        <v>399</v>
      </c>
      <c r="O3180" cm="1">
        <f t="array" ref="O3180">SUM(COUNTIF(F3180:F6756,{"Individual","Dealer","Trustmark Dealer"}))</f>
        <v>399</v>
      </c>
      <c r="P3180">
        <f t="shared" si="397"/>
        <v>266</v>
      </c>
      <c r="Q3180">
        <f t="shared" si="398"/>
        <v>0.63659147869674182</v>
      </c>
      <c r="R3180" s="16">
        <f t="shared" si="399"/>
        <v>1448244.2393784316</v>
      </c>
    </row>
    <row r="3181" spans="1:18" x14ac:dyDescent="0.3">
      <c r="A3181" t="s">
        <v>1358</v>
      </c>
      <c r="B3181">
        <v>2019</v>
      </c>
      <c r="C3181" s="1">
        <v>470000</v>
      </c>
      <c r="D3181">
        <v>4000</v>
      </c>
      <c r="E3181" t="s">
        <v>22</v>
      </c>
      <c r="F3181" t="s">
        <v>25</v>
      </c>
      <c r="G3181" t="s">
        <v>12</v>
      </c>
      <c r="H3181" t="s">
        <v>121</v>
      </c>
      <c r="I3181">
        <f t="shared" si="392"/>
        <v>398</v>
      </c>
      <c r="J3181">
        <f t="shared" si="393"/>
        <v>7</v>
      </c>
      <c r="K3181" t="str">
        <f t="shared" si="394"/>
        <v>budget</v>
      </c>
      <c r="L3181" s="1">
        <f t="shared" si="395"/>
        <v>557197.46231155784</v>
      </c>
      <c r="M3181" cm="1">
        <f t="array" ref="M3181">SUM(COUNTIF(E3181:E6757,{"Petrol","Diesel","CNG","LPG","Electric"}))</f>
        <v>398</v>
      </c>
      <c r="N3181">
        <f t="shared" si="396"/>
        <v>398</v>
      </c>
      <c r="O3181" cm="1">
        <f t="array" ref="O3181">SUM(COUNTIF(F3181:F6757,{"Individual","Dealer","Trustmark Dealer"}))</f>
        <v>398</v>
      </c>
      <c r="P3181">
        <f t="shared" si="397"/>
        <v>266</v>
      </c>
      <c r="Q3181">
        <f t="shared" si="398"/>
        <v>0.63567839195979903</v>
      </c>
      <c r="R3181" s="16">
        <f t="shared" si="399"/>
        <v>1445580.9046010296</v>
      </c>
    </row>
    <row r="3182" spans="1:18" x14ac:dyDescent="0.3">
      <c r="A3182" t="s">
        <v>484</v>
      </c>
      <c r="B3182">
        <v>2019</v>
      </c>
      <c r="C3182" s="1">
        <v>600000</v>
      </c>
      <c r="D3182">
        <v>25000</v>
      </c>
      <c r="E3182" t="s">
        <v>10</v>
      </c>
      <c r="F3182" t="s">
        <v>25</v>
      </c>
      <c r="G3182" t="s">
        <v>12</v>
      </c>
      <c r="H3182" t="s">
        <v>121</v>
      </c>
      <c r="I3182">
        <f t="shared" si="392"/>
        <v>397</v>
      </c>
      <c r="J3182">
        <f t="shared" si="393"/>
        <v>7</v>
      </c>
      <c r="K3182" t="str">
        <f t="shared" si="394"/>
        <v>medium</v>
      </c>
      <c r="L3182" s="1">
        <f t="shared" si="395"/>
        <v>557417.10327455914</v>
      </c>
      <c r="M3182" cm="1">
        <f t="array" ref="M3182">SUM(COUNTIF(E3182:E6758,{"Petrol","Diesel","CNG","LPG","Electric"}))</f>
        <v>397</v>
      </c>
      <c r="N3182">
        <f t="shared" si="396"/>
        <v>397</v>
      </c>
      <c r="O3182" cm="1">
        <f t="array" ref="O3182">SUM(COUNTIF(F3182:F6758,{"Individual","Dealer","Trustmark Dealer"}))</f>
        <v>397</v>
      </c>
      <c r="P3182">
        <f t="shared" si="397"/>
        <v>266</v>
      </c>
      <c r="Q3182">
        <f t="shared" si="398"/>
        <v>0.63476070528967254</v>
      </c>
      <c r="R3182" s="16">
        <f t="shared" si="399"/>
        <v>1423747.5379343629</v>
      </c>
    </row>
    <row r="3183" spans="1:18" x14ac:dyDescent="0.3">
      <c r="A3183" t="s">
        <v>147</v>
      </c>
      <c r="B3183">
        <v>2013</v>
      </c>
      <c r="C3183" s="1">
        <v>700000</v>
      </c>
      <c r="D3183">
        <v>70000</v>
      </c>
      <c r="E3183" t="s">
        <v>14</v>
      </c>
      <c r="F3183" t="s">
        <v>25</v>
      </c>
      <c r="G3183" t="s">
        <v>12</v>
      </c>
      <c r="H3183" t="s">
        <v>126</v>
      </c>
      <c r="I3183">
        <f t="shared" si="392"/>
        <v>396</v>
      </c>
      <c r="J3183">
        <f t="shared" si="393"/>
        <v>13</v>
      </c>
      <c r="K3183" t="str">
        <f t="shared" si="394"/>
        <v>medium</v>
      </c>
      <c r="L3183" s="1">
        <f t="shared" si="395"/>
        <v>557309.57070707076</v>
      </c>
      <c r="M3183" cm="1">
        <f t="array" ref="M3183">SUM(COUNTIF(E3183:E6759,{"Petrol","Diesel","CNG","LPG","Electric"}))</f>
        <v>396</v>
      </c>
      <c r="N3183">
        <f t="shared" si="396"/>
        <v>396</v>
      </c>
      <c r="O3183" cm="1">
        <f t="array" ref="O3183">SUM(COUNTIF(F3183:F6759,{"Individual","Dealer","Trustmark Dealer"}))</f>
        <v>396</v>
      </c>
      <c r="P3183">
        <f t="shared" si="397"/>
        <v>266</v>
      </c>
      <c r="Q3183">
        <f t="shared" si="398"/>
        <v>0.63383838383838387</v>
      </c>
      <c r="R3183" s="16">
        <f t="shared" si="399"/>
        <v>1422549.3129201059</v>
      </c>
    </row>
    <row r="3184" spans="1:18" x14ac:dyDescent="0.3">
      <c r="A3184" t="s">
        <v>1055</v>
      </c>
      <c r="B3184">
        <v>2007</v>
      </c>
      <c r="C3184" s="1">
        <v>70000</v>
      </c>
      <c r="D3184">
        <v>162000</v>
      </c>
      <c r="E3184" t="s">
        <v>257</v>
      </c>
      <c r="F3184" t="s">
        <v>25</v>
      </c>
      <c r="G3184" t="s">
        <v>12</v>
      </c>
      <c r="H3184" t="s">
        <v>121</v>
      </c>
      <c r="I3184">
        <f t="shared" si="392"/>
        <v>395</v>
      </c>
      <c r="J3184">
        <f t="shared" si="393"/>
        <v>19</v>
      </c>
      <c r="K3184" t="str">
        <f t="shared" si="394"/>
        <v>budget</v>
      </c>
      <c r="L3184" s="1">
        <f t="shared" si="395"/>
        <v>556948.32911392406</v>
      </c>
      <c r="M3184" cm="1">
        <f t="array" ref="M3184">SUM(COUNTIF(E3184:E6760,{"Petrol","Diesel","CNG","LPG","Electric"}))</f>
        <v>395</v>
      </c>
      <c r="N3184">
        <f t="shared" si="396"/>
        <v>395</v>
      </c>
      <c r="O3184" cm="1">
        <f t="array" ref="O3184">SUM(COUNTIF(F3184:F6760,{"Individual","Dealer","Trustmark Dealer"}))</f>
        <v>395</v>
      </c>
      <c r="P3184">
        <f t="shared" si="397"/>
        <v>265</v>
      </c>
      <c r="Q3184">
        <f t="shared" si="398"/>
        <v>0.63544303797468349</v>
      </c>
      <c r="R3184" s="16">
        <f t="shared" si="399"/>
        <v>1422480.7668355599</v>
      </c>
    </row>
    <row r="3185" spans="1:18" x14ac:dyDescent="0.3">
      <c r="A3185" t="s">
        <v>1419</v>
      </c>
      <c r="B3185">
        <v>2010</v>
      </c>
      <c r="C3185" s="1">
        <v>1250000</v>
      </c>
      <c r="D3185">
        <v>205000</v>
      </c>
      <c r="E3185" t="s">
        <v>14</v>
      </c>
      <c r="F3185" t="s">
        <v>25</v>
      </c>
      <c r="G3185" t="s">
        <v>12</v>
      </c>
      <c r="H3185" t="s">
        <v>126</v>
      </c>
      <c r="I3185">
        <f t="shared" si="392"/>
        <v>394</v>
      </c>
      <c r="J3185">
        <f t="shared" si="393"/>
        <v>16</v>
      </c>
      <c r="K3185" t="str">
        <f t="shared" si="394"/>
        <v>premimum</v>
      </c>
      <c r="L3185" s="1">
        <f t="shared" si="395"/>
        <v>558184.2385786802</v>
      </c>
      <c r="M3185" cm="1">
        <f t="array" ref="M3185">SUM(COUNTIF(E3185:E6761,{"Petrol","Diesel","CNG","LPG","Electric"}))</f>
        <v>394</v>
      </c>
      <c r="N3185">
        <f t="shared" si="396"/>
        <v>394</v>
      </c>
      <c r="O3185" cm="1">
        <f t="array" ref="O3185">SUM(COUNTIF(F3185:F6761,{"Individual","Dealer","Trustmark Dealer"}))</f>
        <v>394</v>
      </c>
      <c r="P3185">
        <f t="shared" si="397"/>
        <v>264</v>
      </c>
      <c r="Q3185">
        <f t="shared" si="398"/>
        <v>0.63451776649746194</v>
      </c>
      <c r="R3185" s="16">
        <f t="shared" si="399"/>
        <v>1422480.7668355599</v>
      </c>
    </row>
    <row r="3186" spans="1:18" x14ac:dyDescent="0.3">
      <c r="A3186" t="s">
        <v>1517</v>
      </c>
      <c r="B3186">
        <v>2008</v>
      </c>
      <c r="C3186" s="1">
        <v>650000</v>
      </c>
      <c r="D3186">
        <v>70000</v>
      </c>
      <c r="E3186" t="s">
        <v>10</v>
      </c>
      <c r="F3186" t="s">
        <v>25</v>
      </c>
      <c r="G3186" t="s">
        <v>19</v>
      </c>
      <c r="H3186" t="s">
        <v>154</v>
      </c>
      <c r="I3186">
        <f t="shared" si="392"/>
        <v>393</v>
      </c>
      <c r="J3186">
        <f t="shared" si="393"/>
        <v>18</v>
      </c>
      <c r="K3186" t="str">
        <f t="shared" si="394"/>
        <v>medium</v>
      </c>
      <c r="L3186" s="1">
        <f t="shared" si="395"/>
        <v>556423.89312977099</v>
      </c>
      <c r="M3186" cm="1">
        <f t="array" ref="M3186">SUM(COUNTIF(E3186:E6762,{"Petrol","Diesel","CNG","LPG","Electric"}))</f>
        <v>393</v>
      </c>
      <c r="N3186">
        <f t="shared" si="396"/>
        <v>393</v>
      </c>
      <c r="O3186" cm="1">
        <f t="array" ref="O3186">SUM(COUNTIF(F3186:F6762,{"Individual","Dealer","Trustmark Dealer"}))</f>
        <v>393</v>
      </c>
      <c r="P3186">
        <f t="shared" si="397"/>
        <v>263</v>
      </c>
      <c r="Q3186">
        <f t="shared" si="398"/>
        <v>0.63613231552162852</v>
      </c>
      <c r="R3186" s="16">
        <f t="shared" si="399"/>
        <v>1419911.5976047905</v>
      </c>
    </row>
    <row r="3187" spans="1:18" x14ac:dyDescent="0.3">
      <c r="A3187" t="s">
        <v>1518</v>
      </c>
      <c r="B3187">
        <v>2018</v>
      </c>
      <c r="C3187" s="1">
        <v>450000</v>
      </c>
      <c r="D3187">
        <v>70000</v>
      </c>
      <c r="E3187" t="s">
        <v>14</v>
      </c>
      <c r="F3187" t="s">
        <v>25</v>
      </c>
      <c r="G3187" t="s">
        <v>12</v>
      </c>
      <c r="H3187" t="s">
        <v>126</v>
      </c>
      <c r="I3187">
        <f t="shared" si="392"/>
        <v>392</v>
      </c>
      <c r="J3187">
        <f t="shared" si="393"/>
        <v>8</v>
      </c>
      <c r="K3187" t="str">
        <f t="shared" si="394"/>
        <v>budget</v>
      </c>
      <c r="L3187" s="1">
        <f t="shared" si="395"/>
        <v>556185.17857142852</v>
      </c>
      <c r="M3187" cm="1">
        <f t="array" ref="M3187">SUM(COUNTIF(E3187:E6763,{"Petrol","Diesel","CNG","LPG","Electric"}))</f>
        <v>392</v>
      </c>
      <c r="N3187">
        <f t="shared" si="396"/>
        <v>392</v>
      </c>
      <c r="O3187" cm="1">
        <f t="array" ref="O3187">SUM(COUNTIF(F3187:F6763,{"Individual","Dealer","Trustmark Dealer"}))</f>
        <v>392</v>
      </c>
      <c r="P3187">
        <f t="shared" si="397"/>
        <v>262</v>
      </c>
      <c r="Q3187">
        <f t="shared" si="398"/>
        <v>0.63775510204081631</v>
      </c>
      <c r="R3187" s="16">
        <f t="shared" si="399"/>
        <v>1418397.7313253011</v>
      </c>
    </row>
    <row r="3188" spans="1:18" x14ac:dyDescent="0.3">
      <c r="A3188" t="s">
        <v>195</v>
      </c>
      <c r="B3188">
        <v>2014</v>
      </c>
      <c r="C3188" s="1">
        <v>750000</v>
      </c>
      <c r="D3188">
        <v>100000</v>
      </c>
      <c r="E3188" t="s">
        <v>14</v>
      </c>
      <c r="F3188" t="s">
        <v>25</v>
      </c>
      <c r="G3188" t="s">
        <v>12</v>
      </c>
      <c r="H3188" t="s">
        <v>126</v>
      </c>
      <c r="I3188">
        <f t="shared" si="392"/>
        <v>391</v>
      </c>
      <c r="J3188">
        <f t="shared" si="393"/>
        <v>12</v>
      </c>
      <c r="K3188" t="str">
        <f t="shared" si="394"/>
        <v>medium</v>
      </c>
      <c r="L3188" s="1">
        <f t="shared" si="395"/>
        <v>556456.75191815861</v>
      </c>
      <c r="M3188" cm="1">
        <f t="array" ref="M3188">SUM(COUNTIF(E3188:E6764,{"Petrol","Diesel","CNG","LPG","Electric"}))</f>
        <v>391</v>
      </c>
      <c r="N3188">
        <f t="shared" si="396"/>
        <v>391</v>
      </c>
      <c r="O3188" cm="1">
        <f t="array" ref="O3188">SUM(COUNTIF(F3188:F6764,{"Individual","Dealer","Trustmark Dealer"}))</f>
        <v>391</v>
      </c>
      <c r="P3188">
        <f t="shared" si="397"/>
        <v>262</v>
      </c>
      <c r="Q3188">
        <f t="shared" si="398"/>
        <v>0.63938618925831203</v>
      </c>
      <c r="R3188" s="16">
        <f t="shared" si="399"/>
        <v>1419458.0673983607</v>
      </c>
    </row>
    <row r="3189" spans="1:18" x14ac:dyDescent="0.3">
      <c r="A3189" t="s">
        <v>147</v>
      </c>
      <c r="B3189">
        <v>2013</v>
      </c>
      <c r="C3189" s="1">
        <v>775000</v>
      </c>
      <c r="D3189">
        <v>70000</v>
      </c>
      <c r="E3189" t="s">
        <v>14</v>
      </c>
      <c r="F3189" t="s">
        <v>25</v>
      </c>
      <c r="G3189" t="s">
        <v>12</v>
      </c>
      <c r="H3189" t="s">
        <v>126</v>
      </c>
      <c r="I3189">
        <f t="shared" si="392"/>
        <v>390</v>
      </c>
      <c r="J3189">
        <f t="shared" si="393"/>
        <v>13</v>
      </c>
      <c r="K3189" t="str">
        <f t="shared" si="394"/>
        <v>medium</v>
      </c>
      <c r="L3189" s="1">
        <f t="shared" si="395"/>
        <v>555960.48717948713</v>
      </c>
      <c r="M3189" cm="1">
        <f t="array" ref="M3189">SUM(COUNTIF(E3189:E6765,{"Petrol","Diesel","CNG","LPG","Electric"}))</f>
        <v>390</v>
      </c>
      <c r="N3189">
        <f t="shared" si="396"/>
        <v>390</v>
      </c>
      <c r="O3189" cm="1">
        <f t="array" ref="O3189">SUM(COUNTIF(F3189:F6765,{"Individual","Dealer","Trustmark Dealer"}))</f>
        <v>390</v>
      </c>
      <c r="P3189">
        <f t="shared" si="397"/>
        <v>261</v>
      </c>
      <c r="Q3189">
        <f t="shared" si="398"/>
        <v>0.64102564102564108</v>
      </c>
      <c r="R3189" s="16">
        <f t="shared" si="399"/>
        <v>1419151.9845363104</v>
      </c>
    </row>
    <row r="3190" spans="1:18" x14ac:dyDescent="0.3">
      <c r="A3190" t="s">
        <v>1519</v>
      </c>
      <c r="B3190">
        <v>2011</v>
      </c>
      <c r="C3190" s="1">
        <v>800000</v>
      </c>
      <c r="D3190">
        <v>220000</v>
      </c>
      <c r="E3190" t="s">
        <v>14</v>
      </c>
      <c r="F3190" t="s">
        <v>25</v>
      </c>
      <c r="G3190" t="s">
        <v>12</v>
      </c>
      <c r="H3190" t="s">
        <v>121</v>
      </c>
      <c r="I3190">
        <f t="shared" si="392"/>
        <v>389</v>
      </c>
      <c r="J3190">
        <f t="shared" si="393"/>
        <v>15</v>
      </c>
      <c r="K3190" t="str">
        <f t="shared" si="394"/>
        <v>medium</v>
      </c>
      <c r="L3190" s="1">
        <f t="shared" si="395"/>
        <v>555397.40359897166</v>
      </c>
      <c r="M3190" cm="1">
        <f t="array" ref="M3190">SUM(COUNTIF(E3190:E6766,{"Petrol","Diesel","CNG","LPG","Electric"}))</f>
        <v>389</v>
      </c>
      <c r="N3190">
        <f t="shared" si="396"/>
        <v>389</v>
      </c>
      <c r="O3190" cm="1">
        <f t="array" ref="O3190">SUM(COUNTIF(F3190:F6766,{"Individual","Dealer","Trustmark Dealer"}))</f>
        <v>389</v>
      </c>
      <c r="P3190">
        <f t="shared" si="397"/>
        <v>260</v>
      </c>
      <c r="Q3190">
        <f t="shared" si="398"/>
        <v>0.64267352185089976</v>
      </c>
      <c r="R3190" s="16">
        <f t="shared" si="399"/>
        <v>1418727.8732607851</v>
      </c>
    </row>
    <row r="3191" spans="1:18" x14ac:dyDescent="0.3">
      <c r="A3191" t="s">
        <v>1520</v>
      </c>
      <c r="B3191">
        <v>2015</v>
      </c>
      <c r="C3191" s="1">
        <v>360000</v>
      </c>
      <c r="D3191">
        <v>80000</v>
      </c>
      <c r="E3191" t="s">
        <v>10</v>
      </c>
      <c r="F3191" t="s">
        <v>25</v>
      </c>
      <c r="G3191" t="s">
        <v>12</v>
      </c>
      <c r="H3191" t="s">
        <v>126</v>
      </c>
      <c r="I3191">
        <f t="shared" si="392"/>
        <v>388</v>
      </c>
      <c r="J3191">
        <f t="shared" si="393"/>
        <v>11</v>
      </c>
      <c r="K3191" t="str">
        <f t="shared" si="394"/>
        <v>budget</v>
      </c>
      <c r="L3191" s="1">
        <f t="shared" si="395"/>
        <v>554766.98453608248</v>
      </c>
      <c r="M3191" cm="1">
        <f t="array" ref="M3191">SUM(COUNTIF(E3191:E6767,{"Petrol","Diesel","CNG","LPG","Electric"}))</f>
        <v>388</v>
      </c>
      <c r="N3191">
        <f t="shared" si="396"/>
        <v>388</v>
      </c>
      <c r="O3191" cm="1">
        <f t="array" ref="O3191">SUM(COUNTIF(F3191:F6767,{"Individual","Dealer","Trustmark Dealer"}))</f>
        <v>388</v>
      </c>
      <c r="P3191">
        <f t="shared" si="397"/>
        <v>259</v>
      </c>
      <c r="Q3191">
        <f t="shared" si="398"/>
        <v>0.64175257731958768</v>
      </c>
      <c r="R3191" s="16">
        <f t="shared" si="399"/>
        <v>1418184.0942882642</v>
      </c>
    </row>
    <row r="3192" spans="1:18" x14ac:dyDescent="0.3">
      <c r="A3192" t="s">
        <v>176</v>
      </c>
      <c r="B3192">
        <v>2010</v>
      </c>
      <c r="C3192" s="1">
        <v>250000</v>
      </c>
      <c r="D3192">
        <v>120000</v>
      </c>
      <c r="E3192" t="s">
        <v>14</v>
      </c>
      <c r="F3192" t="s">
        <v>25</v>
      </c>
      <c r="G3192" t="s">
        <v>12</v>
      </c>
      <c r="H3192" t="s">
        <v>121</v>
      </c>
      <c r="I3192">
        <f t="shared" si="392"/>
        <v>387</v>
      </c>
      <c r="J3192">
        <f t="shared" si="393"/>
        <v>16</v>
      </c>
      <c r="K3192" t="str">
        <f t="shared" si="394"/>
        <v>budget</v>
      </c>
      <c r="L3192" s="1">
        <f t="shared" si="395"/>
        <v>555270.25839793286</v>
      </c>
      <c r="M3192" cm="1">
        <f t="array" ref="M3192">SUM(COUNTIF(E3192:E6768,{"Petrol","Diesel","CNG","LPG","Electric"}))</f>
        <v>387</v>
      </c>
      <c r="N3192">
        <f t="shared" si="396"/>
        <v>387</v>
      </c>
      <c r="O3192" cm="1">
        <f t="array" ref="O3192">SUM(COUNTIF(F3192:F6768,{"Individual","Dealer","Trustmark Dealer"}))</f>
        <v>387</v>
      </c>
      <c r="P3192">
        <f t="shared" si="397"/>
        <v>258</v>
      </c>
      <c r="Q3192">
        <f t="shared" si="398"/>
        <v>0.64341085271317833</v>
      </c>
      <c r="R3192" s="16">
        <f t="shared" si="399"/>
        <v>1418409.4538720539</v>
      </c>
    </row>
    <row r="3193" spans="1:18" x14ac:dyDescent="0.3">
      <c r="A3193" t="s">
        <v>852</v>
      </c>
      <c r="B3193">
        <v>2017</v>
      </c>
      <c r="C3193" s="1">
        <v>1490000</v>
      </c>
      <c r="D3193">
        <v>22038</v>
      </c>
      <c r="E3193" t="s">
        <v>14</v>
      </c>
      <c r="F3193" t="s">
        <v>25</v>
      </c>
      <c r="G3193" t="s">
        <v>12</v>
      </c>
      <c r="H3193" t="s">
        <v>121</v>
      </c>
      <c r="I3193">
        <f t="shared" si="392"/>
        <v>386</v>
      </c>
      <c r="J3193">
        <f t="shared" si="393"/>
        <v>9</v>
      </c>
      <c r="K3193" t="str">
        <f t="shared" si="394"/>
        <v>premimum</v>
      </c>
      <c r="L3193" s="1">
        <f t="shared" si="395"/>
        <v>556061.11398963735</v>
      </c>
      <c r="M3193" cm="1">
        <f t="array" ref="M3193">SUM(COUNTIF(E3193:E6769,{"Petrol","Diesel","CNG","LPG","Electric"}))</f>
        <v>386</v>
      </c>
      <c r="N3193">
        <f t="shared" si="396"/>
        <v>386</v>
      </c>
      <c r="O3193" cm="1">
        <f t="array" ref="O3193">SUM(COUNTIF(F3193:F6769,{"Individual","Dealer","Trustmark Dealer"}))</f>
        <v>386</v>
      </c>
      <c r="P3193">
        <f t="shared" si="397"/>
        <v>257</v>
      </c>
      <c r="Q3193">
        <f t="shared" si="398"/>
        <v>0.6424870466321243</v>
      </c>
      <c r="R3193" s="16">
        <f t="shared" si="399"/>
        <v>1420418.75602537</v>
      </c>
    </row>
    <row r="3194" spans="1:18" x14ac:dyDescent="0.3">
      <c r="A3194" t="s">
        <v>877</v>
      </c>
      <c r="B3194">
        <v>2013</v>
      </c>
      <c r="C3194" s="1">
        <v>600000</v>
      </c>
      <c r="D3194">
        <v>80000</v>
      </c>
      <c r="E3194" t="s">
        <v>14</v>
      </c>
      <c r="F3194" t="s">
        <v>25</v>
      </c>
      <c r="G3194" t="s">
        <v>12</v>
      </c>
      <c r="H3194" t="s">
        <v>121</v>
      </c>
      <c r="I3194">
        <f t="shared" si="392"/>
        <v>385</v>
      </c>
      <c r="J3194">
        <f t="shared" si="393"/>
        <v>13</v>
      </c>
      <c r="K3194" t="str">
        <f t="shared" si="394"/>
        <v>medium</v>
      </c>
      <c r="L3194" s="1">
        <f t="shared" si="395"/>
        <v>553635.29870129866</v>
      </c>
      <c r="M3194" cm="1">
        <f t="array" ref="M3194">SUM(COUNTIF(E3194:E6770,{"Petrol","Diesel","CNG","LPG","Electric"}))</f>
        <v>385</v>
      </c>
      <c r="N3194">
        <f t="shared" si="396"/>
        <v>385</v>
      </c>
      <c r="O3194" cm="1">
        <f t="array" ref="O3194">SUM(COUNTIF(F3194:F6770,{"Individual","Dealer","Trustmark Dealer"}))</f>
        <v>385</v>
      </c>
      <c r="P3194">
        <f t="shared" si="397"/>
        <v>257</v>
      </c>
      <c r="Q3194">
        <f t="shared" si="398"/>
        <v>0.64155844155844155</v>
      </c>
      <c r="R3194" s="16">
        <f t="shared" si="399"/>
        <v>1416652.4441801191</v>
      </c>
    </row>
    <row r="3195" spans="1:18" x14ac:dyDescent="0.3">
      <c r="A3195" t="s">
        <v>277</v>
      </c>
      <c r="B3195">
        <v>2010</v>
      </c>
      <c r="C3195" s="1">
        <v>120000</v>
      </c>
      <c r="D3195">
        <v>90000</v>
      </c>
      <c r="E3195" t="s">
        <v>10</v>
      </c>
      <c r="F3195" t="s">
        <v>25</v>
      </c>
      <c r="G3195" t="s">
        <v>12</v>
      </c>
      <c r="H3195" t="s">
        <v>121</v>
      </c>
      <c r="I3195">
        <f t="shared" si="392"/>
        <v>384</v>
      </c>
      <c r="J3195">
        <f t="shared" si="393"/>
        <v>16</v>
      </c>
      <c r="K3195" t="str">
        <f t="shared" si="394"/>
        <v>budget</v>
      </c>
      <c r="L3195" s="1">
        <f t="shared" si="395"/>
        <v>553514.55729166663</v>
      </c>
      <c r="M3195" cm="1">
        <f t="array" ref="M3195">SUM(COUNTIF(E3195:E6771,{"Petrol","Diesel","CNG","LPG","Electric"}))</f>
        <v>384</v>
      </c>
      <c r="N3195">
        <f t="shared" si="396"/>
        <v>384</v>
      </c>
      <c r="O3195" cm="1">
        <f t="array" ref="O3195">SUM(COUNTIF(F3195:F6771,{"Individual","Dealer","Trustmark Dealer"}))</f>
        <v>384</v>
      </c>
      <c r="P3195">
        <f t="shared" si="397"/>
        <v>256</v>
      </c>
      <c r="Q3195">
        <f t="shared" si="398"/>
        <v>0.640625</v>
      </c>
      <c r="R3195" s="16">
        <f t="shared" si="399"/>
        <v>1417029.1716602647</v>
      </c>
    </row>
    <row r="3196" spans="1:18" x14ac:dyDescent="0.3">
      <c r="A3196" t="s">
        <v>436</v>
      </c>
      <c r="B3196">
        <v>2012</v>
      </c>
      <c r="C3196" s="1">
        <v>320000</v>
      </c>
      <c r="D3196">
        <v>140000</v>
      </c>
      <c r="E3196" t="s">
        <v>14</v>
      </c>
      <c r="F3196" t="s">
        <v>25</v>
      </c>
      <c r="G3196" t="s">
        <v>12</v>
      </c>
      <c r="H3196" t="s">
        <v>126</v>
      </c>
      <c r="I3196">
        <f t="shared" si="392"/>
        <v>383</v>
      </c>
      <c r="J3196">
        <f t="shared" si="393"/>
        <v>14</v>
      </c>
      <c r="K3196" t="str">
        <f t="shared" si="394"/>
        <v>budget</v>
      </c>
      <c r="L3196" s="1">
        <f t="shared" si="395"/>
        <v>554646.44908616191</v>
      </c>
      <c r="M3196" cm="1">
        <f t="array" ref="M3196">SUM(COUNTIF(E3196:E6772,{"Petrol","Diesel","CNG","LPG","Electric"}))</f>
        <v>383</v>
      </c>
      <c r="N3196">
        <f t="shared" si="396"/>
        <v>383</v>
      </c>
      <c r="O3196" cm="1">
        <f t="array" ref="O3196">SUM(COUNTIF(F3196:F6772,{"Individual","Dealer","Trustmark Dealer"}))</f>
        <v>383</v>
      </c>
      <c r="P3196">
        <f t="shared" si="397"/>
        <v>255</v>
      </c>
      <c r="Q3196">
        <f t="shared" si="398"/>
        <v>0.63968668407310703</v>
      </c>
      <c r="R3196" s="16">
        <f t="shared" si="399"/>
        <v>1418720.6941658079</v>
      </c>
    </row>
    <row r="3197" spans="1:18" x14ac:dyDescent="0.3">
      <c r="A3197" t="s">
        <v>1521</v>
      </c>
      <c r="B3197">
        <v>2011</v>
      </c>
      <c r="C3197" s="1">
        <v>400000</v>
      </c>
      <c r="D3197">
        <v>120000</v>
      </c>
      <c r="E3197" t="s">
        <v>14</v>
      </c>
      <c r="F3197" t="s">
        <v>25</v>
      </c>
      <c r="G3197" t="s">
        <v>12</v>
      </c>
      <c r="H3197" t="s">
        <v>126</v>
      </c>
      <c r="I3197">
        <f t="shared" si="392"/>
        <v>382</v>
      </c>
      <c r="J3197">
        <f t="shared" si="393"/>
        <v>15</v>
      </c>
      <c r="K3197" t="str">
        <f t="shared" si="394"/>
        <v>budget</v>
      </c>
      <c r="L3197" s="1">
        <f t="shared" si="395"/>
        <v>555260.70680628275</v>
      </c>
      <c r="M3197" cm="1">
        <f t="array" ref="M3197">SUM(COUNTIF(E3197:E6773,{"Petrol","Diesel","CNG","LPG","Electric"}))</f>
        <v>382</v>
      </c>
      <c r="N3197">
        <f t="shared" si="396"/>
        <v>382</v>
      </c>
      <c r="O3197" cm="1">
        <f t="array" ref="O3197">SUM(COUNTIF(F3197:F6773,{"Individual","Dealer","Trustmark Dealer"}))</f>
        <v>382</v>
      </c>
      <c r="P3197">
        <f t="shared" si="397"/>
        <v>254</v>
      </c>
      <c r="Q3197">
        <f t="shared" si="398"/>
        <v>0.6413612565445026</v>
      </c>
      <c r="R3197" s="16">
        <f t="shared" si="399"/>
        <v>1420421.7303957662</v>
      </c>
    </row>
    <row r="3198" spans="1:18" x14ac:dyDescent="0.3">
      <c r="A3198" t="s">
        <v>471</v>
      </c>
      <c r="B3198">
        <v>2015</v>
      </c>
      <c r="C3198" s="1">
        <v>302000</v>
      </c>
      <c r="D3198">
        <v>60000</v>
      </c>
      <c r="E3198" t="s">
        <v>14</v>
      </c>
      <c r="F3198" t="s">
        <v>25</v>
      </c>
      <c r="G3198" t="s">
        <v>12</v>
      </c>
      <c r="H3198" t="s">
        <v>121</v>
      </c>
      <c r="I3198">
        <f t="shared" si="392"/>
        <v>381</v>
      </c>
      <c r="J3198">
        <f t="shared" si="393"/>
        <v>11</v>
      </c>
      <c r="K3198" t="str">
        <f t="shared" si="394"/>
        <v>budget</v>
      </c>
      <c r="L3198" s="1">
        <f t="shared" si="395"/>
        <v>555668.21522309713</v>
      </c>
      <c r="M3198" cm="1">
        <f t="array" ref="M3198">SUM(COUNTIF(E3198:E6774,{"Petrol","Diesel","CNG","LPG","Electric"}))</f>
        <v>381</v>
      </c>
      <c r="N3198">
        <f t="shared" si="396"/>
        <v>381</v>
      </c>
      <c r="O3198" cm="1">
        <f t="array" ref="O3198">SUM(COUNTIF(F3198:F6774,{"Individual","Dealer","Trustmark Dealer"}))</f>
        <v>381</v>
      </c>
      <c r="P3198">
        <f t="shared" si="397"/>
        <v>253</v>
      </c>
      <c r="Q3198">
        <f t="shared" si="398"/>
        <v>0.64304461942257218</v>
      </c>
      <c r="R3198" s="16">
        <f t="shared" si="399"/>
        <v>1421759.743272454</v>
      </c>
    </row>
    <row r="3199" spans="1:18" x14ac:dyDescent="0.3">
      <c r="A3199" t="s">
        <v>1522</v>
      </c>
      <c r="B3199">
        <v>2014</v>
      </c>
      <c r="C3199" s="1">
        <v>150000</v>
      </c>
      <c r="D3199">
        <v>60000</v>
      </c>
      <c r="E3199" t="s">
        <v>10</v>
      </c>
      <c r="F3199" t="s">
        <v>25</v>
      </c>
      <c r="G3199" t="s">
        <v>12</v>
      </c>
      <c r="H3199" t="s">
        <v>126</v>
      </c>
      <c r="I3199">
        <f t="shared" si="392"/>
        <v>380</v>
      </c>
      <c r="J3199">
        <f t="shared" si="393"/>
        <v>12</v>
      </c>
      <c r="K3199" t="str">
        <f t="shared" si="394"/>
        <v>budget</v>
      </c>
      <c r="L3199" s="1">
        <f t="shared" si="395"/>
        <v>556335.76315789472</v>
      </c>
      <c r="M3199" cm="1">
        <f t="array" ref="M3199">SUM(COUNTIF(E3199:E6775,{"Petrol","Diesel","CNG","LPG","Electric"}))</f>
        <v>380</v>
      </c>
      <c r="N3199">
        <f t="shared" si="396"/>
        <v>380</v>
      </c>
      <c r="O3199" cm="1">
        <f t="array" ref="O3199">SUM(COUNTIF(F3199:F6775,{"Individual","Dealer","Trustmark Dealer"}))</f>
        <v>380</v>
      </c>
      <c r="P3199">
        <f t="shared" si="397"/>
        <v>252</v>
      </c>
      <c r="Q3199">
        <f t="shared" si="398"/>
        <v>0.64210526315789473</v>
      </c>
      <c r="R3199" s="16">
        <f t="shared" si="399"/>
        <v>1423577.1657955865</v>
      </c>
    </row>
    <row r="3200" spans="1:18" x14ac:dyDescent="0.3">
      <c r="A3200" t="s">
        <v>787</v>
      </c>
      <c r="B3200">
        <v>2012</v>
      </c>
      <c r="C3200" s="1">
        <v>200000</v>
      </c>
      <c r="D3200">
        <v>90000</v>
      </c>
      <c r="E3200" t="s">
        <v>14</v>
      </c>
      <c r="F3200" t="s">
        <v>25</v>
      </c>
      <c r="G3200" t="s">
        <v>12</v>
      </c>
      <c r="H3200" t="s">
        <v>126</v>
      </c>
      <c r="I3200">
        <f t="shared" si="392"/>
        <v>379</v>
      </c>
      <c r="J3200">
        <f t="shared" si="393"/>
        <v>14</v>
      </c>
      <c r="K3200" t="str">
        <f t="shared" si="394"/>
        <v>budget</v>
      </c>
      <c r="L3200" s="1">
        <f t="shared" si="395"/>
        <v>557407.88918205805</v>
      </c>
      <c r="M3200" cm="1">
        <f t="array" ref="M3200">SUM(COUNTIF(E3200:E6776,{"Petrol","Diesel","CNG","LPG","Electric"}))</f>
        <v>379</v>
      </c>
      <c r="N3200">
        <f t="shared" si="396"/>
        <v>379</v>
      </c>
      <c r="O3200" cm="1">
        <f t="array" ref="O3200">SUM(COUNTIF(F3200:F6776,{"Individual","Dealer","Trustmark Dealer"}))</f>
        <v>379</v>
      </c>
      <c r="P3200">
        <f t="shared" si="397"/>
        <v>251</v>
      </c>
      <c r="Q3200">
        <f t="shared" si="398"/>
        <v>0.64379947229551449</v>
      </c>
      <c r="R3200" s="16">
        <f t="shared" si="399"/>
        <v>1425105.3940987438</v>
      </c>
    </row>
    <row r="3201" spans="1:18" x14ac:dyDescent="0.3">
      <c r="A3201" t="s">
        <v>227</v>
      </c>
      <c r="B3201">
        <v>2008</v>
      </c>
      <c r="C3201" s="1">
        <v>120000</v>
      </c>
      <c r="D3201">
        <v>175000</v>
      </c>
      <c r="E3201" t="s">
        <v>14</v>
      </c>
      <c r="F3201" t="s">
        <v>25</v>
      </c>
      <c r="G3201" t="s">
        <v>12</v>
      </c>
      <c r="H3201" t="s">
        <v>126</v>
      </c>
      <c r="I3201">
        <f t="shared" si="392"/>
        <v>378</v>
      </c>
      <c r="J3201">
        <f t="shared" si="393"/>
        <v>18</v>
      </c>
      <c r="K3201" t="str">
        <f t="shared" si="394"/>
        <v>budget</v>
      </c>
      <c r="L3201" s="1">
        <f t="shared" si="395"/>
        <v>558353.41269841266</v>
      </c>
      <c r="M3201" cm="1">
        <f t="array" ref="M3201">SUM(COUNTIF(E3201:E6777,{"Petrol","Diesel","CNG","LPG","Electric"}))</f>
        <v>378</v>
      </c>
      <c r="N3201">
        <f t="shared" si="396"/>
        <v>378</v>
      </c>
      <c r="O3201" cm="1">
        <f t="array" ref="O3201">SUM(COUNTIF(F3201:F6777,{"Individual","Dealer","Trustmark Dealer"}))</f>
        <v>378</v>
      </c>
      <c r="P3201">
        <f t="shared" si="397"/>
        <v>250</v>
      </c>
      <c r="Q3201">
        <f t="shared" si="398"/>
        <v>0.64550264550264547</v>
      </c>
      <c r="R3201" s="16">
        <f t="shared" si="399"/>
        <v>1427428.2465024805</v>
      </c>
    </row>
    <row r="3202" spans="1:18" x14ac:dyDescent="0.3">
      <c r="A3202" t="s">
        <v>1398</v>
      </c>
      <c r="B3202">
        <v>2019</v>
      </c>
      <c r="C3202" s="1">
        <v>1400000</v>
      </c>
      <c r="D3202">
        <v>10000</v>
      </c>
      <c r="E3202" t="s">
        <v>14</v>
      </c>
      <c r="F3202" t="s">
        <v>25</v>
      </c>
      <c r="G3202" t="s">
        <v>12</v>
      </c>
      <c r="H3202" t="s">
        <v>121</v>
      </c>
      <c r="I3202">
        <f t="shared" ref="I3202:I3265" si="400">COUNTA(A3202:A6778)</f>
        <v>377</v>
      </c>
      <c r="J3202">
        <f t="shared" ref="J3202:J3265" si="401">2026-B3202</f>
        <v>7</v>
      </c>
      <c r="K3202" t="str">
        <f t="shared" ref="K3202:K3265" si="402">IF(C3202&lt;=500000,"budget",IF(C3202&lt;=1000000,"medium","premimum"))</f>
        <v>premimum</v>
      </c>
      <c r="L3202" s="1">
        <f t="shared" ref="L3202:L3265" si="403">AVERAGE(C3202:C6778)</f>
        <v>559516.15384615387</v>
      </c>
      <c r="M3202" cm="1">
        <f t="array" ref="M3202">SUM(COUNTIF(E3202:E6778,{"Petrol","Diesel","CNG","LPG","Electric"}))</f>
        <v>377</v>
      </c>
      <c r="N3202">
        <f t="shared" ref="N3202:N3265" si="404">COUNTIF(G3202:G6778,"Automatic")
 +COUNTIF(G3202:G6778,"Manual")</f>
        <v>377</v>
      </c>
      <c r="O3202" cm="1">
        <f t="array" ref="O3202">SUM(COUNTIF(F3202:F6778,{"Individual","Dealer","Trustmark Dealer"}))</f>
        <v>377</v>
      </c>
      <c r="P3202">
        <f t="shared" ref="P3202:P3265" si="405">COUNTIF(J3202:J6778,"&gt;10")</f>
        <v>249</v>
      </c>
      <c r="Q3202">
        <f t="shared" ref="Q3202:Q3265" si="406">COUNTIF(H3202:H6778,"First Owner")/COUNTA(H3202:H6778)</f>
        <v>0.64721485411140589</v>
      </c>
      <c r="R3202" s="16">
        <f t="shared" ref="R3202:R3265" si="407">AVERAGEIF(E3202:E6778,"Petrol",C3202:C6778) + AVERAGEIF(E3202:E6778,"Diesel",C3202:C6778) + AVERAGEIF(E3202:E6778,"CNG",C3202:C6778)</f>
        <v>1430158.0494100992</v>
      </c>
    </row>
    <row r="3203" spans="1:18" x14ac:dyDescent="0.3">
      <c r="A3203" t="s">
        <v>1523</v>
      </c>
      <c r="B3203">
        <v>2017</v>
      </c>
      <c r="C3203" s="1">
        <v>620000</v>
      </c>
      <c r="D3203">
        <v>65000</v>
      </c>
      <c r="E3203" t="s">
        <v>10</v>
      </c>
      <c r="F3203" t="s">
        <v>25</v>
      </c>
      <c r="G3203" t="s">
        <v>12</v>
      </c>
      <c r="H3203" t="s">
        <v>121</v>
      </c>
      <c r="I3203">
        <f t="shared" si="400"/>
        <v>376</v>
      </c>
      <c r="J3203">
        <f t="shared" si="401"/>
        <v>9</v>
      </c>
      <c r="K3203" t="str">
        <f t="shared" si="402"/>
        <v>medium</v>
      </c>
      <c r="L3203" s="1">
        <f t="shared" si="403"/>
        <v>557280.82446808508</v>
      </c>
      <c r="M3203" cm="1">
        <f t="array" ref="M3203">SUM(COUNTIF(E3203:E6779,{"Petrol","Diesel","CNG","LPG","Electric"}))</f>
        <v>376</v>
      </c>
      <c r="N3203">
        <f t="shared" si="404"/>
        <v>376</v>
      </c>
      <c r="O3203" cm="1">
        <f t="array" ref="O3203">SUM(COUNTIF(F3203:F6779,{"Individual","Dealer","Trustmark Dealer"}))</f>
        <v>376</v>
      </c>
      <c r="P3203">
        <f t="shared" si="405"/>
        <v>249</v>
      </c>
      <c r="Q3203">
        <f t="shared" si="406"/>
        <v>0.64627659574468088</v>
      </c>
      <c r="R3203" s="16">
        <f t="shared" si="407"/>
        <v>1426730.6523458108</v>
      </c>
    </row>
    <row r="3204" spans="1:18" x14ac:dyDescent="0.3">
      <c r="A3204" t="s">
        <v>1507</v>
      </c>
      <c r="B3204">
        <v>2012</v>
      </c>
      <c r="C3204" s="1">
        <v>449000</v>
      </c>
      <c r="D3204">
        <v>90000</v>
      </c>
      <c r="E3204" t="s">
        <v>14</v>
      </c>
      <c r="F3204" t="s">
        <v>25</v>
      </c>
      <c r="G3204" t="s">
        <v>12</v>
      </c>
      <c r="H3204" t="s">
        <v>121</v>
      </c>
      <c r="I3204">
        <f t="shared" si="400"/>
        <v>375</v>
      </c>
      <c r="J3204">
        <f t="shared" si="401"/>
        <v>14</v>
      </c>
      <c r="K3204" t="str">
        <f t="shared" si="402"/>
        <v>budget</v>
      </c>
      <c r="L3204" s="1">
        <f t="shared" si="403"/>
        <v>557113.57333333336</v>
      </c>
      <c r="M3204" cm="1">
        <f t="array" ref="M3204">SUM(COUNTIF(E3204:E6780,{"Petrol","Diesel","CNG","LPG","Electric"}))</f>
        <v>375</v>
      </c>
      <c r="N3204">
        <f t="shared" si="404"/>
        <v>375</v>
      </c>
      <c r="O3204" cm="1">
        <f t="array" ref="O3204">SUM(COUNTIF(F3204:F6780,{"Individual","Dealer","Trustmark Dealer"}))</f>
        <v>375</v>
      </c>
      <c r="P3204">
        <f t="shared" si="405"/>
        <v>249</v>
      </c>
      <c r="Q3204">
        <f t="shared" si="406"/>
        <v>0.64533333333333331</v>
      </c>
      <c r="R3204" s="16">
        <f t="shared" si="407"/>
        <v>1425376.5130971551</v>
      </c>
    </row>
    <row r="3205" spans="1:18" x14ac:dyDescent="0.3">
      <c r="A3205" t="s">
        <v>163</v>
      </c>
      <c r="B3205">
        <v>2007</v>
      </c>
      <c r="C3205" s="1">
        <v>100000</v>
      </c>
      <c r="D3205">
        <v>70000</v>
      </c>
      <c r="E3205" t="s">
        <v>10</v>
      </c>
      <c r="F3205" t="s">
        <v>25</v>
      </c>
      <c r="G3205" t="s">
        <v>12</v>
      </c>
      <c r="H3205" t="s">
        <v>121</v>
      </c>
      <c r="I3205">
        <f t="shared" si="400"/>
        <v>374</v>
      </c>
      <c r="J3205">
        <f t="shared" si="401"/>
        <v>19</v>
      </c>
      <c r="K3205" t="str">
        <f t="shared" si="402"/>
        <v>budget</v>
      </c>
      <c r="L3205" s="1">
        <f t="shared" si="403"/>
        <v>557402.6470588235</v>
      </c>
      <c r="M3205" cm="1">
        <f t="array" ref="M3205">SUM(COUNTIF(E3205:E6781,{"Petrol","Diesel","CNG","LPG","Electric"}))</f>
        <v>374</v>
      </c>
      <c r="N3205">
        <f t="shared" si="404"/>
        <v>374</v>
      </c>
      <c r="O3205" cm="1">
        <f t="array" ref="O3205">SUM(COUNTIF(F3205:F6781,{"Individual","Dealer","Trustmark Dealer"}))</f>
        <v>374</v>
      </c>
      <c r="P3205">
        <f t="shared" si="405"/>
        <v>248</v>
      </c>
      <c r="Q3205">
        <f t="shared" si="406"/>
        <v>0.64438502673796794</v>
      </c>
      <c r="R3205" s="16">
        <f t="shared" si="407"/>
        <v>1426532.3451875825</v>
      </c>
    </row>
    <row r="3206" spans="1:18" x14ac:dyDescent="0.3">
      <c r="A3206" t="s">
        <v>645</v>
      </c>
      <c r="B3206">
        <v>2018</v>
      </c>
      <c r="C3206" s="1">
        <v>600000</v>
      </c>
      <c r="D3206">
        <v>2500</v>
      </c>
      <c r="E3206" t="s">
        <v>10</v>
      </c>
      <c r="F3206" t="s">
        <v>25</v>
      </c>
      <c r="G3206" t="s">
        <v>12</v>
      </c>
      <c r="H3206" t="s">
        <v>121</v>
      </c>
      <c r="I3206">
        <f t="shared" si="400"/>
        <v>373</v>
      </c>
      <c r="J3206">
        <f t="shared" si="401"/>
        <v>8</v>
      </c>
      <c r="K3206" t="str">
        <f t="shared" si="402"/>
        <v>medium</v>
      </c>
      <c r="L3206" s="1">
        <f t="shared" si="403"/>
        <v>558628.92761394102</v>
      </c>
      <c r="M3206" cm="1">
        <f t="array" ref="M3206">SUM(COUNTIF(E3206:E6782,{"Petrol","Diesel","CNG","LPG","Electric"}))</f>
        <v>373</v>
      </c>
      <c r="N3206">
        <f t="shared" si="404"/>
        <v>373</v>
      </c>
      <c r="O3206" cm="1">
        <f t="array" ref="O3206">SUM(COUNTIF(F3206:F6782,{"Individual","Dealer","Trustmark Dealer"}))</f>
        <v>373</v>
      </c>
      <c r="P3206">
        <f t="shared" si="405"/>
        <v>247</v>
      </c>
      <c r="Q3206">
        <f t="shared" si="406"/>
        <v>0.64343163538873993</v>
      </c>
      <c r="R3206" s="16">
        <f t="shared" si="407"/>
        <v>1428391.1979979498</v>
      </c>
    </row>
    <row r="3207" spans="1:18" x14ac:dyDescent="0.3">
      <c r="A3207" t="s">
        <v>290</v>
      </c>
      <c r="B3207">
        <v>2012</v>
      </c>
      <c r="C3207" s="1">
        <v>250000</v>
      </c>
      <c r="D3207">
        <v>40000</v>
      </c>
      <c r="E3207" t="s">
        <v>14</v>
      </c>
      <c r="F3207" t="s">
        <v>25</v>
      </c>
      <c r="G3207" t="s">
        <v>12</v>
      </c>
      <c r="H3207" t="s">
        <v>121</v>
      </c>
      <c r="I3207">
        <f t="shared" si="400"/>
        <v>372</v>
      </c>
      <c r="J3207">
        <f t="shared" si="401"/>
        <v>14</v>
      </c>
      <c r="K3207" t="str">
        <f t="shared" si="402"/>
        <v>budget</v>
      </c>
      <c r="L3207" s="1">
        <f t="shared" si="403"/>
        <v>558517.71505376347</v>
      </c>
      <c r="M3207" cm="1">
        <f t="array" ref="M3207">SUM(COUNTIF(E3207:E6783,{"Petrol","Diesel","CNG","LPG","Electric"}))</f>
        <v>372</v>
      </c>
      <c r="N3207">
        <f t="shared" si="404"/>
        <v>372</v>
      </c>
      <c r="O3207" cm="1">
        <f t="array" ref="O3207">SUM(COUNTIF(F3207:F6783,{"Individual","Dealer","Trustmark Dealer"}))</f>
        <v>372</v>
      </c>
      <c r="P3207">
        <f t="shared" si="405"/>
        <v>247</v>
      </c>
      <c r="Q3207">
        <f t="shared" si="406"/>
        <v>0.64247311827956988</v>
      </c>
      <c r="R3207" s="16">
        <f t="shared" si="407"/>
        <v>1427148.2864684467</v>
      </c>
    </row>
    <row r="3208" spans="1:18" x14ac:dyDescent="0.3">
      <c r="A3208" t="s">
        <v>1524</v>
      </c>
      <c r="B3208">
        <v>2018</v>
      </c>
      <c r="C3208" s="1">
        <v>550000</v>
      </c>
      <c r="D3208">
        <v>63000</v>
      </c>
      <c r="E3208" t="s">
        <v>10</v>
      </c>
      <c r="F3208" t="s">
        <v>25</v>
      </c>
      <c r="G3208" t="s">
        <v>12</v>
      </c>
      <c r="H3208" t="s">
        <v>121</v>
      </c>
      <c r="I3208">
        <f t="shared" si="400"/>
        <v>371</v>
      </c>
      <c r="J3208">
        <f t="shared" si="401"/>
        <v>8</v>
      </c>
      <c r="K3208" t="str">
        <f t="shared" si="402"/>
        <v>medium</v>
      </c>
      <c r="L3208" s="1">
        <f t="shared" si="403"/>
        <v>559349.29919137468</v>
      </c>
      <c r="M3208" cm="1">
        <f t="array" ref="M3208">SUM(COUNTIF(E3208:E6784,{"Petrol","Diesel","CNG","LPG","Electric"}))</f>
        <v>371</v>
      </c>
      <c r="N3208">
        <f t="shared" si="404"/>
        <v>371</v>
      </c>
      <c r="O3208" cm="1">
        <f t="array" ref="O3208">SUM(COUNTIF(F3208:F6784,{"Individual","Dealer","Trustmark Dealer"}))</f>
        <v>371</v>
      </c>
      <c r="P3208">
        <f t="shared" si="405"/>
        <v>246</v>
      </c>
      <c r="Q3208">
        <f t="shared" si="406"/>
        <v>0.64150943396226412</v>
      </c>
      <c r="R3208" s="16">
        <f t="shared" si="407"/>
        <v>1429286.1266768293</v>
      </c>
    </row>
    <row r="3209" spans="1:18" x14ac:dyDescent="0.3">
      <c r="A3209" t="s">
        <v>1475</v>
      </c>
      <c r="B3209">
        <v>2014</v>
      </c>
      <c r="C3209" s="1">
        <v>360000</v>
      </c>
      <c r="D3209">
        <v>70000</v>
      </c>
      <c r="E3209" t="s">
        <v>14</v>
      </c>
      <c r="F3209" t="s">
        <v>25</v>
      </c>
      <c r="G3209" t="s">
        <v>12</v>
      </c>
      <c r="H3209" t="s">
        <v>121</v>
      </c>
      <c r="I3209">
        <f t="shared" si="400"/>
        <v>370</v>
      </c>
      <c r="J3209">
        <f t="shared" si="401"/>
        <v>12</v>
      </c>
      <c r="K3209" t="str">
        <f t="shared" si="402"/>
        <v>budget</v>
      </c>
      <c r="L3209" s="1">
        <f t="shared" si="403"/>
        <v>559374.56756756757</v>
      </c>
      <c r="M3209" cm="1">
        <f t="array" ref="M3209">SUM(COUNTIF(E3209:E6785,{"Petrol","Diesel","CNG","LPG","Electric"}))</f>
        <v>370</v>
      </c>
      <c r="N3209">
        <f t="shared" si="404"/>
        <v>370</v>
      </c>
      <c r="O3209" cm="1">
        <f t="array" ref="O3209">SUM(COUNTIF(F3209:F6785,{"Individual","Dealer","Trustmark Dealer"}))</f>
        <v>370</v>
      </c>
      <c r="P3209">
        <f t="shared" si="405"/>
        <v>246</v>
      </c>
      <c r="Q3209">
        <f t="shared" si="406"/>
        <v>0.64054054054054055</v>
      </c>
      <c r="R3209" s="16">
        <f t="shared" si="407"/>
        <v>1428342.0464488419</v>
      </c>
    </row>
    <row r="3210" spans="1:18" x14ac:dyDescent="0.3">
      <c r="A3210" t="s">
        <v>1525</v>
      </c>
      <c r="B3210">
        <v>2012</v>
      </c>
      <c r="C3210" s="1">
        <v>650000</v>
      </c>
      <c r="D3210">
        <v>60000</v>
      </c>
      <c r="E3210" t="s">
        <v>10</v>
      </c>
      <c r="F3210" t="s">
        <v>11</v>
      </c>
      <c r="G3210" t="s">
        <v>19</v>
      </c>
      <c r="H3210" t="s">
        <v>121</v>
      </c>
      <c r="I3210">
        <f t="shared" si="400"/>
        <v>369</v>
      </c>
      <c r="J3210">
        <f t="shared" si="401"/>
        <v>14</v>
      </c>
      <c r="K3210" t="str">
        <f t="shared" si="402"/>
        <v>medium</v>
      </c>
      <c r="L3210" s="1">
        <f t="shared" si="403"/>
        <v>559914.87804878049</v>
      </c>
      <c r="M3210" cm="1">
        <f t="array" ref="M3210">SUM(COUNTIF(E3210:E6786,{"Petrol","Diesel","CNG","LPG","Electric"}))</f>
        <v>369</v>
      </c>
      <c r="N3210">
        <f t="shared" si="404"/>
        <v>369</v>
      </c>
      <c r="O3210" cm="1">
        <f t="array" ref="O3210">SUM(COUNTIF(F3210:F6786,{"Individual","Dealer","Trustmark Dealer"}))</f>
        <v>369</v>
      </c>
      <c r="P3210">
        <f t="shared" si="405"/>
        <v>245</v>
      </c>
      <c r="Q3210">
        <f t="shared" si="406"/>
        <v>0.63956639566395668</v>
      </c>
      <c r="R3210" s="16">
        <f t="shared" si="407"/>
        <v>1429961.6301886793</v>
      </c>
    </row>
    <row r="3211" spans="1:18" x14ac:dyDescent="0.3">
      <c r="A3211" t="s">
        <v>719</v>
      </c>
      <c r="B3211">
        <v>2012</v>
      </c>
      <c r="C3211" s="1">
        <v>199000</v>
      </c>
      <c r="D3211">
        <v>92000</v>
      </c>
      <c r="E3211" t="s">
        <v>14</v>
      </c>
      <c r="F3211" t="s">
        <v>11</v>
      </c>
      <c r="G3211" t="s">
        <v>12</v>
      </c>
      <c r="H3211" t="s">
        <v>154</v>
      </c>
      <c r="I3211">
        <f t="shared" si="400"/>
        <v>368</v>
      </c>
      <c r="J3211">
        <f t="shared" si="401"/>
        <v>14</v>
      </c>
      <c r="K3211" t="str">
        <f t="shared" si="402"/>
        <v>budget</v>
      </c>
      <c r="L3211" s="1">
        <f t="shared" si="403"/>
        <v>559670.08152173914</v>
      </c>
      <c r="M3211" cm="1">
        <f t="array" ref="M3211">SUM(COUNTIF(E3211:E6787,{"Petrol","Diesel","CNG","LPG","Electric"}))</f>
        <v>368</v>
      </c>
      <c r="N3211">
        <f t="shared" si="404"/>
        <v>368</v>
      </c>
      <c r="O3211" cm="1">
        <f t="array" ref="O3211">SUM(COUNTIF(F3211:F6787,{"Individual","Dealer","Trustmark Dealer"}))</f>
        <v>368</v>
      </c>
      <c r="P3211">
        <f t="shared" si="405"/>
        <v>244</v>
      </c>
      <c r="Q3211">
        <f t="shared" si="406"/>
        <v>0.63858695652173914</v>
      </c>
      <c r="R3211" s="16">
        <f t="shared" si="407"/>
        <v>1428372.6881856539</v>
      </c>
    </row>
    <row r="3212" spans="1:18" x14ac:dyDescent="0.3">
      <c r="A3212" t="s">
        <v>837</v>
      </c>
      <c r="B3212">
        <v>2014</v>
      </c>
      <c r="C3212" s="1">
        <v>285000</v>
      </c>
      <c r="D3212">
        <v>89126</v>
      </c>
      <c r="E3212" t="s">
        <v>14</v>
      </c>
      <c r="F3212" t="s">
        <v>25</v>
      </c>
      <c r="G3212" t="s">
        <v>12</v>
      </c>
      <c r="H3212" t="s">
        <v>121</v>
      </c>
      <c r="I3212">
        <f t="shared" si="400"/>
        <v>367</v>
      </c>
      <c r="J3212">
        <f t="shared" si="401"/>
        <v>12</v>
      </c>
      <c r="K3212" t="str">
        <f t="shared" si="402"/>
        <v>budget</v>
      </c>
      <c r="L3212" s="1">
        <f t="shared" si="403"/>
        <v>560652.83378746593</v>
      </c>
      <c r="M3212" cm="1">
        <f t="array" ref="M3212">SUM(COUNTIF(E3212:E6788,{"Petrol","Diesel","CNG","LPG","Electric"}))</f>
        <v>367</v>
      </c>
      <c r="N3212">
        <f t="shared" si="404"/>
        <v>367</v>
      </c>
      <c r="O3212" cm="1">
        <f t="array" ref="O3212">SUM(COUNTIF(F3212:F6788,{"Individual","Dealer","Trustmark Dealer"}))</f>
        <v>367</v>
      </c>
      <c r="P3212">
        <f t="shared" si="405"/>
        <v>243</v>
      </c>
      <c r="Q3212">
        <f t="shared" si="406"/>
        <v>0.64032697547683926</v>
      </c>
      <c r="R3212" s="16">
        <f t="shared" si="407"/>
        <v>1430801.331863815</v>
      </c>
    </row>
    <row r="3213" spans="1:18" x14ac:dyDescent="0.3">
      <c r="A3213" t="s">
        <v>1526</v>
      </c>
      <c r="B3213">
        <v>2009</v>
      </c>
      <c r="C3213" s="1">
        <v>260000</v>
      </c>
      <c r="D3213">
        <v>134000</v>
      </c>
      <c r="E3213" t="s">
        <v>14</v>
      </c>
      <c r="F3213" t="s">
        <v>25</v>
      </c>
      <c r="G3213" t="s">
        <v>19</v>
      </c>
      <c r="H3213" t="s">
        <v>121</v>
      </c>
      <c r="I3213">
        <f t="shared" si="400"/>
        <v>366</v>
      </c>
      <c r="J3213">
        <f t="shared" si="401"/>
        <v>17</v>
      </c>
      <c r="K3213" t="str">
        <f t="shared" si="402"/>
        <v>budget</v>
      </c>
      <c r="L3213" s="1">
        <f t="shared" si="403"/>
        <v>561405.98360655736</v>
      </c>
      <c r="M3213" cm="1">
        <f t="array" ref="M3213">SUM(COUNTIF(E3213:E6789,{"Petrol","Diesel","CNG","LPG","Electric"}))</f>
        <v>366</v>
      </c>
      <c r="N3213">
        <f t="shared" si="404"/>
        <v>366</v>
      </c>
      <c r="O3213" cm="1">
        <f t="array" ref="O3213">SUM(COUNTIF(F3213:F6789,{"Individual","Dealer","Trustmark Dealer"}))</f>
        <v>366</v>
      </c>
      <c r="P3213">
        <f t="shared" si="405"/>
        <v>242</v>
      </c>
      <c r="Q3213">
        <f t="shared" si="406"/>
        <v>0.63934426229508201</v>
      </c>
      <c r="R3213" s="16">
        <f t="shared" si="407"/>
        <v>1432828.2789447301</v>
      </c>
    </row>
    <row r="3214" spans="1:18" x14ac:dyDescent="0.3">
      <c r="A3214" t="s">
        <v>628</v>
      </c>
      <c r="B3214">
        <v>2019</v>
      </c>
      <c r="C3214" s="1">
        <v>869999</v>
      </c>
      <c r="D3214">
        <v>15000</v>
      </c>
      <c r="E3214" t="s">
        <v>10</v>
      </c>
      <c r="F3214" t="s">
        <v>11</v>
      </c>
      <c r="G3214" t="s">
        <v>19</v>
      </c>
      <c r="H3214" t="s">
        <v>121</v>
      </c>
      <c r="I3214">
        <f t="shared" si="400"/>
        <v>365</v>
      </c>
      <c r="J3214">
        <f t="shared" si="401"/>
        <v>7</v>
      </c>
      <c r="K3214" t="str">
        <f t="shared" si="402"/>
        <v>medium</v>
      </c>
      <c r="L3214" s="1">
        <f t="shared" si="403"/>
        <v>562231.75342465751</v>
      </c>
      <c r="M3214" cm="1">
        <f t="array" ref="M3214">SUM(COUNTIF(E3214:E6790,{"Petrol","Diesel","CNG","LPG","Electric"}))</f>
        <v>365</v>
      </c>
      <c r="N3214">
        <f t="shared" si="404"/>
        <v>365</v>
      </c>
      <c r="O3214" cm="1">
        <f t="array" ref="O3214">SUM(COUNTIF(F3214:F6790,{"Individual","Dealer","Trustmark Dealer"}))</f>
        <v>365</v>
      </c>
      <c r="P3214">
        <f t="shared" si="405"/>
        <v>241</v>
      </c>
      <c r="Q3214">
        <f t="shared" si="406"/>
        <v>0.63835616438356169</v>
      </c>
      <c r="R3214" s="16">
        <f t="shared" si="407"/>
        <v>1434999.7727627684</v>
      </c>
    </row>
    <row r="3215" spans="1:18" x14ac:dyDescent="0.3">
      <c r="A3215" t="s">
        <v>889</v>
      </c>
      <c r="B3215">
        <v>2016</v>
      </c>
      <c r="C3215" s="1">
        <v>425000</v>
      </c>
      <c r="D3215">
        <v>42500</v>
      </c>
      <c r="E3215" t="s">
        <v>14</v>
      </c>
      <c r="F3215" t="s">
        <v>11</v>
      </c>
      <c r="G3215" t="s">
        <v>12</v>
      </c>
      <c r="H3215" t="s">
        <v>121</v>
      </c>
      <c r="I3215">
        <f t="shared" si="400"/>
        <v>364</v>
      </c>
      <c r="J3215">
        <f t="shared" si="401"/>
        <v>10</v>
      </c>
      <c r="K3215" t="str">
        <f t="shared" si="402"/>
        <v>budget</v>
      </c>
      <c r="L3215" s="1">
        <f t="shared" si="403"/>
        <v>561386.23901098897</v>
      </c>
      <c r="M3215" cm="1">
        <f t="array" ref="M3215">SUM(COUNTIF(E3215:E6791,{"Petrol","Diesel","CNG","LPG","Electric"}))</f>
        <v>364</v>
      </c>
      <c r="N3215">
        <f t="shared" si="404"/>
        <v>364</v>
      </c>
      <c r="O3215" cm="1">
        <f t="array" ref="O3215">SUM(COUNTIF(F3215:F6791,{"Individual","Dealer","Trustmark Dealer"}))</f>
        <v>364</v>
      </c>
      <c r="P3215">
        <f t="shared" si="405"/>
        <v>241</v>
      </c>
      <c r="Q3215">
        <f t="shared" si="406"/>
        <v>0.63736263736263732</v>
      </c>
      <c r="R3215" s="16">
        <f t="shared" si="407"/>
        <v>1431989.3219444181</v>
      </c>
    </row>
    <row r="3216" spans="1:18" x14ac:dyDescent="0.3">
      <c r="A3216" t="s">
        <v>291</v>
      </c>
      <c r="B3216">
        <v>2012</v>
      </c>
      <c r="C3216" s="1">
        <v>490000</v>
      </c>
      <c r="D3216">
        <v>42000</v>
      </c>
      <c r="E3216" t="s">
        <v>14</v>
      </c>
      <c r="F3216" t="s">
        <v>11</v>
      </c>
      <c r="G3216" t="s">
        <v>19</v>
      </c>
      <c r="H3216" t="s">
        <v>121</v>
      </c>
      <c r="I3216">
        <f t="shared" si="400"/>
        <v>363</v>
      </c>
      <c r="J3216">
        <f t="shared" si="401"/>
        <v>14</v>
      </c>
      <c r="K3216" t="str">
        <f t="shared" si="402"/>
        <v>budget</v>
      </c>
      <c r="L3216" s="1">
        <f t="shared" si="403"/>
        <v>561761.95867768594</v>
      </c>
      <c r="M3216" cm="1">
        <f t="array" ref="M3216">SUM(COUNTIF(E3216:E6792,{"Petrol","Diesel","CNG","LPG","Electric"}))</f>
        <v>363</v>
      </c>
      <c r="N3216">
        <f t="shared" si="404"/>
        <v>363</v>
      </c>
      <c r="O3216" cm="1">
        <f t="array" ref="O3216">SUM(COUNTIF(F3216:F6792,{"Individual","Dealer","Trustmark Dealer"}))</f>
        <v>363</v>
      </c>
      <c r="P3216">
        <f t="shared" si="405"/>
        <v>241</v>
      </c>
      <c r="Q3216">
        <f t="shared" si="406"/>
        <v>0.63636363636363635</v>
      </c>
      <c r="R3216" s="16">
        <f t="shared" si="407"/>
        <v>1433357.530700637</v>
      </c>
    </row>
    <row r="3217" spans="1:18" x14ac:dyDescent="0.3">
      <c r="A3217" t="s">
        <v>1164</v>
      </c>
      <c r="B3217">
        <v>2015</v>
      </c>
      <c r="C3217" s="1">
        <v>750000</v>
      </c>
      <c r="D3217">
        <v>70000</v>
      </c>
      <c r="E3217" t="s">
        <v>14</v>
      </c>
      <c r="F3217" t="s">
        <v>25</v>
      </c>
      <c r="G3217" t="s">
        <v>19</v>
      </c>
      <c r="H3217" t="s">
        <v>126</v>
      </c>
      <c r="I3217">
        <f t="shared" si="400"/>
        <v>362</v>
      </c>
      <c r="J3217">
        <f t="shared" si="401"/>
        <v>11</v>
      </c>
      <c r="K3217" t="str">
        <f t="shared" si="402"/>
        <v>medium</v>
      </c>
      <c r="L3217" s="1">
        <f t="shared" si="403"/>
        <v>561960.1961325967</v>
      </c>
      <c r="M3217" cm="1">
        <f t="array" ref="M3217">SUM(COUNTIF(E3217:E6793,{"Petrol","Diesel","CNG","LPG","Electric"}))</f>
        <v>362</v>
      </c>
      <c r="N3217">
        <f t="shared" si="404"/>
        <v>362</v>
      </c>
      <c r="O3217" cm="1">
        <f t="array" ref="O3217">SUM(COUNTIF(F3217:F6793,{"Individual","Dealer","Trustmark Dealer"}))</f>
        <v>362</v>
      </c>
      <c r="P3217">
        <f t="shared" si="405"/>
        <v>240</v>
      </c>
      <c r="Q3217">
        <f t="shared" si="406"/>
        <v>0.63535911602209949</v>
      </c>
      <c r="R3217" s="16">
        <f t="shared" si="407"/>
        <v>1434412.8571327978</v>
      </c>
    </row>
    <row r="3218" spans="1:18" x14ac:dyDescent="0.3">
      <c r="A3218" t="s">
        <v>283</v>
      </c>
      <c r="B3218">
        <v>2004</v>
      </c>
      <c r="C3218" s="1">
        <v>125000</v>
      </c>
      <c r="D3218">
        <v>110000</v>
      </c>
      <c r="E3218" t="s">
        <v>10</v>
      </c>
      <c r="F3218" t="s">
        <v>25</v>
      </c>
      <c r="G3218" t="s">
        <v>12</v>
      </c>
      <c r="H3218" t="s">
        <v>154</v>
      </c>
      <c r="I3218">
        <f t="shared" si="400"/>
        <v>361</v>
      </c>
      <c r="J3218">
        <f t="shared" si="401"/>
        <v>22</v>
      </c>
      <c r="K3218" t="str">
        <f t="shared" si="402"/>
        <v>budget</v>
      </c>
      <c r="L3218" s="1">
        <f t="shared" si="403"/>
        <v>561439.31024930743</v>
      </c>
      <c r="M3218" cm="1">
        <f t="array" ref="M3218">SUM(COUNTIF(E3218:E6794,{"Petrol","Diesel","CNG","LPG","Electric"}))</f>
        <v>361</v>
      </c>
      <c r="N3218">
        <f t="shared" si="404"/>
        <v>361</v>
      </c>
      <c r="O3218" cm="1">
        <f t="array" ref="O3218">SUM(COUNTIF(F3218:F6794,{"Individual","Dealer","Trustmark Dealer"}))</f>
        <v>361</v>
      </c>
      <c r="P3218">
        <f t="shared" si="405"/>
        <v>239</v>
      </c>
      <c r="Q3218">
        <f t="shared" si="406"/>
        <v>0.63711911357340723</v>
      </c>
      <c r="R3218" s="16">
        <f t="shared" si="407"/>
        <v>1434165.7121147783</v>
      </c>
    </row>
    <row r="3219" spans="1:18" x14ac:dyDescent="0.3">
      <c r="A3219" t="s">
        <v>1327</v>
      </c>
      <c r="B3219">
        <v>2014</v>
      </c>
      <c r="C3219" s="1">
        <v>221000</v>
      </c>
      <c r="D3219">
        <v>131365</v>
      </c>
      <c r="E3219" t="s">
        <v>14</v>
      </c>
      <c r="F3219" t="s">
        <v>25</v>
      </c>
      <c r="G3219" t="s">
        <v>12</v>
      </c>
      <c r="H3219" t="s">
        <v>121</v>
      </c>
      <c r="I3219">
        <f t="shared" si="400"/>
        <v>360</v>
      </c>
      <c r="J3219">
        <f t="shared" si="401"/>
        <v>12</v>
      </c>
      <c r="K3219" t="str">
        <f t="shared" si="402"/>
        <v>budget</v>
      </c>
      <c r="L3219" s="1">
        <f t="shared" si="403"/>
        <v>562651.64166666672</v>
      </c>
      <c r="M3219" cm="1">
        <f t="array" ref="M3219">SUM(COUNTIF(E3219:E6795,{"Petrol","Diesel","CNG","LPG","Electric"}))</f>
        <v>360</v>
      </c>
      <c r="N3219">
        <f t="shared" si="404"/>
        <v>360</v>
      </c>
      <c r="O3219" cm="1">
        <f t="array" ref="O3219">SUM(COUNTIF(F3219:F6795,{"Individual","Dealer","Trustmark Dealer"}))</f>
        <v>360</v>
      </c>
      <c r="P3219">
        <f t="shared" si="405"/>
        <v>238</v>
      </c>
      <c r="Q3219">
        <f t="shared" si="406"/>
        <v>0.63888888888888884</v>
      </c>
      <c r="R3219" s="16">
        <f t="shared" si="407"/>
        <v>1435892.3003885003</v>
      </c>
    </row>
    <row r="3220" spans="1:18" x14ac:dyDescent="0.3">
      <c r="A3220" t="s">
        <v>1527</v>
      </c>
      <c r="B3220">
        <v>2016</v>
      </c>
      <c r="C3220" s="1">
        <v>724000</v>
      </c>
      <c r="D3220">
        <v>48980</v>
      </c>
      <c r="E3220" t="s">
        <v>14</v>
      </c>
      <c r="F3220" t="s">
        <v>11</v>
      </c>
      <c r="G3220" t="s">
        <v>19</v>
      </c>
      <c r="H3220" t="s">
        <v>121</v>
      </c>
      <c r="I3220">
        <f t="shared" si="400"/>
        <v>359</v>
      </c>
      <c r="J3220">
        <f t="shared" si="401"/>
        <v>10</v>
      </c>
      <c r="K3220" t="str">
        <f t="shared" si="402"/>
        <v>medium</v>
      </c>
      <c r="L3220" s="1">
        <f t="shared" si="403"/>
        <v>563603.31754874648</v>
      </c>
      <c r="M3220" cm="1">
        <f t="array" ref="M3220">SUM(COUNTIF(E3220:E6796,{"Petrol","Diesel","CNG","LPG","Electric"}))</f>
        <v>359</v>
      </c>
      <c r="N3220">
        <f t="shared" si="404"/>
        <v>359</v>
      </c>
      <c r="O3220" cm="1">
        <f t="array" ref="O3220">SUM(COUNTIF(F3220:F6796,{"Individual","Dealer","Trustmark Dealer"}))</f>
        <v>359</v>
      </c>
      <c r="P3220">
        <f t="shared" si="405"/>
        <v>237</v>
      </c>
      <c r="Q3220">
        <f t="shared" si="406"/>
        <v>0.63788300835654599</v>
      </c>
      <c r="R3220" s="16">
        <f t="shared" si="407"/>
        <v>1438327.9254718211</v>
      </c>
    </row>
    <row r="3221" spans="1:18" x14ac:dyDescent="0.3">
      <c r="A3221" t="s">
        <v>1528</v>
      </c>
      <c r="B3221">
        <v>2014</v>
      </c>
      <c r="C3221" s="1">
        <v>440000</v>
      </c>
      <c r="D3221">
        <v>46000</v>
      </c>
      <c r="E3221" t="s">
        <v>10</v>
      </c>
      <c r="F3221" t="s">
        <v>11</v>
      </c>
      <c r="G3221" t="s">
        <v>19</v>
      </c>
      <c r="H3221" t="s">
        <v>121</v>
      </c>
      <c r="I3221">
        <f t="shared" si="400"/>
        <v>358</v>
      </c>
      <c r="J3221">
        <f t="shared" si="401"/>
        <v>12</v>
      </c>
      <c r="K3221" t="str">
        <f t="shared" si="402"/>
        <v>budget</v>
      </c>
      <c r="L3221" s="1">
        <f t="shared" si="403"/>
        <v>563155.28212290502</v>
      </c>
      <c r="M3221" cm="1">
        <f t="array" ref="M3221">SUM(COUNTIF(E3221:E6797,{"Petrol","Diesel","CNG","LPG","Electric"}))</f>
        <v>358</v>
      </c>
      <c r="N3221">
        <f t="shared" si="404"/>
        <v>358</v>
      </c>
      <c r="O3221" cm="1">
        <f t="array" ref="O3221">SUM(COUNTIF(F3221:F6797,{"Individual","Dealer","Trustmark Dealer"}))</f>
        <v>358</v>
      </c>
      <c r="P3221">
        <f t="shared" si="405"/>
        <v>237</v>
      </c>
      <c r="Q3221">
        <f t="shared" si="406"/>
        <v>0.63687150837988826</v>
      </c>
      <c r="R3221" s="16">
        <f t="shared" si="407"/>
        <v>1438222.077341706</v>
      </c>
    </row>
    <row r="3222" spans="1:18" x14ac:dyDescent="0.3">
      <c r="A3222" t="s">
        <v>240</v>
      </c>
      <c r="B3222">
        <v>2009</v>
      </c>
      <c r="C3222" s="1">
        <v>70000</v>
      </c>
      <c r="D3222">
        <v>60000</v>
      </c>
      <c r="E3222" t="s">
        <v>10</v>
      </c>
      <c r="F3222" t="s">
        <v>25</v>
      </c>
      <c r="G3222" t="s">
        <v>12</v>
      </c>
      <c r="H3222" t="s">
        <v>154</v>
      </c>
      <c r="I3222">
        <f t="shared" si="400"/>
        <v>357</v>
      </c>
      <c r="J3222">
        <f t="shared" si="401"/>
        <v>17</v>
      </c>
      <c r="K3222" t="str">
        <f t="shared" si="402"/>
        <v>budget</v>
      </c>
      <c r="L3222" s="1">
        <f t="shared" si="403"/>
        <v>563500.25490196084</v>
      </c>
      <c r="M3222" cm="1">
        <f t="array" ref="M3222">SUM(COUNTIF(E3222:E6798,{"Petrol","Diesel","CNG","LPG","Electric"}))</f>
        <v>357</v>
      </c>
      <c r="N3222">
        <f t="shared" si="404"/>
        <v>357</v>
      </c>
      <c r="O3222" cm="1">
        <f t="array" ref="O3222">SUM(COUNTIF(F3222:F6798,{"Individual","Dealer","Trustmark Dealer"}))</f>
        <v>357</v>
      </c>
      <c r="P3222">
        <f t="shared" si="405"/>
        <v>236</v>
      </c>
      <c r="Q3222">
        <f t="shared" si="406"/>
        <v>0.63585434173669464</v>
      </c>
      <c r="R3222" s="16">
        <f t="shared" si="407"/>
        <v>1437938.6861092825</v>
      </c>
    </row>
    <row r="3223" spans="1:18" x14ac:dyDescent="0.3">
      <c r="A3223" t="s">
        <v>1529</v>
      </c>
      <c r="B3223">
        <v>2015</v>
      </c>
      <c r="C3223" s="1">
        <v>511000</v>
      </c>
      <c r="D3223">
        <v>58000</v>
      </c>
      <c r="E3223" t="s">
        <v>14</v>
      </c>
      <c r="F3223" t="s">
        <v>11</v>
      </c>
      <c r="G3223" t="s">
        <v>12</v>
      </c>
      <c r="H3223" t="s">
        <v>121</v>
      </c>
      <c r="I3223">
        <f t="shared" si="400"/>
        <v>356</v>
      </c>
      <c r="J3223">
        <f t="shared" si="401"/>
        <v>11</v>
      </c>
      <c r="K3223" t="str">
        <f t="shared" si="402"/>
        <v>medium</v>
      </c>
      <c r="L3223" s="1">
        <f t="shared" si="403"/>
        <v>564886.49157303374</v>
      </c>
      <c r="M3223" cm="1">
        <f t="array" ref="M3223">SUM(COUNTIF(E3223:E6799,{"Petrol","Diesel","CNG","LPG","Electric"}))</f>
        <v>356</v>
      </c>
      <c r="N3223">
        <f t="shared" si="404"/>
        <v>356</v>
      </c>
      <c r="O3223" cm="1">
        <f t="array" ref="O3223">SUM(COUNTIF(F3223:F6799,{"Individual","Dealer","Trustmark Dealer"}))</f>
        <v>356</v>
      </c>
      <c r="P3223">
        <f t="shared" si="405"/>
        <v>235</v>
      </c>
      <c r="Q3223">
        <f t="shared" si="406"/>
        <v>0.63764044943820219</v>
      </c>
      <c r="R3223" s="16">
        <f t="shared" si="407"/>
        <v>1440054.2118738405</v>
      </c>
    </row>
    <row r="3224" spans="1:18" x14ac:dyDescent="0.3">
      <c r="A3224" t="s">
        <v>1338</v>
      </c>
      <c r="B3224">
        <v>2016</v>
      </c>
      <c r="C3224" s="1">
        <v>790000</v>
      </c>
      <c r="D3224">
        <v>22000</v>
      </c>
      <c r="E3224" t="s">
        <v>14</v>
      </c>
      <c r="F3224" t="s">
        <v>11</v>
      </c>
      <c r="G3224" t="s">
        <v>12</v>
      </c>
      <c r="H3224" t="s">
        <v>121</v>
      </c>
      <c r="I3224">
        <f t="shared" si="400"/>
        <v>355</v>
      </c>
      <c r="J3224">
        <f t="shared" si="401"/>
        <v>10</v>
      </c>
      <c r="K3224" t="str">
        <f t="shared" si="402"/>
        <v>medium</v>
      </c>
      <c r="L3224" s="1">
        <f t="shared" si="403"/>
        <v>565038.28450704226</v>
      </c>
      <c r="M3224" cm="1">
        <f t="array" ref="M3224">SUM(COUNTIF(E3224:E6800,{"Petrol","Diesel","CNG","LPG","Electric"}))</f>
        <v>355</v>
      </c>
      <c r="N3224">
        <f t="shared" si="404"/>
        <v>355</v>
      </c>
      <c r="O3224" cm="1">
        <f t="array" ref="O3224">SUM(COUNTIF(F3224:F6800,{"Individual","Dealer","Trustmark Dealer"}))</f>
        <v>355</v>
      </c>
      <c r="P3224">
        <f t="shared" si="405"/>
        <v>234</v>
      </c>
      <c r="Q3224">
        <f t="shared" si="406"/>
        <v>0.63661971830985919</v>
      </c>
      <c r="R3224" s="16">
        <f t="shared" si="407"/>
        <v>1441039.5858141859</v>
      </c>
    </row>
    <row r="3225" spans="1:18" x14ac:dyDescent="0.3">
      <c r="A3225" t="s">
        <v>1523</v>
      </c>
      <c r="B3225">
        <v>2017</v>
      </c>
      <c r="C3225" s="1">
        <v>640000</v>
      </c>
      <c r="D3225">
        <v>37000</v>
      </c>
      <c r="E3225" t="s">
        <v>10</v>
      </c>
      <c r="F3225" t="s">
        <v>25</v>
      </c>
      <c r="G3225" t="s">
        <v>12</v>
      </c>
      <c r="H3225" t="s">
        <v>121</v>
      </c>
      <c r="I3225">
        <f t="shared" si="400"/>
        <v>354</v>
      </c>
      <c r="J3225">
        <f t="shared" si="401"/>
        <v>9</v>
      </c>
      <c r="K3225" t="str">
        <f t="shared" si="402"/>
        <v>medium</v>
      </c>
      <c r="L3225" s="1">
        <f t="shared" si="403"/>
        <v>564402.79943502822</v>
      </c>
      <c r="M3225" cm="1">
        <f t="array" ref="M3225">SUM(COUNTIF(E3225:E6801,{"Petrol","Diesel","CNG","LPG","Electric"}))</f>
        <v>354</v>
      </c>
      <c r="N3225">
        <f t="shared" si="404"/>
        <v>354</v>
      </c>
      <c r="O3225" cm="1">
        <f t="array" ref="O3225">SUM(COUNTIF(F3225:F6801,{"Individual","Dealer","Trustmark Dealer"}))</f>
        <v>354</v>
      </c>
      <c r="P3225">
        <f t="shared" si="405"/>
        <v>234</v>
      </c>
      <c r="Q3225">
        <f t="shared" si="406"/>
        <v>0.63559322033898302</v>
      </c>
      <c r="R3225" s="16">
        <f t="shared" si="407"/>
        <v>1440596.9739188647</v>
      </c>
    </row>
    <row r="3226" spans="1:18" x14ac:dyDescent="0.3">
      <c r="A3226" t="s">
        <v>161</v>
      </c>
      <c r="B3226">
        <v>2009</v>
      </c>
      <c r="C3226" s="1">
        <v>120000</v>
      </c>
      <c r="D3226">
        <v>70000</v>
      </c>
      <c r="E3226" t="s">
        <v>10</v>
      </c>
      <c r="F3226" t="s">
        <v>25</v>
      </c>
      <c r="G3226" t="s">
        <v>12</v>
      </c>
      <c r="H3226" t="s">
        <v>151</v>
      </c>
      <c r="I3226">
        <f t="shared" si="400"/>
        <v>353</v>
      </c>
      <c r="J3226">
        <f t="shared" si="401"/>
        <v>17</v>
      </c>
      <c r="K3226" t="str">
        <f t="shared" si="402"/>
        <v>budget</v>
      </c>
      <c r="L3226" s="1">
        <f t="shared" si="403"/>
        <v>564188.64305949013</v>
      </c>
      <c r="M3226" cm="1">
        <f t="array" ref="M3226">SUM(COUNTIF(E3226:E6802,{"Petrol","Diesel","CNG","LPG","Electric"}))</f>
        <v>353</v>
      </c>
      <c r="N3226">
        <f t="shared" si="404"/>
        <v>353</v>
      </c>
      <c r="O3226" cm="1">
        <f t="array" ref="O3226">SUM(COUNTIF(F3226:F6802,{"Individual","Dealer","Trustmark Dealer"}))</f>
        <v>353</v>
      </c>
      <c r="P3226">
        <f t="shared" si="405"/>
        <v>234</v>
      </c>
      <c r="Q3226">
        <f t="shared" si="406"/>
        <v>0.63456090651558072</v>
      </c>
      <c r="R3226" s="16">
        <f t="shared" si="407"/>
        <v>1439014.6634189072</v>
      </c>
    </row>
    <row r="3227" spans="1:18" x14ac:dyDescent="0.3">
      <c r="A3227" t="s">
        <v>290</v>
      </c>
      <c r="B3227">
        <v>2012</v>
      </c>
      <c r="C3227" s="1">
        <v>126000</v>
      </c>
      <c r="D3227">
        <v>98900</v>
      </c>
      <c r="E3227" t="s">
        <v>14</v>
      </c>
      <c r="F3227" t="s">
        <v>25</v>
      </c>
      <c r="G3227" t="s">
        <v>12</v>
      </c>
      <c r="H3227" t="s">
        <v>154</v>
      </c>
      <c r="I3227">
        <f t="shared" si="400"/>
        <v>352</v>
      </c>
      <c r="J3227">
        <f t="shared" si="401"/>
        <v>14</v>
      </c>
      <c r="K3227" t="str">
        <f t="shared" si="402"/>
        <v>budget</v>
      </c>
      <c r="L3227" s="1">
        <f t="shared" si="403"/>
        <v>565450.54261363635</v>
      </c>
      <c r="M3227" cm="1">
        <f t="array" ref="M3227">SUM(COUNTIF(E3227:E6803,{"Petrol","Diesel","CNG","LPG","Electric"}))</f>
        <v>352</v>
      </c>
      <c r="N3227">
        <f t="shared" si="404"/>
        <v>352</v>
      </c>
      <c r="O3227" cm="1">
        <f t="array" ref="O3227">SUM(COUNTIF(F3227:F6803,{"Individual","Dealer","Trustmark Dealer"}))</f>
        <v>352</v>
      </c>
      <c r="P3227">
        <f t="shared" si="405"/>
        <v>233</v>
      </c>
      <c r="Q3227">
        <f t="shared" si="406"/>
        <v>0.63636363636363635</v>
      </c>
      <c r="R3227" s="16">
        <f t="shared" si="407"/>
        <v>1440832.5856755292</v>
      </c>
    </row>
    <row r="3228" spans="1:18" x14ac:dyDescent="0.3">
      <c r="A3228" t="s">
        <v>290</v>
      </c>
      <c r="B3228">
        <v>2012</v>
      </c>
      <c r="C3228" s="1">
        <v>120000</v>
      </c>
      <c r="D3228">
        <v>125000</v>
      </c>
      <c r="E3228" t="s">
        <v>14</v>
      </c>
      <c r="F3228" t="s">
        <v>25</v>
      </c>
      <c r="G3228" t="s">
        <v>12</v>
      </c>
      <c r="H3228" t="s">
        <v>121</v>
      </c>
      <c r="I3228">
        <f t="shared" si="400"/>
        <v>351</v>
      </c>
      <c r="J3228">
        <f t="shared" si="401"/>
        <v>14</v>
      </c>
      <c r="K3228" t="str">
        <f t="shared" si="402"/>
        <v>budget</v>
      </c>
      <c r="L3228" s="1">
        <f t="shared" si="403"/>
        <v>566702.5384615385</v>
      </c>
      <c r="M3228" cm="1">
        <f t="array" ref="M3228">SUM(COUNTIF(E3228:E6804,{"Petrol","Diesel","CNG","LPG","Electric"}))</f>
        <v>351</v>
      </c>
      <c r="N3228">
        <f t="shared" si="404"/>
        <v>351</v>
      </c>
      <c r="O3228" cm="1">
        <f t="array" ref="O3228">SUM(COUNTIF(F3228:F6804,{"Individual","Dealer","Trustmark Dealer"}))</f>
        <v>351</v>
      </c>
      <c r="P3228">
        <f t="shared" si="405"/>
        <v>232</v>
      </c>
      <c r="Q3228">
        <f t="shared" si="406"/>
        <v>0.63817663817663817</v>
      </c>
      <c r="R3228" s="16">
        <f t="shared" si="407"/>
        <v>1443825.8016362151</v>
      </c>
    </row>
    <row r="3229" spans="1:18" x14ac:dyDescent="0.3">
      <c r="A3229" t="s">
        <v>461</v>
      </c>
      <c r="B3229">
        <v>2017</v>
      </c>
      <c r="C3229" s="1">
        <v>650000</v>
      </c>
      <c r="D3229">
        <v>60000</v>
      </c>
      <c r="E3229" t="s">
        <v>14</v>
      </c>
      <c r="F3229" t="s">
        <v>25</v>
      </c>
      <c r="G3229" t="s">
        <v>12</v>
      </c>
      <c r="H3229" t="s">
        <v>121</v>
      </c>
      <c r="I3229">
        <f t="shared" si="400"/>
        <v>350</v>
      </c>
      <c r="J3229">
        <f t="shared" si="401"/>
        <v>9</v>
      </c>
      <c r="K3229" t="str">
        <f t="shared" si="402"/>
        <v>medium</v>
      </c>
      <c r="L3229" s="1">
        <f t="shared" si="403"/>
        <v>567978.83142857137</v>
      </c>
      <c r="M3229" cm="1">
        <f t="array" ref="M3229">SUM(COUNTIF(E3229:E6805,{"Petrol","Diesel","CNG","LPG","Electric"}))</f>
        <v>350</v>
      </c>
      <c r="N3229">
        <f t="shared" si="404"/>
        <v>350</v>
      </c>
      <c r="O3229" cm="1">
        <f t="array" ref="O3229">SUM(COUNTIF(F3229:F6805,{"Individual","Dealer","Trustmark Dealer"}))</f>
        <v>350</v>
      </c>
      <c r="P3229">
        <f t="shared" si="405"/>
        <v>231</v>
      </c>
      <c r="Q3229">
        <f t="shared" si="406"/>
        <v>0.63714285714285712</v>
      </c>
      <c r="R3229" s="16">
        <f t="shared" si="407"/>
        <v>1446881.4469298245</v>
      </c>
    </row>
    <row r="3230" spans="1:18" x14ac:dyDescent="0.3">
      <c r="A3230" t="s">
        <v>685</v>
      </c>
      <c r="B3230">
        <v>2014</v>
      </c>
      <c r="C3230" s="1">
        <v>450000</v>
      </c>
      <c r="D3230">
        <v>80000</v>
      </c>
      <c r="E3230" t="s">
        <v>10</v>
      </c>
      <c r="F3230" t="s">
        <v>25</v>
      </c>
      <c r="G3230" t="s">
        <v>12</v>
      </c>
      <c r="H3230" t="s">
        <v>126</v>
      </c>
      <c r="I3230">
        <f t="shared" si="400"/>
        <v>349</v>
      </c>
      <c r="J3230">
        <f t="shared" si="401"/>
        <v>12</v>
      </c>
      <c r="K3230" t="str">
        <f t="shared" si="402"/>
        <v>budget</v>
      </c>
      <c r="L3230" s="1">
        <f t="shared" si="403"/>
        <v>567743.81375358161</v>
      </c>
      <c r="M3230" cm="1">
        <f t="array" ref="M3230">SUM(COUNTIF(E3230:E6806,{"Petrol","Diesel","CNG","LPG","Electric"}))</f>
        <v>349</v>
      </c>
      <c r="N3230">
        <f t="shared" si="404"/>
        <v>349</v>
      </c>
      <c r="O3230" cm="1">
        <f t="array" ref="O3230">SUM(COUNTIF(F3230:F6806,{"Individual","Dealer","Trustmark Dealer"}))</f>
        <v>349</v>
      </c>
      <c r="P3230">
        <f t="shared" si="405"/>
        <v>231</v>
      </c>
      <c r="Q3230">
        <f t="shared" si="406"/>
        <v>0.63610315186246413</v>
      </c>
      <c r="R3230" s="16">
        <f t="shared" si="407"/>
        <v>1447194.2193992836</v>
      </c>
    </row>
    <row r="3231" spans="1:18" x14ac:dyDescent="0.3">
      <c r="A3231" t="s">
        <v>1348</v>
      </c>
      <c r="B3231">
        <v>2010</v>
      </c>
      <c r="C3231" s="1">
        <v>110000</v>
      </c>
      <c r="D3231">
        <v>80000</v>
      </c>
      <c r="E3231" t="s">
        <v>22</v>
      </c>
      <c r="F3231" t="s">
        <v>25</v>
      </c>
      <c r="G3231" t="s">
        <v>12</v>
      </c>
      <c r="H3231" t="s">
        <v>151</v>
      </c>
      <c r="I3231">
        <f t="shared" si="400"/>
        <v>348</v>
      </c>
      <c r="J3231">
        <f t="shared" si="401"/>
        <v>16</v>
      </c>
      <c r="K3231" t="str">
        <f t="shared" si="402"/>
        <v>budget</v>
      </c>
      <c r="L3231" s="1">
        <f t="shared" si="403"/>
        <v>568082.158045977</v>
      </c>
      <c r="M3231" cm="1">
        <f t="array" ref="M3231">SUM(COUNTIF(E3231:E6807,{"Petrol","Diesel","CNG","LPG","Electric"}))</f>
        <v>348</v>
      </c>
      <c r="N3231">
        <f t="shared" si="404"/>
        <v>348</v>
      </c>
      <c r="O3231" cm="1">
        <f t="array" ref="O3231">SUM(COUNTIF(F3231:F6807,{"Individual","Dealer","Trustmark Dealer"}))</f>
        <v>348</v>
      </c>
      <c r="P3231">
        <f t="shared" si="405"/>
        <v>230</v>
      </c>
      <c r="Q3231">
        <f t="shared" si="406"/>
        <v>0.63793103448275867</v>
      </c>
      <c r="R3231" s="16">
        <f t="shared" si="407"/>
        <v>1446850.7896328145</v>
      </c>
    </row>
    <row r="3232" spans="1:18" x14ac:dyDescent="0.3">
      <c r="A3232" t="s">
        <v>371</v>
      </c>
      <c r="B3232">
        <v>2017</v>
      </c>
      <c r="C3232" s="1">
        <v>600000</v>
      </c>
      <c r="D3232">
        <v>40000</v>
      </c>
      <c r="E3232" t="s">
        <v>14</v>
      </c>
      <c r="F3232" t="s">
        <v>25</v>
      </c>
      <c r="G3232" t="s">
        <v>12</v>
      </c>
      <c r="H3232" t="s">
        <v>121</v>
      </c>
      <c r="I3232">
        <f t="shared" si="400"/>
        <v>347</v>
      </c>
      <c r="J3232">
        <f t="shared" si="401"/>
        <v>9</v>
      </c>
      <c r="K3232" t="str">
        <f t="shared" si="402"/>
        <v>medium</v>
      </c>
      <c r="L3232" s="1">
        <f t="shared" si="403"/>
        <v>569402.2795389049</v>
      </c>
      <c r="M3232" cm="1">
        <f t="array" ref="M3232">SUM(COUNTIF(E3232:E6808,{"Petrol","Diesel","CNG","LPG","Electric"}))</f>
        <v>347</v>
      </c>
      <c r="N3232">
        <f t="shared" si="404"/>
        <v>347</v>
      </c>
      <c r="O3232" cm="1">
        <f t="array" ref="O3232">SUM(COUNTIF(F3232:F6808,{"Individual","Dealer","Trustmark Dealer"}))</f>
        <v>347</v>
      </c>
      <c r="P3232">
        <f t="shared" si="405"/>
        <v>229</v>
      </c>
      <c r="Q3232">
        <f t="shared" si="406"/>
        <v>0.63976945244956773</v>
      </c>
      <c r="R3232" s="16">
        <f t="shared" si="407"/>
        <v>1504100.7396328144</v>
      </c>
    </row>
    <row r="3233" spans="1:18" x14ac:dyDescent="0.3">
      <c r="A3233" t="s">
        <v>600</v>
      </c>
      <c r="B3233">
        <v>2012</v>
      </c>
      <c r="C3233" s="1">
        <v>620000</v>
      </c>
      <c r="D3233">
        <v>80000</v>
      </c>
      <c r="E3233" t="s">
        <v>14</v>
      </c>
      <c r="F3233" t="s">
        <v>25</v>
      </c>
      <c r="G3233" t="s">
        <v>12</v>
      </c>
      <c r="H3233" t="s">
        <v>126</v>
      </c>
      <c r="I3233">
        <f t="shared" si="400"/>
        <v>346</v>
      </c>
      <c r="J3233">
        <f t="shared" si="401"/>
        <v>14</v>
      </c>
      <c r="K3233" t="str">
        <f t="shared" si="402"/>
        <v>medium</v>
      </c>
      <c r="L3233" s="1">
        <f t="shared" si="403"/>
        <v>569313.8468208093</v>
      </c>
      <c r="M3233" cm="1">
        <f t="array" ref="M3233">SUM(COUNTIF(E3233:E6809,{"Petrol","Diesel","CNG","LPG","Electric"}))</f>
        <v>346</v>
      </c>
      <c r="N3233">
        <f t="shared" si="404"/>
        <v>346</v>
      </c>
      <c r="O3233" cm="1">
        <f t="array" ref="O3233">SUM(COUNTIF(F3233:F6809,{"Individual","Dealer","Trustmark Dealer"}))</f>
        <v>346</v>
      </c>
      <c r="P3233">
        <f t="shared" si="405"/>
        <v>229</v>
      </c>
      <c r="Q3233">
        <f t="shared" si="406"/>
        <v>0.63872832369942201</v>
      </c>
      <c r="R3233" s="16">
        <f t="shared" si="407"/>
        <v>1504679.962338794</v>
      </c>
    </row>
    <row r="3234" spans="1:18" x14ac:dyDescent="0.3">
      <c r="A3234" t="s">
        <v>430</v>
      </c>
      <c r="B3234">
        <v>2014</v>
      </c>
      <c r="C3234" s="1">
        <v>600000</v>
      </c>
      <c r="D3234">
        <v>30000</v>
      </c>
      <c r="E3234" t="s">
        <v>14</v>
      </c>
      <c r="F3234" t="s">
        <v>25</v>
      </c>
      <c r="G3234" t="s">
        <v>12</v>
      </c>
      <c r="H3234" t="s">
        <v>121</v>
      </c>
      <c r="I3234">
        <f t="shared" si="400"/>
        <v>345</v>
      </c>
      <c r="J3234">
        <f t="shared" si="401"/>
        <v>12</v>
      </c>
      <c r="K3234" t="str">
        <f t="shared" si="402"/>
        <v>medium</v>
      </c>
      <c r="L3234" s="1">
        <f t="shared" si="403"/>
        <v>569166.93043478264</v>
      </c>
      <c r="M3234" cm="1">
        <f t="array" ref="M3234">SUM(COUNTIF(E3234:E6810,{"Petrol","Diesel","CNG","LPG","Electric"}))</f>
        <v>345</v>
      </c>
      <c r="N3234">
        <f t="shared" si="404"/>
        <v>345</v>
      </c>
      <c r="O3234" cm="1">
        <f t="array" ref="O3234">SUM(COUNTIF(F3234:F6810,{"Individual","Dealer","Trustmark Dealer"}))</f>
        <v>345</v>
      </c>
      <c r="P3234">
        <f t="shared" si="405"/>
        <v>228</v>
      </c>
      <c r="Q3234">
        <f t="shared" si="406"/>
        <v>0.64057971014492754</v>
      </c>
      <c r="R3234" s="16">
        <f t="shared" si="407"/>
        <v>1505159.4942797576</v>
      </c>
    </row>
    <row r="3235" spans="1:18" x14ac:dyDescent="0.3">
      <c r="A3235" t="s">
        <v>995</v>
      </c>
      <c r="B3235">
        <v>2018</v>
      </c>
      <c r="C3235" s="1">
        <v>795000</v>
      </c>
      <c r="D3235">
        <v>35000</v>
      </c>
      <c r="E3235" t="s">
        <v>14</v>
      </c>
      <c r="F3235" t="s">
        <v>25</v>
      </c>
      <c r="G3235" t="s">
        <v>12</v>
      </c>
      <c r="H3235" t="s">
        <v>121</v>
      </c>
      <c r="I3235">
        <f t="shared" si="400"/>
        <v>344</v>
      </c>
      <c r="J3235">
        <f t="shared" si="401"/>
        <v>8</v>
      </c>
      <c r="K3235" t="str">
        <f t="shared" si="402"/>
        <v>medium</v>
      </c>
      <c r="L3235" s="1">
        <f t="shared" si="403"/>
        <v>569077.2994186047</v>
      </c>
      <c r="M3235" cm="1">
        <f t="array" ref="M3235">SUM(COUNTIF(E3235:E6811,{"Petrol","Diesel","CNG","LPG","Electric"}))</f>
        <v>344</v>
      </c>
      <c r="N3235">
        <f t="shared" si="404"/>
        <v>344</v>
      </c>
      <c r="O3235" cm="1">
        <f t="array" ref="O3235">SUM(COUNTIF(F3235:F6811,{"Individual","Dealer","Trustmark Dealer"}))</f>
        <v>344</v>
      </c>
      <c r="P3235">
        <f t="shared" si="405"/>
        <v>227</v>
      </c>
      <c r="Q3235">
        <f t="shared" si="406"/>
        <v>0.63953488372093026</v>
      </c>
      <c r="R3235" s="16">
        <f t="shared" si="407"/>
        <v>1505750.5106030717</v>
      </c>
    </row>
    <row r="3236" spans="1:18" x14ac:dyDescent="0.3">
      <c r="A3236" t="s">
        <v>1530</v>
      </c>
      <c r="B3236">
        <v>2011</v>
      </c>
      <c r="C3236" s="1">
        <v>300000</v>
      </c>
      <c r="D3236">
        <v>180000</v>
      </c>
      <c r="E3236" t="s">
        <v>14</v>
      </c>
      <c r="F3236" t="s">
        <v>25</v>
      </c>
      <c r="G3236" t="s">
        <v>12</v>
      </c>
      <c r="H3236" t="s">
        <v>154</v>
      </c>
      <c r="I3236">
        <f t="shared" si="400"/>
        <v>343</v>
      </c>
      <c r="J3236">
        <f t="shared" si="401"/>
        <v>15</v>
      </c>
      <c r="K3236" t="str">
        <f t="shared" si="402"/>
        <v>budget</v>
      </c>
      <c r="L3236" s="1">
        <f t="shared" si="403"/>
        <v>568418.63265306118</v>
      </c>
      <c r="M3236" cm="1">
        <f t="array" ref="M3236">SUM(COUNTIF(E3236:E6812,{"Petrol","Diesel","CNG","LPG","Electric"}))</f>
        <v>343</v>
      </c>
      <c r="N3236">
        <f t="shared" si="404"/>
        <v>343</v>
      </c>
      <c r="O3236" cm="1">
        <f t="array" ref="O3236">SUM(COUNTIF(F3236:F6812,{"Individual","Dealer","Trustmark Dealer"}))</f>
        <v>343</v>
      </c>
      <c r="P3236">
        <f t="shared" si="405"/>
        <v>227</v>
      </c>
      <c r="Q3236">
        <f t="shared" si="406"/>
        <v>0.63848396501457727</v>
      </c>
      <c r="R3236" s="16">
        <f t="shared" si="407"/>
        <v>1505305.0672079187</v>
      </c>
    </row>
    <row r="3237" spans="1:18" x14ac:dyDescent="0.3">
      <c r="A3237" t="s">
        <v>601</v>
      </c>
      <c r="B3237">
        <v>2015</v>
      </c>
      <c r="C3237" s="1">
        <v>495000</v>
      </c>
      <c r="D3237">
        <v>60000</v>
      </c>
      <c r="E3237" t="s">
        <v>14</v>
      </c>
      <c r="F3237" t="s">
        <v>25</v>
      </c>
      <c r="G3237" t="s">
        <v>12</v>
      </c>
      <c r="H3237" t="s">
        <v>121</v>
      </c>
      <c r="I3237">
        <f t="shared" si="400"/>
        <v>342</v>
      </c>
      <c r="J3237">
        <f t="shared" si="401"/>
        <v>11</v>
      </c>
      <c r="K3237" t="str">
        <f t="shared" si="402"/>
        <v>budget</v>
      </c>
      <c r="L3237" s="1">
        <f t="shared" si="403"/>
        <v>569203.48245614034</v>
      </c>
      <c r="M3237" cm="1">
        <f t="array" ref="M3237">SUM(COUNTIF(E3237:E6813,{"Petrol","Diesel","CNG","LPG","Electric"}))</f>
        <v>342</v>
      </c>
      <c r="N3237">
        <f t="shared" si="404"/>
        <v>342</v>
      </c>
      <c r="O3237" cm="1">
        <f t="array" ref="O3237">SUM(COUNTIF(F3237:F6813,{"Individual","Dealer","Trustmark Dealer"}))</f>
        <v>342</v>
      </c>
      <c r="P3237">
        <f t="shared" si="405"/>
        <v>226</v>
      </c>
      <c r="Q3237">
        <f t="shared" si="406"/>
        <v>0.64035087719298245</v>
      </c>
      <c r="R3237" s="16">
        <f t="shared" si="407"/>
        <v>1507516.12442142</v>
      </c>
    </row>
    <row r="3238" spans="1:18" x14ac:dyDescent="0.3">
      <c r="A3238" t="s">
        <v>658</v>
      </c>
      <c r="B3238">
        <v>2018</v>
      </c>
      <c r="C3238" s="1">
        <v>1350000</v>
      </c>
      <c r="D3238">
        <v>34000</v>
      </c>
      <c r="E3238" t="s">
        <v>14</v>
      </c>
      <c r="F3238" t="s">
        <v>25</v>
      </c>
      <c r="G3238" t="s">
        <v>19</v>
      </c>
      <c r="H3238" t="s">
        <v>121</v>
      </c>
      <c r="I3238">
        <f t="shared" si="400"/>
        <v>341</v>
      </c>
      <c r="J3238">
        <f t="shared" si="401"/>
        <v>8</v>
      </c>
      <c r="K3238" t="str">
        <f t="shared" si="402"/>
        <v>premimum</v>
      </c>
      <c r="L3238" s="1">
        <f t="shared" si="403"/>
        <v>569421.08797653962</v>
      </c>
      <c r="M3238" cm="1">
        <f t="array" ref="M3238">SUM(COUNTIF(E3238:E6814,{"Petrol","Diesel","CNG","LPG","Electric"}))</f>
        <v>341</v>
      </c>
      <c r="N3238">
        <f t="shared" si="404"/>
        <v>341</v>
      </c>
      <c r="O3238" cm="1">
        <f t="array" ref="O3238">SUM(COUNTIF(F3238:F6814,{"Individual","Dealer","Trustmark Dealer"}))</f>
        <v>341</v>
      </c>
      <c r="P3238">
        <f t="shared" si="405"/>
        <v>225</v>
      </c>
      <c r="Q3238">
        <f t="shared" si="406"/>
        <v>0.63929618768328444</v>
      </c>
      <c r="R3238" s="16">
        <f t="shared" si="407"/>
        <v>1508697.0309020942</v>
      </c>
    </row>
    <row r="3239" spans="1:18" x14ac:dyDescent="0.3">
      <c r="A3239" t="s">
        <v>213</v>
      </c>
      <c r="B3239">
        <v>2014</v>
      </c>
      <c r="C3239" s="1">
        <v>350000</v>
      </c>
      <c r="D3239">
        <v>145000</v>
      </c>
      <c r="E3239" t="s">
        <v>14</v>
      </c>
      <c r="F3239" t="s">
        <v>25</v>
      </c>
      <c r="G3239" t="s">
        <v>12</v>
      </c>
      <c r="H3239" t="s">
        <v>121</v>
      </c>
      <c r="I3239">
        <f t="shared" si="400"/>
        <v>340</v>
      </c>
      <c r="J3239">
        <f t="shared" si="401"/>
        <v>12</v>
      </c>
      <c r="K3239" t="str">
        <f t="shared" si="402"/>
        <v>budget</v>
      </c>
      <c r="L3239" s="1">
        <f t="shared" si="403"/>
        <v>567125.26764705882</v>
      </c>
      <c r="M3239" cm="1">
        <f t="array" ref="M3239">SUM(COUNTIF(E3239:E6815,{"Petrol","Diesel","CNG","LPG","Electric"}))</f>
        <v>340</v>
      </c>
      <c r="N3239">
        <f t="shared" si="404"/>
        <v>340</v>
      </c>
      <c r="O3239" cm="1">
        <f t="array" ref="O3239">SUM(COUNTIF(F3239:F6815,{"Individual","Dealer","Trustmark Dealer"}))</f>
        <v>340</v>
      </c>
      <c r="P3239">
        <f t="shared" si="405"/>
        <v>225</v>
      </c>
      <c r="Q3239">
        <f t="shared" si="406"/>
        <v>0.63823529411764701</v>
      </c>
      <c r="R3239" s="16">
        <f t="shared" si="407"/>
        <v>1505244.0341923409</v>
      </c>
    </row>
    <row r="3240" spans="1:18" x14ac:dyDescent="0.3">
      <c r="A3240" t="s">
        <v>1531</v>
      </c>
      <c r="B3240">
        <v>2018</v>
      </c>
      <c r="C3240" s="1">
        <v>300000</v>
      </c>
      <c r="D3240">
        <v>25000</v>
      </c>
      <c r="E3240" t="s">
        <v>10</v>
      </c>
      <c r="F3240" t="s">
        <v>25</v>
      </c>
      <c r="G3240" t="s">
        <v>19</v>
      </c>
      <c r="H3240" t="s">
        <v>121</v>
      </c>
      <c r="I3240">
        <f t="shared" si="400"/>
        <v>339</v>
      </c>
      <c r="J3240">
        <f t="shared" si="401"/>
        <v>8</v>
      </c>
      <c r="K3240" t="str">
        <f t="shared" si="402"/>
        <v>budget</v>
      </c>
      <c r="L3240" s="1">
        <f t="shared" si="403"/>
        <v>567765.75516224187</v>
      </c>
      <c r="M3240" cm="1">
        <f t="array" ref="M3240">SUM(COUNTIF(E3240:E6816,{"Petrol","Diesel","CNG","LPG","Electric"}))</f>
        <v>339</v>
      </c>
      <c r="N3240">
        <f t="shared" si="404"/>
        <v>339</v>
      </c>
      <c r="O3240" cm="1">
        <f t="array" ref="O3240">SUM(COUNTIF(F3240:F6816,{"Individual","Dealer","Trustmark Dealer"}))</f>
        <v>339</v>
      </c>
      <c r="P3240">
        <f t="shared" si="405"/>
        <v>224</v>
      </c>
      <c r="Q3240">
        <f t="shared" si="406"/>
        <v>0.63716814159292035</v>
      </c>
      <c r="R3240" s="16">
        <f t="shared" si="407"/>
        <v>1507217.7806879457</v>
      </c>
    </row>
    <row r="3241" spans="1:18" x14ac:dyDescent="0.3">
      <c r="A3241" t="s">
        <v>1532</v>
      </c>
      <c r="B3241">
        <v>2018</v>
      </c>
      <c r="C3241" s="1">
        <v>500000</v>
      </c>
      <c r="D3241">
        <v>70000</v>
      </c>
      <c r="E3241" t="s">
        <v>14</v>
      </c>
      <c r="F3241" t="s">
        <v>25</v>
      </c>
      <c r="G3241" t="s">
        <v>12</v>
      </c>
      <c r="H3241" t="s">
        <v>121</v>
      </c>
      <c r="I3241">
        <f t="shared" si="400"/>
        <v>338</v>
      </c>
      <c r="J3241">
        <f t="shared" si="401"/>
        <v>8</v>
      </c>
      <c r="K3241" t="str">
        <f t="shared" si="402"/>
        <v>budget</v>
      </c>
      <c r="L3241" s="1">
        <f t="shared" si="403"/>
        <v>568557.9615384615</v>
      </c>
      <c r="M3241" cm="1">
        <f t="array" ref="M3241">SUM(COUNTIF(E3241:E6817,{"Petrol","Diesel","CNG","LPG","Electric"}))</f>
        <v>338</v>
      </c>
      <c r="N3241">
        <f t="shared" si="404"/>
        <v>338</v>
      </c>
      <c r="O3241" cm="1">
        <f t="array" ref="O3241">SUM(COUNTIF(F3241:F6817,{"Individual","Dealer","Trustmark Dealer"}))</f>
        <v>338</v>
      </c>
      <c r="P3241">
        <f t="shared" si="405"/>
        <v>224</v>
      </c>
      <c r="Q3241">
        <f t="shared" si="406"/>
        <v>0.63609467455621305</v>
      </c>
      <c r="R3241" s="16">
        <f t="shared" si="407"/>
        <v>1507869.7718579236</v>
      </c>
    </row>
    <row r="3242" spans="1:18" x14ac:dyDescent="0.3">
      <c r="A3242" t="s">
        <v>696</v>
      </c>
      <c r="B3242">
        <v>2017</v>
      </c>
      <c r="C3242" s="1">
        <v>2575000</v>
      </c>
      <c r="D3242">
        <v>36000</v>
      </c>
      <c r="E3242" t="s">
        <v>14</v>
      </c>
      <c r="F3242" t="s">
        <v>11</v>
      </c>
      <c r="G3242" t="s">
        <v>19</v>
      </c>
      <c r="H3242" t="s">
        <v>121</v>
      </c>
      <c r="I3242">
        <f t="shared" si="400"/>
        <v>337</v>
      </c>
      <c r="J3242">
        <f t="shared" si="401"/>
        <v>9</v>
      </c>
      <c r="K3242" t="str">
        <f t="shared" si="402"/>
        <v>premimum</v>
      </c>
      <c r="L3242" s="1">
        <f t="shared" si="403"/>
        <v>568761.3976261128</v>
      </c>
      <c r="M3242" cm="1">
        <f t="array" ref="M3242">SUM(COUNTIF(E3242:E6818,{"Petrol","Diesel","CNG","LPG","Electric"}))</f>
        <v>337</v>
      </c>
      <c r="N3242">
        <f t="shared" si="404"/>
        <v>337</v>
      </c>
      <c r="O3242" cm="1">
        <f t="array" ref="O3242">SUM(COUNTIF(F3242:F6818,{"Individual","Dealer","Trustmark Dealer"}))</f>
        <v>337</v>
      </c>
      <c r="P3242">
        <f t="shared" si="405"/>
        <v>224</v>
      </c>
      <c r="Q3242">
        <f t="shared" si="406"/>
        <v>0.63501483679525228</v>
      </c>
      <c r="R3242" s="16">
        <f t="shared" si="407"/>
        <v>1509041.032051282</v>
      </c>
    </row>
    <row r="3243" spans="1:18" x14ac:dyDescent="0.3">
      <c r="A3243" t="s">
        <v>928</v>
      </c>
      <c r="B3243">
        <v>2014</v>
      </c>
      <c r="C3243" s="1">
        <v>345000</v>
      </c>
      <c r="D3243">
        <v>58000</v>
      </c>
      <c r="E3243" t="s">
        <v>10</v>
      </c>
      <c r="F3243" t="s">
        <v>11</v>
      </c>
      <c r="G3243" t="s">
        <v>12</v>
      </c>
      <c r="H3243" t="s">
        <v>121</v>
      </c>
      <c r="I3243">
        <f t="shared" si="400"/>
        <v>336</v>
      </c>
      <c r="J3243">
        <f t="shared" si="401"/>
        <v>12</v>
      </c>
      <c r="K3243" t="str">
        <f t="shared" si="402"/>
        <v>budget</v>
      </c>
      <c r="L3243" s="1">
        <f t="shared" si="403"/>
        <v>562790.44940476189</v>
      </c>
      <c r="M3243" cm="1">
        <f t="array" ref="M3243">SUM(COUNTIF(E3243:E6819,{"Petrol","Diesel","CNG","LPG","Electric"}))</f>
        <v>336</v>
      </c>
      <c r="N3243">
        <f t="shared" si="404"/>
        <v>336</v>
      </c>
      <c r="O3243" cm="1">
        <f t="array" ref="O3243">SUM(COUNTIF(F3243:F6819,{"Individual","Dealer","Trustmark Dealer"}))</f>
        <v>336</v>
      </c>
      <c r="P3243">
        <f t="shared" si="405"/>
        <v>224</v>
      </c>
      <c r="Q3243">
        <f t="shared" si="406"/>
        <v>0.6339285714285714</v>
      </c>
      <c r="R3243" s="16">
        <f t="shared" si="407"/>
        <v>1498761.1459484347</v>
      </c>
    </row>
    <row r="3244" spans="1:18" x14ac:dyDescent="0.3">
      <c r="A3244" t="s">
        <v>264</v>
      </c>
      <c r="B3244">
        <v>2013</v>
      </c>
      <c r="C3244" s="1">
        <v>220000</v>
      </c>
      <c r="D3244">
        <v>100000</v>
      </c>
      <c r="E3244" t="s">
        <v>14</v>
      </c>
      <c r="F3244" t="s">
        <v>25</v>
      </c>
      <c r="G3244" t="s">
        <v>12</v>
      </c>
      <c r="H3244" t="s">
        <v>121</v>
      </c>
      <c r="I3244">
        <f t="shared" si="400"/>
        <v>335</v>
      </c>
      <c r="J3244">
        <f t="shared" si="401"/>
        <v>13</v>
      </c>
      <c r="K3244" t="str">
        <f t="shared" si="402"/>
        <v>budget</v>
      </c>
      <c r="L3244" s="1">
        <f t="shared" si="403"/>
        <v>563440.5701492537</v>
      </c>
      <c r="M3244" cm="1">
        <f t="array" ref="M3244">SUM(COUNTIF(E3244:E6820,{"Petrol","Diesel","CNG","LPG","Electric"}))</f>
        <v>335</v>
      </c>
      <c r="N3244">
        <f t="shared" si="404"/>
        <v>335</v>
      </c>
      <c r="O3244" cm="1">
        <f t="array" ref="O3244">SUM(COUNTIF(F3244:F6820,{"Individual","Dealer","Trustmark Dealer"}))</f>
        <v>335</v>
      </c>
      <c r="P3244">
        <f t="shared" si="405"/>
        <v>223</v>
      </c>
      <c r="Q3244">
        <f t="shared" si="406"/>
        <v>0.63283582089552237</v>
      </c>
      <c r="R3244" s="16">
        <f t="shared" si="407"/>
        <v>1499119.8752549223</v>
      </c>
    </row>
    <row r="3245" spans="1:18" x14ac:dyDescent="0.3">
      <c r="A3245" t="s">
        <v>120</v>
      </c>
      <c r="B3245">
        <v>1999</v>
      </c>
      <c r="C3245" s="1">
        <v>50000</v>
      </c>
      <c r="D3245">
        <v>100000</v>
      </c>
      <c r="E3245" t="s">
        <v>10</v>
      </c>
      <c r="F3245" t="s">
        <v>25</v>
      </c>
      <c r="G3245" t="s">
        <v>12</v>
      </c>
      <c r="H3245" t="s">
        <v>126</v>
      </c>
      <c r="I3245">
        <f t="shared" si="400"/>
        <v>334</v>
      </c>
      <c r="J3245">
        <f t="shared" si="401"/>
        <v>27</v>
      </c>
      <c r="K3245" t="str">
        <f t="shared" si="402"/>
        <v>budget</v>
      </c>
      <c r="L3245" s="1">
        <f t="shared" si="403"/>
        <v>564468.83532934135</v>
      </c>
      <c r="M3245" cm="1">
        <f t="array" ref="M3245">SUM(COUNTIF(E3245:E6821,{"Petrol","Diesel","CNG","LPG","Electric"}))</f>
        <v>334</v>
      </c>
      <c r="N3245">
        <f t="shared" si="404"/>
        <v>334</v>
      </c>
      <c r="O3245" cm="1">
        <f t="array" ref="O3245">SUM(COUNTIF(F3245:F6821,{"Individual","Dealer","Trustmark Dealer"}))</f>
        <v>334</v>
      </c>
      <c r="P3245">
        <f t="shared" si="405"/>
        <v>222</v>
      </c>
      <c r="Q3245">
        <f t="shared" si="406"/>
        <v>0.63173652694610782</v>
      </c>
      <c r="R3245" s="16">
        <f t="shared" si="407"/>
        <v>1501809.1015287098</v>
      </c>
    </row>
    <row r="3246" spans="1:18" x14ac:dyDescent="0.3">
      <c r="A3246" t="s">
        <v>1533</v>
      </c>
      <c r="B3246">
        <v>2017</v>
      </c>
      <c r="C3246" s="1">
        <v>585000</v>
      </c>
      <c r="D3246">
        <v>14000</v>
      </c>
      <c r="E3246" t="s">
        <v>10</v>
      </c>
      <c r="F3246" t="s">
        <v>11</v>
      </c>
      <c r="G3246" t="s">
        <v>12</v>
      </c>
      <c r="H3246" t="s">
        <v>121</v>
      </c>
      <c r="I3246">
        <f t="shared" si="400"/>
        <v>333</v>
      </c>
      <c r="J3246">
        <f t="shared" si="401"/>
        <v>9</v>
      </c>
      <c r="K3246" t="str">
        <f t="shared" si="402"/>
        <v>medium</v>
      </c>
      <c r="L3246" s="1">
        <f t="shared" si="403"/>
        <v>566013.78678678675</v>
      </c>
      <c r="M3246" cm="1">
        <f t="array" ref="M3246">SUM(COUNTIF(E3246:E6822,{"Petrol","Diesel","CNG","LPG","Electric"}))</f>
        <v>333</v>
      </c>
      <c r="N3246">
        <f t="shared" si="404"/>
        <v>333</v>
      </c>
      <c r="O3246" cm="1">
        <f t="array" ref="O3246">SUM(COUNTIF(F3246:F6822,{"Individual","Dealer","Trustmark Dealer"}))</f>
        <v>333</v>
      </c>
      <c r="P3246">
        <f t="shared" si="405"/>
        <v>221</v>
      </c>
      <c r="Q3246">
        <f t="shared" si="406"/>
        <v>0.63363363363363367</v>
      </c>
      <c r="R3246" s="16">
        <f t="shared" si="407"/>
        <v>1504165.9217717717</v>
      </c>
    </row>
    <row r="3247" spans="1:18" x14ac:dyDescent="0.3">
      <c r="A3247" t="s">
        <v>1534</v>
      </c>
      <c r="B3247">
        <v>2018</v>
      </c>
      <c r="C3247" s="1">
        <v>625000</v>
      </c>
      <c r="D3247">
        <v>13800</v>
      </c>
      <c r="E3247" t="s">
        <v>10</v>
      </c>
      <c r="F3247" t="s">
        <v>25</v>
      </c>
      <c r="G3247" t="s">
        <v>19</v>
      </c>
      <c r="H3247" t="s">
        <v>121</v>
      </c>
      <c r="I3247">
        <f t="shared" si="400"/>
        <v>332</v>
      </c>
      <c r="J3247">
        <f t="shared" si="401"/>
        <v>8</v>
      </c>
      <c r="K3247" t="str">
        <f t="shared" si="402"/>
        <v>medium</v>
      </c>
      <c r="L3247" s="1">
        <f t="shared" si="403"/>
        <v>565956.59939759038</v>
      </c>
      <c r="M3247" cm="1">
        <f t="array" ref="M3247">SUM(COUNTIF(E3247:E6823,{"Petrol","Diesel","CNG","LPG","Electric"}))</f>
        <v>332</v>
      </c>
      <c r="N3247">
        <f t="shared" si="404"/>
        <v>332</v>
      </c>
      <c r="O3247" cm="1">
        <f t="array" ref="O3247">SUM(COUNTIF(F3247:F6823,{"Individual","Dealer","Trustmark Dealer"}))</f>
        <v>332</v>
      </c>
      <c r="P3247">
        <f t="shared" si="405"/>
        <v>221</v>
      </c>
      <c r="Q3247">
        <f t="shared" si="406"/>
        <v>0.63253012048192769</v>
      </c>
      <c r="R3247" s="16">
        <f t="shared" si="407"/>
        <v>1502915.3518140588</v>
      </c>
    </row>
    <row r="3248" spans="1:18" x14ac:dyDescent="0.3">
      <c r="A3248" t="s">
        <v>1535</v>
      </c>
      <c r="B3248">
        <v>2017</v>
      </c>
      <c r="C3248" s="1">
        <v>1035000</v>
      </c>
      <c r="D3248">
        <v>23000</v>
      </c>
      <c r="E3248" t="s">
        <v>10</v>
      </c>
      <c r="F3248" t="s">
        <v>11</v>
      </c>
      <c r="G3248" t="s">
        <v>19</v>
      </c>
      <c r="H3248" t="s">
        <v>121</v>
      </c>
      <c r="I3248">
        <f t="shared" si="400"/>
        <v>331</v>
      </c>
      <c r="J3248">
        <f t="shared" si="401"/>
        <v>9</v>
      </c>
      <c r="K3248" t="str">
        <f t="shared" si="402"/>
        <v>premimum</v>
      </c>
      <c r="L3248" s="1">
        <f t="shared" si="403"/>
        <v>565778.22054380667</v>
      </c>
      <c r="M3248" cm="1">
        <f t="array" ref="M3248">SUM(COUNTIF(E3248:E6824,{"Petrol","Diesel","CNG","LPG","Electric"}))</f>
        <v>331</v>
      </c>
      <c r="N3248">
        <f t="shared" si="404"/>
        <v>331</v>
      </c>
      <c r="O3248" cm="1">
        <f t="array" ref="O3248">SUM(COUNTIF(F3248:F6824,{"Individual","Dealer","Trustmark Dealer"}))</f>
        <v>331</v>
      </c>
      <c r="P3248">
        <f t="shared" si="405"/>
        <v>221</v>
      </c>
      <c r="Q3248">
        <f t="shared" si="406"/>
        <v>0.63141993957703924</v>
      </c>
      <c r="R3248" s="16">
        <f t="shared" si="407"/>
        <v>1501373.6781582953</v>
      </c>
    </row>
    <row r="3249" spans="1:18" x14ac:dyDescent="0.3">
      <c r="A3249" t="s">
        <v>213</v>
      </c>
      <c r="B3249">
        <v>2017</v>
      </c>
      <c r="C3249" s="1">
        <v>600000</v>
      </c>
      <c r="D3249">
        <v>99700</v>
      </c>
      <c r="E3249" t="s">
        <v>14</v>
      </c>
      <c r="F3249" t="s">
        <v>25</v>
      </c>
      <c r="G3249" t="s">
        <v>12</v>
      </c>
      <c r="H3249" t="s">
        <v>121</v>
      </c>
      <c r="I3249">
        <f t="shared" si="400"/>
        <v>330</v>
      </c>
      <c r="J3249">
        <f t="shared" si="401"/>
        <v>9</v>
      </c>
      <c r="K3249" t="str">
        <f t="shared" si="402"/>
        <v>medium</v>
      </c>
      <c r="L3249" s="1">
        <f t="shared" si="403"/>
        <v>564356.33636363631</v>
      </c>
      <c r="M3249" cm="1">
        <f t="array" ref="M3249">SUM(COUNTIF(E3249:E6825,{"Petrol","Diesel","CNG","LPG","Electric"}))</f>
        <v>330</v>
      </c>
      <c r="N3249">
        <f t="shared" si="404"/>
        <v>330</v>
      </c>
      <c r="O3249" cm="1">
        <f t="array" ref="O3249">SUM(COUNTIF(F3249:F6825,{"Individual","Dealer","Trustmark Dealer"}))</f>
        <v>330</v>
      </c>
      <c r="P3249">
        <f t="shared" si="405"/>
        <v>221</v>
      </c>
      <c r="Q3249">
        <f t="shared" si="406"/>
        <v>0.63030303030303025</v>
      </c>
      <c r="R3249" s="16">
        <f t="shared" si="407"/>
        <v>1496983.1538314177</v>
      </c>
    </row>
    <row r="3250" spans="1:18" x14ac:dyDescent="0.3">
      <c r="A3250" t="s">
        <v>503</v>
      </c>
      <c r="B3250">
        <v>2019</v>
      </c>
      <c r="C3250" s="1">
        <v>3100000</v>
      </c>
      <c r="D3250">
        <v>5000</v>
      </c>
      <c r="E3250" t="s">
        <v>14</v>
      </c>
      <c r="F3250" t="s">
        <v>25</v>
      </c>
      <c r="G3250" t="s">
        <v>19</v>
      </c>
      <c r="H3250" t="s">
        <v>121</v>
      </c>
      <c r="I3250">
        <f t="shared" si="400"/>
        <v>329</v>
      </c>
      <c r="J3250">
        <f t="shared" si="401"/>
        <v>7</v>
      </c>
      <c r="K3250" t="str">
        <f t="shared" si="402"/>
        <v>premimum</v>
      </c>
      <c r="L3250" s="1">
        <f t="shared" si="403"/>
        <v>564247.99696048629</v>
      </c>
      <c r="M3250" cm="1">
        <f t="array" ref="M3250">SUM(COUNTIF(E3250:E6826,{"Petrol","Diesel","CNG","LPG","Electric"}))</f>
        <v>329</v>
      </c>
      <c r="N3250">
        <f t="shared" si="404"/>
        <v>329</v>
      </c>
      <c r="O3250" cm="1">
        <f t="array" ref="O3250">SUM(COUNTIF(F3250:F6826,{"Individual","Dealer","Trustmark Dealer"}))</f>
        <v>329</v>
      </c>
      <c r="P3250">
        <f t="shared" si="405"/>
        <v>221</v>
      </c>
      <c r="Q3250">
        <f t="shared" si="406"/>
        <v>0.62917933130699089</v>
      </c>
      <c r="R3250" s="16">
        <f t="shared" si="407"/>
        <v>1497579.5222982084</v>
      </c>
    </row>
    <row r="3251" spans="1:18" x14ac:dyDescent="0.3">
      <c r="A3251" t="s">
        <v>370</v>
      </c>
      <c r="B3251">
        <v>2014</v>
      </c>
      <c r="C3251" s="1">
        <v>650000</v>
      </c>
      <c r="D3251">
        <v>49654</v>
      </c>
      <c r="E3251" t="s">
        <v>14</v>
      </c>
      <c r="F3251" t="s">
        <v>11</v>
      </c>
      <c r="G3251" t="s">
        <v>12</v>
      </c>
      <c r="H3251" t="s">
        <v>121</v>
      </c>
      <c r="I3251">
        <f t="shared" si="400"/>
        <v>328</v>
      </c>
      <c r="J3251">
        <f t="shared" si="401"/>
        <v>12</v>
      </c>
      <c r="K3251" t="str">
        <f t="shared" si="402"/>
        <v>medium</v>
      </c>
      <c r="L3251" s="1">
        <f t="shared" si="403"/>
        <v>556517.04573170736</v>
      </c>
      <c r="M3251" cm="1">
        <f t="array" ref="M3251">SUM(COUNTIF(E3251:E6827,{"Petrol","Diesel","CNG","LPG","Electric"}))</f>
        <v>328</v>
      </c>
      <c r="N3251">
        <f t="shared" si="404"/>
        <v>328</v>
      </c>
      <c r="O3251" cm="1">
        <f t="array" ref="O3251">SUM(COUNTIF(F3251:F6827,{"Individual","Dealer","Trustmark Dealer"}))</f>
        <v>328</v>
      </c>
      <c r="P3251">
        <f t="shared" si="405"/>
        <v>221</v>
      </c>
      <c r="Q3251">
        <f t="shared" si="406"/>
        <v>0.62804878048780488</v>
      </c>
      <c r="R3251" s="16">
        <f t="shared" si="407"/>
        <v>1484137.6477140642</v>
      </c>
    </row>
    <row r="3252" spans="1:18" x14ac:dyDescent="0.3">
      <c r="A3252" t="s">
        <v>685</v>
      </c>
      <c r="B3252">
        <v>2016</v>
      </c>
      <c r="C3252" s="1">
        <v>550000</v>
      </c>
      <c r="D3252">
        <v>45457</v>
      </c>
      <c r="E3252" t="s">
        <v>10</v>
      </c>
      <c r="F3252" t="s">
        <v>11</v>
      </c>
      <c r="G3252" t="s">
        <v>12</v>
      </c>
      <c r="H3252" t="s">
        <v>121</v>
      </c>
      <c r="I3252">
        <f t="shared" si="400"/>
        <v>327</v>
      </c>
      <c r="J3252">
        <f t="shared" si="401"/>
        <v>10</v>
      </c>
      <c r="K3252" t="str">
        <f t="shared" si="402"/>
        <v>medium</v>
      </c>
      <c r="L3252" s="1">
        <f t="shared" si="403"/>
        <v>556231.16513761471</v>
      </c>
      <c r="M3252" cm="1">
        <f t="array" ref="M3252">SUM(COUNTIF(E3252:E6828,{"Petrol","Diesel","CNG","LPG","Electric"}))</f>
        <v>327</v>
      </c>
      <c r="N3252">
        <f t="shared" si="404"/>
        <v>327</v>
      </c>
      <c r="O3252" cm="1">
        <f t="array" ref="O3252">SUM(COUNTIF(F3252:F6828,{"Individual","Dealer","Trustmark Dealer"}))</f>
        <v>327</v>
      </c>
      <c r="P3252">
        <f t="shared" si="405"/>
        <v>220</v>
      </c>
      <c r="Q3252">
        <f t="shared" si="406"/>
        <v>0.62691131498470953</v>
      </c>
      <c r="R3252" s="16">
        <f t="shared" si="407"/>
        <v>1484385.6954510033</v>
      </c>
    </row>
    <row r="3253" spans="1:18" x14ac:dyDescent="0.3">
      <c r="A3253" t="s">
        <v>231</v>
      </c>
      <c r="B3253">
        <v>2017</v>
      </c>
      <c r="C3253" s="1">
        <v>1260000</v>
      </c>
      <c r="D3253">
        <v>39221</v>
      </c>
      <c r="E3253" t="s">
        <v>14</v>
      </c>
      <c r="F3253" t="s">
        <v>11</v>
      </c>
      <c r="G3253" t="s">
        <v>12</v>
      </c>
      <c r="H3253" t="s">
        <v>121</v>
      </c>
      <c r="I3253">
        <f t="shared" si="400"/>
        <v>326</v>
      </c>
      <c r="J3253">
        <f t="shared" si="401"/>
        <v>9</v>
      </c>
      <c r="K3253" t="str">
        <f t="shared" si="402"/>
        <v>premimum</v>
      </c>
      <c r="L3253" s="1">
        <f t="shared" si="403"/>
        <v>556250.27914110431</v>
      </c>
      <c r="M3253" cm="1">
        <f t="array" ref="M3253">SUM(COUNTIF(E3253:E6829,{"Petrol","Diesel","CNG","LPG","Electric"}))</f>
        <v>326</v>
      </c>
      <c r="N3253">
        <f t="shared" si="404"/>
        <v>326</v>
      </c>
      <c r="O3253" cm="1">
        <f t="array" ref="O3253">SUM(COUNTIF(F3253:F6829,{"Individual","Dealer","Trustmark Dealer"}))</f>
        <v>326</v>
      </c>
      <c r="P3253">
        <f t="shared" si="405"/>
        <v>220</v>
      </c>
      <c r="Q3253">
        <f t="shared" si="406"/>
        <v>0.62576687116564422</v>
      </c>
      <c r="R3253" s="16">
        <f t="shared" si="407"/>
        <v>1483302.2471751412</v>
      </c>
    </row>
    <row r="3254" spans="1:18" x14ac:dyDescent="0.3">
      <c r="A3254" t="s">
        <v>534</v>
      </c>
      <c r="B3254">
        <v>2016</v>
      </c>
      <c r="C3254" s="1">
        <v>660000</v>
      </c>
      <c r="D3254">
        <v>48220</v>
      </c>
      <c r="E3254" t="s">
        <v>10</v>
      </c>
      <c r="F3254" t="s">
        <v>11</v>
      </c>
      <c r="G3254" t="s">
        <v>12</v>
      </c>
      <c r="H3254" t="s">
        <v>121</v>
      </c>
      <c r="I3254">
        <f t="shared" si="400"/>
        <v>325</v>
      </c>
      <c r="J3254">
        <f t="shared" si="401"/>
        <v>10</v>
      </c>
      <c r="K3254" t="str">
        <f t="shared" si="402"/>
        <v>medium</v>
      </c>
      <c r="L3254" s="1">
        <f t="shared" si="403"/>
        <v>554084.8953846154</v>
      </c>
      <c r="M3254" cm="1">
        <f t="array" ref="M3254">SUM(COUNTIF(E3254:E6830,{"Petrol","Diesel","CNG","LPG","Electric"}))</f>
        <v>325</v>
      </c>
      <c r="N3254">
        <f t="shared" si="404"/>
        <v>325</v>
      </c>
      <c r="O3254" cm="1">
        <f t="array" ref="O3254">SUM(COUNTIF(F3254:F6830,{"Individual","Dealer","Trustmark Dealer"}))</f>
        <v>325</v>
      </c>
      <c r="P3254">
        <f t="shared" si="405"/>
        <v>220</v>
      </c>
      <c r="Q3254">
        <f t="shared" si="406"/>
        <v>0.62461538461538457</v>
      </c>
      <c r="R3254" s="16">
        <f t="shared" si="407"/>
        <v>1480087.2045454546</v>
      </c>
    </row>
    <row r="3255" spans="1:18" x14ac:dyDescent="0.3">
      <c r="A3255" t="s">
        <v>534</v>
      </c>
      <c r="B3255">
        <v>2017</v>
      </c>
      <c r="C3255" s="1">
        <v>700000</v>
      </c>
      <c r="D3255">
        <v>11114</v>
      </c>
      <c r="E3255" t="s">
        <v>10</v>
      </c>
      <c r="F3255" t="s">
        <v>11</v>
      </c>
      <c r="G3255" t="s">
        <v>12</v>
      </c>
      <c r="H3255" t="s">
        <v>121</v>
      </c>
      <c r="I3255">
        <f t="shared" si="400"/>
        <v>324</v>
      </c>
      <c r="J3255">
        <f t="shared" si="401"/>
        <v>9</v>
      </c>
      <c r="K3255" t="str">
        <f t="shared" si="402"/>
        <v>medium</v>
      </c>
      <c r="L3255" s="1">
        <f t="shared" si="403"/>
        <v>553757.99691358022</v>
      </c>
      <c r="M3255" cm="1">
        <f t="array" ref="M3255">SUM(COUNTIF(E3255:E6831,{"Petrol","Diesel","CNG","LPG","Electric"}))</f>
        <v>324</v>
      </c>
      <c r="N3255">
        <f t="shared" si="404"/>
        <v>324</v>
      </c>
      <c r="O3255" cm="1">
        <f t="array" ref="O3255">SUM(COUNTIF(F3255:F6831,{"Individual","Dealer","Trustmark Dealer"}))</f>
        <v>324</v>
      </c>
      <c r="P3255">
        <f t="shared" si="405"/>
        <v>220</v>
      </c>
      <c r="Q3255">
        <f t="shared" si="406"/>
        <v>0.62345679012345678</v>
      </c>
      <c r="R3255" s="16">
        <f t="shared" si="407"/>
        <v>1478219.3723776224</v>
      </c>
    </row>
    <row r="3256" spans="1:18" x14ac:dyDescent="0.3">
      <c r="A3256" t="s">
        <v>1158</v>
      </c>
      <c r="B3256">
        <v>2008</v>
      </c>
      <c r="C3256" s="1">
        <v>235000</v>
      </c>
      <c r="D3256">
        <v>60208</v>
      </c>
      <c r="E3256" t="s">
        <v>14</v>
      </c>
      <c r="F3256" t="s">
        <v>11</v>
      </c>
      <c r="G3256" t="s">
        <v>12</v>
      </c>
      <c r="H3256" t="s">
        <v>121</v>
      </c>
      <c r="I3256">
        <f t="shared" si="400"/>
        <v>323</v>
      </c>
      <c r="J3256">
        <f t="shared" si="401"/>
        <v>18</v>
      </c>
      <c r="K3256" t="str">
        <f t="shared" si="402"/>
        <v>budget</v>
      </c>
      <c r="L3256" s="1">
        <f t="shared" si="403"/>
        <v>553305.23529411759</v>
      </c>
      <c r="M3256" cm="1">
        <f t="array" ref="M3256">SUM(COUNTIF(E3256:E6832,{"Petrol","Diesel","CNG","LPG","Electric"}))</f>
        <v>323</v>
      </c>
      <c r="N3256">
        <f t="shared" si="404"/>
        <v>323</v>
      </c>
      <c r="O3256" cm="1">
        <f t="array" ref="O3256">SUM(COUNTIF(F3256:F6832,{"Individual","Dealer","Trustmark Dealer"}))</f>
        <v>323</v>
      </c>
      <c r="P3256">
        <f t="shared" si="405"/>
        <v>220</v>
      </c>
      <c r="Q3256">
        <f t="shared" si="406"/>
        <v>0.62229102167182659</v>
      </c>
      <c r="R3256" s="16">
        <f t="shared" si="407"/>
        <v>1476043.5425736236</v>
      </c>
    </row>
    <row r="3257" spans="1:18" x14ac:dyDescent="0.3">
      <c r="A3257" t="s">
        <v>838</v>
      </c>
      <c r="B3257">
        <v>2013</v>
      </c>
      <c r="C3257" s="1">
        <v>475000</v>
      </c>
      <c r="D3257">
        <v>80000</v>
      </c>
      <c r="E3257" t="s">
        <v>14</v>
      </c>
      <c r="F3257" t="s">
        <v>11</v>
      </c>
      <c r="G3257" t="s">
        <v>12</v>
      </c>
      <c r="H3257" t="s">
        <v>121</v>
      </c>
      <c r="I3257">
        <f t="shared" si="400"/>
        <v>322</v>
      </c>
      <c r="J3257">
        <f t="shared" si="401"/>
        <v>13</v>
      </c>
      <c r="K3257" t="str">
        <f t="shared" si="402"/>
        <v>budget</v>
      </c>
      <c r="L3257" s="1">
        <f t="shared" si="403"/>
        <v>554293.76086956519</v>
      </c>
      <c r="M3257" cm="1">
        <f t="array" ref="M3257">SUM(COUNTIF(E3257:E6833,{"Petrol","Diesel","CNG","LPG","Electric"}))</f>
        <v>322</v>
      </c>
      <c r="N3257">
        <f t="shared" si="404"/>
        <v>322</v>
      </c>
      <c r="O3257" cm="1">
        <f t="array" ref="O3257">SUM(COUNTIF(F3257:F6833,{"Individual","Dealer","Trustmark Dealer"}))</f>
        <v>322</v>
      </c>
      <c r="P3257">
        <f t="shared" si="405"/>
        <v>219</v>
      </c>
      <c r="Q3257">
        <f t="shared" si="406"/>
        <v>0.6211180124223602</v>
      </c>
      <c r="R3257" s="16">
        <f t="shared" si="407"/>
        <v>1478648.8994567404</v>
      </c>
    </row>
    <row r="3258" spans="1:18" x14ac:dyDescent="0.3">
      <c r="A3258" t="s">
        <v>1536</v>
      </c>
      <c r="B3258">
        <v>2008</v>
      </c>
      <c r="C3258" s="1">
        <v>795000</v>
      </c>
      <c r="D3258">
        <v>98600</v>
      </c>
      <c r="E3258" t="s">
        <v>14</v>
      </c>
      <c r="F3258" t="s">
        <v>11</v>
      </c>
      <c r="G3258" t="s">
        <v>19</v>
      </c>
      <c r="H3258" t="s">
        <v>121</v>
      </c>
      <c r="I3258">
        <f t="shared" si="400"/>
        <v>321</v>
      </c>
      <c r="J3258">
        <f t="shared" si="401"/>
        <v>18</v>
      </c>
      <c r="K3258" t="str">
        <f t="shared" si="402"/>
        <v>medium</v>
      </c>
      <c r="L3258" s="1">
        <f t="shared" si="403"/>
        <v>554540.78193146421</v>
      </c>
      <c r="M3258" cm="1">
        <f t="array" ref="M3258">SUM(COUNTIF(E3258:E6834,{"Petrol","Diesel","CNG","LPG","Electric"}))</f>
        <v>321</v>
      </c>
      <c r="N3258">
        <f t="shared" si="404"/>
        <v>321</v>
      </c>
      <c r="O3258" cm="1">
        <f t="array" ref="O3258">SUM(COUNTIF(F3258:F6834,{"Individual","Dealer","Trustmark Dealer"}))</f>
        <v>321</v>
      </c>
      <c r="P3258">
        <f t="shared" si="405"/>
        <v>218</v>
      </c>
      <c r="Q3258">
        <f t="shared" si="406"/>
        <v>0.6199376947040498</v>
      </c>
      <c r="R3258" s="16">
        <f t="shared" si="407"/>
        <v>1479904.8926258702</v>
      </c>
    </row>
    <row r="3259" spans="1:18" x14ac:dyDescent="0.3">
      <c r="A3259" t="s">
        <v>1537</v>
      </c>
      <c r="B3259">
        <v>2016</v>
      </c>
      <c r="C3259" s="1">
        <v>8900000</v>
      </c>
      <c r="D3259">
        <v>13000</v>
      </c>
      <c r="E3259" t="s">
        <v>10</v>
      </c>
      <c r="F3259" t="s">
        <v>11</v>
      </c>
      <c r="G3259" t="s">
        <v>19</v>
      </c>
      <c r="H3259" t="s">
        <v>121</v>
      </c>
      <c r="I3259">
        <f t="shared" si="400"/>
        <v>320</v>
      </c>
      <c r="J3259">
        <f t="shared" si="401"/>
        <v>10</v>
      </c>
      <c r="K3259" t="str">
        <f t="shared" si="402"/>
        <v>premimum</v>
      </c>
      <c r="L3259" s="1">
        <f t="shared" si="403"/>
        <v>553789.34687500005</v>
      </c>
      <c r="M3259" cm="1">
        <f t="array" ref="M3259">SUM(COUNTIF(E3259:E6835,{"Petrol","Diesel","CNG","LPG","Electric"}))</f>
        <v>320</v>
      </c>
      <c r="N3259">
        <f t="shared" si="404"/>
        <v>320</v>
      </c>
      <c r="O3259" cm="1">
        <f t="array" ref="O3259">SUM(COUNTIF(F3259:F6835,{"Individual","Dealer","Trustmark Dealer"}))</f>
        <v>320</v>
      </c>
      <c r="P3259">
        <f t="shared" si="405"/>
        <v>217</v>
      </c>
      <c r="Q3259">
        <f t="shared" si="406"/>
        <v>0.61875000000000002</v>
      </c>
      <c r="R3259" s="16">
        <f t="shared" si="407"/>
        <v>1479325.6949645854</v>
      </c>
    </row>
    <row r="3260" spans="1:18" x14ac:dyDescent="0.3">
      <c r="A3260" t="s">
        <v>1168</v>
      </c>
      <c r="B3260">
        <v>2015</v>
      </c>
      <c r="C3260" s="1">
        <v>3200000</v>
      </c>
      <c r="D3260">
        <v>30000</v>
      </c>
      <c r="E3260" t="s">
        <v>14</v>
      </c>
      <c r="F3260" t="s">
        <v>11</v>
      </c>
      <c r="G3260" t="s">
        <v>19</v>
      </c>
      <c r="H3260" t="s">
        <v>121</v>
      </c>
      <c r="I3260">
        <f t="shared" si="400"/>
        <v>319</v>
      </c>
      <c r="J3260">
        <f t="shared" si="401"/>
        <v>11</v>
      </c>
      <c r="K3260" t="str">
        <f t="shared" si="402"/>
        <v>premimum</v>
      </c>
      <c r="L3260" s="1">
        <f t="shared" si="403"/>
        <v>527625.6771159874</v>
      </c>
      <c r="M3260" cm="1">
        <f t="array" ref="M3260">SUM(COUNTIF(E3260:E6836,{"Petrol","Diesel","CNG","LPG","Electric"}))</f>
        <v>319</v>
      </c>
      <c r="N3260">
        <f t="shared" si="404"/>
        <v>319</v>
      </c>
      <c r="O3260" cm="1">
        <f t="array" ref="O3260">SUM(COUNTIF(F3260:F6836,{"Individual","Dealer","Trustmark Dealer"}))</f>
        <v>319</v>
      </c>
      <c r="P3260">
        <f t="shared" si="405"/>
        <v>217</v>
      </c>
      <c r="Q3260">
        <f t="shared" si="406"/>
        <v>0.61755485893416928</v>
      </c>
      <c r="R3260" s="16">
        <f t="shared" si="407"/>
        <v>1418962.9739576927</v>
      </c>
    </row>
    <row r="3261" spans="1:18" x14ac:dyDescent="0.3">
      <c r="A3261" t="s">
        <v>1538</v>
      </c>
      <c r="B3261">
        <v>2019</v>
      </c>
      <c r="C3261" s="1">
        <v>1860000</v>
      </c>
      <c r="D3261">
        <v>18000</v>
      </c>
      <c r="E3261" t="s">
        <v>10</v>
      </c>
      <c r="F3261" t="s">
        <v>11</v>
      </c>
      <c r="G3261" t="s">
        <v>19</v>
      </c>
      <c r="H3261" t="s">
        <v>121</v>
      </c>
      <c r="I3261">
        <f t="shared" si="400"/>
        <v>318</v>
      </c>
      <c r="J3261">
        <f t="shared" si="401"/>
        <v>7</v>
      </c>
      <c r="K3261" t="str">
        <f t="shared" si="402"/>
        <v>premimum</v>
      </c>
      <c r="L3261" s="1">
        <f t="shared" si="403"/>
        <v>519221.98427672958</v>
      </c>
      <c r="M3261" cm="1">
        <f t="array" ref="M3261">SUM(COUNTIF(E3261:E6837,{"Petrol","Diesel","CNG","LPG","Electric"}))</f>
        <v>318</v>
      </c>
      <c r="N3261">
        <f t="shared" si="404"/>
        <v>318</v>
      </c>
      <c r="O3261" cm="1">
        <f t="array" ref="O3261">SUM(COUNTIF(F3261:F6837,{"Individual","Dealer","Trustmark Dealer"}))</f>
        <v>318</v>
      </c>
      <c r="P3261">
        <f t="shared" si="405"/>
        <v>216</v>
      </c>
      <c r="Q3261">
        <f t="shared" si="406"/>
        <v>0.61635220125786161</v>
      </c>
      <c r="R3261" s="16">
        <f t="shared" si="407"/>
        <v>1404394.4833003464</v>
      </c>
    </row>
    <row r="3262" spans="1:18" x14ac:dyDescent="0.3">
      <c r="A3262" t="s">
        <v>1539</v>
      </c>
      <c r="B3262">
        <v>2010</v>
      </c>
      <c r="C3262" s="1">
        <v>4200000</v>
      </c>
      <c r="D3262">
        <v>100000</v>
      </c>
      <c r="E3262" t="s">
        <v>14</v>
      </c>
      <c r="F3262" t="s">
        <v>11</v>
      </c>
      <c r="G3262" t="s">
        <v>19</v>
      </c>
      <c r="H3262" t="s">
        <v>121</v>
      </c>
      <c r="I3262">
        <f t="shared" si="400"/>
        <v>317</v>
      </c>
      <c r="J3262">
        <f t="shared" si="401"/>
        <v>16</v>
      </c>
      <c r="K3262" t="str">
        <f t="shared" si="402"/>
        <v>premimum</v>
      </c>
      <c r="L3262" s="1">
        <f t="shared" si="403"/>
        <v>514992.40063091484</v>
      </c>
      <c r="M3262" cm="1">
        <f t="array" ref="M3262">SUM(COUNTIF(E3262:E6838,{"Petrol","Diesel","CNG","LPG","Electric"}))</f>
        <v>317</v>
      </c>
      <c r="N3262">
        <f t="shared" si="404"/>
        <v>317</v>
      </c>
      <c r="O3262" cm="1">
        <f t="array" ref="O3262">SUM(COUNTIF(F3262:F6838,{"Individual","Dealer","Trustmark Dealer"}))</f>
        <v>317</v>
      </c>
      <c r="P3262">
        <f t="shared" si="405"/>
        <v>216</v>
      </c>
      <c r="Q3262">
        <f t="shared" si="406"/>
        <v>0.6151419558359621</v>
      </c>
      <c r="R3262" s="16">
        <f t="shared" si="407"/>
        <v>1393455.1519933555</v>
      </c>
    </row>
    <row r="3263" spans="1:18" x14ac:dyDescent="0.3">
      <c r="A3263" t="s">
        <v>1540</v>
      </c>
      <c r="B3263">
        <v>2015</v>
      </c>
      <c r="C3263" s="1">
        <v>850000</v>
      </c>
      <c r="D3263">
        <v>58000</v>
      </c>
      <c r="E3263" t="s">
        <v>10</v>
      </c>
      <c r="F3263" t="s">
        <v>11</v>
      </c>
      <c r="G3263" t="s">
        <v>19</v>
      </c>
      <c r="H3263" t="s">
        <v>121</v>
      </c>
      <c r="I3263">
        <f t="shared" si="400"/>
        <v>316</v>
      </c>
      <c r="J3263">
        <f t="shared" si="401"/>
        <v>11</v>
      </c>
      <c r="K3263" t="str">
        <f t="shared" si="402"/>
        <v>medium</v>
      </c>
      <c r="L3263" s="1">
        <f t="shared" si="403"/>
        <v>503330.9841772152</v>
      </c>
      <c r="M3263" cm="1">
        <f t="array" ref="M3263">SUM(COUNTIF(E3263:E6839,{"Petrol","Diesel","CNG","LPG","Electric"}))</f>
        <v>316</v>
      </c>
      <c r="N3263">
        <f t="shared" si="404"/>
        <v>316</v>
      </c>
      <c r="O3263" cm="1">
        <f t="array" ref="O3263">SUM(COUNTIF(F3263:F6839,{"Individual","Dealer","Trustmark Dealer"}))</f>
        <v>316</v>
      </c>
      <c r="P3263">
        <f t="shared" si="405"/>
        <v>215</v>
      </c>
      <c r="Q3263">
        <f t="shared" si="406"/>
        <v>0.61392405063291144</v>
      </c>
      <c r="R3263" s="16">
        <f t="shared" si="407"/>
        <v>1372868.3164160401</v>
      </c>
    </row>
    <row r="3264" spans="1:18" x14ac:dyDescent="0.3">
      <c r="A3264" t="s">
        <v>213</v>
      </c>
      <c r="B3264">
        <v>2017</v>
      </c>
      <c r="C3264" s="1">
        <v>585000</v>
      </c>
      <c r="D3264">
        <v>85441</v>
      </c>
      <c r="E3264" t="s">
        <v>14</v>
      </c>
      <c r="F3264" t="s">
        <v>11</v>
      </c>
      <c r="G3264" t="s">
        <v>12</v>
      </c>
      <c r="H3264" t="s">
        <v>121</v>
      </c>
      <c r="I3264">
        <f t="shared" si="400"/>
        <v>315</v>
      </c>
      <c r="J3264">
        <f t="shared" si="401"/>
        <v>9</v>
      </c>
      <c r="K3264" t="str">
        <f t="shared" si="402"/>
        <v>medium</v>
      </c>
      <c r="L3264" s="1">
        <f t="shared" si="403"/>
        <v>502230.4476190476</v>
      </c>
      <c r="M3264" cm="1">
        <f t="array" ref="M3264">SUM(COUNTIF(E3264:E6840,{"Petrol","Diesel","CNG","LPG","Electric"}))</f>
        <v>315</v>
      </c>
      <c r="N3264">
        <f t="shared" si="404"/>
        <v>315</v>
      </c>
      <c r="O3264" cm="1">
        <f t="array" ref="O3264">SUM(COUNTIF(F3264:F6840,{"Individual","Dealer","Trustmark Dealer"}))</f>
        <v>315</v>
      </c>
      <c r="P3264">
        <f t="shared" si="405"/>
        <v>214</v>
      </c>
      <c r="Q3264">
        <f t="shared" si="406"/>
        <v>0.61269841269841274</v>
      </c>
      <c r="R3264" s="16">
        <f t="shared" si="407"/>
        <v>1369037.7717089485</v>
      </c>
    </row>
    <row r="3265" spans="1:18" x14ac:dyDescent="0.3">
      <c r="A3265" t="s">
        <v>537</v>
      </c>
      <c r="B3265">
        <v>2015</v>
      </c>
      <c r="C3265" s="1">
        <v>380000</v>
      </c>
      <c r="D3265">
        <v>64541</v>
      </c>
      <c r="E3265" t="s">
        <v>14</v>
      </c>
      <c r="F3265" t="s">
        <v>11</v>
      </c>
      <c r="G3265" t="s">
        <v>12</v>
      </c>
      <c r="H3265" t="s">
        <v>121</v>
      </c>
      <c r="I3265">
        <f t="shared" si="400"/>
        <v>314</v>
      </c>
      <c r="J3265">
        <f t="shared" si="401"/>
        <v>11</v>
      </c>
      <c r="K3265" t="str">
        <f t="shared" si="402"/>
        <v>budget</v>
      </c>
      <c r="L3265" s="1">
        <f t="shared" si="403"/>
        <v>501966.85031847132</v>
      </c>
      <c r="M3265" cm="1">
        <f t="array" ref="M3265">SUM(COUNTIF(E3265:E6841,{"Petrol","Diesel","CNG","LPG","Electric"}))</f>
        <v>314</v>
      </c>
      <c r="N3265">
        <f t="shared" si="404"/>
        <v>314</v>
      </c>
      <c r="O3265" cm="1">
        <f t="array" ref="O3265">SUM(COUNTIF(F3265:F6841,{"Individual","Dealer","Trustmark Dealer"}))</f>
        <v>314</v>
      </c>
      <c r="P3265">
        <f t="shared" si="405"/>
        <v>214</v>
      </c>
      <c r="Q3265">
        <f t="shared" si="406"/>
        <v>0.61146496815286622</v>
      </c>
      <c r="R3265" s="16">
        <f t="shared" si="407"/>
        <v>1369473.4439483709</v>
      </c>
    </row>
    <row r="3266" spans="1:18" x14ac:dyDescent="0.3">
      <c r="A3266" t="s">
        <v>219</v>
      </c>
      <c r="B3266">
        <v>2019</v>
      </c>
      <c r="C3266" s="1">
        <v>650000</v>
      </c>
      <c r="D3266">
        <v>35000</v>
      </c>
      <c r="E3266" t="s">
        <v>14</v>
      </c>
      <c r="F3266" t="s">
        <v>25</v>
      </c>
      <c r="G3266" t="s">
        <v>12</v>
      </c>
      <c r="H3266" t="s">
        <v>121</v>
      </c>
      <c r="I3266">
        <f t="shared" ref="I3266:I3329" si="408">COUNTA(A3266:A6842)</f>
        <v>313</v>
      </c>
      <c r="J3266">
        <f t="shared" ref="J3266:J3329" si="409">2026-B3266</f>
        <v>7</v>
      </c>
      <c r="K3266" t="str">
        <f t="shared" ref="K3266:K3329" si="410">IF(C3266&lt;=500000,"budget",IF(C3266&lt;=1000000,"medium","premimum"))</f>
        <v>medium</v>
      </c>
      <c r="L3266" s="1">
        <f t="shared" ref="L3266:L3329" si="411">AVERAGE(C3266:C6842)</f>
        <v>502356.52076677314</v>
      </c>
      <c r="M3266" cm="1">
        <f t="array" ref="M3266">SUM(COUNTIF(E3266:E6842,{"Petrol","Diesel","CNG","LPG","Electric"}))</f>
        <v>313</v>
      </c>
      <c r="N3266">
        <f t="shared" ref="N3266:N3329" si="412">COUNTIF(G3266:G6842,"Automatic")
 +COUNTIF(G3266:G6842,"Manual")</f>
        <v>313</v>
      </c>
      <c r="O3266" cm="1">
        <f t="array" ref="O3266">SUM(COUNTIF(F3266:F6842,{"Individual","Dealer","Trustmark Dealer"}))</f>
        <v>313</v>
      </c>
      <c r="P3266">
        <f t="shared" ref="P3266:P3329" si="413">COUNTIF(J3266:J6842,"&gt;10")</f>
        <v>213</v>
      </c>
      <c r="Q3266">
        <f t="shared" ref="Q3266:Q3329" si="414">COUNTIF(H3266:H6842,"First Owner")/COUNTA(H3266:H6842)</f>
        <v>0.61022364217252401</v>
      </c>
      <c r="R3266" s="16">
        <f t="shared" ref="R3266:R3329" si="415">AVERAGEIF(E3266:E6842,"Petrol",C3266:C6842) + AVERAGEIF(E3266:E6842,"Diesel",C3266:C6842) + AVERAGEIF(E3266:E6842,"CNG",C3266:C6842)</f>
        <v>1371127.2898237624</v>
      </c>
    </row>
    <row r="3267" spans="1:18" x14ac:dyDescent="0.3">
      <c r="A3267" t="s">
        <v>1490</v>
      </c>
      <c r="B3267">
        <v>2017</v>
      </c>
      <c r="C3267" s="1">
        <v>434999</v>
      </c>
      <c r="D3267">
        <v>16267</v>
      </c>
      <c r="E3267" t="s">
        <v>10</v>
      </c>
      <c r="F3267" t="s">
        <v>11</v>
      </c>
      <c r="G3267" t="s">
        <v>12</v>
      </c>
      <c r="H3267" t="s">
        <v>121</v>
      </c>
      <c r="I3267">
        <f t="shared" si="408"/>
        <v>312</v>
      </c>
      <c r="J3267">
        <f t="shared" si="409"/>
        <v>9</v>
      </c>
      <c r="K3267" t="str">
        <f t="shared" si="410"/>
        <v>budget</v>
      </c>
      <c r="L3267" s="1">
        <f t="shared" si="411"/>
        <v>501883.3044871795</v>
      </c>
      <c r="M3267" cm="1">
        <f t="array" ref="M3267">SUM(COUNTIF(E3267:E6843,{"Petrol","Diesel","CNG","LPG","Electric"}))</f>
        <v>312</v>
      </c>
      <c r="N3267">
        <f t="shared" si="412"/>
        <v>312</v>
      </c>
      <c r="O3267" cm="1">
        <f t="array" ref="O3267">SUM(COUNTIF(F3267:F6843,{"Individual","Dealer","Trustmark Dealer"}))</f>
        <v>312</v>
      </c>
      <c r="P3267">
        <f t="shared" si="413"/>
        <v>213</v>
      </c>
      <c r="Q3267">
        <f t="shared" si="414"/>
        <v>0.60897435897435892</v>
      </c>
      <c r="R3267" s="16">
        <f t="shared" si="415"/>
        <v>1371193.6814833847</v>
      </c>
    </row>
    <row r="3268" spans="1:18" x14ac:dyDescent="0.3">
      <c r="A3268" t="s">
        <v>838</v>
      </c>
      <c r="B3268">
        <v>2013</v>
      </c>
      <c r="C3268" s="1">
        <v>525000</v>
      </c>
      <c r="D3268">
        <v>71500</v>
      </c>
      <c r="E3268" t="s">
        <v>14</v>
      </c>
      <c r="F3268" t="s">
        <v>11</v>
      </c>
      <c r="G3268" t="s">
        <v>12</v>
      </c>
      <c r="H3268" t="s">
        <v>121</v>
      </c>
      <c r="I3268">
        <f t="shared" si="408"/>
        <v>311</v>
      </c>
      <c r="J3268">
        <f t="shared" si="409"/>
        <v>13</v>
      </c>
      <c r="K3268" t="str">
        <f t="shared" si="410"/>
        <v>medium</v>
      </c>
      <c r="L3268" s="1">
        <f t="shared" si="411"/>
        <v>502098.36655948556</v>
      </c>
      <c r="M3268" cm="1">
        <f t="array" ref="M3268">SUM(COUNTIF(E3268:E6844,{"Petrol","Diesel","CNG","LPG","Electric"}))</f>
        <v>311</v>
      </c>
      <c r="N3268">
        <f t="shared" si="412"/>
        <v>311</v>
      </c>
      <c r="O3268" cm="1">
        <f t="array" ref="O3268">SUM(COUNTIF(F3268:F6844,{"Individual","Dealer","Trustmark Dealer"}))</f>
        <v>311</v>
      </c>
      <c r="P3268">
        <f t="shared" si="413"/>
        <v>213</v>
      </c>
      <c r="Q3268">
        <f t="shared" si="414"/>
        <v>0.60771704180064312</v>
      </c>
      <c r="R3268" s="16">
        <f t="shared" si="415"/>
        <v>1370314.8752587992</v>
      </c>
    </row>
    <row r="3269" spans="1:18" x14ac:dyDescent="0.3">
      <c r="A3269" t="s">
        <v>293</v>
      </c>
      <c r="B3269">
        <v>2019</v>
      </c>
      <c r="C3269" s="1">
        <v>4800000</v>
      </c>
      <c r="D3269">
        <v>12999</v>
      </c>
      <c r="E3269" t="s">
        <v>14</v>
      </c>
      <c r="F3269" t="s">
        <v>11</v>
      </c>
      <c r="G3269" t="s">
        <v>19</v>
      </c>
      <c r="H3269" t="s">
        <v>121</v>
      </c>
      <c r="I3269">
        <f t="shared" si="408"/>
        <v>310</v>
      </c>
      <c r="J3269">
        <f t="shared" si="409"/>
        <v>7</v>
      </c>
      <c r="K3269" t="str">
        <f t="shared" si="410"/>
        <v>premimum</v>
      </c>
      <c r="L3269" s="1">
        <f t="shared" si="411"/>
        <v>502024.49032258062</v>
      </c>
      <c r="M3269" cm="1">
        <f t="array" ref="M3269">SUM(COUNTIF(E3269:E6845,{"Petrol","Diesel","CNG","LPG","Electric"}))</f>
        <v>310</v>
      </c>
      <c r="N3269">
        <f t="shared" si="412"/>
        <v>310</v>
      </c>
      <c r="O3269" cm="1">
        <f t="array" ref="O3269">SUM(COUNTIF(F3269:F6845,{"Individual","Dealer","Trustmark Dealer"}))</f>
        <v>310</v>
      </c>
      <c r="P3269">
        <f t="shared" si="413"/>
        <v>212</v>
      </c>
      <c r="Q3269">
        <f t="shared" si="414"/>
        <v>0.6064516129032258</v>
      </c>
      <c r="R3269" s="16">
        <f t="shared" si="415"/>
        <v>1371130.5650221296</v>
      </c>
    </row>
    <row r="3270" spans="1:18" x14ac:dyDescent="0.3">
      <c r="A3270" t="s">
        <v>553</v>
      </c>
      <c r="B3270">
        <v>2008</v>
      </c>
      <c r="C3270" s="1">
        <v>160000</v>
      </c>
      <c r="D3270">
        <v>80000</v>
      </c>
      <c r="E3270" t="s">
        <v>10</v>
      </c>
      <c r="F3270" t="s">
        <v>25</v>
      </c>
      <c r="G3270" t="s">
        <v>12</v>
      </c>
      <c r="H3270" t="s">
        <v>121</v>
      </c>
      <c r="I3270">
        <f t="shared" si="408"/>
        <v>309</v>
      </c>
      <c r="J3270">
        <f t="shared" si="409"/>
        <v>18</v>
      </c>
      <c r="K3270" t="str">
        <f t="shared" si="410"/>
        <v>budget</v>
      </c>
      <c r="L3270" s="1">
        <f t="shared" si="411"/>
        <v>488115.18446601939</v>
      </c>
      <c r="M3270" cm="1">
        <f t="array" ref="M3270">SUM(COUNTIF(E3270:E6846,{"Petrol","Diesel","CNG","LPG","Electric"}))</f>
        <v>309</v>
      </c>
      <c r="N3270">
        <f t="shared" si="412"/>
        <v>309</v>
      </c>
      <c r="O3270" cm="1">
        <f t="array" ref="O3270">SUM(COUNTIF(F3270:F6846,{"Individual","Dealer","Trustmark Dealer"}))</f>
        <v>309</v>
      </c>
      <c r="P3270">
        <f t="shared" si="413"/>
        <v>212</v>
      </c>
      <c r="Q3270">
        <f t="shared" si="414"/>
        <v>0.60517799352750812</v>
      </c>
      <c r="R3270" s="16">
        <f t="shared" si="415"/>
        <v>1346203.0703247774</v>
      </c>
    </row>
    <row r="3271" spans="1:18" x14ac:dyDescent="0.3">
      <c r="A3271" t="s">
        <v>872</v>
      </c>
      <c r="B3271">
        <v>2007</v>
      </c>
      <c r="C3271" s="1">
        <v>160000</v>
      </c>
      <c r="D3271">
        <v>90000</v>
      </c>
      <c r="E3271" t="s">
        <v>10</v>
      </c>
      <c r="F3271" t="s">
        <v>25</v>
      </c>
      <c r="G3271" t="s">
        <v>12</v>
      </c>
      <c r="H3271" t="s">
        <v>126</v>
      </c>
      <c r="I3271">
        <f t="shared" si="408"/>
        <v>308</v>
      </c>
      <c r="J3271">
        <f t="shared" si="409"/>
        <v>19</v>
      </c>
      <c r="K3271" t="str">
        <f t="shared" si="410"/>
        <v>budget</v>
      </c>
      <c r="L3271" s="1">
        <f t="shared" si="411"/>
        <v>489180.49350649351</v>
      </c>
      <c r="M3271" cm="1">
        <f t="array" ref="M3271">SUM(COUNTIF(E3271:E6847,{"Petrol","Diesel","CNG","LPG","Electric"}))</f>
        <v>308</v>
      </c>
      <c r="N3271">
        <f t="shared" si="412"/>
        <v>308</v>
      </c>
      <c r="O3271" cm="1">
        <f t="array" ref="O3271">SUM(COUNTIF(F3271:F6847,{"Individual","Dealer","Trustmark Dealer"}))</f>
        <v>308</v>
      </c>
      <c r="P3271">
        <f t="shared" si="413"/>
        <v>211</v>
      </c>
      <c r="Q3271">
        <f t="shared" si="414"/>
        <v>0.60389610389610393</v>
      </c>
      <c r="R3271" s="16">
        <f t="shared" si="415"/>
        <v>1347318.7267830446</v>
      </c>
    </row>
    <row r="3272" spans="1:18" x14ac:dyDescent="0.3">
      <c r="A3272" t="s">
        <v>130</v>
      </c>
      <c r="B3272">
        <v>2017</v>
      </c>
      <c r="C3272" s="1">
        <v>900000</v>
      </c>
      <c r="D3272">
        <v>14700</v>
      </c>
      <c r="E3272" t="s">
        <v>10</v>
      </c>
      <c r="F3272" t="s">
        <v>25</v>
      </c>
      <c r="G3272" t="s">
        <v>12</v>
      </c>
      <c r="H3272" t="s">
        <v>121</v>
      </c>
      <c r="I3272">
        <f t="shared" si="408"/>
        <v>307</v>
      </c>
      <c r="J3272">
        <f t="shared" si="409"/>
        <v>9</v>
      </c>
      <c r="K3272" t="str">
        <f t="shared" si="410"/>
        <v>medium</v>
      </c>
      <c r="L3272" s="1">
        <f t="shared" si="411"/>
        <v>490252.74267100979</v>
      </c>
      <c r="M3272" cm="1">
        <f t="array" ref="M3272">SUM(COUNTIF(E3272:E6848,{"Petrol","Diesel","CNG","LPG","Electric"}))</f>
        <v>307</v>
      </c>
      <c r="N3272">
        <f t="shared" si="412"/>
        <v>307</v>
      </c>
      <c r="O3272" cm="1">
        <f t="array" ref="O3272">SUM(COUNTIF(F3272:F6848,{"Individual","Dealer","Trustmark Dealer"}))</f>
        <v>307</v>
      </c>
      <c r="P3272">
        <f t="shared" si="413"/>
        <v>210</v>
      </c>
      <c r="Q3272">
        <f t="shared" si="414"/>
        <v>0.60586319218241047</v>
      </c>
      <c r="R3272" s="16">
        <f t="shared" si="415"/>
        <v>1348450.7899539333</v>
      </c>
    </row>
    <row r="3273" spans="1:18" x14ac:dyDescent="0.3">
      <c r="A3273" t="s">
        <v>277</v>
      </c>
      <c r="B3273">
        <v>2000</v>
      </c>
      <c r="C3273" s="1">
        <v>61000</v>
      </c>
      <c r="D3273">
        <v>90000</v>
      </c>
      <c r="E3273" t="s">
        <v>10</v>
      </c>
      <c r="F3273" t="s">
        <v>25</v>
      </c>
      <c r="G3273" t="s">
        <v>12</v>
      </c>
      <c r="H3273" t="s">
        <v>126</v>
      </c>
      <c r="I3273">
        <f t="shared" si="408"/>
        <v>306</v>
      </c>
      <c r="J3273">
        <f t="shared" si="409"/>
        <v>26</v>
      </c>
      <c r="K3273" t="str">
        <f t="shared" si="410"/>
        <v>budget</v>
      </c>
      <c r="L3273" s="1">
        <f t="shared" si="411"/>
        <v>488913.69934640522</v>
      </c>
      <c r="M3273" cm="1">
        <f t="array" ref="M3273">SUM(COUNTIF(E3273:E6849,{"Petrol","Diesel","CNG","LPG","Electric"}))</f>
        <v>306</v>
      </c>
      <c r="N3273">
        <f t="shared" si="412"/>
        <v>306</v>
      </c>
      <c r="O3273" cm="1">
        <f t="array" ref="O3273">SUM(COUNTIF(F3273:F6849,{"Individual","Dealer","Trustmark Dealer"}))</f>
        <v>306</v>
      </c>
      <c r="P3273">
        <f t="shared" si="413"/>
        <v>210</v>
      </c>
      <c r="Q3273">
        <f t="shared" si="414"/>
        <v>0.60457516339869277</v>
      </c>
      <c r="R3273" s="16">
        <f t="shared" si="415"/>
        <v>1344118.142949576</v>
      </c>
    </row>
    <row r="3274" spans="1:18" x14ac:dyDescent="0.3">
      <c r="A3274" t="s">
        <v>605</v>
      </c>
      <c r="B3274">
        <v>2017</v>
      </c>
      <c r="C3274" s="1">
        <v>400000</v>
      </c>
      <c r="D3274">
        <v>50000</v>
      </c>
      <c r="E3274" t="s">
        <v>10</v>
      </c>
      <c r="F3274" t="s">
        <v>25</v>
      </c>
      <c r="G3274" t="s">
        <v>12</v>
      </c>
      <c r="H3274" t="s">
        <v>121</v>
      </c>
      <c r="I3274">
        <f t="shared" si="408"/>
        <v>305</v>
      </c>
      <c r="J3274">
        <f t="shared" si="409"/>
        <v>9</v>
      </c>
      <c r="K3274" t="str">
        <f t="shared" si="410"/>
        <v>budget</v>
      </c>
      <c r="L3274" s="1">
        <f t="shared" si="411"/>
        <v>490316.69508196722</v>
      </c>
      <c r="M3274" cm="1">
        <f t="array" ref="M3274">SUM(COUNTIF(E3274:E6850,{"Petrol","Diesel","CNG","LPG","Electric"}))</f>
        <v>305</v>
      </c>
      <c r="N3274">
        <f t="shared" si="412"/>
        <v>305</v>
      </c>
      <c r="O3274" cm="1">
        <f t="array" ref="O3274">SUM(COUNTIF(F3274:F6850,{"Individual","Dealer","Trustmark Dealer"}))</f>
        <v>305</v>
      </c>
      <c r="P3274">
        <f t="shared" si="413"/>
        <v>209</v>
      </c>
      <c r="Q3274">
        <f t="shared" si="414"/>
        <v>0.60655737704918034</v>
      </c>
      <c r="R3274" s="16">
        <f t="shared" si="415"/>
        <v>1345982.0236018701</v>
      </c>
    </row>
    <row r="3275" spans="1:18" x14ac:dyDescent="0.3">
      <c r="A3275" t="s">
        <v>768</v>
      </c>
      <c r="B3275">
        <v>2009</v>
      </c>
      <c r="C3275" s="1">
        <v>150000</v>
      </c>
      <c r="D3275">
        <v>100000</v>
      </c>
      <c r="E3275" t="s">
        <v>10</v>
      </c>
      <c r="F3275" t="s">
        <v>25</v>
      </c>
      <c r="G3275" t="s">
        <v>12</v>
      </c>
      <c r="H3275" t="s">
        <v>126</v>
      </c>
      <c r="I3275">
        <f t="shared" si="408"/>
        <v>304</v>
      </c>
      <c r="J3275">
        <f t="shared" si="409"/>
        <v>17</v>
      </c>
      <c r="K3275" t="str">
        <f t="shared" si="410"/>
        <v>budget</v>
      </c>
      <c r="L3275" s="1">
        <f t="shared" si="411"/>
        <v>490613.78947368421</v>
      </c>
      <c r="M3275" cm="1">
        <f t="array" ref="M3275">SUM(COUNTIF(E3275:E6851,{"Petrol","Diesel","CNG","LPG","Electric"}))</f>
        <v>304</v>
      </c>
      <c r="N3275">
        <f t="shared" si="412"/>
        <v>304</v>
      </c>
      <c r="O3275" cm="1">
        <f t="array" ref="O3275">SUM(COUNTIF(F3275:F6851,{"Individual","Dealer","Trustmark Dealer"}))</f>
        <v>304</v>
      </c>
      <c r="P3275">
        <f t="shared" si="413"/>
        <v>209</v>
      </c>
      <c r="Q3275">
        <f t="shared" si="414"/>
        <v>0.60526315789473684</v>
      </c>
      <c r="R3275" s="16">
        <f t="shared" si="415"/>
        <v>1345325.0603541988</v>
      </c>
    </row>
    <row r="3276" spans="1:18" x14ac:dyDescent="0.3">
      <c r="A3276" t="s">
        <v>1541</v>
      </c>
      <c r="B3276">
        <v>2019</v>
      </c>
      <c r="C3276" s="1">
        <v>950000</v>
      </c>
      <c r="D3276">
        <v>24000</v>
      </c>
      <c r="E3276" t="s">
        <v>10</v>
      </c>
      <c r="F3276" t="s">
        <v>25</v>
      </c>
      <c r="G3276" t="s">
        <v>19</v>
      </c>
      <c r="H3276" t="s">
        <v>121</v>
      </c>
      <c r="I3276">
        <f t="shared" si="408"/>
        <v>303</v>
      </c>
      <c r="J3276">
        <f t="shared" si="409"/>
        <v>7</v>
      </c>
      <c r="K3276" t="str">
        <f t="shared" si="410"/>
        <v>medium</v>
      </c>
      <c r="L3276" s="1">
        <f t="shared" si="411"/>
        <v>491737.92739273928</v>
      </c>
      <c r="M3276" cm="1">
        <f t="array" ref="M3276">SUM(COUNTIF(E3276:E6852,{"Petrol","Diesel","CNG","LPG","Electric"}))</f>
        <v>303</v>
      </c>
      <c r="N3276">
        <f t="shared" si="412"/>
        <v>303</v>
      </c>
      <c r="O3276" cm="1">
        <f t="array" ref="O3276">SUM(COUNTIF(F3276:F6852,{"Individual","Dealer","Trustmark Dealer"}))</f>
        <v>303</v>
      </c>
      <c r="P3276">
        <f t="shared" si="413"/>
        <v>208</v>
      </c>
      <c r="Q3276">
        <f t="shared" si="414"/>
        <v>0.60726072607260728</v>
      </c>
      <c r="R3276" s="16">
        <f t="shared" si="415"/>
        <v>1346552.0825118655</v>
      </c>
    </row>
    <row r="3277" spans="1:18" x14ac:dyDescent="0.3">
      <c r="A3277" t="s">
        <v>1133</v>
      </c>
      <c r="B3277">
        <v>2007</v>
      </c>
      <c r="C3277" s="1">
        <v>110000</v>
      </c>
      <c r="D3277">
        <v>90000</v>
      </c>
      <c r="E3277" t="s">
        <v>10</v>
      </c>
      <c r="F3277" t="s">
        <v>25</v>
      </c>
      <c r="G3277" t="s">
        <v>12</v>
      </c>
      <c r="H3277" t="s">
        <v>121</v>
      </c>
      <c r="I3277">
        <f t="shared" si="408"/>
        <v>302</v>
      </c>
      <c r="J3277">
        <f t="shared" si="409"/>
        <v>19</v>
      </c>
      <c r="K3277" t="str">
        <f t="shared" si="410"/>
        <v>budget</v>
      </c>
      <c r="L3277" s="1">
        <f t="shared" si="411"/>
        <v>490220.50331125828</v>
      </c>
      <c r="M3277" cm="1">
        <f t="array" ref="M3277">SUM(COUNTIF(E3277:E6853,{"Petrol","Diesel","CNG","LPG","Electric"}))</f>
        <v>302</v>
      </c>
      <c r="N3277">
        <f t="shared" si="412"/>
        <v>302</v>
      </c>
      <c r="O3277" cm="1">
        <f t="array" ref="O3277">SUM(COUNTIF(F3277:F6853,{"Individual","Dealer","Trustmark Dealer"}))</f>
        <v>302</v>
      </c>
      <c r="P3277">
        <f t="shared" si="413"/>
        <v>208</v>
      </c>
      <c r="Q3277">
        <f t="shared" si="414"/>
        <v>0.60596026490066224</v>
      </c>
      <c r="R3277" s="16">
        <f t="shared" si="415"/>
        <v>1341690.9676032374</v>
      </c>
    </row>
    <row r="3278" spans="1:18" x14ac:dyDescent="0.3">
      <c r="A3278" t="s">
        <v>1542</v>
      </c>
      <c r="B3278">
        <v>2015</v>
      </c>
      <c r="C3278" s="1">
        <v>375000</v>
      </c>
      <c r="D3278">
        <v>30000</v>
      </c>
      <c r="E3278" t="s">
        <v>10</v>
      </c>
      <c r="F3278" t="s">
        <v>25</v>
      </c>
      <c r="G3278" t="s">
        <v>12</v>
      </c>
      <c r="H3278" t="s">
        <v>121</v>
      </c>
      <c r="I3278">
        <f t="shared" si="408"/>
        <v>301</v>
      </c>
      <c r="J3278">
        <f t="shared" si="409"/>
        <v>11</v>
      </c>
      <c r="K3278" t="str">
        <f t="shared" si="410"/>
        <v>budget</v>
      </c>
      <c r="L3278" s="1">
        <f t="shared" si="411"/>
        <v>491483.69435215945</v>
      </c>
      <c r="M3278" cm="1">
        <f t="array" ref="M3278">SUM(COUNTIF(E3278:E6854,{"Petrol","Diesel","CNG","LPG","Electric"}))</f>
        <v>301</v>
      </c>
      <c r="N3278">
        <f t="shared" si="412"/>
        <v>301</v>
      </c>
      <c r="O3278" cm="1">
        <f t="array" ref="O3278">SUM(COUNTIF(F3278:F6854,{"Individual","Dealer","Trustmark Dealer"}))</f>
        <v>301</v>
      </c>
      <c r="P3278">
        <f t="shared" si="413"/>
        <v>207</v>
      </c>
      <c r="Q3278">
        <f t="shared" si="414"/>
        <v>0.60465116279069764</v>
      </c>
      <c r="R3278" s="16">
        <f t="shared" si="415"/>
        <v>1343216.6047729379</v>
      </c>
    </row>
    <row r="3279" spans="1:18" x14ac:dyDescent="0.3">
      <c r="A3279" t="s">
        <v>1543</v>
      </c>
      <c r="B3279">
        <v>2017</v>
      </c>
      <c r="C3279" s="1">
        <v>350000</v>
      </c>
      <c r="D3279">
        <v>80000</v>
      </c>
      <c r="E3279" t="s">
        <v>10</v>
      </c>
      <c r="F3279" t="s">
        <v>25</v>
      </c>
      <c r="G3279" t="s">
        <v>12</v>
      </c>
      <c r="H3279" t="s">
        <v>121</v>
      </c>
      <c r="I3279">
        <f t="shared" si="408"/>
        <v>300</v>
      </c>
      <c r="J3279">
        <f t="shared" si="409"/>
        <v>9</v>
      </c>
      <c r="K3279" t="str">
        <f t="shared" si="410"/>
        <v>budget</v>
      </c>
      <c r="L3279" s="1">
        <f t="shared" si="411"/>
        <v>491871.97333333333</v>
      </c>
      <c r="M3279" cm="1">
        <f t="array" ref="M3279">SUM(COUNTIF(E3279:E6855,{"Petrol","Diesel","CNG","LPG","Electric"}))</f>
        <v>300</v>
      </c>
      <c r="N3279">
        <f t="shared" si="412"/>
        <v>300</v>
      </c>
      <c r="O3279" cm="1">
        <f t="array" ref="O3279">SUM(COUNTIF(F3279:F6855,{"Individual","Dealer","Trustmark Dealer"}))</f>
        <v>300</v>
      </c>
      <c r="P3279">
        <f t="shared" si="413"/>
        <v>206</v>
      </c>
      <c r="Q3279">
        <f t="shared" si="414"/>
        <v>0.60333333333333339</v>
      </c>
      <c r="R3279" s="16">
        <f t="shared" si="415"/>
        <v>1342711.6316661998</v>
      </c>
    </row>
    <row r="3280" spans="1:18" x14ac:dyDescent="0.3">
      <c r="A3280" t="s">
        <v>305</v>
      </c>
      <c r="B3280">
        <v>2012</v>
      </c>
      <c r="C3280" s="1">
        <v>310000</v>
      </c>
      <c r="D3280">
        <v>92686</v>
      </c>
      <c r="E3280" t="s">
        <v>14</v>
      </c>
      <c r="F3280" t="s">
        <v>11</v>
      </c>
      <c r="G3280" t="s">
        <v>12</v>
      </c>
      <c r="H3280" t="s">
        <v>126</v>
      </c>
      <c r="I3280">
        <f t="shared" si="408"/>
        <v>299</v>
      </c>
      <c r="J3280">
        <f t="shared" si="409"/>
        <v>14</v>
      </c>
      <c r="K3280" t="str">
        <f t="shared" si="410"/>
        <v>budget</v>
      </c>
      <c r="L3280" s="1">
        <f t="shared" si="411"/>
        <v>492346.46153846156</v>
      </c>
      <c r="M3280" cm="1">
        <f t="array" ref="M3280">SUM(COUNTIF(E3280:E6856,{"Petrol","Diesel","CNG","LPG","Electric"}))</f>
        <v>299</v>
      </c>
      <c r="N3280">
        <f t="shared" si="412"/>
        <v>299</v>
      </c>
      <c r="O3280" cm="1">
        <f t="array" ref="O3280">SUM(COUNTIF(F3280:F6856,{"Individual","Dealer","Trustmark Dealer"}))</f>
        <v>299</v>
      </c>
      <c r="P3280">
        <f t="shared" si="413"/>
        <v>206</v>
      </c>
      <c r="Q3280">
        <f t="shared" si="414"/>
        <v>0.60200668896321075</v>
      </c>
      <c r="R3280" s="16">
        <f t="shared" si="415"/>
        <v>1342394.0808546687</v>
      </c>
    </row>
    <row r="3281" spans="1:18" x14ac:dyDescent="0.3">
      <c r="A3281" t="s">
        <v>609</v>
      </c>
      <c r="B3281">
        <v>2010</v>
      </c>
      <c r="C3281" s="1">
        <v>90000</v>
      </c>
      <c r="D3281">
        <v>300000</v>
      </c>
      <c r="E3281" t="s">
        <v>10</v>
      </c>
      <c r="F3281" t="s">
        <v>25</v>
      </c>
      <c r="G3281" t="s">
        <v>12</v>
      </c>
      <c r="H3281" t="s">
        <v>154</v>
      </c>
      <c r="I3281">
        <f t="shared" si="408"/>
        <v>298</v>
      </c>
      <c r="J3281">
        <f t="shared" si="409"/>
        <v>16</v>
      </c>
      <c r="K3281" t="str">
        <f t="shared" si="410"/>
        <v>budget</v>
      </c>
      <c r="L3281" s="1">
        <f t="shared" si="411"/>
        <v>492958.36241610738</v>
      </c>
      <c r="M3281" cm="1">
        <f t="array" ref="M3281">SUM(COUNTIF(E3281:E6857,{"Petrol","Diesel","CNG","LPG","Electric"}))</f>
        <v>298</v>
      </c>
      <c r="N3281">
        <f t="shared" si="412"/>
        <v>298</v>
      </c>
      <c r="O3281" cm="1">
        <f t="array" ref="O3281">SUM(COUNTIF(F3281:F6857,{"Individual","Dealer","Trustmark Dealer"}))</f>
        <v>298</v>
      </c>
      <c r="P3281">
        <f t="shared" si="413"/>
        <v>205</v>
      </c>
      <c r="Q3281">
        <f t="shared" si="414"/>
        <v>0.60402684563758391</v>
      </c>
      <c r="R3281" s="16">
        <f t="shared" si="415"/>
        <v>1344376.5559185606</v>
      </c>
    </row>
    <row r="3282" spans="1:18" x14ac:dyDescent="0.3">
      <c r="A3282" t="s">
        <v>1425</v>
      </c>
      <c r="B3282">
        <v>2011</v>
      </c>
      <c r="C3282" s="1">
        <v>350000</v>
      </c>
      <c r="D3282">
        <v>90000</v>
      </c>
      <c r="E3282" t="s">
        <v>10</v>
      </c>
      <c r="F3282" t="s">
        <v>25</v>
      </c>
      <c r="G3282" t="s">
        <v>12</v>
      </c>
      <c r="H3282" t="s">
        <v>126</v>
      </c>
      <c r="I3282">
        <f t="shared" si="408"/>
        <v>297</v>
      </c>
      <c r="J3282">
        <f t="shared" si="409"/>
        <v>15</v>
      </c>
      <c r="K3282" t="str">
        <f t="shared" si="410"/>
        <v>budget</v>
      </c>
      <c r="L3282" s="1">
        <f t="shared" si="411"/>
        <v>494315.12457912456</v>
      </c>
      <c r="M3282" cm="1">
        <f t="array" ref="M3282">SUM(COUNTIF(E3282:E6858,{"Petrol","Diesel","CNG","LPG","Electric"}))</f>
        <v>297</v>
      </c>
      <c r="N3282">
        <f t="shared" si="412"/>
        <v>297</v>
      </c>
      <c r="O3282" cm="1">
        <f t="array" ref="O3282">SUM(COUNTIF(F3282:F6858,{"Individual","Dealer","Trustmark Dealer"}))</f>
        <v>297</v>
      </c>
      <c r="P3282">
        <f t="shared" si="413"/>
        <v>204</v>
      </c>
      <c r="Q3282">
        <f t="shared" si="414"/>
        <v>0.60606060606060608</v>
      </c>
      <c r="R3282" s="16">
        <f t="shared" si="415"/>
        <v>1346101.2484013361</v>
      </c>
    </row>
    <row r="3283" spans="1:18" x14ac:dyDescent="0.3">
      <c r="A3283" t="s">
        <v>1112</v>
      </c>
      <c r="B3283">
        <v>2003</v>
      </c>
      <c r="C3283" s="1">
        <v>100000</v>
      </c>
      <c r="D3283">
        <v>60000</v>
      </c>
      <c r="E3283" t="s">
        <v>10</v>
      </c>
      <c r="F3283" t="s">
        <v>25</v>
      </c>
      <c r="G3283" t="s">
        <v>12</v>
      </c>
      <c r="H3283" t="s">
        <v>121</v>
      </c>
      <c r="I3283">
        <f t="shared" si="408"/>
        <v>296</v>
      </c>
      <c r="J3283">
        <f t="shared" si="409"/>
        <v>23</v>
      </c>
      <c r="K3283" t="str">
        <f t="shared" si="410"/>
        <v>budget</v>
      </c>
      <c r="L3283" s="1">
        <f t="shared" si="411"/>
        <v>494802.67567567568</v>
      </c>
      <c r="M3283" cm="1">
        <f t="array" ref="M3283">SUM(COUNTIF(E3283:E6859,{"Petrol","Diesel","CNG","LPG","Electric"}))</f>
        <v>296</v>
      </c>
      <c r="N3283">
        <f t="shared" si="412"/>
        <v>296</v>
      </c>
      <c r="O3283" cm="1">
        <f t="array" ref="O3283">SUM(COUNTIF(F3283:F6859,{"Individual","Dealer","Trustmark Dealer"}))</f>
        <v>296</v>
      </c>
      <c r="P3283">
        <f t="shared" si="413"/>
        <v>203</v>
      </c>
      <c r="Q3283">
        <f t="shared" si="414"/>
        <v>0.60810810810810811</v>
      </c>
      <c r="R3283" s="16">
        <f t="shared" si="415"/>
        <v>1345789.8248917749</v>
      </c>
    </row>
    <row r="3284" spans="1:18" x14ac:dyDescent="0.3">
      <c r="A3284" t="s">
        <v>1544</v>
      </c>
      <c r="B3284">
        <v>2017</v>
      </c>
      <c r="C3284" s="1">
        <v>1300000</v>
      </c>
      <c r="D3284">
        <v>40000</v>
      </c>
      <c r="E3284" t="s">
        <v>14</v>
      </c>
      <c r="F3284" t="s">
        <v>25</v>
      </c>
      <c r="G3284" t="s">
        <v>19</v>
      </c>
      <c r="H3284" t="s">
        <v>121</v>
      </c>
      <c r="I3284">
        <f t="shared" si="408"/>
        <v>295</v>
      </c>
      <c r="J3284">
        <f t="shared" si="409"/>
        <v>9</v>
      </c>
      <c r="K3284" t="str">
        <f t="shared" si="410"/>
        <v>premimum</v>
      </c>
      <c r="L3284" s="1">
        <f t="shared" si="411"/>
        <v>496140.98983050848</v>
      </c>
      <c r="M3284" cm="1">
        <f t="array" ref="M3284">SUM(COUNTIF(E3284:E6860,{"Petrol","Diesel","CNG","LPG","Electric"}))</f>
        <v>295</v>
      </c>
      <c r="N3284">
        <f t="shared" si="412"/>
        <v>295</v>
      </c>
      <c r="O3284" cm="1">
        <f t="array" ref="O3284">SUM(COUNTIF(F3284:F6860,{"Individual","Dealer","Trustmark Dealer"}))</f>
        <v>295</v>
      </c>
      <c r="P3284">
        <f t="shared" si="413"/>
        <v>202</v>
      </c>
      <c r="Q3284">
        <f t="shared" si="414"/>
        <v>0.60677966101694913</v>
      </c>
      <c r="R3284" s="16">
        <f t="shared" si="415"/>
        <v>1347473.4186060606</v>
      </c>
    </row>
    <row r="3285" spans="1:18" x14ac:dyDescent="0.3">
      <c r="A3285" t="s">
        <v>1545</v>
      </c>
      <c r="B3285">
        <v>2014</v>
      </c>
      <c r="C3285" s="1">
        <v>280000</v>
      </c>
      <c r="D3285">
        <v>55000</v>
      </c>
      <c r="E3285" t="s">
        <v>10</v>
      </c>
      <c r="F3285" t="s">
        <v>25</v>
      </c>
      <c r="G3285" t="s">
        <v>12</v>
      </c>
      <c r="H3285" t="s">
        <v>121</v>
      </c>
      <c r="I3285">
        <f t="shared" si="408"/>
        <v>294</v>
      </c>
      <c r="J3285">
        <f t="shared" si="409"/>
        <v>12</v>
      </c>
      <c r="K3285" t="str">
        <f t="shared" si="410"/>
        <v>budget</v>
      </c>
      <c r="L3285" s="1">
        <f t="shared" si="411"/>
        <v>493406.77551020408</v>
      </c>
      <c r="M3285" cm="1">
        <f t="array" ref="M3285">SUM(COUNTIF(E3285:E6861,{"Petrol","Diesel","CNG","LPG","Electric"}))</f>
        <v>294</v>
      </c>
      <c r="N3285">
        <f t="shared" si="412"/>
        <v>294</v>
      </c>
      <c r="O3285" cm="1">
        <f t="array" ref="O3285">SUM(COUNTIF(F3285:F6861,{"Individual","Dealer","Trustmark Dealer"}))</f>
        <v>294</v>
      </c>
      <c r="P3285">
        <f t="shared" si="413"/>
        <v>202</v>
      </c>
      <c r="Q3285">
        <f t="shared" si="414"/>
        <v>0.60544217687074831</v>
      </c>
      <c r="R3285" s="16">
        <f t="shared" si="415"/>
        <v>1343443.4848292684</v>
      </c>
    </row>
    <row r="3286" spans="1:18" x14ac:dyDescent="0.3">
      <c r="A3286" t="s">
        <v>173</v>
      </c>
      <c r="B3286">
        <v>2018</v>
      </c>
      <c r="C3286" s="1">
        <v>360000</v>
      </c>
      <c r="D3286">
        <v>6000</v>
      </c>
      <c r="E3286" t="s">
        <v>10</v>
      </c>
      <c r="F3286" t="s">
        <v>25</v>
      </c>
      <c r="G3286" t="s">
        <v>12</v>
      </c>
      <c r="H3286" t="s">
        <v>121</v>
      </c>
      <c r="I3286">
        <f t="shared" si="408"/>
        <v>293</v>
      </c>
      <c r="J3286">
        <f t="shared" si="409"/>
        <v>8</v>
      </c>
      <c r="K3286" t="str">
        <f t="shared" si="410"/>
        <v>budget</v>
      </c>
      <c r="L3286" s="1">
        <f t="shared" si="411"/>
        <v>494135.12627986347</v>
      </c>
      <c r="M3286" cm="1">
        <f t="array" ref="M3286">SUM(COUNTIF(E3286:E6862,{"Petrol","Diesel","CNG","LPG","Electric"}))</f>
        <v>293</v>
      </c>
      <c r="N3286">
        <f t="shared" si="412"/>
        <v>293</v>
      </c>
      <c r="O3286" cm="1">
        <f t="array" ref="O3286">SUM(COUNTIF(F3286:F6862,{"Individual","Dealer","Trustmark Dealer"}))</f>
        <v>293</v>
      </c>
      <c r="P3286">
        <f t="shared" si="413"/>
        <v>201</v>
      </c>
      <c r="Q3286">
        <f t="shared" si="414"/>
        <v>0.60409556313993173</v>
      </c>
      <c r="R3286" s="16">
        <f t="shared" si="415"/>
        <v>1343702.6203776554</v>
      </c>
    </row>
    <row r="3287" spans="1:18" x14ac:dyDescent="0.3">
      <c r="A3287" t="s">
        <v>163</v>
      </c>
      <c r="B3287">
        <v>2011</v>
      </c>
      <c r="C3287" s="1">
        <v>150000</v>
      </c>
      <c r="D3287">
        <v>40000</v>
      </c>
      <c r="E3287" t="s">
        <v>10</v>
      </c>
      <c r="F3287" t="s">
        <v>25</v>
      </c>
      <c r="G3287" t="s">
        <v>12</v>
      </c>
      <c r="H3287" t="s">
        <v>126</v>
      </c>
      <c r="I3287">
        <f t="shared" si="408"/>
        <v>292</v>
      </c>
      <c r="J3287">
        <f t="shared" si="409"/>
        <v>15</v>
      </c>
      <c r="K3287" t="str">
        <f t="shared" si="410"/>
        <v>budget</v>
      </c>
      <c r="L3287" s="1">
        <f t="shared" si="411"/>
        <v>494594.49315068492</v>
      </c>
      <c r="M3287" cm="1">
        <f t="array" ref="M3287">SUM(COUNTIF(E3287:E6863,{"Petrol","Diesel","CNG","LPG","Electric"}))</f>
        <v>292</v>
      </c>
      <c r="N3287">
        <f t="shared" si="412"/>
        <v>292</v>
      </c>
      <c r="O3287" cm="1">
        <f t="array" ref="O3287">SUM(COUNTIF(F3287:F6863,{"Individual","Dealer","Trustmark Dealer"}))</f>
        <v>292</v>
      </c>
      <c r="P3287">
        <f t="shared" si="413"/>
        <v>201</v>
      </c>
      <c r="Q3287">
        <f t="shared" si="414"/>
        <v>0.60273972602739723</v>
      </c>
      <c r="R3287" s="16">
        <f t="shared" si="415"/>
        <v>1343315.5630081301</v>
      </c>
    </row>
    <row r="3288" spans="1:18" x14ac:dyDescent="0.3">
      <c r="A3288" t="s">
        <v>1546</v>
      </c>
      <c r="B3288">
        <v>2017</v>
      </c>
      <c r="C3288" s="1">
        <v>900000</v>
      </c>
      <c r="D3288">
        <v>15000</v>
      </c>
      <c r="E3288" t="s">
        <v>10</v>
      </c>
      <c r="F3288" t="s">
        <v>25</v>
      </c>
      <c r="G3288" t="s">
        <v>19</v>
      </c>
      <c r="H3288" t="s">
        <v>121</v>
      </c>
      <c r="I3288">
        <f t="shared" si="408"/>
        <v>291</v>
      </c>
      <c r="J3288">
        <f t="shared" si="409"/>
        <v>9</v>
      </c>
      <c r="K3288" t="str">
        <f t="shared" si="410"/>
        <v>medium</v>
      </c>
      <c r="L3288" s="1">
        <f t="shared" si="411"/>
        <v>495778.66666666669</v>
      </c>
      <c r="M3288" cm="1">
        <f t="array" ref="M3288">SUM(COUNTIF(E3288:E6864,{"Petrol","Diesel","CNG","LPG","Electric"}))</f>
        <v>291</v>
      </c>
      <c r="N3288">
        <f t="shared" si="412"/>
        <v>291</v>
      </c>
      <c r="O3288" cm="1">
        <f t="array" ref="O3288">SUM(COUNTIF(F3288:F6864,{"Individual","Dealer","Trustmark Dealer"}))</f>
        <v>291</v>
      </c>
      <c r="P3288">
        <f t="shared" si="413"/>
        <v>200</v>
      </c>
      <c r="Q3288">
        <f t="shared" si="414"/>
        <v>0.60481099656357384</v>
      </c>
      <c r="R3288" s="16">
        <f t="shared" si="415"/>
        <v>1344643.4719112355</v>
      </c>
    </row>
    <row r="3289" spans="1:18" x14ac:dyDescent="0.3">
      <c r="A3289" t="s">
        <v>1547</v>
      </c>
      <c r="B3289">
        <v>2005</v>
      </c>
      <c r="C3289" s="1">
        <v>120000</v>
      </c>
      <c r="D3289">
        <v>50000</v>
      </c>
      <c r="E3289" t="s">
        <v>14</v>
      </c>
      <c r="F3289" t="s">
        <v>25</v>
      </c>
      <c r="G3289" t="s">
        <v>12</v>
      </c>
      <c r="H3289" t="s">
        <v>126</v>
      </c>
      <c r="I3289">
        <f t="shared" si="408"/>
        <v>290</v>
      </c>
      <c r="J3289">
        <f t="shared" si="409"/>
        <v>21</v>
      </c>
      <c r="K3289" t="str">
        <f t="shared" si="410"/>
        <v>budget</v>
      </c>
      <c r="L3289" s="1">
        <f t="shared" si="411"/>
        <v>494384.8</v>
      </c>
      <c r="M3289" cm="1">
        <f t="array" ref="M3289">SUM(COUNTIF(E3289:E6865,{"Petrol","Diesel","CNG","LPG","Electric"}))</f>
        <v>290</v>
      </c>
      <c r="N3289">
        <f t="shared" si="412"/>
        <v>290</v>
      </c>
      <c r="O3289" cm="1">
        <f t="array" ref="O3289">SUM(COUNTIF(F3289:F6865,{"Individual","Dealer","Trustmark Dealer"}))</f>
        <v>290</v>
      </c>
      <c r="P3289">
        <f t="shared" si="413"/>
        <v>200</v>
      </c>
      <c r="Q3289">
        <f t="shared" si="414"/>
        <v>0.60344827586206895</v>
      </c>
      <c r="R3289" s="16">
        <f t="shared" si="415"/>
        <v>1339794.9826143924</v>
      </c>
    </row>
    <row r="3290" spans="1:18" x14ac:dyDescent="0.3">
      <c r="A3290" t="s">
        <v>295</v>
      </c>
      <c r="B3290">
        <v>2010</v>
      </c>
      <c r="C3290" s="1">
        <v>215000</v>
      </c>
      <c r="D3290">
        <v>90000</v>
      </c>
      <c r="E3290" t="s">
        <v>10</v>
      </c>
      <c r="F3290" t="s">
        <v>25</v>
      </c>
      <c r="G3290" t="s">
        <v>12</v>
      </c>
      <c r="H3290" t="s">
        <v>126</v>
      </c>
      <c r="I3290">
        <f t="shared" si="408"/>
        <v>289</v>
      </c>
      <c r="J3290">
        <f t="shared" si="409"/>
        <v>16</v>
      </c>
      <c r="K3290" t="str">
        <f t="shared" si="410"/>
        <v>budget</v>
      </c>
      <c r="L3290" s="1">
        <f t="shared" si="411"/>
        <v>495680.24913494807</v>
      </c>
      <c r="M3290" cm="1">
        <f t="array" ref="M3290">SUM(COUNTIF(E3290:E6866,{"Petrol","Diesel","CNG","LPG","Electric"}))</f>
        <v>289</v>
      </c>
      <c r="N3290">
        <f t="shared" si="412"/>
        <v>289</v>
      </c>
      <c r="O3290" cm="1">
        <f t="array" ref="O3290">SUM(COUNTIF(F3290:F6866,{"Individual","Dealer","Trustmark Dealer"}))</f>
        <v>289</v>
      </c>
      <c r="P3290">
        <f t="shared" si="413"/>
        <v>199</v>
      </c>
      <c r="Q3290">
        <f t="shared" si="414"/>
        <v>0.60553633217993075</v>
      </c>
      <c r="R3290" s="16">
        <f t="shared" si="415"/>
        <v>1342954.8656010749</v>
      </c>
    </row>
    <row r="3291" spans="1:18" x14ac:dyDescent="0.3">
      <c r="A3291" t="s">
        <v>931</v>
      </c>
      <c r="B3291">
        <v>2013</v>
      </c>
      <c r="C3291" s="1">
        <v>550000</v>
      </c>
      <c r="D3291">
        <v>38500</v>
      </c>
      <c r="E3291" t="s">
        <v>14</v>
      </c>
      <c r="F3291" t="s">
        <v>25</v>
      </c>
      <c r="G3291" t="s">
        <v>12</v>
      </c>
      <c r="H3291" t="s">
        <v>121</v>
      </c>
      <c r="I3291">
        <f t="shared" si="408"/>
        <v>288</v>
      </c>
      <c r="J3291">
        <f t="shared" si="409"/>
        <v>13</v>
      </c>
      <c r="K3291" t="str">
        <f t="shared" si="410"/>
        <v>medium</v>
      </c>
      <c r="L3291" s="1">
        <f t="shared" si="411"/>
        <v>496654.83333333331</v>
      </c>
      <c r="M3291" cm="1">
        <f t="array" ref="M3291">SUM(COUNTIF(E3291:E6867,{"Petrol","Diesel","CNG","LPG","Electric"}))</f>
        <v>288</v>
      </c>
      <c r="N3291">
        <f t="shared" si="412"/>
        <v>288</v>
      </c>
      <c r="O3291" cm="1">
        <f t="array" ref="O3291">SUM(COUNTIF(F3291:F6867,{"Individual","Dealer","Trustmark Dealer"}))</f>
        <v>288</v>
      </c>
      <c r="P3291">
        <f t="shared" si="413"/>
        <v>198</v>
      </c>
      <c r="Q3291">
        <f t="shared" si="414"/>
        <v>0.60763888888888884</v>
      </c>
      <c r="R3291" s="16">
        <f t="shared" si="415"/>
        <v>1343733.9014826175</v>
      </c>
    </row>
    <row r="3292" spans="1:18" x14ac:dyDescent="0.3">
      <c r="A3292" t="s">
        <v>1072</v>
      </c>
      <c r="B3292">
        <v>2018</v>
      </c>
      <c r="C3292" s="1">
        <v>775000</v>
      </c>
      <c r="D3292">
        <v>35000</v>
      </c>
      <c r="E3292" t="s">
        <v>10</v>
      </c>
      <c r="F3292" t="s">
        <v>25</v>
      </c>
      <c r="G3292" t="s">
        <v>12</v>
      </c>
      <c r="H3292" t="s">
        <v>121</v>
      </c>
      <c r="I3292">
        <f t="shared" si="408"/>
        <v>287</v>
      </c>
      <c r="J3292">
        <f t="shared" si="409"/>
        <v>8</v>
      </c>
      <c r="K3292" t="str">
        <f t="shared" si="410"/>
        <v>medium</v>
      </c>
      <c r="L3292" s="1">
        <f t="shared" si="411"/>
        <v>496468.96167247387</v>
      </c>
      <c r="M3292" cm="1">
        <f t="array" ref="M3292">SUM(COUNTIF(E3292:E6868,{"Petrol","Diesel","CNG","LPG","Electric"}))</f>
        <v>287</v>
      </c>
      <c r="N3292">
        <f t="shared" si="412"/>
        <v>287</v>
      </c>
      <c r="O3292" cm="1">
        <f t="array" ref="O3292">SUM(COUNTIF(F3292:F6868,{"Individual","Dealer","Trustmark Dealer"}))</f>
        <v>287</v>
      </c>
      <c r="P3292">
        <f t="shared" si="413"/>
        <v>197</v>
      </c>
      <c r="Q3292">
        <f t="shared" si="414"/>
        <v>0.60627177700348434</v>
      </c>
      <c r="R3292" s="16">
        <f t="shared" si="415"/>
        <v>1344278.4743827162</v>
      </c>
    </row>
    <row r="3293" spans="1:18" x14ac:dyDescent="0.3">
      <c r="A3293" t="s">
        <v>1548</v>
      </c>
      <c r="B3293">
        <v>2001</v>
      </c>
      <c r="C3293" s="1">
        <v>409999</v>
      </c>
      <c r="D3293">
        <v>49359</v>
      </c>
      <c r="E3293" t="s">
        <v>10</v>
      </c>
      <c r="F3293" t="s">
        <v>25</v>
      </c>
      <c r="G3293" t="s">
        <v>12</v>
      </c>
      <c r="H3293" t="s">
        <v>154</v>
      </c>
      <c r="I3293">
        <f t="shared" si="408"/>
        <v>286</v>
      </c>
      <c r="J3293">
        <f t="shared" si="409"/>
        <v>25</v>
      </c>
      <c r="K3293" t="str">
        <f t="shared" si="410"/>
        <v>budget</v>
      </c>
      <c r="L3293" s="1">
        <f t="shared" si="411"/>
        <v>495495.07692307694</v>
      </c>
      <c r="M3293" cm="1">
        <f t="array" ref="M3293">SUM(COUNTIF(E3293:E6869,{"Petrol","Diesel","CNG","LPG","Electric"}))</f>
        <v>286</v>
      </c>
      <c r="N3293">
        <f t="shared" si="412"/>
        <v>286</v>
      </c>
      <c r="O3293" cm="1">
        <f t="array" ref="O3293">SUM(COUNTIF(F3293:F6869,{"Individual","Dealer","Trustmark Dealer"}))</f>
        <v>286</v>
      </c>
      <c r="P3293">
        <f t="shared" si="413"/>
        <v>197</v>
      </c>
      <c r="Q3293">
        <f t="shared" si="414"/>
        <v>0.6048951048951049</v>
      </c>
      <c r="R3293" s="16">
        <f t="shared" si="415"/>
        <v>1340364.7209513434</v>
      </c>
    </row>
    <row r="3294" spans="1:18" x14ac:dyDescent="0.3">
      <c r="A3294" t="s">
        <v>1483</v>
      </c>
      <c r="B3294">
        <v>2005</v>
      </c>
      <c r="C3294" s="1">
        <v>65000</v>
      </c>
      <c r="D3294">
        <v>70000</v>
      </c>
      <c r="E3294" t="s">
        <v>10</v>
      </c>
      <c r="F3294" t="s">
        <v>25</v>
      </c>
      <c r="G3294" t="s">
        <v>12</v>
      </c>
      <c r="H3294" t="s">
        <v>126</v>
      </c>
      <c r="I3294">
        <f t="shared" si="408"/>
        <v>285</v>
      </c>
      <c r="J3294">
        <f t="shared" si="409"/>
        <v>21</v>
      </c>
      <c r="K3294" t="str">
        <f t="shared" si="410"/>
        <v>budget</v>
      </c>
      <c r="L3294" s="1">
        <f t="shared" si="411"/>
        <v>495795.06315789477</v>
      </c>
      <c r="M3294" cm="1">
        <f t="array" ref="M3294">SUM(COUNTIF(E3294:E6870,{"Petrol","Diesel","CNG","LPG","Electric"}))</f>
        <v>285</v>
      </c>
      <c r="N3294">
        <f t="shared" si="412"/>
        <v>285</v>
      </c>
      <c r="O3294" cm="1">
        <f t="array" ref="O3294">SUM(COUNTIF(F3294:F6870,{"Individual","Dealer","Trustmark Dealer"}))</f>
        <v>285</v>
      </c>
      <c r="P3294">
        <f t="shared" si="413"/>
        <v>196</v>
      </c>
      <c r="Q3294">
        <f t="shared" si="414"/>
        <v>0.60701754385964912</v>
      </c>
      <c r="R3294" s="16">
        <f t="shared" si="415"/>
        <v>1339477.8615296087</v>
      </c>
    </row>
    <row r="3295" spans="1:18" x14ac:dyDescent="0.3">
      <c r="A3295" t="s">
        <v>122</v>
      </c>
      <c r="B3295">
        <v>2008</v>
      </c>
      <c r="C3295" s="1">
        <v>200000</v>
      </c>
      <c r="D3295">
        <v>90000</v>
      </c>
      <c r="E3295" t="s">
        <v>10</v>
      </c>
      <c r="F3295" t="s">
        <v>25</v>
      </c>
      <c r="G3295" t="s">
        <v>12</v>
      </c>
      <c r="H3295" t="s">
        <v>126</v>
      </c>
      <c r="I3295">
        <f t="shared" si="408"/>
        <v>284</v>
      </c>
      <c r="J3295">
        <f t="shared" si="409"/>
        <v>18</v>
      </c>
      <c r="K3295" t="str">
        <f t="shared" si="410"/>
        <v>budget</v>
      </c>
      <c r="L3295" s="1">
        <f t="shared" si="411"/>
        <v>497311.94718309859</v>
      </c>
      <c r="M3295" cm="1">
        <f t="array" ref="M3295">SUM(COUNTIF(E3295:E6871,{"Petrol","Diesel","CNG","LPG","Electric"}))</f>
        <v>284</v>
      </c>
      <c r="N3295">
        <f t="shared" si="412"/>
        <v>284</v>
      </c>
      <c r="O3295" cm="1">
        <f t="array" ref="O3295">SUM(COUNTIF(F3295:F6871,{"Individual","Dealer","Trustmark Dealer"}))</f>
        <v>284</v>
      </c>
      <c r="P3295">
        <f t="shared" si="413"/>
        <v>195</v>
      </c>
      <c r="Q3295">
        <f t="shared" si="414"/>
        <v>0.60915492957746475</v>
      </c>
      <c r="R3295" s="16">
        <f t="shared" si="415"/>
        <v>1341524.5515194682</v>
      </c>
    </row>
    <row r="3296" spans="1:18" x14ac:dyDescent="0.3">
      <c r="A3296" t="s">
        <v>159</v>
      </c>
      <c r="B3296">
        <v>2010</v>
      </c>
      <c r="C3296" s="1">
        <v>240000</v>
      </c>
      <c r="D3296">
        <v>50000</v>
      </c>
      <c r="E3296" t="s">
        <v>10</v>
      </c>
      <c r="F3296" t="s">
        <v>25</v>
      </c>
      <c r="G3296" t="s">
        <v>12</v>
      </c>
      <c r="H3296" t="s">
        <v>126</v>
      </c>
      <c r="I3296">
        <f t="shared" si="408"/>
        <v>283</v>
      </c>
      <c r="J3296">
        <f t="shared" si="409"/>
        <v>16</v>
      </c>
      <c r="K3296" t="str">
        <f t="shared" si="410"/>
        <v>budget</v>
      </c>
      <c r="L3296" s="1">
        <f t="shared" si="411"/>
        <v>498362.51943462895</v>
      </c>
      <c r="M3296" cm="1">
        <f t="array" ref="M3296">SUM(COUNTIF(E3296:E6872,{"Petrol","Diesel","CNG","LPG","Electric"}))</f>
        <v>283</v>
      </c>
      <c r="N3296">
        <f t="shared" si="412"/>
        <v>283</v>
      </c>
      <c r="O3296" cm="1">
        <f t="array" ref="O3296">SUM(COUNTIF(F3296:F6872,{"Individual","Dealer","Trustmark Dealer"}))</f>
        <v>283</v>
      </c>
      <c r="P3296">
        <f t="shared" si="413"/>
        <v>194</v>
      </c>
      <c r="Q3296">
        <f t="shared" si="414"/>
        <v>0.61130742049469966</v>
      </c>
      <c r="R3296" s="16">
        <f t="shared" si="415"/>
        <v>1342442.7361643254</v>
      </c>
    </row>
    <row r="3297" spans="1:18" x14ac:dyDescent="0.3">
      <c r="A3297" t="s">
        <v>761</v>
      </c>
      <c r="B3297">
        <v>2012</v>
      </c>
      <c r="C3297" s="1">
        <v>800000</v>
      </c>
      <c r="D3297">
        <v>108731</v>
      </c>
      <c r="E3297" t="s">
        <v>14</v>
      </c>
      <c r="F3297" t="s">
        <v>25</v>
      </c>
      <c r="G3297" t="s">
        <v>12</v>
      </c>
      <c r="H3297" t="s">
        <v>121</v>
      </c>
      <c r="I3297">
        <f t="shared" si="408"/>
        <v>282</v>
      </c>
      <c r="J3297">
        <f t="shared" si="409"/>
        <v>14</v>
      </c>
      <c r="K3297" t="str">
        <f t="shared" si="410"/>
        <v>medium</v>
      </c>
      <c r="L3297" s="1">
        <f t="shared" si="411"/>
        <v>499278.69858156028</v>
      </c>
      <c r="M3297" cm="1">
        <f t="array" ref="M3297">SUM(COUNTIF(E3297:E6873,{"Petrol","Diesel","CNG","LPG","Electric"}))</f>
        <v>282</v>
      </c>
      <c r="N3297">
        <f t="shared" si="412"/>
        <v>282</v>
      </c>
      <c r="O3297" cm="1">
        <f t="array" ref="O3297">SUM(COUNTIF(F3297:F6873,{"Individual","Dealer","Trustmark Dealer"}))</f>
        <v>282</v>
      </c>
      <c r="P3297">
        <f t="shared" si="413"/>
        <v>193</v>
      </c>
      <c r="Q3297">
        <f t="shared" si="414"/>
        <v>0.61347517730496459</v>
      </c>
      <c r="R3297" s="16">
        <f t="shared" si="415"/>
        <v>1343029.063150832</v>
      </c>
    </row>
    <row r="3298" spans="1:18" x14ac:dyDescent="0.3">
      <c r="A3298" t="s">
        <v>1549</v>
      </c>
      <c r="B3298">
        <v>2010</v>
      </c>
      <c r="C3298" s="1">
        <v>400000</v>
      </c>
      <c r="D3298">
        <v>120000</v>
      </c>
      <c r="E3298" t="s">
        <v>14</v>
      </c>
      <c r="F3298" t="s">
        <v>25</v>
      </c>
      <c r="G3298" t="s">
        <v>12</v>
      </c>
      <c r="H3298" t="s">
        <v>121</v>
      </c>
      <c r="I3298">
        <f t="shared" si="408"/>
        <v>281</v>
      </c>
      <c r="J3298">
        <f t="shared" si="409"/>
        <v>16</v>
      </c>
      <c r="K3298" t="str">
        <f t="shared" si="410"/>
        <v>budget</v>
      </c>
      <c r="L3298" s="1">
        <f t="shared" si="411"/>
        <v>498208.51601423486</v>
      </c>
      <c r="M3298" cm="1">
        <f t="array" ref="M3298">SUM(COUNTIF(E3298:E6874,{"Petrol","Diesel","CNG","LPG","Electric"}))</f>
        <v>281</v>
      </c>
      <c r="N3298">
        <f t="shared" si="412"/>
        <v>281</v>
      </c>
      <c r="O3298" cm="1">
        <f t="array" ref="O3298">SUM(COUNTIF(F3298:F6874,{"Individual","Dealer","Trustmark Dealer"}))</f>
        <v>281</v>
      </c>
      <c r="P3298">
        <f t="shared" si="413"/>
        <v>192</v>
      </c>
      <c r="Q3298">
        <f t="shared" si="414"/>
        <v>0.61209964412811391</v>
      </c>
      <c r="R3298" s="16">
        <f t="shared" si="415"/>
        <v>1342027.605900621</v>
      </c>
    </row>
    <row r="3299" spans="1:18" x14ac:dyDescent="0.3">
      <c r="A3299" t="s">
        <v>1512</v>
      </c>
      <c r="B3299">
        <v>2016</v>
      </c>
      <c r="C3299" s="1">
        <v>500000</v>
      </c>
      <c r="D3299">
        <v>60000</v>
      </c>
      <c r="E3299" t="s">
        <v>14</v>
      </c>
      <c r="F3299" t="s">
        <v>25</v>
      </c>
      <c r="G3299" t="s">
        <v>12</v>
      </c>
      <c r="H3299" t="s">
        <v>121</v>
      </c>
      <c r="I3299">
        <f t="shared" si="408"/>
        <v>280</v>
      </c>
      <c r="J3299">
        <f t="shared" si="409"/>
        <v>10</v>
      </c>
      <c r="K3299" t="str">
        <f t="shared" si="410"/>
        <v>budget</v>
      </c>
      <c r="L3299" s="1">
        <f t="shared" si="411"/>
        <v>498559.26071428572</v>
      </c>
      <c r="M3299" cm="1">
        <f t="array" ref="M3299">SUM(COUNTIF(E3299:E6875,{"Petrol","Diesel","CNG","LPG","Electric"}))</f>
        <v>280</v>
      </c>
      <c r="N3299">
        <f t="shared" si="412"/>
        <v>280</v>
      </c>
      <c r="O3299" cm="1">
        <f t="array" ref="O3299">SUM(COUNTIF(F3299:F6875,{"Individual","Dealer","Trustmark Dealer"}))</f>
        <v>280</v>
      </c>
      <c r="P3299">
        <f t="shared" si="413"/>
        <v>191</v>
      </c>
      <c r="Q3299">
        <f t="shared" si="414"/>
        <v>0.61071428571428577</v>
      </c>
      <c r="R3299" s="16">
        <f t="shared" si="415"/>
        <v>1343513.6304347825</v>
      </c>
    </row>
    <row r="3300" spans="1:18" x14ac:dyDescent="0.3">
      <c r="A3300" t="s">
        <v>1550</v>
      </c>
      <c r="B3300">
        <v>2007</v>
      </c>
      <c r="C3300" s="1">
        <v>150000</v>
      </c>
      <c r="D3300">
        <v>90000</v>
      </c>
      <c r="E3300" t="s">
        <v>14</v>
      </c>
      <c r="F3300" t="s">
        <v>25</v>
      </c>
      <c r="G3300" t="s">
        <v>12</v>
      </c>
      <c r="H3300" t="s">
        <v>154</v>
      </c>
      <c r="I3300">
        <f t="shared" si="408"/>
        <v>279</v>
      </c>
      <c r="J3300">
        <f t="shared" si="409"/>
        <v>19</v>
      </c>
      <c r="K3300" t="str">
        <f t="shared" si="410"/>
        <v>budget</v>
      </c>
      <c r="L3300" s="1">
        <f t="shared" si="411"/>
        <v>498554.09677419357</v>
      </c>
      <c r="M3300" cm="1">
        <f t="array" ref="M3300">SUM(COUNTIF(E3300:E6876,{"Petrol","Diesel","CNG","LPG","Electric"}))</f>
        <v>279</v>
      </c>
      <c r="N3300">
        <f t="shared" si="412"/>
        <v>279</v>
      </c>
      <c r="O3300" cm="1">
        <f t="array" ref="O3300">SUM(COUNTIF(F3300:F6876,{"Individual","Dealer","Trustmark Dealer"}))</f>
        <v>279</v>
      </c>
      <c r="P3300">
        <f t="shared" si="413"/>
        <v>191</v>
      </c>
      <c r="Q3300">
        <f t="shared" si="414"/>
        <v>0.60931899641577059</v>
      </c>
      <c r="R3300" s="16">
        <f t="shared" si="415"/>
        <v>1344389.4162838391</v>
      </c>
    </row>
    <row r="3301" spans="1:18" x14ac:dyDescent="0.3">
      <c r="A3301" t="s">
        <v>174</v>
      </c>
      <c r="B3301">
        <v>2014</v>
      </c>
      <c r="C3301" s="1">
        <v>500000</v>
      </c>
      <c r="D3301">
        <v>140000</v>
      </c>
      <c r="E3301" t="s">
        <v>14</v>
      </c>
      <c r="F3301" t="s">
        <v>25</v>
      </c>
      <c r="G3301" t="s">
        <v>12</v>
      </c>
      <c r="H3301" t="s">
        <v>126</v>
      </c>
      <c r="I3301">
        <f t="shared" si="408"/>
        <v>278</v>
      </c>
      <c r="J3301">
        <f t="shared" si="409"/>
        <v>12</v>
      </c>
      <c r="K3301" t="str">
        <f t="shared" si="410"/>
        <v>budget</v>
      </c>
      <c r="L3301" s="1">
        <f t="shared" si="411"/>
        <v>499807.88848920865</v>
      </c>
      <c r="M3301" cm="1">
        <f t="array" ref="M3301">SUM(COUNTIF(E3301:E6877,{"Petrol","Diesel","CNG","LPG","Electric"}))</f>
        <v>278</v>
      </c>
      <c r="N3301">
        <f t="shared" si="412"/>
        <v>278</v>
      </c>
      <c r="O3301" cm="1">
        <f t="array" ref="O3301">SUM(COUNTIF(F3301:F6877,{"Individual","Dealer","Trustmark Dealer"}))</f>
        <v>278</v>
      </c>
      <c r="P3301">
        <f t="shared" si="413"/>
        <v>190</v>
      </c>
      <c r="Q3301">
        <f t="shared" si="414"/>
        <v>0.61151079136690645</v>
      </c>
      <c r="R3301" s="16">
        <f t="shared" si="415"/>
        <v>1347491.477903137</v>
      </c>
    </row>
    <row r="3302" spans="1:18" x14ac:dyDescent="0.3">
      <c r="A3302" t="s">
        <v>173</v>
      </c>
      <c r="B3302">
        <v>2014</v>
      </c>
      <c r="C3302" s="1">
        <v>320000</v>
      </c>
      <c r="D3302">
        <v>80000</v>
      </c>
      <c r="E3302" t="s">
        <v>10</v>
      </c>
      <c r="F3302" t="s">
        <v>25</v>
      </c>
      <c r="G3302" t="s">
        <v>12</v>
      </c>
      <c r="H3302" t="s">
        <v>121</v>
      </c>
      <c r="I3302">
        <f t="shared" si="408"/>
        <v>277</v>
      </c>
      <c r="J3302">
        <f t="shared" si="409"/>
        <v>12</v>
      </c>
      <c r="K3302" t="str">
        <f t="shared" si="410"/>
        <v>budget</v>
      </c>
      <c r="L3302" s="1">
        <f t="shared" si="411"/>
        <v>499807.19494584837</v>
      </c>
      <c r="M3302" cm="1">
        <f t="array" ref="M3302">SUM(COUNTIF(E3302:E6878,{"Petrol","Diesel","CNG","LPG","Electric"}))</f>
        <v>277</v>
      </c>
      <c r="N3302">
        <f t="shared" si="412"/>
        <v>277</v>
      </c>
      <c r="O3302" cm="1">
        <f t="array" ref="O3302">SUM(COUNTIF(F3302:F6878,{"Individual","Dealer","Trustmark Dealer"}))</f>
        <v>277</v>
      </c>
      <c r="P3302">
        <f t="shared" si="413"/>
        <v>189</v>
      </c>
      <c r="Q3302">
        <f t="shared" si="414"/>
        <v>0.61371841155234652</v>
      </c>
      <c r="R3302" s="16">
        <f t="shared" si="415"/>
        <v>1348403.7568679035</v>
      </c>
    </row>
    <row r="3303" spans="1:18" x14ac:dyDescent="0.3">
      <c r="A3303" t="s">
        <v>1312</v>
      </c>
      <c r="B3303">
        <v>2013</v>
      </c>
      <c r="C3303" s="1">
        <v>300000</v>
      </c>
      <c r="D3303">
        <v>90000</v>
      </c>
      <c r="E3303" t="s">
        <v>14</v>
      </c>
      <c r="F3303" t="s">
        <v>25</v>
      </c>
      <c r="G3303" t="s">
        <v>12</v>
      </c>
      <c r="H3303" t="s">
        <v>121</v>
      </c>
      <c r="I3303">
        <f t="shared" si="408"/>
        <v>276</v>
      </c>
      <c r="J3303">
        <f t="shared" si="409"/>
        <v>13</v>
      </c>
      <c r="K3303" t="str">
        <f t="shared" si="410"/>
        <v>budget</v>
      </c>
      <c r="L3303" s="1">
        <f t="shared" si="411"/>
        <v>500458.6702898551</v>
      </c>
      <c r="M3303" cm="1">
        <f t="array" ref="M3303">SUM(COUNTIF(E3303:E6879,{"Petrol","Diesel","CNG","LPG","Electric"}))</f>
        <v>276</v>
      </c>
      <c r="N3303">
        <f t="shared" si="412"/>
        <v>276</v>
      </c>
      <c r="O3303" cm="1">
        <f t="array" ref="O3303">SUM(COUNTIF(F3303:F6879,{"Individual","Dealer","Trustmark Dealer"}))</f>
        <v>276</v>
      </c>
      <c r="P3303">
        <f t="shared" si="413"/>
        <v>188</v>
      </c>
      <c r="Q3303">
        <f t="shared" si="414"/>
        <v>0.6123188405797102</v>
      </c>
      <c r="R3303" s="16">
        <f t="shared" si="415"/>
        <v>1348298.6159068053</v>
      </c>
    </row>
    <row r="3304" spans="1:18" x14ac:dyDescent="0.3">
      <c r="A3304" t="s">
        <v>354</v>
      </c>
      <c r="B3304">
        <v>2018</v>
      </c>
      <c r="C3304" s="1">
        <v>285000</v>
      </c>
      <c r="D3304">
        <v>14000</v>
      </c>
      <c r="E3304" t="s">
        <v>10</v>
      </c>
      <c r="F3304" t="s">
        <v>25</v>
      </c>
      <c r="G3304" t="s">
        <v>12</v>
      </c>
      <c r="H3304" t="s">
        <v>121</v>
      </c>
      <c r="I3304">
        <f t="shared" si="408"/>
        <v>275</v>
      </c>
      <c r="J3304">
        <f t="shared" si="409"/>
        <v>8</v>
      </c>
      <c r="K3304" t="str">
        <f t="shared" si="410"/>
        <v>budget</v>
      </c>
      <c r="L3304" s="1">
        <f t="shared" si="411"/>
        <v>501187.6109090909</v>
      </c>
      <c r="M3304" cm="1">
        <f t="array" ref="M3304">SUM(COUNTIF(E3304:E6880,{"Petrol","Diesel","CNG","LPG","Electric"}))</f>
        <v>275</v>
      </c>
      <c r="N3304">
        <f t="shared" si="412"/>
        <v>275</v>
      </c>
      <c r="O3304" cm="1">
        <f t="array" ref="O3304">SUM(COUNTIF(F3304:F6880,{"Individual","Dealer","Trustmark Dealer"}))</f>
        <v>275</v>
      </c>
      <c r="P3304">
        <f t="shared" si="413"/>
        <v>187</v>
      </c>
      <c r="Q3304">
        <f t="shared" si="414"/>
        <v>0.61090909090909096</v>
      </c>
      <c r="R3304" s="16">
        <f t="shared" si="415"/>
        <v>1350504.6420377868</v>
      </c>
    </row>
    <row r="3305" spans="1:18" x14ac:dyDescent="0.3">
      <c r="A3305" t="s">
        <v>1551</v>
      </c>
      <c r="B3305">
        <v>2012</v>
      </c>
      <c r="C3305" s="1">
        <v>360000</v>
      </c>
      <c r="D3305">
        <v>70000</v>
      </c>
      <c r="E3305" t="s">
        <v>14</v>
      </c>
      <c r="F3305" t="s">
        <v>25</v>
      </c>
      <c r="G3305" t="s">
        <v>12</v>
      </c>
      <c r="H3305" t="s">
        <v>126</v>
      </c>
      <c r="I3305">
        <f t="shared" si="408"/>
        <v>274</v>
      </c>
      <c r="J3305">
        <f t="shared" si="409"/>
        <v>14</v>
      </c>
      <c r="K3305" t="str">
        <f t="shared" si="410"/>
        <v>budget</v>
      </c>
      <c r="L3305" s="1">
        <f t="shared" si="411"/>
        <v>501976.61678832117</v>
      </c>
      <c r="M3305" cm="1">
        <f t="array" ref="M3305">SUM(COUNTIF(E3305:E6881,{"Petrol","Diesel","CNG","LPG","Electric"}))</f>
        <v>274</v>
      </c>
      <c r="N3305">
        <f t="shared" si="412"/>
        <v>274</v>
      </c>
      <c r="O3305" cm="1">
        <f t="array" ref="O3305">SUM(COUNTIF(F3305:F6881,{"Individual","Dealer","Trustmark Dealer"}))</f>
        <v>274</v>
      </c>
      <c r="P3305">
        <f t="shared" si="413"/>
        <v>187</v>
      </c>
      <c r="Q3305">
        <f t="shared" si="414"/>
        <v>0.60948905109489049</v>
      </c>
      <c r="R3305" s="16">
        <f t="shared" si="415"/>
        <v>1350707.3746879965</v>
      </c>
    </row>
    <row r="3306" spans="1:18" x14ac:dyDescent="0.3">
      <c r="A3306" t="s">
        <v>452</v>
      </c>
      <c r="B3306">
        <v>2009</v>
      </c>
      <c r="C3306" s="1">
        <v>450000</v>
      </c>
      <c r="D3306">
        <v>55000</v>
      </c>
      <c r="E3306" t="s">
        <v>10</v>
      </c>
      <c r="F3306" t="s">
        <v>25</v>
      </c>
      <c r="G3306" t="s">
        <v>12</v>
      </c>
      <c r="H3306" t="s">
        <v>126</v>
      </c>
      <c r="I3306">
        <f t="shared" si="408"/>
        <v>273</v>
      </c>
      <c r="J3306">
        <f t="shared" si="409"/>
        <v>17</v>
      </c>
      <c r="K3306" t="str">
        <f t="shared" si="410"/>
        <v>budget</v>
      </c>
      <c r="L3306" s="1">
        <f t="shared" si="411"/>
        <v>502496.67765567766</v>
      </c>
      <c r="M3306" cm="1">
        <f t="array" ref="M3306">SUM(COUNTIF(E3306:E6882,{"Petrol","Diesel","CNG","LPG","Electric"}))</f>
        <v>273</v>
      </c>
      <c r="N3306">
        <f t="shared" si="412"/>
        <v>273</v>
      </c>
      <c r="O3306" cm="1">
        <f t="array" ref="O3306">SUM(COUNTIF(F3306:F6882,{"Individual","Dealer","Trustmark Dealer"}))</f>
        <v>273</v>
      </c>
      <c r="P3306">
        <f t="shared" si="413"/>
        <v>186</v>
      </c>
      <c r="Q3306">
        <f t="shared" si="414"/>
        <v>0.61172161172161177</v>
      </c>
      <c r="R3306" s="16">
        <f t="shared" si="415"/>
        <v>1352554.7688980873</v>
      </c>
    </row>
    <row r="3307" spans="1:18" x14ac:dyDescent="0.3">
      <c r="A3307" t="s">
        <v>163</v>
      </c>
      <c r="B3307">
        <v>2011</v>
      </c>
      <c r="C3307" s="1">
        <v>175000</v>
      </c>
      <c r="D3307">
        <v>60000</v>
      </c>
      <c r="E3307" t="s">
        <v>10</v>
      </c>
      <c r="F3307" t="s">
        <v>25</v>
      </c>
      <c r="G3307" t="s">
        <v>12</v>
      </c>
      <c r="H3307" t="s">
        <v>154</v>
      </c>
      <c r="I3307">
        <f t="shared" si="408"/>
        <v>272</v>
      </c>
      <c r="J3307">
        <f t="shared" si="409"/>
        <v>15</v>
      </c>
      <c r="K3307" t="str">
        <f t="shared" si="410"/>
        <v>budget</v>
      </c>
      <c r="L3307" s="1">
        <f t="shared" si="411"/>
        <v>502689.6801470588</v>
      </c>
      <c r="M3307" cm="1">
        <f t="array" ref="M3307">SUM(COUNTIF(E3307:E6883,{"Petrol","Diesel","CNG","LPG","Electric"}))</f>
        <v>272</v>
      </c>
      <c r="N3307">
        <f t="shared" si="412"/>
        <v>272</v>
      </c>
      <c r="O3307" cm="1">
        <f t="array" ref="O3307">SUM(COUNTIF(F3307:F6883,{"Individual","Dealer","Trustmark Dealer"}))</f>
        <v>272</v>
      </c>
      <c r="P3307">
        <f t="shared" si="413"/>
        <v>185</v>
      </c>
      <c r="Q3307">
        <f t="shared" si="414"/>
        <v>0.61397058823529416</v>
      </c>
      <c r="R3307" s="16">
        <f t="shared" si="415"/>
        <v>1351287.9074884793</v>
      </c>
    </row>
    <row r="3308" spans="1:18" x14ac:dyDescent="0.3">
      <c r="A3308" t="s">
        <v>1248</v>
      </c>
      <c r="B3308">
        <v>2011</v>
      </c>
      <c r="C3308" s="1">
        <v>350000</v>
      </c>
      <c r="D3308">
        <v>74000</v>
      </c>
      <c r="E3308" t="s">
        <v>14</v>
      </c>
      <c r="F3308" t="s">
        <v>25</v>
      </c>
      <c r="G3308" t="s">
        <v>12</v>
      </c>
      <c r="H3308" t="s">
        <v>126</v>
      </c>
      <c r="I3308">
        <f t="shared" si="408"/>
        <v>271</v>
      </c>
      <c r="J3308">
        <f t="shared" si="409"/>
        <v>15</v>
      </c>
      <c r="K3308" t="str">
        <f t="shared" si="410"/>
        <v>budget</v>
      </c>
      <c r="L3308" s="1">
        <f t="shared" si="411"/>
        <v>503898.86715867161</v>
      </c>
      <c r="M3308" cm="1">
        <f t="array" ref="M3308">SUM(COUNTIF(E3308:E6884,{"Petrol","Diesel","CNG","LPG","Electric"}))</f>
        <v>271</v>
      </c>
      <c r="N3308">
        <f t="shared" si="412"/>
        <v>271</v>
      </c>
      <c r="O3308" cm="1">
        <f t="array" ref="O3308">SUM(COUNTIF(F3308:F6884,{"Individual","Dealer","Trustmark Dealer"}))</f>
        <v>271</v>
      </c>
      <c r="P3308">
        <f t="shared" si="413"/>
        <v>184</v>
      </c>
      <c r="Q3308">
        <f t="shared" si="414"/>
        <v>0.6162361623616236</v>
      </c>
      <c r="R3308" s="16">
        <f t="shared" si="415"/>
        <v>1352475.697224644</v>
      </c>
    </row>
    <row r="3309" spans="1:18" x14ac:dyDescent="0.3">
      <c r="A3309" t="s">
        <v>386</v>
      </c>
      <c r="B3309">
        <v>2020</v>
      </c>
      <c r="C3309" s="1">
        <v>530000</v>
      </c>
      <c r="D3309">
        <v>45000</v>
      </c>
      <c r="E3309" t="s">
        <v>14</v>
      </c>
      <c r="F3309" t="s">
        <v>11</v>
      </c>
      <c r="G3309" t="s">
        <v>12</v>
      </c>
      <c r="H3309" t="s">
        <v>121</v>
      </c>
      <c r="I3309">
        <f t="shared" si="408"/>
        <v>270</v>
      </c>
      <c r="J3309">
        <f t="shared" si="409"/>
        <v>6</v>
      </c>
      <c r="K3309" t="str">
        <f t="shared" si="410"/>
        <v>medium</v>
      </c>
      <c r="L3309" s="1">
        <f t="shared" si="411"/>
        <v>504468.86296296294</v>
      </c>
      <c r="M3309" cm="1">
        <f t="array" ref="M3309">SUM(COUNTIF(E3309:E6885,{"Petrol","Diesel","CNG","LPG","Electric"}))</f>
        <v>270</v>
      </c>
      <c r="N3309">
        <f t="shared" si="412"/>
        <v>270</v>
      </c>
      <c r="O3309" cm="1">
        <f t="array" ref="O3309">SUM(COUNTIF(F3309:F6885,{"Individual","Dealer","Trustmark Dealer"}))</f>
        <v>270</v>
      </c>
      <c r="P3309">
        <f t="shared" si="413"/>
        <v>183</v>
      </c>
      <c r="Q3309">
        <f t="shared" si="414"/>
        <v>0.61851851851851847</v>
      </c>
      <c r="R3309" s="16">
        <f t="shared" si="415"/>
        <v>1354412.0186322688</v>
      </c>
    </row>
    <row r="3310" spans="1:18" x14ac:dyDescent="0.3">
      <c r="A3310" t="s">
        <v>1552</v>
      </c>
      <c r="B3310">
        <v>2017</v>
      </c>
      <c r="C3310" s="1">
        <v>1025000</v>
      </c>
      <c r="D3310">
        <v>38000</v>
      </c>
      <c r="E3310" t="s">
        <v>14</v>
      </c>
      <c r="F3310" t="s">
        <v>11</v>
      </c>
      <c r="G3310" t="s">
        <v>12</v>
      </c>
      <c r="H3310" t="s">
        <v>121</v>
      </c>
      <c r="I3310">
        <f t="shared" si="408"/>
        <v>269</v>
      </c>
      <c r="J3310">
        <f t="shared" si="409"/>
        <v>9</v>
      </c>
      <c r="K3310" t="str">
        <f t="shared" si="410"/>
        <v>premimum</v>
      </c>
      <c r="L3310" s="1">
        <f t="shared" si="411"/>
        <v>504373.95167286246</v>
      </c>
      <c r="M3310" cm="1">
        <f t="array" ref="M3310">SUM(COUNTIF(E3310:E6886,{"Petrol","Diesel","CNG","LPG","Electric"}))</f>
        <v>269</v>
      </c>
      <c r="N3310">
        <f t="shared" si="412"/>
        <v>269</v>
      </c>
      <c r="O3310" cm="1">
        <f t="array" ref="O3310">SUM(COUNTIF(F3310:F6886,{"Individual","Dealer","Trustmark Dealer"}))</f>
        <v>269</v>
      </c>
      <c r="P3310">
        <f t="shared" si="413"/>
        <v>183</v>
      </c>
      <c r="Q3310">
        <f t="shared" si="414"/>
        <v>0.61710037174721188</v>
      </c>
      <c r="R3310" s="16">
        <f t="shared" si="415"/>
        <v>1355197.1808426073</v>
      </c>
    </row>
    <row r="3311" spans="1:18" x14ac:dyDescent="0.3">
      <c r="A3311" t="s">
        <v>1155</v>
      </c>
      <c r="B3311">
        <v>2017</v>
      </c>
      <c r="C3311" s="1">
        <v>950000</v>
      </c>
      <c r="D3311">
        <v>24000</v>
      </c>
      <c r="E3311" t="s">
        <v>14</v>
      </c>
      <c r="F3311" t="s">
        <v>11</v>
      </c>
      <c r="G3311" t="s">
        <v>12</v>
      </c>
      <c r="H3311" t="s">
        <v>121</v>
      </c>
      <c r="I3311">
        <f t="shared" si="408"/>
        <v>268</v>
      </c>
      <c r="J3311">
        <f t="shared" si="409"/>
        <v>9</v>
      </c>
      <c r="K3311" t="str">
        <f t="shared" si="410"/>
        <v>medium</v>
      </c>
      <c r="L3311" s="1">
        <f t="shared" si="411"/>
        <v>502431.31716417911</v>
      </c>
      <c r="M3311" cm="1">
        <f t="array" ref="M3311">SUM(COUNTIF(E3311:E6887,{"Petrol","Diesel","CNG","LPG","Electric"}))</f>
        <v>268</v>
      </c>
      <c r="N3311">
        <f t="shared" si="412"/>
        <v>268</v>
      </c>
      <c r="O3311" cm="1">
        <f t="array" ref="O3311">SUM(COUNTIF(F3311:F6887,{"Individual","Dealer","Trustmark Dealer"}))</f>
        <v>268</v>
      </c>
      <c r="P3311">
        <f t="shared" si="413"/>
        <v>183</v>
      </c>
      <c r="Q3311">
        <f t="shared" si="414"/>
        <v>0.61567164179104472</v>
      </c>
      <c r="R3311" s="16">
        <f t="shared" si="415"/>
        <v>1352736.0951872927</v>
      </c>
    </row>
    <row r="3312" spans="1:18" x14ac:dyDescent="0.3">
      <c r="A3312" t="s">
        <v>613</v>
      </c>
      <c r="B3312">
        <v>2017</v>
      </c>
      <c r="C3312" s="1">
        <v>725000</v>
      </c>
      <c r="D3312">
        <v>29976</v>
      </c>
      <c r="E3312" t="s">
        <v>10</v>
      </c>
      <c r="F3312" t="s">
        <v>11</v>
      </c>
      <c r="G3312" t="s">
        <v>12</v>
      </c>
      <c r="H3312" t="s">
        <v>121</v>
      </c>
      <c r="I3312">
        <f t="shared" si="408"/>
        <v>267</v>
      </c>
      <c r="J3312">
        <f t="shared" si="409"/>
        <v>9</v>
      </c>
      <c r="K3312" t="str">
        <f t="shared" si="410"/>
        <v>medium</v>
      </c>
      <c r="L3312" s="1">
        <f t="shared" si="411"/>
        <v>500755.02996254683</v>
      </c>
      <c r="M3312" cm="1">
        <f t="array" ref="M3312">SUM(COUNTIF(E3312:E6888,{"Petrol","Diesel","CNG","LPG","Electric"}))</f>
        <v>267</v>
      </c>
      <c r="N3312">
        <f t="shared" si="412"/>
        <v>267</v>
      </c>
      <c r="O3312" cm="1">
        <f t="array" ref="O3312">SUM(COUNTIF(F3312:F6888,{"Individual","Dealer","Trustmark Dealer"}))</f>
        <v>267</v>
      </c>
      <c r="P3312">
        <f t="shared" si="413"/>
        <v>183</v>
      </c>
      <c r="Q3312">
        <f t="shared" si="414"/>
        <v>0.61423220973782766</v>
      </c>
      <c r="R3312" s="16">
        <f t="shared" si="415"/>
        <v>1350739.1011127022</v>
      </c>
    </row>
    <row r="3313" spans="1:18" x14ac:dyDescent="0.3">
      <c r="A3313" t="s">
        <v>1553</v>
      </c>
      <c r="B3313">
        <v>2017</v>
      </c>
      <c r="C3313" s="1">
        <v>919999</v>
      </c>
      <c r="D3313">
        <v>41000</v>
      </c>
      <c r="E3313" t="s">
        <v>10</v>
      </c>
      <c r="F3313" t="s">
        <v>11</v>
      </c>
      <c r="G3313" t="s">
        <v>12</v>
      </c>
      <c r="H3313" t="s">
        <v>121</v>
      </c>
      <c r="I3313">
        <f t="shared" si="408"/>
        <v>266</v>
      </c>
      <c r="J3313">
        <f t="shared" si="409"/>
        <v>9</v>
      </c>
      <c r="K3313" t="str">
        <f t="shared" si="410"/>
        <v>medium</v>
      </c>
      <c r="L3313" s="1">
        <f t="shared" si="411"/>
        <v>499912.00375939847</v>
      </c>
      <c r="M3313" cm="1">
        <f t="array" ref="M3313">SUM(COUNTIF(E3313:E6889,{"Petrol","Diesel","CNG","LPG","Electric"}))</f>
        <v>266</v>
      </c>
      <c r="N3313">
        <f t="shared" si="412"/>
        <v>266</v>
      </c>
      <c r="O3313" cm="1">
        <f t="array" ref="O3313">SUM(COUNTIF(F3313:F6889,{"Individual","Dealer","Trustmark Dealer"}))</f>
        <v>266</v>
      </c>
      <c r="P3313">
        <f t="shared" si="413"/>
        <v>183</v>
      </c>
      <c r="Q3313">
        <f t="shared" si="414"/>
        <v>0.61278195488721809</v>
      </c>
      <c r="R3313" s="16">
        <f t="shared" si="415"/>
        <v>1346948.4870258879</v>
      </c>
    </row>
    <row r="3314" spans="1:18" x14ac:dyDescent="0.3">
      <c r="A3314" t="s">
        <v>1554</v>
      </c>
      <c r="B3314">
        <v>2018</v>
      </c>
      <c r="C3314" s="1">
        <v>700000</v>
      </c>
      <c r="D3314">
        <v>15000</v>
      </c>
      <c r="E3314" t="s">
        <v>14</v>
      </c>
      <c r="F3314" t="s">
        <v>11</v>
      </c>
      <c r="G3314" t="s">
        <v>12</v>
      </c>
      <c r="H3314" t="s">
        <v>121</v>
      </c>
      <c r="I3314">
        <f t="shared" si="408"/>
        <v>265</v>
      </c>
      <c r="J3314">
        <f t="shared" si="409"/>
        <v>8</v>
      </c>
      <c r="K3314" t="str">
        <f t="shared" si="410"/>
        <v>medium</v>
      </c>
      <c r="L3314" s="1">
        <f t="shared" si="411"/>
        <v>498326.76981132076</v>
      </c>
      <c r="M3314" cm="1">
        <f t="array" ref="M3314">SUM(COUNTIF(E3314:E6890,{"Petrol","Diesel","CNG","LPG","Electric"}))</f>
        <v>265</v>
      </c>
      <c r="N3314">
        <f t="shared" si="412"/>
        <v>265</v>
      </c>
      <c r="O3314" cm="1">
        <f t="array" ref="O3314">SUM(COUNTIF(F3314:F6890,{"Individual","Dealer","Trustmark Dealer"}))</f>
        <v>265</v>
      </c>
      <c r="P3314">
        <f t="shared" si="413"/>
        <v>183</v>
      </c>
      <c r="Q3314">
        <f t="shared" si="414"/>
        <v>0.61132075471698111</v>
      </c>
      <c r="R3314" s="16">
        <f t="shared" si="415"/>
        <v>1341299.3387356461</v>
      </c>
    </row>
    <row r="3315" spans="1:18" x14ac:dyDescent="0.3">
      <c r="A3315" t="s">
        <v>735</v>
      </c>
      <c r="B3315">
        <v>2017</v>
      </c>
      <c r="C3315" s="1">
        <v>725000</v>
      </c>
      <c r="D3315">
        <v>36000</v>
      </c>
      <c r="E3315" t="s">
        <v>14</v>
      </c>
      <c r="F3315" t="s">
        <v>11</v>
      </c>
      <c r="G3315" t="s">
        <v>12</v>
      </c>
      <c r="H3315" t="s">
        <v>121</v>
      </c>
      <c r="I3315">
        <f t="shared" si="408"/>
        <v>264</v>
      </c>
      <c r="J3315">
        <f t="shared" si="409"/>
        <v>9</v>
      </c>
      <c r="K3315" t="str">
        <f t="shared" si="410"/>
        <v>medium</v>
      </c>
      <c r="L3315" s="1">
        <f t="shared" si="411"/>
        <v>497562.85606060608</v>
      </c>
      <c r="M3315" cm="1">
        <f t="array" ref="M3315">SUM(COUNTIF(E3315:E6891,{"Petrol","Diesel","CNG","LPG","Electric"}))</f>
        <v>264</v>
      </c>
      <c r="N3315">
        <f t="shared" si="412"/>
        <v>264</v>
      </c>
      <c r="O3315" cm="1">
        <f t="array" ref="O3315">SUM(COUNTIF(F3315:F6891,{"Individual","Dealer","Trustmark Dealer"}))</f>
        <v>264</v>
      </c>
      <c r="P3315">
        <f t="shared" si="413"/>
        <v>183</v>
      </c>
      <c r="Q3315">
        <f t="shared" si="414"/>
        <v>0.60984848484848486</v>
      </c>
      <c r="R3315" s="16">
        <f t="shared" si="415"/>
        <v>1340942.3847400611</v>
      </c>
    </row>
    <row r="3316" spans="1:18" x14ac:dyDescent="0.3">
      <c r="A3316" t="s">
        <v>1135</v>
      </c>
      <c r="B3316">
        <v>2017</v>
      </c>
      <c r="C3316" s="1">
        <v>840000</v>
      </c>
      <c r="D3316">
        <v>30646</v>
      </c>
      <c r="E3316" t="s">
        <v>10</v>
      </c>
      <c r="F3316" t="s">
        <v>11</v>
      </c>
      <c r="G3316" t="s">
        <v>12</v>
      </c>
      <c r="H3316" t="s">
        <v>121</v>
      </c>
      <c r="I3316">
        <f t="shared" si="408"/>
        <v>263</v>
      </c>
      <c r="J3316">
        <f t="shared" si="409"/>
        <v>9</v>
      </c>
      <c r="K3316" t="str">
        <f t="shared" si="410"/>
        <v>medium</v>
      </c>
      <c r="L3316" s="1">
        <f t="shared" si="411"/>
        <v>496698.07604562736</v>
      </c>
      <c r="M3316" cm="1">
        <f t="array" ref="M3316">SUM(COUNTIF(E3316:E6892,{"Petrol","Diesel","CNG","LPG","Electric"}))</f>
        <v>263</v>
      </c>
      <c r="N3316">
        <f t="shared" si="412"/>
        <v>263</v>
      </c>
      <c r="O3316" cm="1">
        <f t="array" ref="O3316">SUM(COUNTIF(F3316:F6892,{"Individual","Dealer","Trustmark Dealer"}))</f>
        <v>263</v>
      </c>
      <c r="P3316">
        <f t="shared" si="413"/>
        <v>183</v>
      </c>
      <c r="Q3316">
        <f t="shared" si="414"/>
        <v>0.60836501901140683</v>
      </c>
      <c r="R3316" s="16">
        <f t="shared" si="415"/>
        <v>1340412.854180777</v>
      </c>
    </row>
    <row r="3317" spans="1:18" x14ac:dyDescent="0.3">
      <c r="A3317" t="s">
        <v>159</v>
      </c>
      <c r="B3317">
        <v>2015</v>
      </c>
      <c r="C3317" s="1">
        <v>365000</v>
      </c>
      <c r="D3317">
        <v>23600</v>
      </c>
      <c r="E3317" t="s">
        <v>10</v>
      </c>
      <c r="F3317" t="s">
        <v>11</v>
      </c>
      <c r="G3317" t="s">
        <v>12</v>
      </c>
      <c r="H3317" t="s">
        <v>121</v>
      </c>
      <c r="I3317">
        <f t="shared" si="408"/>
        <v>262</v>
      </c>
      <c r="J3317">
        <f t="shared" si="409"/>
        <v>11</v>
      </c>
      <c r="K3317" t="str">
        <f t="shared" si="410"/>
        <v>budget</v>
      </c>
      <c r="L3317" s="1">
        <f t="shared" si="411"/>
        <v>495387.76335877861</v>
      </c>
      <c r="M3317" cm="1">
        <f t="array" ref="M3317">SUM(COUNTIF(E3317:E6893,{"Petrol","Diesel","CNG","LPG","Electric"}))</f>
        <v>262</v>
      </c>
      <c r="N3317">
        <f t="shared" si="412"/>
        <v>262</v>
      </c>
      <c r="O3317" cm="1">
        <f t="array" ref="O3317">SUM(COUNTIF(F3317:F6893,{"Individual","Dealer","Trustmark Dealer"}))</f>
        <v>262</v>
      </c>
      <c r="P3317">
        <f t="shared" si="413"/>
        <v>183</v>
      </c>
      <c r="Q3317">
        <f t="shared" si="414"/>
        <v>0.60687022900763354</v>
      </c>
      <c r="R3317" s="16">
        <f t="shared" si="415"/>
        <v>1335399.8235147898</v>
      </c>
    </row>
    <row r="3318" spans="1:18" x14ac:dyDescent="0.3">
      <c r="A3318" t="s">
        <v>869</v>
      </c>
      <c r="B3318">
        <v>2014</v>
      </c>
      <c r="C3318" s="1">
        <v>665000</v>
      </c>
      <c r="D3318">
        <v>71318</v>
      </c>
      <c r="E3318" t="s">
        <v>14</v>
      </c>
      <c r="F3318" t="s">
        <v>11</v>
      </c>
      <c r="G3318" t="s">
        <v>12</v>
      </c>
      <c r="H3318" t="s">
        <v>121</v>
      </c>
      <c r="I3318">
        <f t="shared" si="408"/>
        <v>261</v>
      </c>
      <c r="J3318">
        <f t="shared" si="409"/>
        <v>12</v>
      </c>
      <c r="K3318" t="str">
        <f t="shared" si="410"/>
        <v>medium</v>
      </c>
      <c r="L3318" s="1">
        <f t="shared" si="411"/>
        <v>495887.33333333331</v>
      </c>
      <c r="M3318" cm="1">
        <f t="array" ref="M3318">SUM(COUNTIF(E3318:E6894,{"Petrol","Diesel","CNG","LPG","Electric"}))</f>
        <v>261</v>
      </c>
      <c r="N3318">
        <f t="shared" si="412"/>
        <v>261</v>
      </c>
      <c r="O3318" cm="1">
        <f t="array" ref="O3318">SUM(COUNTIF(F3318:F6894,{"Individual","Dealer","Trustmark Dealer"}))</f>
        <v>261</v>
      </c>
      <c r="P3318">
        <f t="shared" si="413"/>
        <v>182</v>
      </c>
      <c r="Q3318">
        <f t="shared" si="414"/>
        <v>0.6053639846743295</v>
      </c>
      <c r="R3318" s="16">
        <f t="shared" si="415"/>
        <v>1334732.343677476</v>
      </c>
    </row>
    <row r="3319" spans="1:18" x14ac:dyDescent="0.3">
      <c r="A3319" t="s">
        <v>239</v>
      </c>
      <c r="B3319">
        <v>2003</v>
      </c>
      <c r="C3319" s="1">
        <v>50000</v>
      </c>
      <c r="D3319">
        <v>78098</v>
      </c>
      <c r="E3319" t="s">
        <v>10</v>
      </c>
      <c r="F3319" t="s">
        <v>25</v>
      </c>
      <c r="G3319" t="s">
        <v>12</v>
      </c>
      <c r="H3319" t="s">
        <v>121</v>
      </c>
      <c r="I3319">
        <f t="shared" si="408"/>
        <v>260</v>
      </c>
      <c r="J3319">
        <f t="shared" si="409"/>
        <v>23</v>
      </c>
      <c r="K3319" t="str">
        <f t="shared" si="410"/>
        <v>budget</v>
      </c>
      <c r="L3319" s="1">
        <f t="shared" si="411"/>
        <v>495236.9</v>
      </c>
      <c r="M3319" cm="1">
        <f t="array" ref="M3319">SUM(COUNTIF(E3319:E6895,{"Petrol","Diesel","CNG","LPG","Electric"}))</f>
        <v>260</v>
      </c>
      <c r="N3319">
        <f t="shared" si="412"/>
        <v>260</v>
      </c>
      <c r="O3319" cm="1">
        <f t="array" ref="O3319">SUM(COUNTIF(F3319:F6895,{"Individual","Dealer","Trustmark Dealer"}))</f>
        <v>260</v>
      </c>
      <c r="P3319">
        <f t="shared" si="413"/>
        <v>181</v>
      </c>
      <c r="Q3319">
        <f t="shared" si="414"/>
        <v>0.60384615384615381</v>
      </c>
      <c r="R3319" s="16">
        <f t="shared" si="415"/>
        <v>1334601.0627052286</v>
      </c>
    </row>
    <row r="3320" spans="1:18" x14ac:dyDescent="0.3">
      <c r="A3320" t="s">
        <v>241</v>
      </c>
      <c r="B3320">
        <v>2014</v>
      </c>
      <c r="C3320" s="1">
        <v>225000</v>
      </c>
      <c r="D3320">
        <v>30000</v>
      </c>
      <c r="E3320" t="s">
        <v>10</v>
      </c>
      <c r="F3320" t="s">
        <v>25</v>
      </c>
      <c r="G3320" t="s">
        <v>12</v>
      </c>
      <c r="H3320" t="s">
        <v>121</v>
      </c>
      <c r="I3320">
        <f t="shared" si="408"/>
        <v>259</v>
      </c>
      <c r="J3320">
        <f t="shared" si="409"/>
        <v>12</v>
      </c>
      <c r="K3320" t="str">
        <f t="shared" si="410"/>
        <v>budget</v>
      </c>
      <c r="L3320" s="1">
        <f t="shared" si="411"/>
        <v>496955.96138996136</v>
      </c>
      <c r="M3320" cm="1">
        <f t="array" ref="M3320">SUM(COUNTIF(E3320:E6896,{"Petrol","Diesel","CNG","LPG","Electric"}))</f>
        <v>259</v>
      </c>
      <c r="N3320">
        <f t="shared" si="412"/>
        <v>259</v>
      </c>
      <c r="O3320" cm="1">
        <f t="array" ref="O3320">SUM(COUNTIF(F3320:F6896,{"Individual","Dealer","Trustmark Dealer"}))</f>
        <v>259</v>
      </c>
      <c r="P3320">
        <f t="shared" si="413"/>
        <v>180</v>
      </c>
      <c r="Q3320">
        <f t="shared" si="414"/>
        <v>0.60231660231660233</v>
      </c>
      <c r="R3320" s="16">
        <f t="shared" si="415"/>
        <v>1336892.6870219277</v>
      </c>
    </row>
    <row r="3321" spans="1:18" x14ac:dyDescent="0.3">
      <c r="A3321" t="s">
        <v>317</v>
      </c>
      <c r="B3321">
        <v>2012</v>
      </c>
      <c r="C3321" s="1">
        <v>229999</v>
      </c>
      <c r="D3321">
        <v>45000</v>
      </c>
      <c r="E3321" t="s">
        <v>10</v>
      </c>
      <c r="F3321" t="s">
        <v>25</v>
      </c>
      <c r="G3321" t="s">
        <v>12</v>
      </c>
      <c r="H3321" t="s">
        <v>126</v>
      </c>
      <c r="I3321">
        <f t="shared" si="408"/>
        <v>258</v>
      </c>
      <c r="J3321">
        <f t="shared" si="409"/>
        <v>14</v>
      </c>
      <c r="K3321" t="str">
        <f t="shared" si="410"/>
        <v>budget</v>
      </c>
      <c r="L3321" s="1">
        <f t="shared" si="411"/>
        <v>498010.05426356586</v>
      </c>
      <c r="M3321" cm="1">
        <f t="array" ref="M3321">SUM(COUNTIF(E3321:E6897,{"Petrol","Diesel","CNG","LPG","Electric"}))</f>
        <v>258</v>
      </c>
      <c r="N3321">
        <f t="shared" si="412"/>
        <v>258</v>
      </c>
      <c r="O3321" cm="1">
        <f t="array" ref="O3321">SUM(COUNTIF(F3321:F6897,{"Individual","Dealer","Trustmark Dealer"}))</f>
        <v>258</v>
      </c>
      <c r="P3321">
        <f t="shared" si="413"/>
        <v>179</v>
      </c>
      <c r="Q3321">
        <f t="shared" si="414"/>
        <v>0.60077519379844957</v>
      </c>
      <c r="R3321" s="16">
        <f t="shared" si="415"/>
        <v>1337561.2946589447</v>
      </c>
    </row>
    <row r="3322" spans="1:18" x14ac:dyDescent="0.3">
      <c r="A3322" t="s">
        <v>1153</v>
      </c>
      <c r="B3322">
        <v>2008</v>
      </c>
      <c r="C3322" s="1">
        <v>145000</v>
      </c>
      <c r="D3322">
        <v>67000</v>
      </c>
      <c r="E3322" t="s">
        <v>10</v>
      </c>
      <c r="F3322" t="s">
        <v>25</v>
      </c>
      <c r="G3322" t="s">
        <v>12</v>
      </c>
      <c r="H3322" t="s">
        <v>121</v>
      </c>
      <c r="I3322">
        <f t="shared" si="408"/>
        <v>257</v>
      </c>
      <c r="J3322">
        <f t="shared" si="409"/>
        <v>18</v>
      </c>
      <c r="K3322" t="str">
        <f t="shared" si="410"/>
        <v>budget</v>
      </c>
      <c r="L3322" s="1">
        <f t="shared" si="411"/>
        <v>499052.89883268485</v>
      </c>
      <c r="M3322" cm="1">
        <f t="array" ref="M3322">SUM(COUNTIF(E3322:E6898,{"Petrol","Diesel","CNG","LPG","Electric"}))</f>
        <v>257</v>
      </c>
      <c r="N3322">
        <f t="shared" si="412"/>
        <v>257</v>
      </c>
      <c r="O3322" cm="1">
        <f t="array" ref="O3322">SUM(COUNTIF(F3322:F6898,{"Individual","Dealer","Trustmark Dealer"}))</f>
        <v>257</v>
      </c>
      <c r="P3322">
        <f t="shared" si="413"/>
        <v>178</v>
      </c>
      <c r="Q3322">
        <f t="shared" si="414"/>
        <v>0.60311284046692604</v>
      </c>
      <c r="R3322" s="16">
        <f t="shared" si="415"/>
        <v>1338194.6928274429</v>
      </c>
    </row>
    <row r="3323" spans="1:18" x14ac:dyDescent="0.3">
      <c r="A3323" t="s">
        <v>1555</v>
      </c>
      <c r="B3323">
        <v>2017</v>
      </c>
      <c r="C3323" s="1">
        <v>750000</v>
      </c>
      <c r="D3323">
        <v>18054</v>
      </c>
      <c r="E3323" t="s">
        <v>10</v>
      </c>
      <c r="F3323" t="s">
        <v>11</v>
      </c>
      <c r="G3323" t="s">
        <v>12</v>
      </c>
      <c r="H3323" t="s">
        <v>121</v>
      </c>
      <c r="I3323">
        <f t="shared" si="408"/>
        <v>256</v>
      </c>
      <c r="J3323">
        <f t="shared" si="409"/>
        <v>9</v>
      </c>
      <c r="K3323" t="str">
        <f t="shared" si="410"/>
        <v>medium</v>
      </c>
      <c r="L3323" s="1">
        <f t="shared" si="411"/>
        <v>500435.91796875</v>
      </c>
      <c r="M3323" cm="1">
        <f t="array" ref="M3323">SUM(COUNTIF(E3323:E6899,{"Petrol","Diesel","CNG","LPG","Electric"}))</f>
        <v>256</v>
      </c>
      <c r="N3323">
        <f t="shared" si="412"/>
        <v>256</v>
      </c>
      <c r="O3323" cm="1">
        <f t="array" ref="O3323">SUM(COUNTIF(F3323:F6899,{"Individual","Dealer","Trustmark Dealer"}))</f>
        <v>256</v>
      </c>
      <c r="P3323">
        <f t="shared" si="413"/>
        <v>177</v>
      </c>
      <c r="Q3323">
        <f t="shared" si="414"/>
        <v>0.6015625</v>
      </c>
      <c r="R3323" s="16">
        <f t="shared" si="415"/>
        <v>1339665.6229992127</v>
      </c>
    </row>
    <row r="3324" spans="1:18" x14ac:dyDescent="0.3">
      <c r="A3324" t="s">
        <v>171</v>
      </c>
      <c r="B3324">
        <v>2015</v>
      </c>
      <c r="C3324" s="1">
        <v>785000</v>
      </c>
      <c r="D3324">
        <v>40000</v>
      </c>
      <c r="E3324" t="s">
        <v>14</v>
      </c>
      <c r="F3324" t="s">
        <v>25</v>
      </c>
      <c r="G3324" t="s">
        <v>12</v>
      </c>
      <c r="H3324" t="s">
        <v>121</v>
      </c>
      <c r="I3324">
        <f t="shared" si="408"/>
        <v>255</v>
      </c>
      <c r="J3324">
        <f t="shared" si="409"/>
        <v>11</v>
      </c>
      <c r="K3324" t="str">
        <f t="shared" si="410"/>
        <v>medium</v>
      </c>
      <c r="L3324" s="1">
        <f t="shared" si="411"/>
        <v>499457.23529411765</v>
      </c>
      <c r="M3324" cm="1">
        <f t="array" ref="M3324">SUM(COUNTIF(E3324:E6900,{"Petrol","Diesel","CNG","LPG","Electric"}))</f>
        <v>255</v>
      </c>
      <c r="N3324">
        <f t="shared" si="412"/>
        <v>255</v>
      </c>
      <c r="O3324" cm="1">
        <f t="array" ref="O3324">SUM(COUNTIF(F3324:F6900,{"Individual","Dealer","Trustmark Dealer"}))</f>
        <v>255</v>
      </c>
      <c r="P3324">
        <f t="shared" si="413"/>
        <v>177</v>
      </c>
      <c r="Q3324">
        <f t="shared" si="414"/>
        <v>0.6</v>
      </c>
      <c r="R3324" s="16">
        <f t="shared" si="415"/>
        <v>1335234.0223900371</v>
      </c>
    </row>
    <row r="3325" spans="1:18" x14ac:dyDescent="0.3">
      <c r="A3325" t="s">
        <v>1097</v>
      </c>
      <c r="B3325">
        <v>2011</v>
      </c>
      <c r="C3325" s="1">
        <v>225000</v>
      </c>
      <c r="D3325">
        <v>30000</v>
      </c>
      <c r="E3325" t="s">
        <v>10</v>
      </c>
      <c r="F3325" t="s">
        <v>25</v>
      </c>
      <c r="G3325" t="s">
        <v>12</v>
      </c>
      <c r="H3325" t="s">
        <v>121</v>
      </c>
      <c r="I3325">
        <f t="shared" si="408"/>
        <v>254</v>
      </c>
      <c r="J3325">
        <f t="shared" si="409"/>
        <v>15</v>
      </c>
      <c r="K3325" t="str">
        <f t="shared" si="410"/>
        <v>budget</v>
      </c>
      <c r="L3325" s="1">
        <f t="shared" si="411"/>
        <v>498333.05118110235</v>
      </c>
      <c r="M3325" cm="1">
        <f t="array" ref="M3325">SUM(COUNTIF(E3325:E6901,{"Petrol","Diesel","CNG","LPG","Electric"}))</f>
        <v>254</v>
      </c>
      <c r="N3325">
        <f t="shared" si="412"/>
        <v>254</v>
      </c>
      <c r="O3325" cm="1">
        <f t="array" ref="O3325">SUM(COUNTIF(F3325:F6901,{"Individual","Dealer","Trustmark Dealer"}))</f>
        <v>254</v>
      </c>
      <c r="P3325">
        <f t="shared" si="413"/>
        <v>176</v>
      </c>
      <c r="Q3325">
        <f t="shared" si="414"/>
        <v>0.59842519685039375</v>
      </c>
      <c r="R3325" s="16">
        <f t="shared" si="415"/>
        <v>1334284.6287515007</v>
      </c>
    </row>
    <row r="3326" spans="1:18" x14ac:dyDescent="0.3">
      <c r="A3326" t="s">
        <v>397</v>
      </c>
      <c r="B3326">
        <v>2017</v>
      </c>
      <c r="C3326" s="1">
        <v>300000</v>
      </c>
      <c r="D3326">
        <v>80000</v>
      </c>
      <c r="E3326" t="s">
        <v>14</v>
      </c>
      <c r="F3326" t="s">
        <v>25</v>
      </c>
      <c r="G3326" t="s">
        <v>12</v>
      </c>
      <c r="H3326" t="s">
        <v>121</v>
      </c>
      <c r="I3326">
        <f t="shared" si="408"/>
        <v>253</v>
      </c>
      <c r="J3326">
        <f t="shared" si="409"/>
        <v>9</v>
      </c>
      <c r="K3326" t="str">
        <f t="shared" si="410"/>
        <v>budget</v>
      </c>
      <c r="L3326" s="1">
        <f t="shared" si="411"/>
        <v>499413.41897233203</v>
      </c>
      <c r="M3326" cm="1">
        <f t="array" ref="M3326">SUM(COUNTIF(E3326:E6902,{"Petrol","Diesel","CNG","LPG","Electric"}))</f>
        <v>253</v>
      </c>
      <c r="N3326">
        <f t="shared" si="412"/>
        <v>253</v>
      </c>
      <c r="O3326" cm="1">
        <f t="array" ref="O3326">SUM(COUNTIF(F3326:F6902,{"Individual","Dealer","Trustmark Dealer"}))</f>
        <v>253</v>
      </c>
      <c r="P3326">
        <f t="shared" si="413"/>
        <v>175</v>
      </c>
      <c r="Q3326">
        <f t="shared" si="414"/>
        <v>0.59683794466403162</v>
      </c>
      <c r="R3326" s="16">
        <f t="shared" si="415"/>
        <v>1334963.2934767967</v>
      </c>
    </row>
    <row r="3327" spans="1:18" x14ac:dyDescent="0.3">
      <c r="A3327" t="s">
        <v>249</v>
      </c>
      <c r="B3327">
        <v>2016</v>
      </c>
      <c r="C3327" s="1">
        <v>680000</v>
      </c>
      <c r="D3327">
        <v>20000</v>
      </c>
      <c r="E3327" t="s">
        <v>14</v>
      </c>
      <c r="F3327" t="s">
        <v>25</v>
      </c>
      <c r="G3327" t="s">
        <v>12</v>
      </c>
      <c r="H3327" t="s">
        <v>121</v>
      </c>
      <c r="I3327">
        <f t="shared" si="408"/>
        <v>252</v>
      </c>
      <c r="J3327">
        <f t="shared" si="409"/>
        <v>10</v>
      </c>
      <c r="K3327" t="str">
        <f t="shared" si="410"/>
        <v>medium</v>
      </c>
      <c r="L3327" s="1">
        <f t="shared" si="411"/>
        <v>500204.74206349207</v>
      </c>
      <c r="M3327" cm="1">
        <f t="array" ref="M3327">SUM(COUNTIF(E3327:E6903,{"Petrol","Diesel","CNG","LPG","Electric"}))</f>
        <v>252</v>
      </c>
      <c r="N3327">
        <f t="shared" si="412"/>
        <v>252</v>
      </c>
      <c r="O3327" cm="1">
        <f t="array" ref="O3327">SUM(COUNTIF(F3327:F6903,{"Individual","Dealer","Trustmark Dealer"}))</f>
        <v>252</v>
      </c>
      <c r="P3327">
        <f t="shared" si="413"/>
        <v>175</v>
      </c>
      <c r="Q3327">
        <f t="shared" si="414"/>
        <v>0.59523809523809523</v>
      </c>
      <c r="R3327" s="16">
        <f t="shared" si="415"/>
        <v>1337322.8122541707</v>
      </c>
    </row>
    <row r="3328" spans="1:18" x14ac:dyDescent="0.3">
      <c r="A3328" t="s">
        <v>1205</v>
      </c>
      <c r="B3328">
        <v>2016</v>
      </c>
      <c r="C3328" s="1">
        <v>700000</v>
      </c>
      <c r="D3328">
        <v>40000</v>
      </c>
      <c r="E3328" t="s">
        <v>14</v>
      </c>
      <c r="F3328" t="s">
        <v>25</v>
      </c>
      <c r="G3328" t="s">
        <v>12</v>
      </c>
      <c r="H3328" t="s">
        <v>121</v>
      </c>
      <c r="I3328">
        <f t="shared" si="408"/>
        <v>251</v>
      </c>
      <c r="J3328">
        <f t="shared" si="409"/>
        <v>10</v>
      </c>
      <c r="K3328" t="str">
        <f t="shared" si="410"/>
        <v>medium</v>
      </c>
      <c r="L3328" s="1">
        <f t="shared" si="411"/>
        <v>499488.42629482073</v>
      </c>
      <c r="M3328" cm="1">
        <f t="array" ref="M3328">SUM(COUNTIF(E3328:E6904,{"Petrol","Diesel","CNG","LPG","Electric"}))</f>
        <v>251</v>
      </c>
      <c r="N3328">
        <f t="shared" si="412"/>
        <v>251</v>
      </c>
      <c r="O3328" cm="1">
        <f t="array" ref="O3328">SUM(COUNTIF(F3328:F6904,{"Individual","Dealer","Trustmark Dealer"}))</f>
        <v>251</v>
      </c>
      <c r="P3328">
        <f t="shared" si="413"/>
        <v>175</v>
      </c>
      <c r="Q3328">
        <f t="shared" si="414"/>
        <v>0.59362549800796816</v>
      </c>
      <c r="R3328" s="16">
        <f t="shared" si="415"/>
        <v>1337094.1864629565</v>
      </c>
    </row>
    <row r="3329" spans="1:18" x14ac:dyDescent="0.3">
      <c r="A3329" t="s">
        <v>1556</v>
      </c>
      <c r="B3329">
        <v>2011</v>
      </c>
      <c r="C3329" s="1">
        <v>180000</v>
      </c>
      <c r="D3329">
        <v>120000</v>
      </c>
      <c r="E3329" t="s">
        <v>14</v>
      </c>
      <c r="F3329" t="s">
        <v>25</v>
      </c>
      <c r="G3329" t="s">
        <v>12</v>
      </c>
      <c r="H3329" t="s">
        <v>121</v>
      </c>
      <c r="I3329">
        <f t="shared" si="408"/>
        <v>250</v>
      </c>
      <c r="J3329">
        <f t="shared" si="409"/>
        <v>15</v>
      </c>
      <c r="K3329" t="str">
        <f t="shared" si="410"/>
        <v>budget</v>
      </c>
      <c r="L3329" s="1">
        <f t="shared" si="411"/>
        <v>498686.38</v>
      </c>
      <c r="M3329" cm="1">
        <f t="array" ref="M3329">SUM(COUNTIF(E3329:E6905,{"Petrol","Diesel","CNG","LPG","Electric"}))</f>
        <v>250</v>
      </c>
      <c r="N3329">
        <f t="shared" si="412"/>
        <v>250</v>
      </c>
      <c r="O3329" cm="1">
        <f t="array" ref="O3329">SUM(COUNTIF(F3329:F6905,{"Individual","Dealer","Trustmark Dealer"}))</f>
        <v>250</v>
      </c>
      <c r="P3329">
        <f t="shared" si="413"/>
        <v>175</v>
      </c>
      <c r="Q3329">
        <f t="shared" si="414"/>
        <v>0.59199999999999997</v>
      </c>
      <c r="R3329" s="16">
        <f t="shared" si="415"/>
        <v>1336723.4964246424</v>
      </c>
    </row>
    <row r="3330" spans="1:18" x14ac:dyDescent="0.3">
      <c r="A3330" t="s">
        <v>1557</v>
      </c>
      <c r="B3330">
        <v>2008</v>
      </c>
      <c r="C3330" s="1">
        <v>270000</v>
      </c>
      <c r="D3330">
        <v>120000</v>
      </c>
      <c r="E3330" t="s">
        <v>14</v>
      </c>
      <c r="F3330" t="s">
        <v>25</v>
      </c>
      <c r="G3330" t="s">
        <v>12</v>
      </c>
      <c r="H3330" t="s">
        <v>126</v>
      </c>
      <c r="I3330">
        <f t="shared" ref="I3330:I3393" si="416">COUNTA(A3330:A6906)</f>
        <v>249</v>
      </c>
      <c r="J3330">
        <f t="shared" ref="J3330:J3393" si="417">2026-B3330</f>
        <v>18</v>
      </c>
      <c r="K3330" t="str">
        <f t="shared" ref="K3330:K3393" si="418">IF(C3330&lt;=500000,"budget",IF(C3330&lt;=1000000,"medium","premimum"))</f>
        <v>budget</v>
      </c>
      <c r="L3330" s="1">
        <f t="shared" ref="L3330:L3393" si="419">AVERAGE(C3330:C6906)</f>
        <v>499966.24497991969</v>
      </c>
      <c r="M3330" cm="1">
        <f t="array" ref="M3330">SUM(COUNTIF(E3330:E6906,{"Petrol","Diesel","CNG","LPG","Electric"}))</f>
        <v>249</v>
      </c>
      <c r="N3330">
        <f t="shared" ref="N3330:N3393" si="420">COUNTIF(G3330:G6906,"Automatic")
 +COUNTIF(G3330:G6906,"Manual")</f>
        <v>249</v>
      </c>
      <c r="O3330" cm="1">
        <f t="array" ref="O3330">SUM(COUNTIF(F3330:F6906,{"Individual","Dealer","Trustmark Dealer"}))</f>
        <v>249</v>
      </c>
      <c r="P3330">
        <f t="shared" ref="P3330:P3393" si="421">COUNTIF(J3330:J6906,"&gt;10")</f>
        <v>174</v>
      </c>
      <c r="Q3330">
        <f t="shared" ref="Q3330:Q3393" si="422">COUNTIF(H3330:H6906,"First Owner")/COUNTA(H3330:H6906)</f>
        <v>0.59036144578313254</v>
      </c>
      <c r="R3330" s="16">
        <f t="shared" ref="R3330:R3393" si="423">AVERAGEIF(E3330:E6906,"Petrol",C3330:C6906) + AVERAGEIF(E3330:E6906,"Diesel",C3330:C6906) + AVERAGEIF(E3330:E6906,"CNG",C3330:C6906)</f>
        <v>1339983.9855466317</v>
      </c>
    </row>
    <row r="3331" spans="1:18" x14ac:dyDescent="0.3">
      <c r="A3331" t="s">
        <v>644</v>
      </c>
      <c r="B3331">
        <v>2010</v>
      </c>
      <c r="C3331" s="1">
        <v>370000</v>
      </c>
      <c r="D3331">
        <v>97000</v>
      </c>
      <c r="E3331" t="s">
        <v>10</v>
      </c>
      <c r="F3331" t="s">
        <v>25</v>
      </c>
      <c r="G3331" t="s">
        <v>12</v>
      </c>
      <c r="H3331" t="s">
        <v>126</v>
      </c>
      <c r="I3331">
        <f t="shared" si="416"/>
        <v>248</v>
      </c>
      <c r="J3331">
        <f t="shared" si="417"/>
        <v>16</v>
      </c>
      <c r="K3331" t="str">
        <f t="shared" si="418"/>
        <v>budget</v>
      </c>
      <c r="L3331" s="1">
        <f t="shared" si="419"/>
        <v>500893.52822580643</v>
      </c>
      <c r="M3331" cm="1">
        <f t="array" ref="M3331">SUM(COUNTIF(E3331:E6907,{"Petrol","Diesel","CNG","LPG","Electric"}))</f>
        <v>248</v>
      </c>
      <c r="N3331">
        <f t="shared" si="420"/>
        <v>248</v>
      </c>
      <c r="O3331" cm="1">
        <f t="array" ref="O3331">SUM(COUNTIF(F3331:F6907,{"Individual","Dealer","Trustmark Dealer"}))</f>
        <v>248</v>
      </c>
      <c r="P3331">
        <f t="shared" si="421"/>
        <v>173</v>
      </c>
      <c r="Q3331">
        <f t="shared" si="422"/>
        <v>0.592741935483871</v>
      </c>
      <c r="R3331" s="16">
        <f t="shared" si="423"/>
        <v>1342656.5942337192</v>
      </c>
    </row>
    <row r="3332" spans="1:18" x14ac:dyDescent="0.3">
      <c r="A3332" t="s">
        <v>1558</v>
      </c>
      <c r="B3332">
        <v>2018</v>
      </c>
      <c r="C3332" s="1">
        <v>1100000</v>
      </c>
      <c r="D3332">
        <v>70000</v>
      </c>
      <c r="E3332" t="s">
        <v>14</v>
      </c>
      <c r="F3332" t="s">
        <v>25</v>
      </c>
      <c r="G3332" t="s">
        <v>12</v>
      </c>
      <c r="H3332" t="s">
        <v>121</v>
      </c>
      <c r="I3332">
        <f t="shared" si="416"/>
        <v>247</v>
      </c>
      <c r="J3332">
        <f t="shared" si="417"/>
        <v>8</v>
      </c>
      <c r="K3332" t="str">
        <f t="shared" si="418"/>
        <v>premimum</v>
      </c>
      <c r="L3332" s="1">
        <f t="shared" si="419"/>
        <v>501423.46153846156</v>
      </c>
      <c r="M3332" cm="1">
        <f t="array" ref="M3332">SUM(COUNTIF(E3332:E6908,{"Petrol","Diesel","CNG","LPG","Electric"}))</f>
        <v>247</v>
      </c>
      <c r="N3332">
        <f t="shared" si="420"/>
        <v>247</v>
      </c>
      <c r="O3332" cm="1">
        <f t="array" ref="O3332">SUM(COUNTIF(F3332:F6908,{"Individual","Dealer","Trustmark Dealer"}))</f>
        <v>247</v>
      </c>
      <c r="P3332">
        <f t="shared" si="421"/>
        <v>172</v>
      </c>
      <c r="Q3332">
        <f t="shared" si="422"/>
        <v>0.59514170040485825</v>
      </c>
      <c r="R3332" s="16">
        <f t="shared" si="423"/>
        <v>1341898.8322535211</v>
      </c>
    </row>
    <row r="3333" spans="1:18" x14ac:dyDescent="0.3">
      <c r="A3333" t="s">
        <v>699</v>
      </c>
      <c r="B3333">
        <v>2004</v>
      </c>
      <c r="C3333" s="1">
        <v>120000</v>
      </c>
      <c r="D3333">
        <v>120000</v>
      </c>
      <c r="E3333" t="s">
        <v>14</v>
      </c>
      <c r="F3333" t="s">
        <v>25</v>
      </c>
      <c r="G3333" t="s">
        <v>12</v>
      </c>
      <c r="H3333" t="s">
        <v>126</v>
      </c>
      <c r="I3333">
        <f t="shared" si="416"/>
        <v>246</v>
      </c>
      <c r="J3333">
        <f t="shared" si="417"/>
        <v>22</v>
      </c>
      <c r="K3333" t="str">
        <f t="shared" si="418"/>
        <v>budget</v>
      </c>
      <c r="L3333" s="1">
        <f t="shared" si="419"/>
        <v>498990.22357723577</v>
      </c>
      <c r="M3333" cm="1">
        <f t="array" ref="M3333">SUM(COUNTIF(E3333:E6909,{"Petrol","Diesel","CNG","LPG","Electric"}))</f>
        <v>246</v>
      </c>
      <c r="N3333">
        <f t="shared" si="420"/>
        <v>246</v>
      </c>
      <c r="O3333" cm="1">
        <f t="array" ref="O3333">SUM(COUNTIF(F3333:F6909,{"Individual","Dealer","Trustmark Dealer"}))</f>
        <v>246</v>
      </c>
      <c r="P3333">
        <f t="shared" si="421"/>
        <v>172</v>
      </c>
      <c r="Q3333">
        <f t="shared" si="422"/>
        <v>0.5934959349593496</v>
      </c>
      <c r="R3333" s="16">
        <f t="shared" si="423"/>
        <v>1338722.825460993</v>
      </c>
    </row>
    <row r="3334" spans="1:18" x14ac:dyDescent="0.3">
      <c r="A3334" t="s">
        <v>1559</v>
      </c>
      <c r="B3334">
        <v>2013</v>
      </c>
      <c r="C3334" s="1">
        <v>430000</v>
      </c>
      <c r="D3334">
        <v>88000</v>
      </c>
      <c r="E3334" t="s">
        <v>14</v>
      </c>
      <c r="F3334" t="s">
        <v>25</v>
      </c>
      <c r="G3334" t="s">
        <v>12</v>
      </c>
      <c r="H3334" t="s">
        <v>126</v>
      </c>
      <c r="I3334">
        <f t="shared" si="416"/>
        <v>245</v>
      </c>
      <c r="J3334">
        <f t="shared" si="417"/>
        <v>13</v>
      </c>
      <c r="K3334" t="str">
        <f t="shared" si="418"/>
        <v>budget</v>
      </c>
      <c r="L3334" s="1">
        <f t="shared" si="419"/>
        <v>500537.12244897959</v>
      </c>
      <c r="M3334" cm="1">
        <f t="array" ref="M3334">SUM(COUNTIF(E3334:E6910,{"Petrol","Diesel","CNG","LPG","Electric"}))</f>
        <v>245</v>
      </c>
      <c r="N3334">
        <f t="shared" si="420"/>
        <v>245</v>
      </c>
      <c r="O3334" cm="1">
        <f t="array" ref="O3334">SUM(COUNTIF(F3334:F6910,{"Individual","Dealer","Trustmark Dealer"}))</f>
        <v>245</v>
      </c>
      <c r="P3334">
        <f t="shared" si="421"/>
        <v>171</v>
      </c>
      <c r="Q3334">
        <f t="shared" si="422"/>
        <v>0.59591836734693882</v>
      </c>
      <c r="R3334" s="16">
        <f t="shared" si="423"/>
        <v>1342501.4471428571</v>
      </c>
    </row>
    <row r="3335" spans="1:18" x14ac:dyDescent="0.3">
      <c r="A3335" t="s">
        <v>1200</v>
      </c>
      <c r="B3335">
        <v>2014</v>
      </c>
      <c r="C3335" s="1">
        <v>550000</v>
      </c>
      <c r="D3335">
        <v>38406</v>
      </c>
      <c r="E3335" t="s">
        <v>14</v>
      </c>
      <c r="F3335" t="s">
        <v>11</v>
      </c>
      <c r="G3335" t="s">
        <v>12</v>
      </c>
      <c r="H3335" t="s">
        <v>121</v>
      </c>
      <c r="I3335">
        <f t="shared" si="416"/>
        <v>244</v>
      </c>
      <c r="J3335">
        <f t="shared" si="417"/>
        <v>12</v>
      </c>
      <c r="K3335" t="str">
        <f t="shared" si="418"/>
        <v>medium</v>
      </c>
      <c r="L3335" s="1">
        <f t="shared" si="419"/>
        <v>500826.20901639346</v>
      </c>
      <c r="M3335" cm="1">
        <f t="array" ref="M3335">SUM(COUNTIF(E3335:E6911,{"Petrol","Diesel","CNG","LPG","Electric"}))</f>
        <v>244</v>
      </c>
      <c r="N3335">
        <f t="shared" si="420"/>
        <v>244</v>
      </c>
      <c r="O3335" cm="1">
        <f t="array" ref="O3335">SUM(COUNTIF(F3335:F6911,{"Individual","Dealer","Trustmark Dealer"}))</f>
        <v>244</v>
      </c>
      <c r="P3335">
        <f t="shared" si="421"/>
        <v>170</v>
      </c>
      <c r="Q3335">
        <f t="shared" si="422"/>
        <v>0.59836065573770492</v>
      </c>
      <c r="R3335" s="16">
        <f t="shared" si="423"/>
        <v>1344104.2216546761</v>
      </c>
    </row>
    <row r="3336" spans="1:18" x14ac:dyDescent="0.3">
      <c r="A3336" t="s">
        <v>161</v>
      </c>
      <c r="B3336">
        <v>2014</v>
      </c>
      <c r="C3336" s="1">
        <v>320000</v>
      </c>
      <c r="D3336">
        <v>54350</v>
      </c>
      <c r="E3336" t="s">
        <v>10</v>
      </c>
      <c r="F3336" t="s">
        <v>11</v>
      </c>
      <c r="G3336" t="s">
        <v>12</v>
      </c>
      <c r="H3336" t="s">
        <v>121</v>
      </c>
      <c r="I3336">
        <f t="shared" si="416"/>
        <v>243</v>
      </c>
      <c r="J3336">
        <f t="shared" si="417"/>
        <v>12</v>
      </c>
      <c r="K3336" t="str">
        <f t="shared" si="418"/>
        <v>budget</v>
      </c>
      <c r="L3336" s="1">
        <f t="shared" si="419"/>
        <v>500623.84773662552</v>
      </c>
      <c r="M3336" cm="1">
        <f t="array" ref="M3336">SUM(COUNTIF(E3336:E6912,{"Petrol","Diesel","CNG","LPG","Electric"}))</f>
        <v>243</v>
      </c>
      <c r="N3336">
        <f t="shared" si="420"/>
        <v>243</v>
      </c>
      <c r="O3336" cm="1">
        <f t="array" ref="O3336">SUM(COUNTIF(F3336:F6912,{"Individual","Dealer","Trustmark Dealer"}))</f>
        <v>243</v>
      </c>
      <c r="P3336">
        <f t="shared" si="421"/>
        <v>169</v>
      </c>
      <c r="Q3336">
        <f t="shared" si="422"/>
        <v>0.5967078189300411</v>
      </c>
      <c r="R3336" s="16">
        <f t="shared" si="423"/>
        <v>1344860.6595652173</v>
      </c>
    </row>
    <row r="3337" spans="1:18" x14ac:dyDescent="0.3">
      <c r="A3337" t="s">
        <v>159</v>
      </c>
      <c r="B3337">
        <v>2015</v>
      </c>
      <c r="C3337" s="1">
        <v>390000</v>
      </c>
      <c r="D3337">
        <v>32260</v>
      </c>
      <c r="E3337" t="s">
        <v>10</v>
      </c>
      <c r="F3337" t="s">
        <v>11</v>
      </c>
      <c r="G3337" t="s">
        <v>12</v>
      </c>
      <c r="H3337" t="s">
        <v>121</v>
      </c>
      <c r="I3337">
        <f t="shared" si="416"/>
        <v>242</v>
      </c>
      <c r="J3337">
        <f t="shared" si="417"/>
        <v>11</v>
      </c>
      <c r="K3337" t="str">
        <f t="shared" si="418"/>
        <v>budget</v>
      </c>
      <c r="L3337" s="1">
        <f t="shared" si="419"/>
        <v>501370.22727272729</v>
      </c>
      <c r="M3337" cm="1">
        <f t="array" ref="M3337">SUM(COUNTIF(E3337:E6913,{"Petrol","Diesel","CNG","LPG","Electric"}))</f>
        <v>242</v>
      </c>
      <c r="N3337">
        <f t="shared" si="420"/>
        <v>242</v>
      </c>
      <c r="O3337" cm="1">
        <f t="array" ref="O3337">SUM(COUNTIF(F3337:F6913,{"Individual","Dealer","Trustmark Dealer"}))</f>
        <v>242</v>
      </c>
      <c r="P3337">
        <f t="shared" si="421"/>
        <v>168</v>
      </c>
      <c r="Q3337">
        <f t="shared" si="422"/>
        <v>0.5950413223140496</v>
      </c>
      <c r="R3337" s="16">
        <f t="shared" si="423"/>
        <v>1344592.6397672375</v>
      </c>
    </row>
    <row r="3338" spans="1:18" x14ac:dyDescent="0.3">
      <c r="A3338" t="s">
        <v>449</v>
      </c>
      <c r="B3338">
        <v>2014</v>
      </c>
      <c r="C3338" s="1">
        <v>550000</v>
      </c>
      <c r="D3338">
        <v>58231</v>
      </c>
      <c r="E3338" t="s">
        <v>14</v>
      </c>
      <c r="F3338" t="s">
        <v>11</v>
      </c>
      <c r="G3338" t="s">
        <v>12</v>
      </c>
      <c r="H3338" t="s">
        <v>121</v>
      </c>
      <c r="I3338">
        <f t="shared" si="416"/>
        <v>241</v>
      </c>
      <c r="J3338">
        <f t="shared" si="417"/>
        <v>12</v>
      </c>
      <c r="K3338" t="str">
        <f t="shared" si="418"/>
        <v>medium</v>
      </c>
      <c r="L3338" s="1">
        <f t="shared" si="419"/>
        <v>501832.34439834027</v>
      </c>
      <c r="M3338" cm="1">
        <f t="array" ref="M3338">SUM(COUNTIF(E3338:E6914,{"Petrol","Diesel","CNG","LPG","Electric"}))</f>
        <v>241</v>
      </c>
      <c r="N3338">
        <f t="shared" si="420"/>
        <v>241</v>
      </c>
      <c r="O3338" cm="1">
        <f t="array" ref="O3338">SUM(COUNTIF(F3338:F6914,{"Individual","Dealer","Trustmark Dealer"}))</f>
        <v>241</v>
      </c>
      <c r="P3338">
        <f t="shared" si="421"/>
        <v>167</v>
      </c>
      <c r="Q3338">
        <f t="shared" si="422"/>
        <v>0.59336099585062241</v>
      </c>
      <c r="R3338" s="16">
        <f t="shared" si="423"/>
        <v>1343604.8644631766</v>
      </c>
    </row>
    <row r="3339" spans="1:18" x14ac:dyDescent="0.3">
      <c r="A3339" t="s">
        <v>548</v>
      </c>
      <c r="B3339">
        <v>2012</v>
      </c>
      <c r="C3339" s="1">
        <v>370000</v>
      </c>
      <c r="D3339">
        <v>59858</v>
      </c>
      <c r="E3339" t="s">
        <v>10</v>
      </c>
      <c r="F3339" t="s">
        <v>11</v>
      </c>
      <c r="G3339" t="s">
        <v>12</v>
      </c>
      <c r="H3339" t="s">
        <v>121</v>
      </c>
      <c r="I3339">
        <f t="shared" si="416"/>
        <v>240</v>
      </c>
      <c r="J3339">
        <f t="shared" si="417"/>
        <v>14</v>
      </c>
      <c r="K3339" t="str">
        <f t="shared" si="418"/>
        <v>budget</v>
      </c>
      <c r="L3339" s="1">
        <f t="shared" si="419"/>
        <v>501631.64583333331</v>
      </c>
      <c r="M3339" cm="1">
        <f t="array" ref="M3339">SUM(COUNTIF(E3339:E6915,{"Petrol","Diesel","CNG","LPG","Electric"}))</f>
        <v>240</v>
      </c>
      <c r="N3339">
        <f t="shared" si="420"/>
        <v>240</v>
      </c>
      <c r="O3339" cm="1">
        <f t="array" ref="O3339">SUM(COUNTIF(F3339:F6915,{"Individual","Dealer","Trustmark Dealer"}))</f>
        <v>240</v>
      </c>
      <c r="P3339">
        <f t="shared" si="421"/>
        <v>166</v>
      </c>
      <c r="Q3339">
        <f t="shared" si="422"/>
        <v>0.59166666666666667</v>
      </c>
      <c r="R3339" s="16">
        <f t="shared" si="423"/>
        <v>1344372.3452629228</v>
      </c>
    </row>
    <row r="3340" spans="1:18" x14ac:dyDescent="0.3">
      <c r="A3340" t="s">
        <v>316</v>
      </c>
      <c r="B3340">
        <v>2010</v>
      </c>
      <c r="C3340" s="1">
        <v>190000</v>
      </c>
      <c r="D3340">
        <v>73350</v>
      </c>
      <c r="E3340" t="s">
        <v>10</v>
      </c>
      <c r="F3340" t="s">
        <v>11</v>
      </c>
      <c r="G3340" t="s">
        <v>12</v>
      </c>
      <c r="H3340" t="s">
        <v>121</v>
      </c>
      <c r="I3340">
        <f t="shared" si="416"/>
        <v>239</v>
      </c>
      <c r="J3340">
        <f t="shared" si="417"/>
        <v>16</v>
      </c>
      <c r="K3340" t="str">
        <f t="shared" si="418"/>
        <v>budget</v>
      </c>
      <c r="L3340" s="1">
        <f t="shared" si="419"/>
        <v>502182.40585774061</v>
      </c>
      <c r="M3340" cm="1">
        <f t="array" ref="M3340">SUM(COUNTIF(E3340:E6916,{"Petrol","Diesel","CNG","LPG","Electric"}))</f>
        <v>239</v>
      </c>
      <c r="N3340">
        <f t="shared" si="420"/>
        <v>239</v>
      </c>
      <c r="O3340" cm="1">
        <f t="array" ref="O3340">SUM(COUNTIF(F3340:F6916,{"Individual","Dealer","Trustmark Dealer"}))</f>
        <v>239</v>
      </c>
      <c r="P3340">
        <f t="shared" si="421"/>
        <v>165</v>
      </c>
      <c r="Q3340">
        <f t="shared" si="422"/>
        <v>0.58995815899581594</v>
      </c>
      <c r="R3340" s="16">
        <f t="shared" si="423"/>
        <v>1343570.3890247573</v>
      </c>
    </row>
    <row r="3341" spans="1:18" x14ac:dyDescent="0.3">
      <c r="A3341" t="s">
        <v>268</v>
      </c>
      <c r="B3341">
        <v>2013</v>
      </c>
      <c r="C3341" s="1">
        <v>509999</v>
      </c>
      <c r="D3341">
        <v>88473</v>
      </c>
      <c r="E3341" t="s">
        <v>14</v>
      </c>
      <c r="F3341" t="s">
        <v>11</v>
      </c>
      <c r="G3341" t="s">
        <v>12</v>
      </c>
      <c r="H3341" t="s">
        <v>121</v>
      </c>
      <c r="I3341">
        <f t="shared" si="416"/>
        <v>238</v>
      </c>
      <c r="J3341">
        <f t="shared" si="417"/>
        <v>13</v>
      </c>
      <c r="K3341" t="str">
        <f t="shared" si="418"/>
        <v>medium</v>
      </c>
      <c r="L3341" s="1">
        <f t="shared" si="419"/>
        <v>503494.09663865546</v>
      </c>
      <c r="M3341" cm="1">
        <f t="array" ref="M3341">SUM(COUNTIF(E3341:E6917,{"Petrol","Diesel","CNG","LPG","Electric"}))</f>
        <v>238</v>
      </c>
      <c r="N3341">
        <f t="shared" si="420"/>
        <v>238</v>
      </c>
      <c r="O3341" cm="1">
        <f t="array" ref="O3341">SUM(COUNTIF(F3341:F6917,{"Individual","Dealer","Trustmark Dealer"}))</f>
        <v>238</v>
      </c>
      <c r="P3341">
        <f t="shared" si="421"/>
        <v>164</v>
      </c>
      <c r="Q3341">
        <f t="shared" si="422"/>
        <v>0.58823529411764708</v>
      </c>
      <c r="R3341" s="16">
        <f t="shared" si="423"/>
        <v>1344626.7253649635</v>
      </c>
    </row>
    <row r="3342" spans="1:18" x14ac:dyDescent="0.3">
      <c r="A3342" t="s">
        <v>759</v>
      </c>
      <c r="B3342">
        <v>2013</v>
      </c>
      <c r="C3342" s="1">
        <v>450000</v>
      </c>
      <c r="D3342">
        <v>96987</v>
      </c>
      <c r="E3342" t="s">
        <v>10</v>
      </c>
      <c r="F3342" t="s">
        <v>11</v>
      </c>
      <c r="G3342" t="s">
        <v>12</v>
      </c>
      <c r="H3342" t="s">
        <v>121</v>
      </c>
      <c r="I3342">
        <f t="shared" si="416"/>
        <v>237</v>
      </c>
      <c r="J3342">
        <f t="shared" si="417"/>
        <v>13</v>
      </c>
      <c r="K3342" t="str">
        <f t="shared" si="418"/>
        <v>budget</v>
      </c>
      <c r="L3342" s="1">
        <f t="shared" si="419"/>
        <v>503466.64978902956</v>
      </c>
      <c r="M3342" cm="1">
        <f t="array" ref="M3342">SUM(COUNTIF(E3342:E6918,{"Petrol","Diesel","CNG","LPG","Electric"}))</f>
        <v>237</v>
      </c>
      <c r="N3342">
        <f t="shared" si="420"/>
        <v>237</v>
      </c>
      <c r="O3342" cm="1">
        <f t="array" ref="O3342">SUM(COUNTIF(F3342:F6918,{"Individual","Dealer","Trustmark Dealer"}))</f>
        <v>237</v>
      </c>
      <c r="P3342">
        <f t="shared" si="421"/>
        <v>163</v>
      </c>
      <c r="Q3342">
        <f t="shared" si="422"/>
        <v>0.5864978902953587</v>
      </c>
      <c r="R3342" s="16">
        <f t="shared" si="423"/>
        <v>1345699.6176470588</v>
      </c>
    </row>
    <row r="3343" spans="1:18" x14ac:dyDescent="0.3">
      <c r="A3343" t="s">
        <v>1560</v>
      </c>
      <c r="B3343">
        <v>2016</v>
      </c>
      <c r="C3343" s="1">
        <v>5500000</v>
      </c>
      <c r="D3343">
        <v>77350</v>
      </c>
      <c r="E3343" t="s">
        <v>14</v>
      </c>
      <c r="F3343" t="s">
        <v>11</v>
      </c>
      <c r="G3343" t="s">
        <v>19</v>
      </c>
      <c r="H3343" t="s">
        <v>121</v>
      </c>
      <c r="I3343">
        <f t="shared" si="416"/>
        <v>236</v>
      </c>
      <c r="J3343">
        <f t="shared" si="417"/>
        <v>10</v>
      </c>
      <c r="K3343" t="str">
        <f t="shared" si="418"/>
        <v>premimum</v>
      </c>
      <c r="L3343" s="1">
        <f t="shared" si="419"/>
        <v>503693.20338983048</v>
      </c>
      <c r="M3343" cm="1">
        <f t="array" ref="M3343">SUM(COUNTIF(E3343:E6919,{"Petrol","Diesel","CNG","LPG","Electric"}))</f>
        <v>236</v>
      </c>
      <c r="N3343">
        <f t="shared" si="420"/>
        <v>236</v>
      </c>
      <c r="O3343" cm="1">
        <f t="array" ref="O3343">SUM(COUNTIF(F3343:F6919,{"Individual","Dealer","Trustmark Dealer"}))</f>
        <v>236</v>
      </c>
      <c r="P3343">
        <f t="shared" si="421"/>
        <v>162</v>
      </c>
      <c r="Q3343">
        <f t="shared" si="422"/>
        <v>0.5847457627118644</v>
      </c>
      <c r="R3343" s="16">
        <f t="shared" si="423"/>
        <v>1344041.3505417956</v>
      </c>
    </row>
    <row r="3344" spans="1:18" x14ac:dyDescent="0.3">
      <c r="A3344" t="s">
        <v>219</v>
      </c>
      <c r="B3344">
        <v>2015</v>
      </c>
      <c r="C3344" s="1">
        <v>550000</v>
      </c>
      <c r="D3344">
        <v>61187</v>
      </c>
      <c r="E3344" t="s">
        <v>14</v>
      </c>
      <c r="F3344" t="s">
        <v>11</v>
      </c>
      <c r="G3344" t="s">
        <v>12</v>
      </c>
      <c r="H3344" t="s">
        <v>121</v>
      </c>
      <c r="I3344">
        <f t="shared" si="416"/>
        <v>235</v>
      </c>
      <c r="J3344">
        <f t="shared" si="417"/>
        <v>11</v>
      </c>
      <c r="K3344" t="str">
        <f t="shared" si="418"/>
        <v>medium</v>
      </c>
      <c r="L3344" s="1">
        <f t="shared" si="419"/>
        <v>482432.32340425532</v>
      </c>
      <c r="M3344" cm="1">
        <f t="array" ref="M3344">SUM(COUNTIF(E3344:E6920,{"Petrol","Diesel","CNG","LPG","Electric"}))</f>
        <v>235</v>
      </c>
      <c r="N3344">
        <f t="shared" si="420"/>
        <v>235</v>
      </c>
      <c r="O3344" cm="1">
        <f t="array" ref="O3344">SUM(COUNTIF(F3344:F6920,{"Individual","Dealer","Trustmark Dealer"}))</f>
        <v>235</v>
      </c>
      <c r="P3344">
        <f t="shared" si="421"/>
        <v>162</v>
      </c>
      <c r="Q3344">
        <f t="shared" si="422"/>
        <v>0.58297872340425527</v>
      </c>
      <c r="R3344" s="16">
        <f t="shared" si="423"/>
        <v>1308167.1671539962</v>
      </c>
    </row>
    <row r="3345" spans="1:18" x14ac:dyDescent="0.3">
      <c r="A3345" t="s">
        <v>1561</v>
      </c>
      <c r="B3345">
        <v>2009</v>
      </c>
      <c r="C3345" s="1">
        <v>400000</v>
      </c>
      <c r="D3345">
        <v>68350</v>
      </c>
      <c r="E3345" t="s">
        <v>14</v>
      </c>
      <c r="F3345" t="s">
        <v>11</v>
      </c>
      <c r="G3345" t="s">
        <v>12</v>
      </c>
      <c r="H3345" t="s">
        <v>121</v>
      </c>
      <c r="I3345">
        <f t="shared" si="416"/>
        <v>234</v>
      </c>
      <c r="J3345">
        <f t="shared" si="417"/>
        <v>17</v>
      </c>
      <c r="K3345" t="str">
        <f t="shared" si="418"/>
        <v>budget</v>
      </c>
      <c r="L3345" s="1">
        <f t="shared" si="419"/>
        <v>482143.57264957263</v>
      </c>
      <c r="M3345" cm="1">
        <f t="array" ref="M3345">SUM(COUNTIF(E3345:E6921,{"Petrol","Diesel","CNG","LPG","Electric"}))</f>
        <v>234</v>
      </c>
      <c r="N3345">
        <f t="shared" si="420"/>
        <v>234</v>
      </c>
      <c r="O3345" cm="1">
        <f t="array" ref="O3345">SUM(COUNTIF(F3345:F6921,{"Individual","Dealer","Trustmark Dealer"}))</f>
        <v>234</v>
      </c>
      <c r="P3345">
        <f t="shared" si="421"/>
        <v>161</v>
      </c>
      <c r="Q3345">
        <f t="shared" si="422"/>
        <v>0.58119658119658124</v>
      </c>
      <c r="R3345" s="16">
        <f t="shared" si="423"/>
        <v>1308697.846700707</v>
      </c>
    </row>
    <row r="3346" spans="1:18" x14ac:dyDescent="0.3">
      <c r="A3346" t="s">
        <v>486</v>
      </c>
      <c r="B3346">
        <v>2015</v>
      </c>
      <c r="C3346" s="1">
        <v>585000</v>
      </c>
      <c r="D3346">
        <v>81150</v>
      </c>
      <c r="E3346" t="s">
        <v>14</v>
      </c>
      <c r="F3346" t="s">
        <v>11</v>
      </c>
      <c r="G3346" t="s">
        <v>12</v>
      </c>
      <c r="H3346" t="s">
        <v>121</v>
      </c>
      <c r="I3346">
        <f t="shared" si="416"/>
        <v>233</v>
      </c>
      <c r="J3346">
        <f t="shared" si="417"/>
        <v>11</v>
      </c>
      <c r="K3346" t="str">
        <f t="shared" si="418"/>
        <v>medium</v>
      </c>
      <c r="L3346" s="1">
        <f t="shared" si="419"/>
        <v>482496.12017167383</v>
      </c>
      <c r="M3346" cm="1">
        <f t="array" ref="M3346">SUM(COUNTIF(E3346:E6922,{"Petrol","Diesel","CNG","LPG","Electric"}))</f>
        <v>233</v>
      </c>
      <c r="N3346">
        <f t="shared" si="420"/>
        <v>233</v>
      </c>
      <c r="O3346" cm="1">
        <f t="array" ref="O3346">SUM(COUNTIF(F3346:F6922,{"Individual","Dealer","Trustmark Dealer"}))</f>
        <v>233</v>
      </c>
      <c r="P3346">
        <f t="shared" si="421"/>
        <v>160</v>
      </c>
      <c r="Q3346">
        <f t="shared" si="422"/>
        <v>0.57939914163090134</v>
      </c>
      <c r="R3346" s="16">
        <f t="shared" si="423"/>
        <v>1310364.3259398497</v>
      </c>
    </row>
    <row r="3347" spans="1:18" x14ac:dyDescent="0.3">
      <c r="A3347" t="s">
        <v>162</v>
      </c>
      <c r="B3347">
        <v>2019</v>
      </c>
      <c r="C3347" s="1">
        <v>500000</v>
      </c>
      <c r="D3347">
        <v>30000</v>
      </c>
      <c r="E3347" t="s">
        <v>10</v>
      </c>
      <c r="F3347" t="s">
        <v>25</v>
      </c>
      <c r="G3347" t="s">
        <v>12</v>
      </c>
      <c r="H3347" t="s">
        <v>121</v>
      </c>
      <c r="I3347">
        <f t="shared" si="416"/>
        <v>232</v>
      </c>
      <c r="J3347">
        <f t="shared" si="417"/>
        <v>7</v>
      </c>
      <c r="K3347" t="str">
        <f t="shared" si="418"/>
        <v>budget</v>
      </c>
      <c r="L3347" s="1">
        <f t="shared" si="419"/>
        <v>482054.29310344829</v>
      </c>
      <c r="M3347" cm="1">
        <f t="array" ref="M3347">SUM(COUNTIF(E3347:E6923,{"Petrol","Diesel","CNG","LPG","Electric"}))</f>
        <v>232</v>
      </c>
      <c r="N3347">
        <f t="shared" si="420"/>
        <v>232</v>
      </c>
      <c r="O3347" cm="1">
        <f t="array" ref="O3347">SUM(COUNTIF(F3347:F6923,{"Individual","Dealer","Trustmark Dealer"}))</f>
        <v>232</v>
      </c>
      <c r="P3347">
        <f t="shared" si="421"/>
        <v>159</v>
      </c>
      <c r="Q3347">
        <f t="shared" si="422"/>
        <v>0.57758620689655171</v>
      </c>
      <c r="R3347" s="16">
        <f t="shared" si="423"/>
        <v>1310654.5397129187</v>
      </c>
    </row>
    <row r="3348" spans="1:18" x14ac:dyDescent="0.3">
      <c r="A3348" t="s">
        <v>778</v>
      </c>
      <c r="B3348">
        <v>2015</v>
      </c>
      <c r="C3348" s="1">
        <v>800000</v>
      </c>
      <c r="D3348">
        <v>30000</v>
      </c>
      <c r="E3348" t="s">
        <v>10</v>
      </c>
      <c r="F3348" t="s">
        <v>25</v>
      </c>
      <c r="G3348" t="s">
        <v>12</v>
      </c>
      <c r="H3348" t="s">
        <v>121</v>
      </c>
      <c r="I3348">
        <f t="shared" si="416"/>
        <v>231</v>
      </c>
      <c r="J3348">
        <f t="shared" si="417"/>
        <v>11</v>
      </c>
      <c r="K3348" t="str">
        <f t="shared" si="418"/>
        <v>medium</v>
      </c>
      <c r="L3348" s="1">
        <f t="shared" si="419"/>
        <v>481976.60606060608</v>
      </c>
      <c r="M3348" cm="1">
        <f t="array" ref="M3348">SUM(COUNTIF(E3348:E6924,{"Petrol","Diesel","CNG","LPG","Electric"}))</f>
        <v>231</v>
      </c>
      <c r="N3348">
        <f t="shared" si="420"/>
        <v>231</v>
      </c>
      <c r="O3348" cm="1">
        <f t="array" ref="O3348">SUM(COUNTIF(F3348:F6924,{"Individual","Dealer","Trustmark Dealer"}))</f>
        <v>231</v>
      </c>
      <c r="P3348">
        <f t="shared" si="421"/>
        <v>159</v>
      </c>
      <c r="Q3348">
        <f t="shared" si="422"/>
        <v>0.5757575757575758</v>
      </c>
      <c r="R3348" s="16">
        <f t="shared" si="423"/>
        <v>1308429.075435203</v>
      </c>
    </row>
    <row r="3349" spans="1:18" x14ac:dyDescent="0.3">
      <c r="A3349" t="s">
        <v>227</v>
      </c>
      <c r="B3349">
        <v>2009</v>
      </c>
      <c r="C3349" s="1">
        <v>265000</v>
      </c>
      <c r="D3349">
        <v>120000</v>
      </c>
      <c r="E3349" t="s">
        <v>14</v>
      </c>
      <c r="F3349" t="s">
        <v>25</v>
      </c>
      <c r="G3349" t="s">
        <v>12</v>
      </c>
      <c r="H3349" t="s">
        <v>126</v>
      </c>
      <c r="I3349">
        <f t="shared" si="416"/>
        <v>230</v>
      </c>
      <c r="J3349">
        <f t="shared" si="417"/>
        <v>17</v>
      </c>
      <c r="K3349" t="str">
        <f t="shared" si="418"/>
        <v>budget</v>
      </c>
      <c r="L3349" s="1">
        <f t="shared" si="419"/>
        <v>480593.8956521739</v>
      </c>
      <c r="M3349" cm="1">
        <f t="array" ref="M3349">SUM(COUNTIF(E3349:E6925,{"Petrol","Diesel","CNG","LPG","Electric"}))</f>
        <v>230</v>
      </c>
      <c r="N3349">
        <f t="shared" si="420"/>
        <v>230</v>
      </c>
      <c r="O3349" cm="1">
        <f t="array" ref="O3349">SUM(COUNTIF(F3349:F6925,{"Individual","Dealer","Trustmark Dealer"}))</f>
        <v>230</v>
      </c>
      <c r="P3349">
        <f t="shared" si="421"/>
        <v>158</v>
      </c>
      <c r="Q3349">
        <f t="shared" si="422"/>
        <v>0.57391304347826089</v>
      </c>
      <c r="R3349" s="16">
        <f t="shared" si="423"/>
        <v>1302929.9452590421</v>
      </c>
    </row>
    <row r="3350" spans="1:18" x14ac:dyDescent="0.3">
      <c r="A3350" t="s">
        <v>285</v>
      </c>
      <c r="B3350">
        <v>2012</v>
      </c>
      <c r="C3350" s="1">
        <v>175000</v>
      </c>
      <c r="D3350">
        <v>180000</v>
      </c>
      <c r="E3350" t="s">
        <v>14</v>
      </c>
      <c r="F3350" t="s">
        <v>25</v>
      </c>
      <c r="G3350" t="s">
        <v>12</v>
      </c>
      <c r="H3350" t="s">
        <v>121</v>
      </c>
      <c r="I3350">
        <f t="shared" si="416"/>
        <v>229</v>
      </c>
      <c r="J3350">
        <f t="shared" si="417"/>
        <v>14</v>
      </c>
      <c r="K3350" t="str">
        <f t="shared" si="418"/>
        <v>budget</v>
      </c>
      <c r="L3350" s="1">
        <f t="shared" si="419"/>
        <v>481535.35371179041</v>
      </c>
      <c r="M3350" cm="1">
        <f t="array" ref="M3350">SUM(COUNTIF(E3350:E6926,{"Petrol","Diesel","CNG","LPG","Electric"}))</f>
        <v>229</v>
      </c>
      <c r="N3350">
        <f t="shared" si="420"/>
        <v>229</v>
      </c>
      <c r="O3350" cm="1">
        <f t="array" ref="O3350">SUM(COUNTIF(F3350:F6926,{"Individual","Dealer","Trustmark Dealer"}))</f>
        <v>229</v>
      </c>
      <c r="P3350">
        <f t="shared" si="421"/>
        <v>157</v>
      </c>
      <c r="Q3350">
        <f t="shared" si="422"/>
        <v>0.57641921397379914</v>
      </c>
      <c r="R3350" s="16">
        <f t="shared" si="423"/>
        <v>1305667.3378683412</v>
      </c>
    </row>
    <row r="3351" spans="1:18" x14ac:dyDescent="0.3">
      <c r="A3351" t="s">
        <v>1562</v>
      </c>
      <c r="B3351">
        <v>2007</v>
      </c>
      <c r="C3351" s="1">
        <v>125000</v>
      </c>
      <c r="D3351">
        <v>50000</v>
      </c>
      <c r="E3351" t="s">
        <v>10</v>
      </c>
      <c r="F3351" t="s">
        <v>25</v>
      </c>
      <c r="G3351" t="s">
        <v>12</v>
      </c>
      <c r="H3351" t="s">
        <v>126</v>
      </c>
      <c r="I3351">
        <f t="shared" si="416"/>
        <v>228</v>
      </c>
      <c r="J3351">
        <f t="shared" si="417"/>
        <v>19</v>
      </c>
      <c r="K3351" t="str">
        <f t="shared" si="418"/>
        <v>budget</v>
      </c>
      <c r="L3351" s="1">
        <f t="shared" si="419"/>
        <v>482879.80701754388</v>
      </c>
      <c r="M3351" cm="1">
        <f t="array" ref="M3351">SUM(COUNTIF(E3351:E6927,{"Petrol","Diesel","CNG","LPG","Electric"}))</f>
        <v>228</v>
      </c>
      <c r="N3351">
        <f t="shared" si="420"/>
        <v>228</v>
      </c>
      <c r="O3351" cm="1">
        <f t="array" ref="O3351">SUM(COUNTIF(F3351:F6927,{"Individual","Dealer","Trustmark Dealer"}))</f>
        <v>228</v>
      </c>
      <c r="P3351">
        <f t="shared" si="421"/>
        <v>156</v>
      </c>
      <c r="Q3351">
        <f t="shared" si="422"/>
        <v>0.57456140350877194</v>
      </c>
      <c r="R3351" s="16">
        <f t="shared" si="423"/>
        <v>1309139.1519023986</v>
      </c>
    </row>
    <row r="3352" spans="1:18" x14ac:dyDescent="0.3">
      <c r="A3352" t="s">
        <v>911</v>
      </c>
      <c r="B3352">
        <v>2010</v>
      </c>
      <c r="C3352" s="1">
        <v>165000</v>
      </c>
      <c r="D3352">
        <v>80000</v>
      </c>
      <c r="E3352" t="s">
        <v>14</v>
      </c>
      <c r="F3352" t="s">
        <v>25</v>
      </c>
      <c r="G3352" t="s">
        <v>12</v>
      </c>
      <c r="H3352" t="s">
        <v>121</v>
      </c>
      <c r="I3352">
        <f t="shared" si="416"/>
        <v>227</v>
      </c>
      <c r="J3352">
        <f t="shared" si="417"/>
        <v>16</v>
      </c>
      <c r="K3352" t="str">
        <f t="shared" si="418"/>
        <v>budget</v>
      </c>
      <c r="L3352" s="1">
        <f t="shared" si="419"/>
        <v>484456.37004405289</v>
      </c>
      <c r="M3352" cm="1">
        <f t="array" ref="M3352">SUM(COUNTIF(E3352:E6928,{"Petrol","Diesel","CNG","LPG","Electric"}))</f>
        <v>227</v>
      </c>
      <c r="N3352">
        <f t="shared" si="420"/>
        <v>227</v>
      </c>
      <c r="O3352" cm="1">
        <f t="array" ref="O3352">SUM(COUNTIF(F3352:F6928,{"Individual","Dealer","Trustmark Dealer"}))</f>
        <v>227</v>
      </c>
      <c r="P3352">
        <f t="shared" si="421"/>
        <v>155</v>
      </c>
      <c r="Q3352">
        <f t="shared" si="422"/>
        <v>0.5770925110132159</v>
      </c>
      <c r="R3352" s="16">
        <f t="shared" si="423"/>
        <v>1310857.4319397993</v>
      </c>
    </row>
    <row r="3353" spans="1:18" x14ac:dyDescent="0.3">
      <c r="A3353" t="s">
        <v>1420</v>
      </c>
      <c r="B3353">
        <v>2011</v>
      </c>
      <c r="C3353" s="1">
        <v>150000</v>
      </c>
      <c r="D3353">
        <v>280000</v>
      </c>
      <c r="E3353" t="s">
        <v>14</v>
      </c>
      <c r="F3353" t="s">
        <v>25</v>
      </c>
      <c r="G3353" t="s">
        <v>12</v>
      </c>
      <c r="H3353" t="s">
        <v>121</v>
      </c>
      <c r="I3353">
        <f t="shared" si="416"/>
        <v>226</v>
      </c>
      <c r="J3353">
        <f t="shared" si="417"/>
        <v>15</v>
      </c>
      <c r="K3353" t="str">
        <f t="shared" si="418"/>
        <v>budget</v>
      </c>
      <c r="L3353" s="1">
        <f t="shared" si="419"/>
        <v>485869.89380530972</v>
      </c>
      <c r="M3353" cm="1">
        <f t="array" ref="M3353">SUM(COUNTIF(E3353:E6929,{"Petrol","Diesel","CNG","LPG","Electric"}))</f>
        <v>226</v>
      </c>
      <c r="N3353">
        <f t="shared" si="420"/>
        <v>226</v>
      </c>
      <c r="O3353" cm="1">
        <f t="array" ref="O3353">SUM(COUNTIF(F3353:F6929,{"Individual","Dealer","Trustmark Dealer"}))</f>
        <v>226</v>
      </c>
      <c r="P3353">
        <f t="shared" si="421"/>
        <v>154</v>
      </c>
      <c r="Q3353">
        <f t="shared" si="422"/>
        <v>0.5752212389380531</v>
      </c>
      <c r="R3353" s="16">
        <f t="shared" si="423"/>
        <v>1314460.5919278734</v>
      </c>
    </row>
    <row r="3354" spans="1:18" x14ac:dyDescent="0.3">
      <c r="A3354" t="s">
        <v>687</v>
      </c>
      <c r="B3354">
        <v>2015</v>
      </c>
      <c r="C3354" s="1">
        <v>1025000</v>
      </c>
      <c r="D3354">
        <v>90000</v>
      </c>
      <c r="E3354" t="s">
        <v>14</v>
      </c>
      <c r="F3354" t="s">
        <v>25</v>
      </c>
      <c r="G3354" t="s">
        <v>12</v>
      </c>
      <c r="H3354" t="s">
        <v>126</v>
      </c>
      <c r="I3354">
        <f t="shared" si="416"/>
        <v>225</v>
      </c>
      <c r="J3354">
        <f t="shared" si="417"/>
        <v>11</v>
      </c>
      <c r="K3354" t="str">
        <f t="shared" si="418"/>
        <v>premimum</v>
      </c>
      <c r="L3354" s="1">
        <f t="shared" si="419"/>
        <v>487362.64888888889</v>
      </c>
      <c r="M3354" cm="1">
        <f t="array" ref="M3354">SUM(COUNTIF(E3354:E6930,{"Petrol","Diesel","CNG","LPG","Electric"}))</f>
        <v>225</v>
      </c>
      <c r="N3354">
        <f t="shared" si="420"/>
        <v>225</v>
      </c>
      <c r="O3354" cm="1">
        <f t="array" ref="O3354">SUM(COUNTIF(F3354:F6930,{"Individual","Dealer","Trustmark Dealer"}))</f>
        <v>225</v>
      </c>
      <c r="P3354">
        <f t="shared" si="421"/>
        <v>153</v>
      </c>
      <c r="Q3354">
        <f t="shared" si="422"/>
        <v>0.57333333333333336</v>
      </c>
      <c r="R3354" s="16">
        <f t="shared" si="423"/>
        <v>1318237.2387907607</v>
      </c>
    </row>
    <row r="3355" spans="1:18" x14ac:dyDescent="0.3">
      <c r="A3355" t="s">
        <v>326</v>
      </c>
      <c r="B3355">
        <v>2014</v>
      </c>
      <c r="C3355" s="1">
        <v>1030000</v>
      </c>
      <c r="D3355">
        <v>250000</v>
      </c>
      <c r="E3355" t="s">
        <v>14</v>
      </c>
      <c r="F3355" t="s">
        <v>25</v>
      </c>
      <c r="G3355" t="s">
        <v>12</v>
      </c>
      <c r="H3355" t="s">
        <v>126</v>
      </c>
      <c r="I3355">
        <f t="shared" si="416"/>
        <v>224</v>
      </c>
      <c r="J3355">
        <f t="shared" si="417"/>
        <v>12</v>
      </c>
      <c r="K3355" t="str">
        <f t="shared" si="418"/>
        <v>premimum</v>
      </c>
      <c r="L3355" s="1">
        <f t="shared" si="419"/>
        <v>484962.48214285716</v>
      </c>
      <c r="M3355" cm="1">
        <f t="array" ref="M3355">SUM(COUNTIF(E3355:E6931,{"Petrol","Diesel","CNG","LPG","Electric"}))</f>
        <v>224</v>
      </c>
      <c r="N3355">
        <f t="shared" si="420"/>
        <v>224</v>
      </c>
      <c r="O3355" cm="1">
        <f t="array" ref="O3355">SUM(COUNTIF(F3355:F6931,{"Individual","Dealer","Trustmark Dealer"}))</f>
        <v>224</v>
      </c>
      <c r="P3355">
        <f t="shared" si="421"/>
        <v>152</v>
      </c>
      <c r="Q3355">
        <f t="shared" si="422"/>
        <v>0.5758928571428571</v>
      </c>
      <c r="R3355" s="16">
        <f t="shared" si="423"/>
        <v>1315183.5966278673</v>
      </c>
    </row>
    <row r="3356" spans="1:18" x14ac:dyDescent="0.3">
      <c r="A3356" t="s">
        <v>1248</v>
      </c>
      <c r="B3356">
        <v>2012</v>
      </c>
      <c r="C3356" s="1">
        <v>380000</v>
      </c>
      <c r="D3356">
        <v>90000</v>
      </c>
      <c r="E3356" t="s">
        <v>14</v>
      </c>
      <c r="F3356" t="s">
        <v>25</v>
      </c>
      <c r="G3356" t="s">
        <v>12</v>
      </c>
      <c r="H3356" t="s">
        <v>151</v>
      </c>
      <c r="I3356">
        <f t="shared" si="416"/>
        <v>223</v>
      </c>
      <c r="J3356">
        <f t="shared" si="417"/>
        <v>14</v>
      </c>
      <c r="K3356" t="str">
        <f t="shared" si="418"/>
        <v>budget</v>
      </c>
      <c r="L3356" s="1">
        <f t="shared" si="419"/>
        <v>482518.36771300447</v>
      </c>
      <c r="M3356" cm="1">
        <f t="array" ref="M3356">SUM(COUNTIF(E3356:E6932,{"Petrol","Diesel","CNG","LPG","Electric"}))</f>
        <v>223</v>
      </c>
      <c r="N3356">
        <f t="shared" si="420"/>
        <v>223</v>
      </c>
      <c r="O3356" cm="1">
        <f t="array" ref="O3356">SUM(COUNTIF(F3356:F6932,{"Individual","Dealer","Trustmark Dealer"}))</f>
        <v>223</v>
      </c>
      <c r="P3356">
        <f t="shared" si="421"/>
        <v>151</v>
      </c>
      <c r="Q3356">
        <f t="shared" si="422"/>
        <v>0.57847533632286996</v>
      </c>
      <c r="R3356" s="16">
        <f t="shared" si="423"/>
        <v>1312041.8014147687</v>
      </c>
    </row>
    <row r="3357" spans="1:18" x14ac:dyDescent="0.3">
      <c r="A3357" t="s">
        <v>1384</v>
      </c>
      <c r="B3357">
        <v>2010</v>
      </c>
      <c r="C3357" s="1">
        <v>250000</v>
      </c>
      <c r="D3357">
        <v>110000</v>
      </c>
      <c r="E3357" t="s">
        <v>14</v>
      </c>
      <c r="F3357" t="s">
        <v>25</v>
      </c>
      <c r="G3357" t="s">
        <v>12</v>
      </c>
      <c r="H3357" t="s">
        <v>154</v>
      </c>
      <c r="I3357">
        <f t="shared" si="416"/>
        <v>222</v>
      </c>
      <c r="J3357">
        <f t="shared" si="417"/>
        <v>16</v>
      </c>
      <c r="K3357" t="str">
        <f t="shared" si="418"/>
        <v>budget</v>
      </c>
      <c r="L3357" s="1">
        <f t="shared" si="419"/>
        <v>482980.16216216219</v>
      </c>
      <c r="M3357" cm="1">
        <f t="array" ref="M3357">SUM(COUNTIF(E3357:E6933,{"Petrol","Diesel","CNG","LPG","Electric"}))</f>
        <v>222</v>
      </c>
      <c r="N3357">
        <f t="shared" si="420"/>
        <v>222</v>
      </c>
      <c r="O3357" cm="1">
        <f t="array" ref="O3357">SUM(COUNTIF(F3357:F6933,{"Individual","Dealer","Trustmark Dealer"}))</f>
        <v>222</v>
      </c>
      <c r="P3357">
        <f t="shared" si="421"/>
        <v>150</v>
      </c>
      <c r="Q3357">
        <f t="shared" si="422"/>
        <v>0.58108108108108103</v>
      </c>
      <c r="R3357" s="16">
        <f t="shared" si="423"/>
        <v>1314049.7374782609</v>
      </c>
    </row>
    <row r="3358" spans="1:18" x14ac:dyDescent="0.3">
      <c r="A3358" t="s">
        <v>225</v>
      </c>
      <c r="B3358">
        <v>2000</v>
      </c>
      <c r="C3358" s="1">
        <v>85000</v>
      </c>
      <c r="D3358">
        <v>80000</v>
      </c>
      <c r="E3358" t="s">
        <v>10</v>
      </c>
      <c r="F3358" t="s">
        <v>25</v>
      </c>
      <c r="G3358" t="s">
        <v>12</v>
      </c>
      <c r="H3358" t="s">
        <v>126</v>
      </c>
      <c r="I3358">
        <f t="shared" si="416"/>
        <v>221</v>
      </c>
      <c r="J3358">
        <f t="shared" si="417"/>
        <v>26</v>
      </c>
      <c r="K3358" t="str">
        <f t="shared" si="418"/>
        <v>budget</v>
      </c>
      <c r="L3358" s="1">
        <f t="shared" si="419"/>
        <v>484034.37104072399</v>
      </c>
      <c r="M3358" cm="1">
        <f t="array" ref="M3358">SUM(COUNTIF(E3358:E6934,{"Petrol","Diesel","CNG","LPG","Electric"}))</f>
        <v>221</v>
      </c>
      <c r="N3358">
        <f t="shared" si="420"/>
        <v>221</v>
      </c>
      <c r="O3358" cm="1">
        <f t="array" ref="O3358">SUM(COUNTIF(F3358:F6934,{"Individual","Dealer","Trustmark Dealer"}))</f>
        <v>221</v>
      </c>
      <c r="P3358">
        <f t="shared" si="421"/>
        <v>149</v>
      </c>
      <c r="Q3358">
        <f t="shared" si="422"/>
        <v>0.58371040723981904</v>
      </c>
      <c r="R3358" s="16">
        <f t="shared" si="423"/>
        <v>1317138.4467040673</v>
      </c>
    </row>
    <row r="3359" spans="1:18" x14ac:dyDescent="0.3">
      <c r="A3359" t="s">
        <v>1563</v>
      </c>
      <c r="B3359">
        <v>2016</v>
      </c>
      <c r="C3359" s="1">
        <v>500000</v>
      </c>
      <c r="D3359">
        <v>35000</v>
      </c>
      <c r="E3359" t="s">
        <v>14</v>
      </c>
      <c r="F3359" t="s">
        <v>25</v>
      </c>
      <c r="G3359" t="s">
        <v>12</v>
      </c>
      <c r="H3359" t="s">
        <v>121</v>
      </c>
      <c r="I3359">
        <f t="shared" si="416"/>
        <v>220</v>
      </c>
      <c r="J3359">
        <f t="shared" si="417"/>
        <v>10</v>
      </c>
      <c r="K3359" t="str">
        <f t="shared" si="418"/>
        <v>budget</v>
      </c>
      <c r="L3359" s="1">
        <f t="shared" si="419"/>
        <v>485848.16363636364</v>
      </c>
      <c r="M3359" cm="1">
        <f t="array" ref="M3359">SUM(COUNTIF(E3359:E6935,{"Petrol","Diesel","CNG","LPG","Electric"}))</f>
        <v>220</v>
      </c>
      <c r="N3359">
        <f t="shared" si="420"/>
        <v>220</v>
      </c>
      <c r="O3359" cm="1">
        <f t="array" ref="O3359">SUM(COUNTIF(F3359:F6935,{"Individual","Dealer","Trustmark Dealer"}))</f>
        <v>220</v>
      </c>
      <c r="P3359">
        <f t="shared" si="421"/>
        <v>148</v>
      </c>
      <c r="Q3359">
        <f t="shared" si="422"/>
        <v>0.58636363636363631</v>
      </c>
      <c r="R3359" s="16">
        <f t="shared" si="423"/>
        <v>1319334.0515774549</v>
      </c>
    </row>
    <row r="3360" spans="1:18" x14ac:dyDescent="0.3">
      <c r="A3360" t="s">
        <v>241</v>
      </c>
      <c r="B3360">
        <v>2018</v>
      </c>
      <c r="C3360" s="1">
        <v>350000</v>
      </c>
      <c r="D3360">
        <v>15000</v>
      </c>
      <c r="E3360" t="s">
        <v>10</v>
      </c>
      <c r="F3360" t="s">
        <v>25</v>
      </c>
      <c r="G3360" t="s">
        <v>12</v>
      </c>
      <c r="H3360" t="s">
        <v>121</v>
      </c>
      <c r="I3360">
        <f t="shared" si="416"/>
        <v>219</v>
      </c>
      <c r="J3360">
        <f t="shared" si="417"/>
        <v>8</v>
      </c>
      <c r="K3360" t="str">
        <f t="shared" si="418"/>
        <v>budget</v>
      </c>
      <c r="L3360" s="1">
        <f t="shared" si="419"/>
        <v>485783.54337899544</v>
      </c>
      <c r="M3360" cm="1">
        <f t="array" ref="M3360">SUM(COUNTIF(E3360:E6936,{"Petrol","Diesel","CNG","LPG","Electric"}))</f>
        <v>219</v>
      </c>
      <c r="N3360">
        <f t="shared" si="420"/>
        <v>219</v>
      </c>
      <c r="O3360" cm="1">
        <f t="array" ref="O3360">SUM(COUNTIF(F3360:F6936,{"Individual","Dealer","Trustmark Dealer"}))</f>
        <v>219</v>
      </c>
      <c r="P3360">
        <f t="shared" si="421"/>
        <v>148</v>
      </c>
      <c r="Q3360">
        <f t="shared" si="422"/>
        <v>0.58447488584474883</v>
      </c>
      <c r="R3360" s="16">
        <f t="shared" si="423"/>
        <v>1320440.4633922987</v>
      </c>
    </row>
    <row r="3361" spans="1:18" x14ac:dyDescent="0.3">
      <c r="A3361" t="s">
        <v>316</v>
      </c>
      <c r="B3361">
        <v>2010</v>
      </c>
      <c r="C3361" s="1">
        <v>190000</v>
      </c>
      <c r="D3361">
        <v>52000</v>
      </c>
      <c r="E3361" t="s">
        <v>10</v>
      </c>
      <c r="F3361" t="s">
        <v>25</v>
      </c>
      <c r="G3361" t="s">
        <v>12</v>
      </c>
      <c r="H3361" t="s">
        <v>126</v>
      </c>
      <c r="I3361">
        <f t="shared" si="416"/>
        <v>218</v>
      </c>
      <c r="J3361">
        <f t="shared" si="417"/>
        <v>16</v>
      </c>
      <c r="K3361" t="str">
        <f t="shared" si="418"/>
        <v>budget</v>
      </c>
      <c r="L3361" s="1">
        <f t="shared" si="419"/>
        <v>486406.40366972476</v>
      </c>
      <c r="M3361" cm="1">
        <f t="array" ref="M3361">SUM(COUNTIF(E3361:E6937,{"Petrol","Diesel","CNG","LPG","Electric"}))</f>
        <v>218</v>
      </c>
      <c r="N3361">
        <f t="shared" si="420"/>
        <v>218</v>
      </c>
      <c r="O3361" cm="1">
        <f t="array" ref="O3361">SUM(COUNTIF(F3361:F6937,{"Individual","Dealer","Trustmark Dealer"}))</f>
        <v>218</v>
      </c>
      <c r="P3361">
        <f t="shared" si="421"/>
        <v>148</v>
      </c>
      <c r="Q3361">
        <f t="shared" si="422"/>
        <v>0.58256880733944949</v>
      </c>
      <c r="R3361" s="16">
        <f t="shared" si="423"/>
        <v>1319740.4150406504</v>
      </c>
    </row>
    <row r="3362" spans="1:18" x14ac:dyDescent="0.3">
      <c r="A3362" t="s">
        <v>1564</v>
      </c>
      <c r="B3362">
        <v>2009</v>
      </c>
      <c r="C3362" s="1">
        <v>940000</v>
      </c>
      <c r="D3362">
        <v>140000</v>
      </c>
      <c r="E3362" t="s">
        <v>14</v>
      </c>
      <c r="F3362" t="s">
        <v>25</v>
      </c>
      <c r="G3362" t="s">
        <v>12</v>
      </c>
      <c r="H3362" t="s">
        <v>121</v>
      </c>
      <c r="I3362">
        <f t="shared" si="416"/>
        <v>217</v>
      </c>
      <c r="J3362">
        <f t="shared" si="417"/>
        <v>17</v>
      </c>
      <c r="K3362" t="str">
        <f t="shared" si="418"/>
        <v>medium</v>
      </c>
      <c r="L3362" s="1">
        <f t="shared" si="419"/>
        <v>487772.33179723501</v>
      </c>
      <c r="M3362" cm="1">
        <f t="array" ref="M3362">SUM(COUNTIF(E3362:E6938,{"Petrol","Diesel","CNG","LPG","Electric"}))</f>
        <v>217</v>
      </c>
      <c r="N3362">
        <f t="shared" si="420"/>
        <v>217</v>
      </c>
      <c r="O3362" cm="1">
        <f t="array" ref="O3362">SUM(COUNTIF(F3362:F6938,{"Individual","Dealer","Trustmark Dealer"}))</f>
        <v>217</v>
      </c>
      <c r="P3362">
        <f t="shared" si="421"/>
        <v>147</v>
      </c>
      <c r="Q3362">
        <f t="shared" si="422"/>
        <v>0.58525345622119818</v>
      </c>
      <c r="R3362" s="16">
        <f t="shared" si="423"/>
        <v>1320822.3880743582</v>
      </c>
    </row>
    <row r="3363" spans="1:18" x14ac:dyDescent="0.3">
      <c r="A3363" t="s">
        <v>548</v>
      </c>
      <c r="B3363">
        <v>2013</v>
      </c>
      <c r="C3363" s="1">
        <v>475000</v>
      </c>
      <c r="D3363">
        <v>60000</v>
      </c>
      <c r="E3363" t="s">
        <v>10</v>
      </c>
      <c r="F3363" t="s">
        <v>25</v>
      </c>
      <c r="G3363" t="s">
        <v>12</v>
      </c>
      <c r="H3363" t="s">
        <v>126</v>
      </c>
      <c r="I3363">
        <f t="shared" si="416"/>
        <v>216</v>
      </c>
      <c r="J3363">
        <f t="shared" si="417"/>
        <v>13</v>
      </c>
      <c r="K3363" t="str">
        <f t="shared" si="418"/>
        <v>budget</v>
      </c>
      <c r="L3363" s="1">
        <f t="shared" si="419"/>
        <v>485678.68518518517</v>
      </c>
      <c r="M3363" cm="1">
        <f t="array" ref="M3363">SUM(COUNTIF(E3363:E6939,{"Petrol","Diesel","CNG","LPG","Electric"}))</f>
        <v>216</v>
      </c>
      <c r="N3363">
        <f t="shared" si="420"/>
        <v>216</v>
      </c>
      <c r="O3363" cm="1">
        <f t="array" ref="O3363">SUM(COUNTIF(F3363:F6939,{"Individual","Dealer","Trustmark Dealer"}))</f>
        <v>216</v>
      </c>
      <c r="P3363">
        <f t="shared" si="421"/>
        <v>146</v>
      </c>
      <c r="Q3363">
        <f t="shared" si="422"/>
        <v>0.58333333333333337</v>
      </c>
      <c r="R3363" s="16">
        <f t="shared" si="423"/>
        <v>1318340.3804107571</v>
      </c>
    </row>
    <row r="3364" spans="1:18" x14ac:dyDescent="0.3">
      <c r="A3364" t="s">
        <v>354</v>
      </c>
      <c r="B3364">
        <v>2018</v>
      </c>
      <c r="C3364" s="1">
        <v>300000</v>
      </c>
      <c r="D3364">
        <v>17000</v>
      </c>
      <c r="E3364" t="s">
        <v>10</v>
      </c>
      <c r="F3364" t="s">
        <v>25</v>
      </c>
      <c r="G3364" t="s">
        <v>12</v>
      </c>
      <c r="H3364" t="s">
        <v>121</v>
      </c>
      <c r="I3364">
        <f t="shared" si="416"/>
        <v>215</v>
      </c>
      <c r="J3364">
        <f t="shared" si="417"/>
        <v>8</v>
      </c>
      <c r="K3364" t="str">
        <f t="shared" si="418"/>
        <v>budget</v>
      </c>
      <c r="L3364" s="1">
        <f t="shared" si="419"/>
        <v>485728.35348837211</v>
      </c>
      <c r="M3364" cm="1">
        <f t="array" ref="M3364">SUM(COUNTIF(E3364:E6940,{"Petrol","Diesel","CNG","LPG","Electric"}))</f>
        <v>215</v>
      </c>
      <c r="N3364">
        <f t="shared" si="420"/>
        <v>215</v>
      </c>
      <c r="O3364" cm="1">
        <f t="array" ref="O3364">SUM(COUNTIF(F3364:F6940,{"Individual","Dealer","Trustmark Dealer"}))</f>
        <v>215</v>
      </c>
      <c r="P3364">
        <f t="shared" si="421"/>
        <v>145</v>
      </c>
      <c r="Q3364">
        <f t="shared" si="422"/>
        <v>0.586046511627907</v>
      </c>
      <c r="R3364" s="16">
        <f t="shared" si="423"/>
        <v>1316208.3073770492</v>
      </c>
    </row>
    <row r="3365" spans="1:18" x14ac:dyDescent="0.3">
      <c r="A3365" t="s">
        <v>458</v>
      </c>
      <c r="B3365">
        <v>2016</v>
      </c>
      <c r="C3365" s="1">
        <v>250000</v>
      </c>
      <c r="D3365">
        <v>70000</v>
      </c>
      <c r="E3365" t="s">
        <v>10</v>
      </c>
      <c r="F3365" t="s">
        <v>25</v>
      </c>
      <c r="G3365" t="s">
        <v>12</v>
      </c>
      <c r="H3365" t="s">
        <v>154</v>
      </c>
      <c r="I3365">
        <f t="shared" si="416"/>
        <v>214</v>
      </c>
      <c r="J3365">
        <f t="shared" si="417"/>
        <v>10</v>
      </c>
      <c r="K3365" t="str">
        <f t="shared" si="418"/>
        <v>budget</v>
      </c>
      <c r="L3365" s="1">
        <f t="shared" si="419"/>
        <v>486596.24299065419</v>
      </c>
      <c r="M3365" cm="1">
        <f t="array" ref="M3365">SUM(COUNTIF(E3365:E6941,{"Petrol","Diesel","CNG","LPG","Electric"}))</f>
        <v>214</v>
      </c>
      <c r="N3365">
        <f t="shared" si="420"/>
        <v>214</v>
      </c>
      <c r="O3365" cm="1">
        <f t="array" ref="O3365">SUM(COUNTIF(F3365:F6941,{"Individual","Dealer","Trustmark Dealer"}))</f>
        <v>214</v>
      </c>
      <c r="P3365">
        <f t="shared" si="421"/>
        <v>145</v>
      </c>
      <c r="Q3365">
        <f t="shared" si="422"/>
        <v>0.58411214953271029</v>
      </c>
      <c r="R3365" s="16">
        <f t="shared" si="423"/>
        <v>1316038.7154230261</v>
      </c>
    </row>
    <row r="3366" spans="1:18" x14ac:dyDescent="0.3">
      <c r="A3366" t="s">
        <v>225</v>
      </c>
      <c r="B3366">
        <v>2001</v>
      </c>
      <c r="C3366" s="1">
        <v>93000</v>
      </c>
      <c r="D3366">
        <v>97000</v>
      </c>
      <c r="E3366" t="s">
        <v>10</v>
      </c>
      <c r="F3366" t="s">
        <v>25</v>
      </c>
      <c r="G3366" t="s">
        <v>12</v>
      </c>
      <c r="H3366" t="s">
        <v>151</v>
      </c>
      <c r="I3366">
        <f t="shared" si="416"/>
        <v>213</v>
      </c>
      <c r="J3366">
        <f t="shared" si="417"/>
        <v>25</v>
      </c>
      <c r="K3366" t="str">
        <f t="shared" si="418"/>
        <v>budget</v>
      </c>
      <c r="L3366" s="1">
        <f t="shared" si="419"/>
        <v>487707.02347417839</v>
      </c>
      <c r="M3366" cm="1">
        <f t="array" ref="M3366">SUM(COUNTIF(E3366:E6942,{"Petrol","Diesel","CNG","LPG","Electric"}))</f>
        <v>213</v>
      </c>
      <c r="N3366">
        <f t="shared" si="420"/>
        <v>213</v>
      </c>
      <c r="O3366" cm="1">
        <f t="array" ref="O3366">SUM(COUNTIF(F3366:F6942,{"Individual","Dealer","Trustmark Dealer"}))</f>
        <v>213</v>
      </c>
      <c r="P3366">
        <f t="shared" si="421"/>
        <v>145</v>
      </c>
      <c r="Q3366">
        <f t="shared" si="422"/>
        <v>0.58685446009389675</v>
      </c>
      <c r="R3366" s="16">
        <f t="shared" si="423"/>
        <v>1316446.5748189096</v>
      </c>
    </row>
    <row r="3367" spans="1:18" x14ac:dyDescent="0.3">
      <c r="A3367" t="s">
        <v>472</v>
      </c>
      <c r="B3367">
        <v>2012</v>
      </c>
      <c r="C3367" s="1">
        <v>290000</v>
      </c>
      <c r="D3367">
        <v>125000</v>
      </c>
      <c r="E3367" t="s">
        <v>14</v>
      </c>
      <c r="F3367" t="s">
        <v>25</v>
      </c>
      <c r="G3367" t="s">
        <v>12</v>
      </c>
      <c r="H3367" t="s">
        <v>126</v>
      </c>
      <c r="I3367">
        <f t="shared" si="416"/>
        <v>212</v>
      </c>
      <c r="J3367">
        <f t="shared" si="417"/>
        <v>14</v>
      </c>
      <c r="K3367" t="str">
        <f t="shared" si="418"/>
        <v>budget</v>
      </c>
      <c r="L3367" s="1">
        <f t="shared" si="419"/>
        <v>489568.84905660379</v>
      </c>
      <c r="M3367" cm="1">
        <f t="array" ref="M3367">SUM(COUNTIF(E3367:E6943,{"Petrol","Diesel","CNG","LPG","Electric"}))</f>
        <v>212</v>
      </c>
      <c r="N3367">
        <f t="shared" si="420"/>
        <v>212</v>
      </c>
      <c r="O3367" cm="1">
        <f t="array" ref="O3367">SUM(COUNTIF(F3367:F6943,{"Individual","Dealer","Trustmark Dealer"}))</f>
        <v>212</v>
      </c>
      <c r="P3367">
        <f t="shared" si="421"/>
        <v>144</v>
      </c>
      <c r="Q3367">
        <f t="shared" si="422"/>
        <v>0.589622641509434</v>
      </c>
      <c r="R3367" s="16">
        <f t="shared" si="423"/>
        <v>1318711.0897299903</v>
      </c>
    </row>
    <row r="3368" spans="1:18" x14ac:dyDescent="0.3">
      <c r="A3368" t="s">
        <v>609</v>
      </c>
      <c r="B3368">
        <v>2010</v>
      </c>
      <c r="C3368" s="1">
        <v>75000</v>
      </c>
      <c r="D3368">
        <v>300000</v>
      </c>
      <c r="E3368" t="s">
        <v>10</v>
      </c>
      <c r="F3368" t="s">
        <v>25</v>
      </c>
      <c r="G3368" t="s">
        <v>12</v>
      </c>
      <c r="H3368" t="s">
        <v>154</v>
      </c>
      <c r="I3368">
        <f t="shared" si="416"/>
        <v>211</v>
      </c>
      <c r="J3368">
        <f t="shared" si="417"/>
        <v>16</v>
      </c>
      <c r="K3368" t="str">
        <f t="shared" si="418"/>
        <v>budget</v>
      </c>
      <c r="L3368" s="1">
        <f t="shared" si="419"/>
        <v>490514.67298578197</v>
      </c>
      <c r="M3368" cm="1">
        <f t="array" ref="M3368">SUM(COUNTIF(E3368:E6944,{"Petrol","Diesel","CNG","LPG","Electric"}))</f>
        <v>211</v>
      </c>
      <c r="N3368">
        <f t="shared" si="420"/>
        <v>211</v>
      </c>
      <c r="O3368" cm="1">
        <f t="array" ref="O3368">SUM(COUNTIF(F3368:F6944,{"Individual","Dealer","Trustmark Dealer"}))</f>
        <v>211</v>
      </c>
      <c r="P3368">
        <f t="shared" si="421"/>
        <v>143</v>
      </c>
      <c r="Q3368">
        <f t="shared" si="422"/>
        <v>0.59241706161137442</v>
      </c>
      <c r="R3368" s="16">
        <f t="shared" si="423"/>
        <v>1321559.9579727759</v>
      </c>
    </row>
    <row r="3369" spans="1:18" x14ac:dyDescent="0.3">
      <c r="A3369" t="s">
        <v>195</v>
      </c>
      <c r="B3369">
        <v>2015</v>
      </c>
      <c r="C3369" s="1">
        <v>1000000</v>
      </c>
      <c r="D3369">
        <v>120000</v>
      </c>
      <c r="E3369" t="s">
        <v>14</v>
      </c>
      <c r="F3369" t="s">
        <v>25</v>
      </c>
      <c r="G3369" t="s">
        <v>12</v>
      </c>
      <c r="H3369" t="s">
        <v>126</v>
      </c>
      <c r="I3369">
        <f t="shared" si="416"/>
        <v>210</v>
      </c>
      <c r="J3369">
        <f t="shared" si="417"/>
        <v>11</v>
      </c>
      <c r="K3369" t="str">
        <f t="shared" si="418"/>
        <v>medium</v>
      </c>
      <c r="L3369" s="1">
        <f t="shared" si="419"/>
        <v>492493.3142857143</v>
      </c>
      <c r="M3369" cm="1">
        <f t="array" ref="M3369">SUM(COUNTIF(E3369:E6945,{"Petrol","Diesel","CNG","LPG","Electric"}))</f>
        <v>210</v>
      </c>
      <c r="N3369">
        <f t="shared" si="420"/>
        <v>210</v>
      </c>
      <c r="O3369" cm="1">
        <f t="array" ref="O3369">SUM(COUNTIF(F3369:F6945,{"Individual","Dealer","Trustmark Dealer"}))</f>
        <v>210</v>
      </c>
      <c r="P3369">
        <f t="shared" si="421"/>
        <v>142</v>
      </c>
      <c r="Q3369">
        <f t="shared" si="422"/>
        <v>0.59523809523809523</v>
      </c>
      <c r="R3369" s="16">
        <f t="shared" si="423"/>
        <v>1324092.6756198346</v>
      </c>
    </row>
    <row r="3370" spans="1:18" x14ac:dyDescent="0.3">
      <c r="A3370" t="s">
        <v>249</v>
      </c>
      <c r="B3370">
        <v>2015</v>
      </c>
      <c r="C3370" s="1">
        <v>550000</v>
      </c>
      <c r="D3370">
        <v>87000</v>
      </c>
      <c r="E3370" t="s">
        <v>14</v>
      </c>
      <c r="F3370" t="s">
        <v>25</v>
      </c>
      <c r="G3370" t="s">
        <v>12</v>
      </c>
      <c r="H3370" t="s">
        <v>121</v>
      </c>
      <c r="I3370">
        <f t="shared" si="416"/>
        <v>209</v>
      </c>
      <c r="J3370">
        <f t="shared" si="417"/>
        <v>11</v>
      </c>
      <c r="K3370" t="str">
        <f t="shared" si="418"/>
        <v>medium</v>
      </c>
      <c r="L3370" s="1">
        <f t="shared" si="419"/>
        <v>490065.05263157893</v>
      </c>
      <c r="M3370" cm="1">
        <f t="array" ref="M3370">SUM(COUNTIF(E3370:E6946,{"Petrol","Diesel","CNG","LPG","Electric"}))</f>
        <v>209</v>
      </c>
      <c r="N3370">
        <f t="shared" si="420"/>
        <v>209</v>
      </c>
      <c r="O3370" cm="1">
        <f t="array" ref="O3370">SUM(COUNTIF(F3370:F6946,{"Individual","Dealer","Trustmark Dealer"}))</f>
        <v>209</v>
      </c>
      <c r="P3370">
        <f t="shared" si="421"/>
        <v>141</v>
      </c>
      <c r="Q3370">
        <f t="shared" si="422"/>
        <v>0.59808612440191389</v>
      </c>
      <c r="R3370" s="16">
        <f t="shared" si="423"/>
        <v>1321072.3583333334</v>
      </c>
    </row>
    <row r="3371" spans="1:18" x14ac:dyDescent="0.3">
      <c r="A3371" t="s">
        <v>491</v>
      </c>
      <c r="B3371">
        <v>2010</v>
      </c>
      <c r="C3371" s="1">
        <v>285000</v>
      </c>
      <c r="D3371">
        <v>75000</v>
      </c>
      <c r="E3371" t="s">
        <v>14</v>
      </c>
      <c r="F3371" t="s">
        <v>25</v>
      </c>
      <c r="G3371" t="s">
        <v>12</v>
      </c>
      <c r="H3371" t="s">
        <v>154</v>
      </c>
      <c r="I3371">
        <f t="shared" si="416"/>
        <v>208</v>
      </c>
      <c r="J3371">
        <f t="shared" si="417"/>
        <v>16</v>
      </c>
      <c r="K3371" t="str">
        <f t="shared" si="418"/>
        <v>budget</v>
      </c>
      <c r="L3371" s="1">
        <f t="shared" si="419"/>
        <v>489776.90384615387</v>
      </c>
      <c r="M3371" cm="1">
        <f t="array" ref="M3371">SUM(COUNTIF(E3371:E6947,{"Petrol","Diesel","CNG","LPG","Electric"}))</f>
        <v>208</v>
      </c>
      <c r="N3371">
        <f t="shared" si="420"/>
        <v>208</v>
      </c>
      <c r="O3371" cm="1">
        <f t="array" ref="O3371">SUM(COUNTIF(F3371:F6947,{"Individual","Dealer","Trustmark Dealer"}))</f>
        <v>208</v>
      </c>
      <c r="P3371">
        <f t="shared" si="421"/>
        <v>140</v>
      </c>
      <c r="Q3371">
        <f t="shared" si="422"/>
        <v>0.59615384615384615</v>
      </c>
      <c r="R3371" s="16">
        <f t="shared" si="423"/>
        <v>1321782.7920168068</v>
      </c>
    </row>
    <row r="3372" spans="1:18" x14ac:dyDescent="0.3">
      <c r="A3372" t="s">
        <v>785</v>
      </c>
      <c r="B3372">
        <v>2012</v>
      </c>
      <c r="C3372" s="1">
        <v>229999</v>
      </c>
      <c r="D3372">
        <v>40000</v>
      </c>
      <c r="E3372" t="s">
        <v>10</v>
      </c>
      <c r="F3372" t="s">
        <v>25</v>
      </c>
      <c r="G3372" t="s">
        <v>12</v>
      </c>
      <c r="H3372" t="s">
        <v>126</v>
      </c>
      <c r="I3372">
        <f t="shared" si="416"/>
        <v>207</v>
      </c>
      <c r="J3372">
        <f t="shared" si="417"/>
        <v>14</v>
      </c>
      <c r="K3372" t="str">
        <f t="shared" si="418"/>
        <v>budget</v>
      </c>
      <c r="L3372" s="1">
        <f t="shared" si="419"/>
        <v>490766.16425120772</v>
      </c>
      <c r="M3372" cm="1">
        <f t="array" ref="M3372">SUM(COUNTIF(E3372:E6948,{"Petrol","Diesel","CNG","LPG","Electric"}))</f>
        <v>207</v>
      </c>
      <c r="N3372">
        <f t="shared" si="420"/>
        <v>207</v>
      </c>
      <c r="O3372" cm="1">
        <f t="array" ref="O3372">SUM(COUNTIF(F3372:F6948,{"Individual","Dealer","Trustmark Dealer"}))</f>
        <v>207</v>
      </c>
      <c r="P3372">
        <f t="shared" si="421"/>
        <v>139</v>
      </c>
      <c r="Q3372">
        <f t="shared" si="422"/>
        <v>0.59903381642512077</v>
      </c>
      <c r="R3372" s="16">
        <f t="shared" si="423"/>
        <v>1324751.029661017</v>
      </c>
    </row>
    <row r="3373" spans="1:18" x14ac:dyDescent="0.3">
      <c r="A3373" t="s">
        <v>430</v>
      </c>
      <c r="B3373">
        <v>2014</v>
      </c>
      <c r="C3373" s="1">
        <v>580000</v>
      </c>
      <c r="D3373">
        <v>120000</v>
      </c>
      <c r="E3373" t="s">
        <v>14</v>
      </c>
      <c r="F3373" t="s">
        <v>25</v>
      </c>
      <c r="G3373" t="s">
        <v>12</v>
      </c>
      <c r="H3373" t="s">
        <v>121</v>
      </c>
      <c r="I3373">
        <f t="shared" si="416"/>
        <v>206</v>
      </c>
      <c r="J3373">
        <f t="shared" si="417"/>
        <v>12</v>
      </c>
      <c r="K3373" t="str">
        <f t="shared" si="418"/>
        <v>medium</v>
      </c>
      <c r="L3373" s="1">
        <f t="shared" si="419"/>
        <v>492032.02427184465</v>
      </c>
      <c r="M3373" cm="1">
        <f t="array" ref="M3373">SUM(COUNTIF(E3373:E6949,{"Petrol","Diesel","CNG","LPG","Electric"}))</f>
        <v>206</v>
      </c>
      <c r="N3373">
        <f t="shared" si="420"/>
        <v>206</v>
      </c>
      <c r="O3373" cm="1">
        <f t="array" ref="O3373">SUM(COUNTIF(F3373:F6949,{"Individual","Dealer","Trustmark Dealer"}))</f>
        <v>206</v>
      </c>
      <c r="P3373">
        <f t="shared" si="421"/>
        <v>138</v>
      </c>
      <c r="Q3373">
        <f t="shared" si="422"/>
        <v>0.60194174757281549</v>
      </c>
      <c r="R3373" s="16">
        <f t="shared" si="423"/>
        <v>1325477.3188176434</v>
      </c>
    </row>
    <row r="3374" spans="1:18" x14ac:dyDescent="0.3">
      <c r="A3374" t="s">
        <v>1565</v>
      </c>
      <c r="B3374">
        <v>2005</v>
      </c>
      <c r="C3374" s="1">
        <v>175000</v>
      </c>
      <c r="D3374">
        <v>100000</v>
      </c>
      <c r="E3374" t="s">
        <v>10</v>
      </c>
      <c r="F3374" t="s">
        <v>25</v>
      </c>
      <c r="G3374" t="s">
        <v>12</v>
      </c>
      <c r="H3374" t="s">
        <v>151</v>
      </c>
      <c r="I3374">
        <f t="shared" si="416"/>
        <v>205</v>
      </c>
      <c r="J3374">
        <f t="shared" si="417"/>
        <v>21</v>
      </c>
      <c r="K3374" t="str">
        <f t="shared" si="418"/>
        <v>budget</v>
      </c>
      <c r="L3374" s="1">
        <f t="shared" si="419"/>
        <v>491602.91219512193</v>
      </c>
      <c r="M3374" cm="1">
        <f t="array" ref="M3374">SUM(COUNTIF(E3374:E6950,{"Petrol","Diesel","CNG","LPG","Electric"}))</f>
        <v>205</v>
      </c>
      <c r="N3374">
        <f t="shared" si="420"/>
        <v>205</v>
      </c>
      <c r="O3374" cm="1">
        <f t="array" ref="O3374">SUM(COUNTIF(F3374:F6950,{"Individual","Dealer","Trustmark Dealer"}))</f>
        <v>205</v>
      </c>
      <c r="P3374">
        <f t="shared" si="421"/>
        <v>137</v>
      </c>
      <c r="Q3374">
        <f t="shared" si="422"/>
        <v>0.6</v>
      </c>
      <c r="R3374" s="16">
        <f t="shared" si="423"/>
        <v>1325974.9280455154</v>
      </c>
    </row>
    <row r="3375" spans="1:18" x14ac:dyDescent="0.3">
      <c r="A3375" t="s">
        <v>400</v>
      </c>
      <c r="B3375">
        <v>2012</v>
      </c>
      <c r="C3375" s="1">
        <v>250000</v>
      </c>
      <c r="D3375">
        <v>110000</v>
      </c>
      <c r="E3375" t="s">
        <v>14</v>
      </c>
      <c r="F3375" t="s">
        <v>25</v>
      </c>
      <c r="G3375" t="s">
        <v>12</v>
      </c>
      <c r="H3375" t="s">
        <v>151</v>
      </c>
      <c r="I3375">
        <f t="shared" si="416"/>
        <v>204</v>
      </c>
      <c r="J3375">
        <f t="shared" si="417"/>
        <v>14</v>
      </c>
      <c r="K3375" t="str">
        <f t="shared" si="418"/>
        <v>budget</v>
      </c>
      <c r="L3375" s="1">
        <f t="shared" si="419"/>
        <v>493154.88725490199</v>
      </c>
      <c r="M3375" cm="1">
        <f t="array" ref="M3375">SUM(COUNTIF(E3375:E6951,{"Petrol","Diesel","CNG","LPG","Electric"}))</f>
        <v>204</v>
      </c>
      <c r="N3375">
        <f t="shared" si="420"/>
        <v>204</v>
      </c>
      <c r="O3375" cm="1">
        <f t="array" ref="O3375">SUM(COUNTIF(F3375:F6951,{"Individual","Dealer","Trustmark Dealer"}))</f>
        <v>204</v>
      </c>
      <c r="P3375">
        <f t="shared" si="421"/>
        <v>136</v>
      </c>
      <c r="Q3375">
        <f t="shared" si="422"/>
        <v>0.6029411764705882</v>
      </c>
      <c r="R3375" s="16">
        <f t="shared" si="423"/>
        <v>1327389.651084011</v>
      </c>
    </row>
    <row r="3376" spans="1:18" x14ac:dyDescent="0.3">
      <c r="A3376" t="s">
        <v>1566</v>
      </c>
      <c r="B3376">
        <v>2006</v>
      </c>
      <c r="C3376" s="1">
        <v>70000</v>
      </c>
      <c r="D3376">
        <v>105700</v>
      </c>
      <c r="E3376" t="s">
        <v>10</v>
      </c>
      <c r="F3376" t="s">
        <v>25</v>
      </c>
      <c r="G3376" t="s">
        <v>12</v>
      </c>
      <c r="H3376" t="s">
        <v>121</v>
      </c>
      <c r="I3376">
        <f t="shared" si="416"/>
        <v>203</v>
      </c>
      <c r="J3376">
        <f t="shared" si="417"/>
        <v>20</v>
      </c>
      <c r="K3376" t="str">
        <f t="shared" si="418"/>
        <v>budget</v>
      </c>
      <c r="L3376" s="1">
        <f t="shared" si="419"/>
        <v>494352.69458128081</v>
      </c>
      <c r="M3376" cm="1">
        <f t="array" ref="M3376">SUM(COUNTIF(E3376:E6952,{"Petrol","Diesel","CNG","LPG","Electric"}))</f>
        <v>203</v>
      </c>
      <c r="N3376">
        <f t="shared" si="420"/>
        <v>203</v>
      </c>
      <c r="O3376" cm="1">
        <f t="array" ref="O3376">SUM(COUNTIF(F3376:F6952,{"Individual","Dealer","Trustmark Dealer"}))</f>
        <v>203</v>
      </c>
      <c r="P3376">
        <f t="shared" si="421"/>
        <v>135</v>
      </c>
      <c r="Q3376">
        <f t="shared" si="422"/>
        <v>0.60591133004926112</v>
      </c>
      <c r="R3376" s="16">
        <f t="shared" si="423"/>
        <v>1330740.6673675356</v>
      </c>
    </row>
    <row r="3377" spans="1:18" x14ac:dyDescent="0.3">
      <c r="A3377" t="s">
        <v>1567</v>
      </c>
      <c r="B3377">
        <v>2017</v>
      </c>
      <c r="C3377" s="1">
        <v>430999</v>
      </c>
      <c r="D3377">
        <v>14000</v>
      </c>
      <c r="E3377" t="s">
        <v>10</v>
      </c>
      <c r="F3377" t="s">
        <v>11</v>
      </c>
      <c r="G3377" t="s">
        <v>12</v>
      </c>
      <c r="H3377" t="s">
        <v>121</v>
      </c>
      <c r="I3377">
        <f t="shared" si="416"/>
        <v>202</v>
      </c>
      <c r="J3377">
        <f t="shared" si="417"/>
        <v>9</v>
      </c>
      <c r="K3377" t="str">
        <f t="shared" si="418"/>
        <v>budget</v>
      </c>
      <c r="L3377" s="1">
        <f t="shared" si="419"/>
        <v>496453.45049504953</v>
      </c>
      <c r="M3377" cm="1">
        <f t="array" ref="M3377">SUM(COUNTIF(E3377:E6953,{"Petrol","Diesel","CNG","LPG","Electric"}))</f>
        <v>202</v>
      </c>
      <c r="N3377">
        <f t="shared" si="420"/>
        <v>202</v>
      </c>
      <c r="O3377" cm="1">
        <f t="array" ref="O3377">SUM(COUNTIF(F3377:F6953,{"Individual","Dealer","Trustmark Dealer"}))</f>
        <v>202</v>
      </c>
      <c r="P3377">
        <f t="shared" si="421"/>
        <v>134</v>
      </c>
      <c r="Q3377">
        <f t="shared" si="422"/>
        <v>0.60396039603960394</v>
      </c>
      <c r="R3377" s="16">
        <f t="shared" si="423"/>
        <v>1333486.6181353768</v>
      </c>
    </row>
    <row r="3378" spans="1:18" x14ac:dyDescent="0.3">
      <c r="A3378" t="s">
        <v>413</v>
      </c>
      <c r="B3378">
        <v>2010</v>
      </c>
      <c r="C3378" s="1">
        <v>80000</v>
      </c>
      <c r="D3378">
        <v>70000</v>
      </c>
      <c r="E3378" t="s">
        <v>10</v>
      </c>
      <c r="F3378" t="s">
        <v>25</v>
      </c>
      <c r="G3378" t="s">
        <v>12</v>
      </c>
      <c r="H3378" t="s">
        <v>121</v>
      </c>
      <c r="I3378">
        <f t="shared" si="416"/>
        <v>201</v>
      </c>
      <c r="J3378">
        <f t="shared" si="417"/>
        <v>16</v>
      </c>
      <c r="K3378" t="str">
        <f t="shared" si="418"/>
        <v>budget</v>
      </c>
      <c r="L3378" s="1">
        <f t="shared" si="419"/>
        <v>496779.0945273632</v>
      </c>
      <c r="M3378" cm="1">
        <f t="array" ref="M3378">SUM(COUNTIF(E3378:E6954,{"Petrol","Diesel","CNG","LPG","Electric"}))</f>
        <v>201</v>
      </c>
      <c r="N3378">
        <f t="shared" si="420"/>
        <v>201</v>
      </c>
      <c r="O3378" cm="1">
        <f t="array" ref="O3378">SUM(COUNTIF(F3378:F6954,{"Individual","Dealer","Trustmark Dealer"}))</f>
        <v>201</v>
      </c>
      <c r="P3378">
        <f t="shared" si="421"/>
        <v>134</v>
      </c>
      <c r="Q3378">
        <f t="shared" si="422"/>
        <v>0.60199004975124382</v>
      </c>
      <c r="R3378" s="16">
        <f t="shared" si="423"/>
        <v>1331788.7301724139</v>
      </c>
    </row>
    <row r="3379" spans="1:18" x14ac:dyDescent="0.3">
      <c r="A3379" t="s">
        <v>1568</v>
      </c>
      <c r="B3379">
        <v>2019</v>
      </c>
      <c r="C3379" s="1">
        <v>335000</v>
      </c>
      <c r="D3379">
        <v>28000</v>
      </c>
      <c r="E3379" t="s">
        <v>10</v>
      </c>
      <c r="F3379" t="s">
        <v>11</v>
      </c>
      <c r="G3379" t="s">
        <v>12</v>
      </c>
      <c r="H3379" t="s">
        <v>121</v>
      </c>
      <c r="I3379">
        <f t="shared" si="416"/>
        <v>200</v>
      </c>
      <c r="J3379">
        <f t="shared" si="417"/>
        <v>7</v>
      </c>
      <c r="K3379" t="str">
        <f t="shared" si="418"/>
        <v>budget</v>
      </c>
      <c r="L3379" s="1">
        <f t="shared" si="419"/>
        <v>498862.99</v>
      </c>
      <c r="M3379" cm="1">
        <f t="array" ref="M3379">SUM(COUNTIF(E3379:E6955,{"Petrol","Diesel","CNG","LPG","Electric"}))</f>
        <v>200</v>
      </c>
      <c r="N3379">
        <f t="shared" si="420"/>
        <v>200</v>
      </c>
      <c r="O3379" cm="1">
        <f t="array" ref="O3379">SUM(COUNTIF(F3379:F6955,{"Individual","Dealer","Trustmark Dealer"}))</f>
        <v>200</v>
      </c>
      <c r="P3379">
        <f t="shared" si="421"/>
        <v>133</v>
      </c>
      <c r="Q3379">
        <f t="shared" si="422"/>
        <v>0.6</v>
      </c>
      <c r="R3379" s="16">
        <f t="shared" si="423"/>
        <v>1334490.8830205151</v>
      </c>
    </row>
    <row r="3380" spans="1:18" x14ac:dyDescent="0.3">
      <c r="A3380" t="s">
        <v>282</v>
      </c>
      <c r="B3380">
        <v>2017</v>
      </c>
      <c r="C3380" s="1">
        <v>350000</v>
      </c>
      <c r="D3380">
        <v>51000</v>
      </c>
      <c r="E3380" t="s">
        <v>10</v>
      </c>
      <c r="F3380" t="s">
        <v>11</v>
      </c>
      <c r="G3380" t="s">
        <v>12</v>
      </c>
      <c r="H3380" t="s">
        <v>121</v>
      </c>
      <c r="I3380">
        <f t="shared" si="416"/>
        <v>199</v>
      </c>
      <c r="J3380">
        <f t="shared" si="417"/>
        <v>9</v>
      </c>
      <c r="K3380" t="str">
        <f t="shared" si="418"/>
        <v>budget</v>
      </c>
      <c r="L3380" s="1">
        <f t="shared" si="419"/>
        <v>499686.42211055278</v>
      </c>
      <c r="M3380" cm="1">
        <f t="array" ref="M3380">SUM(COUNTIF(E3380:E6956,{"Petrol","Diesel","CNG","LPG","Electric"}))</f>
        <v>199</v>
      </c>
      <c r="N3380">
        <f t="shared" si="420"/>
        <v>199</v>
      </c>
      <c r="O3380" cm="1">
        <f t="array" ref="O3380">SUM(COUNTIF(F3380:F6956,{"Individual","Dealer","Trustmark Dealer"}))</f>
        <v>199</v>
      </c>
      <c r="P3380">
        <f t="shared" si="421"/>
        <v>133</v>
      </c>
      <c r="Q3380">
        <f t="shared" si="422"/>
        <v>0.59798994974874375</v>
      </c>
      <c r="R3380" s="16">
        <f t="shared" si="423"/>
        <v>1333993.0910698497</v>
      </c>
    </row>
    <row r="3381" spans="1:18" x14ac:dyDescent="0.3">
      <c r="A3381" t="s">
        <v>1569</v>
      </c>
      <c r="B3381">
        <v>2018</v>
      </c>
      <c r="C3381" s="1">
        <v>315000</v>
      </c>
      <c r="D3381">
        <v>56000</v>
      </c>
      <c r="E3381" t="s">
        <v>10</v>
      </c>
      <c r="F3381" t="s">
        <v>11</v>
      </c>
      <c r="G3381" t="s">
        <v>12</v>
      </c>
      <c r="H3381" t="s">
        <v>121</v>
      </c>
      <c r="I3381">
        <f t="shared" si="416"/>
        <v>198</v>
      </c>
      <c r="J3381">
        <f t="shared" si="417"/>
        <v>8</v>
      </c>
      <c r="K3381" t="str">
        <f t="shared" si="418"/>
        <v>budget</v>
      </c>
      <c r="L3381" s="1">
        <f t="shared" si="419"/>
        <v>500442.41414141416</v>
      </c>
      <c r="M3381" cm="1">
        <f t="array" ref="M3381">SUM(COUNTIF(E3381:E6957,{"Petrol","Diesel","CNG","LPG","Electric"}))</f>
        <v>198</v>
      </c>
      <c r="N3381">
        <f t="shared" si="420"/>
        <v>198</v>
      </c>
      <c r="O3381" cm="1">
        <f t="array" ref="O3381">SUM(COUNTIF(F3381:F6957,{"Individual","Dealer","Trustmark Dealer"}))</f>
        <v>198</v>
      </c>
      <c r="P3381">
        <f t="shared" si="421"/>
        <v>133</v>
      </c>
      <c r="Q3381">
        <f t="shared" si="422"/>
        <v>0.59595959595959591</v>
      </c>
      <c r="R3381" s="16">
        <f t="shared" si="423"/>
        <v>1333287.5642633229</v>
      </c>
    </row>
    <row r="3382" spans="1:18" x14ac:dyDescent="0.3">
      <c r="A3382" t="s">
        <v>1570</v>
      </c>
      <c r="B3382">
        <v>2019</v>
      </c>
      <c r="C3382" s="1">
        <v>1100000</v>
      </c>
      <c r="D3382">
        <v>35000</v>
      </c>
      <c r="E3382" t="s">
        <v>14</v>
      </c>
      <c r="F3382" t="s">
        <v>25</v>
      </c>
      <c r="G3382" t="s">
        <v>19</v>
      </c>
      <c r="H3382" t="s">
        <v>121</v>
      </c>
      <c r="I3382">
        <f t="shared" si="416"/>
        <v>197</v>
      </c>
      <c r="J3382">
        <f t="shared" si="417"/>
        <v>7</v>
      </c>
      <c r="K3382" t="str">
        <f t="shared" si="418"/>
        <v>premimum</v>
      </c>
      <c r="L3382" s="1">
        <f t="shared" si="419"/>
        <v>501383.74619289342</v>
      </c>
      <c r="M3382" cm="1">
        <f t="array" ref="M3382">SUM(COUNTIF(E3382:E6958,{"Petrol","Diesel","CNG","LPG","Electric"}))</f>
        <v>197</v>
      </c>
      <c r="N3382">
        <f t="shared" si="420"/>
        <v>197</v>
      </c>
      <c r="O3382" cm="1">
        <f t="array" ref="O3382">SUM(COUNTIF(F3382:F6958,{"Individual","Dealer","Trustmark Dealer"}))</f>
        <v>197</v>
      </c>
      <c r="P3382">
        <f t="shared" si="421"/>
        <v>133</v>
      </c>
      <c r="Q3382">
        <f t="shared" si="422"/>
        <v>0.59390862944162437</v>
      </c>
      <c r="R3382" s="16">
        <f t="shared" si="423"/>
        <v>1333023.9972776771</v>
      </c>
    </row>
    <row r="3383" spans="1:18" x14ac:dyDescent="0.3">
      <c r="A3383" t="s">
        <v>984</v>
      </c>
      <c r="B3383">
        <v>2005</v>
      </c>
      <c r="C3383" s="1">
        <v>80000</v>
      </c>
      <c r="D3383">
        <v>24000</v>
      </c>
      <c r="E3383" t="s">
        <v>10</v>
      </c>
      <c r="F3383" t="s">
        <v>25</v>
      </c>
      <c r="G3383" t="s">
        <v>12</v>
      </c>
      <c r="H3383" t="s">
        <v>121</v>
      </c>
      <c r="I3383">
        <f t="shared" si="416"/>
        <v>196</v>
      </c>
      <c r="J3383">
        <f t="shared" si="417"/>
        <v>21</v>
      </c>
      <c r="K3383" t="str">
        <f t="shared" si="418"/>
        <v>budget</v>
      </c>
      <c r="L3383" s="1">
        <f t="shared" si="419"/>
        <v>498329.58163265308</v>
      </c>
      <c r="M3383" cm="1">
        <f t="array" ref="M3383">SUM(COUNTIF(E3383:E6959,{"Petrol","Diesel","CNG","LPG","Electric"}))</f>
        <v>196</v>
      </c>
      <c r="N3383">
        <f t="shared" si="420"/>
        <v>196</v>
      </c>
      <c r="O3383" cm="1">
        <f t="array" ref="O3383">SUM(COUNTIF(F3383:F6959,{"Individual","Dealer","Trustmark Dealer"}))</f>
        <v>196</v>
      </c>
      <c r="P3383">
        <f t="shared" si="421"/>
        <v>133</v>
      </c>
      <c r="Q3383">
        <f t="shared" si="422"/>
        <v>0.59183673469387754</v>
      </c>
      <c r="R3383" s="16">
        <f t="shared" si="423"/>
        <v>1329041.9877574369</v>
      </c>
    </row>
    <row r="3384" spans="1:18" x14ac:dyDescent="0.3">
      <c r="A3384" t="s">
        <v>1571</v>
      </c>
      <c r="B3384">
        <v>2014</v>
      </c>
      <c r="C3384" s="1">
        <v>285000</v>
      </c>
      <c r="D3384">
        <v>64000</v>
      </c>
      <c r="E3384" t="s">
        <v>10</v>
      </c>
      <c r="F3384" t="s">
        <v>11</v>
      </c>
      <c r="G3384" t="s">
        <v>12</v>
      </c>
      <c r="H3384" t="s">
        <v>126</v>
      </c>
      <c r="I3384">
        <f t="shared" si="416"/>
        <v>195</v>
      </c>
      <c r="J3384">
        <f t="shared" si="417"/>
        <v>12</v>
      </c>
      <c r="K3384" t="str">
        <f t="shared" si="418"/>
        <v>budget</v>
      </c>
      <c r="L3384" s="1">
        <f t="shared" si="419"/>
        <v>500474.86153846153</v>
      </c>
      <c r="M3384" cm="1">
        <f t="array" ref="M3384">SUM(COUNTIF(E3384:E6960,{"Petrol","Diesel","CNG","LPG","Electric"}))</f>
        <v>195</v>
      </c>
      <c r="N3384">
        <f t="shared" si="420"/>
        <v>195</v>
      </c>
      <c r="O3384" cm="1">
        <f t="array" ref="O3384">SUM(COUNTIF(F3384:F6960,{"Individual","Dealer","Trustmark Dealer"}))</f>
        <v>195</v>
      </c>
      <c r="P3384">
        <f t="shared" si="421"/>
        <v>132</v>
      </c>
      <c r="Q3384">
        <f t="shared" si="422"/>
        <v>0.58974358974358976</v>
      </c>
      <c r="R3384" s="16">
        <f t="shared" si="423"/>
        <v>1331904.7256521739</v>
      </c>
    </row>
    <row r="3385" spans="1:18" x14ac:dyDescent="0.3">
      <c r="A3385" t="s">
        <v>1145</v>
      </c>
      <c r="B3385">
        <v>2009</v>
      </c>
      <c r="C3385" s="1">
        <v>100000</v>
      </c>
      <c r="D3385">
        <v>120000</v>
      </c>
      <c r="E3385" t="s">
        <v>14</v>
      </c>
      <c r="F3385" t="s">
        <v>25</v>
      </c>
      <c r="G3385" t="s">
        <v>12</v>
      </c>
      <c r="H3385" t="s">
        <v>154</v>
      </c>
      <c r="I3385">
        <f t="shared" si="416"/>
        <v>194</v>
      </c>
      <c r="J3385">
        <f t="shared" si="417"/>
        <v>17</v>
      </c>
      <c r="K3385" t="str">
        <f t="shared" si="418"/>
        <v>budget</v>
      </c>
      <c r="L3385" s="1">
        <f t="shared" si="419"/>
        <v>501585.55670103093</v>
      </c>
      <c r="M3385" cm="1">
        <f t="array" ref="M3385">SUM(COUNTIF(E3385:E6961,{"Petrol","Diesel","CNG","LPG","Electric"}))</f>
        <v>194</v>
      </c>
      <c r="N3385">
        <f t="shared" si="420"/>
        <v>194</v>
      </c>
      <c r="O3385" cm="1">
        <f t="array" ref="O3385">SUM(COUNTIF(F3385:F6961,{"Individual","Dealer","Trustmark Dealer"}))</f>
        <v>194</v>
      </c>
      <c r="P3385">
        <f t="shared" si="421"/>
        <v>131</v>
      </c>
      <c r="Q3385">
        <f t="shared" si="422"/>
        <v>0.59278350515463918</v>
      </c>
      <c r="R3385" s="16">
        <f t="shared" si="423"/>
        <v>1332074.5645710928</v>
      </c>
    </row>
    <row r="3386" spans="1:18" x14ac:dyDescent="0.3">
      <c r="A3386" t="s">
        <v>163</v>
      </c>
      <c r="B3386">
        <v>2011</v>
      </c>
      <c r="C3386" s="1">
        <v>225000</v>
      </c>
      <c r="D3386">
        <v>37091</v>
      </c>
      <c r="E3386" t="s">
        <v>10</v>
      </c>
      <c r="F3386" t="s">
        <v>25</v>
      </c>
      <c r="G3386" t="s">
        <v>12</v>
      </c>
      <c r="H3386" t="s">
        <v>121</v>
      </c>
      <c r="I3386">
        <f t="shared" si="416"/>
        <v>193</v>
      </c>
      <c r="J3386">
        <f t="shared" si="417"/>
        <v>15</v>
      </c>
      <c r="K3386" t="str">
        <f t="shared" si="418"/>
        <v>budget</v>
      </c>
      <c r="L3386" s="1">
        <f t="shared" si="419"/>
        <v>503666.310880829</v>
      </c>
      <c r="M3386" cm="1">
        <f t="array" ref="M3386">SUM(COUNTIF(E3386:E6962,{"Petrol","Diesel","CNG","LPG","Electric"}))</f>
        <v>193</v>
      </c>
      <c r="N3386">
        <f t="shared" si="420"/>
        <v>193</v>
      </c>
      <c r="O3386" cm="1">
        <f t="array" ref="O3386">SUM(COUNTIF(F3386:F6962,{"Individual","Dealer","Trustmark Dealer"}))</f>
        <v>193</v>
      </c>
      <c r="P3386">
        <f t="shared" si="421"/>
        <v>130</v>
      </c>
      <c r="Q3386">
        <f t="shared" si="422"/>
        <v>0.59585492227979275</v>
      </c>
      <c r="R3386" s="16">
        <f t="shared" si="423"/>
        <v>1336794.6250592698</v>
      </c>
    </row>
    <row r="3387" spans="1:18" x14ac:dyDescent="0.3">
      <c r="A3387" t="s">
        <v>1572</v>
      </c>
      <c r="B3387">
        <v>2017</v>
      </c>
      <c r="C3387" s="1">
        <v>4500000</v>
      </c>
      <c r="D3387">
        <v>80000</v>
      </c>
      <c r="E3387" t="s">
        <v>14</v>
      </c>
      <c r="F3387" t="s">
        <v>25</v>
      </c>
      <c r="G3387" t="s">
        <v>19</v>
      </c>
      <c r="H3387" t="s">
        <v>121</v>
      </c>
      <c r="I3387">
        <f t="shared" si="416"/>
        <v>192</v>
      </c>
      <c r="J3387">
        <f t="shared" si="417"/>
        <v>9</v>
      </c>
      <c r="K3387" t="str">
        <f t="shared" si="418"/>
        <v>premimum</v>
      </c>
      <c r="L3387" s="1">
        <f t="shared" si="419"/>
        <v>505117.69791666669</v>
      </c>
      <c r="M3387" cm="1">
        <f t="array" ref="M3387">SUM(COUNTIF(E3387:E6963,{"Petrol","Diesel","CNG","LPG","Electric"}))</f>
        <v>192</v>
      </c>
      <c r="N3387">
        <f t="shared" si="420"/>
        <v>192</v>
      </c>
      <c r="O3387" cm="1">
        <f t="array" ref="O3387">SUM(COUNTIF(F3387:F6963,{"Individual","Dealer","Trustmark Dealer"}))</f>
        <v>192</v>
      </c>
      <c r="P3387">
        <f t="shared" si="421"/>
        <v>129</v>
      </c>
      <c r="Q3387">
        <f t="shared" si="422"/>
        <v>0.59375</v>
      </c>
      <c r="R3387" s="16">
        <f t="shared" si="423"/>
        <v>1337791.0349074742</v>
      </c>
    </row>
    <row r="3388" spans="1:18" x14ac:dyDescent="0.3">
      <c r="A3388" t="s">
        <v>275</v>
      </c>
      <c r="B3388">
        <v>2018</v>
      </c>
      <c r="C3388" s="1">
        <v>320000</v>
      </c>
      <c r="D3388">
        <v>38900</v>
      </c>
      <c r="E3388" t="s">
        <v>10</v>
      </c>
      <c r="F3388" t="s">
        <v>25</v>
      </c>
      <c r="G3388" t="s">
        <v>12</v>
      </c>
      <c r="H3388" t="s">
        <v>154</v>
      </c>
      <c r="I3388">
        <f t="shared" si="416"/>
        <v>191</v>
      </c>
      <c r="J3388">
        <f t="shared" si="417"/>
        <v>8</v>
      </c>
      <c r="K3388" t="str">
        <f t="shared" si="418"/>
        <v>budget</v>
      </c>
      <c r="L3388" s="1">
        <f t="shared" si="419"/>
        <v>484202.08376963349</v>
      </c>
      <c r="M3388" cm="1">
        <f t="array" ref="M3388">SUM(COUNTIF(E3388:E6964,{"Petrol","Diesel","CNG","LPG","Electric"}))</f>
        <v>191</v>
      </c>
      <c r="N3388">
        <f t="shared" si="420"/>
        <v>191</v>
      </c>
      <c r="O3388" cm="1">
        <f t="array" ref="O3388">SUM(COUNTIF(F3388:F6964,{"Individual","Dealer","Trustmark Dealer"}))</f>
        <v>191</v>
      </c>
      <c r="P3388">
        <f t="shared" si="421"/>
        <v>129</v>
      </c>
      <c r="Q3388">
        <f t="shared" si="422"/>
        <v>0.59162303664921467</v>
      </c>
      <c r="R3388" s="16">
        <f t="shared" si="423"/>
        <v>1303656.5831919019</v>
      </c>
    </row>
    <row r="3389" spans="1:18" x14ac:dyDescent="0.3">
      <c r="A3389" t="s">
        <v>500</v>
      </c>
      <c r="B3389">
        <v>2016</v>
      </c>
      <c r="C3389" s="1">
        <v>1249000</v>
      </c>
      <c r="D3389">
        <v>60000</v>
      </c>
      <c r="E3389" t="s">
        <v>14</v>
      </c>
      <c r="F3389" t="s">
        <v>25</v>
      </c>
      <c r="G3389" t="s">
        <v>12</v>
      </c>
      <c r="H3389" t="s">
        <v>154</v>
      </c>
      <c r="I3389">
        <f t="shared" si="416"/>
        <v>190</v>
      </c>
      <c r="J3389">
        <f t="shared" si="417"/>
        <v>10</v>
      </c>
      <c r="K3389" t="str">
        <f t="shared" si="418"/>
        <v>premimum</v>
      </c>
      <c r="L3389" s="1">
        <f t="shared" si="419"/>
        <v>485066.30526315788</v>
      </c>
      <c r="M3389" cm="1">
        <f t="array" ref="M3389">SUM(COUNTIF(E3389:E6965,{"Petrol","Diesel","CNG","LPG","Electric"}))</f>
        <v>190</v>
      </c>
      <c r="N3389">
        <f t="shared" si="420"/>
        <v>190</v>
      </c>
      <c r="O3389" cm="1">
        <f t="array" ref="O3389">SUM(COUNTIF(F3389:F6965,{"Individual","Dealer","Trustmark Dealer"}))</f>
        <v>190</v>
      </c>
      <c r="P3389">
        <f t="shared" si="421"/>
        <v>129</v>
      </c>
      <c r="Q3389">
        <f t="shared" si="422"/>
        <v>0.59473684210526312</v>
      </c>
      <c r="R3389" s="16">
        <f t="shared" si="423"/>
        <v>1303361.226647001</v>
      </c>
    </row>
    <row r="3390" spans="1:18" x14ac:dyDescent="0.3">
      <c r="A3390" t="s">
        <v>122</v>
      </c>
      <c r="B3390">
        <v>2008</v>
      </c>
      <c r="C3390" s="1">
        <v>120000</v>
      </c>
      <c r="D3390">
        <v>110000</v>
      </c>
      <c r="E3390" t="s">
        <v>10</v>
      </c>
      <c r="F3390" t="s">
        <v>25</v>
      </c>
      <c r="G3390" t="s">
        <v>12</v>
      </c>
      <c r="H3390" t="s">
        <v>154</v>
      </c>
      <c r="I3390">
        <f t="shared" si="416"/>
        <v>189</v>
      </c>
      <c r="J3390">
        <f t="shared" si="417"/>
        <v>18</v>
      </c>
      <c r="K3390" t="str">
        <f t="shared" si="418"/>
        <v>budget</v>
      </c>
      <c r="L3390" s="1">
        <f t="shared" si="419"/>
        <v>481024.32804232807</v>
      </c>
      <c r="M3390" cm="1">
        <f t="array" ref="M3390">SUM(COUNTIF(E3390:E6966,{"Petrol","Diesel","CNG","LPG","Electric"}))</f>
        <v>189</v>
      </c>
      <c r="N3390">
        <f t="shared" si="420"/>
        <v>189</v>
      </c>
      <c r="O3390" cm="1">
        <f t="array" ref="O3390">SUM(COUNTIF(F3390:F6966,{"Individual","Dealer","Trustmark Dealer"}))</f>
        <v>189</v>
      </c>
      <c r="P3390">
        <f t="shared" si="421"/>
        <v>129</v>
      </c>
      <c r="Q3390">
        <f t="shared" si="422"/>
        <v>0.59788359788359791</v>
      </c>
      <c r="R3390" s="16">
        <f t="shared" si="423"/>
        <v>1297644.0168650793</v>
      </c>
    </row>
    <row r="3391" spans="1:18" x14ac:dyDescent="0.3">
      <c r="A3391" t="s">
        <v>1383</v>
      </c>
      <c r="B3391">
        <v>2011</v>
      </c>
      <c r="C3391" s="1">
        <v>200000</v>
      </c>
      <c r="D3391">
        <v>100000</v>
      </c>
      <c r="E3391" t="s">
        <v>14</v>
      </c>
      <c r="F3391" t="s">
        <v>25</v>
      </c>
      <c r="G3391" t="s">
        <v>12</v>
      </c>
      <c r="H3391" t="s">
        <v>126</v>
      </c>
      <c r="I3391">
        <f t="shared" si="416"/>
        <v>188</v>
      </c>
      <c r="J3391">
        <f t="shared" si="417"/>
        <v>15</v>
      </c>
      <c r="K3391" t="str">
        <f t="shared" si="418"/>
        <v>budget</v>
      </c>
      <c r="L3391" s="1">
        <f t="shared" si="419"/>
        <v>482944.67021276598</v>
      </c>
      <c r="M3391" cm="1">
        <f t="array" ref="M3391">SUM(COUNTIF(E3391:E6967,{"Petrol","Diesel","CNG","LPG","Electric"}))</f>
        <v>188</v>
      </c>
      <c r="N3391">
        <f t="shared" si="420"/>
        <v>188</v>
      </c>
      <c r="O3391" cm="1">
        <f t="array" ref="O3391">SUM(COUNTIF(F3391:F6967,{"Individual","Dealer","Trustmark Dealer"}))</f>
        <v>188</v>
      </c>
      <c r="P3391">
        <f t="shared" si="421"/>
        <v>128</v>
      </c>
      <c r="Q3391">
        <f t="shared" si="422"/>
        <v>0.60106382978723405</v>
      </c>
      <c r="R3391" s="16">
        <f t="shared" si="423"/>
        <v>1300157.2418259557</v>
      </c>
    </row>
    <row r="3392" spans="1:18" x14ac:dyDescent="0.3">
      <c r="A3392" t="s">
        <v>231</v>
      </c>
      <c r="B3392">
        <v>2016</v>
      </c>
      <c r="C3392" s="1">
        <v>1151000</v>
      </c>
      <c r="D3392">
        <v>85000</v>
      </c>
      <c r="E3392" t="s">
        <v>14</v>
      </c>
      <c r="F3392" t="s">
        <v>25</v>
      </c>
      <c r="G3392" t="s">
        <v>12</v>
      </c>
      <c r="H3392" t="s">
        <v>121</v>
      </c>
      <c r="I3392">
        <f t="shared" si="416"/>
        <v>187</v>
      </c>
      <c r="J3392">
        <f t="shared" si="417"/>
        <v>10</v>
      </c>
      <c r="K3392" t="str">
        <f t="shared" si="418"/>
        <v>premimum</v>
      </c>
      <c r="L3392" s="1">
        <f t="shared" si="419"/>
        <v>484457.74331550801</v>
      </c>
      <c r="M3392" cm="1">
        <f t="array" ref="M3392">SUM(COUNTIF(E3392:E6968,{"Petrol","Diesel","CNG","LPG","Electric"}))</f>
        <v>187</v>
      </c>
      <c r="N3392">
        <f t="shared" si="420"/>
        <v>187</v>
      </c>
      <c r="O3392" cm="1">
        <f t="array" ref="O3392">SUM(COUNTIF(F3392:F6968,{"Individual","Dealer","Trustmark Dealer"}))</f>
        <v>187</v>
      </c>
      <c r="P3392">
        <f t="shared" si="421"/>
        <v>127</v>
      </c>
      <c r="Q3392">
        <f t="shared" si="422"/>
        <v>0.60427807486631013</v>
      </c>
      <c r="R3392" s="16">
        <f t="shared" si="423"/>
        <v>1303787.469705621</v>
      </c>
    </row>
    <row r="3393" spans="1:18" x14ac:dyDescent="0.3">
      <c r="A3393" t="s">
        <v>180</v>
      </c>
      <c r="B3393">
        <v>2012</v>
      </c>
      <c r="C3393" s="1">
        <v>120000</v>
      </c>
      <c r="D3393">
        <v>140000</v>
      </c>
      <c r="E3393" t="s">
        <v>14</v>
      </c>
      <c r="F3393" t="s">
        <v>25</v>
      </c>
      <c r="G3393" t="s">
        <v>12</v>
      </c>
      <c r="H3393" t="s">
        <v>121</v>
      </c>
      <c r="I3393">
        <f t="shared" si="416"/>
        <v>186</v>
      </c>
      <c r="J3393">
        <f t="shared" si="417"/>
        <v>14</v>
      </c>
      <c r="K3393" t="str">
        <f t="shared" si="418"/>
        <v>budget</v>
      </c>
      <c r="L3393" s="1">
        <f t="shared" si="419"/>
        <v>480874.18279569893</v>
      </c>
      <c r="M3393" cm="1">
        <f t="array" ref="M3393">SUM(COUNTIF(E3393:E6969,{"Petrol","Diesel","CNG","LPG","Electric"}))</f>
        <v>186</v>
      </c>
      <c r="N3393">
        <f t="shared" si="420"/>
        <v>186</v>
      </c>
      <c r="O3393" cm="1">
        <f t="array" ref="O3393">SUM(COUNTIF(F3393:F6969,{"Individual","Dealer","Trustmark Dealer"}))</f>
        <v>186</v>
      </c>
      <c r="P3393">
        <f t="shared" si="421"/>
        <v>127</v>
      </c>
      <c r="Q3393">
        <f t="shared" si="422"/>
        <v>0.60215053763440862</v>
      </c>
      <c r="R3393" s="16">
        <f t="shared" si="423"/>
        <v>1298838.2471830987</v>
      </c>
    </row>
    <row r="3394" spans="1:18" x14ac:dyDescent="0.3">
      <c r="A3394" t="s">
        <v>215</v>
      </c>
      <c r="B3394">
        <v>2017</v>
      </c>
      <c r="C3394" s="1">
        <v>220000</v>
      </c>
      <c r="D3394">
        <v>20000</v>
      </c>
      <c r="E3394" t="s">
        <v>10</v>
      </c>
      <c r="F3394" t="s">
        <v>25</v>
      </c>
      <c r="G3394" t="s">
        <v>12</v>
      </c>
      <c r="H3394" t="s">
        <v>121</v>
      </c>
      <c r="I3394">
        <f t="shared" ref="I3394:I3457" si="424">COUNTA(A3394:A6970)</f>
        <v>185</v>
      </c>
      <c r="J3394">
        <f t="shared" ref="J3394:J3457" si="425">2026-B3394</f>
        <v>9</v>
      </c>
      <c r="K3394" t="str">
        <f t="shared" ref="K3394:K3457" si="426">IF(C3394&lt;=500000,"budget",IF(C3394&lt;=1000000,"medium","premimum"))</f>
        <v>budget</v>
      </c>
      <c r="L3394" s="1">
        <f t="shared" ref="L3394:L3457" si="427">AVERAGE(C3394:C6970)</f>
        <v>482824.85405405407</v>
      </c>
      <c r="M3394" cm="1">
        <f t="array" ref="M3394">SUM(COUNTIF(E3394:E6970,{"Petrol","Diesel","CNG","LPG","Electric"}))</f>
        <v>185</v>
      </c>
      <c r="N3394">
        <f t="shared" ref="N3394:N3457" si="428">COUNTIF(G3394:G6970,"Automatic")
 +COUNTIF(G3394:G6970,"Manual")</f>
        <v>185</v>
      </c>
      <c r="O3394" cm="1">
        <f t="array" ref="O3394">SUM(COUNTIF(F3394:F6970,{"Individual","Dealer","Trustmark Dealer"}))</f>
        <v>185</v>
      </c>
      <c r="P3394">
        <f t="shared" ref="P3394:P3457" si="429">COUNTIF(J3394:J6970,"&gt;10")</f>
        <v>126</v>
      </c>
      <c r="Q3394">
        <f t="shared" ref="Q3394:Q3457" si="430">COUNTIF(H3394:H6970,"First Owner")/COUNTA(H3394:H6970)</f>
        <v>0.6</v>
      </c>
      <c r="R3394" s="16">
        <f t="shared" ref="R3394:R3457" si="431">AVERAGEIF(E3394:E6970,"Petrol",C3394:C6970) + AVERAGEIF(E3394:E6970,"Diesel",C3394:C6970) + AVERAGEIF(E3394:E6970,"CNG",C3394:C6970)</f>
        <v>1303256.9288344746</v>
      </c>
    </row>
    <row r="3395" spans="1:18" x14ac:dyDescent="0.3">
      <c r="A3395" t="s">
        <v>1573</v>
      </c>
      <c r="B3395">
        <v>2018</v>
      </c>
      <c r="C3395" s="1">
        <v>784000</v>
      </c>
      <c r="D3395">
        <v>40000</v>
      </c>
      <c r="E3395" t="s">
        <v>14</v>
      </c>
      <c r="F3395" t="s">
        <v>25</v>
      </c>
      <c r="G3395" t="s">
        <v>12</v>
      </c>
      <c r="H3395" t="s">
        <v>121</v>
      </c>
      <c r="I3395">
        <f t="shared" si="424"/>
        <v>184</v>
      </c>
      <c r="J3395">
        <f t="shared" si="425"/>
        <v>8</v>
      </c>
      <c r="K3395" t="str">
        <f t="shared" si="426"/>
        <v>medium</v>
      </c>
      <c r="L3395" s="1">
        <f t="shared" si="427"/>
        <v>484253.25</v>
      </c>
      <c r="M3395" cm="1">
        <f t="array" ref="M3395">SUM(COUNTIF(E3395:E6971,{"Petrol","Diesel","CNG","LPG","Electric"}))</f>
        <v>184</v>
      </c>
      <c r="N3395">
        <f t="shared" si="428"/>
        <v>184</v>
      </c>
      <c r="O3395" cm="1">
        <f t="array" ref="O3395">SUM(COUNTIF(F3395:F6971,{"Individual","Dealer","Trustmark Dealer"}))</f>
        <v>184</v>
      </c>
      <c r="P3395">
        <f t="shared" si="429"/>
        <v>126</v>
      </c>
      <c r="Q3395">
        <f t="shared" si="430"/>
        <v>0.59782608695652173</v>
      </c>
      <c r="R3395" s="16">
        <f t="shared" si="431"/>
        <v>1304413.3887942333</v>
      </c>
    </row>
    <row r="3396" spans="1:18" x14ac:dyDescent="0.3">
      <c r="A3396" t="s">
        <v>1574</v>
      </c>
      <c r="B3396">
        <v>2017</v>
      </c>
      <c r="C3396" s="1">
        <v>500000</v>
      </c>
      <c r="D3396">
        <v>50000</v>
      </c>
      <c r="E3396" t="s">
        <v>10</v>
      </c>
      <c r="F3396" t="s">
        <v>25</v>
      </c>
      <c r="G3396" t="s">
        <v>12</v>
      </c>
      <c r="H3396" t="s">
        <v>121</v>
      </c>
      <c r="I3396">
        <f t="shared" si="424"/>
        <v>183</v>
      </c>
      <c r="J3396">
        <f t="shared" si="425"/>
        <v>9</v>
      </c>
      <c r="K3396" t="str">
        <f t="shared" si="426"/>
        <v>budget</v>
      </c>
      <c r="L3396" s="1">
        <f t="shared" si="427"/>
        <v>482615.28961748636</v>
      </c>
      <c r="M3396" cm="1">
        <f t="array" ref="M3396">SUM(COUNTIF(E3396:E6972,{"Petrol","Diesel","CNG","LPG","Electric"}))</f>
        <v>183</v>
      </c>
      <c r="N3396">
        <f t="shared" si="428"/>
        <v>183</v>
      </c>
      <c r="O3396" cm="1">
        <f t="array" ref="O3396">SUM(COUNTIF(F3396:F6972,{"Individual","Dealer","Trustmark Dealer"}))</f>
        <v>183</v>
      </c>
      <c r="P3396">
        <f t="shared" si="429"/>
        <v>126</v>
      </c>
      <c r="Q3396">
        <f t="shared" si="430"/>
        <v>0.59562841530054644</v>
      </c>
      <c r="R3396" s="16">
        <f t="shared" si="431"/>
        <v>1302765.7497354497</v>
      </c>
    </row>
    <row r="3397" spans="1:18" x14ac:dyDescent="0.3">
      <c r="A3397" t="s">
        <v>241</v>
      </c>
      <c r="B3397">
        <v>2018</v>
      </c>
      <c r="C3397" s="1">
        <v>350000</v>
      </c>
      <c r="D3397">
        <v>20000</v>
      </c>
      <c r="E3397" t="s">
        <v>10</v>
      </c>
      <c r="F3397" t="s">
        <v>25</v>
      </c>
      <c r="G3397" t="s">
        <v>12</v>
      </c>
      <c r="H3397" t="s">
        <v>121</v>
      </c>
      <c r="I3397">
        <f t="shared" si="424"/>
        <v>182</v>
      </c>
      <c r="J3397">
        <f t="shared" si="425"/>
        <v>8</v>
      </c>
      <c r="K3397" t="str">
        <f t="shared" si="426"/>
        <v>budget</v>
      </c>
      <c r="L3397" s="1">
        <f t="shared" si="427"/>
        <v>482519.76923076925</v>
      </c>
      <c r="M3397" cm="1">
        <f t="array" ref="M3397">SUM(COUNTIF(E3397:E6973,{"Petrol","Diesel","CNG","LPG","Electric"}))</f>
        <v>182</v>
      </c>
      <c r="N3397">
        <f t="shared" si="428"/>
        <v>182</v>
      </c>
      <c r="O3397" cm="1">
        <f t="array" ref="O3397">SUM(COUNTIF(F3397:F6973,{"Individual","Dealer","Trustmark Dealer"}))</f>
        <v>182</v>
      </c>
      <c r="P3397">
        <f t="shared" si="429"/>
        <v>126</v>
      </c>
      <c r="Q3397">
        <f t="shared" si="430"/>
        <v>0.59340659340659341</v>
      </c>
      <c r="R3397" s="16">
        <f t="shared" si="431"/>
        <v>1299897.7592592593</v>
      </c>
    </row>
    <row r="3398" spans="1:18" x14ac:dyDescent="0.3">
      <c r="A3398" t="s">
        <v>1575</v>
      </c>
      <c r="B3398">
        <v>2018</v>
      </c>
      <c r="C3398" s="1">
        <v>1400000</v>
      </c>
      <c r="D3398">
        <v>50000</v>
      </c>
      <c r="E3398" t="s">
        <v>14</v>
      </c>
      <c r="F3398" t="s">
        <v>25</v>
      </c>
      <c r="G3398" t="s">
        <v>19</v>
      </c>
      <c r="H3398" t="s">
        <v>121</v>
      </c>
      <c r="I3398">
        <f t="shared" si="424"/>
        <v>181</v>
      </c>
      <c r="J3398">
        <f t="shared" si="425"/>
        <v>8</v>
      </c>
      <c r="K3398" t="str">
        <f t="shared" si="426"/>
        <v>premimum</v>
      </c>
      <c r="L3398" s="1">
        <f t="shared" si="427"/>
        <v>483251.92265193368</v>
      </c>
      <c r="M3398" cm="1">
        <f t="array" ref="M3398">SUM(COUNTIF(E3398:E6974,{"Petrol","Diesel","CNG","LPG","Electric"}))</f>
        <v>181</v>
      </c>
      <c r="N3398">
        <f t="shared" si="428"/>
        <v>181</v>
      </c>
      <c r="O3398" cm="1">
        <f t="array" ref="O3398">SUM(COUNTIF(F3398:F6974,{"Individual","Dealer","Trustmark Dealer"}))</f>
        <v>181</v>
      </c>
      <c r="P3398">
        <f t="shared" si="429"/>
        <v>126</v>
      </c>
      <c r="Q3398">
        <f t="shared" si="430"/>
        <v>0.59116022099447518</v>
      </c>
      <c r="R3398" s="16">
        <f t="shared" si="431"/>
        <v>1299151.2984749456</v>
      </c>
    </row>
    <row r="3399" spans="1:18" x14ac:dyDescent="0.3">
      <c r="A3399" t="s">
        <v>1576</v>
      </c>
      <c r="B3399">
        <v>2014</v>
      </c>
      <c r="C3399" s="1">
        <v>600000</v>
      </c>
      <c r="D3399">
        <v>100000</v>
      </c>
      <c r="E3399" t="s">
        <v>14</v>
      </c>
      <c r="F3399" t="s">
        <v>25</v>
      </c>
      <c r="G3399" t="s">
        <v>12</v>
      </c>
      <c r="H3399" t="s">
        <v>126</v>
      </c>
      <c r="I3399">
        <f t="shared" si="424"/>
        <v>180</v>
      </c>
      <c r="J3399">
        <f t="shared" si="425"/>
        <v>12</v>
      </c>
      <c r="K3399" t="str">
        <f t="shared" si="426"/>
        <v>medium</v>
      </c>
      <c r="L3399" s="1">
        <f t="shared" si="427"/>
        <v>478158.87777777779</v>
      </c>
      <c r="M3399" cm="1">
        <f t="array" ref="M3399">SUM(COUNTIF(E3399:E6975,{"Petrol","Diesel","CNG","LPG","Electric"}))</f>
        <v>180</v>
      </c>
      <c r="N3399">
        <f t="shared" si="428"/>
        <v>180</v>
      </c>
      <c r="O3399" cm="1">
        <f t="array" ref="O3399">SUM(COUNTIF(F3399:F6975,{"Individual","Dealer","Trustmark Dealer"}))</f>
        <v>180</v>
      </c>
      <c r="P3399">
        <f t="shared" si="429"/>
        <v>126</v>
      </c>
      <c r="Q3399">
        <f t="shared" si="430"/>
        <v>0.58888888888888891</v>
      </c>
      <c r="R3399" s="16">
        <f t="shared" si="431"/>
        <v>1291715.8530786147</v>
      </c>
    </row>
    <row r="3400" spans="1:18" x14ac:dyDescent="0.3">
      <c r="A3400" t="s">
        <v>858</v>
      </c>
      <c r="B3400">
        <v>2019</v>
      </c>
      <c r="C3400" s="1">
        <v>525000</v>
      </c>
      <c r="D3400">
        <v>9400</v>
      </c>
      <c r="E3400" t="s">
        <v>10</v>
      </c>
      <c r="F3400" t="s">
        <v>25</v>
      </c>
      <c r="G3400" t="s">
        <v>12</v>
      </c>
      <c r="H3400" t="s">
        <v>121</v>
      </c>
      <c r="I3400">
        <f t="shared" si="424"/>
        <v>179</v>
      </c>
      <c r="J3400">
        <f t="shared" si="425"/>
        <v>7</v>
      </c>
      <c r="K3400" t="str">
        <f t="shared" si="426"/>
        <v>medium</v>
      </c>
      <c r="L3400" s="1">
        <f t="shared" si="427"/>
        <v>477478.20111731841</v>
      </c>
      <c r="M3400" cm="1">
        <f t="array" ref="M3400">SUM(COUNTIF(E3400:E6976,{"Petrol","Diesel","CNG","LPG","Electric"}))</f>
        <v>179</v>
      </c>
      <c r="N3400">
        <f t="shared" si="428"/>
        <v>179</v>
      </c>
      <c r="O3400" cm="1">
        <f t="array" ref="O3400">SUM(COUNTIF(F3400:F6976,{"Individual","Dealer","Trustmark Dealer"}))</f>
        <v>179</v>
      </c>
      <c r="P3400">
        <f t="shared" si="429"/>
        <v>125</v>
      </c>
      <c r="Q3400">
        <f t="shared" si="430"/>
        <v>0.59217877094972071</v>
      </c>
      <c r="R3400" s="16">
        <f t="shared" si="431"/>
        <v>1291687.2860710323</v>
      </c>
    </row>
    <row r="3401" spans="1:18" x14ac:dyDescent="0.3">
      <c r="A3401" t="s">
        <v>237</v>
      </c>
      <c r="B3401">
        <v>2017</v>
      </c>
      <c r="C3401" s="1">
        <v>930000</v>
      </c>
      <c r="D3401">
        <v>12000</v>
      </c>
      <c r="E3401" t="s">
        <v>14</v>
      </c>
      <c r="F3401" t="s">
        <v>25</v>
      </c>
      <c r="G3401" t="s">
        <v>12</v>
      </c>
      <c r="H3401" t="s">
        <v>121</v>
      </c>
      <c r="I3401">
        <f t="shared" si="424"/>
        <v>178</v>
      </c>
      <c r="J3401">
        <f t="shared" si="425"/>
        <v>9</v>
      </c>
      <c r="K3401" t="str">
        <f t="shared" si="426"/>
        <v>medium</v>
      </c>
      <c r="L3401" s="1">
        <f t="shared" si="427"/>
        <v>477211.2247191011</v>
      </c>
      <c r="M3401" cm="1">
        <f t="array" ref="M3401">SUM(COUNTIF(E3401:E6977,{"Petrol","Diesel","CNG","LPG","Electric"}))</f>
        <v>178</v>
      </c>
      <c r="N3401">
        <f t="shared" si="428"/>
        <v>178</v>
      </c>
      <c r="O3401" cm="1">
        <f t="array" ref="O3401">SUM(COUNTIF(F3401:F6977,{"Individual","Dealer","Trustmark Dealer"}))</f>
        <v>178</v>
      </c>
      <c r="P3401">
        <f t="shared" si="429"/>
        <v>125</v>
      </c>
      <c r="Q3401">
        <f t="shared" si="430"/>
        <v>0.5898876404494382</v>
      </c>
      <c r="R3401" s="16">
        <f t="shared" si="431"/>
        <v>1288306.6025767389</v>
      </c>
    </row>
    <row r="3402" spans="1:18" x14ac:dyDescent="0.3">
      <c r="A3402" t="s">
        <v>402</v>
      </c>
      <c r="B3402">
        <v>2017</v>
      </c>
      <c r="C3402" s="1">
        <v>440000</v>
      </c>
      <c r="D3402">
        <v>14100</v>
      </c>
      <c r="E3402" t="s">
        <v>22</v>
      </c>
      <c r="F3402" t="s">
        <v>11</v>
      </c>
      <c r="G3402" t="s">
        <v>12</v>
      </c>
      <c r="H3402" t="s">
        <v>121</v>
      </c>
      <c r="I3402">
        <f t="shared" si="424"/>
        <v>177</v>
      </c>
      <c r="J3402">
        <f t="shared" si="425"/>
        <v>9</v>
      </c>
      <c r="K3402" t="str">
        <f t="shared" si="426"/>
        <v>budget</v>
      </c>
      <c r="L3402" s="1">
        <f t="shared" si="427"/>
        <v>474653.09604519774</v>
      </c>
      <c r="M3402" cm="1">
        <f t="array" ref="M3402">SUM(COUNTIF(E3402:E6978,{"Petrol","Diesel","CNG","LPG","Electric"}))</f>
        <v>177</v>
      </c>
      <c r="N3402">
        <f t="shared" si="428"/>
        <v>177</v>
      </c>
      <c r="O3402" cm="1">
        <f t="array" ref="O3402">SUM(COUNTIF(F3402:F6978,{"Individual","Dealer","Trustmark Dealer"}))</f>
        <v>177</v>
      </c>
      <c r="P3402">
        <f t="shared" si="429"/>
        <v>125</v>
      </c>
      <c r="Q3402">
        <f t="shared" si="430"/>
        <v>0.58757062146892658</v>
      </c>
      <c r="R3402" s="16">
        <f t="shared" si="431"/>
        <v>1285134.6342928216</v>
      </c>
    </row>
    <row r="3403" spans="1:18" x14ac:dyDescent="0.3">
      <c r="A3403" t="s">
        <v>1148</v>
      </c>
      <c r="B3403">
        <v>2016</v>
      </c>
      <c r="C3403" s="1">
        <v>434999</v>
      </c>
      <c r="D3403">
        <v>21000</v>
      </c>
      <c r="E3403" t="s">
        <v>10</v>
      </c>
      <c r="F3403" t="s">
        <v>11</v>
      </c>
      <c r="G3403" t="s">
        <v>12</v>
      </c>
      <c r="H3403" t="s">
        <v>121</v>
      </c>
      <c r="I3403">
        <f t="shared" si="424"/>
        <v>176</v>
      </c>
      <c r="J3403">
        <f t="shared" si="425"/>
        <v>10</v>
      </c>
      <c r="K3403" t="str">
        <f t="shared" si="426"/>
        <v>budget</v>
      </c>
      <c r="L3403" s="1">
        <f t="shared" si="427"/>
        <v>474849.98863636365</v>
      </c>
      <c r="M3403" cm="1">
        <f t="array" ref="M3403">SUM(COUNTIF(E3403:E6979,{"Petrol","Diesel","CNG","LPG","Electric"}))</f>
        <v>176</v>
      </c>
      <c r="N3403">
        <f t="shared" si="428"/>
        <v>176</v>
      </c>
      <c r="O3403" cm="1">
        <f t="array" ref="O3403">SUM(COUNTIF(F3403:F6979,{"Individual","Dealer","Trustmark Dealer"}))</f>
        <v>176</v>
      </c>
      <c r="P3403">
        <f t="shared" si="429"/>
        <v>125</v>
      </c>
      <c r="Q3403">
        <f t="shared" si="430"/>
        <v>0.58522727272727271</v>
      </c>
      <c r="R3403" s="16">
        <f t="shared" si="431"/>
        <v>1270551.2176261549</v>
      </c>
    </row>
    <row r="3404" spans="1:18" x14ac:dyDescent="0.3">
      <c r="A3404" t="s">
        <v>531</v>
      </c>
      <c r="B3404">
        <v>2011</v>
      </c>
      <c r="C3404" s="1">
        <v>250000</v>
      </c>
      <c r="D3404">
        <v>28000</v>
      </c>
      <c r="E3404" t="s">
        <v>10</v>
      </c>
      <c r="F3404" t="s">
        <v>11</v>
      </c>
      <c r="G3404" t="s">
        <v>12</v>
      </c>
      <c r="H3404" t="s">
        <v>121</v>
      </c>
      <c r="I3404">
        <f t="shared" si="424"/>
        <v>175</v>
      </c>
      <c r="J3404">
        <f t="shared" si="425"/>
        <v>15</v>
      </c>
      <c r="K3404" t="str">
        <f t="shared" si="426"/>
        <v>budget</v>
      </c>
      <c r="L3404" s="1">
        <f t="shared" si="427"/>
        <v>475077.70857142855</v>
      </c>
      <c r="M3404" cm="1">
        <f t="array" ref="M3404">SUM(COUNTIF(E3404:E6980,{"Petrol","Diesel","CNG","LPG","Electric"}))</f>
        <v>175</v>
      </c>
      <c r="N3404">
        <f t="shared" si="428"/>
        <v>175</v>
      </c>
      <c r="O3404" cm="1">
        <f t="array" ref="O3404">SUM(COUNTIF(F3404:F6980,{"Individual","Dealer","Trustmark Dealer"}))</f>
        <v>175</v>
      </c>
      <c r="P3404">
        <f t="shared" si="429"/>
        <v>125</v>
      </c>
      <c r="Q3404">
        <f t="shared" si="430"/>
        <v>0.58285714285714285</v>
      </c>
      <c r="R3404" s="16">
        <f t="shared" si="431"/>
        <v>1268431.7406926407</v>
      </c>
    </row>
    <row r="3405" spans="1:18" x14ac:dyDescent="0.3">
      <c r="A3405" t="s">
        <v>339</v>
      </c>
      <c r="B3405">
        <v>2017</v>
      </c>
      <c r="C3405" s="1">
        <v>940000</v>
      </c>
      <c r="D3405">
        <v>35000</v>
      </c>
      <c r="E3405" t="s">
        <v>14</v>
      </c>
      <c r="F3405" t="s">
        <v>11</v>
      </c>
      <c r="G3405" t="s">
        <v>12</v>
      </c>
      <c r="H3405" t="s">
        <v>121</v>
      </c>
      <c r="I3405">
        <f t="shared" si="424"/>
        <v>174</v>
      </c>
      <c r="J3405">
        <f t="shared" si="425"/>
        <v>9</v>
      </c>
      <c r="K3405" t="str">
        <f t="shared" si="426"/>
        <v>medium</v>
      </c>
      <c r="L3405" s="1">
        <f t="shared" si="427"/>
        <v>476371.25862068968</v>
      </c>
      <c r="M3405" cm="1">
        <f t="array" ref="M3405">SUM(COUNTIF(E3405:E6981,{"Petrol","Diesel","CNG","LPG","Electric"}))</f>
        <v>174</v>
      </c>
      <c r="N3405">
        <f t="shared" si="428"/>
        <v>174</v>
      </c>
      <c r="O3405" cm="1">
        <f t="array" ref="O3405">SUM(COUNTIF(F3405:F6981,{"Individual","Dealer","Trustmark Dealer"}))</f>
        <v>174</v>
      </c>
      <c r="P3405">
        <f t="shared" si="429"/>
        <v>124</v>
      </c>
      <c r="Q3405">
        <f t="shared" si="430"/>
        <v>0.58045977011494254</v>
      </c>
      <c r="R3405" s="16">
        <f t="shared" si="431"/>
        <v>1269093.1875457875</v>
      </c>
    </row>
    <row r="3406" spans="1:18" x14ac:dyDescent="0.3">
      <c r="A3406" t="s">
        <v>1577</v>
      </c>
      <c r="B3406">
        <v>2017</v>
      </c>
      <c r="C3406" s="1">
        <v>1050000</v>
      </c>
      <c r="D3406">
        <v>31000</v>
      </c>
      <c r="E3406" t="s">
        <v>14</v>
      </c>
      <c r="F3406" t="s">
        <v>11</v>
      </c>
      <c r="G3406" t="s">
        <v>19</v>
      </c>
      <c r="H3406" t="s">
        <v>121</v>
      </c>
      <c r="I3406">
        <f t="shared" si="424"/>
        <v>173</v>
      </c>
      <c r="J3406">
        <f t="shared" si="425"/>
        <v>9</v>
      </c>
      <c r="K3406" t="str">
        <f t="shared" si="426"/>
        <v>premimum</v>
      </c>
      <c r="L3406" s="1">
        <f t="shared" si="427"/>
        <v>473691.32369942195</v>
      </c>
      <c r="M3406" cm="1">
        <f t="array" ref="M3406">SUM(COUNTIF(E3406:E6982,{"Petrol","Diesel","CNG","LPG","Electric"}))</f>
        <v>173</v>
      </c>
      <c r="N3406">
        <f t="shared" si="428"/>
        <v>173</v>
      </c>
      <c r="O3406" cm="1">
        <f t="array" ref="O3406">SUM(COUNTIF(F3406:F6982,{"Individual","Dealer","Trustmark Dealer"}))</f>
        <v>173</v>
      </c>
      <c r="P3406">
        <f t="shared" si="429"/>
        <v>124</v>
      </c>
      <c r="Q3406">
        <f t="shared" si="430"/>
        <v>0.5780346820809249</v>
      </c>
      <c r="R3406" s="16">
        <f t="shared" si="431"/>
        <v>1265764.066025641</v>
      </c>
    </row>
    <row r="3407" spans="1:18" x14ac:dyDescent="0.3">
      <c r="A3407" t="s">
        <v>302</v>
      </c>
      <c r="B3407">
        <v>2016</v>
      </c>
      <c r="C3407" s="1">
        <v>825000</v>
      </c>
      <c r="D3407">
        <v>58000</v>
      </c>
      <c r="E3407" t="s">
        <v>14</v>
      </c>
      <c r="F3407" t="s">
        <v>11</v>
      </c>
      <c r="G3407" t="s">
        <v>12</v>
      </c>
      <c r="H3407" t="s">
        <v>121</v>
      </c>
      <c r="I3407">
        <f t="shared" si="424"/>
        <v>172</v>
      </c>
      <c r="J3407">
        <f t="shared" si="425"/>
        <v>10</v>
      </c>
      <c r="K3407" t="str">
        <f t="shared" si="426"/>
        <v>medium</v>
      </c>
      <c r="L3407" s="1">
        <f t="shared" si="427"/>
        <v>470340.6918604651</v>
      </c>
      <c r="M3407" cm="1">
        <f t="array" ref="M3407">SUM(COUNTIF(E3407:E6983,{"Petrol","Diesel","CNG","LPG","Electric"}))</f>
        <v>172</v>
      </c>
      <c r="N3407">
        <f t="shared" si="428"/>
        <v>172</v>
      </c>
      <c r="O3407" cm="1">
        <f t="array" ref="O3407">SUM(COUNTIF(F3407:F6983,{"Individual","Dealer","Trustmark Dealer"}))</f>
        <v>172</v>
      </c>
      <c r="P3407">
        <f t="shared" si="429"/>
        <v>124</v>
      </c>
      <c r="Q3407">
        <f t="shared" si="430"/>
        <v>0.57558139534883723</v>
      </c>
      <c r="R3407" s="16">
        <f t="shared" si="431"/>
        <v>1261302.3402041325</v>
      </c>
    </row>
    <row r="3408" spans="1:18" x14ac:dyDescent="0.3">
      <c r="A3408" t="s">
        <v>1101</v>
      </c>
      <c r="B3408">
        <v>2012</v>
      </c>
      <c r="C3408" s="1">
        <v>229999</v>
      </c>
      <c r="D3408">
        <v>25000</v>
      </c>
      <c r="E3408" t="s">
        <v>10</v>
      </c>
      <c r="F3408" t="s">
        <v>25</v>
      </c>
      <c r="G3408" t="s">
        <v>12</v>
      </c>
      <c r="H3408" t="s">
        <v>121</v>
      </c>
      <c r="I3408">
        <f t="shared" si="424"/>
        <v>171</v>
      </c>
      <c r="J3408">
        <f t="shared" si="425"/>
        <v>14</v>
      </c>
      <c r="K3408" t="str">
        <f t="shared" si="426"/>
        <v>budget</v>
      </c>
      <c r="L3408" s="1">
        <f t="shared" si="427"/>
        <v>468266.66081871343</v>
      </c>
      <c r="M3408" cm="1">
        <f t="array" ref="M3408">SUM(COUNTIF(E3408:E6984,{"Petrol","Diesel","CNG","LPG","Electric"}))</f>
        <v>171</v>
      </c>
      <c r="N3408">
        <f t="shared" si="428"/>
        <v>171</v>
      </c>
      <c r="O3408" cm="1">
        <f t="array" ref="O3408">SUM(COUNTIF(F3408:F6984,{"Individual","Dealer","Trustmark Dealer"}))</f>
        <v>171</v>
      </c>
      <c r="P3408">
        <f t="shared" si="429"/>
        <v>124</v>
      </c>
      <c r="Q3408">
        <f t="shared" si="430"/>
        <v>0.57309941520467833</v>
      </c>
      <c r="R3408" s="16">
        <f t="shared" si="431"/>
        <v>1258959.0119155354</v>
      </c>
    </row>
    <row r="3409" spans="1:18" x14ac:dyDescent="0.3">
      <c r="A3409" t="s">
        <v>247</v>
      </c>
      <c r="B3409">
        <v>2011</v>
      </c>
      <c r="C3409" s="1">
        <v>375000</v>
      </c>
      <c r="D3409">
        <v>72000</v>
      </c>
      <c r="E3409" t="s">
        <v>10</v>
      </c>
      <c r="F3409" t="s">
        <v>11</v>
      </c>
      <c r="G3409" t="s">
        <v>12</v>
      </c>
      <c r="H3409" t="s">
        <v>121</v>
      </c>
      <c r="I3409">
        <f t="shared" si="424"/>
        <v>170</v>
      </c>
      <c r="J3409">
        <f t="shared" si="425"/>
        <v>15</v>
      </c>
      <c r="K3409" t="str">
        <f t="shared" si="426"/>
        <v>budget</v>
      </c>
      <c r="L3409" s="1">
        <f t="shared" si="427"/>
        <v>469668.23529411765</v>
      </c>
      <c r="M3409" cm="1">
        <f t="array" ref="M3409">SUM(COUNTIF(E3409:E6985,{"Petrol","Diesel","CNG","LPG","Electric"}))</f>
        <v>170</v>
      </c>
      <c r="N3409">
        <f t="shared" si="428"/>
        <v>170</v>
      </c>
      <c r="O3409" cm="1">
        <f t="array" ref="O3409">SUM(COUNTIF(F3409:F6985,{"Individual","Dealer","Trustmark Dealer"}))</f>
        <v>170</v>
      </c>
      <c r="P3409">
        <f t="shared" si="429"/>
        <v>123</v>
      </c>
      <c r="Q3409">
        <f t="shared" si="430"/>
        <v>0.57058823529411762</v>
      </c>
      <c r="R3409" s="16">
        <f t="shared" si="431"/>
        <v>1259953.6446078431</v>
      </c>
    </row>
    <row r="3410" spans="1:18" x14ac:dyDescent="0.3">
      <c r="A3410" t="s">
        <v>588</v>
      </c>
      <c r="B3410">
        <v>2013</v>
      </c>
      <c r="C3410" s="1">
        <v>640000</v>
      </c>
      <c r="D3410">
        <v>89000</v>
      </c>
      <c r="E3410" t="s">
        <v>14</v>
      </c>
      <c r="F3410" t="s">
        <v>11</v>
      </c>
      <c r="G3410" t="s">
        <v>12</v>
      </c>
      <c r="H3410" t="s">
        <v>121</v>
      </c>
      <c r="I3410">
        <f t="shared" si="424"/>
        <v>169</v>
      </c>
      <c r="J3410">
        <f t="shared" si="425"/>
        <v>13</v>
      </c>
      <c r="K3410" t="str">
        <f t="shared" si="426"/>
        <v>medium</v>
      </c>
      <c r="L3410" s="1">
        <f t="shared" si="427"/>
        <v>470228.40236686391</v>
      </c>
      <c r="M3410" cm="1">
        <f t="array" ref="M3410">SUM(COUNTIF(E3410:E6986,{"Petrol","Diesel","CNG","LPG","Electric"}))</f>
        <v>169</v>
      </c>
      <c r="N3410">
        <f t="shared" si="428"/>
        <v>169</v>
      </c>
      <c r="O3410" cm="1">
        <f t="array" ref="O3410">SUM(COUNTIF(F3410:F6986,{"Individual","Dealer","Trustmark Dealer"}))</f>
        <v>169</v>
      </c>
      <c r="P3410">
        <f t="shared" si="429"/>
        <v>122</v>
      </c>
      <c r="Q3410">
        <f t="shared" si="430"/>
        <v>0.56804733727810652</v>
      </c>
      <c r="R3410" s="16">
        <f t="shared" si="431"/>
        <v>1258678.2497665733</v>
      </c>
    </row>
    <row r="3411" spans="1:18" x14ac:dyDescent="0.3">
      <c r="A3411" t="s">
        <v>179</v>
      </c>
      <c r="B3411">
        <v>2012</v>
      </c>
      <c r="C3411" s="1">
        <v>800000</v>
      </c>
      <c r="D3411">
        <v>160000</v>
      </c>
      <c r="E3411" t="s">
        <v>14</v>
      </c>
      <c r="F3411" t="s">
        <v>11</v>
      </c>
      <c r="G3411" t="s">
        <v>12</v>
      </c>
      <c r="H3411" t="s">
        <v>121</v>
      </c>
      <c r="I3411">
        <f t="shared" si="424"/>
        <v>168</v>
      </c>
      <c r="J3411">
        <f t="shared" si="425"/>
        <v>14</v>
      </c>
      <c r="K3411" t="str">
        <f t="shared" si="426"/>
        <v>medium</v>
      </c>
      <c r="L3411" s="1">
        <f t="shared" si="427"/>
        <v>469217.85714285716</v>
      </c>
      <c r="M3411" cm="1">
        <f t="array" ref="M3411">SUM(COUNTIF(E3411:E6987,{"Petrol","Diesel","CNG","LPG","Electric"}))</f>
        <v>168</v>
      </c>
      <c r="N3411">
        <f t="shared" si="428"/>
        <v>168</v>
      </c>
      <c r="O3411" cm="1">
        <f t="array" ref="O3411">SUM(COUNTIF(F3411:F6987,{"Individual","Dealer","Trustmark Dealer"}))</f>
        <v>168</v>
      </c>
      <c r="P3411">
        <f t="shared" si="429"/>
        <v>121</v>
      </c>
      <c r="Q3411">
        <f t="shared" si="430"/>
        <v>0.56547619047619047</v>
      </c>
      <c r="R3411" s="16">
        <f t="shared" si="431"/>
        <v>1258120.202105925</v>
      </c>
    </row>
    <row r="3412" spans="1:18" x14ac:dyDescent="0.3">
      <c r="A3412" t="s">
        <v>1094</v>
      </c>
      <c r="B3412">
        <v>2012</v>
      </c>
      <c r="C3412" s="1">
        <v>130000</v>
      </c>
      <c r="D3412">
        <v>30000</v>
      </c>
      <c r="E3412" t="s">
        <v>10</v>
      </c>
      <c r="F3412" t="s">
        <v>25</v>
      </c>
      <c r="G3412" t="s">
        <v>12</v>
      </c>
      <c r="H3412" t="s">
        <v>154</v>
      </c>
      <c r="I3412">
        <f t="shared" si="424"/>
        <v>167</v>
      </c>
      <c r="J3412">
        <f t="shared" si="425"/>
        <v>14</v>
      </c>
      <c r="K3412" t="str">
        <f t="shared" si="426"/>
        <v>budget</v>
      </c>
      <c r="L3412" s="1">
        <f t="shared" si="427"/>
        <v>467237.12574850302</v>
      </c>
      <c r="M3412" cm="1">
        <f t="array" ref="M3412">SUM(COUNTIF(E3412:E6988,{"Petrol","Diesel","CNG","LPG","Electric"}))</f>
        <v>167</v>
      </c>
      <c r="N3412">
        <f t="shared" si="428"/>
        <v>167</v>
      </c>
      <c r="O3412" cm="1">
        <f t="array" ref="O3412">SUM(COUNTIF(F3412:F6988,{"Individual","Dealer","Trustmark Dealer"}))</f>
        <v>167</v>
      </c>
      <c r="P3412">
        <f t="shared" si="429"/>
        <v>120</v>
      </c>
      <c r="Q3412">
        <f t="shared" si="430"/>
        <v>0.56287425149700598</v>
      </c>
      <c r="R3412" s="16">
        <f t="shared" si="431"/>
        <v>1255950.9934920636</v>
      </c>
    </row>
    <row r="3413" spans="1:18" x14ac:dyDescent="0.3">
      <c r="A3413" t="s">
        <v>238</v>
      </c>
      <c r="B3413">
        <v>2014</v>
      </c>
      <c r="C3413" s="1">
        <v>300000</v>
      </c>
      <c r="D3413">
        <v>37555</v>
      </c>
      <c r="E3413" t="s">
        <v>10</v>
      </c>
      <c r="F3413" t="s">
        <v>11</v>
      </c>
      <c r="G3413" t="s">
        <v>12</v>
      </c>
      <c r="H3413" t="s">
        <v>121</v>
      </c>
      <c r="I3413">
        <f t="shared" si="424"/>
        <v>166</v>
      </c>
      <c r="J3413">
        <f t="shared" si="425"/>
        <v>12</v>
      </c>
      <c r="K3413" t="str">
        <f t="shared" si="426"/>
        <v>budget</v>
      </c>
      <c r="L3413" s="1">
        <f t="shared" si="427"/>
        <v>469268.67469879519</v>
      </c>
      <c r="M3413" cm="1">
        <f t="array" ref="M3413">SUM(COUNTIF(E3413:E6989,{"Petrol","Diesel","CNG","LPG","Electric"}))</f>
        <v>166</v>
      </c>
      <c r="N3413">
        <f t="shared" si="428"/>
        <v>166</v>
      </c>
      <c r="O3413" cm="1">
        <f t="array" ref="O3413">SUM(COUNTIF(F3413:F6989,{"Individual","Dealer","Trustmark Dealer"}))</f>
        <v>166</v>
      </c>
      <c r="P3413">
        <f t="shared" si="429"/>
        <v>119</v>
      </c>
      <c r="Q3413">
        <f t="shared" si="430"/>
        <v>0.5662650602409639</v>
      </c>
      <c r="R3413" s="16">
        <f t="shared" si="431"/>
        <v>1258586.0697849463</v>
      </c>
    </row>
    <row r="3414" spans="1:18" x14ac:dyDescent="0.3">
      <c r="A3414" t="s">
        <v>159</v>
      </c>
      <c r="B3414">
        <v>2018</v>
      </c>
      <c r="C3414" s="1">
        <v>440000</v>
      </c>
      <c r="D3414">
        <v>14000</v>
      </c>
      <c r="E3414" t="s">
        <v>10</v>
      </c>
      <c r="F3414" t="s">
        <v>11</v>
      </c>
      <c r="G3414" t="s">
        <v>12</v>
      </c>
      <c r="H3414" t="s">
        <v>121</v>
      </c>
      <c r="I3414">
        <f t="shared" si="424"/>
        <v>165</v>
      </c>
      <c r="J3414">
        <f t="shared" si="425"/>
        <v>8</v>
      </c>
      <c r="K3414" t="str">
        <f t="shared" si="426"/>
        <v>budget</v>
      </c>
      <c r="L3414" s="1">
        <f t="shared" si="427"/>
        <v>470294.54545454547</v>
      </c>
      <c r="M3414" cm="1">
        <f t="array" ref="M3414">SUM(COUNTIF(E3414:E6990,{"Petrol","Diesel","CNG","LPG","Electric"}))</f>
        <v>165</v>
      </c>
      <c r="N3414">
        <f t="shared" si="428"/>
        <v>165</v>
      </c>
      <c r="O3414" cm="1">
        <f t="array" ref="O3414">SUM(COUNTIF(F3414:F6990,{"Individual","Dealer","Trustmark Dealer"}))</f>
        <v>165</v>
      </c>
      <c r="P3414">
        <f t="shared" si="429"/>
        <v>118</v>
      </c>
      <c r="Q3414">
        <f t="shared" si="430"/>
        <v>0.5636363636363636</v>
      </c>
      <c r="R3414" s="16">
        <f t="shared" si="431"/>
        <v>1258520.6567759563</v>
      </c>
    </row>
    <row r="3415" spans="1:18" x14ac:dyDescent="0.3">
      <c r="A3415" t="s">
        <v>578</v>
      </c>
      <c r="B3415">
        <v>2014</v>
      </c>
      <c r="C3415" s="1">
        <v>595000</v>
      </c>
      <c r="D3415">
        <v>56600</v>
      </c>
      <c r="E3415" t="s">
        <v>22</v>
      </c>
      <c r="F3415" t="s">
        <v>11</v>
      </c>
      <c r="G3415" t="s">
        <v>12</v>
      </c>
      <c r="H3415" t="s">
        <v>121</v>
      </c>
      <c r="I3415">
        <f t="shared" si="424"/>
        <v>164</v>
      </c>
      <c r="J3415">
        <f t="shared" si="425"/>
        <v>12</v>
      </c>
      <c r="K3415" t="str">
        <f t="shared" si="426"/>
        <v>medium</v>
      </c>
      <c r="L3415" s="1">
        <f t="shared" si="427"/>
        <v>470479.26829268294</v>
      </c>
      <c r="M3415" cm="1">
        <f t="array" ref="M3415">SUM(COUNTIF(E3415:E6991,{"Petrol","Diesel","CNG","LPG","Electric"}))</f>
        <v>164</v>
      </c>
      <c r="N3415">
        <f t="shared" si="428"/>
        <v>164</v>
      </c>
      <c r="O3415" cm="1">
        <f t="array" ref="O3415">SUM(COUNTIF(F3415:F6991,{"Individual","Dealer","Trustmark Dealer"}))</f>
        <v>164</v>
      </c>
      <c r="P3415">
        <f t="shared" si="429"/>
        <v>118</v>
      </c>
      <c r="Q3415">
        <f t="shared" si="430"/>
        <v>0.56097560975609762</v>
      </c>
      <c r="R3415" s="16">
        <f t="shared" si="431"/>
        <v>1256119.73</v>
      </c>
    </row>
    <row r="3416" spans="1:18" x14ac:dyDescent="0.3">
      <c r="A3416" t="s">
        <v>855</v>
      </c>
      <c r="B3416">
        <v>2013</v>
      </c>
      <c r="C3416" s="1">
        <v>450000</v>
      </c>
      <c r="D3416">
        <v>110000</v>
      </c>
      <c r="E3416" t="s">
        <v>14</v>
      </c>
      <c r="F3416" t="s">
        <v>25</v>
      </c>
      <c r="G3416" t="s">
        <v>12</v>
      </c>
      <c r="H3416" t="s">
        <v>121</v>
      </c>
      <c r="I3416">
        <f t="shared" si="424"/>
        <v>163</v>
      </c>
      <c r="J3416">
        <f t="shared" si="425"/>
        <v>13</v>
      </c>
      <c r="K3416" t="str">
        <f t="shared" si="426"/>
        <v>budget</v>
      </c>
      <c r="L3416" s="1">
        <f t="shared" si="427"/>
        <v>469715.33742331289</v>
      </c>
      <c r="M3416" cm="1">
        <f t="array" ref="M3416">SUM(COUNTIF(E3416:E6992,{"Petrol","Diesel","CNG","LPG","Electric"}))</f>
        <v>163</v>
      </c>
      <c r="N3416">
        <f t="shared" si="428"/>
        <v>163</v>
      </c>
      <c r="O3416" cm="1">
        <f t="array" ref="O3416">SUM(COUNTIF(F3416:F6992,{"Individual","Dealer","Trustmark Dealer"}))</f>
        <v>163</v>
      </c>
      <c r="P3416">
        <f t="shared" si="429"/>
        <v>117</v>
      </c>
      <c r="Q3416">
        <f t="shared" si="430"/>
        <v>0.55828220858895705</v>
      </c>
      <c r="R3416" s="16">
        <f t="shared" si="431"/>
        <v>1149452.8966666667</v>
      </c>
    </row>
    <row r="3417" spans="1:18" x14ac:dyDescent="0.3">
      <c r="A3417" t="s">
        <v>711</v>
      </c>
      <c r="B3417">
        <v>2017</v>
      </c>
      <c r="C3417" s="1">
        <v>690000</v>
      </c>
      <c r="D3417">
        <v>50000</v>
      </c>
      <c r="E3417" t="s">
        <v>14</v>
      </c>
      <c r="F3417" t="s">
        <v>25</v>
      </c>
      <c r="G3417" t="s">
        <v>12</v>
      </c>
      <c r="H3417" t="s">
        <v>121</v>
      </c>
      <c r="I3417">
        <f t="shared" si="424"/>
        <v>162</v>
      </c>
      <c r="J3417">
        <f t="shared" si="425"/>
        <v>9</v>
      </c>
      <c r="K3417" t="str">
        <f t="shared" si="426"/>
        <v>medium</v>
      </c>
      <c r="L3417" s="1">
        <f t="shared" si="427"/>
        <v>469837.03703703702</v>
      </c>
      <c r="M3417" cm="1">
        <f t="array" ref="M3417">SUM(COUNTIF(E3417:E6993,{"Petrol","Diesel","CNG","LPG","Electric"}))</f>
        <v>162</v>
      </c>
      <c r="N3417">
        <f t="shared" si="428"/>
        <v>162</v>
      </c>
      <c r="O3417" cm="1">
        <f t="array" ref="O3417">SUM(COUNTIF(F3417:F6993,{"Individual","Dealer","Trustmark Dealer"}))</f>
        <v>162</v>
      </c>
      <c r="P3417">
        <f t="shared" si="429"/>
        <v>116</v>
      </c>
      <c r="Q3417">
        <f t="shared" si="430"/>
        <v>0.55555555555555558</v>
      </c>
      <c r="R3417" s="16">
        <f t="shared" si="431"/>
        <v>1150775.2191919191</v>
      </c>
    </row>
    <row r="3418" spans="1:18" x14ac:dyDescent="0.3">
      <c r="A3418" t="s">
        <v>346</v>
      </c>
      <c r="B3418">
        <v>2019</v>
      </c>
      <c r="C3418" s="1">
        <v>300000</v>
      </c>
      <c r="D3418">
        <v>5000</v>
      </c>
      <c r="E3418" t="s">
        <v>10</v>
      </c>
      <c r="F3418" t="s">
        <v>25</v>
      </c>
      <c r="G3418" t="s">
        <v>12</v>
      </c>
      <c r="H3418" t="s">
        <v>121</v>
      </c>
      <c r="I3418">
        <f t="shared" si="424"/>
        <v>161</v>
      </c>
      <c r="J3418">
        <f t="shared" si="425"/>
        <v>7</v>
      </c>
      <c r="K3418" t="str">
        <f t="shared" si="426"/>
        <v>budget</v>
      </c>
      <c r="L3418" s="1">
        <f t="shared" si="427"/>
        <v>468469.5652173913</v>
      </c>
      <c r="M3418" cm="1">
        <f t="array" ref="M3418">SUM(COUNTIF(E3418:E6994,{"Petrol","Diesel","CNG","LPG","Electric"}))</f>
        <v>161</v>
      </c>
      <c r="N3418">
        <f t="shared" si="428"/>
        <v>161</v>
      </c>
      <c r="O3418" cm="1">
        <f t="array" ref="O3418">SUM(COUNTIF(F3418:F6994,{"Individual","Dealer","Trustmark Dealer"}))</f>
        <v>161</v>
      </c>
      <c r="P3418">
        <f t="shared" si="429"/>
        <v>116</v>
      </c>
      <c r="Q3418">
        <f t="shared" si="430"/>
        <v>0.55279503105590067</v>
      </c>
      <c r="R3418" s="16">
        <f t="shared" si="431"/>
        <v>1149675.5482993196</v>
      </c>
    </row>
    <row r="3419" spans="1:18" x14ac:dyDescent="0.3">
      <c r="A3419" t="s">
        <v>132</v>
      </c>
      <c r="B3419">
        <v>2014</v>
      </c>
      <c r="C3419" s="1">
        <v>170000</v>
      </c>
      <c r="D3419">
        <v>100000</v>
      </c>
      <c r="E3419" t="s">
        <v>10</v>
      </c>
      <c r="F3419" t="s">
        <v>25</v>
      </c>
      <c r="G3419" t="s">
        <v>12</v>
      </c>
      <c r="H3419" t="s">
        <v>126</v>
      </c>
      <c r="I3419">
        <f t="shared" si="424"/>
        <v>160</v>
      </c>
      <c r="J3419">
        <f t="shared" si="425"/>
        <v>12</v>
      </c>
      <c r="K3419" t="str">
        <f t="shared" si="426"/>
        <v>budget</v>
      </c>
      <c r="L3419" s="1">
        <f t="shared" si="427"/>
        <v>469522.5</v>
      </c>
      <c r="M3419" cm="1">
        <f t="array" ref="M3419">SUM(COUNTIF(E3419:E6995,{"Petrol","Diesel","CNG","LPG","Electric"}))</f>
        <v>160</v>
      </c>
      <c r="N3419">
        <f t="shared" si="428"/>
        <v>160</v>
      </c>
      <c r="O3419" cm="1">
        <f t="array" ref="O3419">SUM(COUNTIF(F3419:F6995,{"Individual","Dealer","Trustmark Dealer"}))</f>
        <v>160</v>
      </c>
      <c r="P3419">
        <f t="shared" si="429"/>
        <v>116</v>
      </c>
      <c r="Q3419">
        <f t="shared" si="430"/>
        <v>0.55000000000000004</v>
      </c>
      <c r="R3419" s="16">
        <f t="shared" si="431"/>
        <v>1149566.1155309582</v>
      </c>
    </row>
    <row r="3420" spans="1:18" x14ac:dyDescent="0.3">
      <c r="A3420" t="s">
        <v>1578</v>
      </c>
      <c r="B3420">
        <v>2012</v>
      </c>
      <c r="C3420" s="1">
        <v>280000</v>
      </c>
      <c r="D3420">
        <v>120000</v>
      </c>
      <c r="E3420" t="s">
        <v>14</v>
      </c>
      <c r="F3420" t="s">
        <v>25</v>
      </c>
      <c r="G3420" t="s">
        <v>12</v>
      </c>
      <c r="H3420" t="s">
        <v>121</v>
      </c>
      <c r="I3420">
        <f t="shared" si="424"/>
        <v>159</v>
      </c>
      <c r="J3420">
        <f t="shared" si="425"/>
        <v>14</v>
      </c>
      <c r="K3420" t="str">
        <f t="shared" si="426"/>
        <v>budget</v>
      </c>
      <c r="L3420" s="1">
        <f t="shared" si="427"/>
        <v>471406.28930817608</v>
      </c>
      <c r="M3420" cm="1">
        <f t="array" ref="M3420">SUM(COUNTIF(E3420:E6996,{"Petrol","Diesel","CNG","LPG","Electric"}))</f>
        <v>159</v>
      </c>
      <c r="N3420">
        <f t="shared" si="428"/>
        <v>159</v>
      </c>
      <c r="O3420" cm="1">
        <f t="array" ref="O3420">SUM(COUNTIF(F3420:F6996,{"Individual","Dealer","Trustmark Dealer"}))</f>
        <v>159</v>
      </c>
      <c r="P3420">
        <f t="shared" si="429"/>
        <v>115</v>
      </c>
      <c r="Q3420">
        <f t="shared" si="430"/>
        <v>0.55345911949685533</v>
      </c>
      <c r="R3420" s="16">
        <f t="shared" si="431"/>
        <v>1151694.2885292047</v>
      </c>
    </row>
    <row r="3421" spans="1:18" x14ac:dyDescent="0.3">
      <c r="A3421" t="s">
        <v>422</v>
      </c>
      <c r="B3421">
        <v>2009</v>
      </c>
      <c r="C3421" s="1">
        <v>220000</v>
      </c>
      <c r="D3421">
        <v>67580</v>
      </c>
      <c r="E3421" t="s">
        <v>10</v>
      </c>
      <c r="F3421" t="s">
        <v>25</v>
      </c>
      <c r="G3421" t="s">
        <v>12</v>
      </c>
      <c r="H3421" t="s">
        <v>126</v>
      </c>
      <c r="I3421">
        <f t="shared" si="424"/>
        <v>158</v>
      </c>
      <c r="J3421">
        <f t="shared" si="425"/>
        <v>17</v>
      </c>
      <c r="K3421" t="str">
        <f t="shared" si="426"/>
        <v>budget</v>
      </c>
      <c r="L3421" s="1">
        <f t="shared" si="427"/>
        <v>472617.72151898732</v>
      </c>
      <c r="M3421" cm="1">
        <f t="array" ref="M3421">SUM(COUNTIF(E3421:E6997,{"Petrol","Diesel","CNG","LPG","Electric"}))</f>
        <v>158</v>
      </c>
      <c r="N3421">
        <f t="shared" si="428"/>
        <v>158</v>
      </c>
      <c r="O3421" cm="1">
        <f t="array" ref="O3421">SUM(COUNTIF(F3421:F6997,{"Individual","Dealer","Trustmark Dealer"}))</f>
        <v>158</v>
      </c>
      <c r="P3421">
        <f t="shared" si="429"/>
        <v>114</v>
      </c>
      <c r="Q3421">
        <f t="shared" si="430"/>
        <v>0.55063291139240511</v>
      </c>
      <c r="R3421" s="16">
        <f t="shared" si="431"/>
        <v>1154798.7481336652</v>
      </c>
    </row>
    <row r="3422" spans="1:18" x14ac:dyDescent="0.3">
      <c r="A3422" t="s">
        <v>161</v>
      </c>
      <c r="B3422">
        <v>2009</v>
      </c>
      <c r="C3422" s="1">
        <v>140000</v>
      </c>
      <c r="D3422">
        <v>100000</v>
      </c>
      <c r="E3422" t="s">
        <v>10</v>
      </c>
      <c r="F3422" t="s">
        <v>25</v>
      </c>
      <c r="G3422" t="s">
        <v>12</v>
      </c>
      <c r="H3422" t="s">
        <v>154</v>
      </c>
      <c r="I3422">
        <f t="shared" si="424"/>
        <v>157</v>
      </c>
      <c r="J3422">
        <f t="shared" si="425"/>
        <v>17</v>
      </c>
      <c r="K3422" t="str">
        <f t="shared" si="426"/>
        <v>budget</v>
      </c>
      <c r="L3422" s="1">
        <f t="shared" si="427"/>
        <v>474226.75159235671</v>
      </c>
      <c r="M3422" cm="1">
        <f t="array" ref="M3422">SUM(COUNTIF(E3422:E6998,{"Petrol","Diesel","CNG","LPG","Electric"}))</f>
        <v>157</v>
      </c>
      <c r="N3422">
        <f t="shared" si="428"/>
        <v>157</v>
      </c>
      <c r="O3422" cm="1">
        <f t="array" ref="O3422">SUM(COUNTIF(F3422:F6998,{"Individual","Dealer","Trustmark Dealer"}))</f>
        <v>157</v>
      </c>
      <c r="P3422">
        <f t="shared" si="429"/>
        <v>113</v>
      </c>
      <c r="Q3422">
        <f t="shared" si="430"/>
        <v>0.55414012738853502</v>
      </c>
      <c r="R3422" s="16">
        <f t="shared" si="431"/>
        <v>1156124.4008862362</v>
      </c>
    </row>
    <row r="3423" spans="1:18" x14ac:dyDescent="0.3">
      <c r="A3423" t="s">
        <v>879</v>
      </c>
      <c r="B3423">
        <v>2004</v>
      </c>
      <c r="C3423" s="1">
        <v>45000</v>
      </c>
      <c r="D3423">
        <v>60000</v>
      </c>
      <c r="E3423" t="s">
        <v>10</v>
      </c>
      <c r="F3423" t="s">
        <v>25</v>
      </c>
      <c r="G3423" t="s">
        <v>12</v>
      </c>
      <c r="H3423" t="s">
        <v>121</v>
      </c>
      <c r="I3423">
        <f t="shared" si="424"/>
        <v>156</v>
      </c>
      <c r="J3423">
        <f t="shared" si="425"/>
        <v>22</v>
      </c>
      <c r="K3423" t="str">
        <f t="shared" si="426"/>
        <v>budget</v>
      </c>
      <c r="L3423" s="1">
        <f t="shared" si="427"/>
        <v>476369.23076923075</v>
      </c>
      <c r="M3423" cm="1">
        <f t="array" ref="M3423">SUM(COUNTIF(E3423:E6999,{"Petrol","Diesel","CNG","LPG","Electric"}))</f>
        <v>156</v>
      </c>
      <c r="N3423">
        <f t="shared" si="428"/>
        <v>156</v>
      </c>
      <c r="O3423" cm="1">
        <f t="array" ref="O3423">SUM(COUNTIF(F3423:F6999,{"Individual","Dealer","Trustmark Dealer"}))</f>
        <v>156</v>
      </c>
      <c r="P3423">
        <f t="shared" si="429"/>
        <v>112</v>
      </c>
      <c r="Q3423">
        <f t="shared" si="430"/>
        <v>0.55769230769230771</v>
      </c>
      <c r="R3423" s="16">
        <f t="shared" si="431"/>
        <v>1158925.9698085419</v>
      </c>
    </row>
    <row r="3424" spans="1:18" x14ac:dyDescent="0.3">
      <c r="A3424" t="s">
        <v>285</v>
      </c>
      <c r="B3424">
        <v>2014</v>
      </c>
      <c r="C3424" s="1">
        <v>200000</v>
      </c>
      <c r="D3424">
        <v>125000</v>
      </c>
      <c r="E3424" t="s">
        <v>14</v>
      </c>
      <c r="F3424" t="s">
        <v>25</v>
      </c>
      <c r="G3424" t="s">
        <v>12</v>
      </c>
      <c r="H3424" t="s">
        <v>126</v>
      </c>
      <c r="I3424">
        <f t="shared" si="424"/>
        <v>155</v>
      </c>
      <c r="J3424">
        <f t="shared" si="425"/>
        <v>12</v>
      </c>
      <c r="K3424" t="str">
        <f t="shared" si="426"/>
        <v>budget</v>
      </c>
      <c r="L3424" s="1">
        <f t="shared" si="427"/>
        <v>479152.25806451612</v>
      </c>
      <c r="M3424" cm="1">
        <f t="array" ref="M3424">SUM(COUNTIF(E3424:E7000,{"Petrol","Diesel","CNG","LPG","Electric"}))</f>
        <v>155</v>
      </c>
      <c r="N3424">
        <f t="shared" si="428"/>
        <v>155</v>
      </c>
      <c r="O3424" cm="1">
        <f t="array" ref="O3424">SUM(COUNTIF(F3424:F7000,{"Individual","Dealer","Trustmark Dealer"}))</f>
        <v>155</v>
      </c>
      <c r="P3424">
        <f t="shared" si="429"/>
        <v>111</v>
      </c>
      <c r="Q3424">
        <f t="shared" si="430"/>
        <v>0.55483870967741933</v>
      </c>
      <c r="R3424" s="16">
        <f t="shared" si="431"/>
        <v>1163556.6866916588</v>
      </c>
    </row>
    <row r="3425" spans="1:18" x14ac:dyDescent="0.3">
      <c r="A3425" t="s">
        <v>964</v>
      </c>
      <c r="B3425">
        <v>2008</v>
      </c>
      <c r="C3425" s="1">
        <v>325000</v>
      </c>
      <c r="D3425">
        <v>120000</v>
      </c>
      <c r="E3425" t="s">
        <v>14</v>
      </c>
      <c r="F3425" t="s">
        <v>25</v>
      </c>
      <c r="G3425" t="s">
        <v>12</v>
      </c>
      <c r="H3425" t="s">
        <v>126</v>
      </c>
      <c r="I3425">
        <f t="shared" si="424"/>
        <v>154</v>
      </c>
      <c r="J3425">
        <f t="shared" si="425"/>
        <v>18</v>
      </c>
      <c r="K3425" t="str">
        <f t="shared" si="426"/>
        <v>budget</v>
      </c>
      <c r="L3425" s="1">
        <f t="shared" si="427"/>
        <v>480964.93506493507</v>
      </c>
      <c r="M3425" cm="1">
        <f t="array" ref="M3425">SUM(COUNTIF(E3425:E7001,{"Petrol","Diesel","CNG","LPG","Electric"}))</f>
        <v>154</v>
      </c>
      <c r="N3425">
        <f t="shared" si="428"/>
        <v>154</v>
      </c>
      <c r="O3425" cm="1">
        <f t="array" ref="O3425">SUM(COUNTIF(F3425:F7001,{"Individual","Dealer","Trustmark Dealer"}))</f>
        <v>154</v>
      </c>
      <c r="P3425">
        <f t="shared" si="429"/>
        <v>110</v>
      </c>
      <c r="Q3425">
        <f t="shared" si="430"/>
        <v>0.55844155844155841</v>
      </c>
      <c r="R3425" s="16">
        <f t="shared" si="431"/>
        <v>1167559.155871212</v>
      </c>
    </row>
    <row r="3426" spans="1:18" x14ac:dyDescent="0.3">
      <c r="A3426" t="s">
        <v>1304</v>
      </c>
      <c r="B3426">
        <v>2010</v>
      </c>
      <c r="C3426" s="1">
        <v>300000</v>
      </c>
      <c r="D3426">
        <v>130000</v>
      </c>
      <c r="E3426" t="s">
        <v>14</v>
      </c>
      <c r="F3426" t="s">
        <v>25</v>
      </c>
      <c r="G3426" t="s">
        <v>12</v>
      </c>
      <c r="H3426" t="s">
        <v>126</v>
      </c>
      <c r="I3426">
        <f t="shared" si="424"/>
        <v>153</v>
      </c>
      <c r="J3426">
        <f t="shared" si="425"/>
        <v>16</v>
      </c>
      <c r="K3426" t="str">
        <f t="shared" si="426"/>
        <v>budget</v>
      </c>
      <c r="L3426" s="1">
        <f t="shared" si="427"/>
        <v>481984.31372549018</v>
      </c>
      <c r="M3426" cm="1">
        <f t="array" ref="M3426">SUM(COUNTIF(E3426:E7002,{"Petrol","Diesel","CNG","LPG","Electric"}))</f>
        <v>153</v>
      </c>
      <c r="N3426">
        <f t="shared" si="428"/>
        <v>153</v>
      </c>
      <c r="O3426" cm="1">
        <f t="array" ref="O3426">SUM(COUNTIF(F3426:F7002,{"Individual","Dealer","Trustmark Dealer"}))</f>
        <v>153</v>
      </c>
      <c r="P3426">
        <f t="shared" si="429"/>
        <v>109</v>
      </c>
      <c r="Q3426">
        <f t="shared" si="430"/>
        <v>0.56209150326797386</v>
      </c>
      <c r="R3426" s="16">
        <f t="shared" si="431"/>
        <v>1170330.0980861243</v>
      </c>
    </row>
    <row r="3427" spans="1:18" x14ac:dyDescent="0.3">
      <c r="A3427" t="s">
        <v>120</v>
      </c>
      <c r="B3427">
        <v>2009</v>
      </c>
      <c r="C3427" s="1">
        <v>120000</v>
      </c>
      <c r="D3427">
        <v>250000</v>
      </c>
      <c r="E3427" t="s">
        <v>10</v>
      </c>
      <c r="F3427" t="s">
        <v>25</v>
      </c>
      <c r="G3427" t="s">
        <v>12</v>
      </c>
      <c r="H3427" t="s">
        <v>126</v>
      </c>
      <c r="I3427">
        <f t="shared" si="424"/>
        <v>152</v>
      </c>
      <c r="J3427">
        <f t="shared" si="425"/>
        <v>17</v>
      </c>
      <c r="K3427" t="str">
        <f t="shared" si="426"/>
        <v>budget</v>
      </c>
      <c r="L3427" s="1">
        <f t="shared" si="427"/>
        <v>483181.57894736843</v>
      </c>
      <c r="M3427" cm="1">
        <f t="array" ref="M3427">SUM(COUNTIF(E3427:E7003,{"Petrol","Diesel","CNG","LPG","Electric"}))</f>
        <v>152</v>
      </c>
      <c r="N3427">
        <f t="shared" si="428"/>
        <v>152</v>
      </c>
      <c r="O3427" cm="1">
        <f t="array" ref="O3427">SUM(COUNTIF(F3427:F7003,{"Individual","Dealer","Trustmark Dealer"}))</f>
        <v>152</v>
      </c>
      <c r="P3427">
        <f t="shared" si="429"/>
        <v>108</v>
      </c>
      <c r="Q3427">
        <f t="shared" si="430"/>
        <v>0.56578947368421051</v>
      </c>
      <c r="R3427" s="16">
        <f t="shared" si="431"/>
        <v>1173425.9539651838</v>
      </c>
    </row>
    <row r="3428" spans="1:18" x14ac:dyDescent="0.3">
      <c r="A3428" t="s">
        <v>1579</v>
      </c>
      <c r="B3428">
        <v>2015</v>
      </c>
      <c r="C3428" s="1">
        <v>280000</v>
      </c>
      <c r="D3428">
        <v>40000</v>
      </c>
      <c r="E3428" t="s">
        <v>14</v>
      </c>
      <c r="F3428" t="s">
        <v>25</v>
      </c>
      <c r="G3428" t="s">
        <v>12</v>
      </c>
      <c r="H3428" t="s">
        <v>121</v>
      </c>
      <c r="I3428">
        <f t="shared" si="424"/>
        <v>151</v>
      </c>
      <c r="J3428">
        <f t="shared" si="425"/>
        <v>11</v>
      </c>
      <c r="K3428" t="str">
        <f t="shared" si="426"/>
        <v>budget</v>
      </c>
      <c r="L3428" s="1">
        <f t="shared" si="427"/>
        <v>485586.75496688741</v>
      </c>
      <c r="M3428" cm="1">
        <f t="array" ref="M3428">SUM(COUNTIF(E3428:E7004,{"Petrol","Diesel","CNG","LPG","Electric"}))</f>
        <v>151</v>
      </c>
      <c r="N3428">
        <f t="shared" si="428"/>
        <v>151</v>
      </c>
      <c r="O3428" cm="1">
        <f t="array" ref="O3428">SUM(COUNTIF(F3428:F7004,{"Individual","Dealer","Trustmark Dealer"}))</f>
        <v>151</v>
      </c>
      <c r="P3428">
        <f t="shared" si="429"/>
        <v>107</v>
      </c>
      <c r="Q3428">
        <f t="shared" si="430"/>
        <v>0.56953642384105962</v>
      </c>
      <c r="R3428" s="16">
        <f t="shared" si="431"/>
        <v>1176839.2899921197</v>
      </c>
    </row>
    <row r="3429" spans="1:18" x14ac:dyDescent="0.3">
      <c r="A3429" t="s">
        <v>1532</v>
      </c>
      <c r="B3429">
        <v>2013</v>
      </c>
      <c r="C3429" s="1">
        <v>225000</v>
      </c>
      <c r="D3429">
        <v>78000</v>
      </c>
      <c r="E3429" t="s">
        <v>14</v>
      </c>
      <c r="F3429" t="s">
        <v>11</v>
      </c>
      <c r="G3429" t="s">
        <v>12</v>
      </c>
      <c r="H3429" t="s">
        <v>121</v>
      </c>
      <c r="I3429">
        <f t="shared" si="424"/>
        <v>150</v>
      </c>
      <c r="J3429">
        <f t="shared" si="425"/>
        <v>13</v>
      </c>
      <c r="K3429" t="str">
        <f t="shared" si="426"/>
        <v>budget</v>
      </c>
      <c r="L3429" s="1">
        <f t="shared" si="427"/>
        <v>486957.33333333331</v>
      </c>
      <c r="M3429" cm="1">
        <f t="array" ref="M3429">SUM(COUNTIF(E3429:E7005,{"Petrol","Diesel","CNG","LPG","Electric"}))</f>
        <v>150</v>
      </c>
      <c r="N3429">
        <f t="shared" si="428"/>
        <v>150</v>
      </c>
      <c r="O3429" cm="1">
        <f t="array" ref="O3429">SUM(COUNTIF(F3429:F7005,{"Individual","Dealer","Trustmark Dealer"}))</f>
        <v>150</v>
      </c>
      <c r="P3429">
        <f t="shared" si="429"/>
        <v>106</v>
      </c>
      <c r="Q3429">
        <f t="shared" si="430"/>
        <v>0.56666666666666665</v>
      </c>
      <c r="R3429" s="16">
        <f t="shared" si="431"/>
        <v>1180216.7771804063</v>
      </c>
    </row>
    <row r="3430" spans="1:18" x14ac:dyDescent="0.3">
      <c r="A3430" t="s">
        <v>1580</v>
      </c>
      <c r="B3430">
        <v>2015</v>
      </c>
      <c r="C3430" s="1">
        <v>750000</v>
      </c>
      <c r="D3430">
        <v>48238</v>
      </c>
      <c r="E3430" t="s">
        <v>10</v>
      </c>
      <c r="F3430" t="s">
        <v>512</v>
      </c>
      <c r="G3430" t="s">
        <v>19</v>
      </c>
      <c r="H3430" t="s">
        <v>121</v>
      </c>
      <c r="I3430">
        <f t="shared" si="424"/>
        <v>149</v>
      </c>
      <c r="J3430">
        <f t="shared" si="425"/>
        <v>11</v>
      </c>
      <c r="K3430" t="str">
        <f t="shared" si="426"/>
        <v>medium</v>
      </c>
      <c r="L3430" s="1">
        <f t="shared" si="427"/>
        <v>488715.43624161073</v>
      </c>
      <c r="M3430" cm="1">
        <f t="array" ref="M3430">SUM(COUNTIF(E3430:E7006,{"Petrol","Diesel","CNG","LPG","Electric"}))</f>
        <v>149</v>
      </c>
      <c r="N3430">
        <f t="shared" si="428"/>
        <v>149</v>
      </c>
      <c r="O3430" cm="1">
        <f t="array" ref="O3430">SUM(COUNTIF(F3430:F7006,{"Individual","Dealer","Trustmark Dealer"}))</f>
        <v>149</v>
      </c>
      <c r="P3430">
        <f t="shared" si="429"/>
        <v>105</v>
      </c>
      <c r="Q3430">
        <f t="shared" si="430"/>
        <v>0.56375838926174493</v>
      </c>
      <c r="R3430" s="16">
        <f t="shared" si="431"/>
        <v>1184265.5140901771</v>
      </c>
    </row>
    <row r="3431" spans="1:18" x14ac:dyDescent="0.3">
      <c r="A3431" t="s">
        <v>1460</v>
      </c>
      <c r="B3431">
        <v>2016</v>
      </c>
      <c r="C3431" s="1">
        <v>535000</v>
      </c>
      <c r="D3431">
        <v>38365</v>
      </c>
      <c r="E3431" t="s">
        <v>10</v>
      </c>
      <c r="F3431" t="s">
        <v>11</v>
      </c>
      <c r="G3431" t="s">
        <v>12</v>
      </c>
      <c r="H3431" t="s">
        <v>121</v>
      </c>
      <c r="I3431">
        <f t="shared" si="424"/>
        <v>148</v>
      </c>
      <c r="J3431">
        <f t="shared" si="425"/>
        <v>10</v>
      </c>
      <c r="K3431" t="str">
        <f t="shared" si="426"/>
        <v>medium</v>
      </c>
      <c r="L3431" s="1">
        <f t="shared" si="427"/>
        <v>486950</v>
      </c>
      <c r="M3431" cm="1">
        <f t="array" ref="M3431">SUM(COUNTIF(E3431:E7007,{"Petrol","Diesel","CNG","LPG","Electric"}))</f>
        <v>148</v>
      </c>
      <c r="N3431">
        <f t="shared" si="428"/>
        <v>148</v>
      </c>
      <c r="O3431" cm="1">
        <f t="array" ref="O3431">SUM(COUNTIF(F3431:F7007,{"Individual","Dealer","Trustmark Dealer"}))</f>
        <v>148</v>
      </c>
      <c r="P3431">
        <f t="shared" si="429"/>
        <v>104</v>
      </c>
      <c r="Q3431">
        <f t="shared" si="430"/>
        <v>0.56081081081081086</v>
      </c>
      <c r="R3431" s="16">
        <f t="shared" si="431"/>
        <v>1175920.8627973748</v>
      </c>
    </row>
    <row r="3432" spans="1:18" x14ac:dyDescent="0.3">
      <c r="A3432" t="s">
        <v>1216</v>
      </c>
      <c r="B3432">
        <v>2016</v>
      </c>
      <c r="C3432" s="1">
        <v>1250000</v>
      </c>
      <c r="D3432">
        <v>23670</v>
      </c>
      <c r="E3432" t="s">
        <v>14</v>
      </c>
      <c r="F3432" t="s">
        <v>512</v>
      </c>
      <c r="G3432" t="s">
        <v>12</v>
      </c>
      <c r="H3432" t="s">
        <v>121</v>
      </c>
      <c r="I3432">
        <f t="shared" si="424"/>
        <v>147</v>
      </c>
      <c r="J3432">
        <f t="shared" si="425"/>
        <v>10</v>
      </c>
      <c r="K3432" t="str">
        <f t="shared" si="426"/>
        <v>premimum</v>
      </c>
      <c r="L3432" s="1">
        <f t="shared" si="427"/>
        <v>486623.12925170065</v>
      </c>
      <c r="M3432" cm="1">
        <f t="array" ref="M3432">SUM(COUNTIF(E3432:E7008,{"Petrol","Diesel","CNG","LPG","Electric"}))</f>
        <v>147</v>
      </c>
      <c r="N3432">
        <f t="shared" si="428"/>
        <v>147</v>
      </c>
      <c r="O3432" cm="1">
        <f t="array" ref="O3432">SUM(COUNTIF(F3432:F7008,{"Individual","Dealer","Trustmark Dealer"}))</f>
        <v>147</v>
      </c>
      <c r="P3432">
        <f t="shared" si="429"/>
        <v>104</v>
      </c>
      <c r="Q3432">
        <f t="shared" si="430"/>
        <v>0.55782312925170063</v>
      </c>
      <c r="R3432" s="16">
        <f t="shared" si="431"/>
        <v>1171389.8787625418</v>
      </c>
    </row>
    <row r="3433" spans="1:18" x14ac:dyDescent="0.3">
      <c r="A3433" t="s">
        <v>1014</v>
      </c>
      <c r="B3433">
        <v>2017</v>
      </c>
      <c r="C3433" s="1">
        <v>650000</v>
      </c>
      <c r="D3433">
        <v>49834</v>
      </c>
      <c r="E3433" t="s">
        <v>10</v>
      </c>
      <c r="F3433" t="s">
        <v>512</v>
      </c>
      <c r="G3433" t="s">
        <v>12</v>
      </c>
      <c r="H3433" t="s">
        <v>121</v>
      </c>
      <c r="I3433">
        <f t="shared" si="424"/>
        <v>146</v>
      </c>
      <c r="J3433">
        <f t="shared" si="425"/>
        <v>9</v>
      </c>
      <c r="K3433" t="str">
        <f t="shared" si="426"/>
        <v>medium</v>
      </c>
      <c r="L3433" s="1">
        <f t="shared" si="427"/>
        <v>481394.52054794523</v>
      </c>
      <c r="M3433" cm="1">
        <f t="array" ref="M3433">SUM(COUNTIF(E3433:E7009,{"Petrol","Diesel","CNG","LPG","Electric"}))</f>
        <v>146</v>
      </c>
      <c r="N3433">
        <f t="shared" si="428"/>
        <v>146</v>
      </c>
      <c r="O3433" cm="1">
        <f t="array" ref="O3433">SUM(COUNTIF(F3433:F7009,{"Individual","Dealer","Trustmark Dealer"}))</f>
        <v>146</v>
      </c>
      <c r="P3433">
        <f t="shared" si="429"/>
        <v>104</v>
      </c>
      <c r="Q3433">
        <f t="shared" si="430"/>
        <v>0.5547945205479452</v>
      </c>
      <c r="R3433" s="16">
        <f t="shared" si="431"/>
        <v>1164263.8626373624</v>
      </c>
    </row>
    <row r="3434" spans="1:18" x14ac:dyDescent="0.3">
      <c r="A3434" t="s">
        <v>192</v>
      </c>
      <c r="B3434">
        <v>2013</v>
      </c>
      <c r="C3434" s="1">
        <v>295000</v>
      </c>
      <c r="D3434">
        <v>57353</v>
      </c>
      <c r="E3434" t="s">
        <v>10</v>
      </c>
      <c r="F3434" t="s">
        <v>512</v>
      </c>
      <c r="G3434" t="s">
        <v>12</v>
      </c>
      <c r="H3434" t="s">
        <v>121</v>
      </c>
      <c r="I3434">
        <f t="shared" si="424"/>
        <v>145</v>
      </c>
      <c r="J3434">
        <f t="shared" si="425"/>
        <v>13</v>
      </c>
      <c r="K3434" t="str">
        <f t="shared" si="426"/>
        <v>budget</v>
      </c>
      <c r="L3434" s="1">
        <f t="shared" si="427"/>
        <v>480231.72413793101</v>
      </c>
      <c r="M3434" cm="1">
        <f t="array" ref="M3434">SUM(COUNTIF(E3434:E7010,{"Petrol","Diesel","CNG","LPG","Electric"}))</f>
        <v>145</v>
      </c>
      <c r="N3434">
        <f t="shared" si="428"/>
        <v>145</v>
      </c>
      <c r="O3434" cm="1">
        <f t="array" ref="O3434">SUM(COUNTIF(F3434:F7010,{"Individual","Dealer","Trustmark Dealer"}))</f>
        <v>145</v>
      </c>
      <c r="P3434">
        <f t="shared" si="429"/>
        <v>104</v>
      </c>
      <c r="Q3434">
        <f t="shared" si="430"/>
        <v>0.55172413793103448</v>
      </c>
      <c r="R3434" s="16">
        <f t="shared" si="431"/>
        <v>1157300.2909933203</v>
      </c>
    </row>
    <row r="3435" spans="1:18" x14ac:dyDescent="0.3">
      <c r="A3435" t="s">
        <v>1305</v>
      </c>
      <c r="B3435">
        <v>2015</v>
      </c>
      <c r="C3435" s="1">
        <v>480000</v>
      </c>
      <c r="D3435">
        <v>68308</v>
      </c>
      <c r="E3435" t="s">
        <v>14</v>
      </c>
      <c r="F3435" t="s">
        <v>512</v>
      </c>
      <c r="G3435" t="s">
        <v>12</v>
      </c>
      <c r="H3435" t="s">
        <v>121</v>
      </c>
      <c r="I3435">
        <f t="shared" si="424"/>
        <v>144</v>
      </c>
      <c r="J3435">
        <f t="shared" si="425"/>
        <v>11</v>
      </c>
      <c r="K3435" t="str">
        <f t="shared" si="426"/>
        <v>budget</v>
      </c>
      <c r="L3435" s="1">
        <f t="shared" si="427"/>
        <v>481518.05555555556</v>
      </c>
      <c r="M3435" cm="1">
        <f t="array" ref="M3435">SUM(COUNTIF(E3435:E7011,{"Petrol","Diesel","CNG","LPG","Electric"}))</f>
        <v>144</v>
      </c>
      <c r="N3435">
        <f t="shared" si="428"/>
        <v>144</v>
      </c>
      <c r="O3435" cm="1">
        <f t="array" ref="O3435">SUM(COUNTIF(F3435:F7011,{"Individual","Dealer","Trustmark Dealer"}))</f>
        <v>144</v>
      </c>
      <c r="P3435">
        <f t="shared" si="429"/>
        <v>103</v>
      </c>
      <c r="Q3435">
        <f t="shared" si="430"/>
        <v>0.54861111111111116</v>
      </c>
      <c r="R3435" s="16">
        <f t="shared" si="431"/>
        <v>1157158.1764835163</v>
      </c>
    </row>
    <row r="3436" spans="1:18" x14ac:dyDescent="0.3">
      <c r="A3436" t="s">
        <v>869</v>
      </c>
      <c r="B3436">
        <v>2015</v>
      </c>
      <c r="C3436" s="1">
        <v>575000</v>
      </c>
      <c r="D3436">
        <v>63240</v>
      </c>
      <c r="E3436" t="s">
        <v>14</v>
      </c>
      <c r="F3436" t="s">
        <v>512</v>
      </c>
      <c r="G3436" t="s">
        <v>12</v>
      </c>
      <c r="H3436" t="s">
        <v>121</v>
      </c>
      <c r="I3436">
        <f t="shared" si="424"/>
        <v>143</v>
      </c>
      <c r="J3436">
        <f t="shared" si="425"/>
        <v>11</v>
      </c>
      <c r="K3436" t="str">
        <f t="shared" si="426"/>
        <v>medium</v>
      </c>
      <c r="L3436" s="1">
        <f t="shared" si="427"/>
        <v>481528.67132867133</v>
      </c>
      <c r="M3436" cm="1">
        <f t="array" ref="M3436">SUM(COUNTIF(E3436:E7012,{"Petrol","Diesel","CNG","LPG","Electric"}))</f>
        <v>143</v>
      </c>
      <c r="N3436">
        <f t="shared" si="428"/>
        <v>143</v>
      </c>
      <c r="O3436" cm="1">
        <f t="array" ref="O3436">SUM(COUNTIF(F3436:F7012,{"Individual","Dealer","Trustmark Dealer"}))</f>
        <v>143</v>
      </c>
      <c r="P3436">
        <f t="shared" si="429"/>
        <v>102</v>
      </c>
      <c r="Q3436">
        <f t="shared" si="430"/>
        <v>0.54545454545454541</v>
      </c>
      <c r="R3436" s="16">
        <f t="shared" si="431"/>
        <v>1158429.3599999999</v>
      </c>
    </row>
    <row r="3437" spans="1:18" x14ac:dyDescent="0.3">
      <c r="A3437" t="s">
        <v>1581</v>
      </c>
      <c r="B3437">
        <v>2020</v>
      </c>
      <c r="C3437" s="1">
        <v>426000</v>
      </c>
      <c r="D3437">
        <v>1000</v>
      </c>
      <c r="E3437" t="s">
        <v>14</v>
      </c>
      <c r="F3437" t="s">
        <v>25</v>
      </c>
      <c r="G3437" t="s">
        <v>12</v>
      </c>
      <c r="H3437" t="s">
        <v>121</v>
      </c>
      <c r="I3437">
        <f t="shared" si="424"/>
        <v>142</v>
      </c>
      <c r="J3437">
        <f t="shared" si="425"/>
        <v>6</v>
      </c>
      <c r="K3437" t="str">
        <f t="shared" si="426"/>
        <v>budget</v>
      </c>
      <c r="L3437" s="1">
        <f t="shared" si="427"/>
        <v>480870.42253521126</v>
      </c>
      <c r="M3437" cm="1">
        <f t="array" ref="M3437">SUM(COUNTIF(E3437:E7013,{"Petrol","Diesel","CNG","LPG","Electric"}))</f>
        <v>142</v>
      </c>
      <c r="N3437">
        <f t="shared" si="428"/>
        <v>142</v>
      </c>
      <c r="O3437" cm="1">
        <f t="array" ref="O3437">SUM(COUNTIF(F3437:F7013,{"Individual","Dealer","Trustmark Dealer"}))</f>
        <v>142</v>
      </c>
      <c r="P3437">
        <f t="shared" si="429"/>
        <v>101</v>
      </c>
      <c r="Q3437">
        <f t="shared" si="430"/>
        <v>0.54225352112676062</v>
      </c>
      <c r="R3437" s="16">
        <f t="shared" si="431"/>
        <v>1158661.6937078652</v>
      </c>
    </row>
    <row r="3438" spans="1:18" x14ac:dyDescent="0.3">
      <c r="A3438" t="s">
        <v>371</v>
      </c>
      <c r="B3438">
        <v>2015</v>
      </c>
      <c r="C3438" s="1">
        <v>295000</v>
      </c>
      <c r="D3438">
        <v>90000</v>
      </c>
      <c r="E3438" t="s">
        <v>14</v>
      </c>
      <c r="F3438" t="s">
        <v>25</v>
      </c>
      <c r="G3438" t="s">
        <v>12</v>
      </c>
      <c r="H3438" t="s">
        <v>154</v>
      </c>
      <c r="I3438">
        <f t="shared" si="424"/>
        <v>141</v>
      </c>
      <c r="J3438">
        <f t="shared" si="425"/>
        <v>11</v>
      </c>
      <c r="K3438" t="str">
        <f t="shared" si="426"/>
        <v>budget</v>
      </c>
      <c r="L3438" s="1">
        <f t="shared" si="427"/>
        <v>481259.57446808513</v>
      </c>
      <c r="M3438" cm="1">
        <f t="array" ref="M3438">SUM(COUNTIF(E3438:E7014,{"Petrol","Diesel","CNG","LPG","Electric"}))</f>
        <v>141</v>
      </c>
      <c r="N3438">
        <f t="shared" si="428"/>
        <v>141</v>
      </c>
      <c r="O3438" cm="1">
        <f t="array" ref="O3438">SUM(COUNTIF(F3438:F7014,{"Individual","Dealer","Trustmark Dealer"}))</f>
        <v>141</v>
      </c>
      <c r="P3438">
        <f t="shared" si="429"/>
        <v>101</v>
      </c>
      <c r="Q3438">
        <f t="shared" si="430"/>
        <v>0.53900709219858156</v>
      </c>
      <c r="R3438" s="16">
        <f t="shared" si="431"/>
        <v>1160592.4895454545</v>
      </c>
    </row>
    <row r="3439" spans="1:18" x14ac:dyDescent="0.3">
      <c r="A3439" t="s">
        <v>287</v>
      </c>
      <c r="B3439">
        <v>2011</v>
      </c>
      <c r="C3439" s="1">
        <v>330000</v>
      </c>
      <c r="D3439">
        <v>100000</v>
      </c>
      <c r="E3439" t="s">
        <v>14</v>
      </c>
      <c r="F3439" t="s">
        <v>25</v>
      </c>
      <c r="G3439" t="s">
        <v>12</v>
      </c>
      <c r="H3439" t="s">
        <v>126</v>
      </c>
      <c r="I3439">
        <f t="shared" si="424"/>
        <v>140</v>
      </c>
      <c r="J3439">
        <f t="shared" si="425"/>
        <v>15</v>
      </c>
      <c r="K3439" t="str">
        <f t="shared" si="426"/>
        <v>budget</v>
      </c>
      <c r="L3439" s="1">
        <f t="shared" si="427"/>
        <v>482590</v>
      </c>
      <c r="M3439" cm="1">
        <f t="array" ref="M3439">SUM(COUNTIF(E3439:E7015,{"Petrol","Diesel","CNG","LPG","Electric"}))</f>
        <v>140</v>
      </c>
      <c r="N3439">
        <f t="shared" si="428"/>
        <v>140</v>
      </c>
      <c r="O3439" cm="1">
        <f t="array" ref="O3439">SUM(COUNTIF(F3439:F7015,{"Individual","Dealer","Trustmark Dealer"}))</f>
        <v>140</v>
      </c>
      <c r="P3439">
        <f t="shared" si="429"/>
        <v>100</v>
      </c>
      <c r="Q3439">
        <f t="shared" si="430"/>
        <v>0.54285714285714282</v>
      </c>
      <c r="R3439" s="16">
        <f t="shared" si="431"/>
        <v>1164073.4186206895</v>
      </c>
    </row>
    <row r="3440" spans="1:18" x14ac:dyDescent="0.3">
      <c r="A3440" t="s">
        <v>1376</v>
      </c>
      <c r="B3440">
        <v>2009</v>
      </c>
      <c r="C3440" s="1">
        <v>150000</v>
      </c>
      <c r="D3440">
        <v>80000</v>
      </c>
      <c r="E3440" t="s">
        <v>10</v>
      </c>
      <c r="F3440" t="s">
        <v>25</v>
      </c>
      <c r="G3440" t="s">
        <v>12</v>
      </c>
      <c r="H3440" t="s">
        <v>121</v>
      </c>
      <c r="I3440">
        <f t="shared" si="424"/>
        <v>139</v>
      </c>
      <c r="J3440">
        <f t="shared" si="425"/>
        <v>17</v>
      </c>
      <c r="K3440" t="str">
        <f t="shared" si="426"/>
        <v>budget</v>
      </c>
      <c r="L3440" s="1">
        <f t="shared" si="427"/>
        <v>483687.76978417265</v>
      </c>
      <c r="M3440" cm="1">
        <f t="array" ref="M3440">SUM(COUNTIF(E3440:E7016,{"Petrol","Diesel","CNG","LPG","Electric"}))</f>
        <v>139</v>
      </c>
      <c r="N3440">
        <f t="shared" si="428"/>
        <v>139</v>
      </c>
      <c r="O3440" cm="1">
        <f t="array" ref="O3440">SUM(COUNTIF(F3440:F7016,{"Individual","Dealer","Trustmark Dealer"}))</f>
        <v>139</v>
      </c>
      <c r="P3440">
        <f t="shared" si="429"/>
        <v>99</v>
      </c>
      <c r="Q3440">
        <f t="shared" si="430"/>
        <v>0.5467625899280576</v>
      </c>
      <c r="R3440" s="16">
        <f t="shared" si="431"/>
        <v>1167228.3227906977</v>
      </c>
    </row>
    <row r="3441" spans="1:18" x14ac:dyDescent="0.3">
      <c r="A3441" t="s">
        <v>231</v>
      </c>
      <c r="B3441">
        <v>2016</v>
      </c>
      <c r="C3441" s="1">
        <v>927999</v>
      </c>
      <c r="D3441">
        <v>90000</v>
      </c>
      <c r="E3441" t="s">
        <v>14</v>
      </c>
      <c r="F3441" t="s">
        <v>25</v>
      </c>
      <c r="G3441" t="s">
        <v>12</v>
      </c>
      <c r="H3441" t="s">
        <v>121</v>
      </c>
      <c r="I3441">
        <f t="shared" si="424"/>
        <v>138</v>
      </c>
      <c r="J3441">
        <f t="shared" si="425"/>
        <v>10</v>
      </c>
      <c r="K3441" t="str">
        <f t="shared" si="426"/>
        <v>medium</v>
      </c>
      <c r="L3441" s="1">
        <f t="shared" si="427"/>
        <v>486105.79710144928</v>
      </c>
      <c r="M3441" cm="1">
        <f t="array" ref="M3441">SUM(COUNTIF(E3441:E7017,{"Petrol","Diesel","CNG","LPG","Electric"}))</f>
        <v>138</v>
      </c>
      <c r="N3441">
        <f t="shared" si="428"/>
        <v>138</v>
      </c>
      <c r="O3441" cm="1">
        <f t="array" ref="O3441">SUM(COUNTIF(F3441:F7017,{"Individual","Dealer","Trustmark Dealer"}))</f>
        <v>138</v>
      </c>
      <c r="P3441">
        <f t="shared" si="429"/>
        <v>98</v>
      </c>
      <c r="Q3441">
        <f t="shared" si="430"/>
        <v>0.54347826086956519</v>
      </c>
      <c r="R3441" s="16">
        <f t="shared" si="431"/>
        <v>1170039.5913621262</v>
      </c>
    </row>
    <row r="3442" spans="1:18" x14ac:dyDescent="0.3">
      <c r="A3442" t="s">
        <v>612</v>
      </c>
      <c r="B3442">
        <v>2003</v>
      </c>
      <c r="C3442" s="1">
        <v>70000</v>
      </c>
      <c r="D3442">
        <v>60000</v>
      </c>
      <c r="E3442" t="s">
        <v>10</v>
      </c>
      <c r="F3442" t="s">
        <v>25</v>
      </c>
      <c r="G3442" t="s">
        <v>12</v>
      </c>
      <c r="H3442" t="s">
        <v>151</v>
      </c>
      <c r="I3442">
        <f t="shared" si="424"/>
        <v>137</v>
      </c>
      <c r="J3442">
        <f t="shared" si="425"/>
        <v>23</v>
      </c>
      <c r="K3442" t="str">
        <f t="shared" si="426"/>
        <v>budget</v>
      </c>
      <c r="L3442" s="1">
        <f t="shared" si="427"/>
        <v>482880.29927007301</v>
      </c>
      <c r="M3442" cm="1">
        <f t="array" ref="M3442">SUM(COUNTIF(E3442:E7018,{"Petrol","Diesel","CNG","LPG","Electric"}))</f>
        <v>137</v>
      </c>
      <c r="N3442">
        <f t="shared" si="428"/>
        <v>137</v>
      </c>
      <c r="O3442" cm="1">
        <f t="array" ref="O3442">SUM(COUNTIF(F3442:F7018,{"Individual","Dealer","Trustmark Dealer"}))</f>
        <v>137</v>
      </c>
      <c r="P3442">
        <f t="shared" si="429"/>
        <v>98</v>
      </c>
      <c r="Q3442">
        <f t="shared" si="430"/>
        <v>0.54014598540145986</v>
      </c>
      <c r="R3442" s="16">
        <f t="shared" si="431"/>
        <v>1166233.4462184873</v>
      </c>
    </row>
    <row r="3443" spans="1:18" x14ac:dyDescent="0.3">
      <c r="A3443" t="s">
        <v>1582</v>
      </c>
      <c r="B3443">
        <v>2015</v>
      </c>
      <c r="C3443" s="1">
        <v>399000</v>
      </c>
      <c r="D3443">
        <v>55000</v>
      </c>
      <c r="E3443" t="s">
        <v>14</v>
      </c>
      <c r="F3443" t="s">
        <v>11</v>
      </c>
      <c r="G3443" t="s">
        <v>12</v>
      </c>
      <c r="H3443" t="s">
        <v>121</v>
      </c>
      <c r="I3443">
        <f t="shared" si="424"/>
        <v>136</v>
      </c>
      <c r="J3443">
        <f t="shared" si="425"/>
        <v>11</v>
      </c>
      <c r="K3443" t="str">
        <f t="shared" si="426"/>
        <v>budget</v>
      </c>
      <c r="L3443" s="1">
        <f t="shared" si="427"/>
        <v>485916.1838235294</v>
      </c>
      <c r="M3443" cm="1">
        <f t="array" ref="M3443">SUM(COUNTIF(E3443:E7019,{"Petrol","Diesel","CNG","LPG","Electric"}))</f>
        <v>136</v>
      </c>
      <c r="N3443">
        <f t="shared" si="428"/>
        <v>136</v>
      </c>
      <c r="O3443" cm="1">
        <f t="array" ref="O3443">SUM(COUNTIF(F3443:F7019,{"Individual","Dealer","Trustmark Dealer"}))</f>
        <v>136</v>
      </c>
      <c r="P3443">
        <f t="shared" si="429"/>
        <v>97</v>
      </c>
      <c r="Q3443">
        <f t="shared" si="430"/>
        <v>0.54411764705882348</v>
      </c>
      <c r="R3443" s="16">
        <f t="shared" si="431"/>
        <v>1170828.5176470587</v>
      </c>
    </row>
    <row r="3444" spans="1:18" x14ac:dyDescent="0.3">
      <c r="A3444" t="s">
        <v>1012</v>
      </c>
      <c r="B3444">
        <v>2015</v>
      </c>
      <c r="C3444" s="1">
        <v>350000</v>
      </c>
      <c r="D3444">
        <v>90000</v>
      </c>
      <c r="E3444" t="s">
        <v>14</v>
      </c>
      <c r="F3444" t="s">
        <v>25</v>
      </c>
      <c r="G3444" t="s">
        <v>12</v>
      </c>
      <c r="H3444" t="s">
        <v>121</v>
      </c>
      <c r="I3444">
        <f t="shared" si="424"/>
        <v>135</v>
      </c>
      <c r="J3444">
        <f t="shared" si="425"/>
        <v>11</v>
      </c>
      <c r="K3444" t="str">
        <f t="shared" si="426"/>
        <v>budget</v>
      </c>
      <c r="L3444" s="1">
        <f t="shared" si="427"/>
        <v>486560.00740740739</v>
      </c>
      <c r="M3444" cm="1">
        <f t="array" ref="M3444">SUM(COUNTIF(E3444:E7020,{"Petrol","Diesel","CNG","LPG","Electric"}))</f>
        <v>135</v>
      </c>
      <c r="N3444">
        <f t="shared" si="428"/>
        <v>135</v>
      </c>
      <c r="O3444" cm="1">
        <f t="array" ref="O3444">SUM(COUNTIF(F3444:F7020,{"Individual","Dealer","Trustmark Dealer"}))</f>
        <v>135</v>
      </c>
      <c r="P3444">
        <f t="shared" si="429"/>
        <v>96</v>
      </c>
      <c r="Q3444">
        <f t="shared" si="430"/>
        <v>0.54074074074074074</v>
      </c>
      <c r="R3444" s="16">
        <f t="shared" si="431"/>
        <v>1173229.3571428573</v>
      </c>
    </row>
    <row r="3445" spans="1:18" x14ac:dyDescent="0.3">
      <c r="A3445" t="s">
        <v>1202</v>
      </c>
      <c r="B3445">
        <v>2006</v>
      </c>
      <c r="C3445" s="1">
        <v>125000</v>
      </c>
      <c r="D3445">
        <v>50000</v>
      </c>
      <c r="E3445" t="s">
        <v>14</v>
      </c>
      <c r="F3445" t="s">
        <v>25</v>
      </c>
      <c r="G3445" t="s">
        <v>12</v>
      </c>
      <c r="H3445" t="s">
        <v>126</v>
      </c>
      <c r="I3445">
        <f t="shared" si="424"/>
        <v>134</v>
      </c>
      <c r="J3445">
        <f t="shared" si="425"/>
        <v>20</v>
      </c>
      <c r="K3445" t="str">
        <f t="shared" si="426"/>
        <v>budget</v>
      </c>
      <c r="L3445" s="1">
        <f t="shared" si="427"/>
        <v>487579.11194029852</v>
      </c>
      <c r="M3445" cm="1">
        <f t="array" ref="M3445">SUM(COUNTIF(E3445:E7021,{"Petrol","Diesel","CNG","LPG","Electric"}))</f>
        <v>134</v>
      </c>
      <c r="N3445">
        <f t="shared" si="428"/>
        <v>134</v>
      </c>
      <c r="O3445" cm="1">
        <f t="array" ref="O3445">SUM(COUNTIF(F3445:F7021,{"Individual","Dealer","Trustmark Dealer"}))</f>
        <v>134</v>
      </c>
      <c r="P3445">
        <f t="shared" si="429"/>
        <v>95</v>
      </c>
      <c r="Q3445">
        <f t="shared" si="430"/>
        <v>0.53731343283582089</v>
      </c>
      <c r="R3445" s="16">
        <f t="shared" si="431"/>
        <v>1176278.4096385543</v>
      </c>
    </row>
    <row r="3446" spans="1:18" x14ac:dyDescent="0.3">
      <c r="A3446" t="s">
        <v>768</v>
      </c>
      <c r="B3446">
        <v>2008</v>
      </c>
      <c r="C3446" s="1">
        <v>150000</v>
      </c>
      <c r="D3446">
        <v>90000</v>
      </c>
      <c r="E3446" t="s">
        <v>10</v>
      </c>
      <c r="F3446" t="s">
        <v>25</v>
      </c>
      <c r="G3446" t="s">
        <v>12</v>
      </c>
      <c r="H3446" t="s">
        <v>126</v>
      </c>
      <c r="I3446">
        <f t="shared" si="424"/>
        <v>133</v>
      </c>
      <c r="J3446">
        <f t="shared" si="425"/>
        <v>18</v>
      </c>
      <c r="K3446" t="str">
        <f t="shared" si="426"/>
        <v>budget</v>
      </c>
      <c r="L3446" s="1">
        <f t="shared" si="427"/>
        <v>490305.27067669173</v>
      </c>
      <c r="M3446" cm="1">
        <f t="array" ref="M3446">SUM(COUNTIF(E3446:E7022,{"Petrol","Diesel","CNG","LPG","Electric"}))</f>
        <v>133</v>
      </c>
      <c r="N3446">
        <f t="shared" si="428"/>
        <v>133</v>
      </c>
      <c r="O3446" cm="1">
        <f t="array" ref="O3446">SUM(COUNTIF(F3446:F7022,{"Individual","Dealer","Trustmark Dealer"}))</f>
        <v>133</v>
      </c>
      <c r="P3446">
        <f t="shared" si="429"/>
        <v>94</v>
      </c>
      <c r="Q3446">
        <f t="shared" si="430"/>
        <v>0.54135338345864659</v>
      </c>
      <c r="R3446" s="16">
        <f t="shared" si="431"/>
        <v>1182145.7317073171</v>
      </c>
    </row>
    <row r="3447" spans="1:18" x14ac:dyDescent="0.3">
      <c r="A3447" t="s">
        <v>241</v>
      </c>
      <c r="B3447">
        <v>2015</v>
      </c>
      <c r="C3447" s="1">
        <v>250000</v>
      </c>
      <c r="D3447">
        <v>25000</v>
      </c>
      <c r="E3447" t="s">
        <v>10</v>
      </c>
      <c r="F3447" t="s">
        <v>25</v>
      </c>
      <c r="G3447" t="s">
        <v>12</v>
      </c>
      <c r="H3447" t="s">
        <v>121</v>
      </c>
      <c r="I3447">
        <f t="shared" si="424"/>
        <v>132</v>
      </c>
      <c r="J3447">
        <f t="shared" si="425"/>
        <v>11</v>
      </c>
      <c r="K3447" t="str">
        <f t="shared" si="426"/>
        <v>budget</v>
      </c>
      <c r="L3447" s="1">
        <f t="shared" si="427"/>
        <v>492883.34090909088</v>
      </c>
      <c r="M3447" cm="1">
        <f t="array" ref="M3447">SUM(COUNTIF(E3447:E7023,{"Petrol","Diesel","CNG","LPG","Electric"}))</f>
        <v>132</v>
      </c>
      <c r="N3447">
        <f t="shared" si="428"/>
        <v>132</v>
      </c>
      <c r="O3447" cm="1">
        <f t="array" ref="O3447">SUM(COUNTIF(F3447:F7023,{"Individual","Dealer","Trustmark Dealer"}))</f>
        <v>132</v>
      </c>
      <c r="P3447">
        <f t="shared" si="429"/>
        <v>93</v>
      </c>
      <c r="Q3447">
        <f t="shared" si="430"/>
        <v>0.54545454545454541</v>
      </c>
      <c r="R3447" s="16">
        <f t="shared" si="431"/>
        <v>1185234.2104307213</v>
      </c>
    </row>
    <row r="3448" spans="1:18" x14ac:dyDescent="0.3">
      <c r="A3448" t="s">
        <v>348</v>
      </c>
      <c r="B3448">
        <v>2014</v>
      </c>
      <c r="C3448" s="1">
        <v>675000</v>
      </c>
      <c r="D3448">
        <v>61000</v>
      </c>
      <c r="E3448" t="s">
        <v>14</v>
      </c>
      <c r="F3448" t="s">
        <v>11</v>
      </c>
      <c r="G3448" t="s">
        <v>12</v>
      </c>
      <c r="H3448" t="s">
        <v>121</v>
      </c>
      <c r="I3448">
        <f t="shared" si="424"/>
        <v>131</v>
      </c>
      <c r="J3448">
        <f t="shared" si="425"/>
        <v>12</v>
      </c>
      <c r="K3448" t="str">
        <f t="shared" si="426"/>
        <v>medium</v>
      </c>
      <c r="L3448" s="1">
        <f t="shared" si="427"/>
        <v>494737.41221374046</v>
      </c>
      <c r="M3448" cm="1">
        <f t="array" ref="M3448">SUM(COUNTIF(E3448:E7024,{"Petrol","Diesel","CNG","LPG","Electric"}))</f>
        <v>131</v>
      </c>
      <c r="N3448">
        <f t="shared" si="428"/>
        <v>131</v>
      </c>
      <c r="O3448" cm="1">
        <f t="array" ref="O3448">SUM(COUNTIF(F3448:F7024,{"Individual","Dealer","Trustmark Dealer"}))</f>
        <v>131</v>
      </c>
      <c r="P3448">
        <f t="shared" si="429"/>
        <v>92</v>
      </c>
      <c r="Q3448">
        <f t="shared" si="430"/>
        <v>0.5419847328244275</v>
      </c>
      <c r="R3448" s="16">
        <f t="shared" si="431"/>
        <v>1186283.0577942736</v>
      </c>
    </row>
    <row r="3449" spans="1:18" x14ac:dyDescent="0.3">
      <c r="A3449" t="s">
        <v>1338</v>
      </c>
      <c r="B3449">
        <v>2018</v>
      </c>
      <c r="C3449" s="1">
        <v>950000</v>
      </c>
      <c r="D3449">
        <v>30000</v>
      </c>
      <c r="E3449" t="s">
        <v>14</v>
      </c>
      <c r="F3449" t="s">
        <v>25</v>
      </c>
      <c r="G3449" t="s">
        <v>12</v>
      </c>
      <c r="H3449" t="s">
        <v>121</v>
      </c>
      <c r="I3449">
        <f t="shared" si="424"/>
        <v>130</v>
      </c>
      <c r="J3449">
        <f t="shared" si="425"/>
        <v>8</v>
      </c>
      <c r="K3449" t="str">
        <f t="shared" si="426"/>
        <v>medium</v>
      </c>
      <c r="L3449" s="1">
        <f t="shared" si="427"/>
        <v>493350.77692307695</v>
      </c>
      <c r="M3449" cm="1">
        <f t="array" ref="M3449">SUM(COUNTIF(E3449:E7025,{"Petrol","Diesel","CNG","LPG","Electric"}))</f>
        <v>130</v>
      </c>
      <c r="N3449">
        <f t="shared" si="428"/>
        <v>130</v>
      </c>
      <c r="O3449" cm="1">
        <f t="array" ref="O3449">SUM(COUNTIF(F3449:F7025,{"Individual","Dealer","Trustmark Dealer"}))</f>
        <v>130</v>
      </c>
      <c r="P3449">
        <f t="shared" si="429"/>
        <v>91</v>
      </c>
      <c r="Q3449">
        <f t="shared" si="430"/>
        <v>0.53846153846153844</v>
      </c>
      <c r="R3449" s="16">
        <f t="shared" si="431"/>
        <v>1185505.1285560923</v>
      </c>
    </row>
    <row r="3450" spans="1:18" x14ac:dyDescent="0.3">
      <c r="A3450" t="s">
        <v>402</v>
      </c>
      <c r="B3450">
        <v>2018</v>
      </c>
      <c r="C3450" s="1">
        <v>409999</v>
      </c>
      <c r="D3450">
        <v>45000</v>
      </c>
      <c r="E3450" t="s">
        <v>22</v>
      </c>
      <c r="F3450" t="s">
        <v>25</v>
      </c>
      <c r="G3450" t="s">
        <v>12</v>
      </c>
      <c r="H3450" t="s">
        <v>121</v>
      </c>
      <c r="I3450">
        <f t="shared" si="424"/>
        <v>129</v>
      </c>
      <c r="J3450">
        <f t="shared" si="425"/>
        <v>8</v>
      </c>
      <c r="K3450" t="str">
        <f t="shared" si="426"/>
        <v>budget</v>
      </c>
      <c r="L3450" s="1">
        <f t="shared" si="427"/>
        <v>489810.86046511628</v>
      </c>
      <c r="M3450" cm="1">
        <f t="array" ref="M3450">SUM(COUNTIF(E3450:E7026,{"Petrol","Diesel","CNG","LPG","Electric"}))</f>
        <v>129</v>
      </c>
      <c r="N3450">
        <f t="shared" si="428"/>
        <v>129</v>
      </c>
      <c r="O3450" cm="1">
        <f t="array" ref="O3450">SUM(COUNTIF(F3450:F7026,{"Individual","Dealer","Trustmark Dealer"}))</f>
        <v>129</v>
      </c>
      <c r="P3450">
        <f t="shared" si="429"/>
        <v>91</v>
      </c>
      <c r="Q3450">
        <f t="shared" si="430"/>
        <v>0.53488372093023251</v>
      </c>
      <c r="R3450" s="16">
        <f t="shared" si="431"/>
        <v>1181270.2510869566</v>
      </c>
    </row>
    <row r="3451" spans="1:18" x14ac:dyDescent="0.3">
      <c r="A3451" t="s">
        <v>1583</v>
      </c>
      <c r="B3451">
        <v>2011</v>
      </c>
      <c r="C3451" s="1">
        <v>225000</v>
      </c>
      <c r="D3451">
        <v>60000</v>
      </c>
      <c r="E3451" t="s">
        <v>14</v>
      </c>
      <c r="F3451" t="s">
        <v>25</v>
      </c>
      <c r="G3451" t="s">
        <v>12</v>
      </c>
      <c r="H3451" t="s">
        <v>121</v>
      </c>
      <c r="I3451">
        <f t="shared" si="424"/>
        <v>128</v>
      </c>
      <c r="J3451">
        <f t="shared" si="425"/>
        <v>15</v>
      </c>
      <c r="K3451" t="str">
        <f t="shared" si="426"/>
        <v>budget</v>
      </c>
      <c r="L3451" s="1">
        <f t="shared" si="427"/>
        <v>490434.390625</v>
      </c>
      <c r="M3451" cm="1">
        <f t="array" ref="M3451">SUM(COUNTIF(E3451:E7027,{"Petrol","Diesel","CNG","LPG","Electric"}))</f>
        <v>128</v>
      </c>
      <c r="N3451">
        <f t="shared" si="428"/>
        <v>128</v>
      </c>
      <c r="O3451" cm="1">
        <f t="array" ref="O3451">SUM(COUNTIF(F3451:F7027,{"Individual","Dealer","Trustmark Dealer"}))</f>
        <v>128</v>
      </c>
      <c r="P3451">
        <f t="shared" si="429"/>
        <v>91</v>
      </c>
      <c r="Q3451">
        <f t="shared" si="430"/>
        <v>0.53125</v>
      </c>
      <c r="R3451" s="16">
        <f t="shared" si="431"/>
        <v>1046270.7510869566</v>
      </c>
    </row>
    <row r="3452" spans="1:18" x14ac:dyDescent="0.3">
      <c r="A3452" t="s">
        <v>1442</v>
      </c>
      <c r="B3452">
        <v>2008</v>
      </c>
      <c r="C3452" s="1">
        <v>350000</v>
      </c>
      <c r="D3452">
        <v>75000</v>
      </c>
      <c r="E3452" t="s">
        <v>10</v>
      </c>
      <c r="F3452" t="s">
        <v>25</v>
      </c>
      <c r="G3452" t="s">
        <v>12</v>
      </c>
      <c r="H3452" t="s">
        <v>126</v>
      </c>
      <c r="I3452">
        <f t="shared" si="424"/>
        <v>127</v>
      </c>
      <c r="J3452">
        <f t="shared" si="425"/>
        <v>18</v>
      </c>
      <c r="K3452" t="str">
        <f t="shared" si="426"/>
        <v>budget</v>
      </c>
      <c r="L3452" s="1">
        <f t="shared" si="427"/>
        <v>492524.42519685038</v>
      </c>
      <c r="M3452" cm="1">
        <f t="array" ref="M3452">SUM(COUNTIF(E3452:E7028,{"Petrol","Diesel","CNG","LPG","Electric"}))</f>
        <v>127</v>
      </c>
      <c r="N3452">
        <f t="shared" si="428"/>
        <v>127</v>
      </c>
      <c r="O3452" cm="1">
        <f t="array" ref="O3452">SUM(COUNTIF(F3452:F7028,{"Individual","Dealer","Trustmark Dealer"}))</f>
        <v>127</v>
      </c>
      <c r="P3452">
        <f t="shared" si="429"/>
        <v>90</v>
      </c>
      <c r="Q3452">
        <f t="shared" si="430"/>
        <v>0.52755905511811019</v>
      </c>
      <c r="R3452" s="16">
        <f t="shared" si="431"/>
        <v>1051105.8767198678</v>
      </c>
    </row>
    <row r="3453" spans="1:18" x14ac:dyDescent="0.3">
      <c r="A3453" t="s">
        <v>391</v>
      </c>
      <c r="B3453">
        <v>2005</v>
      </c>
      <c r="C3453" s="1">
        <v>51111</v>
      </c>
      <c r="D3453">
        <v>140000</v>
      </c>
      <c r="E3453" t="s">
        <v>10</v>
      </c>
      <c r="F3453" t="s">
        <v>25</v>
      </c>
      <c r="G3453" t="s">
        <v>12</v>
      </c>
      <c r="H3453" t="s">
        <v>154</v>
      </c>
      <c r="I3453">
        <f t="shared" si="424"/>
        <v>126</v>
      </c>
      <c r="J3453">
        <f t="shared" si="425"/>
        <v>21</v>
      </c>
      <c r="K3453" t="str">
        <f t="shared" si="426"/>
        <v>budget</v>
      </c>
      <c r="L3453" s="1">
        <f t="shared" si="427"/>
        <v>493655.57142857142</v>
      </c>
      <c r="M3453" cm="1">
        <f t="array" ref="M3453">SUM(COUNTIF(E3453:E7029,{"Petrol","Diesel","CNG","LPG","Electric"}))</f>
        <v>126</v>
      </c>
      <c r="N3453">
        <f t="shared" si="428"/>
        <v>126</v>
      </c>
      <c r="O3453" cm="1">
        <f t="array" ref="O3453">SUM(COUNTIF(F3453:F7029,{"Individual","Dealer","Trustmark Dealer"}))</f>
        <v>126</v>
      </c>
      <c r="P3453">
        <f t="shared" si="429"/>
        <v>89</v>
      </c>
      <c r="Q3453">
        <f t="shared" si="430"/>
        <v>0.53174603174603174</v>
      </c>
      <c r="R3453" s="16">
        <f t="shared" si="431"/>
        <v>1049979.1172995782</v>
      </c>
    </row>
    <row r="3454" spans="1:18" x14ac:dyDescent="0.3">
      <c r="A3454" t="s">
        <v>1584</v>
      </c>
      <c r="B3454">
        <v>2013</v>
      </c>
      <c r="C3454" s="1">
        <v>290000</v>
      </c>
      <c r="D3454">
        <v>56000</v>
      </c>
      <c r="E3454" t="s">
        <v>14</v>
      </c>
      <c r="F3454" t="s">
        <v>11</v>
      </c>
      <c r="G3454" t="s">
        <v>12</v>
      </c>
      <c r="H3454" t="s">
        <v>121</v>
      </c>
      <c r="I3454">
        <f t="shared" si="424"/>
        <v>125</v>
      </c>
      <c r="J3454">
        <f t="shared" si="425"/>
        <v>13</v>
      </c>
      <c r="K3454" t="str">
        <f t="shared" si="426"/>
        <v>budget</v>
      </c>
      <c r="L3454" s="1">
        <f t="shared" si="427"/>
        <v>497195.92800000001</v>
      </c>
      <c r="M3454" cm="1">
        <f t="array" ref="M3454">SUM(COUNTIF(E3454:E7030,{"Petrol","Diesel","CNG","LPG","Electric"}))</f>
        <v>125</v>
      </c>
      <c r="N3454">
        <f t="shared" si="428"/>
        <v>125</v>
      </c>
      <c r="O3454" cm="1">
        <f t="array" ref="O3454">SUM(COUNTIF(F3454:F7030,{"Individual","Dealer","Trustmark Dealer"}))</f>
        <v>125</v>
      </c>
      <c r="P3454">
        <f t="shared" si="429"/>
        <v>88</v>
      </c>
      <c r="Q3454">
        <f t="shared" si="430"/>
        <v>0.53600000000000003</v>
      </c>
      <c r="R3454" s="16">
        <f t="shared" si="431"/>
        <v>1055594.0733601842</v>
      </c>
    </row>
    <row r="3455" spans="1:18" x14ac:dyDescent="0.3">
      <c r="A3455" t="s">
        <v>1585</v>
      </c>
      <c r="B3455">
        <v>2006</v>
      </c>
      <c r="C3455" s="1">
        <v>310000</v>
      </c>
      <c r="D3455">
        <v>62000</v>
      </c>
      <c r="E3455" t="s">
        <v>1586</v>
      </c>
      <c r="F3455" t="s">
        <v>11</v>
      </c>
      <c r="G3455" t="s">
        <v>19</v>
      </c>
      <c r="H3455" t="s">
        <v>126</v>
      </c>
      <c r="I3455">
        <f t="shared" si="424"/>
        <v>124</v>
      </c>
      <c r="J3455">
        <f t="shared" si="425"/>
        <v>20</v>
      </c>
      <c r="K3455" t="str">
        <f t="shared" si="426"/>
        <v>budget</v>
      </c>
      <c r="L3455" s="1">
        <f t="shared" si="427"/>
        <v>498866.86290322582</v>
      </c>
      <c r="M3455" cm="1">
        <f t="array" ref="M3455">SUM(COUNTIF(E3455:E7031,{"Petrol","Diesel","CNG","LPG","Electric"}))</f>
        <v>124</v>
      </c>
      <c r="N3455">
        <f t="shared" si="428"/>
        <v>124</v>
      </c>
      <c r="O3455" cm="1">
        <f t="array" ref="O3455">SUM(COUNTIF(F3455:F7031,{"Individual","Dealer","Trustmark Dealer"}))</f>
        <v>124</v>
      </c>
      <c r="P3455">
        <f t="shared" si="429"/>
        <v>87</v>
      </c>
      <c r="Q3455">
        <f t="shared" si="430"/>
        <v>0.532258064516129</v>
      </c>
      <c r="R3455" s="16">
        <f t="shared" si="431"/>
        <v>1059719.8432400932</v>
      </c>
    </row>
    <row r="3456" spans="1:18" x14ac:dyDescent="0.3">
      <c r="A3456" t="s">
        <v>1304</v>
      </c>
      <c r="B3456">
        <v>2007</v>
      </c>
      <c r="C3456" s="1">
        <v>212000</v>
      </c>
      <c r="D3456">
        <v>58000</v>
      </c>
      <c r="E3456" t="s">
        <v>14</v>
      </c>
      <c r="F3456" t="s">
        <v>11</v>
      </c>
      <c r="G3456" t="s">
        <v>12</v>
      </c>
      <c r="H3456" t="s">
        <v>126</v>
      </c>
      <c r="I3456">
        <f t="shared" si="424"/>
        <v>123</v>
      </c>
      <c r="J3456">
        <f t="shared" si="425"/>
        <v>19</v>
      </c>
      <c r="K3456" t="str">
        <f t="shared" si="426"/>
        <v>budget</v>
      </c>
      <c r="L3456" s="1">
        <f t="shared" si="427"/>
        <v>500402.36585365853</v>
      </c>
      <c r="M3456" cm="1">
        <f t="array" ref="M3456">SUM(COUNTIF(E3456:E7032,{"Petrol","Diesel","CNG","LPG","Electric"}))</f>
        <v>123</v>
      </c>
      <c r="N3456">
        <f t="shared" si="428"/>
        <v>123</v>
      </c>
      <c r="O3456" cm="1">
        <f t="array" ref="O3456">SUM(COUNTIF(F3456:F7032,{"Individual","Dealer","Trustmark Dealer"}))</f>
        <v>123</v>
      </c>
      <c r="P3456">
        <f t="shared" si="429"/>
        <v>86</v>
      </c>
      <c r="Q3456">
        <f t="shared" si="430"/>
        <v>0.53658536585365857</v>
      </c>
      <c r="R3456" s="16">
        <f t="shared" si="431"/>
        <v>1059719.8432400932</v>
      </c>
    </row>
    <row r="3457" spans="1:18" x14ac:dyDescent="0.3">
      <c r="A3457" t="s">
        <v>734</v>
      </c>
      <c r="B3457">
        <v>2013</v>
      </c>
      <c r="C3457" s="1">
        <v>900000</v>
      </c>
      <c r="D3457">
        <v>49000</v>
      </c>
      <c r="E3457" t="s">
        <v>14</v>
      </c>
      <c r="F3457" t="s">
        <v>11</v>
      </c>
      <c r="G3457" t="s">
        <v>19</v>
      </c>
      <c r="H3457" t="s">
        <v>126</v>
      </c>
      <c r="I3457">
        <f t="shared" si="424"/>
        <v>122</v>
      </c>
      <c r="J3457">
        <f t="shared" si="425"/>
        <v>13</v>
      </c>
      <c r="K3457" t="str">
        <f t="shared" si="426"/>
        <v>medium</v>
      </c>
      <c r="L3457" s="1">
        <f t="shared" si="427"/>
        <v>502766.31967213115</v>
      </c>
      <c r="M3457" cm="1">
        <f t="array" ref="M3457">SUM(COUNTIF(E3457:E7033,{"Petrol","Diesel","CNG","LPG","Electric"}))</f>
        <v>122</v>
      </c>
      <c r="N3457">
        <f t="shared" si="428"/>
        <v>122</v>
      </c>
      <c r="O3457" cm="1">
        <f t="array" ref="O3457">SUM(COUNTIF(F3457:F7033,{"Individual","Dealer","Trustmark Dealer"}))</f>
        <v>122</v>
      </c>
      <c r="P3457">
        <f t="shared" si="429"/>
        <v>85</v>
      </c>
      <c r="Q3457">
        <f t="shared" si="430"/>
        <v>0.54098360655737709</v>
      </c>
      <c r="R3457" s="16">
        <f t="shared" si="431"/>
        <v>1064965.762987013</v>
      </c>
    </row>
    <row r="3458" spans="1:18" x14ac:dyDescent="0.3">
      <c r="A3458" t="s">
        <v>290</v>
      </c>
      <c r="B3458">
        <v>2011</v>
      </c>
      <c r="C3458" s="1">
        <v>221000</v>
      </c>
      <c r="D3458">
        <v>56000</v>
      </c>
      <c r="E3458" t="s">
        <v>14</v>
      </c>
      <c r="F3458" t="s">
        <v>11</v>
      </c>
      <c r="G3458" t="s">
        <v>12</v>
      </c>
      <c r="H3458" t="s">
        <v>126</v>
      </c>
      <c r="I3458">
        <f t="shared" ref="I3458:I3521" si="432">COUNTA(A3458:A7034)</f>
        <v>121</v>
      </c>
      <c r="J3458">
        <f t="shared" ref="J3458:J3521" si="433">2026-B3458</f>
        <v>15</v>
      </c>
      <c r="K3458" t="str">
        <f t="shared" ref="K3458:K3521" si="434">IF(C3458&lt;=500000,"budget",IF(C3458&lt;=1000000,"medium","premimum"))</f>
        <v>budget</v>
      </c>
      <c r="L3458" s="1">
        <f t="shared" ref="L3458:L3521" si="435">AVERAGE(C3458:C7034)</f>
        <v>499483.3966942149</v>
      </c>
      <c r="M3458" cm="1">
        <f t="array" ref="M3458">SUM(COUNTIF(E3458:E7034,{"Petrol","Diesel","CNG","LPG","Electric"}))</f>
        <v>121</v>
      </c>
      <c r="N3458">
        <f t="shared" ref="N3458:N3521" si="436">COUNTIF(G3458:G7034,"Automatic")
 +COUNTIF(G3458:G7034,"Manual")</f>
        <v>121</v>
      </c>
      <c r="O3458" cm="1">
        <f t="array" ref="O3458">SUM(COUNTIF(F3458:F7034,{"Individual","Dealer","Trustmark Dealer"}))</f>
        <v>121</v>
      </c>
      <c r="P3458">
        <f t="shared" ref="P3458:P3521" si="437">COUNTIF(J3458:J7034,"&gt;10")</f>
        <v>84</v>
      </c>
      <c r="Q3458">
        <f t="shared" ref="Q3458:Q3521" si="438">COUNTIF(H3458:H7034,"First Owner")/COUNTA(H3458:H7034)</f>
        <v>0.54545454545454541</v>
      </c>
      <c r="R3458" s="16">
        <f t="shared" ref="R3458:R3521" si="439">AVERAGEIF(E3458:E7034,"Petrol",C3458:C7034) + AVERAGEIF(E3458:E7034,"Diesel",C3458:C7034) + AVERAGEIF(E3458:E7034,"CNG",C3458:C7034)</f>
        <v>1061297.101674641</v>
      </c>
    </row>
    <row r="3459" spans="1:18" x14ac:dyDescent="0.3">
      <c r="A3459" t="s">
        <v>147</v>
      </c>
      <c r="B3459">
        <v>2013</v>
      </c>
      <c r="C3459" s="1">
        <v>675000</v>
      </c>
      <c r="D3459">
        <v>73000</v>
      </c>
      <c r="E3459" t="s">
        <v>14</v>
      </c>
      <c r="F3459" t="s">
        <v>11</v>
      </c>
      <c r="G3459" t="s">
        <v>12</v>
      </c>
      <c r="H3459" t="s">
        <v>121</v>
      </c>
      <c r="I3459">
        <f t="shared" si="432"/>
        <v>120</v>
      </c>
      <c r="J3459">
        <f t="shared" si="433"/>
        <v>13</v>
      </c>
      <c r="K3459" t="str">
        <f t="shared" si="434"/>
        <v>medium</v>
      </c>
      <c r="L3459" s="1">
        <f t="shared" si="435"/>
        <v>501804.09166666667</v>
      </c>
      <c r="M3459" cm="1">
        <f t="array" ref="M3459">SUM(COUNTIF(E3459:E7035,{"Petrol","Diesel","CNG","LPG","Electric"}))</f>
        <v>120</v>
      </c>
      <c r="N3459">
        <f t="shared" si="436"/>
        <v>120</v>
      </c>
      <c r="O3459" cm="1">
        <f t="array" ref="O3459">SUM(COUNTIF(F3459:F7035,{"Individual","Dealer","Trustmark Dealer"}))</f>
        <v>120</v>
      </c>
      <c r="P3459">
        <f t="shared" si="437"/>
        <v>83</v>
      </c>
      <c r="Q3459">
        <f t="shared" si="438"/>
        <v>0.55000000000000004</v>
      </c>
      <c r="R3459" s="16">
        <f t="shared" si="439"/>
        <v>1066583.9427272729</v>
      </c>
    </row>
    <row r="3460" spans="1:18" x14ac:dyDescent="0.3">
      <c r="A3460" t="s">
        <v>770</v>
      </c>
      <c r="B3460">
        <v>2014</v>
      </c>
      <c r="C3460" s="1">
        <v>421000</v>
      </c>
      <c r="D3460">
        <v>69000</v>
      </c>
      <c r="E3460" t="s">
        <v>14</v>
      </c>
      <c r="F3460" t="s">
        <v>11</v>
      </c>
      <c r="G3460" t="s">
        <v>12</v>
      </c>
      <c r="H3460" t="s">
        <v>121</v>
      </c>
      <c r="I3460">
        <f t="shared" si="432"/>
        <v>119</v>
      </c>
      <c r="J3460">
        <f t="shared" si="433"/>
        <v>12</v>
      </c>
      <c r="K3460" t="str">
        <f t="shared" si="434"/>
        <v>budget</v>
      </c>
      <c r="L3460" s="1">
        <f t="shared" si="435"/>
        <v>500348.66386554623</v>
      </c>
      <c r="M3460" cm="1">
        <f t="array" ref="M3460">SUM(COUNTIF(E3460:E7036,{"Petrol","Diesel","CNG","LPG","Electric"}))</f>
        <v>119</v>
      </c>
      <c r="N3460">
        <f t="shared" si="436"/>
        <v>119</v>
      </c>
      <c r="O3460" cm="1">
        <f t="array" ref="O3460">SUM(COUNTIF(F3460:F7036,{"Individual","Dealer","Trustmark Dealer"}))</f>
        <v>119</v>
      </c>
      <c r="P3460">
        <f t="shared" si="437"/>
        <v>82</v>
      </c>
      <c r="Q3460">
        <f t="shared" si="438"/>
        <v>0.54621848739495793</v>
      </c>
      <c r="R3460" s="16">
        <f t="shared" si="439"/>
        <v>1065878.5362407863</v>
      </c>
    </row>
    <row r="3461" spans="1:18" x14ac:dyDescent="0.3">
      <c r="A3461" t="s">
        <v>208</v>
      </c>
      <c r="B3461">
        <v>2008</v>
      </c>
      <c r="C3461" s="1">
        <v>350000</v>
      </c>
      <c r="D3461">
        <v>10000</v>
      </c>
      <c r="E3461" t="s">
        <v>10</v>
      </c>
      <c r="F3461" t="s">
        <v>25</v>
      </c>
      <c r="G3461" t="s">
        <v>12</v>
      </c>
      <c r="H3461" t="s">
        <v>121</v>
      </c>
      <c r="I3461">
        <f t="shared" si="432"/>
        <v>118</v>
      </c>
      <c r="J3461">
        <f t="shared" si="433"/>
        <v>18</v>
      </c>
      <c r="K3461" t="str">
        <f t="shared" si="434"/>
        <v>budget</v>
      </c>
      <c r="L3461" s="1">
        <f t="shared" si="435"/>
        <v>501021.1101694915</v>
      </c>
      <c r="M3461" cm="1">
        <f t="array" ref="M3461">SUM(COUNTIF(E3461:E7037,{"Petrol","Diesel","CNG","LPG","Electric"}))</f>
        <v>118</v>
      </c>
      <c r="N3461">
        <f t="shared" si="436"/>
        <v>118</v>
      </c>
      <c r="O3461" cm="1">
        <f t="array" ref="O3461">SUM(COUNTIF(F3461:F7037,{"Individual","Dealer","Trustmark Dealer"}))</f>
        <v>118</v>
      </c>
      <c r="P3461">
        <f t="shared" si="437"/>
        <v>81</v>
      </c>
      <c r="Q3461">
        <f t="shared" si="438"/>
        <v>0.5423728813559322</v>
      </c>
      <c r="R3461" s="16">
        <f t="shared" si="439"/>
        <v>1068633.2556039849</v>
      </c>
    </row>
    <row r="3462" spans="1:18" x14ac:dyDescent="0.3">
      <c r="A3462" t="s">
        <v>1515</v>
      </c>
      <c r="B3462">
        <v>2010</v>
      </c>
      <c r="C3462" s="1">
        <v>140000</v>
      </c>
      <c r="D3462">
        <v>110000</v>
      </c>
      <c r="E3462" t="s">
        <v>22</v>
      </c>
      <c r="F3462" t="s">
        <v>25</v>
      </c>
      <c r="G3462" t="s">
        <v>12</v>
      </c>
      <c r="H3462" t="s">
        <v>121</v>
      </c>
      <c r="I3462">
        <f t="shared" si="432"/>
        <v>117</v>
      </c>
      <c r="J3462">
        <f t="shared" si="433"/>
        <v>16</v>
      </c>
      <c r="K3462" t="str">
        <f t="shared" si="434"/>
        <v>budget</v>
      </c>
      <c r="L3462" s="1">
        <f t="shared" si="435"/>
        <v>502311.88888888888</v>
      </c>
      <c r="M3462" cm="1">
        <f t="array" ref="M3462">SUM(COUNTIF(E3462:E7038,{"Petrol","Diesel","CNG","LPG","Electric"}))</f>
        <v>117</v>
      </c>
      <c r="N3462">
        <f t="shared" si="436"/>
        <v>117</v>
      </c>
      <c r="O3462" cm="1">
        <f t="array" ref="O3462">SUM(COUNTIF(F3462:F7038,{"Individual","Dealer","Trustmark Dealer"}))</f>
        <v>117</v>
      </c>
      <c r="P3462">
        <f t="shared" si="437"/>
        <v>80</v>
      </c>
      <c r="Q3462">
        <f t="shared" si="438"/>
        <v>0.53846153846153844</v>
      </c>
      <c r="R3462" s="16">
        <f t="shared" si="439"/>
        <v>1067558.4654348518</v>
      </c>
    </row>
    <row r="3463" spans="1:18" x14ac:dyDescent="0.3">
      <c r="A3463" t="s">
        <v>1587</v>
      </c>
      <c r="B3463">
        <v>2002</v>
      </c>
      <c r="C3463" s="1">
        <v>90000</v>
      </c>
      <c r="D3463">
        <v>116000</v>
      </c>
      <c r="E3463" t="s">
        <v>14</v>
      </c>
      <c r="F3463" t="s">
        <v>25</v>
      </c>
      <c r="G3463" t="s">
        <v>12</v>
      </c>
      <c r="H3463" t="s">
        <v>126</v>
      </c>
      <c r="I3463">
        <f t="shared" si="432"/>
        <v>116</v>
      </c>
      <c r="J3463">
        <f t="shared" si="433"/>
        <v>24</v>
      </c>
      <c r="K3463" t="str">
        <f t="shared" si="434"/>
        <v>budget</v>
      </c>
      <c r="L3463" s="1">
        <f t="shared" si="435"/>
        <v>505435.2672413793</v>
      </c>
      <c r="M3463" cm="1">
        <f t="array" ref="M3463">SUM(COUNTIF(E3463:E7039,{"Petrol","Diesel","CNG","LPG","Electric"}))</f>
        <v>116</v>
      </c>
      <c r="N3463">
        <f t="shared" si="436"/>
        <v>116</v>
      </c>
      <c r="O3463" cm="1">
        <f t="array" ref="O3463">SUM(COUNTIF(F3463:F7039,{"Individual","Dealer","Trustmark Dealer"}))</f>
        <v>116</v>
      </c>
      <c r="P3463">
        <f t="shared" si="437"/>
        <v>79</v>
      </c>
      <c r="Q3463">
        <f t="shared" si="438"/>
        <v>0.53448275862068961</v>
      </c>
      <c r="R3463" s="16" t="e">
        <f t="shared" si="439"/>
        <v>#DIV/0!</v>
      </c>
    </row>
    <row r="3464" spans="1:18" x14ac:dyDescent="0.3">
      <c r="A3464" t="s">
        <v>1588</v>
      </c>
      <c r="B3464">
        <v>2018</v>
      </c>
      <c r="C3464" s="1">
        <v>830000</v>
      </c>
      <c r="D3464">
        <v>40000</v>
      </c>
      <c r="E3464" t="s">
        <v>14</v>
      </c>
      <c r="F3464" t="s">
        <v>25</v>
      </c>
      <c r="G3464" t="s">
        <v>12</v>
      </c>
      <c r="H3464" t="s">
        <v>121</v>
      </c>
      <c r="I3464">
        <f t="shared" si="432"/>
        <v>115</v>
      </c>
      <c r="J3464">
        <f t="shared" si="433"/>
        <v>8</v>
      </c>
      <c r="K3464" t="str">
        <f t="shared" si="434"/>
        <v>medium</v>
      </c>
      <c r="L3464" s="1">
        <f t="shared" si="435"/>
        <v>509047.74782608694</v>
      </c>
      <c r="M3464" cm="1">
        <f t="array" ref="M3464">SUM(COUNTIF(E3464:E7040,{"Petrol","Diesel","CNG","LPG","Electric"}))</f>
        <v>115</v>
      </c>
      <c r="N3464">
        <f t="shared" si="436"/>
        <v>115</v>
      </c>
      <c r="O3464" cm="1">
        <f t="array" ref="O3464">SUM(COUNTIF(F3464:F7040,{"Individual","Dealer","Trustmark Dealer"}))</f>
        <v>115</v>
      </c>
      <c r="P3464">
        <f t="shared" si="437"/>
        <v>78</v>
      </c>
      <c r="Q3464">
        <f t="shared" si="438"/>
        <v>0.53913043478260869</v>
      </c>
      <c r="R3464" s="16" t="e">
        <f t="shared" si="439"/>
        <v>#DIV/0!</v>
      </c>
    </row>
    <row r="3465" spans="1:18" x14ac:dyDescent="0.3">
      <c r="A3465" t="s">
        <v>122</v>
      </c>
      <c r="B3465">
        <v>2009</v>
      </c>
      <c r="C3465" s="1">
        <v>180000</v>
      </c>
      <c r="D3465">
        <v>30000</v>
      </c>
      <c r="E3465" t="s">
        <v>10</v>
      </c>
      <c r="F3465" t="s">
        <v>25</v>
      </c>
      <c r="G3465" t="s">
        <v>12</v>
      </c>
      <c r="H3465" t="s">
        <v>121</v>
      </c>
      <c r="I3465">
        <f t="shared" si="432"/>
        <v>114</v>
      </c>
      <c r="J3465">
        <f t="shared" si="433"/>
        <v>17</v>
      </c>
      <c r="K3465" t="str">
        <f t="shared" si="434"/>
        <v>budget</v>
      </c>
      <c r="L3465" s="1">
        <f t="shared" si="435"/>
        <v>506232.37719298247</v>
      </c>
      <c r="M3465" cm="1">
        <f t="array" ref="M3465">SUM(COUNTIF(E3465:E7041,{"Petrol","Diesel","CNG","LPG","Electric"}))</f>
        <v>114</v>
      </c>
      <c r="N3465">
        <f t="shared" si="436"/>
        <v>114</v>
      </c>
      <c r="O3465" cm="1">
        <f t="array" ref="O3465">SUM(COUNTIF(F3465:F7041,{"Individual","Dealer","Trustmark Dealer"}))</f>
        <v>114</v>
      </c>
      <c r="P3465">
        <f t="shared" si="437"/>
        <v>78</v>
      </c>
      <c r="Q3465">
        <f t="shared" si="438"/>
        <v>0.53508771929824561</v>
      </c>
      <c r="R3465" s="16" t="e">
        <f t="shared" si="439"/>
        <v>#DIV/0!</v>
      </c>
    </row>
    <row r="3466" spans="1:18" x14ac:dyDescent="0.3">
      <c r="A3466" t="s">
        <v>227</v>
      </c>
      <c r="B3466">
        <v>2009</v>
      </c>
      <c r="C3466" s="1">
        <v>210000</v>
      </c>
      <c r="D3466">
        <v>109000</v>
      </c>
      <c r="E3466" t="s">
        <v>14</v>
      </c>
      <c r="F3466" t="s">
        <v>25</v>
      </c>
      <c r="G3466" t="s">
        <v>12</v>
      </c>
      <c r="H3466" t="s">
        <v>126</v>
      </c>
      <c r="I3466">
        <f t="shared" si="432"/>
        <v>113</v>
      </c>
      <c r="J3466">
        <f t="shared" si="433"/>
        <v>17</v>
      </c>
      <c r="K3466" t="str">
        <f t="shared" si="434"/>
        <v>budget</v>
      </c>
      <c r="L3466" s="1">
        <f t="shared" si="435"/>
        <v>509119.38938053098</v>
      </c>
      <c r="M3466" cm="1">
        <f t="array" ref="M3466">SUM(COUNTIF(E3466:E7042,{"Petrol","Diesel","CNG","LPG","Electric"}))</f>
        <v>113</v>
      </c>
      <c r="N3466">
        <f t="shared" si="436"/>
        <v>113</v>
      </c>
      <c r="O3466" cm="1">
        <f t="array" ref="O3466">SUM(COUNTIF(F3466:F7042,{"Individual","Dealer","Trustmark Dealer"}))</f>
        <v>113</v>
      </c>
      <c r="P3466">
        <f t="shared" si="437"/>
        <v>77</v>
      </c>
      <c r="Q3466">
        <f t="shared" si="438"/>
        <v>0.53097345132743368</v>
      </c>
      <c r="R3466" s="16" t="e">
        <f t="shared" si="439"/>
        <v>#DIV/0!</v>
      </c>
    </row>
    <row r="3467" spans="1:18" x14ac:dyDescent="0.3">
      <c r="A3467" t="s">
        <v>962</v>
      </c>
      <c r="B3467">
        <v>2017</v>
      </c>
      <c r="C3467" s="1">
        <v>700000</v>
      </c>
      <c r="D3467">
        <v>90000</v>
      </c>
      <c r="E3467" t="s">
        <v>14</v>
      </c>
      <c r="F3467" t="s">
        <v>25</v>
      </c>
      <c r="G3467" t="s">
        <v>12</v>
      </c>
      <c r="H3467" t="s">
        <v>121</v>
      </c>
      <c r="I3467">
        <f t="shared" si="432"/>
        <v>112</v>
      </c>
      <c r="J3467">
        <f t="shared" si="433"/>
        <v>9</v>
      </c>
      <c r="K3467" t="str">
        <f t="shared" si="434"/>
        <v>medium</v>
      </c>
      <c r="L3467" s="1">
        <f t="shared" si="435"/>
        <v>511790.09821428574</v>
      </c>
      <c r="M3467" cm="1">
        <f t="array" ref="M3467">SUM(COUNTIF(E3467:E7043,{"Petrol","Diesel","CNG","LPG","Electric"}))</f>
        <v>112</v>
      </c>
      <c r="N3467">
        <f t="shared" si="436"/>
        <v>112</v>
      </c>
      <c r="O3467" cm="1">
        <f t="array" ref="O3467">SUM(COUNTIF(F3467:F7043,{"Individual","Dealer","Trustmark Dealer"}))</f>
        <v>112</v>
      </c>
      <c r="P3467">
        <f t="shared" si="437"/>
        <v>76</v>
      </c>
      <c r="Q3467">
        <f t="shared" si="438"/>
        <v>0.5357142857142857</v>
      </c>
      <c r="R3467" s="16" t="e">
        <f t="shared" si="439"/>
        <v>#DIV/0!</v>
      </c>
    </row>
    <row r="3468" spans="1:18" x14ac:dyDescent="0.3">
      <c r="A3468" t="s">
        <v>717</v>
      </c>
      <c r="B3468">
        <v>2012</v>
      </c>
      <c r="C3468" s="1">
        <v>125000</v>
      </c>
      <c r="D3468">
        <v>120000</v>
      </c>
      <c r="E3468" t="s">
        <v>14</v>
      </c>
      <c r="F3468" t="s">
        <v>25</v>
      </c>
      <c r="G3468" t="s">
        <v>12</v>
      </c>
      <c r="H3468" t="s">
        <v>121</v>
      </c>
      <c r="I3468">
        <f t="shared" si="432"/>
        <v>111</v>
      </c>
      <c r="J3468">
        <f t="shared" si="433"/>
        <v>14</v>
      </c>
      <c r="K3468" t="str">
        <f t="shared" si="434"/>
        <v>budget</v>
      </c>
      <c r="L3468" s="1">
        <f t="shared" si="435"/>
        <v>510094.51351351349</v>
      </c>
      <c r="M3468" cm="1">
        <f t="array" ref="M3468">SUM(COUNTIF(E3468:E7044,{"Petrol","Diesel","CNG","LPG","Electric"}))</f>
        <v>111</v>
      </c>
      <c r="N3468">
        <f t="shared" si="436"/>
        <v>111</v>
      </c>
      <c r="O3468" cm="1">
        <f t="array" ref="O3468">SUM(COUNTIF(F3468:F7044,{"Individual","Dealer","Trustmark Dealer"}))</f>
        <v>111</v>
      </c>
      <c r="P3468">
        <f t="shared" si="437"/>
        <v>76</v>
      </c>
      <c r="Q3468">
        <f t="shared" si="438"/>
        <v>0.53153153153153154</v>
      </c>
      <c r="R3468" s="16" t="e">
        <f t="shared" si="439"/>
        <v>#DIV/0!</v>
      </c>
    </row>
    <row r="3469" spans="1:18" x14ac:dyDescent="0.3">
      <c r="A3469" t="s">
        <v>910</v>
      </c>
      <c r="B3469">
        <v>2017</v>
      </c>
      <c r="C3469" s="1">
        <v>530000</v>
      </c>
      <c r="D3469">
        <v>64916</v>
      </c>
      <c r="E3469" t="s">
        <v>10</v>
      </c>
      <c r="F3469" t="s">
        <v>25</v>
      </c>
      <c r="G3469" t="s">
        <v>12</v>
      </c>
      <c r="H3469" t="s">
        <v>121</v>
      </c>
      <c r="I3469">
        <f t="shared" si="432"/>
        <v>110</v>
      </c>
      <c r="J3469">
        <f t="shared" si="433"/>
        <v>9</v>
      </c>
      <c r="K3469" t="str">
        <f t="shared" si="434"/>
        <v>medium</v>
      </c>
      <c r="L3469" s="1">
        <f t="shared" si="435"/>
        <v>513595.37272727274</v>
      </c>
      <c r="M3469" cm="1">
        <f t="array" ref="M3469">SUM(COUNTIF(E3469:E7045,{"Petrol","Diesel","CNG","LPG","Electric"}))</f>
        <v>110</v>
      </c>
      <c r="N3469">
        <f t="shared" si="436"/>
        <v>110</v>
      </c>
      <c r="O3469" cm="1">
        <f t="array" ref="O3469">SUM(COUNTIF(F3469:F7045,{"Individual","Dealer","Trustmark Dealer"}))</f>
        <v>110</v>
      </c>
      <c r="P3469">
        <f t="shared" si="437"/>
        <v>75</v>
      </c>
      <c r="Q3469">
        <f t="shared" si="438"/>
        <v>0.52727272727272723</v>
      </c>
      <c r="R3469" s="16" t="e">
        <f t="shared" si="439"/>
        <v>#DIV/0!</v>
      </c>
    </row>
    <row r="3470" spans="1:18" x14ac:dyDescent="0.3">
      <c r="A3470" t="s">
        <v>1589</v>
      </c>
      <c r="B3470">
        <v>2018</v>
      </c>
      <c r="C3470" s="1">
        <v>800000</v>
      </c>
      <c r="D3470">
        <v>37161</v>
      </c>
      <c r="E3470" t="s">
        <v>14</v>
      </c>
      <c r="F3470" t="s">
        <v>11</v>
      </c>
      <c r="G3470" t="s">
        <v>12</v>
      </c>
      <c r="H3470" t="s">
        <v>121</v>
      </c>
      <c r="I3470">
        <f t="shared" si="432"/>
        <v>109</v>
      </c>
      <c r="J3470">
        <f t="shared" si="433"/>
        <v>8</v>
      </c>
      <c r="K3470" t="str">
        <f t="shared" si="434"/>
        <v>medium</v>
      </c>
      <c r="L3470" s="1">
        <f t="shared" si="435"/>
        <v>513444.871559633</v>
      </c>
      <c r="M3470" cm="1">
        <f t="array" ref="M3470">SUM(COUNTIF(E3470:E7046,{"Petrol","Diesel","CNG","LPG","Electric"}))</f>
        <v>109</v>
      </c>
      <c r="N3470">
        <f t="shared" si="436"/>
        <v>109</v>
      </c>
      <c r="O3470" cm="1">
        <f t="array" ref="O3470">SUM(COUNTIF(F3470:F7046,{"Individual","Dealer","Trustmark Dealer"}))</f>
        <v>109</v>
      </c>
      <c r="P3470">
        <f t="shared" si="437"/>
        <v>75</v>
      </c>
      <c r="Q3470">
        <f t="shared" si="438"/>
        <v>0.52293577981651373</v>
      </c>
      <c r="R3470" s="16" t="e">
        <f t="shared" si="439"/>
        <v>#DIV/0!</v>
      </c>
    </row>
    <row r="3471" spans="1:18" x14ac:dyDescent="0.3">
      <c r="A3471" t="s">
        <v>1014</v>
      </c>
      <c r="B3471">
        <v>2016</v>
      </c>
      <c r="C3471" s="1">
        <v>580000</v>
      </c>
      <c r="D3471">
        <v>15000</v>
      </c>
      <c r="E3471" t="s">
        <v>10</v>
      </c>
      <c r="F3471" t="s">
        <v>25</v>
      </c>
      <c r="G3471" t="s">
        <v>12</v>
      </c>
      <c r="H3471" t="s">
        <v>121</v>
      </c>
      <c r="I3471">
        <f t="shared" si="432"/>
        <v>108</v>
      </c>
      <c r="J3471">
        <f t="shared" si="433"/>
        <v>10</v>
      </c>
      <c r="K3471" t="str">
        <f t="shared" si="434"/>
        <v>medium</v>
      </c>
      <c r="L3471" s="1">
        <f t="shared" si="435"/>
        <v>510791.58333333331</v>
      </c>
      <c r="M3471" cm="1">
        <f t="array" ref="M3471">SUM(COUNTIF(E3471:E7047,{"Petrol","Diesel","CNG","LPG","Electric"}))</f>
        <v>108</v>
      </c>
      <c r="N3471">
        <f t="shared" si="436"/>
        <v>108</v>
      </c>
      <c r="O3471" cm="1">
        <f t="array" ref="O3471">SUM(COUNTIF(F3471:F7047,{"Individual","Dealer","Trustmark Dealer"}))</f>
        <v>108</v>
      </c>
      <c r="P3471">
        <f t="shared" si="437"/>
        <v>75</v>
      </c>
      <c r="Q3471">
        <f t="shared" si="438"/>
        <v>0.51851851851851849</v>
      </c>
      <c r="R3471" s="16" t="e">
        <f t="shared" si="439"/>
        <v>#DIV/0!</v>
      </c>
    </row>
    <row r="3472" spans="1:18" x14ac:dyDescent="0.3">
      <c r="A3472" t="s">
        <v>748</v>
      </c>
      <c r="B3472">
        <v>2012</v>
      </c>
      <c r="C3472" s="1">
        <v>1400000</v>
      </c>
      <c r="D3472">
        <v>118000</v>
      </c>
      <c r="E3472" t="s">
        <v>14</v>
      </c>
      <c r="F3472" t="s">
        <v>25</v>
      </c>
      <c r="G3472" t="s">
        <v>19</v>
      </c>
      <c r="H3472" t="s">
        <v>126</v>
      </c>
      <c r="I3472">
        <f t="shared" si="432"/>
        <v>107</v>
      </c>
      <c r="J3472">
        <f t="shared" si="433"/>
        <v>14</v>
      </c>
      <c r="K3472" t="str">
        <f t="shared" si="434"/>
        <v>premimum</v>
      </c>
      <c r="L3472" s="1">
        <f t="shared" si="435"/>
        <v>510144.77570093458</v>
      </c>
      <c r="M3472" cm="1">
        <f t="array" ref="M3472">SUM(COUNTIF(E3472:E7048,{"Petrol","Diesel","CNG","LPG","Electric"}))</f>
        <v>107</v>
      </c>
      <c r="N3472">
        <f t="shared" si="436"/>
        <v>107</v>
      </c>
      <c r="O3472" cm="1">
        <f t="array" ref="O3472">SUM(COUNTIF(F3472:F7048,{"Individual","Dealer","Trustmark Dealer"}))</f>
        <v>107</v>
      </c>
      <c r="P3472">
        <f t="shared" si="437"/>
        <v>75</v>
      </c>
      <c r="Q3472">
        <f t="shared" si="438"/>
        <v>0.51401869158878499</v>
      </c>
      <c r="R3472" s="16" t="e">
        <f t="shared" si="439"/>
        <v>#DIV/0!</v>
      </c>
    </row>
    <row r="3473" spans="1:18" x14ac:dyDescent="0.3">
      <c r="A3473" t="s">
        <v>1275</v>
      </c>
      <c r="B3473">
        <v>2018</v>
      </c>
      <c r="C3473" s="1">
        <v>300000</v>
      </c>
      <c r="D3473">
        <v>50852</v>
      </c>
      <c r="E3473" t="s">
        <v>10</v>
      </c>
      <c r="F3473" t="s">
        <v>25</v>
      </c>
      <c r="G3473" t="s">
        <v>12</v>
      </c>
      <c r="H3473" t="s">
        <v>121</v>
      </c>
      <c r="I3473">
        <f t="shared" si="432"/>
        <v>106</v>
      </c>
      <c r="J3473">
        <f t="shared" si="433"/>
        <v>8</v>
      </c>
      <c r="K3473" t="str">
        <f t="shared" si="434"/>
        <v>budget</v>
      </c>
      <c r="L3473" s="1">
        <f t="shared" si="435"/>
        <v>501749.91509433964</v>
      </c>
      <c r="M3473" cm="1">
        <f t="array" ref="M3473">SUM(COUNTIF(E3473:E7049,{"Petrol","Diesel","CNG","LPG","Electric"}))</f>
        <v>106</v>
      </c>
      <c r="N3473">
        <f t="shared" si="436"/>
        <v>106</v>
      </c>
      <c r="O3473" cm="1">
        <f t="array" ref="O3473">SUM(COUNTIF(F3473:F7049,{"Individual","Dealer","Trustmark Dealer"}))</f>
        <v>106</v>
      </c>
      <c r="P3473">
        <f t="shared" si="437"/>
        <v>74</v>
      </c>
      <c r="Q3473">
        <f t="shared" si="438"/>
        <v>0.51886792452830188</v>
      </c>
      <c r="R3473" s="16" t="e">
        <f t="shared" si="439"/>
        <v>#DIV/0!</v>
      </c>
    </row>
    <row r="3474" spans="1:18" x14ac:dyDescent="0.3">
      <c r="A3474" t="s">
        <v>410</v>
      </c>
      <c r="B3474">
        <v>2016</v>
      </c>
      <c r="C3474" s="1">
        <v>300000</v>
      </c>
      <c r="D3474">
        <v>30000</v>
      </c>
      <c r="E3474" t="s">
        <v>10</v>
      </c>
      <c r="F3474" t="s">
        <v>25</v>
      </c>
      <c r="G3474" t="s">
        <v>12</v>
      </c>
      <c r="H3474" t="s">
        <v>121</v>
      </c>
      <c r="I3474">
        <f t="shared" si="432"/>
        <v>105</v>
      </c>
      <c r="J3474">
        <f t="shared" si="433"/>
        <v>10</v>
      </c>
      <c r="K3474" t="str">
        <f t="shared" si="434"/>
        <v>budget</v>
      </c>
      <c r="L3474" s="1">
        <f t="shared" si="435"/>
        <v>503671.34285714285</v>
      </c>
      <c r="M3474" cm="1">
        <f t="array" ref="M3474">SUM(COUNTIF(E3474:E7050,{"Petrol","Diesel","CNG","LPG","Electric"}))</f>
        <v>105</v>
      </c>
      <c r="N3474">
        <f t="shared" si="436"/>
        <v>105</v>
      </c>
      <c r="O3474" cm="1">
        <f t="array" ref="O3474">SUM(COUNTIF(F3474:F7050,{"Individual","Dealer","Trustmark Dealer"}))</f>
        <v>105</v>
      </c>
      <c r="P3474">
        <f t="shared" si="437"/>
        <v>74</v>
      </c>
      <c r="Q3474">
        <f t="shared" si="438"/>
        <v>0.51428571428571423</v>
      </c>
      <c r="R3474" s="16" t="e">
        <f t="shared" si="439"/>
        <v>#DIV/0!</v>
      </c>
    </row>
    <row r="3475" spans="1:18" x14ac:dyDescent="0.3">
      <c r="A3475" t="s">
        <v>298</v>
      </c>
      <c r="B3475">
        <v>2015</v>
      </c>
      <c r="C3475" s="1">
        <v>700000</v>
      </c>
      <c r="D3475">
        <v>77000</v>
      </c>
      <c r="E3475" t="s">
        <v>14</v>
      </c>
      <c r="F3475" t="s">
        <v>25</v>
      </c>
      <c r="G3475" t="s">
        <v>12</v>
      </c>
      <c r="H3475" t="s">
        <v>121</v>
      </c>
      <c r="I3475">
        <f t="shared" si="432"/>
        <v>104</v>
      </c>
      <c r="J3475">
        <f t="shared" si="433"/>
        <v>11</v>
      </c>
      <c r="K3475" t="str">
        <f t="shared" si="434"/>
        <v>medium</v>
      </c>
      <c r="L3475" s="1">
        <f t="shared" si="435"/>
        <v>505629.72115384613</v>
      </c>
      <c r="M3475" cm="1">
        <f t="array" ref="M3475">SUM(COUNTIF(E3475:E7051,{"Petrol","Diesel","CNG","LPG","Electric"}))</f>
        <v>104</v>
      </c>
      <c r="N3475">
        <f t="shared" si="436"/>
        <v>104</v>
      </c>
      <c r="O3475" cm="1">
        <f t="array" ref="O3475">SUM(COUNTIF(F3475:F7051,{"Individual","Dealer","Trustmark Dealer"}))</f>
        <v>104</v>
      </c>
      <c r="P3475">
        <f t="shared" si="437"/>
        <v>74</v>
      </c>
      <c r="Q3475">
        <f t="shared" si="438"/>
        <v>0.50961538461538458</v>
      </c>
      <c r="R3475" s="16" t="e">
        <f t="shared" si="439"/>
        <v>#DIV/0!</v>
      </c>
    </row>
    <row r="3476" spans="1:18" x14ac:dyDescent="0.3">
      <c r="A3476" t="s">
        <v>805</v>
      </c>
      <c r="B3476">
        <v>2012</v>
      </c>
      <c r="C3476" s="1">
        <v>250000</v>
      </c>
      <c r="D3476">
        <v>70000</v>
      </c>
      <c r="E3476" t="s">
        <v>10</v>
      </c>
      <c r="F3476" t="s">
        <v>25</v>
      </c>
      <c r="G3476" t="s">
        <v>12</v>
      </c>
      <c r="H3476" t="s">
        <v>154</v>
      </c>
      <c r="I3476">
        <f t="shared" si="432"/>
        <v>103</v>
      </c>
      <c r="J3476">
        <f t="shared" si="433"/>
        <v>14</v>
      </c>
      <c r="K3476" t="str">
        <f t="shared" si="434"/>
        <v>budget</v>
      </c>
      <c r="L3476" s="1">
        <f t="shared" si="435"/>
        <v>503742.63106796116</v>
      </c>
      <c r="M3476" cm="1">
        <f t="array" ref="M3476">SUM(COUNTIF(E3476:E7052,{"Petrol","Diesel","CNG","LPG","Electric"}))</f>
        <v>103</v>
      </c>
      <c r="N3476">
        <f t="shared" si="436"/>
        <v>103</v>
      </c>
      <c r="O3476" cm="1">
        <f t="array" ref="O3476">SUM(COUNTIF(F3476:F7052,{"Individual","Dealer","Trustmark Dealer"}))</f>
        <v>103</v>
      </c>
      <c r="P3476">
        <f t="shared" si="437"/>
        <v>73</v>
      </c>
      <c r="Q3476">
        <f t="shared" si="438"/>
        <v>0.50485436893203883</v>
      </c>
      <c r="R3476" s="16" t="e">
        <f t="shared" si="439"/>
        <v>#DIV/0!</v>
      </c>
    </row>
    <row r="3477" spans="1:18" x14ac:dyDescent="0.3">
      <c r="A3477" t="s">
        <v>1590</v>
      </c>
      <c r="B3477">
        <v>2016</v>
      </c>
      <c r="C3477" s="1">
        <v>500000</v>
      </c>
      <c r="D3477">
        <v>120000</v>
      </c>
      <c r="E3477" t="s">
        <v>14</v>
      </c>
      <c r="F3477" t="s">
        <v>25</v>
      </c>
      <c r="G3477" t="s">
        <v>12</v>
      </c>
      <c r="H3477" t="s">
        <v>121</v>
      </c>
      <c r="I3477">
        <f t="shared" si="432"/>
        <v>102</v>
      </c>
      <c r="J3477">
        <f t="shared" si="433"/>
        <v>10</v>
      </c>
      <c r="K3477" t="str">
        <f t="shared" si="434"/>
        <v>budget</v>
      </c>
      <c r="L3477" s="1">
        <f t="shared" si="435"/>
        <v>506230.30392156861</v>
      </c>
      <c r="M3477" cm="1">
        <f t="array" ref="M3477">SUM(COUNTIF(E3477:E7053,{"Petrol","Diesel","CNG","LPG","Electric"}))</f>
        <v>102</v>
      </c>
      <c r="N3477">
        <f t="shared" si="436"/>
        <v>102</v>
      </c>
      <c r="O3477" cm="1">
        <f t="array" ref="O3477">SUM(COUNTIF(F3477:F7053,{"Individual","Dealer","Trustmark Dealer"}))</f>
        <v>102</v>
      </c>
      <c r="P3477">
        <f t="shared" si="437"/>
        <v>72</v>
      </c>
      <c r="Q3477">
        <f t="shared" si="438"/>
        <v>0.50980392156862742</v>
      </c>
      <c r="R3477" s="16" t="e">
        <f t="shared" si="439"/>
        <v>#DIV/0!</v>
      </c>
    </row>
    <row r="3478" spans="1:18" x14ac:dyDescent="0.3">
      <c r="A3478" t="s">
        <v>1591</v>
      </c>
      <c r="B3478">
        <v>2009</v>
      </c>
      <c r="C3478" s="1">
        <v>428000</v>
      </c>
      <c r="D3478">
        <v>40000</v>
      </c>
      <c r="E3478" t="s">
        <v>10</v>
      </c>
      <c r="F3478" t="s">
        <v>25</v>
      </c>
      <c r="G3478" t="s">
        <v>19</v>
      </c>
      <c r="H3478" t="s">
        <v>154</v>
      </c>
      <c r="I3478">
        <f t="shared" si="432"/>
        <v>101</v>
      </c>
      <c r="J3478">
        <f t="shared" si="433"/>
        <v>17</v>
      </c>
      <c r="K3478" t="str">
        <f t="shared" si="434"/>
        <v>budget</v>
      </c>
      <c r="L3478" s="1">
        <f t="shared" si="435"/>
        <v>506291.99009900988</v>
      </c>
      <c r="M3478" cm="1">
        <f t="array" ref="M3478">SUM(COUNTIF(E3478:E7054,{"Petrol","Diesel","CNG","LPG","Electric"}))</f>
        <v>101</v>
      </c>
      <c r="N3478">
        <f t="shared" si="436"/>
        <v>101</v>
      </c>
      <c r="O3478" cm="1">
        <f t="array" ref="O3478">SUM(COUNTIF(F3478:F7054,{"Individual","Dealer","Trustmark Dealer"}))</f>
        <v>101</v>
      </c>
      <c r="P3478">
        <f t="shared" si="437"/>
        <v>72</v>
      </c>
      <c r="Q3478">
        <f t="shared" si="438"/>
        <v>0.50495049504950495</v>
      </c>
      <c r="R3478" s="16" t="e">
        <f t="shared" si="439"/>
        <v>#DIV/0!</v>
      </c>
    </row>
    <row r="3479" spans="1:18" x14ac:dyDescent="0.3">
      <c r="A3479" t="s">
        <v>1095</v>
      </c>
      <c r="B3479">
        <v>2019</v>
      </c>
      <c r="C3479" s="1">
        <v>1400000</v>
      </c>
      <c r="D3479">
        <v>33000</v>
      </c>
      <c r="E3479" t="s">
        <v>14</v>
      </c>
      <c r="F3479" t="s">
        <v>25</v>
      </c>
      <c r="G3479" t="s">
        <v>12</v>
      </c>
      <c r="H3479" t="s">
        <v>121</v>
      </c>
      <c r="I3479">
        <f t="shared" si="432"/>
        <v>100</v>
      </c>
      <c r="J3479">
        <f t="shared" si="433"/>
        <v>7</v>
      </c>
      <c r="K3479" t="str">
        <f t="shared" si="434"/>
        <v>premimum</v>
      </c>
      <c r="L3479" s="1">
        <f t="shared" si="435"/>
        <v>507074.91</v>
      </c>
      <c r="M3479" cm="1">
        <f t="array" ref="M3479">SUM(COUNTIF(E3479:E7055,{"Petrol","Diesel","CNG","LPG","Electric"}))</f>
        <v>100</v>
      </c>
      <c r="N3479">
        <f t="shared" si="436"/>
        <v>100</v>
      </c>
      <c r="O3479" cm="1">
        <f t="array" ref="O3479">SUM(COUNTIF(F3479:F7055,{"Individual","Dealer","Trustmark Dealer"}))</f>
        <v>100</v>
      </c>
      <c r="P3479">
        <f t="shared" si="437"/>
        <v>71</v>
      </c>
      <c r="Q3479">
        <f t="shared" si="438"/>
        <v>0.51</v>
      </c>
      <c r="R3479" s="16" t="e">
        <f t="shared" si="439"/>
        <v>#DIV/0!</v>
      </c>
    </row>
    <row r="3480" spans="1:18" x14ac:dyDescent="0.3">
      <c r="A3480" t="s">
        <v>241</v>
      </c>
      <c r="B3480">
        <v>2013</v>
      </c>
      <c r="C3480" s="1">
        <v>219000</v>
      </c>
      <c r="D3480">
        <v>53500</v>
      </c>
      <c r="E3480" t="s">
        <v>10</v>
      </c>
      <c r="F3480" t="s">
        <v>25</v>
      </c>
      <c r="G3480" t="s">
        <v>12</v>
      </c>
      <c r="H3480" t="s">
        <v>154</v>
      </c>
      <c r="I3480">
        <f t="shared" si="432"/>
        <v>99</v>
      </c>
      <c r="J3480">
        <f t="shared" si="433"/>
        <v>13</v>
      </c>
      <c r="K3480" t="str">
        <f t="shared" si="434"/>
        <v>budget</v>
      </c>
      <c r="L3480" s="1">
        <f t="shared" si="435"/>
        <v>498055.46464646462</v>
      </c>
      <c r="M3480" cm="1">
        <f t="array" ref="M3480">SUM(COUNTIF(E3480:E7056,{"Petrol","Diesel","CNG","LPG","Electric"}))</f>
        <v>99</v>
      </c>
      <c r="N3480">
        <f t="shared" si="436"/>
        <v>99</v>
      </c>
      <c r="O3480" cm="1">
        <f t="array" ref="O3480">SUM(COUNTIF(F3480:F7056,{"Individual","Dealer","Trustmark Dealer"}))</f>
        <v>99</v>
      </c>
      <c r="P3480">
        <f t="shared" si="437"/>
        <v>71</v>
      </c>
      <c r="Q3480">
        <f t="shared" si="438"/>
        <v>0.50505050505050508</v>
      </c>
      <c r="R3480" s="16" t="e">
        <f t="shared" si="439"/>
        <v>#DIV/0!</v>
      </c>
    </row>
    <row r="3481" spans="1:18" x14ac:dyDescent="0.3">
      <c r="A3481" t="s">
        <v>1592</v>
      </c>
      <c r="B3481">
        <v>2017</v>
      </c>
      <c r="C3481" s="1">
        <v>500000</v>
      </c>
      <c r="D3481">
        <v>40000</v>
      </c>
      <c r="E3481" t="s">
        <v>14</v>
      </c>
      <c r="F3481" t="s">
        <v>25</v>
      </c>
      <c r="G3481" t="s">
        <v>12</v>
      </c>
      <c r="H3481" t="s">
        <v>121</v>
      </c>
      <c r="I3481">
        <f t="shared" si="432"/>
        <v>98</v>
      </c>
      <c r="J3481">
        <f t="shared" si="433"/>
        <v>9</v>
      </c>
      <c r="K3481" t="str">
        <f t="shared" si="434"/>
        <v>budget</v>
      </c>
      <c r="L3481" s="1">
        <f t="shared" si="435"/>
        <v>500902.96938775509</v>
      </c>
      <c r="M3481" cm="1">
        <f t="array" ref="M3481">SUM(COUNTIF(E3481:E7057,{"Petrol","Diesel","CNG","LPG","Electric"}))</f>
        <v>98</v>
      </c>
      <c r="N3481">
        <f t="shared" si="436"/>
        <v>98</v>
      </c>
      <c r="O3481" cm="1">
        <f t="array" ref="O3481">SUM(COUNTIF(F3481:F7057,{"Individual","Dealer","Trustmark Dealer"}))</f>
        <v>98</v>
      </c>
      <c r="P3481">
        <f t="shared" si="437"/>
        <v>70</v>
      </c>
      <c r="Q3481">
        <f t="shared" si="438"/>
        <v>0.51020408163265307</v>
      </c>
      <c r="R3481" s="16" t="e">
        <f t="shared" si="439"/>
        <v>#DIV/0!</v>
      </c>
    </row>
    <row r="3482" spans="1:18" x14ac:dyDescent="0.3">
      <c r="A3482" t="s">
        <v>1209</v>
      </c>
      <c r="B3482">
        <v>2010</v>
      </c>
      <c r="C3482" s="1">
        <v>409999</v>
      </c>
      <c r="D3482">
        <v>60000</v>
      </c>
      <c r="E3482" t="s">
        <v>10</v>
      </c>
      <c r="F3482" t="s">
        <v>25</v>
      </c>
      <c r="G3482" t="s">
        <v>12</v>
      </c>
      <c r="H3482" t="s">
        <v>121</v>
      </c>
      <c r="I3482">
        <f t="shared" si="432"/>
        <v>97</v>
      </c>
      <c r="J3482">
        <f t="shared" si="433"/>
        <v>16</v>
      </c>
      <c r="K3482" t="str">
        <f t="shared" si="434"/>
        <v>budget</v>
      </c>
      <c r="L3482" s="1">
        <f t="shared" si="435"/>
        <v>500912.27835051547</v>
      </c>
      <c r="M3482" cm="1">
        <f t="array" ref="M3482">SUM(COUNTIF(E3482:E7058,{"Petrol","Diesel","CNG","LPG","Electric"}))</f>
        <v>97</v>
      </c>
      <c r="N3482">
        <f t="shared" si="436"/>
        <v>97</v>
      </c>
      <c r="O3482" cm="1">
        <f t="array" ref="O3482">SUM(COUNTIF(F3482:F7058,{"Individual","Dealer","Trustmark Dealer"}))</f>
        <v>97</v>
      </c>
      <c r="P3482">
        <f t="shared" si="437"/>
        <v>70</v>
      </c>
      <c r="Q3482">
        <f t="shared" si="438"/>
        <v>0.50515463917525771</v>
      </c>
      <c r="R3482" s="16" t="e">
        <f t="shared" si="439"/>
        <v>#DIV/0!</v>
      </c>
    </row>
    <row r="3483" spans="1:18" x14ac:dyDescent="0.3">
      <c r="A3483" t="s">
        <v>1249</v>
      </c>
      <c r="B3483">
        <v>2018</v>
      </c>
      <c r="C3483" s="1">
        <v>570000</v>
      </c>
      <c r="D3483">
        <v>5000</v>
      </c>
      <c r="E3483" t="s">
        <v>10</v>
      </c>
      <c r="F3483" t="s">
        <v>25</v>
      </c>
      <c r="G3483" t="s">
        <v>12</v>
      </c>
      <c r="H3483" t="s">
        <v>121</v>
      </c>
      <c r="I3483">
        <f t="shared" si="432"/>
        <v>96</v>
      </c>
      <c r="J3483">
        <f t="shared" si="433"/>
        <v>8</v>
      </c>
      <c r="K3483" t="str">
        <f t="shared" si="434"/>
        <v>medium</v>
      </c>
      <c r="L3483" s="1">
        <f t="shared" si="435"/>
        <v>501859.29166666669</v>
      </c>
      <c r="M3483" cm="1">
        <f t="array" ref="M3483">SUM(COUNTIF(E3483:E7059,{"Petrol","Diesel","CNG","LPG","Electric"}))</f>
        <v>96</v>
      </c>
      <c r="N3483">
        <f t="shared" si="436"/>
        <v>96</v>
      </c>
      <c r="O3483" cm="1">
        <f t="array" ref="O3483">SUM(COUNTIF(F3483:F7059,{"Individual","Dealer","Trustmark Dealer"}))</f>
        <v>96</v>
      </c>
      <c r="P3483">
        <f t="shared" si="437"/>
        <v>69</v>
      </c>
      <c r="Q3483">
        <f t="shared" si="438"/>
        <v>0.5</v>
      </c>
      <c r="R3483" s="16" t="e">
        <f t="shared" si="439"/>
        <v>#DIV/0!</v>
      </c>
    </row>
    <row r="3484" spans="1:18" x14ac:dyDescent="0.3">
      <c r="A3484" t="s">
        <v>208</v>
      </c>
      <c r="B3484">
        <v>2007</v>
      </c>
      <c r="C3484" s="1">
        <v>160000</v>
      </c>
      <c r="D3484">
        <v>80000</v>
      </c>
      <c r="E3484" t="s">
        <v>10</v>
      </c>
      <c r="F3484" t="s">
        <v>25</v>
      </c>
      <c r="G3484" t="s">
        <v>12</v>
      </c>
      <c r="H3484" t="s">
        <v>154</v>
      </c>
      <c r="I3484">
        <f t="shared" si="432"/>
        <v>95</v>
      </c>
      <c r="J3484">
        <f t="shared" si="433"/>
        <v>19</v>
      </c>
      <c r="K3484" t="str">
        <f t="shared" si="434"/>
        <v>budget</v>
      </c>
      <c r="L3484" s="1">
        <f t="shared" si="435"/>
        <v>501142.02105263161</v>
      </c>
      <c r="M3484" cm="1">
        <f t="array" ref="M3484">SUM(COUNTIF(E3484:E7060,{"Petrol","Diesel","CNG","LPG","Electric"}))</f>
        <v>95</v>
      </c>
      <c r="N3484">
        <f t="shared" si="436"/>
        <v>95</v>
      </c>
      <c r="O3484" cm="1">
        <f t="array" ref="O3484">SUM(COUNTIF(F3484:F7060,{"Individual","Dealer","Trustmark Dealer"}))</f>
        <v>95</v>
      </c>
      <c r="P3484">
        <f t="shared" si="437"/>
        <v>69</v>
      </c>
      <c r="Q3484">
        <f t="shared" si="438"/>
        <v>0.49473684210526314</v>
      </c>
      <c r="R3484" s="16" t="e">
        <f t="shared" si="439"/>
        <v>#DIV/0!</v>
      </c>
    </row>
    <row r="3485" spans="1:18" x14ac:dyDescent="0.3">
      <c r="A3485" t="s">
        <v>1359</v>
      </c>
      <c r="B3485">
        <v>2017</v>
      </c>
      <c r="C3485" s="1">
        <v>749000</v>
      </c>
      <c r="D3485">
        <v>51500</v>
      </c>
      <c r="E3485" t="s">
        <v>14</v>
      </c>
      <c r="F3485" t="s">
        <v>25</v>
      </c>
      <c r="G3485" t="s">
        <v>12</v>
      </c>
      <c r="H3485" t="s">
        <v>126</v>
      </c>
      <c r="I3485">
        <f t="shared" si="432"/>
        <v>94</v>
      </c>
      <c r="J3485">
        <f t="shared" si="433"/>
        <v>9</v>
      </c>
      <c r="K3485" t="str">
        <f t="shared" si="434"/>
        <v>medium</v>
      </c>
      <c r="L3485" s="1">
        <f t="shared" si="435"/>
        <v>504771.19148936169</v>
      </c>
      <c r="M3485" cm="1">
        <f t="array" ref="M3485">SUM(COUNTIF(E3485:E7061,{"Petrol","Diesel","CNG","LPG","Electric"}))</f>
        <v>94</v>
      </c>
      <c r="N3485">
        <f t="shared" si="436"/>
        <v>94</v>
      </c>
      <c r="O3485" cm="1">
        <f t="array" ref="O3485">SUM(COUNTIF(F3485:F7061,{"Individual","Dealer","Trustmark Dealer"}))</f>
        <v>94</v>
      </c>
      <c r="P3485">
        <f t="shared" si="437"/>
        <v>68</v>
      </c>
      <c r="Q3485">
        <f t="shared" si="438"/>
        <v>0.5</v>
      </c>
      <c r="R3485" s="16" t="e">
        <f t="shared" si="439"/>
        <v>#DIV/0!</v>
      </c>
    </row>
    <row r="3486" spans="1:18" x14ac:dyDescent="0.3">
      <c r="A3486" t="s">
        <v>286</v>
      </c>
      <c r="B3486">
        <v>2010</v>
      </c>
      <c r="C3486" s="1">
        <v>300000</v>
      </c>
      <c r="D3486">
        <v>120000</v>
      </c>
      <c r="E3486" t="s">
        <v>14</v>
      </c>
      <c r="F3486" t="s">
        <v>25</v>
      </c>
      <c r="G3486" t="s">
        <v>12</v>
      </c>
      <c r="H3486" t="s">
        <v>154</v>
      </c>
      <c r="I3486">
        <f t="shared" si="432"/>
        <v>93</v>
      </c>
      <c r="J3486">
        <f t="shared" si="433"/>
        <v>16</v>
      </c>
      <c r="K3486" t="str">
        <f t="shared" si="434"/>
        <v>budget</v>
      </c>
      <c r="L3486" s="1">
        <f t="shared" si="435"/>
        <v>502145.07526881719</v>
      </c>
      <c r="M3486" cm="1">
        <f t="array" ref="M3486">SUM(COUNTIF(E3486:E7062,{"Petrol","Diesel","CNG","LPG","Electric"}))</f>
        <v>93</v>
      </c>
      <c r="N3486">
        <f t="shared" si="436"/>
        <v>93</v>
      </c>
      <c r="O3486" cm="1">
        <f t="array" ref="O3486">SUM(COUNTIF(F3486:F7062,{"Individual","Dealer","Trustmark Dealer"}))</f>
        <v>93</v>
      </c>
      <c r="P3486">
        <f t="shared" si="437"/>
        <v>68</v>
      </c>
      <c r="Q3486">
        <f t="shared" si="438"/>
        <v>0.5053763440860215</v>
      </c>
      <c r="R3486" s="16" t="e">
        <f t="shared" si="439"/>
        <v>#DIV/0!</v>
      </c>
    </row>
    <row r="3487" spans="1:18" x14ac:dyDescent="0.3">
      <c r="A3487" t="s">
        <v>237</v>
      </c>
      <c r="B3487">
        <v>2014</v>
      </c>
      <c r="C3487" s="1">
        <v>550000</v>
      </c>
      <c r="D3487">
        <v>79800</v>
      </c>
      <c r="E3487" t="s">
        <v>14</v>
      </c>
      <c r="F3487" t="s">
        <v>11</v>
      </c>
      <c r="G3487" t="s">
        <v>12</v>
      </c>
      <c r="H3487" t="s">
        <v>121</v>
      </c>
      <c r="I3487">
        <f t="shared" si="432"/>
        <v>92</v>
      </c>
      <c r="J3487">
        <f t="shared" si="433"/>
        <v>12</v>
      </c>
      <c r="K3487" t="str">
        <f t="shared" si="434"/>
        <v>medium</v>
      </c>
      <c r="L3487" s="1">
        <f t="shared" si="435"/>
        <v>504342.30434782611</v>
      </c>
      <c r="M3487" cm="1">
        <f t="array" ref="M3487">SUM(COUNTIF(E3487:E7063,{"Petrol","Diesel","CNG","LPG","Electric"}))</f>
        <v>92</v>
      </c>
      <c r="N3487">
        <f t="shared" si="436"/>
        <v>92</v>
      </c>
      <c r="O3487" cm="1">
        <f t="array" ref="O3487">SUM(COUNTIF(F3487:F7063,{"Individual","Dealer","Trustmark Dealer"}))</f>
        <v>92</v>
      </c>
      <c r="P3487">
        <f t="shared" si="437"/>
        <v>67</v>
      </c>
      <c r="Q3487">
        <f t="shared" si="438"/>
        <v>0.51086956521739135</v>
      </c>
      <c r="R3487" s="16" t="e">
        <f t="shared" si="439"/>
        <v>#DIV/0!</v>
      </c>
    </row>
    <row r="3488" spans="1:18" x14ac:dyDescent="0.3">
      <c r="A3488" t="s">
        <v>237</v>
      </c>
      <c r="B3488">
        <v>2015</v>
      </c>
      <c r="C3488" s="1">
        <v>550000</v>
      </c>
      <c r="D3488">
        <v>97000</v>
      </c>
      <c r="E3488" t="s">
        <v>14</v>
      </c>
      <c r="F3488" t="s">
        <v>11</v>
      </c>
      <c r="G3488" t="s">
        <v>12</v>
      </c>
      <c r="H3488" t="s">
        <v>126</v>
      </c>
      <c r="I3488">
        <f t="shared" si="432"/>
        <v>91</v>
      </c>
      <c r="J3488">
        <f t="shared" si="433"/>
        <v>11</v>
      </c>
      <c r="K3488" t="str">
        <f t="shared" si="434"/>
        <v>medium</v>
      </c>
      <c r="L3488" s="1">
        <f t="shared" si="435"/>
        <v>503840.57142857142</v>
      </c>
      <c r="M3488" cm="1">
        <f t="array" ref="M3488">SUM(COUNTIF(E3488:E7064,{"Petrol","Diesel","CNG","LPG","Electric"}))</f>
        <v>91</v>
      </c>
      <c r="N3488">
        <f t="shared" si="436"/>
        <v>91</v>
      </c>
      <c r="O3488" cm="1">
        <f t="array" ref="O3488">SUM(COUNTIF(F3488:F7064,{"Individual","Dealer","Trustmark Dealer"}))</f>
        <v>91</v>
      </c>
      <c r="P3488">
        <f t="shared" si="437"/>
        <v>66</v>
      </c>
      <c r="Q3488">
        <f t="shared" si="438"/>
        <v>0.50549450549450547</v>
      </c>
      <c r="R3488" s="16" t="e">
        <f t="shared" si="439"/>
        <v>#DIV/0!</v>
      </c>
    </row>
    <row r="3489" spans="1:18" x14ac:dyDescent="0.3">
      <c r="A3489" t="s">
        <v>1593</v>
      </c>
      <c r="B3489">
        <v>2019</v>
      </c>
      <c r="C3489" s="1">
        <v>1250000</v>
      </c>
      <c r="D3489">
        <v>6590</v>
      </c>
      <c r="E3489" t="s">
        <v>14</v>
      </c>
      <c r="F3489" t="s">
        <v>11</v>
      </c>
      <c r="G3489" t="s">
        <v>12</v>
      </c>
      <c r="H3489" t="s">
        <v>121</v>
      </c>
      <c r="I3489">
        <f t="shared" si="432"/>
        <v>90</v>
      </c>
      <c r="J3489">
        <f t="shared" si="433"/>
        <v>7</v>
      </c>
      <c r="K3489" t="str">
        <f t="shared" si="434"/>
        <v>premimum</v>
      </c>
      <c r="L3489" s="1">
        <f t="shared" si="435"/>
        <v>503327.68888888886</v>
      </c>
      <c r="M3489" cm="1">
        <f t="array" ref="M3489">SUM(COUNTIF(E3489:E7065,{"Petrol","Diesel","CNG","LPG","Electric"}))</f>
        <v>90</v>
      </c>
      <c r="N3489">
        <f t="shared" si="436"/>
        <v>90</v>
      </c>
      <c r="O3489" cm="1">
        <f t="array" ref="O3489">SUM(COUNTIF(F3489:F7065,{"Individual","Dealer","Trustmark Dealer"}))</f>
        <v>90</v>
      </c>
      <c r="P3489">
        <f t="shared" si="437"/>
        <v>65</v>
      </c>
      <c r="Q3489">
        <f t="shared" si="438"/>
        <v>0.51111111111111107</v>
      </c>
      <c r="R3489" s="16" t="e">
        <f t="shared" si="439"/>
        <v>#DIV/0!</v>
      </c>
    </row>
    <row r="3490" spans="1:18" x14ac:dyDescent="0.3">
      <c r="A3490" t="s">
        <v>386</v>
      </c>
      <c r="B3490">
        <v>2017</v>
      </c>
      <c r="C3490" s="1">
        <v>700000</v>
      </c>
      <c r="D3490">
        <v>49957</v>
      </c>
      <c r="E3490" t="s">
        <v>14</v>
      </c>
      <c r="F3490" t="s">
        <v>11</v>
      </c>
      <c r="G3490" t="s">
        <v>12</v>
      </c>
      <c r="H3490" t="s">
        <v>121</v>
      </c>
      <c r="I3490">
        <f t="shared" si="432"/>
        <v>89</v>
      </c>
      <c r="J3490">
        <f t="shared" si="433"/>
        <v>9</v>
      </c>
      <c r="K3490" t="str">
        <f t="shared" si="434"/>
        <v>medium</v>
      </c>
      <c r="L3490" s="1">
        <f t="shared" si="435"/>
        <v>494938.11235955055</v>
      </c>
      <c r="M3490" cm="1">
        <f t="array" ref="M3490">SUM(COUNTIF(E3490:E7066,{"Petrol","Diesel","CNG","LPG","Electric"}))</f>
        <v>89</v>
      </c>
      <c r="N3490">
        <f t="shared" si="436"/>
        <v>89</v>
      </c>
      <c r="O3490" cm="1">
        <f t="array" ref="O3490">SUM(COUNTIF(F3490:F7066,{"Individual","Dealer","Trustmark Dealer"}))</f>
        <v>89</v>
      </c>
      <c r="P3490">
        <f t="shared" si="437"/>
        <v>65</v>
      </c>
      <c r="Q3490">
        <f t="shared" si="438"/>
        <v>0.5056179775280899</v>
      </c>
      <c r="R3490" s="16" t="e">
        <f t="shared" si="439"/>
        <v>#DIV/0!</v>
      </c>
    </row>
    <row r="3491" spans="1:18" x14ac:dyDescent="0.3">
      <c r="A3491" t="s">
        <v>1594</v>
      </c>
      <c r="B3491">
        <v>2017</v>
      </c>
      <c r="C3491" s="1">
        <v>600000</v>
      </c>
      <c r="D3491">
        <v>43235</v>
      </c>
      <c r="E3491" t="s">
        <v>14</v>
      </c>
      <c r="F3491" t="s">
        <v>11</v>
      </c>
      <c r="G3491" t="s">
        <v>12</v>
      </c>
      <c r="H3491" t="s">
        <v>121</v>
      </c>
      <c r="I3491">
        <f t="shared" si="432"/>
        <v>88</v>
      </c>
      <c r="J3491">
        <f t="shared" si="433"/>
        <v>9</v>
      </c>
      <c r="K3491" t="str">
        <f t="shared" si="434"/>
        <v>medium</v>
      </c>
      <c r="L3491" s="1">
        <f t="shared" si="435"/>
        <v>492607.86363636365</v>
      </c>
      <c r="M3491" cm="1">
        <f t="array" ref="M3491">SUM(COUNTIF(E3491:E7067,{"Petrol","Diesel","CNG","LPG","Electric"}))</f>
        <v>88</v>
      </c>
      <c r="N3491">
        <f t="shared" si="436"/>
        <v>88</v>
      </c>
      <c r="O3491" cm="1">
        <f t="array" ref="O3491">SUM(COUNTIF(F3491:F7067,{"Individual","Dealer","Trustmark Dealer"}))</f>
        <v>88</v>
      </c>
      <c r="P3491">
        <f t="shared" si="437"/>
        <v>65</v>
      </c>
      <c r="Q3491">
        <f t="shared" si="438"/>
        <v>0.5</v>
      </c>
      <c r="R3491" s="16" t="e">
        <f t="shared" si="439"/>
        <v>#DIV/0!</v>
      </c>
    </row>
    <row r="3492" spans="1:18" x14ac:dyDescent="0.3">
      <c r="A3492" t="s">
        <v>1595</v>
      </c>
      <c r="B3492">
        <v>2018</v>
      </c>
      <c r="C3492" s="1">
        <v>925000</v>
      </c>
      <c r="D3492">
        <v>50699</v>
      </c>
      <c r="E3492" t="s">
        <v>14</v>
      </c>
      <c r="F3492" t="s">
        <v>11</v>
      </c>
      <c r="G3492" t="s">
        <v>12</v>
      </c>
      <c r="H3492" t="s">
        <v>121</v>
      </c>
      <c r="I3492">
        <f t="shared" si="432"/>
        <v>87</v>
      </c>
      <c r="J3492">
        <f t="shared" si="433"/>
        <v>8</v>
      </c>
      <c r="K3492" t="str">
        <f t="shared" si="434"/>
        <v>medium</v>
      </c>
      <c r="L3492" s="1">
        <f t="shared" si="435"/>
        <v>491373.47126436781</v>
      </c>
      <c r="M3492" cm="1">
        <f t="array" ref="M3492">SUM(COUNTIF(E3492:E7068,{"Petrol","Diesel","CNG","LPG","Electric"}))</f>
        <v>87</v>
      </c>
      <c r="N3492">
        <f t="shared" si="436"/>
        <v>87</v>
      </c>
      <c r="O3492" cm="1">
        <f t="array" ref="O3492">SUM(COUNTIF(F3492:F7068,{"Individual","Dealer","Trustmark Dealer"}))</f>
        <v>87</v>
      </c>
      <c r="P3492">
        <f t="shared" si="437"/>
        <v>65</v>
      </c>
      <c r="Q3492">
        <f t="shared" si="438"/>
        <v>0.4942528735632184</v>
      </c>
      <c r="R3492" s="16" t="e">
        <f t="shared" si="439"/>
        <v>#DIV/0!</v>
      </c>
    </row>
    <row r="3493" spans="1:18" x14ac:dyDescent="0.3">
      <c r="A3493" t="s">
        <v>726</v>
      </c>
      <c r="B3493">
        <v>2016</v>
      </c>
      <c r="C3493" s="1">
        <v>1800000</v>
      </c>
      <c r="D3493">
        <v>126000</v>
      </c>
      <c r="E3493" t="s">
        <v>14</v>
      </c>
      <c r="F3493" t="s">
        <v>11</v>
      </c>
      <c r="G3493" t="s">
        <v>19</v>
      </c>
      <c r="H3493" t="s">
        <v>121</v>
      </c>
      <c r="I3493">
        <f t="shared" si="432"/>
        <v>86</v>
      </c>
      <c r="J3493">
        <f t="shared" si="433"/>
        <v>10</v>
      </c>
      <c r="K3493" t="str">
        <f t="shared" si="434"/>
        <v>premimum</v>
      </c>
      <c r="L3493" s="1">
        <f t="shared" si="435"/>
        <v>486331.30232558138</v>
      </c>
      <c r="M3493" cm="1">
        <f t="array" ref="M3493">SUM(COUNTIF(E3493:E7069,{"Petrol","Diesel","CNG","LPG","Electric"}))</f>
        <v>86</v>
      </c>
      <c r="N3493">
        <f t="shared" si="436"/>
        <v>86</v>
      </c>
      <c r="O3493" cm="1">
        <f t="array" ref="O3493">SUM(COUNTIF(F3493:F7069,{"Individual","Dealer","Trustmark Dealer"}))</f>
        <v>86</v>
      </c>
      <c r="P3493">
        <f t="shared" si="437"/>
        <v>65</v>
      </c>
      <c r="Q3493">
        <f t="shared" si="438"/>
        <v>0.48837209302325579</v>
      </c>
      <c r="R3493" s="16" t="e">
        <f t="shared" si="439"/>
        <v>#DIV/0!</v>
      </c>
    </row>
    <row r="3494" spans="1:18" x14ac:dyDescent="0.3">
      <c r="A3494" t="s">
        <v>1596</v>
      </c>
      <c r="B3494">
        <v>2015</v>
      </c>
      <c r="C3494" s="1">
        <v>459999</v>
      </c>
      <c r="D3494">
        <v>140730</v>
      </c>
      <c r="E3494" t="s">
        <v>14</v>
      </c>
      <c r="F3494" t="s">
        <v>11</v>
      </c>
      <c r="G3494" t="s">
        <v>12</v>
      </c>
      <c r="H3494" t="s">
        <v>126</v>
      </c>
      <c r="I3494">
        <f t="shared" si="432"/>
        <v>85</v>
      </c>
      <c r="J3494">
        <f t="shared" si="433"/>
        <v>11</v>
      </c>
      <c r="K3494" t="str">
        <f t="shared" si="434"/>
        <v>budget</v>
      </c>
      <c r="L3494" s="1">
        <f t="shared" si="435"/>
        <v>470876.37647058826</v>
      </c>
      <c r="M3494" cm="1">
        <f t="array" ref="M3494">SUM(COUNTIF(E3494:E7070,{"Petrol","Diesel","CNG","LPG","Electric"}))</f>
        <v>85</v>
      </c>
      <c r="N3494">
        <f t="shared" si="436"/>
        <v>85</v>
      </c>
      <c r="O3494" cm="1">
        <f t="array" ref="O3494">SUM(COUNTIF(F3494:F7070,{"Individual","Dealer","Trustmark Dealer"}))</f>
        <v>85</v>
      </c>
      <c r="P3494">
        <f t="shared" si="437"/>
        <v>65</v>
      </c>
      <c r="Q3494">
        <f t="shared" si="438"/>
        <v>0.4823529411764706</v>
      </c>
      <c r="R3494" s="16" t="e">
        <f t="shared" si="439"/>
        <v>#DIV/0!</v>
      </c>
    </row>
    <row r="3495" spans="1:18" x14ac:dyDescent="0.3">
      <c r="A3495" t="s">
        <v>313</v>
      </c>
      <c r="B3495">
        <v>2015</v>
      </c>
      <c r="C3495" s="1">
        <v>565000</v>
      </c>
      <c r="D3495">
        <v>46000</v>
      </c>
      <c r="E3495" t="s">
        <v>10</v>
      </c>
      <c r="F3495" t="s">
        <v>25</v>
      </c>
      <c r="G3495" t="s">
        <v>12</v>
      </c>
      <c r="H3495" t="s">
        <v>121</v>
      </c>
      <c r="I3495">
        <f t="shared" si="432"/>
        <v>84</v>
      </c>
      <c r="J3495">
        <f t="shared" si="433"/>
        <v>11</v>
      </c>
      <c r="K3495" t="str">
        <f t="shared" si="434"/>
        <v>medium</v>
      </c>
      <c r="L3495" s="1">
        <f t="shared" si="435"/>
        <v>471005.86904761905</v>
      </c>
      <c r="M3495" cm="1">
        <f t="array" ref="M3495">SUM(COUNTIF(E3495:E7071,{"Petrol","Diesel","CNG","LPG","Electric"}))</f>
        <v>84</v>
      </c>
      <c r="N3495">
        <f t="shared" si="436"/>
        <v>84</v>
      </c>
      <c r="O3495" cm="1">
        <f t="array" ref="O3495">SUM(COUNTIF(F3495:F7071,{"Individual","Dealer","Trustmark Dealer"}))</f>
        <v>84</v>
      </c>
      <c r="P3495">
        <f t="shared" si="437"/>
        <v>64</v>
      </c>
      <c r="Q3495">
        <f t="shared" si="438"/>
        <v>0.48809523809523808</v>
      </c>
      <c r="R3495" s="16" t="e">
        <f t="shared" si="439"/>
        <v>#DIV/0!</v>
      </c>
    </row>
    <row r="3496" spans="1:18" x14ac:dyDescent="0.3">
      <c r="A3496" t="s">
        <v>241</v>
      </c>
      <c r="B3496">
        <v>2013</v>
      </c>
      <c r="C3496" s="1">
        <v>170000</v>
      </c>
      <c r="D3496">
        <v>80000</v>
      </c>
      <c r="E3496" t="s">
        <v>10</v>
      </c>
      <c r="F3496" t="s">
        <v>25</v>
      </c>
      <c r="G3496" t="s">
        <v>12</v>
      </c>
      <c r="H3496" t="s">
        <v>154</v>
      </c>
      <c r="I3496">
        <f t="shared" si="432"/>
        <v>83</v>
      </c>
      <c r="J3496">
        <f t="shared" si="433"/>
        <v>13</v>
      </c>
      <c r="K3496" t="str">
        <f t="shared" si="434"/>
        <v>budget</v>
      </c>
      <c r="L3496" s="1">
        <f t="shared" si="435"/>
        <v>469873.40963855421</v>
      </c>
      <c r="M3496" cm="1">
        <f t="array" ref="M3496">SUM(COUNTIF(E3496:E7072,{"Petrol","Diesel","CNG","LPG","Electric"}))</f>
        <v>83</v>
      </c>
      <c r="N3496">
        <f t="shared" si="436"/>
        <v>83</v>
      </c>
      <c r="O3496" cm="1">
        <f t="array" ref="O3496">SUM(COUNTIF(F3496:F7072,{"Individual","Dealer","Trustmark Dealer"}))</f>
        <v>83</v>
      </c>
      <c r="P3496">
        <f t="shared" si="437"/>
        <v>63</v>
      </c>
      <c r="Q3496">
        <f t="shared" si="438"/>
        <v>0.48192771084337349</v>
      </c>
      <c r="R3496" s="16" t="e">
        <f t="shared" si="439"/>
        <v>#DIV/0!</v>
      </c>
    </row>
    <row r="3497" spans="1:18" x14ac:dyDescent="0.3">
      <c r="A3497" t="s">
        <v>1597</v>
      </c>
      <c r="B3497">
        <v>2001</v>
      </c>
      <c r="C3497" s="1">
        <v>150000</v>
      </c>
      <c r="D3497">
        <v>256000</v>
      </c>
      <c r="E3497" t="s">
        <v>14</v>
      </c>
      <c r="F3497" t="s">
        <v>11</v>
      </c>
      <c r="G3497" t="s">
        <v>12</v>
      </c>
      <c r="H3497" t="s">
        <v>121</v>
      </c>
      <c r="I3497">
        <f t="shared" si="432"/>
        <v>82</v>
      </c>
      <c r="J3497">
        <f t="shared" si="433"/>
        <v>25</v>
      </c>
      <c r="K3497" t="str">
        <f t="shared" si="434"/>
        <v>budget</v>
      </c>
      <c r="L3497" s="1">
        <f t="shared" si="435"/>
        <v>473530.40243902442</v>
      </c>
      <c r="M3497" cm="1">
        <f t="array" ref="M3497">SUM(COUNTIF(E3497:E7073,{"Petrol","Diesel","CNG","LPG","Electric"}))</f>
        <v>82</v>
      </c>
      <c r="N3497">
        <f t="shared" si="436"/>
        <v>82</v>
      </c>
      <c r="O3497" cm="1">
        <f t="array" ref="O3497">SUM(COUNTIF(F3497:F7073,{"Individual","Dealer","Trustmark Dealer"}))</f>
        <v>82</v>
      </c>
      <c r="P3497">
        <f t="shared" si="437"/>
        <v>62</v>
      </c>
      <c r="Q3497">
        <f t="shared" si="438"/>
        <v>0.48780487804878048</v>
      </c>
      <c r="R3497" s="16" t="e">
        <f t="shared" si="439"/>
        <v>#DIV/0!</v>
      </c>
    </row>
    <row r="3498" spans="1:18" x14ac:dyDescent="0.3">
      <c r="A3498" t="s">
        <v>1598</v>
      </c>
      <c r="B3498">
        <v>2008</v>
      </c>
      <c r="C3498" s="1">
        <v>295000</v>
      </c>
      <c r="D3498">
        <v>120000</v>
      </c>
      <c r="E3498" t="s">
        <v>14</v>
      </c>
      <c r="F3498" t="s">
        <v>25</v>
      </c>
      <c r="G3498" t="s">
        <v>12</v>
      </c>
      <c r="H3498" t="s">
        <v>121</v>
      </c>
      <c r="I3498">
        <f t="shared" si="432"/>
        <v>81</v>
      </c>
      <c r="J3498">
        <f t="shared" si="433"/>
        <v>18</v>
      </c>
      <c r="K3498" t="str">
        <f t="shared" si="434"/>
        <v>budget</v>
      </c>
      <c r="L3498" s="1">
        <f t="shared" si="435"/>
        <v>477524.60493827163</v>
      </c>
      <c r="M3498" cm="1">
        <f t="array" ref="M3498">SUM(COUNTIF(E3498:E7074,{"Petrol","Diesel","CNG","LPG","Electric"}))</f>
        <v>81</v>
      </c>
      <c r="N3498">
        <f t="shared" si="436"/>
        <v>81</v>
      </c>
      <c r="O3498" cm="1">
        <f t="array" ref="O3498">SUM(COUNTIF(F3498:F7074,{"Individual","Dealer","Trustmark Dealer"}))</f>
        <v>81</v>
      </c>
      <c r="P3498">
        <f t="shared" si="437"/>
        <v>61</v>
      </c>
      <c r="Q3498">
        <f t="shared" si="438"/>
        <v>0.48148148148148145</v>
      </c>
      <c r="R3498" s="16" t="e">
        <f t="shared" si="439"/>
        <v>#DIV/0!</v>
      </c>
    </row>
    <row r="3499" spans="1:18" x14ac:dyDescent="0.3">
      <c r="A3499" t="s">
        <v>1204</v>
      </c>
      <c r="B3499">
        <v>2018</v>
      </c>
      <c r="C3499" s="1">
        <v>819999</v>
      </c>
      <c r="D3499">
        <v>40000</v>
      </c>
      <c r="E3499" t="s">
        <v>14</v>
      </c>
      <c r="F3499" t="s">
        <v>25</v>
      </c>
      <c r="G3499" t="s">
        <v>12</v>
      </c>
      <c r="H3499" t="s">
        <v>121</v>
      </c>
      <c r="I3499">
        <f t="shared" si="432"/>
        <v>80</v>
      </c>
      <c r="J3499">
        <f t="shared" si="433"/>
        <v>8</v>
      </c>
      <c r="K3499" t="str">
        <f t="shared" si="434"/>
        <v>medium</v>
      </c>
      <c r="L3499" s="1">
        <f t="shared" si="435"/>
        <v>479806.16249999998</v>
      </c>
      <c r="M3499" cm="1">
        <f t="array" ref="M3499">SUM(COUNTIF(E3499:E7075,{"Petrol","Diesel","CNG","LPG","Electric"}))</f>
        <v>80</v>
      </c>
      <c r="N3499">
        <f t="shared" si="436"/>
        <v>80</v>
      </c>
      <c r="O3499" cm="1">
        <f t="array" ref="O3499">SUM(COUNTIF(F3499:F7075,{"Individual","Dealer","Trustmark Dealer"}))</f>
        <v>80</v>
      </c>
      <c r="P3499">
        <f t="shared" si="437"/>
        <v>60</v>
      </c>
      <c r="Q3499">
        <f t="shared" si="438"/>
        <v>0.47499999999999998</v>
      </c>
      <c r="R3499" s="16" t="e">
        <f t="shared" si="439"/>
        <v>#DIV/0!</v>
      </c>
    </row>
    <row r="3500" spans="1:18" x14ac:dyDescent="0.3">
      <c r="A3500" t="s">
        <v>1337</v>
      </c>
      <c r="B3500">
        <v>2019</v>
      </c>
      <c r="C3500" s="1">
        <v>819999</v>
      </c>
      <c r="D3500">
        <v>40000</v>
      </c>
      <c r="E3500" t="s">
        <v>14</v>
      </c>
      <c r="F3500" t="s">
        <v>25</v>
      </c>
      <c r="G3500" t="s">
        <v>12</v>
      </c>
      <c r="H3500" t="s">
        <v>121</v>
      </c>
      <c r="I3500">
        <f t="shared" si="432"/>
        <v>79</v>
      </c>
      <c r="J3500">
        <f t="shared" si="433"/>
        <v>7</v>
      </c>
      <c r="K3500" t="str">
        <f t="shared" si="434"/>
        <v>medium</v>
      </c>
      <c r="L3500" s="1">
        <f t="shared" si="435"/>
        <v>475499.92405063292</v>
      </c>
      <c r="M3500" cm="1">
        <f t="array" ref="M3500">SUM(COUNTIF(E3500:E7076,{"Petrol","Diesel","CNG","LPG","Electric"}))</f>
        <v>79</v>
      </c>
      <c r="N3500">
        <f t="shared" si="436"/>
        <v>79</v>
      </c>
      <c r="O3500" cm="1">
        <f t="array" ref="O3500">SUM(COUNTIF(F3500:F7076,{"Individual","Dealer","Trustmark Dealer"}))</f>
        <v>79</v>
      </c>
      <c r="P3500">
        <f t="shared" si="437"/>
        <v>60</v>
      </c>
      <c r="Q3500">
        <f t="shared" si="438"/>
        <v>0.46835443037974683</v>
      </c>
      <c r="R3500" s="16" t="e">
        <f t="shared" si="439"/>
        <v>#DIV/0!</v>
      </c>
    </row>
    <row r="3501" spans="1:18" x14ac:dyDescent="0.3">
      <c r="A3501" t="s">
        <v>1071</v>
      </c>
      <c r="B3501">
        <v>2015</v>
      </c>
      <c r="C3501" s="1">
        <v>320000</v>
      </c>
      <c r="D3501">
        <v>40000</v>
      </c>
      <c r="E3501" t="s">
        <v>10</v>
      </c>
      <c r="F3501" t="s">
        <v>25</v>
      </c>
      <c r="G3501" t="s">
        <v>12</v>
      </c>
      <c r="H3501" t="s">
        <v>121</v>
      </c>
      <c r="I3501">
        <f t="shared" si="432"/>
        <v>78</v>
      </c>
      <c r="J3501">
        <f t="shared" si="433"/>
        <v>11</v>
      </c>
      <c r="K3501" t="str">
        <f t="shared" si="434"/>
        <v>budget</v>
      </c>
      <c r="L3501" s="1">
        <f t="shared" si="435"/>
        <v>471083.26923076925</v>
      </c>
      <c r="M3501" cm="1">
        <f t="array" ref="M3501">SUM(COUNTIF(E3501:E7077,{"Petrol","Diesel","CNG","LPG","Electric"}))</f>
        <v>78</v>
      </c>
      <c r="N3501">
        <f t="shared" si="436"/>
        <v>78</v>
      </c>
      <c r="O3501" cm="1">
        <f t="array" ref="O3501">SUM(COUNTIF(F3501:F7077,{"Individual","Dealer","Trustmark Dealer"}))</f>
        <v>78</v>
      </c>
      <c r="P3501">
        <f t="shared" si="437"/>
        <v>60</v>
      </c>
      <c r="Q3501">
        <f t="shared" si="438"/>
        <v>0.46153846153846156</v>
      </c>
      <c r="R3501" s="16" t="e">
        <f t="shared" si="439"/>
        <v>#DIV/0!</v>
      </c>
    </row>
    <row r="3502" spans="1:18" x14ac:dyDescent="0.3">
      <c r="A3502" t="s">
        <v>430</v>
      </c>
      <c r="B3502">
        <v>2015</v>
      </c>
      <c r="C3502" s="1">
        <v>550000</v>
      </c>
      <c r="D3502">
        <v>135000</v>
      </c>
      <c r="E3502" t="s">
        <v>14</v>
      </c>
      <c r="F3502" t="s">
        <v>25</v>
      </c>
      <c r="G3502" t="s">
        <v>12</v>
      </c>
      <c r="H3502" t="s">
        <v>126</v>
      </c>
      <c r="I3502">
        <f t="shared" si="432"/>
        <v>77</v>
      </c>
      <c r="J3502">
        <f t="shared" si="433"/>
        <v>11</v>
      </c>
      <c r="K3502" t="str">
        <f t="shared" si="434"/>
        <v>medium</v>
      </c>
      <c r="L3502" s="1">
        <f t="shared" si="435"/>
        <v>473045.3896103896</v>
      </c>
      <c r="M3502" cm="1">
        <f t="array" ref="M3502">SUM(COUNTIF(E3502:E7078,{"Petrol","Diesel","CNG","LPG","Electric"}))</f>
        <v>77</v>
      </c>
      <c r="N3502">
        <f t="shared" si="436"/>
        <v>77</v>
      </c>
      <c r="O3502" cm="1">
        <f t="array" ref="O3502">SUM(COUNTIF(F3502:F7078,{"Individual","Dealer","Trustmark Dealer"}))</f>
        <v>77</v>
      </c>
      <c r="P3502">
        <f t="shared" si="437"/>
        <v>59</v>
      </c>
      <c r="Q3502">
        <f t="shared" si="438"/>
        <v>0.45454545454545453</v>
      </c>
      <c r="R3502" s="16" t="e">
        <f t="shared" si="439"/>
        <v>#DIV/0!</v>
      </c>
    </row>
    <row r="3503" spans="1:18" x14ac:dyDescent="0.3">
      <c r="A3503" t="s">
        <v>677</v>
      </c>
      <c r="B3503">
        <v>2015</v>
      </c>
      <c r="C3503" s="1">
        <v>550000</v>
      </c>
      <c r="D3503">
        <v>50000</v>
      </c>
      <c r="E3503" t="s">
        <v>14</v>
      </c>
      <c r="F3503" t="s">
        <v>25</v>
      </c>
      <c r="G3503" t="s">
        <v>12</v>
      </c>
      <c r="H3503" t="s">
        <v>121</v>
      </c>
      <c r="I3503">
        <f t="shared" si="432"/>
        <v>76</v>
      </c>
      <c r="J3503">
        <f t="shared" si="433"/>
        <v>11</v>
      </c>
      <c r="K3503" t="str">
        <f t="shared" si="434"/>
        <v>medium</v>
      </c>
      <c r="L3503" s="1">
        <f t="shared" si="435"/>
        <v>472032.82894736843</v>
      </c>
      <c r="M3503" cm="1">
        <f t="array" ref="M3503">SUM(COUNTIF(E3503:E7079,{"Petrol","Diesel","CNG","LPG","Electric"}))</f>
        <v>76</v>
      </c>
      <c r="N3503">
        <f t="shared" si="436"/>
        <v>76</v>
      </c>
      <c r="O3503" cm="1">
        <f t="array" ref="O3503">SUM(COUNTIF(F3503:F7079,{"Individual","Dealer","Trustmark Dealer"}))</f>
        <v>76</v>
      </c>
      <c r="P3503">
        <f t="shared" si="437"/>
        <v>58</v>
      </c>
      <c r="Q3503">
        <f t="shared" si="438"/>
        <v>0.46052631578947367</v>
      </c>
      <c r="R3503" s="16" t="e">
        <f t="shared" si="439"/>
        <v>#DIV/0!</v>
      </c>
    </row>
    <row r="3504" spans="1:18" x14ac:dyDescent="0.3">
      <c r="A3504" t="s">
        <v>840</v>
      </c>
      <c r="B3504">
        <v>2017</v>
      </c>
      <c r="C3504" s="1">
        <v>590000</v>
      </c>
      <c r="D3504">
        <v>98000</v>
      </c>
      <c r="E3504" t="s">
        <v>14</v>
      </c>
      <c r="F3504" t="s">
        <v>25</v>
      </c>
      <c r="G3504" t="s">
        <v>12</v>
      </c>
      <c r="H3504" t="s">
        <v>121</v>
      </c>
      <c r="I3504">
        <f t="shared" si="432"/>
        <v>75</v>
      </c>
      <c r="J3504">
        <f t="shared" si="433"/>
        <v>9</v>
      </c>
      <c r="K3504" t="str">
        <f t="shared" si="434"/>
        <v>medium</v>
      </c>
      <c r="L3504" s="1">
        <f t="shared" si="435"/>
        <v>470993.26666666666</v>
      </c>
      <c r="M3504" cm="1">
        <f t="array" ref="M3504">SUM(COUNTIF(E3504:E7080,{"Petrol","Diesel","CNG","LPG","Electric"}))</f>
        <v>75</v>
      </c>
      <c r="N3504">
        <f t="shared" si="436"/>
        <v>75</v>
      </c>
      <c r="O3504" cm="1">
        <f t="array" ref="O3504">SUM(COUNTIF(F3504:F7080,{"Individual","Dealer","Trustmark Dealer"}))</f>
        <v>75</v>
      </c>
      <c r="P3504">
        <f t="shared" si="437"/>
        <v>57</v>
      </c>
      <c r="Q3504">
        <f t="shared" si="438"/>
        <v>0.45333333333333331</v>
      </c>
      <c r="R3504" s="16" t="e">
        <f t="shared" si="439"/>
        <v>#DIV/0!</v>
      </c>
    </row>
    <row r="3505" spans="1:18" x14ac:dyDescent="0.3">
      <c r="A3505" t="s">
        <v>1599</v>
      </c>
      <c r="B3505">
        <v>2017</v>
      </c>
      <c r="C3505" s="1">
        <v>950000</v>
      </c>
      <c r="D3505">
        <v>50000</v>
      </c>
      <c r="E3505" t="s">
        <v>14</v>
      </c>
      <c r="F3505" t="s">
        <v>25</v>
      </c>
      <c r="G3505" t="s">
        <v>12</v>
      </c>
      <c r="H3505" t="s">
        <v>121</v>
      </c>
      <c r="I3505">
        <f t="shared" si="432"/>
        <v>74</v>
      </c>
      <c r="J3505">
        <f t="shared" si="433"/>
        <v>9</v>
      </c>
      <c r="K3505" t="str">
        <f t="shared" si="434"/>
        <v>medium</v>
      </c>
      <c r="L3505" s="1">
        <f t="shared" si="435"/>
        <v>469385.06756756757</v>
      </c>
      <c r="M3505" cm="1">
        <f t="array" ref="M3505">SUM(COUNTIF(E3505:E7081,{"Petrol","Diesel","CNG","LPG","Electric"}))</f>
        <v>74</v>
      </c>
      <c r="N3505">
        <f t="shared" si="436"/>
        <v>74</v>
      </c>
      <c r="O3505" cm="1">
        <f t="array" ref="O3505">SUM(COUNTIF(F3505:F7081,{"Individual","Dealer","Trustmark Dealer"}))</f>
        <v>74</v>
      </c>
      <c r="P3505">
        <f t="shared" si="437"/>
        <v>57</v>
      </c>
      <c r="Q3505">
        <f t="shared" si="438"/>
        <v>0.44594594594594594</v>
      </c>
      <c r="R3505" s="16" t="e">
        <f t="shared" si="439"/>
        <v>#DIV/0!</v>
      </c>
    </row>
    <row r="3506" spans="1:18" x14ac:dyDescent="0.3">
      <c r="A3506" t="s">
        <v>1600</v>
      </c>
      <c r="B3506">
        <v>2017</v>
      </c>
      <c r="C3506" s="1">
        <v>1000000</v>
      </c>
      <c r="D3506">
        <v>30000</v>
      </c>
      <c r="E3506" t="s">
        <v>14</v>
      </c>
      <c r="F3506" t="s">
        <v>25</v>
      </c>
      <c r="G3506" t="s">
        <v>12</v>
      </c>
      <c r="H3506" t="s">
        <v>121</v>
      </c>
      <c r="I3506">
        <f t="shared" si="432"/>
        <v>73</v>
      </c>
      <c r="J3506">
        <f t="shared" si="433"/>
        <v>9</v>
      </c>
      <c r="K3506" t="str">
        <f t="shared" si="434"/>
        <v>medium</v>
      </c>
      <c r="L3506" s="1">
        <f t="shared" si="435"/>
        <v>462801.30136986304</v>
      </c>
      <c r="M3506" cm="1">
        <f t="array" ref="M3506">SUM(COUNTIF(E3506:E7082,{"Petrol","Diesel","CNG","LPG","Electric"}))</f>
        <v>73</v>
      </c>
      <c r="N3506">
        <f t="shared" si="436"/>
        <v>73</v>
      </c>
      <c r="O3506" cm="1">
        <f t="array" ref="O3506">SUM(COUNTIF(F3506:F7082,{"Individual","Dealer","Trustmark Dealer"}))</f>
        <v>73</v>
      </c>
      <c r="P3506">
        <f t="shared" si="437"/>
        <v>57</v>
      </c>
      <c r="Q3506">
        <f t="shared" si="438"/>
        <v>0.43835616438356162</v>
      </c>
      <c r="R3506" s="16" t="e">
        <f t="shared" si="439"/>
        <v>#DIV/0!</v>
      </c>
    </row>
    <row r="3507" spans="1:18" x14ac:dyDescent="0.3">
      <c r="A3507" t="s">
        <v>1601</v>
      </c>
      <c r="B3507">
        <v>2013</v>
      </c>
      <c r="C3507" s="1">
        <v>500000</v>
      </c>
      <c r="D3507">
        <v>120000</v>
      </c>
      <c r="E3507" t="s">
        <v>14</v>
      </c>
      <c r="F3507" t="s">
        <v>25</v>
      </c>
      <c r="G3507" t="s">
        <v>12</v>
      </c>
      <c r="H3507" t="s">
        <v>121</v>
      </c>
      <c r="I3507">
        <f t="shared" si="432"/>
        <v>72</v>
      </c>
      <c r="J3507">
        <f t="shared" si="433"/>
        <v>13</v>
      </c>
      <c r="K3507" t="str">
        <f t="shared" si="434"/>
        <v>budget</v>
      </c>
      <c r="L3507" s="1">
        <f t="shared" si="435"/>
        <v>455340.20833333331</v>
      </c>
      <c r="M3507" cm="1">
        <f t="array" ref="M3507">SUM(COUNTIF(E3507:E7083,{"Petrol","Diesel","CNG","LPG","Electric"}))</f>
        <v>72</v>
      </c>
      <c r="N3507">
        <f t="shared" si="436"/>
        <v>72</v>
      </c>
      <c r="O3507" cm="1">
        <f t="array" ref="O3507">SUM(COUNTIF(F3507:F7083,{"Individual","Dealer","Trustmark Dealer"}))</f>
        <v>72</v>
      </c>
      <c r="P3507">
        <f t="shared" si="437"/>
        <v>57</v>
      </c>
      <c r="Q3507">
        <f t="shared" si="438"/>
        <v>0.43055555555555558</v>
      </c>
      <c r="R3507" s="16" t="e">
        <f t="shared" si="439"/>
        <v>#DIV/0!</v>
      </c>
    </row>
    <row r="3508" spans="1:18" x14ac:dyDescent="0.3">
      <c r="A3508" t="s">
        <v>1602</v>
      </c>
      <c r="B3508">
        <v>2017</v>
      </c>
      <c r="C3508" s="1">
        <v>450000</v>
      </c>
      <c r="D3508">
        <v>70000</v>
      </c>
      <c r="E3508" t="s">
        <v>14</v>
      </c>
      <c r="F3508" t="s">
        <v>25</v>
      </c>
      <c r="G3508" t="s">
        <v>12</v>
      </c>
      <c r="H3508" t="s">
        <v>121</v>
      </c>
      <c r="I3508">
        <f t="shared" si="432"/>
        <v>71</v>
      </c>
      <c r="J3508">
        <f t="shared" si="433"/>
        <v>9</v>
      </c>
      <c r="K3508" t="str">
        <f t="shared" si="434"/>
        <v>budget</v>
      </c>
      <c r="L3508" s="1">
        <f t="shared" si="435"/>
        <v>454711.19718309859</v>
      </c>
      <c r="M3508" cm="1">
        <f t="array" ref="M3508">SUM(COUNTIF(E3508:E7084,{"Petrol","Diesel","CNG","LPG","Electric"}))</f>
        <v>71</v>
      </c>
      <c r="N3508">
        <f t="shared" si="436"/>
        <v>71</v>
      </c>
      <c r="O3508" cm="1">
        <f t="array" ref="O3508">SUM(COUNTIF(F3508:F7084,{"Individual","Dealer","Trustmark Dealer"}))</f>
        <v>71</v>
      </c>
      <c r="P3508">
        <f t="shared" si="437"/>
        <v>56</v>
      </c>
      <c r="Q3508">
        <f t="shared" si="438"/>
        <v>0.42253521126760563</v>
      </c>
      <c r="R3508" s="16" t="e">
        <f t="shared" si="439"/>
        <v>#DIV/0!</v>
      </c>
    </row>
    <row r="3509" spans="1:18" x14ac:dyDescent="0.3">
      <c r="A3509" t="s">
        <v>164</v>
      </c>
      <c r="B3509">
        <v>2017</v>
      </c>
      <c r="C3509" s="1">
        <v>720000</v>
      </c>
      <c r="D3509">
        <v>35000</v>
      </c>
      <c r="E3509" t="s">
        <v>14</v>
      </c>
      <c r="F3509" t="s">
        <v>25</v>
      </c>
      <c r="G3509" t="s">
        <v>12</v>
      </c>
      <c r="H3509" t="s">
        <v>121</v>
      </c>
      <c r="I3509">
        <f t="shared" si="432"/>
        <v>70</v>
      </c>
      <c r="J3509">
        <f t="shared" si="433"/>
        <v>9</v>
      </c>
      <c r="K3509" t="str">
        <f t="shared" si="434"/>
        <v>medium</v>
      </c>
      <c r="L3509" s="1">
        <f t="shared" si="435"/>
        <v>454778.5</v>
      </c>
      <c r="M3509" cm="1">
        <f t="array" ref="M3509">SUM(COUNTIF(E3509:E7085,{"Petrol","Diesel","CNG","LPG","Electric"}))</f>
        <v>70</v>
      </c>
      <c r="N3509">
        <f t="shared" si="436"/>
        <v>70</v>
      </c>
      <c r="O3509" cm="1">
        <f t="array" ref="O3509">SUM(COUNTIF(F3509:F7085,{"Individual","Dealer","Trustmark Dealer"}))</f>
        <v>70</v>
      </c>
      <c r="P3509">
        <f t="shared" si="437"/>
        <v>56</v>
      </c>
      <c r="Q3509">
        <f t="shared" si="438"/>
        <v>0.41428571428571431</v>
      </c>
      <c r="R3509" s="16" t="e">
        <f t="shared" si="439"/>
        <v>#DIV/0!</v>
      </c>
    </row>
    <row r="3510" spans="1:18" x14ac:dyDescent="0.3">
      <c r="A3510" t="s">
        <v>1263</v>
      </c>
      <c r="B3510">
        <v>2015</v>
      </c>
      <c r="C3510" s="1">
        <v>390000</v>
      </c>
      <c r="D3510">
        <v>70000</v>
      </c>
      <c r="E3510" t="s">
        <v>14</v>
      </c>
      <c r="F3510" t="s">
        <v>25</v>
      </c>
      <c r="G3510" t="s">
        <v>12</v>
      </c>
      <c r="H3510" t="s">
        <v>126</v>
      </c>
      <c r="I3510">
        <f t="shared" si="432"/>
        <v>69</v>
      </c>
      <c r="J3510">
        <f t="shared" si="433"/>
        <v>11</v>
      </c>
      <c r="K3510" t="str">
        <f t="shared" si="434"/>
        <v>budget</v>
      </c>
      <c r="L3510" s="1">
        <f t="shared" si="435"/>
        <v>450934.71014492755</v>
      </c>
      <c r="M3510" cm="1">
        <f t="array" ref="M3510">SUM(COUNTIF(E3510:E7086,{"Petrol","Diesel","CNG","LPG","Electric"}))</f>
        <v>69</v>
      </c>
      <c r="N3510">
        <f t="shared" si="436"/>
        <v>69</v>
      </c>
      <c r="O3510" cm="1">
        <f t="array" ref="O3510">SUM(COUNTIF(F3510:F7086,{"Individual","Dealer","Trustmark Dealer"}))</f>
        <v>69</v>
      </c>
      <c r="P3510">
        <f t="shared" si="437"/>
        <v>56</v>
      </c>
      <c r="Q3510">
        <f t="shared" si="438"/>
        <v>0.40579710144927539</v>
      </c>
      <c r="R3510" s="16" t="e">
        <f t="shared" si="439"/>
        <v>#DIV/0!</v>
      </c>
    </row>
    <row r="3511" spans="1:18" x14ac:dyDescent="0.3">
      <c r="A3511" t="s">
        <v>1521</v>
      </c>
      <c r="B3511">
        <v>2014</v>
      </c>
      <c r="C3511" s="1">
        <v>500000</v>
      </c>
      <c r="D3511">
        <v>35000</v>
      </c>
      <c r="E3511" t="s">
        <v>14</v>
      </c>
      <c r="F3511" t="s">
        <v>25</v>
      </c>
      <c r="G3511" t="s">
        <v>12</v>
      </c>
      <c r="H3511" t="s">
        <v>121</v>
      </c>
      <c r="I3511">
        <f t="shared" si="432"/>
        <v>68</v>
      </c>
      <c r="J3511">
        <f t="shared" si="433"/>
        <v>12</v>
      </c>
      <c r="K3511" t="str">
        <f t="shared" si="434"/>
        <v>budget</v>
      </c>
      <c r="L3511" s="1">
        <f t="shared" si="435"/>
        <v>451830.8088235294</v>
      </c>
      <c r="M3511" cm="1">
        <f t="array" ref="M3511">SUM(COUNTIF(E3511:E7087,{"Petrol","Diesel","CNG","LPG","Electric"}))</f>
        <v>68</v>
      </c>
      <c r="N3511">
        <f t="shared" si="436"/>
        <v>68</v>
      </c>
      <c r="O3511" cm="1">
        <f t="array" ref="O3511">SUM(COUNTIF(F3511:F7087,{"Individual","Dealer","Trustmark Dealer"}))</f>
        <v>68</v>
      </c>
      <c r="P3511">
        <f t="shared" si="437"/>
        <v>55</v>
      </c>
      <c r="Q3511">
        <f t="shared" si="438"/>
        <v>0.41176470588235292</v>
      </c>
      <c r="R3511" s="16" t="e">
        <f t="shared" si="439"/>
        <v>#DIV/0!</v>
      </c>
    </row>
    <row r="3512" spans="1:18" x14ac:dyDescent="0.3">
      <c r="A3512" t="s">
        <v>1603</v>
      </c>
      <c r="B3512">
        <v>2016</v>
      </c>
      <c r="C3512" s="1">
        <v>2500000</v>
      </c>
      <c r="D3512">
        <v>70000</v>
      </c>
      <c r="E3512" t="s">
        <v>10</v>
      </c>
      <c r="F3512" t="s">
        <v>25</v>
      </c>
      <c r="G3512" t="s">
        <v>19</v>
      </c>
      <c r="H3512" t="s">
        <v>126</v>
      </c>
      <c r="I3512">
        <f t="shared" si="432"/>
        <v>67</v>
      </c>
      <c r="J3512">
        <f t="shared" si="433"/>
        <v>10</v>
      </c>
      <c r="K3512" t="str">
        <f t="shared" si="434"/>
        <v>premimum</v>
      </c>
      <c r="L3512" s="1">
        <f t="shared" si="435"/>
        <v>451111.86567164178</v>
      </c>
      <c r="M3512" cm="1">
        <f t="array" ref="M3512">SUM(COUNTIF(E3512:E7088,{"Petrol","Diesel","CNG","LPG","Electric"}))</f>
        <v>67</v>
      </c>
      <c r="N3512">
        <f t="shared" si="436"/>
        <v>67</v>
      </c>
      <c r="O3512" cm="1">
        <f t="array" ref="O3512">SUM(COUNTIF(F3512:F7088,{"Individual","Dealer","Trustmark Dealer"}))</f>
        <v>67</v>
      </c>
      <c r="P3512">
        <f t="shared" si="437"/>
        <v>54</v>
      </c>
      <c r="Q3512">
        <f t="shared" si="438"/>
        <v>0.40298507462686567</v>
      </c>
      <c r="R3512" s="16" t="e">
        <f t="shared" si="439"/>
        <v>#DIV/0!</v>
      </c>
    </row>
    <row r="3513" spans="1:18" x14ac:dyDescent="0.3">
      <c r="A3513" t="s">
        <v>638</v>
      </c>
      <c r="B3513">
        <v>2017</v>
      </c>
      <c r="C3513" s="1">
        <v>780000</v>
      </c>
      <c r="D3513">
        <v>50000</v>
      </c>
      <c r="E3513" t="s">
        <v>14</v>
      </c>
      <c r="F3513" t="s">
        <v>25</v>
      </c>
      <c r="G3513" t="s">
        <v>12</v>
      </c>
      <c r="H3513" t="s">
        <v>121</v>
      </c>
      <c r="I3513">
        <f t="shared" si="432"/>
        <v>66</v>
      </c>
      <c r="J3513">
        <f t="shared" si="433"/>
        <v>9</v>
      </c>
      <c r="K3513" t="str">
        <f t="shared" si="434"/>
        <v>medium</v>
      </c>
      <c r="L3513" s="1">
        <f t="shared" si="435"/>
        <v>420068.10606060608</v>
      </c>
      <c r="M3513" cm="1">
        <f t="array" ref="M3513">SUM(COUNTIF(E3513:E7089,{"Petrol","Diesel","CNG","LPG","Electric"}))</f>
        <v>66</v>
      </c>
      <c r="N3513">
        <f t="shared" si="436"/>
        <v>66</v>
      </c>
      <c r="O3513" cm="1">
        <f t="array" ref="O3513">SUM(COUNTIF(F3513:F7089,{"Individual","Dealer","Trustmark Dealer"}))</f>
        <v>66</v>
      </c>
      <c r="P3513">
        <f t="shared" si="437"/>
        <v>54</v>
      </c>
      <c r="Q3513">
        <f t="shared" si="438"/>
        <v>0.40909090909090912</v>
      </c>
      <c r="R3513" s="16" t="e">
        <f t="shared" si="439"/>
        <v>#DIV/0!</v>
      </c>
    </row>
    <row r="3514" spans="1:18" x14ac:dyDescent="0.3">
      <c r="A3514" t="s">
        <v>471</v>
      </c>
      <c r="B3514">
        <v>2015</v>
      </c>
      <c r="C3514" s="1">
        <v>484999</v>
      </c>
      <c r="D3514">
        <v>90000</v>
      </c>
      <c r="E3514" t="s">
        <v>14</v>
      </c>
      <c r="F3514" t="s">
        <v>25</v>
      </c>
      <c r="G3514" t="s">
        <v>12</v>
      </c>
      <c r="H3514" t="s">
        <v>126</v>
      </c>
      <c r="I3514">
        <f t="shared" si="432"/>
        <v>65</v>
      </c>
      <c r="J3514">
        <f t="shared" si="433"/>
        <v>11</v>
      </c>
      <c r="K3514" t="str">
        <f t="shared" si="434"/>
        <v>budget</v>
      </c>
      <c r="L3514" s="1">
        <f t="shared" si="435"/>
        <v>414530.69230769231</v>
      </c>
      <c r="M3514" cm="1">
        <f t="array" ref="M3514">SUM(COUNTIF(E3514:E7090,{"Petrol","Diesel","CNG","LPG","Electric"}))</f>
        <v>65</v>
      </c>
      <c r="N3514">
        <f t="shared" si="436"/>
        <v>65</v>
      </c>
      <c r="O3514" cm="1">
        <f t="array" ref="O3514">SUM(COUNTIF(F3514:F7090,{"Individual","Dealer","Trustmark Dealer"}))</f>
        <v>65</v>
      </c>
      <c r="P3514">
        <f t="shared" si="437"/>
        <v>54</v>
      </c>
      <c r="Q3514">
        <f t="shared" si="438"/>
        <v>0.4</v>
      </c>
      <c r="R3514" s="16" t="e">
        <f t="shared" si="439"/>
        <v>#DIV/0!</v>
      </c>
    </row>
    <row r="3515" spans="1:18" x14ac:dyDescent="0.3">
      <c r="A3515" t="s">
        <v>475</v>
      </c>
      <c r="B3515">
        <v>2012</v>
      </c>
      <c r="C3515" s="1">
        <v>420000</v>
      </c>
      <c r="D3515">
        <v>90000</v>
      </c>
      <c r="E3515" t="s">
        <v>14</v>
      </c>
      <c r="F3515" t="s">
        <v>25</v>
      </c>
      <c r="G3515" t="s">
        <v>12</v>
      </c>
      <c r="H3515" t="s">
        <v>126</v>
      </c>
      <c r="I3515">
        <f t="shared" si="432"/>
        <v>64</v>
      </c>
      <c r="J3515">
        <f t="shared" si="433"/>
        <v>14</v>
      </c>
      <c r="K3515" t="str">
        <f t="shared" si="434"/>
        <v>budget</v>
      </c>
      <c r="L3515" s="1">
        <f t="shared" si="435"/>
        <v>413429.625</v>
      </c>
      <c r="M3515" cm="1">
        <f t="array" ref="M3515">SUM(COUNTIF(E3515:E7091,{"Petrol","Diesel","CNG","LPG","Electric"}))</f>
        <v>64</v>
      </c>
      <c r="N3515">
        <f t="shared" si="436"/>
        <v>64</v>
      </c>
      <c r="O3515" cm="1">
        <f t="array" ref="O3515">SUM(COUNTIF(F3515:F7091,{"Individual","Dealer","Trustmark Dealer"}))</f>
        <v>64</v>
      </c>
      <c r="P3515">
        <f t="shared" si="437"/>
        <v>53</v>
      </c>
      <c r="Q3515">
        <f t="shared" si="438"/>
        <v>0.40625</v>
      </c>
      <c r="R3515" s="16" t="e">
        <f t="shared" si="439"/>
        <v>#DIV/0!</v>
      </c>
    </row>
    <row r="3516" spans="1:18" x14ac:dyDescent="0.3">
      <c r="A3516" t="s">
        <v>1604</v>
      </c>
      <c r="B3516">
        <v>2015</v>
      </c>
      <c r="C3516" s="1">
        <v>1225000</v>
      </c>
      <c r="D3516">
        <v>70000</v>
      </c>
      <c r="E3516" t="s">
        <v>14</v>
      </c>
      <c r="F3516" t="s">
        <v>25</v>
      </c>
      <c r="G3516" t="s">
        <v>12</v>
      </c>
      <c r="H3516" t="s">
        <v>121</v>
      </c>
      <c r="I3516">
        <f t="shared" si="432"/>
        <v>63</v>
      </c>
      <c r="J3516">
        <f t="shared" si="433"/>
        <v>11</v>
      </c>
      <c r="K3516" t="str">
        <f t="shared" si="434"/>
        <v>premimum</v>
      </c>
      <c r="L3516" s="1">
        <f t="shared" si="435"/>
        <v>413325.33333333331</v>
      </c>
      <c r="M3516" cm="1">
        <f t="array" ref="M3516">SUM(COUNTIF(E3516:E7092,{"Petrol","Diesel","CNG","LPG","Electric"}))</f>
        <v>63</v>
      </c>
      <c r="N3516">
        <f t="shared" si="436"/>
        <v>63</v>
      </c>
      <c r="O3516" cm="1">
        <f t="array" ref="O3516">SUM(COUNTIF(F3516:F7092,{"Individual","Dealer","Trustmark Dealer"}))</f>
        <v>63</v>
      </c>
      <c r="P3516">
        <f t="shared" si="437"/>
        <v>52</v>
      </c>
      <c r="Q3516">
        <f t="shared" si="438"/>
        <v>0.41269841269841268</v>
      </c>
      <c r="R3516" s="16" t="e">
        <f t="shared" si="439"/>
        <v>#DIV/0!</v>
      </c>
    </row>
    <row r="3517" spans="1:18" x14ac:dyDescent="0.3">
      <c r="A3517" t="s">
        <v>1065</v>
      </c>
      <c r="B3517">
        <v>2015</v>
      </c>
      <c r="C3517" s="1">
        <v>350000</v>
      </c>
      <c r="D3517">
        <v>50000</v>
      </c>
      <c r="E3517" t="s">
        <v>14</v>
      </c>
      <c r="F3517" t="s">
        <v>25</v>
      </c>
      <c r="G3517" t="s">
        <v>12</v>
      </c>
      <c r="H3517" t="s">
        <v>126</v>
      </c>
      <c r="I3517">
        <f t="shared" si="432"/>
        <v>62</v>
      </c>
      <c r="J3517">
        <f t="shared" si="433"/>
        <v>11</v>
      </c>
      <c r="K3517" t="str">
        <f t="shared" si="434"/>
        <v>budget</v>
      </c>
      <c r="L3517" s="1">
        <f t="shared" si="435"/>
        <v>400233.80645161291</v>
      </c>
      <c r="M3517" cm="1">
        <f t="array" ref="M3517">SUM(COUNTIF(E3517:E7093,{"Petrol","Diesel","CNG","LPG","Electric"}))</f>
        <v>62</v>
      </c>
      <c r="N3517">
        <f t="shared" si="436"/>
        <v>62</v>
      </c>
      <c r="O3517" cm="1">
        <f t="array" ref="O3517">SUM(COUNTIF(F3517:F7093,{"Individual","Dealer","Trustmark Dealer"}))</f>
        <v>62</v>
      </c>
      <c r="P3517">
        <f t="shared" si="437"/>
        <v>51</v>
      </c>
      <c r="Q3517">
        <f t="shared" si="438"/>
        <v>0.40322580645161288</v>
      </c>
      <c r="R3517" s="16" t="e">
        <f t="shared" si="439"/>
        <v>#DIV/0!</v>
      </c>
    </row>
    <row r="3518" spans="1:18" x14ac:dyDescent="0.3">
      <c r="A3518" t="s">
        <v>537</v>
      </c>
      <c r="B3518">
        <v>2015</v>
      </c>
      <c r="C3518" s="1">
        <v>350000</v>
      </c>
      <c r="D3518">
        <v>120000</v>
      </c>
      <c r="E3518" t="s">
        <v>14</v>
      </c>
      <c r="F3518" t="s">
        <v>25</v>
      </c>
      <c r="G3518" t="s">
        <v>12</v>
      </c>
      <c r="H3518" t="s">
        <v>154</v>
      </c>
      <c r="I3518">
        <f t="shared" si="432"/>
        <v>61</v>
      </c>
      <c r="J3518">
        <f t="shared" si="433"/>
        <v>11</v>
      </c>
      <c r="K3518" t="str">
        <f t="shared" si="434"/>
        <v>budget</v>
      </c>
      <c r="L3518" s="1">
        <f t="shared" si="435"/>
        <v>401057.31147540984</v>
      </c>
      <c r="M3518" cm="1">
        <f t="array" ref="M3518">SUM(COUNTIF(E3518:E7094,{"Petrol","Diesel","CNG","LPG","Electric"}))</f>
        <v>61</v>
      </c>
      <c r="N3518">
        <f t="shared" si="436"/>
        <v>61</v>
      </c>
      <c r="O3518" cm="1">
        <f t="array" ref="O3518">SUM(COUNTIF(F3518:F7094,{"Individual","Dealer","Trustmark Dealer"}))</f>
        <v>61</v>
      </c>
      <c r="P3518">
        <f t="shared" si="437"/>
        <v>50</v>
      </c>
      <c r="Q3518">
        <f t="shared" si="438"/>
        <v>0.4098360655737705</v>
      </c>
      <c r="R3518" s="16" t="e">
        <f t="shared" si="439"/>
        <v>#DIV/0!</v>
      </c>
    </row>
    <row r="3519" spans="1:18" x14ac:dyDescent="0.3">
      <c r="A3519" t="s">
        <v>419</v>
      </c>
      <c r="B3519">
        <v>2011</v>
      </c>
      <c r="C3519" s="1">
        <v>800000</v>
      </c>
      <c r="D3519">
        <v>230000</v>
      </c>
      <c r="E3519" t="s">
        <v>14</v>
      </c>
      <c r="F3519" t="s">
        <v>25</v>
      </c>
      <c r="G3519" t="s">
        <v>12</v>
      </c>
      <c r="H3519" t="s">
        <v>121</v>
      </c>
      <c r="I3519">
        <f t="shared" si="432"/>
        <v>60</v>
      </c>
      <c r="J3519">
        <f t="shared" si="433"/>
        <v>15</v>
      </c>
      <c r="K3519" t="str">
        <f t="shared" si="434"/>
        <v>medium</v>
      </c>
      <c r="L3519" s="1">
        <f t="shared" si="435"/>
        <v>401908.26666666666</v>
      </c>
      <c r="M3519" cm="1">
        <f t="array" ref="M3519">SUM(COUNTIF(E3519:E7095,{"Petrol","Diesel","CNG","LPG","Electric"}))</f>
        <v>60</v>
      </c>
      <c r="N3519">
        <f t="shared" si="436"/>
        <v>60</v>
      </c>
      <c r="O3519" cm="1">
        <f t="array" ref="O3519">SUM(COUNTIF(F3519:F7095,{"Individual","Dealer","Trustmark Dealer"}))</f>
        <v>60</v>
      </c>
      <c r="P3519">
        <f t="shared" si="437"/>
        <v>49</v>
      </c>
      <c r="Q3519">
        <f t="shared" si="438"/>
        <v>0.41666666666666669</v>
      </c>
      <c r="R3519" s="16" t="e">
        <f t="shared" si="439"/>
        <v>#DIV/0!</v>
      </c>
    </row>
    <row r="3520" spans="1:18" x14ac:dyDescent="0.3">
      <c r="A3520" t="s">
        <v>771</v>
      </c>
      <c r="B3520">
        <v>2004</v>
      </c>
      <c r="C3520" s="1">
        <v>125000</v>
      </c>
      <c r="D3520">
        <v>70000</v>
      </c>
      <c r="E3520" t="s">
        <v>10</v>
      </c>
      <c r="F3520" t="s">
        <v>25</v>
      </c>
      <c r="G3520" t="s">
        <v>19</v>
      </c>
      <c r="H3520" t="s">
        <v>126</v>
      </c>
      <c r="I3520">
        <f t="shared" si="432"/>
        <v>59</v>
      </c>
      <c r="J3520">
        <f t="shared" si="433"/>
        <v>22</v>
      </c>
      <c r="K3520" t="str">
        <f t="shared" si="434"/>
        <v>budget</v>
      </c>
      <c r="L3520" s="1">
        <f t="shared" si="435"/>
        <v>395160.94915254239</v>
      </c>
      <c r="M3520" cm="1">
        <f t="array" ref="M3520">SUM(COUNTIF(E3520:E7096,{"Petrol","Diesel","CNG","LPG","Electric"}))</f>
        <v>59</v>
      </c>
      <c r="N3520">
        <f t="shared" si="436"/>
        <v>59</v>
      </c>
      <c r="O3520" cm="1">
        <f t="array" ref="O3520">SUM(COUNTIF(F3520:F7096,{"Individual","Dealer","Trustmark Dealer"}))</f>
        <v>59</v>
      </c>
      <c r="P3520">
        <f t="shared" si="437"/>
        <v>48</v>
      </c>
      <c r="Q3520">
        <f t="shared" si="438"/>
        <v>0.40677966101694918</v>
      </c>
      <c r="R3520" s="16" t="e">
        <f t="shared" si="439"/>
        <v>#DIV/0!</v>
      </c>
    </row>
    <row r="3521" spans="1:18" x14ac:dyDescent="0.3">
      <c r="A3521" t="s">
        <v>1605</v>
      </c>
      <c r="B3521">
        <v>2010</v>
      </c>
      <c r="C3521" s="1">
        <v>75000</v>
      </c>
      <c r="D3521">
        <v>100000</v>
      </c>
      <c r="E3521" t="s">
        <v>14</v>
      </c>
      <c r="F3521" t="s">
        <v>25</v>
      </c>
      <c r="G3521" t="s">
        <v>12</v>
      </c>
      <c r="H3521" t="s">
        <v>154</v>
      </c>
      <c r="I3521">
        <f t="shared" si="432"/>
        <v>58</v>
      </c>
      <c r="J3521">
        <f t="shared" si="433"/>
        <v>16</v>
      </c>
      <c r="K3521" t="str">
        <f t="shared" si="434"/>
        <v>budget</v>
      </c>
      <c r="L3521" s="1">
        <f t="shared" si="435"/>
        <v>399818.89655172412</v>
      </c>
      <c r="M3521" cm="1">
        <f t="array" ref="M3521">SUM(COUNTIF(E3521:E7097,{"Petrol","Diesel","CNG","LPG","Electric"}))</f>
        <v>58</v>
      </c>
      <c r="N3521">
        <f t="shared" si="436"/>
        <v>58</v>
      </c>
      <c r="O3521" cm="1">
        <f t="array" ref="O3521">SUM(COUNTIF(F3521:F7097,{"Individual","Dealer","Trustmark Dealer"}))</f>
        <v>58</v>
      </c>
      <c r="P3521">
        <f t="shared" si="437"/>
        <v>47</v>
      </c>
      <c r="Q3521">
        <f t="shared" si="438"/>
        <v>0.41379310344827586</v>
      </c>
      <c r="R3521" s="16" t="e">
        <f t="shared" si="439"/>
        <v>#DIV/0!</v>
      </c>
    </row>
    <row r="3522" spans="1:18" x14ac:dyDescent="0.3">
      <c r="A3522" t="s">
        <v>1606</v>
      </c>
      <c r="B3522">
        <v>2018</v>
      </c>
      <c r="C3522" s="1">
        <v>509999</v>
      </c>
      <c r="D3522">
        <v>15000</v>
      </c>
      <c r="E3522" t="s">
        <v>10</v>
      </c>
      <c r="F3522" t="s">
        <v>25</v>
      </c>
      <c r="G3522" t="s">
        <v>12</v>
      </c>
      <c r="H3522" t="s">
        <v>121</v>
      </c>
      <c r="I3522">
        <f t="shared" ref="I3522:I3578" si="440">COUNTA(A3522:A7098)</f>
        <v>57</v>
      </c>
      <c r="J3522">
        <f t="shared" ref="J3522:J3578" si="441">2026-B3522</f>
        <v>8</v>
      </c>
      <c r="K3522" t="str">
        <f t="shared" ref="K3522:K3578" si="442">IF(C3522&lt;=500000,"budget",IF(C3522&lt;=1000000,"medium","premimum"))</f>
        <v>medium</v>
      </c>
      <c r="L3522" s="1">
        <f t="shared" ref="L3522:L3578" si="443">AVERAGE(C3522:C7098)</f>
        <v>405517.4736842105</v>
      </c>
      <c r="M3522" cm="1">
        <f t="array" ref="M3522">SUM(COUNTIF(E3522:E7098,{"Petrol","Diesel","CNG","LPG","Electric"}))</f>
        <v>57</v>
      </c>
      <c r="N3522">
        <f t="shared" ref="N3522:N3578" si="444">COUNTIF(G3522:G7098,"Automatic")
 +COUNTIF(G3522:G7098,"Manual")</f>
        <v>57</v>
      </c>
      <c r="O3522" cm="1">
        <f t="array" ref="O3522">SUM(COUNTIF(F3522:F7098,{"Individual","Dealer","Trustmark Dealer"}))</f>
        <v>57</v>
      </c>
      <c r="P3522">
        <f t="shared" ref="P3522:P3578" si="445">COUNTIF(J3522:J7098,"&gt;10")</f>
        <v>46</v>
      </c>
      <c r="Q3522">
        <f t="shared" ref="Q3522:Q3578" si="446">COUNTIF(H3522:H7098,"First Owner")/COUNTA(H3522:H7098)</f>
        <v>0.42105263157894735</v>
      </c>
      <c r="R3522" s="16" t="e">
        <f t="shared" ref="R3522:R3585" si="447">AVERAGEIF(E3522:E7098,"Petrol",C3522:C7098) + AVERAGEIF(E3522:E7098,"Diesel",C3522:C7098) + AVERAGEIF(E3522:E7098,"CNG",C3522:C7098)</f>
        <v>#DIV/0!</v>
      </c>
    </row>
    <row r="3523" spans="1:18" x14ac:dyDescent="0.3">
      <c r="A3523" t="s">
        <v>178</v>
      </c>
      <c r="B3523">
        <v>2014</v>
      </c>
      <c r="C3523" s="1">
        <v>215000</v>
      </c>
      <c r="D3523">
        <v>80000</v>
      </c>
      <c r="E3523" t="s">
        <v>14</v>
      </c>
      <c r="F3523" t="s">
        <v>25</v>
      </c>
      <c r="G3523" t="s">
        <v>12</v>
      </c>
      <c r="H3523" t="s">
        <v>154</v>
      </c>
      <c r="I3523">
        <f t="shared" si="440"/>
        <v>56</v>
      </c>
      <c r="J3523">
        <f t="shared" si="441"/>
        <v>12</v>
      </c>
      <c r="K3523" t="str">
        <f t="shared" si="442"/>
        <v>budget</v>
      </c>
      <c r="L3523" s="1">
        <f t="shared" si="443"/>
        <v>403651.73214285716</v>
      </c>
      <c r="M3523" cm="1">
        <f t="array" ref="M3523">SUM(COUNTIF(E3523:E7099,{"Petrol","Diesel","CNG","LPG","Electric"}))</f>
        <v>56</v>
      </c>
      <c r="N3523">
        <f t="shared" si="444"/>
        <v>56</v>
      </c>
      <c r="O3523" cm="1">
        <f t="array" ref="O3523">SUM(COUNTIF(F3523:F7099,{"Individual","Dealer","Trustmark Dealer"}))</f>
        <v>56</v>
      </c>
      <c r="P3523">
        <f t="shared" si="445"/>
        <v>46</v>
      </c>
      <c r="Q3523">
        <f t="shared" si="446"/>
        <v>0.4107142857142857</v>
      </c>
      <c r="R3523" s="16" t="e">
        <f t="shared" si="447"/>
        <v>#DIV/0!</v>
      </c>
    </row>
    <row r="3524" spans="1:18" x14ac:dyDescent="0.3">
      <c r="A3524" t="s">
        <v>219</v>
      </c>
      <c r="B3524">
        <v>2014</v>
      </c>
      <c r="C3524" s="1">
        <v>480000</v>
      </c>
      <c r="D3524">
        <v>101000</v>
      </c>
      <c r="E3524" t="s">
        <v>14</v>
      </c>
      <c r="F3524" t="s">
        <v>11</v>
      </c>
      <c r="G3524" t="s">
        <v>12</v>
      </c>
      <c r="H3524" t="s">
        <v>121</v>
      </c>
      <c r="I3524">
        <f t="shared" si="440"/>
        <v>55</v>
      </c>
      <c r="J3524">
        <f t="shared" si="441"/>
        <v>12</v>
      </c>
      <c r="K3524" t="str">
        <f t="shared" si="442"/>
        <v>budget</v>
      </c>
      <c r="L3524" s="1">
        <f t="shared" si="443"/>
        <v>407081.76363636361</v>
      </c>
      <c r="M3524" cm="1">
        <f t="array" ref="M3524">SUM(COUNTIF(E3524:E7100,{"Petrol","Diesel","CNG","LPG","Electric"}))</f>
        <v>55</v>
      </c>
      <c r="N3524">
        <f t="shared" si="444"/>
        <v>55</v>
      </c>
      <c r="O3524" cm="1">
        <f t="array" ref="O3524">SUM(COUNTIF(F3524:F7100,{"Individual","Dealer","Trustmark Dealer"}))</f>
        <v>55</v>
      </c>
      <c r="P3524">
        <f t="shared" si="445"/>
        <v>45</v>
      </c>
      <c r="Q3524">
        <f t="shared" si="446"/>
        <v>0.41818181818181815</v>
      </c>
      <c r="R3524" s="16" t="e">
        <f t="shared" si="447"/>
        <v>#DIV/0!</v>
      </c>
    </row>
    <row r="3525" spans="1:18" x14ac:dyDescent="0.3">
      <c r="A3525" t="s">
        <v>459</v>
      </c>
      <c r="B3525">
        <v>2016</v>
      </c>
      <c r="C3525" s="1">
        <v>630000</v>
      </c>
      <c r="D3525">
        <v>55000</v>
      </c>
      <c r="E3525" t="s">
        <v>14</v>
      </c>
      <c r="F3525" t="s">
        <v>11</v>
      </c>
      <c r="G3525" t="s">
        <v>12</v>
      </c>
      <c r="H3525" t="s">
        <v>121</v>
      </c>
      <c r="I3525">
        <f t="shared" si="440"/>
        <v>54</v>
      </c>
      <c r="J3525">
        <f t="shared" si="441"/>
        <v>10</v>
      </c>
      <c r="K3525" t="str">
        <f t="shared" si="442"/>
        <v>medium</v>
      </c>
      <c r="L3525" s="1">
        <f t="shared" si="443"/>
        <v>405731.4259259259</v>
      </c>
      <c r="M3525" cm="1">
        <f t="array" ref="M3525">SUM(COUNTIF(E3525:E7101,{"Petrol","Diesel","CNG","LPG","Electric"}))</f>
        <v>54</v>
      </c>
      <c r="N3525">
        <f t="shared" si="444"/>
        <v>54</v>
      </c>
      <c r="O3525" cm="1">
        <f t="array" ref="O3525">SUM(COUNTIF(F3525:F7101,{"Individual","Dealer","Trustmark Dealer"}))</f>
        <v>54</v>
      </c>
      <c r="P3525">
        <f t="shared" si="445"/>
        <v>44</v>
      </c>
      <c r="Q3525">
        <f t="shared" si="446"/>
        <v>0.40740740740740738</v>
      </c>
      <c r="R3525" s="16" t="e">
        <f t="shared" si="447"/>
        <v>#DIV/0!</v>
      </c>
    </row>
    <row r="3526" spans="1:18" x14ac:dyDescent="0.3">
      <c r="A3526" t="s">
        <v>892</v>
      </c>
      <c r="B3526">
        <v>2007</v>
      </c>
      <c r="C3526" s="1">
        <v>190000</v>
      </c>
      <c r="D3526">
        <v>115000</v>
      </c>
      <c r="E3526" t="s">
        <v>10</v>
      </c>
      <c r="F3526" t="s">
        <v>11</v>
      </c>
      <c r="G3526" t="s">
        <v>12</v>
      </c>
      <c r="H3526" t="s">
        <v>126</v>
      </c>
      <c r="I3526">
        <f t="shared" si="440"/>
        <v>53</v>
      </c>
      <c r="J3526">
        <f t="shared" si="441"/>
        <v>19</v>
      </c>
      <c r="K3526" t="str">
        <f t="shared" si="442"/>
        <v>budget</v>
      </c>
      <c r="L3526" s="1">
        <f t="shared" si="443"/>
        <v>401499.94339622639</v>
      </c>
      <c r="M3526" cm="1">
        <f t="array" ref="M3526">SUM(COUNTIF(E3526:E7102,{"Petrol","Diesel","CNG","LPG","Electric"}))</f>
        <v>53</v>
      </c>
      <c r="N3526">
        <f t="shared" si="444"/>
        <v>53</v>
      </c>
      <c r="O3526" cm="1">
        <f t="array" ref="O3526">SUM(COUNTIF(F3526:F7102,{"Individual","Dealer","Trustmark Dealer"}))</f>
        <v>53</v>
      </c>
      <c r="P3526">
        <f t="shared" si="445"/>
        <v>44</v>
      </c>
      <c r="Q3526">
        <f t="shared" si="446"/>
        <v>0.39622641509433965</v>
      </c>
      <c r="R3526" s="16" t="e">
        <f t="shared" si="447"/>
        <v>#DIV/0!</v>
      </c>
    </row>
    <row r="3527" spans="1:18" x14ac:dyDescent="0.3">
      <c r="A3527" t="s">
        <v>459</v>
      </c>
      <c r="B3527">
        <v>2015</v>
      </c>
      <c r="C3527" s="1">
        <v>500000</v>
      </c>
      <c r="D3527">
        <v>100000</v>
      </c>
      <c r="E3527" t="s">
        <v>14</v>
      </c>
      <c r="F3527" t="s">
        <v>11</v>
      </c>
      <c r="G3527" t="s">
        <v>12</v>
      </c>
      <c r="H3527" t="s">
        <v>121</v>
      </c>
      <c r="I3527">
        <f t="shared" si="440"/>
        <v>52</v>
      </c>
      <c r="J3527">
        <f t="shared" si="441"/>
        <v>11</v>
      </c>
      <c r="K3527" t="str">
        <f t="shared" si="442"/>
        <v>budget</v>
      </c>
      <c r="L3527" s="1">
        <f t="shared" si="443"/>
        <v>405567.25</v>
      </c>
      <c r="M3527" cm="1">
        <f t="array" ref="M3527">SUM(COUNTIF(E3527:E7103,{"Petrol","Diesel","CNG","LPG","Electric"}))</f>
        <v>52</v>
      </c>
      <c r="N3527">
        <f t="shared" si="444"/>
        <v>52</v>
      </c>
      <c r="O3527" cm="1">
        <f t="array" ref="O3527">SUM(COUNTIF(F3527:F7103,{"Individual","Dealer","Trustmark Dealer"}))</f>
        <v>52</v>
      </c>
      <c r="P3527">
        <f t="shared" si="445"/>
        <v>43</v>
      </c>
      <c r="Q3527">
        <f t="shared" si="446"/>
        <v>0.40384615384615385</v>
      </c>
      <c r="R3527" s="16" t="e">
        <f t="shared" si="447"/>
        <v>#DIV/0!</v>
      </c>
    </row>
    <row r="3528" spans="1:18" x14ac:dyDescent="0.3">
      <c r="A3528" t="s">
        <v>1367</v>
      </c>
      <c r="B3528">
        <v>2014</v>
      </c>
      <c r="C3528" s="1">
        <v>850000</v>
      </c>
      <c r="D3528">
        <v>52000</v>
      </c>
      <c r="E3528" t="s">
        <v>14</v>
      </c>
      <c r="F3528" t="s">
        <v>11</v>
      </c>
      <c r="G3528" t="s">
        <v>12</v>
      </c>
      <c r="H3528" t="s">
        <v>126</v>
      </c>
      <c r="I3528">
        <f t="shared" si="440"/>
        <v>51</v>
      </c>
      <c r="J3528">
        <f t="shared" si="441"/>
        <v>12</v>
      </c>
      <c r="K3528" t="str">
        <f t="shared" si="442"/>
        <v>medium</v>
      </c>
      <c r="L3528" s="1">
        <f t="shared" si="443"/>
        <v>403715.62745098042</v>
      </c>
      <c r="M3528" cm="1">
        <f t="array" ref="M3528">SUM(COUNTIF(E3528:E7104,{"Petrol","Diesel","CNG","LPG","Electric"}))</f>
        <v>51</v>
      </c>
      <c r="N3528">
        <f t="shared" si="444"/>
        <v>51</v>
      </c>
      <c r="O3528" cm="1">
        <f t="array" ref="O3528">SUM(COUNTIF(F3528:F7104,{"Individual","Dealer","Trustmark Dealer"}))</f>
        <v>51</v>
      </c>
      <c r="P3528">
        <f t="shared" si="445"/>
        <v>42</v>
      </c>
      <c r="Q3528">
        <f t="shared" si="446"/>
        <v>0.39215686274509803</v>
      </c>
      <c r="R3528" s="16" t="e">
        <f t="shared" si="447"/>
        <v>#DIV/0!</v>
      </c>
    </row>
    <row r="3529" spans="1:18" x14ac:dyDescent="0.3">
      <c r="A3529" t="s">
        <v>621</v>
      </c>
      <c r="B3529">
        <v>2011</v>
      </c>
      <c r="C3529" s="1">
        <v>350000</v>
      </c>
      <c r="D3529">
        <v>105000</v>
      </c>
      <c r="E3529" t="s">
        <v>14</v>
      </c>
      <c r="F3529" t="s">
        <v>11</v>
      </c>
      <c r="G3529" t="s">
        <v>12</v>
      </c>
      <c r="H3529" t="s">
        <v>121</v>
      </c>
      <c r="I3529">
        <f t="shared" si="440"/>
        <v>50</v>
      </c>
      <c r="J3529">
        <f t="shared" si="441"/>
        <v>15</v>
      </c>
      <c r="K3529" t="str">
        <f t="shared" si="442"/>
        <v>budget</v>
      </c>
      <c r="L3529" s="1">
        <f t="shared" si="443"/>
        <v>394789.94</v>
      </c>
      <c r="M3529" cm="1">
        <f t="array" ref="M3529">SUM(COUNTIF(E3529:E7105,{"Petrol","Diesel","CNG","LPG","Electric"}))</f>
        <v>50</v>
      </c>
      <c r="N3529">
        <f t="shared" si="444"/>
        <v>50</v>
      </c>
      <c r="O3529" cm="1">
        <f t="array" ref="O3529">SUM(COUNTIF(F3529:F7105,{"Individual","Dealer","Trustmark Dealer"}))</f>
        <v>50</v>
      </c>
      <c r="P3529">
        <f t="shared" si="445"/>
        <v>41</v>
      </c>
      <c r="Q3529">
        <f t="shared" si="446"/>
        <v>0.4</v>
      </c>
      <c r="R3529" s="16" t="e">
        <f t="shared" si="447"/>
        <v>#DIV/0!</v>
      </c>
    </row>
    <row r="3530" spans="1:18" x14ac:dyDescent="0.3">
      <c r="A3530" t="s">
        <v>449</v>
      </c>
      <c r="B3530">
        <v>2013</v>
      </c>
      <c r="C3530" s="1">
        <v>425000</v>
      </c>
      <c r="D3530">
        <v>170000</v>
      </c>
      <c r="E3530" t="s">
        <v>14</v>
      </c>
      <c r="F3530" t="s">
        <v>11</v>
      </c>
      <c r="G3530" t="s">
        <v>12</v>
      </c>
      <c r="H3530" t="s">
        <v>121</v>
      </c>
      <c r="I3530">
        <f t="shared" si="440"/>
        <v>49</v>
      </c>
      <c r="J3530">
        <f t="shared" si="441"/>
        <v>13</v>
      </c>
      <c r="K3530" t="str">
        <f t="shared" si="442"/>
        <v>budget</v>
      </c>
      <c r="L3530" s="1">
        <f t="shared" si="443"/>
        <v>395704.02040816325</v>
      </c>
      <c r="M3530" cm="1">
        <f t="array" ref="M3530">SUM(COUNTIF(E3530:E7106,{"Petrol","Diesel","CNG","LPG","Electric"}))</f>
        <v>49</v>
      </c>
      <c r="N3530">
        <f t="shared" si="444"/>
        <v>49</v>
      </c>
      <c r="O3530" cm="1">
        <f t="array" ref="O3530">SUM(COUNTIF(F3530:F7106,{"Individual","Dealer","Trustmark Dealer"}))</f>
        <v>49</v>
      </c>
      <c r="P3530">
        <f t="shared" si="445"/>
        <v>40</v>
      </c>
      <c r="Q3530">
        <f t="shared" si="446"/>
        <v>0.38775510204081631</v>
      </c>
      <c r="R3530" s="16" t="e">
        <f t="shared" si="447"/>
        <v>#DIV/0!</v>
      </c>
    </row>
    <row r="3531" spans="1:18" x14ac:dyDescent="0.3">
      <c r="A3531" t="s">
        <v>267</v>
      </c>
      <c r="B3531">
        <v>2015</v>
      </c>
      <c r="C3531" s="1">
        <v>495000</v>
      </c>
      <c r="D3531">
        <v>105000</v>
      </c>
      <c r="E3531" t="s">
        <v>14</v>
      </c>
      <c r="F3531" t="s">
        <v>11</v>
      </c>
      <c r="G3531" t="s">
        <v>12</v>
      </c>
      <c r="H3531" t="s">
        <v>121</v>
      </c>
      <c r="I3531">
        <f t="shared" si="440"/>
        <v>48</v>
      </c>
      <c r="J3531">
        <f t="shared" si="441"/>
        <v>11</v>
      </c>
      <c r="K3531" t="str">
        <f t="shared" si="442"/>
        <v>budget</v>
      </c>
      <c r="L3531" s="1">
        <f t="shared" si="443"/>
        <v>395093.6875</v>
      </c>
      <c r="M3531" cm="1">
        <f t="array" ref="M3531">SUM(COUNTIF(E3531:E7107,{"Petrol","Diesel","CNG","LPG","Electric"}))</f>
        <v>48</v>
      </c>
      <c r="N3531">
        <f t="shared" si="444"/>
        <v>48</v>
      </c>
      <c r="O3531" cm="1">
        <f t="array" ref="O3531">SUM(COUNTIF(F3531:F7107,{"Individual","Dealer","Trustmark Dealer"}))</f>
        <v>48</v>
      </c>
      <c r="P3531">
        <f t="shared" si="445"/>
        <v>39</v>
      </c>
      <c r="Q3531">
        <f t="shared" si="446"/>
        <v>0.375</v>
      </c>
      <c r="R3531" s="16" t="e">
        <f t="shared" si="447"/>
        <v>#DIV/0!</v>
      </c>
    </row>
    <row r="3532" spans="1:18" x14ac:dyDescent="0.3">
      <c r="A3532" t="s">
        <v>230</v>
      </c>
      <c r="B3532">
        <v>2017</v>
      </c>
      <c r="C3532" s="1">
        <v>890000</v>
      </c>
      <c r="D3532">
        <v>60000</v>
      </c>
      <c r="E3532" t="s">
        <v>14</v>
      </c>
      <c r="F3532" t="s">
        <v>25</v>
      </c>
      <c r="G3532" t="s">
        <v>12</v>
      </c>
      <c r="H3532" t="s">
        <v>126</v>
      </c>
      <c r="I3532">
        <f t="shared" si="440"/>
        <v>47</v>
      </c>
      <c r="J3532">
        <f t="shared" si="441"/>
        <v>9</v>
      </c>
      <c r="K3532" t="str">
        <f t="shared" si="442"/>
        <v>medium</v>
      </c>
      <c r="L3532" s="1">
        <f t="shared" si="443"/>
        <v>392968.02127659577</v>
      </c>
      <c r="M3532" cm="1">
        <f t="array" ref="M3532">SUM(COUNTIF(E3532:E7108,{"Petrol","Diesel","CNG","LPG","Electric"}))</f>
        <v>47</v>
      </c>
      <c r="N3532">
        <f t="shared" si="444"/>
        <v>47</v>
      </c>
      <c r="O3532" cm="1">
        <f t="array" ref="O3532">SUM(COUNTIF(F3532:F7108,{"Individual","Dealer","Trustmark Dealer"}))</f>
        <v>47</v>
      </c>
      <c r="P3532">
        <f t="shared" si="445"/>
        <v>38</v>
      </c>
      <c r="Q3532">
        <f t="shared" si="446"/>
        <v>0.36170212765957449</v>
      </c>
      <c r="R3532" s="16" t="e">
        <f t="shared" si="447"/>
        <v>#DIV/0!</v>
      </c>
    </row>
    <row r="3533" spans="1:18" x14ac:dyDescent="0.3">
      <c r="A3533" t="s">
        <v>1607</v>
      </c>
      <c r="B3533">
        <v>2018</v>
      </c>
      <c r="C3533" s="1">
        <v>1100000</v>
      </c>
      <c r="D3533">
        <v>25000</v>
      </c>
      <c r="E3533" t="s">
        <v>14</v>
      </c>
      <c r="F3533" t="s">
        <v>25</v>
      </c>
      <c r="G3533" t="s">
        <v>19</v>
      </c>
      <c r="H3533" t="s">
        <v>126</v>
      </c>
      <c r="I3533">
        <f t="shared" si="440"/>
        <v>46</v>
      </c>
      <c r="J3533">
        <f t="shared" si="441"/>
        <v>8</v>
      </c>
      <c r="K3533" t="str">
        <f t="shared" si="442"/>
        <v>premimum</v>
      </c>
      <c r="L3533" s="1">
        <f t="shared" si="443"/>
        <v>382162.97826086957</v>
      </c>
      <c r="M3533" cm="1">
        <f t="array" ref="M3533">SUM(COUNTIF(E3533:E7109,{"Petrol","Diesel","CNG","LPG","Electric"}))</f>
        <v>46</v>
      </c>
      <c r="N3533">
        <f t="shared" si="444"/>
        <v>46</v>
      </c>
      <c r="O3533" cm="1">
        <f t="array" ref="O3533">SUM(COUNTIF(F3533:F7109,{"Individual","Dealer","Trustmark Dealer"}))</f>
        <v>46</v>
      </c>
      <c r="P3533">
        <f t="shared" si="445"/>
        <v>38</v>
      </c>
      <c r="Q3533">
        <f t="shared" si="446"/>
        <v>0.36956521739130432</v>
      </c>
      <c r="R3533" s="16" t="e">
        <f t="shared" si="447"/>
        <v>#DIV/0!</v>
      </c>
    </row>
    <row r="3534" spans="1:18" x14ac:dyDescent="0.3">
      <c r="A3534" t="s">
        <v>195</v>
      </c>
      <c r="B3534">
        <v>2014</v>
      </c>
      <c r="C3534" s="1">
        <v>650000</v>
      </c>
      <c r="D3534">
        <v>218000</v>
      </c>
      <c r="E3534" t="s">
        <v>14</v>
      </c>
      <c r="F3534" t="s">
        <v>25</v>
      </c>
      <c r="G3534" t="s">
        <v>12</v>
      </c>
      <c r="H3534" t="s">
        <v>126</v>
      </c>
      <c r="I3534">
        <f t="shared" si="440"/>
        <v>45</v>
      </c>
      <c r="J3534">
        <f t="shared" si="441"/>
        <v>12</v>
      </c>
      <c r="K3534" t="str">
        <f t="shared" si="442"/>
        <v>medium</v>
      </c>
      <c r="L3534" s="1">
        <f t="shared" si="443"/>
        <v>366211.04444444447</v>
      </c>
      <c r="M3534" cm="1">
        <f t="array" ref="M3534">SUM(COUNTIF(E3534:E7110,{"Petrol","Diesel","CNG","LPG","Electric"}))</f>
        <v>45</v>
      </c>
      <c r="N3534">
        <f t="shared" si="444"/>
        <v>45</v>
      </c>
      <c r="O3534" cm="1">
        <f t="array" ref="O3534">SUM(COUNTIF(F3534:F7110,{"Individual","Dealer","Trustmark Dealer"}))</f>
        <v>45</v>
      </c>
      <c r="P3534">
        <f t="shared" si="445"/>
        <v>38</v>
      </c>
      <c r="Q3534">
        <f t="shared" si="446"/>
        <v>0.37777777777777777</v>
      </c>
      <c r="R3534" s="16" t="e">
        <f t="shared" si="447"/>
        <v>#DIV/0!</v>
      </c>
    </row>
    <row r="3535" spans="1:18" x14ac:dyDescent="0.3">
      <c r="A3535" t="s">
        <v>414</v>
      </c>
      <c r="B3535">
        <v>2009</v>
      </c>
      <c r="C3535" s="1">
        <v>233000</v>
      </c>
      <c r="D3535">
        <v>58000</v>
      </c>
      <c r="E3535" t="s">
        <v>10</v>
      </c>
      <c r="F3535" t="s">
        <v>25</v>
      </c>
      <c r="G3535" t="s">
        <v>12</v>
      </c>
      <c r="H3535" t="s">
        <v>154</v>
      </c>
      <c r="I3535">
        <f t="shared" si="440"/>
        <v>44</v>
      </c>
      <c r="J3535">
        <f t="shared" si="441"/>
        <v>17</v>
      </c>
      <c r="K3535" t="str">
        <f t="shared" si="442"/>
        <v>budget</v>
      </c>
      <c r="L3535" s="1">
        <f t="shared" si="443"/>
        <v>359761.29545454547</v>
      </c>
      <c r="M3535" cm="1">
        <f t="array" ref="M3535">SUM(COUNTIF(E3535:E7111,{"Petrol","Diesel","CNG","LPG","Electric"}))</f>
        <v>44</v>
      </c>
      <c r="N3535">
        <f t="shared" si="444"/>
        <v>44</v>
      </c>
      <c r="O3535" cm="1">
        <f t="array" ref="O3535">SUM(COUNTIF(F3535:F7111,{"Individual","Dealer","Trustmark Dealer"}))</f>
        <v>44</v>
      </c>
      <c r="P3535">
        <f t="shared" si="445"/>
        <v>37</v>
      </c>
      <c r="Q3535">
        <f t="shared" si="446"/>
        <v>0.38636363636363635</v>
      </c>
      <c r="R3535" s="16" t="e">
        <f t="shared" si="447"/>
        <v>#DIV/0!</v>
      </c>
    </row>
    <row r="3536" spans="1:18" x14ac:dyDescent="0.3">
      <c r="A3536" t="s">
        <v>1608</v>
      </c>
      <c r="B3536">
        <v>2015</v>
      </c>
      <c r="C3536" s="1">
        <v>300000</v>
      </c>
      <c r="D3536">
        <v>110000</v>
      </c>
      <c r="E3536" t="s">
        <v>14</v>
      </c>
      <c r="F3536" t="s">
        <v>25</v>
      </c>
      <c r="G3536" t="s">
        <v>12</v>
      </c>
      <c r="H3536" t="s">
        <v>126</v>
      </c>
      <c r="I3536">
        <f t="shared" si="440"/>
        <v>43</v>
      </c>
      <c r="J3536">
        <f t="shared" si="441"/>
        <v>11</v>
      </c>
      <c r="K3536" t="str">
        <f t="shared" si="442"/>
        <v>budget</v>
      </c>
      <c r="L3536" s="1">
        <f t="shared" si="443"/>
        <v>362709.23255813954</v>
      </c>
      <c r="M3536" cm="1">
        <f t="array" ref="M3536">SUM(COUNTIF(E3536:E7112,{"Petrol","Diesel","CNG","LPG","Electric"}))</f>
        <v>43</v>
      </c>
      <c r="N3536">
        <f t="shared" si="444"/>
        <v>43</v>
      </c>
      <c r="O3536" cm="1">
        <f t="array" ref="O3536">SUM(COUNTIF(F3536:F7112,{"Individual","Dealer","Trustmark Dealer"}))</f>
        <v>43</v>
      </c>
      <c r="P3536">
        <f t="shared" si="445"/>
        <v>36</v>
      </c>
      <c r="Q3536">
        <f t="shared" si="446"/>
        <v>0.39534883720930231</v>
      </c>
      <c r="R3536" s="16" t="e">
        <f t="shared" si="447"/>
        <v>#DIV/0!</v>
      </c>
    </row>
    <row r="3537" spans="1:18" x14ac:dyDescent="0.3">
      <c r="A3537" t="s">
        <v>1609</v>
      </c>
      <c r="B3537">
        <v>2020</v>
      </c>
      <c r="C3537" s="1">
        <v>614000</v>
      </c>
      <c r="D3537">
        <v>1000</v>
      </c>
      <c r="E3537" t="s">
        <v>10</v>
      </c>
      <c r="F3537" t="s">
        <v>25</v>
      </c>
      <c r="G3537" t="s">
        <v>12</v>
      </c>
      <c r="H3537" t="s">
        <v>121</v>
      </c>
      <c r="I3537">
        <f t="shared" si="440"/>
        <v>42</v>
      </c>
      <c r="J3537">
        <f t="shared" si="441"/>
        <v>6</v>
      </c>
      <c r="K3537" t="str">
        <f t="shared" si="442"/>
        <v>medium</v>
      </c>
      <c r="L3537" s="1">
        <f t="shared" si="443"/>
        <v>364202.30952380953</v>
      </c>
      <c r="M3537" cm="1">
        <f t="array" ref="M3537">SUM(COUNTIF(E3537:E7113,{"Petrol","Diesel","CNG","LPG","Electric"}))</f>
        <v>42</v>
      </c>
      <c r="N3537">
        <f t="shared" si="444"/>
        <v>42</v>
      </c>
      <c r="O3537" cm="1">
        <f t="array" ref="O3537">SUM(COUNTIF(F3537:F7113,{"Individual","Dealer","Trustmark Dealer"}))</f>
        <v>42</v>
      </c>
      <c r="P3537">
        <f t="shared" si="445"/>
        <v>35</v>
      </c>
      <c r="Q3537">
        <f t="shared" si="446"/>
        <v>0.40476190476190477</v>
      </c>
      <c r="R3537" s="16" t="e">
        <f t="shared" si="447"/>
        <v>#DIV/0!</v>
      </c>
    </row>
    <row r="3538" spans="1:18" x14ac:dyDescent="0.3">
      <c r="A3538" t="s">
        <v>185</v>
      </c>
      <c r="B3538">
        <v>2010</v>
      </c>
      <c r="C3538" s="1">
        <v>250000</v>
      </c>
      <c r="D3538">
        <v>100000</v>
      </c>
      <c r="E3538" t="s">
        <v>10</v>
      </c>
      <c r="F3538" t="s">
        <v>25</v>
      </c>
      <c r="G3538" t="s">
        <v>12</v>
      </c>
      <c r="H3538" t="s">
        <v>126</v>
      </c>
      <c r="I3538">
        <f t="shared" si="440"/>
        <v>41</v>
      </c>
      <c r="J3538">
        <f t="shared" si="441"/>
        <v>16</v>
      </c>
      <c r="K3538" t="str">
        <f t="shared" si="442"/>
        <v>budget</v>
      </c>
      <c r="L3538" s="1">
        <f t="shared" si="443"/>
        <v>358109.68292682926</v>
      </c>
      <c r="M3538" cm="1">
        <f t="array" ref="M3538">SUM(COUNTIF(E3538:E7114,{"Petrol","Diesel","CNG","LPG","Electric"}))</f>
        <v>41</v>
      </c>
      <c r="N3538">
        <f t="shared" si="444"/>
        <v>41</v>
      </c>
      <c r="O3538" cm="1">
        <f t="array" ref="O3538">SUM(COUNTIF(F3538:F7114,{"Individual","Dealer","Trustmark Dealer"}))</f>
        <v>41</v>
      </c>
      <c r="P3538">
        <f t="shared" si="445"/>
        <v>35</v>
      </c>
      <c r="Q3538">
        <f t="shared" si="446"/>
        <v>0.3902439024390244</v>
      </c>
      <c r="R3538" s="16" t="e">
        <f t="shared" si="447"/>
        <v>#DIV/0!</v>
      </c>
    </row>
    <row r="3539" spans="1:18" x14ac:dyDescent="0.3">
      <c r="A3539" t="s">
        <v>185</v>
      </c>
      <c r="B3539">
        <v>2010</v>
      </c>
      <c r="C3539" s="1">
        <v>250000</v>
      </c>
      <c r="D3539">
        <v>110000</v>
      </c>
      <c r="E3539" t="s">
        <v>10</v>
      </c>
      <c r="F3539" t="s">
        <v>25</v>
      </c>
      <c r="G3539" t="s">
        <v>12</v>
      </c>
      <c r="H3539" t="s">
        <v>126</v>
      </c>
      <c r="I3539">
        <f t="shared" si="440"/>
        <v>40</v>
      </c>
      <c r="J3539">
        <f t="shared" si="441"/>
        <v>16</v>
      </c>
      <c r="K3539" t="str">
        <f t="shared" si="442"/>
        <v>budget</v>
      </c>
      <c r="L3539" s="1">
        <f t="shared" si="443"/>
        <v>360812.42499999999</v>
      </c>
      <c r="M3539" cm="1">
        <f t="array" ref="M3539">SUM(COUNTIF(E3539:E7115,{"Petrol","Diesel","CNG","LPG","Electric"}))</f>
        <v>40</v>
      </c>
      <c r="N3539">
        <f t="shared" si="444"/>
        <v>40</v>
      </c>
      <c r="O3539" cm="1">
        <f t="array" ref="O3539">SUM(COUNTIF(F3539:F7115,{"Individual","Dealer","Trustmark Dealer"}))</f>
        <v>40</v>
      </c>
      <c r="P3539">
        <f t="shared" si="445"/>
        <v>34</v>
      </c>
      <c r="Q3539">
        <f t="shared" si="446"/>
        <v>0.4</v>
      </c>
      <c r="R3539" s="16" t="e">
        <f t="shared" si="447"/>
        <v>#DIV/0!</v>
      </c>
    </row>
    <row r="3540" spans="1:18" x14ac:dyDescent="0.3">
      <c r="A3540" t="s">
        <v>163</v>
      </c>
      <c r="B3540">
        <v>2011</v>
      </c>
      <c r="C3540" s="1">
        <v>200000</v>
      </c>
      <c r="D3540">
        <v>40000</v>
      </c>
      <c r="E3540" t="s">
        <v>10</v>
      </c>
      <c r="F3540" t="s">
        <v>25</v>
      </c>
      <c r="G3540" t="s">
        <v>12</v>
      </c>
      <c r="H3540" t="s">
        <v>121</v>
      </c>
      <c r="I3540">
        <f t="shared" si="440"/>
        <v>39</v>
      </c>
      <c r="J3540">
        <f t="shared" si="441"/>
        <v>15</v>
      </c>
      <c r="K3540" t="str">
        <f t="shared" si="442"/>
        <v>budget</v>
      </c>
      <c r="L3540" s="1">
        <f t="shared" si="443"/>
        <v>363653.76923076925</v>
      </c>
      <c r="M3540" cm="1">
        <f t="array" ref="M3540">SUM(COUNTIF(E3540:E7116,{"Petrol","Diesel","CNG","LPG","Electric"}))</f>
        <v>39</v>
      </c>
      <c r="N3540">
        <f t="shared" si="444"/>
        <v>39</v>
      </c>
      <c r="O3540" cm="1">
        <f t="array" ref="O3540">SUM(COUNTIF(F3540:F7116,{"Individual","Dealer","Trustmark Dealer"}))</f>
        <v>39</v>
      </c>
      <c r="P3540">
        <f t="shared" si="445"/>
        <v>33</v>
      </c>
      <c r="Q3540">
        <f t="shared" si="446"/>
        <v>0.41025641025641024</v>
      </c>
      <c r="R3540" s="16" t="e">
        <f t="shared" si="447"/>
        <v>#DIV/0!</v>
      </c>
    </row>
    <row r="3541" spans="1:18" x14ac:dyDescent="0.3">
      <c r="A3541" t="s">
        <v>567</v>
      </c>
      <c r="B3541">
        <v>2013</v>
      </c>
      <c r="C3541" s="1">
        <v>290000</v>
      </c>
      <c r="D3541">
        <v>52000</v>
      </c>
      <c r="E3541" t="s">
        <v>10</v>
      </c>
      <c r="F3541" t="s">
        <v>25</v>
      </c>
      <c r="G3541" t="s">
        <v>12</v>
      </c>
      <c r="H3541" t="s">
        <v>121</v>
      </c>
      <c r="I3541">
        <f t="shared" si="440"/>
        <v>38</v>
      </c>
      <c r="J3541">
        <f t="shared" si="441"/>
        <v>13</v>
      </c>
      <c r="K3541" t="str">
        <f t="shared" si="442"/>
        <v>budget</v>
      </c>
      <c r="L3541" s="1">
        <f t="shared" si="443"/>
        <v>367960.44736842107</v>
      </c>
      <c r="M3541" cm="1">
        <f t="array" ref="M3541">SUM(COUNTIF(E3541:E7117,{"Petrol","Diesel","CNG","LPG","Electric"}))</f>
        <v>38</v>
      </c>
      <c r="N3541">
        <f t="shared" si="444"/>
        <v>38</v>
      </c>
      <c r="O3541" cm="1">
        <f t="array" ref="O3541">SUM(COUNTIF(F3541:F7117,{"Individual","Dealer","Trustmark Dealer"}))</f>
        <v>38</v>
      </c>
      <c r="P3541">
        <f t="shared" si="445"/>
        <v>32</v>
      </c>
      <c r="Q3541">
        <f t="shared" si="446"/>
        <v>0.39473684210526316</v>
      </c>
      <c r="R3541" s="16" t="e">
        <f t="shared" si="447"/>
        <v>#DIV/0!</v>
      </c>
    </row>
    <row r="3542" spans="1:18" x14ac:dyDescent="0.3">
      <c r="A3542" t="s">
        <v>605</v>
      </c>
      <c r="B3542">
        <v>2013</v>
      </c>
      <c r="C3542" s="1">
        <v>320000</v>
      </c>
      <c r="D3542">
        <v>80000</v>
      </c>
      <c r="E3542" t="s">
        <v>10</v>
      </c>
      <c r="F3542" t="s">
        <v>25</v>
      </c>
      <c r="G3542" t="s">
        <v>12</v>
      </c>
      <c r="H3542" t="s">
        <v>126</v>
      </c>
      <c r="I3542">
        <f t="shared" si="440"/>
        <v>37</v>
      </c>
      <c r="J3542">
        <f t="shared" si="441"/>
        <v>13</v>
      </c>
      <c r="K3542" t="str">
        <f t="shared" si="442"/>
        <v>budget</v>
      </c>
      <c r="L3542" s="1">
        <f t="shared" si="443"/>
        <v>370067.48648648651</v>
      </c>
      <c r="M3542" cm="1">
        <f t="array" ref="M3542">SUM(COUNTIF(E3542:E7118,{"Petrol","Diesel","CNG","LPG","Electric"}))</f>
        <v>37</v>
      </c>
      <c r="N3542">
        <f t="shared" si="444"/>
        <v>37</v>
      </c>
      <c r="O3542" cm="1">
        <f t="array" ref="O3542">SUM(COUNTIF(F3542:F7118,{"Individual","Dealer","Trustmark Dealer"}))</f>
        <v>37</v>
      </c>
      <c r="P3542">
        <f t="shared" si="445"/>
        <v>31</v>
      </c>
      <c r="Q3542">
        <f t="shared" si="446"/>
        <v>0.3783783783783784</v>
      </c>
      <c r="R3542" s="16" t="e">
        <f t="shared" si="447"/>
        <v>#DIV/0!</v>
      </c>
    </row>
    <row r="3543" spans="1:18" x14ac:dyDescent="0.3">
      <c r="A3543" t="s">
        <v>1610</v>
      </c>
      <c r="B3543">
        <v>2006</v>
      </c>
      <c r="C3543" s="1">
        <v>145000</v>
      </c>
      <c r="D3543">
        <v>52000</v>
      </c>
      <c r="E3543" t="s">
        <v>10</v>
      </c>
      <c r="F3543" t="s">
        <v>25</v>
      </c>
      <c r="G3543" t="s">
        <v>12</v>
      </c>
      <c r="H3543" t="s">
        <v>126</v>
      </c>
      <c r="I3543">
        <f t="shared" si="440"/>
        <v>36</v>
      </c>
      <c r="J3543">
        <f t="shared" si="441"/>
        <v>20</v>
      </c>
      <c r="K3543" t="str">
        <f t="shared" si="442"/>
        <v>budget</v>
      </c>
      <c r="L3543" s="1">
        <f t="shared" si="443"/>
        <v>371458.25</v>
      </c>
      <c r="M3543" cm="1">
        <f t="array" ref="M3543">SUM(COUNTIF(E3543:E7119,{"Petrol","Diesel","CNG","LPG","Electric"}))</f>
        <v>36</v>
      </c>
      <c r="N3543">
        <f t="shared" si="444"/>
        <v>36</v>
      </c>
      <c r="O3543" cm="1">
        <f t="array" ref="O3543">SUM(COUNTIF(F3543:F7119,{"Individual","Dealer","Trustmark Dealer"}))</f>
        <v>36</v>
      </c>
      <c r="P3543">
        <f t="shared" si="445"/>
        <v>30</v>
      </c>
      <c r="Q3543">
        <f t="shared" si="446"/>
        <v>0.3888888888888889</v>
      </c>
      <c r="R3543" s="16" t="e">
        <f t="shared" si="447"/>
        <v>#DIV/0!</v>
      </c>
    </row>
    <row r="3544" spans="1:18" x14ac:dyDescent="0.3">
      <c r="A3544" t="s">
        <v>1032</v>
      </c>
      <c r="B3544">
        <v>2005</v>
      </c>
      <c r="C3544" s="1">
        <v>100000</v>
      </c>
      <c r="D3544">
        <v>124000</v>
      </c>
      <c r="E3544" t="s">
        <v>10</v>
      </c>
      <c r="F3544" t="s">
        <v>25</v>
      </c>
      <c r="G3544" t="s">
        <v>12</v>
      </c>
      <c r="H3544" t="s">
        <v>126</v>
      </c>
      <c r="I3544">
        <f t="shared" si="440"/>
        <v>35</v>
      </c>
      <c r="J3544">
        <f t="shared" si="441"/>
        <v>21</v>
      </c>
      <c r="K3544" t="str">
        <f t="shared" si="442"/>
        <v>budget</v>
      </c>
      <c r="L3544" s="1">
        <f t="shared" si="443"/>
        <v>377928.48571428569</v>
      </c>
      <c r="M3544" cm="1">
        <f t="array" ref="M3544">SUM(COUNTIF(E3544:E7120,{"Petrol","Diesel","CNG","LPG","Electric"}))</f>
        <v>35</v>
      </c>
      <c r="N3544">
        <f t="shared" si="444"/>
        <v>35</v>
      </c>
      <c r="O3544" cm="1">
        <f t="array" ref="O3544">SUM(COUNTIF(F3544:F7120,{"Individual","Dealer","Trustmark Dealer"}))</f>
        <v>35</v>
      </c>
      <c r="P3544">
        <f t="shared" si="445"/>
        <v>29</v>
      </c>
      <c r="Q3544">
        <f t="shared" si="446"/>
        <v>0.4</v>
      </c>
      <c r="R3544" s="16" t="e">
        <f t="shared" si="447"/>
        <v>#DIV/0!</v>
      </c>
    </row>
    <row r="3545" spans="1:18" x14ac:dyDescent="0.3">
      <c r="A3545" t="s">
        <v>491</v>
      </c>
      <c r="B3545">
        <v>2010</v>
      </c>
      <c r="C3545" s="1">
        <v>130000</v>
      </c>
      <c r="D3545">
        <v>210000</v>
      </c>
      <c r="E3545" t="s">
        <v>14</v>
      </c>
      <c r="F3545" t="s">
        <v>25</v>
      </c>
      <c r="G3545" t="s">
        <v>12</v>
      </c>
      <c r="H3545" t="s">
        <v>126</v>
      </c>
      <c r="I3545">
        <f t="shared" si="440"/>
        <v>34</v>
      </c>
      <c r="J3545">
        <f t="shared" si="441"/>
        <v>16</v>
      </c>
      <c r="K3545" t="str">
        <f t="shared" si="442"/>
        <v>budget</v>
      </c>
      <c r="L3545" s="1">
        <f t="shared" si="443"/>
        <v>386102.85294117645</v>
      </c>
      <c r="M3545" cm="1">
        <f t="array" ref="M3545">SUM(COUNTIF(E3545:E7121,{"Petrol","Diesel","CNG","LPG","Electric"}))</f>
        <v>34</v>
      </c>
      <c r="N3545">
        <f t="shared" si="444"/>
        <v>34</v>
      </c>
      <c r="O3545" cm="1">
        <f t="array" ref="O3545">SUM(COUNTIF(F3545:F7121,{"Individual","Dealer","Trustmark Dealer"}))</f>
        <v>34</v>
      </c>
      <c r="P3545">
        <f t="shared" si="445"/>
        <v>28</v>
      </c>
      <c r="Q3545">
        <f t="shared" si="446"/>
        <v>0.41176470588235292</v>
      </c>
      <c r="R3545" s="16" t="e">
        <f t="shared" si="447"/>
        <v>#DIV/0!</v>
      </c>
    </row>
    <row r="3546" spans="1:18" x14ac:dyDescent="0.3">
      <c r="A3546" t="s">
        <v>1611</v>
      </c>
      <c r="B3546">
        <v>2006</v>
      </c>
      <c r="C3546" s="1">
        <v>145000</v>
      </c>
      <c r="D3546">
        <v>66000</v>
      </c>
      <c r="E3546" t="s">
        <v>10</v>
      </c>
      <c r="F3546" t="s">
        <v>25</v>
      </c>
      <c r="G3546" t="s">
        <v>19</v>
      </c>
      <c r="H3546" t="s">
        <v>126</v>
      </c>
      <c r="I3546">
        <f t="shared" si="440"/>
        <v>33</v>
      </c>
      <c r="J3546">
        <f t="shared" si="441"/>
        <v>20</v>
      </c>
      <c r="K3546" t="str">
        <f t="shared" si="442"/>
        <v>budget</v>
      </c>
      <c r="L3546" s="1">
        <f t="shared" si="443"/>
        <v>393863.54545454547</v>
      </c>
      <c r="M3546" cm="1">
        <f t="array" ref="M3546">SUM(COUNTIF(E3546:E7122,{"Petrol","Diesel","CNG","LPG","Electric"}))</f>
        <v>33</v>
      </c>
      <c r="N3546">
        <f t="shared" si="444"/>
        <v>33</v>
      </c>
      <c r="O3546" cm="1">
        <f t="array" ref="O3546">SUM(COUNTIF(F3546:F7122,{"Individual","Dealer","Trustmark Dealer"}))</f>
        <v>33</v>
      </c>
      <c r="P3546">
        <f t="shared" si="445"/>
        <v>27</v>
      </c>
      <c r="Q3546">
        <f t="shared" si="446"/>
        <v>0.42424242424242425</v>
      </c>
      <c r="R3546" s="16" t="e">
        <f t="shared" si="447"/>
        <v>#DIV/0!</v>
      </c>
    </row>
    <row r="3547" spans="1:18" x14ac:dyDescent="0.3">
      <c r="A3547" t="s">
        <v>127</v>
      </c>
      <c r="B3547">
        <v>2008</v>
      </c>
      <c r="C3547" s="1">
        <v>110000</v>
      </c>
      <c r="D3547">
        <v>120000</v>
      </c>
      <c r="E3547" t="s">
        <v>10</v>
      </c>
      <c r="F3547" t="s">
        <v>25</v>
      </c>
      <c r="G3547" t="s">
        <v>12</v>
      </c>
      <c r="H3547" t="s">
        <v>154</v>
      </c>
      <c r="I3547">
        <f t="shared" si="440"/>
        <v>32</v>
      </c>
      <c r="J3547">
        <f t="shared" si="441"/>
        <v>18</v>
      </c>
      <c r="K3547" t="str">
        <f t="shared" si="442"/>
        <v>budget</v>
      </c>
      <c r="L3547" s="1">
        <f t="shared" si="443"/>
        <v>401640.53125</v>
      </c>
      <c r="M3547" cm="1">
        <f t="array" ref="M3547">SUM(COUNTIF(E3547:E7123,{"Petrol","Diesel","CNG","LPG","Electric"}))</f>
        <v>32</v>
      </c>
      <c r="N3547">
        <f t="shared" si="444"/>
        <v>32</v>
      </c>
      <c r="O3547" cm="1">
        <f t="array" ref="O3547">SUM(COUNTIF(F3547:F7123,{"Individual","Dealer","Trustmark Dealer"}))</f>
        <v>32</v>
      </c>
      <c r="P3547">
        <f t="shared" si="445"/>
        <v>26</v>
      </c>
      <c r="Q3547">
        <f t="shared" si="446"/>
        <v>0.4375</v>
      </c>
      <c r="R3547" s="16" t="e">
        <f t="shared" si="447"/>
        <v>#DIV/0!</v>
      </c>
    </row>
    <row r="3548" spans="1:18" x14ac:dyDescent="0.3">
      <c r="A3548" t="s">
        <v>219</v>
      </c>
      <c r="B3548">
        <v>2019</v>
      </c>
      <c r="C3548" s="1">
        <v>680000</v>
      </c>
      <c r="D3548">
        <v>40000</v>
      </c>
      <c r="E3548" t="s">
        <v>14</v>
      </c>
      <c r="F3548" t="s">
        <v>25</v>
      </c>
      <c r="G3548" t="s">
        <v>12</v>
      </c>
      <c r="H3548" t="s">
        <v>121</v>
      </c>
      <c r="I3548">
        <f t="shared" si="440"/>
        <v>31</v>
      </c>
      <c r="J3548">
        <f t="shared" si="441"/>
        <v>7</v>
      </c>
      <c r="K3548" t="str">
        <f t="shared" si="442"/>
        <v>medium</v>
      </c>
      <c r="L3548" s="1">
        <f t="shared" si="443"/>
        <v>411048.29032258067</v>
      </c>
      <c r="M3548" cm="1">
        <f t="array" ref="M3548">SUM(COUNTIF(E3548:E7124,{"Petrol","Diesel","CNG","LPG","Electric"}))</f>
        <v>31</v>
      </c>
      <c r="N3548">
        <f t="shared" si="444"/>
        <v>31</v>
      </c>
      <c r="O3548" cm="1">
        <f t="array" ref="O3548">SUM(COUNTIF(F3548:F7124,{"Individual","Dealer","Trustmark Dealer"}))</f>
        <v>31</v>
      </c>
      <c r="P3548">
        <f t="shared" si="445"/>
        <v>25</v>
      </c>
      <c r="Q3548">
        <f t="shared" si="446"/>
        <v>0.45161290322580644</v>
      </c>
      <c r="R3548" s="16" t="e">
        <f t="shared" si="447"/>
        <v>#DIV/0!</v>
      </c>
    </row>
    <row r="3549" spans="1:18" x14ac:dyDescent="0.3">
      <c r="A3549" t="s">
        <v>239</v>
      </c>
      <c r="B3549">
        <v>2004</v>
      </c>
      <c r="C3549" s="1">
        <v>37500</v>
      </c>
      <c r="D3549">
        <v>90000</v>
      </c>
      <c r="E3549" t="s">
        <v>10</v>
      </c>
      <c r="F3549" t="s">
        <v>25</v>
      </c>
      <c r="G3549" t="s">
        <v>12</v>
      </c>
      <c r="H3549" t="s">
        <v>126</v>
      </c>
      <c r="I3549">
        <f t="shared" si="440"/>
        <v>30</v>
      </c>
      <c r="J3549">
        <f t="shared" si="441"/>
        <v>22</v>
      </c>
      <c r="K3549" t="str">
        <f t="shared" si="442"/>
        <v>budget</v>
      </c>
      <c r="L3549" s="1">
        <f t="shared" si="443"/>
        <v>402083.23333333334</v>
      </c>
      <c r="M3549" cm="1">
        <f t="array" ref="M3549">SUM(COUNTIF(E3549:E7125,{"Petrol","Diesel","CNG","LPG","Electric"}))</f>
        <v>30</v>
      </c>
      <c r="N3549">
        <f t="shared" si="444"/>
        <v>30</v>
      </c>
      <c r="O3549" cm="1">
        <f t="array" ref="O3549">SUM(COUNTIF(F3549:F7125,{"Individual","Dealer","Trustmark Dealer"}))</f>
        <v>30</v>
      </c>
      <c r="P3549">
        <f t="shared" si="445"/>
        <v>25</v>
      </c>
      <c r="Q3549">
        <f t="shared" si="446"/>
        <v>0.43333333333333335</v>
      </c>
      <c r="R3549" s="16" t="e">
        <f t="shared" si="447"/>
        <v>#DIV/0!</v>
      </c>
    </row>
    <row r="3550" spans="1:18" x14ac:dyDescent="0.3">
      <c r="A3550" t="s">
        <v>400</v>
      </c>
      <c r="B3550">
        <v>2011</v>
      </c>
      <c r="C3550" s="1">
        <v>200000</v>
      </c>
      <c r="D3550">
        <v>120000</v>
      </c>
      <c r="E3550" t="s">
        <v>14</v>
      </c>
      <c r="F3550" t="s">
        <v>25</v>
      </c>
      <c r="G3550" t="s">
        <v>12</v>
      </c>
      <c r="H3550" t="s">
        <v>126</v>
      </c>
      <c r="I3550">
        <f t="shared" si="440"/>
        <v>29</v>
      </c>
      <c r="J3550">
        <f t="shared" si="441"/>
        <v>15</v>
      </c>
      <c r="K3550" t="str">
        <f t="shared" si="442"/>
        <v>budget</v>
      </c>
      <c r="L3550" s="1">
        <f t="shared" si="443"/>
        <v>414655.06896551722</v>
      </c>
      <c r="M3550" cm="1">
        <f t="array" ref="M3550">SUM(COUNTIF(E3550:E7126,{"Petrol","Diesel","CNG","LPG","Electric"}))</f>
        <v>29</v>
      </c>
      <c r="N3550">
        <f t="shared" si="444"/>
        <v>29</v>
      </c>
      <c r="O3550" cm="1">
        <f t="array" ref="O3550">SUM(COUNTIF(F3550:F7126,{"Individual","Dealer","Trustmark Dealer"}))</f>
        <v>29</v>
      </c>
      <c r="P3550">
        <f t="shared" si="445"/>
        <v>24</v>
      </c>
      <c r="Q3550">
        <f t="shared" si="446"/>
        <v>0.44827586206896552</v>
      </c>
      <c r="R3550" s="16" t="e">
        <f t="shared" si="447"/>
        <v>#DIV/0!</v>
      </c>
    </row>
    <row r="3551" spans="1:18" x14ac:dyDescent="0.3">
      <c r="A3551" t="s">
        <v>1137</v>
      </c>
      <c r="B3551">
        <v>2019</v>
      </c>
      <c r="C3551" s="1">
        <v>1000000</v>
      </c>
      <c r="D3551">
        <v>15000</v>
      </c>
      <c r="E3551" t="s">
        <v>14</v>
      </c>
      <c r="F3551" t="s">
        <v>25</v>
      </c>
      <c r="G3551" t="s">
        <v>12</v>
      </c>
      <c r="H3551" t="s">
        <v>121</v>
      </c>
      <c r="I3551">
        <f t="shared" si="440"/>
        <v>28</v>
      </c>
      <c r="J3551">
        <f t="shared" si="441"/>
        <v>7</v>
      </c>
      <c r="K3551" t="str">
        <f t="shared" si="442"/>
        <v>medium</v>
      </c>
      <c r="L3551" s="1">
        <f t="shared" si="443"/>
        <v>422321.32142857142</v>
      </c>
      <c r="M3551" cm="1">
        <f t="array" ref="M3551">SUM(COUNTIF(E3551:E7127,{"Petrol","Diesel","CNG","LPG","Electric"}))</f>
        <v>28</v>
      </c>
      <c r="N3551">
        <f t="shared" si="444"/>
        <v>28</v>
      </c>
      <c r="O3551" cm="1">
        <f t="array" ref="O3551">SUM(COUNTIF(F3551:F7127,{"Individual","Dealer","Trustmark Dealer"}))</f>
        <v>28</v>
      </c>
      <c r="P3551">
        <f t="shared" si="445"/>
        <v>23</v>
      </c>
      <c r="Q3551">
        <f t="shared" si="446"/>
        <v>0.4642857142857143</v>
      </c>
      <c r="R3551" s="16" t="e">
        <f t="shared" si="447"/>
        <v>#DIV/0!</v>
      </c>
    </row>
    <row r="3552" spans="1:18" x14ac:dyDescent="0.3">
      <c r="A3552" t="s">
        <v>1612</v>
      </c>
      <c r="B3552">
        <v>2019</v>
      </c>
      <c r="C3552" s="1">
        <v>2800000</v>
      </c>
      <c r="D3552">
        <v>10000</v>
      </c>
      <c r="E3552" t="s">
        <v>14</v>
      </c>
      <c r="F3552" t="s">
        <v>25</v>
      </c>
      <c r="G3552" t="s">
        <v>19</v>
      </c>
      <c r="H3552" t="s">
        <v>121</v>
      </c>
      <c r="I3552">
        <f t="shared" si="440"/>
        <v>27</v>
      </c>
      <c r="J3552">
        <f t="shared" si="441"/>
        <v>7</v>
      </c>
      <c r="K3552" t="str">
        <f t="shared" si="442"/>
        <v>premimum</v>
      </c>
      <c r="L3552" s="1">
        <f t="shared" si="443"/>
        <v>400925.81481481483</v>
      </c>
      <c r="M3552" cm="1">
        <f t="array" ref="M3552">SUM(COUNTIF(E3552:E7128,{"Petrol","Diesel","CNG","LPG","Electric"}))</f>
        <v>27</v>
      </c>
      <c r="N3552">
        <f t="shared" si="444"/>
        <v>27</v>
      </c>
      <c r="O3552" cm="1">
        <f t="array" ref="O3552">SUM(COUNTIF(F3552:F7128,{"Individual","Dealer","Trustmark Dealer"}))</f>
        <v>27</v>
      </c>
      <c r="P3552">
        <f t="shared" si="445"/>
        <v>23</v>
      </c>
      <c r="Q3552">
        <f t="shared" si="446"/>
        <v>0.44444444444444442</v>
      </c>
      <c r="R3552" s="16" t="e">
        <f t="shared" si="447"/>
        <v>#DIV/0!</v>
      </c>
    </row>
    <row r="3553" spans="1:18" x14ac:dyDescent="0.3">
      <c r="A3553" t="s">
        <v>219</v>
      </c>
      <c r="B3553">
        <v>2015</v>
      </c>
      <c r="C3553" s="1">
        <v>470000</v>
      </c>
      <c r="D3553">
        <v>170000</v>
      </c>
      <c r="E3553" t="s">
        <v>14</v>
      </c>
      <c r="F3553" t="s">
        <v>25</v>
      </c>
      <c r="G3553" t="s">
        <v>12</v>
      </c>
      <c r="H3553" t="s">
        <v>121</v>
      </c>
      <c r="I3553">
        <f t="shared" si="440"/>
        <v>26</v>
      </c>
      <c r="J3553">
        <f t="shared" si="441"/>
        <v>11</v>
      </c>
      <c r="K3553" t="str">
        <f t="shared" si="442"/>
        <v>budget</v>
      </c>
      <c r="L3553" s="1">
        <f t="shared" si="443"/>
        <v>308653.73076923075</v>
      </c>
      <c r="M3553" cm="1">
        <f t="array" ref="M3553">SUM(COUNTIF(E3553:E7129,{"Petrol","Diesel","CNG","LPG","Electric"}))</f>
        <v>26</v>
      </c>
      <c r="N3553">
        <f t="shared" si="444"/>
        <v>26</v>
      </c>
      <c r="O3553" cm="1">
        <f t="array" ref="O3553">SUM(COUNTIF(F3553:F7129,{"Individual","Dealer","Trustmark Dealer"}))</f>
        <v>26</v>
      </c>
      <c r="P3553">
        <f t="shared" si="445"/>
        <v>23</v>
      </c>
      <c r="Q3553">
        <f t="shared" si="446"/>
        <v>0.42307692307692307</v>
      </c>
      <c r="R3553" s="16" t="e">
        <f t="shared" si="447"/>
        <v>#DIV/0!</v>
      </c>
    </row>
    <row r="3554" spans="1:18" x14ac:dyDescent="0.3">
      <c r="A3554" t="s">
        <v>1148</v>
      </c>
      <c r="B3554">
        <v>2017</v>
      </c>
      <c r="C3554" s="1">
        <v>415000</v>
      </c>
      <c r="D3554">
        <v>20000</v>
      </c>
      <c r="E3554" t="s">
        <v>10</v>
      </c>
      <c r="F3554" t="s">
        <v>25</v>
      </c>
      <c r="G3554" t="s">
        <v>12</v>
      </c>
      <c r="H3554" t="s">
        <v>121</v>
      </c>
      <c r="I3554">
        <f t="shared" si="440"/>
        <v>25</v>
      </c>
      <c r="J3554">
        <f t="shared" si="441"/>
        <v>9</v>
      </c>
      <c r="K3554" t="str">
        <f t="shared" si="442"/>
        <v>budget</v>
      </c>
      <c r="L3554" s="1">
        <f t="shared" si="443"/>
        <v>302199.88</v>
      </c>
      <c r="M3554" cm="1">
        <f t="array" ref="M3554">SUM(COUNTIF(E3554:E7130,{"Petrol","Diesel","CNG","LPG","Electric"}))</f>
        <v>25</v>
      </c>
      <c r="N3554">
        <f t="shared" si="444"/>
        <v>25</v>
      </c>
      <c r="O3554" cm="1">
        <f t="array" ref="O3554">SUM(COUNTIF(F3554:F7130,{"Individual","Dealer","Trustmark Dealer"}))</f>
        <v>25</v>
      </c>
      <c r="P3554">
        <f t="shared" si="445"/>
        <v>22</v>
      </c>
      <c r="Q3554">
        <f t="shared" si="446"/>
        <v>0.4</v>
      </c>
      <c r="R3554" s="16" t="e">
        <f t="shared" si="447"/>
        <v>#DIV/0!</v>
      </c>
    </row>
    <row r="3555" spans="1:18" x14ac:dyDescent="0.3">
      <c r="A3555" t="s">
        <v>780</v>
      </c>
      <c r="B3555">
        <v>2014</v>
      </c>
      <c r="C3555" s="1">
        <v>500000</v>
      </c>
      <c r="D3555">
        <v>82000</v>
      </c>
      <c r="E3555" t="s">
        <v>14</v>
      </c>
      <c r="F3555" t="s">
        <v>25</v>
      </c>
      <c r="G3555" t="s">
        <v>12</v>
      </c>
      <c r="H3555" t="s">
        <v>121</v>
      </c>
      <c r="I3555">
        <f t="shared" si="440"/>
        <v>24</v>
      </c>
      <c r="J3555">
        <f t="shared" si="441"/>
        <v>12</v>
      </c>
      <c r="K3555" t="str">
        <f t="shared" si="442"/>
        <v>budget</v>
      </c>
      <c r="L3555" s="1">
        <f t="shared" si="443"/>
        <v>297499.875</v>
      </c>
      <c r="M3555" cm="1">
        <f t="array" ref="M3555">SUM(COUNTIF(E3555:E7131,{"Petrol","Diesel","CNG","LPG","Electric"}))</f>
        <v>24</v>
      </c>
      <c r="N3555">
        <f t="shared" si="444"/>
        <v>24</v>
      </c>
      <c r="O3555" cm="1">
        <f t="array" ref="O3555">SUM(COUNTIF(F3555:F7131,{"Individual","Dealer","Trustmark Dealer"}))</f>
        <v>24</v>
      </c>
      <c r="P3555">
        <f t="shared" si="445"/>
        <v>22</v>
      </c>
      <c r="Q3555">
        <f t="shared" si="446"/>
        <v>0.375</v>
      </c>
      <c r="R3555" s="16" t="e">
        <f t="shared" si="447"/>
        <v>#DIV/0!</v>
      </c>
    </row>
    <row r="3556" spans="1:18" x14ac:dyDescent="0.3">
      <c r="A3556" t="s">
        <v>1613</v>
      </c>
      <c r="B3556">
        <v>2013</v>
      </c>
      <c r="C3556" s="1">
        <v>150000</v>
      </c>
      <c r="D3556">
        <v>60000</v>
      </c>
      <c r="E3556" t="s">
        <v>10</v>
      </c>
      <c r="F3556" t="s">
        <v>25</v>
      </c>
      <c r="G3556" t="s">
        <v>12</v>
      </c>
      <c r="H3556" t="s">
        <v>126</v>
      </c>
      <c r="I3556">
        <f t="shared" si="440"/>
        <v>23</v>
      </c>
      <c r="J3556">
        <f t="shared" si="441"/>
        <v>13</v>
      </c>
      <c r="K3556" t="str">
        <f t="shared" si="442"/>
        <v>budget</v>
      </c>
      <c r="L3556" s="1">
        <f t="shared" si="443"/>
        <v>288695.52173913043</v>
      </c>
      <c r="M3556" cm="1">
        <f t="array" ref="M3556">SUM(COUNTIF(E3556:E7132,{"Petrol","Diesel","CNG","LPG","Electric"}))</f>
        <v>23</v>
      </c>
      <c r="N3556">
        <f t="shared" si="444"/>
        <v>23</v>
      </c>
      <c r="O3556" cm="1">
        <f t="array" ref="O3556">SUM(COUNTIF(F3556:F7132,{"Individual","Dealer","Trustmark Dealer"}))</f>
        <v>23</v>
      </c>
      <c r="P3556">
        <f t="shared" si="445"/>
        <v>21</v>
      </c>
      <c r="Q3556">
        <f t="shared" si="446"/>
        <v>0.34782608695652173</v>
      </c>
      <c r="R3556" s="16" t="e">
        <f t="shared" si="447"/>
        <v>#DIV/0!</v>
      </c>
    </row>
    <row r="3557" spans="1:18" x14ac:dyDescent="0.3">
      <c r="A3557" t="s">
        <v>1262</v>
      </c>
      <c r="B3557">
        <v>2005</v>
      </c>
      <c r="C3557" s="1">
        <v>95000</v>
      </c>
      <c r="D3557">
        <v>50000</v>
      </c>
      <c r="E3557" t="s">
        <v>10</v>
      </c>
      <c r="F3557" t="s">
        <v>25</v>
      </c>
      <c r="G3557" t="s">
        <v>12</v>
      </c>
      <c r="H3557" t="s">
        <v>126</v>
      </c>
      <c r="I3557">
        <f t="shared" si="440"/>
        <v>22</v>
      </c>
      <c r="J3557">
        <f t="shared" si="441"/>
        <v>21</v>
      </c>
      <c r="K3557" t="str">
        <f t="shared" si="442"/>
        <v>budget</v>
      </c>
      <c r="L3557" s="1">
        <f t="shared" si="443"/>
        <v>294999.86363636365</v>
      </c>
      <c r="M3557" cm="1">
        <f t="array" ref="M3557">SUM(COUNTIF(E3557:E7133,{"Petrol","Diesel","CNG","LPG","Electric"}))</f>
        <v>22</v>
      </c>
      <c r="N3557">
        <f t="shared" si="444"/>
        <v>22</v>
      </c>
      <c r="O3557" cm="1">
        <f t="array" ref="O3557">SUM(COUNTIF(F3557:F7133,{"Individual","Dealer","Trustmark Dealer"}))</f>
        <v>22</v>
      </c>
      <c r="P3557">
        <f t="shared" si="445"/>
        <v>20</v>
      </c>
      <c r="Q3557">
        <f t="shared" si="446"/>
        <v>0.36363636363636365</v>
      </c>
      <c r="R3557" s="16" t="e">
        <f t="shared" si="447"/>
        <v>#DIV/0!</v>
      </c>
    </row>
    <row r="3558" spans="1:18" x14ac:dyDescent="0.3">
      <c r="A3558" t="s">
        <v>1614</v>
      </c>
      <c r="B3558">
        <v>2012</v>
      </c>
      <c r="C3558" s="1">
        <v>400000</v>
      </c>
      <c r="D3558">
        <v>70000</v>
      </c>
      <c r="E3558" t="s">
        <v>14</v>
      </c>
      <c r="F3558" t="s">
        <v>25</v>
      </c>
      <c r="G3558" t="s">
        <v>12</v>
      </c>
      <c r="H3558" t="s">
        <v>121</v>
      </c>
      <c r="I3558">
        <f t="shared" si="440"/>
        <v>21</v>
      </c>
      <c r="J3558">
        <f t="shared" si="441"/>
        <v>14</v>
      </c>
      <c r="K3558" t="str">
        <f t="shared" si="442"/>
        <v>budget</v>
      </c>
      <c r="L3558" s="1">
        <f t="shared" si="443"/>
        <v>304523.66666666669</v>
      </c>
      <c r="M3558" cm="1">
        <f t="array" ref="M3558">SUM(COUNTIF(E3558:E7134,{"Petrol","Diesel","CNG","LPG","Electric"}))</f>
        <v>21</v>
      </c>
      <c r="N3558">
        <f t="shared" si="444"/>
        <v>21</v>
      </c>
      <c r="O3558" cm="1">
        <f t="array" ref="O3558">SUM(COUNTIF(F3558:F7134,{"Individual","Dealer","Trustmark Dealer"}))</f>
        <v>21</v>
      </c>
      <c r="P3558">
        <f t="shared" si="445"/>
        <v>19</v>
      </c>
      <c r="Q3558">
        <f t="shared" si="446"/>
        <v>0.38095238095238093</v>
      </c>
      <c r="R3558" s="16" t="e">
        <f t="shared" si="447"/>
        <v>#DIV/0!</v>
      </c>
    </row>
    <row r="3559" spans="1:18" x14ac:dyDescent="0.3">
      <c r="A3559" t="s">
        <v>277</v>
      </c>
      <c r="B3559">
        <v>2008</v>
      </c>
      <c r="C3559" s="1">
        <v>114999</v>
      </c>
      <c r="D3559">
        <v>66782</v>
      </c>
      <c r="E3559" t="s">
        <v>10</v>
      </c>
      <c r="F3559" t="s">
        <v>25</v>
      </c>
      <c r="G3559" t="s">
        <v>12</v>
      </c>
      <c r="H3559" t="s">
        <v>126</v>
      </c>
      <c r="I3559">
        <f t="shared" si="440"/>
        <v>20</v>
      </c>
      <c r="J3559">
        <f t="shared" si="441"/>
        <v>18</v>
      </c>
      <c r="K3559" t="str">
        <f t="shared" si="442"/>
        <v>budget</v>
      </c>
      <c r="L3559" s="1">
        <f t="shared" si="443"/>
        <v>299749.84999999998</v>
      </c>
      <c r="M3559" cm="1">
        <f t="array" ref="M3559">SUM(COUNTIF(E3559:E7135,{"Petrol","Diesel","CNG","LPG","Electric"}))</f>
        <v>20</v>
      </c>
      <c r="N3559">
        <f t="shared" si="444"/>
        <v>20</v>
      </c>
      <c r="O3559" cm="1">
        <f t="array" ref="O3559">SUM(COUNTIF(F3559:F7135,{"Individual","Dealer","Trustmark Dealer"}))</f>
        <v>20</v>
      </c>
      <c r="P3559">
        <f t="shared" si="445"/>
        <v>18</v>
      </c>
      <c r="Q3559">
        <f t="shared" si="446"/>
        <v>0.35</v>
      </c>
      <c r="R3559" s="16" t="e">
        <f t="shared" si="447"/>
        <v>#DIV/0!</v>
      </c>
    </row>
    <row r="3560" spans="1:18" x14ac:dyDescent="0.3">
      <c r="A3560" t="s">
        <v>277</v>
      </c>
      <c r="B3560">
        <v>2006</v>
      </c>
      <c r="C3560" s="1">
        <v>75000</v>
      </c>
      <c r="D3560">
        <v>130000</v>
      </c>
      <c r="E3560" t="s">
        <v>10</v>
      </c>
      <c r="F3560" t="s">
        <v>25</v>
      </c>
      <c r="G3560" t="s">
        <v>12</v>
      </c>
      <c r="H3560" t="s">
        <v>121</v>
      </c>
      <c r="I3560">
        <f t="shared" si="440"/>
        <v>19</v>
      </c>
      <c r="J3560">
        <f t="shared" si="441"/>
        <v>20</v>
      </c>
      <c r="K3560" t="str">
        <f t="shared" si="442"/>
        <v>budget</v>
      </c>
      <c r="L3560" s="1">
        <f t="shared" si="443"/>
        <v>309473.57894736843</v>
      </c>
      <c r="M3560" cm="1">
        <f t="array" ref="M3560">SUM(COUNTIF(E3560:E7136,{"Petrol","Diesel","CNG","LPG","Electric"}))</f>
        <v>19</v>
      </c>
      <c r="N3560">
        <f t="shared" si="444"/>
        <v>19</v>
      </c>
      <c r="O3560" cm="1">
        <f t="array" ref="O3560">SUM(COUNTIF(F3560:F7136,{"Individual","Dealer","Trustmark Dealer"}))</f>
        <v>19</v>
      </c>
      <c r="P3560">
        <f t="shared" si="445"/>
        <v>17</v>
      </c>
      <c r="Q3560">
        <f t="shared" si="446"/>
        <v>0.36842105263157893</v>
      </c>
      <c r="R3560" s="16" t="e">
        <f t="shared" si="447"/>
        <v>#DIV/0!</v>
      </c>
    </row>
    <row r="3561" spans="1:18" x14ac:dyDescent="0.3">
      <c r="A3561" t="s">
        <v>348</v>
      </c>
      <c r="B3561">
        <v>2013</v>
      </c>
      <c r="C3561" s="1">
        <v>500000</v>
      </c>
      <c r="D3561">
        <v>120000</v>
      </c>
      <c r="E3561" t="s">
        <v>14</v>
      </c>
      <c r="F3561" t="s">
        <v>25</v>
      </c>
      <c r="G3561" t="s">
        <v>12</v>
      </c>
      <c r="H3561" t="s">
        <v>121</v>
      </c>
      <c r="I3561">
        <f t="shared" si="440"/>
        <v>18</v>
      </c>
      <c r="J3561">
        <f t="shared" si="441"/>
        <v>13</v>
      </c>
      <c r="K3561" t="str">
        <f t="shared" si="442"/>
        <v>budget</v>
      </c>
      <c r="L3561" s="1">
        <f t="shared" si="443"/>
        <v>322499.88888888888</v>
      </c>
      <c r="M3561" cm="1">
        <f t="array" ref="M3561">SUM(COUNTIF(E3561:E7137,{"Petrol","Diesel","CNG","LPG","Electric"}))</f>
        <v>18</v>
      </c>
      <c r="N3561">
        <f t="shared" si="444"/>
        <v>18</v>
      </c>
      <c r="O3561" cm="1">
        <f t="array" ref="O3561">SUM(COUNTIF(F3561:F7137,{"Individual","Dealer","Trustmark Dealer"}))</f>
        <v>18</v>
      </c>
      <c r="P3561">
        <f t="shared" si="445"/>
        <v>16</v>
      </c>
      <c r="Q3561">
        <f t="shared" si="446"/>
        <v>0.33333333333333331</v>
      </c>
      <c r="R3561" s="16" t="e">
        <f t="shared" si="447"/>
        <v>#DIV/0!</v>
      </c>
    </row>
    <row r="3562" spans="1:18" x14ac:dyDescent="0.3">
      <c r="A3562" t="s">
        <v>120</v>
      </c>
      <c r="B3562">
        <v>2014</v>
      </c>
      <c r="C3562" s="1">
        <v>195000</v>
      </c>
      <c r="D3562">
        <v>75000</v>
      </c>
      <c r="E3562" t="s">
        <v>10</v>
      </c>
      <c r="F3562" t="s">
        <v>25</v>
      </c>
      <c r="G3562" t="s">
        <v>12</v>
      </c>
      <c r="H3562" t="s">
        <v>126</v>
      </c>
      <c r="I3562">
        <f t="shared" si="440"/>
        <v>17</v>
      </c>
      <c r="J3562">
        <f t="shared" si="441"/>
        <v>12</v>
      </c>
      <c r="K3562" t="str">
        <f t="shared" si="442"/>
        <v>budget</v>
      </c>
      <c r="L3562" s="1">
        <f t="shared" si="443"/>
        <v>312058.70588235295</v>
      </c>
      <c r="M3562" cm="1">
        <f t="array" ref="M3562">SUM(COUNTIF(E3562:E7138,{"Petrol","Diesel","CNG","LPG","Electric"}))</f>
        <v>17</v>
      </c>
      <c r="N3562">
        <f t="shared" si="444"/>
        <v>17</v>
      </c>
      <c r="O3562" cm="1">
        <f t="array" ref="O3562">SUM(COUNTIF(F3562:F7138,{"Individual","Dealer","Trustmark Dealer"}))</f>
        <v>17</v>
      </c>
      <c r="P3562">
        <f t="shared" si="445"/>
        <v>15</v>
      </c>
      <c r="Q3562">
        <f t="shared" si="446"/>
        <v>0.29411764705882354</v>
      </c>
      <c r="R3562" s="16" t="e">
        <f t="shared" si="447"/>
        <v>#DIV/0!</v>
      </c>
    </row>
    <row r="3563" spans="1:18" x14ac:dyDescent="0.3">
      <c r="A3563" t="s">
        <v>1140</v>
      </c>
      <c r="B3563">
        <v>2015</v>
      </c>
      <c r="C3563" s="1">
        <v>155000</v>
      </c>
      <c r="D3563">
        <v>40000</v>
      </c>
      <c r="E3563" t="s">
        <v>10</v>
      </c>
      <c r="F3563" t="s">
        <v>25</v>
      </c>
      <c r="G3563" t="s">
        <v>12</v>
      </c>
      <c r="H3563" t="s">
        <v>121</v>
      </c>
      <c r="I3563">
        <f t="shared" si="440"/>
        <v>16</v>
      </c>
      <c r="J3563">
        <f t="shared" si="441"/>
        <v>11</v>
      </c>
      <c r="K3563" t="str">
        <f t="shared" si="442"/>
        <v>budget</v>
      </c>
      <c r="L3563" s="1">
        <f t="shared" si="443"/>
        <v>319374.875</v>
      </c>
      <c r="M3563" cm="1">
        <f t="array" ref="M3563">SUM(COUNTIF(E3563:E7139,{"Petrol","Diesel","CNG","LPG","Electric"}))</f>
        <v>16</v>
      </c>
      <c r="N3563">
        <f t="shared" si="444"/>
        <v>16</v>
      </c>
      <c r="O3563" cm="1">
        <f t="array" ref="O3563">SUM(COUNTIF(F3563:F7139,{"Individual","Dealer","Trustmark Dealer"}))</f>
        <v>16</v>
      </c>
      <c r="P3563">
        <f t="shared" si="445"/>
        <v>14</v>
      </c>
      <c r="Q3563">
        <f t="shared" si="446"/>
        <v>0.3125</v>
      </c>
      <c r="R3563" s="16" t="e">
        <f t="shared" si="447"/>
        <v>#DIV/0!</v>
      </c>
    </row>
    <row r="3564" spans="1:18" x14ac:dyDescent="0.3">
      <c r="A3564" t="s">
        <v>163</v>
      </c>
      <c r="B3564">
        <v>2000</v>
      </c>
      <c r="C3564" s="1">
        <v>65000</v>
      </c>
      <c r="D3564">
        <v>90000</v>
      </c>
      <c r="E3564" t="s">
        <v>10</v>
      </c>
      <c r="F3564" t="s">
        <v>25</v>
      </c>
      <c r="G3564" t="s">
        <v>12</v>
      </c>
      <c r="H3564" t="s">
        <v>126</v>
      </c>
      <c r="I3564">
        <f t="shared" si="440"/>
        <v>15</v>
      </c>
      <c r="J3564">
        <f t="shared" si="441"/>
        <v>26</v>
      </c>
      <c r="K3564" t="str">
        <f t="shared" si="442"/>
        <v>budget</v>
      </c>
      <c r="L3564" s="1">
        <f t="shared" si="443"/>
        <v>330333.2</v>
      </c>
      <c r="M3564" cm="1">
        <f t="array" ref="M3564">SUM(COUNTIF(E3564:E7140,{"Petrol","Diesel","CNG","LPG","Electric"}))</f>
        <v>15</v>
      </c>
      <c r="N3564">
        <f t="shared" si="444"/>
        <v>15</v>
      </c>
      <c r="O3564" cm="1">
        <f t="array" ref="O3564">SUM(COUNTIF(F3564:F7140,{"Individual","Dealer","Trustmark Dealer"}))</f>
        <v>15</v>
      </c>
      <c r="P3564">
        <f t="shared" si="445"/>
        <v>13</v>
      </c>
      <c r="Q3564">
        <f t="shared" si="446"/>
        <v>0.26666666666666666</v>
      </c>
      <c r="R3564" s="16" t="e">
        <f t="shared" si="447"/>
        <v>#DIV/0!</v>
      </c>
    </row>
    <row r="3565" spans="1:18" x14ac:dyDescent="0.3">
      <c r="A3565" t="s">
        <v>892</v>
      </c>
      <c r="B3565">
        <v>2005</v>
      </c>
      <c r="C3565" s="1">
        <v>65000</v>
      </c>
      <c r="D3565">
        <v>150000</v>
      </c>
      <c r="E3565" t="s">
        <v>10</v>
      </c>
      <c r="F3565" t="s">
        <v>25</v>
      </c>
      <c r="G3565" t="s">
        <v>12</v>
      </c>
      <c r="H3565" t="s">
        <v>154</v>
      </c>
      <c r="I3565">
        <f t="shared" si="440"/>
        <v>14</v>
      </c>
      <c r="J3565">
        <f t="shared" si="441"/>
        <v>21</v>
      </c>
      <c r="K3565" t="str">
        <f t="shared" si="442"/>
        <v>budget</v>
      </c>
      <c r="L3565" s="1">
        <f t="shared" si="443"/>
        <v>349285.57142857142</v>
      </c>
      <c r="M3565" cm="1">
        <f t="array" ref="M3565">SUM(COUNTIF(E3565:E7141,{"Petrol","Diesel","CNG","LPG","Electric"}))</f>
        <v>14</v>
      </c>
      <c r="N3565">
        <f t="shared" si="444"/>
        <v>14</v>
      </c>
      <c r="O3565" cm="1">
        <f t="array" ref="O3565">SUM(COUNTIF(F3565:F7141,{"Individual","Dealer","Trustmark Dealer"}))</f>
        <v>14</v>
      </c>
      <c r="P3565">
        <f t="shared" si="445"/>
        <v>12</v>
      </c>
      <c r="Q3565">
        <f t="shared" si="446"/>
        <v>0.2857142857142857</v>
      </c>
      <c r="R3565" s="16" t="e">
        <f t="shared" si="447"/>
        <v>#DIV/0!</v>
      </c>
    </row>
    <row r="3566" spans="1:18" x14ac:dyDescent="0.3">
      <c r="A3566" t="s">
        <v>1615</v>
      </c>
      <c r="B3566">
        <v>2015</v>
      </c>
      <c r="C3566" s="1">
        <v>190000</v>
      </c>
      <c r="D3566">
        <v>60000</v>
      </c>
      <c r="E3566" t="s">
        <v>10</v>
      </c>
      <c r="F3566" t="s">
        <v>25</v>
      </c>
      <c r="G3566" t="s">
        <v>12</v>
      </c>
      <c r="H3566" t="s">
        <v>126</v>
      </c>
      <c r="I3566">
        <f t="shared" si="440"/>
        <v>13</v>
      </c>
      <c r="J3566">
        <f t="shared" si="441"/>
        <v>11</v>
      </c>
      <c r="K3566" t="str">
        <f t="shared" si="442"/>
        <v>budget</v>
      </c>
      <c r="L3566" s="1">
        <f t="shared" si="443"/>
        <v>371153.69230769231</v>
      </c>
      <c r="M3566" cm="1">
        <f t="array" ref="M3566">SUM(COUNTIF(E3566:E7142,{"Petrol","Diesel","CNG","LPG","Electric"}))</f>
        <v>13</v>
      </c>
      <c r="N3566">
        <f t="shared" si="444"/>
        <v>13</v>
      </c>
      <c r="O3566" cm="1">
        <f t="array" ref="O3566">SUM(COUNTIF(F3566:F7142,{"Individual","Dealer","Trustmark Dealer"}))</f>
        <v>13</v>
      </c>
      <c r="P3566">
        <f t="shared" si="445"/>
        <v>11</v>
      </c>
      <c r="Q3566">
        <f t="shared" si="446"/>
        <v>0.30769230769230771</v>
      </c>
      <c r="R3566" s="16" t="e">
        <f t="shared" si="447"/>
        <v>#DIV/0!</v>
      </c>
    </row>
    <row r="3567" spans="1:18" x14ac:dyDescent="0.3">
      <c r="A3567" t="s">
        <v>1616</v>
      </c>
      <c r="B3567">
        <v>2012</v>
      </c>
      <c r="C3567" s="1">
        <v>200000</v>
      </c>
      <c r="D3567">
        <v>112198</v>
      </c>
      <c r="E3567" t="s">
        <v>14</v>
      </c>
      <c r="F3567" t="s">
        <v>25</v>
      </c>
      <c r="G3567" t="s">
        <v>12</v>
      </c>
      <c r="H3567" t="s">
        <v>126</v>
      </c>
      <c r="I3567">
        <f t="shared" si="440"/>
        <v>12</v>
      </c>
      <c r="J3567">
        <f t="shared" si="441"/>
        <v>14</v>
      </c>
      <c r="K3567" t="str">
        <f t="shared" si="442"/>
        <v>budget</v>
      </c>
      <c r="L3567" s="1">
        <f t="shared" si="443"/>
        <v>386249.83333333331</v>
      </c>
      <c r="M3567" cm="1">
        <f t="array" ref="M3567">SUM(COUNTIF(E3567:E7143,{"Petrol","Diesel","CNG","LPG","Electric"}))</f>
        <v>12</v>
      </c>
      <c r="N3567">
        <f t="shared" si="444"/>
        <v>12</v>
      </c>
      <c r="O3567" cm="1">
        <f t="array" ref="O3567">SUM(COUNTIF(F3567:F7143,{"Individual","Dealer","Trustmark Dealer"}))</f>
        <v>12</v>
      </c>
      <c r="P3567">
        <f t="shared" si="445"/>
        <v>10</v>
      </c>
      <c r="Q3567">
        <f t="shared" si="446"/>
        <v>0.33333333333333331</v>
      </c>
      <c r="R3567" s="16" t="e">
        <f t="shared" si="447"/>
        <v>#DIV/0!</v>
      </c>
    </row>
    <row r="3568" spans="1:18" x14ac:dyDescent="0.3">
      <c r="A3568" t="s">
        <v>1295</v>
      </c>
      <c r="B3568">
        <v>2010</v>
      </c>
      <c r="C3568" s="1">
        <v>160000</v>
      </c>
      <c r="D3568">
        <v>60000</v>
      </c>
      <c r="E3568" t="s">
        <v>10</v>
      </c>
      <c r="F3568" t="s">
        <v>25</v>
      </c>
      <c r="G3568" t="s">
        <v>12</v>
      </c>
      <c r="H3568" t="s">
        <v>126</v>
      </c>
      <c r="I3568">
        <f t="shared" si="440"/>
        <v>11</v>
      </c>
      <c r="J3568">
        <f t="shared" si="441"/>
        <v>16</v>
      </c>
      <c r="K3568" t="str">
        <f t="shared" si="442"/>
        <v>budget</v>
      </c>
      <c r="L3568" s="1">
        <f t="shared" si="443"/>
        <v>403181.63636363635</v>
      </c>
      <c r="M3568" cm="1">
        <f t="array" ref="M3568">SUM(COUNTIF(E3568:E7144,{"Petrol","Diesel","CNG","LPG","Electric"}))</f>
        <v>11</v>
      </c>
      <c r="N3568">
        <f t="shared" si="444"/>
        <v>11</v>
      </c>
      <c r="O3568" cm="1">
        <f t="array" ref="O3568">SUM(COUNTIF(F3568:F7144,{"Individual","Dealer","Trustmark Dealer"}))</f>
        <v>11</v>
      </c>
      <c r="P3568">
        <f t="shared" si="445"/>
        <v>9</v>
      </c>
      <c r="Q3568">
        <f t="shared" si="446"/>
        <v>0.36363636363636365</v>
      </c>
      <c r="R3568" s="16" t="e">
        <f t="shared" si="447"/>
        <v>#DIV/0!</v>
      </c>
    </row>
    <row r="3569" spans="1:18" x14ac:dyDescent="0.3">
      <c r="A3569" t="s">
        <v>233</v>
      </c>
      <c r="B3569">
        <v>2010</v>
      </c>
      <c r="C3569" s="1">
        <v>150000</v>
      </c>
      <c r="D3569">
        <v>130000</v>
      </c>
      <c r="E3569" t="s">
        <v>14</v>
      </c>
      <c r="F3569" t="s">
        <v>25</v>
      </c>
      <c r="G3569" t="s">
        <v>12</v>
      </c>
      <c r="H3569" t="s">
        <v>126</v>
      </c>
      <c r="I3569">
        <f t="shared" si="440"/>
        <v>10</v>
      </c>
      <c r="J3569">
        <f t="shared" si="441"/>
        <v>16</v>
      </c>
      <c r="K3569" t="str">
        <f t="shared" si="442"/>
        <v>budget</v>
      </c>
      <c r="L3569" s="1">
        <f t="shared" si="443"/>
        <v>427499.8</v>
      </c>
      <c r="M3569" cm="1">
        <f t="array" ref="M3569">SUM(COUNTIF(E3569:E7145,{"Petrol","Diesel","CNG","LPG","Electric"}))</f>
        <v>10</v>
      </c>
      <c r="N3569">
        <f t="shared" si="444"/>
        <v>10</v>
      </c>
      <c r="O3569" cm="1">
        <f t="array" ref="O3569">SUM(COUNTIF(F3569:F7145,{"Individual","Dealer","Trustmark Dealer"}))</f>
        <v>10</v>
      </c>
      <c r="P3569">
        <f t="shared" si="445"/>
        <v>8</v>
      </c>
      <c r="Q3569">
        <f t="shared" si="446"/>
        <v>0.4</v>
      </c>
      <c r="R3569" s="16" t="e">
        <f t="shared" si="447"/>
        <v>#DIV/0!</v>
      </c>
    </row>
    <row r="3570" spans="1:18" x14ac:dyDescent="0.3">
      <c r="A3570" t="s">
        <v>486</v>
      </c>
      <c r="B3570">
        <v>2015</v>
      </c>
      <c r="C3570" s="1">
        <v>530000</v>
      </c>
      <c r="D3570">
        <v>175000</v>
      </c>
      <c r="E3570" t="s">
        <v>14</v>
      </c>
      <c r="F3570" t="s">
        <v>25</v>
      </c>
      <c r="G3570" t="s">
        <v>12</v>
      </c>
      <c r="H3570" t="s">
        <v>154</v>
      </c>
      <c r="I3570">
        <f t="shared" si="440"/>
        <v>9</v>
      </c>
      <c r="J3570">
        <f t="shared" si="441"/>
        <v>11</v>
      </c>
      <c r="K3570" t="str">
        <f t="shared" si="442"/>
        <v>medium</v>
      </c>
      <c r="L3570" s="1">
        <f t="shared" si="443"/>
        <v>458333.11111111112</v>
      </c>
      <c r="M3570" cm="1">
        <f t="array" ref="M3570">SUM(COUNTIF(E3570:E7146,{"Petrol","Diesel","CNG","LPG","Electric"}))</f>
        <v>9</v>
      </c>
      <c r="N3570">
        <f t="shared" si="444"/>
        <v>9</v>
      </c>
      <c r="O3570" cm="1">
        <f t="array" ref="O3570">SUM(COUNTIF(F3570:F7146,{"Individual","Dealer","Trustmark Dealer"}))</f>
        <v>9</v>
      </c>
      <c r="P3570">
        <f t="shared" si="445"/>
        <v>7</v>
      </c>
      <c r="Q3570">
        <f t="shared" si="446"/>
        <v>0.44444444444444442</v>
      </c>
      <c r="R3570" s="16" t="e">
        <f t="shared" si="447"/>
        <v>#DIV/0!</v>
      </c>
    </row>
    <row r="3571" spans="1:18" x14ac:dyDescent="0.3">
      <c r="A3571" t="s">
        <v>765</v>
      </c>
      <c r="B3571">
        <v>2015</v>
      </c>
      <c r="C3571" s="1">
        <v>750000</v>
      </c>
      <c r="D3571">
        <v>120000</v>
      </c>
      <c r="E3571" t="s">
        <v>14</v>
      </c>
      <c r="F3571" t="s">
        <v>25</v>
      </c>
      <c r="G3571" t="s">
        <v>12</v>
      </c>
      <c r="H3571" t="s">
        <v>121</v>
      </c>
      <c r="I3571">
        <f t="shared" si="440"/>
        <v>8</v>
      </c>
      <c r="J3571">
        <f t="shared" si="441"/>
        <v>11</v>
      </c>
      <c r="K3571" t="str">
        <f t="shared" si="442"/>
        <v>medium</v>
      </c>
      <c r="L3571" s="1">
        <f t="shared" si="443"/>
        <v>449374.75</v>
      </c>
      <c r="M3571" cm="1">
        <f t="array" ref="M3571">SUM(COUNTIF(E3571:E7147,{"Petrol","Diesel","CNG","LPG","Electric"}))</f>
        <v>8</v>
      </c>
      <c r="N3571">
        <f t="shared" si="444"/>
        <v>8</v>
      </c>
      <c r="O3571" cm="1">
        <f t="array" ref="O3571">SUM(COUNTIF(F3571:F7147,{"Individual","Dealer","Trustmark Dealer"}))</f>
        <v>8</v>
      </c>
      <c r="P3571">
        <f t="shared" si="445"/>
        <v>6</v>
      </c>
      <c r="Q3571">
        <f t="shared" si="446"/>
        <v>0.5</v>
      </c>
      <c r="R3571" s="16" t="e">
        <f t="shared" si="447"/>
        <v>#DIV/0!</v>
      </c>
    </row>
    <row r="3572" spans="1:18" x14ac:dyDescent="0.3">
      <c r="A3572" t="s">
        <v>400</v>
      </c>
      <c r="B3572">
        <v>2012</v>
      </c>
      <c r="C3572" s="1">
        <v>225000</v>
      </c>
      <c r="D3572">
        <v>90000</v>
      </c>
      <c r="E3572" t="s">
        <v>14</v>
      </c>
      <c r="F3572" t="s">
        <v>25</v>
      </c>
      <c r="G3572" t="s">
        <v>12</v>
      </c>
      <c r="H3572" t="s">
        <v>126</v>
      </c>
      <c r="I3572">
        <f t="shared" si="440"/>
        <v>7</v>
      </c>
      <c r="J3572">
        <f t="shared" si="441"/>
        <v>14</v>
      </c>
      <c r="K3572" t="str">
        <f t="shared" si="442"/>
        <v>budget</v>
      </c>
      <c r="L3572" s="1">
        <f t="shared" si="443"/>
        <v>406428.28571428574</v>
      </c>
      <c r="M3572" cm="1">
        <f t="array" ref="M3572">SUM(COUNTIF(E3572:E7148,{"Petrol","Diesel","CNG","LPG","Electric"}))</f>
        <v>7</v>
      </c>
      <c r="N3572">
        <f t="shared" si="444"/>
        <v>7</v>
      </c>
      <c r="O3572" cm="1">
        <f t="array" ref="O3572">SUM(COUNTIF(F3572:F7148,{"Individual","Dealer","Trustmark Dealer"}))</f>
        <v>7</v>
      </c>
      <c r="P3572">
        <f t="shared" si="445"/>
        <v>5</v>
      </c>
      <c r="Q3572">
        <f t="shared" si="446"/>
        <v>0.42857142857142855</v>
      </c>
      <c r="R3572" s="16" t="e">
        <f t="shared" si="447"/>
        <v>#DIV/0!</v>
      </c>
    </row>
    <row r="3573" spans="1:18" x14ac:dyDescent="0.3">
      <c r="A3573" t="s">
        <v>1617</v>
      </c>
      <c r="B3573">
        <v>2012</v>
      </c>
      <c r="C3573" s="1">
        <v>600000</v>
      </c>
      <c r="D3573">
        <v>170000</v>
      </c>
      <c r="E3573" t="s">
        <v>14</v>
      </c>
      <c r="F3573" t="s">
        <v>25</v>
      </c>
      <c r="G3573" t="s">
        <v>12</v>
      </c>
      <c r="H3573" t="s">
        <v>121</v>
      </c>
      <c r="I3573">
        <f t="shared" si="440"/>
        <v>6</v>
      </c>
      <c r="J3573">
        <f t="shared" si="441"/>
        <v>14</v>
      </c>
      <c r="K3573" t="str">
        <f t="shared" si="442"/>
        <v>medium</v>
      </c>
      <c r="L3573" s="1">
        <f t="shared" si="443"/>
        <v>436666.33333333331</v>
      </c>
      <c r="M3573" cm="1">
        <f t="array" ref="M3573">SUM(COUNTIF(E3573:E7149,{"Petrol","Diesel","CNG","LPG","Electric"}))</f>
        <v>6</v>
      </c>
      <c r="N3573">
        <f t="shared" si="444"/>
        <v>6</v>
      </c>
      <c r="O3573" cm="1">
        <f t="array" ref="O3573">SUM(COUNTIF(F3573:F7149,{"Individual","Dealer","Trustmark Dealer"}))</f>
        <v>6</v>
      </c>
      <c r="P3573">
        <f t="shared" si="445"/>
        <v>4</v>
      </c>
      <c r="Q3573">
        <f t="shared" si="446"/>
        <v>0.5</v>
      </c>
      <c r="R3573" s="16" t="e">
        <f t="shared" si="447"/>
        <v>#DIV/0!</v>
      </c>
    </row>
    <row r="3574" spans="1:18" x14ac:dyDescent="0.3">
      <c r="A3574" t="s">
        <v>305</v>
      </c>
      <c r="B3574">
        <v>2014</v>
      </c>
      <c r="C3574" s="1">
        <v>409999</v>
      </c>
      <c r="D3574">
        <v>80000</v>
      </c>
      <c r="E3574" t="s">
        <v>14</v>
      </c>
      <c r="F3574" t="s">
        <v>25</v>
      </c>
      <c r="G3574" t="s">
        <v>12</v>
      </c>
      <c r="H3574" t="s">
        <v>126</v>
      </c>
      <c r="I3574">
        <f t="shared" si="440"/>
        <v>5</v>
      </c>
      <c r="J3574">
        <f t="shared" si="441"/>
        <v>12</v>
      </c>
      <c r="K3574" t="str">
        <f t="shared" si="442"/>
        <v>budget</v>
      </c>
      <c r="L3574" s="1">
        <f t="shared" si="443"/>
        <v>403999.6</v>
      </c>
      <c r="M3574" cm="1">
        <f t="array" ref="M3574">SUM(COUNTIF(E3574:E7150,{"Petrol","Diesel","CNG","LPG","Electric"}))</f>
        <v>5</v>
      </c>
      <c r="N3574">
        <f t="shared" si="444"/>
        <v>5</v>
      </c>
      <c r="O3574" cm="1">
        <f t="array" ref="O3574">SUM(COUNTIF(F3574:F7150,{"Individual","Dealer","Trustmark Dealer"}))</f>
        <v>5</v>
      </c>
      <c r="P3574">
        <f t="shared" si="445"/>
        <v>3</v>
      </c>
      <c r="Q3574">
        <f t="shared" si="446"/>
        <v>0.4</v>
      </c>
      <c r="R3574" s="16" t="e">
        <f t="shared" si="447"/>
        <v>#DIV/0!</v>
      </c>
    </row>
    <row r="3575" spans="1:18" x14ac:dyDescent="0.3">
      <c r="A3575" t="s">
        <v>1618</v>
      </c>
      <c r="B3575">
        <v>2014</v>
      </c>
      <c r="C3575" s="1">
        <v>409999</v>
      </c>
      <c r="D3575">
        <v>80000</v>
      </c>
      <c r="E3575" t="s">
        <v>14</v>
      </c>
      <c r="F3575" t="s">
        <v>25</v>
      </c>
      <c r="G3575" t="s">
        <v>12</v>
      </c>
      <c r="H3575" t="s">
        <v>126</v>
      </c>
      <c r="I3575">
        <f t="shared" si="440"/>
        <v>4</v>
      </c>
      <c r="J3575">
        <f t="shared" si="441"/>
        <v>12</v>
      </c>
      <c r="K3575" t="str">
        <f t="shared" si="442"/>
        <v>budget</v>
      </c>
      <c r="L3575" s="1">
        <f t="shared" si="443"/>
        <v>402499.75</v>
      </c>
      <c r="M3575" cm="1">
        <f t="array" ref="M3575">SUM(COUNTIF(E3575:E7151,{"Petrol","Diesel","CNG","LPG","Electric"}))</f>
        <v>4</v>
      </c>
      <c r="N3575">
        <f t="shared" si="444"/>
        <v>4</v>
      </c>
      <c r="O3575" cm="1">
        <f t="array" ref="O3575">SUM(COUNTIF(F3575:F7151,{"Individual","Dealer","Trustmark Dealer"}))</f>
        <v>4</v>
      </c>
      <c r="P3575">
        <f t="shared" si="445"/>
        <v>2</v>
      </c>
      <c r="Q3575">
        <f t="shared" si="446"/>
        <v>0.5</v>
      </c>
      <c r="R3575" s="16" t="e">
        <f t="shared" si="447"/>
        <v>#DIV/0!</v>
      </c>
    </row>
    <row r="3576" spans="1:18" x14ac:dyDescent="0.3">
      <c r="A3576" t="s">
        <v>245</v>
      </c>
      <c r="B3576">
        <v>2009</v>
      </c>
      <c r="C3576" s="1">
        <v>110000</v>
      </c>
      <c r="D3576">
        <v>83000</v>
      </c>
      <c r="E3576" t="s">
        <v>10</v>
      </c>
      <c r="F3576" t="s">
        <v>25</v>
      </c>
      <c r="G3576" t="s">
        <v>12</v>
      </c>
      <c r="H3576" t="s">
        <v>126</v>
      </c>
      <c r="I3576">
        <f t="shared" si="440"/>
        <v>3</v>
      </c>
      <c r="J3576">
        <f t="shared" si="441"/>
        <v>17</v>
      </c>
      <c r="K3576" t="str">
        <f t="shared" si="442"/>
        <v>budget</v>
      </c>
      <c r="L3576" s="1">
        <f t="shared" si="443"/>
        <v>400000</v>
      </c>
      <c r="M3576" cm="1">
        <f t="array" ref="M3576">SUM(COUNTIF(E3576:E7152,{"Petrol","Diesel","CNG","LPG","Electric"}))</f>
        <v>3</v>
      </c>
      <c r="N3576">
        <f t="shared" si="444"/>
        <v>3</v>
      </c>
      <c r="O3576" cm="1">
        <f t="array" ref="O3576">SUM(COUNTIF(F3576:F7152,{"Individual","Dealer","Trustmark Dealer"}))</f>
        <v>3</v>
      </c>
      <c r="P3576">
        <f t="shared" si="445"/>
        <v>1</v>
      </c>
      <c r="Q3576">
        <f t="shared" si="446"/>
        <v>0.66666666666666663</v>
      </c>
      <c r="R3576" s="16" t="e">
        <f t="shared" si="447"/>
        <v>#DIV/0!</v>
      </c>
    </row>
    <row r="3577" spans="1:18" x14ac:dyDescent="0.3">
      <c r="A3577" t="s">
        <v>687</v>
      </c>
      <c r="B3577">
        <v>2016</v>
      </c>
      <c r="C3577" s="1">
        <v>865000</v>
      </c>
      <c r="D3577">
        <v>90000</v>
      </c>
      <c r="E3577" t="s">
        <v>14</v>
      </c>
      <c r="F3577" t="s">
        <v>25</v>
      </c>
      <c r="G3577" t="s">
        <v>12</v>
      </c>
      <c r="H3577" t="s">
        <v>121</v>
      </c>
      <c r="I3577">
        <f t="shared" si="440"/>
        <v>2</v>
      </c>
      <c r="J3577">
        <f t="shared" si="441"/>
        <v>10</v>
      </c>
      <c r="K3577" t="str">
        <f t="shared" si="442"/>
        <v>medium</v>
      </c>
      <c r="L3577" s="1">
        <f t="shared" si="443"/>
        <v>545000</v>
      </c>
      <c r="M3577" cm="1">
        <f t="array" ref="M3577">SUM(COUNTIF(E3577:E7153,{"Petrol","Diesel","CNG","LPG","Electric"}))</f>
        <v>2</v>
      </c>
      <c r="N3577">
        <f t="shared" si="444"/>
        <v>2</v>
      </c>
      <c r="O3577" cm="1">
        <f t="array" ref="O3577">SUM(COUNTIF(F3577:F7153,{"Individual","Dealer","Trustmark Dealer"}))</f>
        <v>2</v>
      </c>
      <c r="P3577">
        <f t="shared" si="445"/>
        <v>0</v>
      </c>
      <c r="Q3577">
        <f t="shared" si="446"/>
        <v>1</v>
      </c>
      <c r="R3577" s="16" t="e">
        <f t="shared" si="447"/>
        <v>#DIV/0!</v>
      </c>
    </row>
    <row r="3578" spans="1:18" x14ac:dyDescent="0.3">
      <c r="A3578" t="s">
        <v>215</v>
      </c>
      <c r="B3578">
        <v>2016</v>
      </c>
      <c r="C3578" s="1">
        <v>225000</v>
      </c>
      <c r="D3578">
        <v>40000</v>
      </c>
      <c r="E3578" t="s">
        <v>10</v>
      </c>
      <c r="F3578" t="s">
        <v>25</v>
      </c>
      <c r="G3578" t="s">
        <v>12</v>
      </c>
      <c r="H3578" t="s">
        <v>121</v>
      </c>
      <c r="I3578">
        <f t="shared" si="440"/>
        <v>1</v>
      </c>
      <c r="J3578">
        <f t="shared" si="441"/>
        <v>10</v>
      </c>
      <c r="K3578" t="str">
        <f t="shared" si="442"/>
        <v>budget</v>
      </c>
      <c r="L3578" s="1">
        <f t="shared" si="443"/>
        <v>225000</v>
      </c>
      <c r="M3578" cm="1">
        <f t="array" ref="M3578">SUM(COUNTIF(E3578:E7154,{"Petrol","Diesel","CNG","LPG","Electric"}))</f>
        <v>1</v>
      </c>
      <c r="N3578">
        <f t="shared" si="444"/>
        <v>1</v>
      </c>
      <c r="O3578" cm="1">
        <f t="array" ref="O3578">SUM(COUNTIF(F3578:F7154,{"Individual","Dealer","Trustmark Dealer"}))</f>
        <v>1</v>
      </c>
      <c r="P3578">
        <f t="shared" si="445"/>
        <v>0</v>
      </c>
      <c r="Q3578">
        <f t="shared" si="446"/>
        <v>1</v>
      </c>
      <c r="R3578" s="16" t="e">
        <f t="shared" si="447"/>
        <v>#DIV/0!</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C6E6B-601F-40B0-8645-7DD7B86AED4F}">
  <dimension ref="A12:B33"/>
  <sheetViews>
    <sheetView topLeftCell="A11" workbookViewId="0">
      <selection activeCell="J23" sqref="J23"/>
    </sheetView>
  </sheetViews>
  <sheetFormatPr defaultRowHeight="14.4" x14ac:dyDescent="0.3"/>
  <cols>
    <col min="1" max="1" width="12.44140625" bestFit="1" customWidth="1"/>
    <col min="2" max="2" width="24.21875" bestFit="1" customWidth="1"/>
  </cols>
  <sheetData>
    <row r="12" spans="1:2" x14ac:dyDescent="0.3">
      <c r="A12" s="2" t="s">
        <v>5876</v>
      </c>
      <c r="B12" t="s">
        <v>5879</v>
      </c>
    </row>
    <row r="13" spans="1:2" x14ac:dyDescent="0.3">
      <c r="A13" s="3" t="s">
        <v>19</v>
      </c>
      <c r="B13">
        <v>595338</v>
      </c>
    </row>
    <row r="14" spans="1:2" x14ac:dyDescent="0.3">
      <c r="A14" s="3" t="s">
        <v>12</v>
      </c>
      <c r="B14">
        <v>5803915</v>
      </c>
    </row>
    <row r="15" spans="1:2" x14ac:dyDescent="0.3">
      <c r="A15" s="3" t="s">
        <v>5877</v>
      </c>
      <c r="B15">
        <v>6399253</v>
      </c>
    </row>
    <row r="17" spans="1:2" x14ac:dyDescent="0.3">
      <c r="A17" t="s">
        <v>5880</v>
      </c>
      <c r="B17" t="s">
        <v>5879</v>
      </c>
    </row>
    <row r="18" spans="1:2" x14ac:dyDescent="0.3">
      <c r="A18">
        <v>7200367</v>
      </c>
      <c r="B18">
        <v>6399253</v>
      </c>
    </row>
    <row r="20" spans="1:2" x14ac:dyDescent="0.3">
      <c r="A20" s="2" t="s">
        <v>5876</v>
      </c>
      <c r="B20" t="s">
        <v>5879</v>
      </c>
    </row>
    <row r="21" spans="1:2" x14ac:dyDescent="0.3">
      <c r="A21" s="3" t="s">
        <v>22</v>
      </c>
      <c r="B21">
        <v>57543</v>
      </c>
    </row>
    <row r="22" spans="1:2" x14ac:dyDescent="0.3">
      <c r="A22" s="3" t="s">
        <v>14</v>
      </c>
      <c r="B22">
        <v>3178802</v>
      </c>
    </row>
    <row r="23" spans="1:2" x14ac:dyDescent="0.3">
      <c r="A23" s="3" t="s">
        <v>1586</v>
      </c>
      <c r="B23">
        <v>124</v>
      </c>
    </row>
    <row r="24" spans="1:2" x14ac:dyDescent="0.3">
      <c r="A24" s="3" t="s">
        <v>257</v>
      </c>
      <c r="B24">
        <v>42600</v>
      </c>
    </row>
    <row r="25" spans="1:2" x14ac:dyDescent="0.3">
      <c r="A25" s="3" t="s">
        <v>10</v>
      </c>
      <c r="B25">
        <v>3120184</v>
      </c>
    </row>
    <row r="26" spans="1:2" x14ac:dyDescent="0.3">
      <c r="A26" s="3" t="s">
        <v>5877</v>
      </c>
      <c r="B26">
        <v>6399253</v>
      </c>
    </row>
    <row r="27" spans="1:2" x14ac:dyDescent="0.3">
      <c r="A27" s="2" t="s">
        <v>5876</v>
      </c>
      <c r="B27" t="s">
        <v>5878</v>
      </c>
    </row>
    <row r="28" spans="1:2" x14ac:dyDescent="0.3">
      <c r="A28" s="3" t="s">
        <v>22</v>
      </c>
      <c r="B28" s="1">
        <v>17933507.401055891</v>
      </c>
    </row>
    <row r="29" spans="1:2" x14ac:dyDescent="0.3">
      <c r="A29" s="3" t="s">
        <v>14</v>
      </c>
      <c r="B29" s="1">
        <v>856476054.00854361</v>
      </c>
    </row>
    <row r="30" spans="1:2" x14ac:dyDescent="0.3">
      <c r="A30" s="3" t="s">
        <v>1586</v>
      </c>
      <c r="B30" s="1">
        <v>498866.86290322582</v>
      </c>
    </row>
    <row r="31" spans="1:2" x14ac:dyDescent="0.3">
      <c r="A31" s="3" t="s">
        <v>257</v>
      </c>
      <c r="B31" s="1">
        <v>10501565.915679337</v>
      </c>
    </row>
    <row r="32" spans="1:2" x14ac:dyDescent="0.3">
      <c r="A32" s="3" t="s">
        <v>10</v>
      </c>
      <c r="B32" s="1">
        <v>813355200.2380743</v>
      </c>
    </row>
    <row r="33" spans="1:2" x14ac:dyDescent="0.3">
      <c r="A33" s="3" t="s">
        <v>5877</v>
      </c>
      <c r="B33" s="1">
        <v>1698765194.4262564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5E3F9-ABD9-4323-B5A9-7EC5571A1AF6}">
  <dimension ref="A1:M32"/>
  <sheetViews>
    <sheetView showGridLines="0" tabSelected="1" topLeftCell="A2" workbookViewId="0">
      <selection activeCell="E18" sqref="E18"/>
    </sheetView>
  </sheetViews>
  <sheetFormatPr defaultRowHeight="14.4" x14ac:dyDescent="0.3"/>
  <cols>
    <col min="1" max="1" width="14.77734375" bestFit="1" customWidth="1"/>
    <col min="2" max="2" width="12.6640625" customWidth="1"/>
    <col min="3" max="3" width="18.6640625" customWidth="1"/>
    <col min="5" max="5" width="20.21875" customWidth="1"/>
    <col min="13" max="13" width="23.44140625" customWidth="1"/>
  </cols>
  <sheetData>
    <row r="1" spans="1:13" ht="23.4" x14ac:dyDescent="0.45">
      <c r="A1" s="7"/>
    </row>
    <row r="2" spans="1:13" ht="63" x14ac:dyDescent="1.2">
      <c r="F2" s="5" t="s">
        <v>5881</v>
      </c>
      <c r="G2" s="6"/>
      <c r="H2" s="6"/>
      <c r="I2" s="6"/>
      <c r="J2" s="6"/>
      <c r="K2" s="6"/>
    </row>
    <row r="4" spans="1:13" x14ac:dyDescent="0.3">
      <c r="H4" s="4"/>
    </row>
    <row r="6" spans="1:13" x14ac:dyDescent="0.3">
      <c r="E6" s="6"/>
    </row>
    <row r="9" spans="1:13" ht="23.4" x14ac:dyDescent="0.45">
      <c r="A9" s="7" t="str">
        <f>"Total Cars"</f>
        <v>Total Cars</v>
      </c>
      <c r="C9" s="9" t="str">
        <f>"AVERAGE PRICE"</f>
        <v>AVERAGE PRICE</v>
      </c>
      <c r="E9" s="11" t="str">
        <f>"%FIRST OWNER"</f>
        <v>%FIRST OWNER</v>
      </c>
    </row>
    <row r="10" spans="1:13" ht="23.4" x14ac:dyDescent="0.45">
      <c r="A10" s="8">
        <f>COUNTA('CAR DETAILS FROM CAR DEKHO'!A2:A3578)</f>
        <v>3577</v>
      </c>
      <c r="C10" s="10">
        <f>AVERAGE('CAR DETAILS FROM CAR DEKHO'!C2:C3578)</f>
        <v>473912.54207436397</v>
      </c>
      <c r="E10" s="11">
        <f>COUNTIF('CAR DETAILS FROM CAR DEKHO'!H2:H3578,"First Owner")/COUNTA('CAR DETAILS FROM CAR DEKHO'!H2:H3578)</f>
        <v>0.62007268660889014</v>
      </c>
    </row>
    <row r="12" spans="1:13" ht="28.8" x14ac:dyDescent="0.55000000000000004">
      <c r="B12" s="12" t="str">
        <f>"bar chart"</f>
        <v>bar chart</v>
      </c>
      <c r="C12" s="13"/>
      <c r="F12" s="14" t="str">
        <f>"pie chart"</f>
        <v>pie chart</v>
      </c>
      <c r="G12" s="14"/>
      <c r="H12" s="4"/>
      <c r="M12" s="14" t="str">
        <f>"column chart"</f>
        <v>column chart</v>
      </c>
    </row>
    <row r="32" spans="2:2" ht="33.6" x14ac:dyDescent="0.65">
      <c r="B32" s="15" t="str">
        <f>"slicer"</f>
        <v>slicer</v>
      </c>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24799723-893C-499E-8D3F-35ED537E0FD0}">
          <x14:colorSeries rgb="FF0070C0"/>
          <x14:colorNegative rgb="FF000000"/>
          <x14:colorAxis rgb="FF000000"/>
          <x14:colorMarkers rgb="FF000000"/>
          <x14:colorFirst rgb="FF000000"/>
          <x14:colorLast rgb="FF000000"/>
          <x14:colorHigh rgb="FF000000"/>
          <x14:colorLow rgb="FF000000"/>
          <x14:sparklines>
            <x14:sparkline>
              <xm:f>'CAR DETAILS FROM CAR DEKHO'!I1:I1</xm:f>
              <xm:sqref>T22</xm:sqref>
            </x14:sparkline>
          </x14:sparklines>
        </x14:sparklineGroup>
        <x14:sparklineGroup displayEmptyCellsAs="gap" xr2:uid="{2D67327D-B8B4-48F7-8D65-9D230A0DD644}">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'CAR DETAILS FROM CAR DEKHO'!B1:B1</xm:f>
              <xm:sqref>G9</xm:sqref>
            </x14:sparkline>
          </x14:sparklines>
        </x14:sparklineGroup>
      </x14:sparklineGroups>
    </ex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A813A-0B99-4818-AFAC-EC1CF5E2E22A}">
  <dimension ref="A1:M300"/>
  <sheetViews>
    <sheetView workbookViewId="0">
      <selection activeCell="N6" sqref="N6"/>
    </sheetView>
  </sheetViews>
  <sheetFormatPr defaultRowHeight="14.4" x14ac:dyDescent="0.3"/>
  <cols>
    <col min="1" max="1" width="21.6640625" bestFit="1" customWidth="1"/>
    <col min="2" max="2" width="6.88671875" bestFit="1" customWidth="1"/>
    <col min="3" max="3" width="14" style="1" bestFit="1" customWidth="1"/>
    <col min="4" max="4" width="14.6640625" bestFit="1" customWidth="1"/>
    <col min="5" max="5" width="13" bestFit="1" customWidth="1"/>
    <col min="6" max="6" width="11.44140625" bestFit="1" customWidth="1"/>
    <col min="7" max="7" width="12.77734375" bestFit="1" customWidth="1"/>
    <col min="8" max="8" width="14.21875" bestFit="1" customWidth="1"/>
    <col min="9" max="9" width="8.5546875" bestFit="1" customWidth="1"/>
    <col min="11" max="11" width="25.21875" customWidth="1"/>
    <col min="12" max="12" width="16.44140625" customWidth="1"/>
    <col min="13" max="13" width="13.109375" customWidth="1"/>
  </cols>
  <sheetData>
    <row r="1" spans="1:13" x14ac:dyDescent="0.3">
      <c r="A1" t="s">
        <v>0</v>
      </c>
      <c r="B1" t="s">
        <v>1</v>
      </c>
      <c r="C1" s="1" t="s">
        <v>2</v>
      </c>
      <c r="D1" t="s">
        <v>3</v>
      </c>
      <c r="E1" t="s">
        <v>4</v>
      </c>
      <c r="F1" t="s">
        <v>5</v>
      </c>
      <c r="G1" t="s">
        <v>6</v>
      </c>
      <c r="H1" t="s">
        <v>7</v>
      </c>
      <c r="I1" t="s">
        <v>8</v>
      </c>
      <c r="J1" t="s">
        <v>5863</v>
      </c>
      <c r="K1" t="s">
        <v>5864</v>
      </c>
      <c r="L1" t="s">
        <v>5866</v>
      </c>
      <c r="M1" t="s">
        <v>5867</v>
      </c>
    </row>
    <row r="2" spans="1:13" x14ac:dyDescent="0.3">
      <c r="A2" t="s">
        <v>9</v>
      </c>
      <c r="B2">
        <v>2014</v>
      </c>
      <c r="C2" s="1">
        <v>3.35</v>
      </c>
      <c r="D2">
        <v>5.59</v>
      </c>
      <c r="E2">
        <v>27000</v>
      </c>
      <c r="F2" t="s">
        <v>10</v>
      </c>
      <c r="G2" t="s">
        <v>11</v>
      </c>
      <c r="H2" t="s">
        <v>12</v>
      </c>
      <c r="I2">
        <v>0</v>
      </c>
      <c r="J2">
        <f t="shared" ref="J2:J65" si="0">2025-B2</f>
        <v>11</v>
      </c>
      <c r="K2" t="str">
        <f t="shared" ref="K2:K65" si="1" xml:space="preserve"> IF(C2&lt;500000,"Budget",IF(C2&lt;=1000000,"mid range","premium"))</f>
        <v>Budget</v>
      </c>
      <c r="L2">
        <f t="shared" ref="L2:L65" si="2">COUNTA(A2:A300)</f>
        <v>299</v>
      </c>
    </row>
    <row r="3" spans="1:13" x14ac:dyDescent="0.3">
      <c r="A3" t="s">
        <v>13</v>
      </c>
      <c r="B3">
        <v>2013</v>
      </c>
      <c r="C3" s="1">
        <v>4.75</v>
      </c>
      <c r="D3">
        <v>9.5399999999999991</v>
      </c>
      <c r="E3">
        <v>43000</v>
      </c>
      <c r="F3" t="s">
        <v>14</v>
      </c>
      <c r="G3" t="s">
        <v>11</v>
      </c>
      <c r="H3" t="s">
        <v>12</v>
      </c>
      <c r="I3">
        <v>0</v>
      </c>
      <c r="J3">
        <f>2025-B3</f>
        <v>12</v>
      </c>
      <c r="K3" t="str">
        <f xml:space="preserve"> IF(C3&lt;500000,"Budget",IF(C3&lt;=1000000,"mid range","premium"))</f>
        <v>Budget</v>
      </c>
      <c r="L3">
        <f t="shared" si="2"/>
        <v>298</v>
      </c>
    </row>
    <row r="4" spans="1:13" x14ac:dyDescent="0.3">
      <c r="A4" t="s">
        <v>15</v>
      </c>
      <c r="B4">
        <v>2017</v>
      </c>
      <c r="C4" s="1">
        <v>7.25</v>
      </c>
      <c r="D4">
        <v>9.85</v>
      </c>
      <c r="E4">
        <v>6900</v>
      </c>
      <c r="F4" t="s">
        <v>10</v>
      </c>
      <c r="G4" t="s">
        <v>11</v>
      </c>
      <c r="H4" t="s">
        <v>12</v>
      </c>
      <c r="I4">
        <v>0</v>
      </c>
      <c r="J4">
        <f t="shared" si="0"/>
        <v>8</v>
      </c>
      <c r="K4" t="str">
        <f t="shared" si="1"/>
        <v>Budget</v>
      </c>
      <c r="L4">
        <f t="shared" si="2"/>
        <v>297</v>
      </c>
    </row>
    <row r="5" spans="1:13" x14ac:dyDescent="0.3">
      <c r="A5" t="s">
        <v>16</v>
      </c>
      <c r="B5">
        <v>2011</v>
      </c>
      <c r="C5" s="1">
        <v>2.85</v>
      </c>
      <c r="D5">
        <v>4.1500000000000004</v>
      </c>
      <c r="E5">
        <v>5200</v>
      </c>
      <c r="F5" t="s">
        <v>10</v>
      </c>
      <c r="G5" t="s">
        <v>11</v>
      </c>
      <c r="H5" t="s">
        <v>12</v>
      </c>
      <c r="I5">
        <v>0</v>
      </c>
      <c r="J5">
        <f t="shared" si="0"/>
        <v>14</v>
      </c>
      <c r="K5" t="str">
        <f t="shared" si="1"/>
        <v>Budget</v>
      </c>
      <c r="L5">
        <f t="shared" si="2"/>
        <v>296</v>
      </c>
    </row>
    <row r="6" spans="1:13" x14ac:dyDescent="0.3">
      <c r="A6" t="s">
        <v>17</v>
      </c>
      <c r="B6">
        <v>2014</v>
      </c>
      <c r="C6" s="1">
        <v>4.5999999999999996</v>
      </c>
      <c r="D6">
        <v>6.87</v>
      </c>
      <c r="E6">
        <v>42450</v>
      </c>
      <c r="F6" t="s">
        <v>14</v>
      </c>
      <c r="G6" t="s">
        <v>11</v>
      </c>
      <c r="H6" t="s">
        <v>12</v>
      </c>
      <c r="I6">
        <v>0</v>
      </c>
      <c r="J6">
        <f t="shared" si="0"/>
        <v>11</v>
      </c>
      <c r="K6" t="str">
        <f t="shared" si="1"/>
        <v>Budget</v>
      </c>
      <c r="L6">
        <f t="shared" si="2"/>
        <v>295</v>
      </c>
    </row>
    <row r="7" spans="1:13" x14ac:dyDescent="0.3">
      <c r="A7" t="s">
        <v>5865</v>
      </c>
      <c r="B7">
        <v>2018</v>
      </c>
      <c r="C7" s="1">
        <v>9.25</v>
      </c>
      <c r="D7">
        <v>9.83</v>
      </c>
      <c r="E7">
        <v>2071</v>
      </c>
      <c r="F7" t="s">
        <v>14</v>
      </c>
      <c r="G7" t="s">
        <v>11</v>
      </c>
      <c r="H7" t="s">
        <v>12</v>
      </c>
      <c r="I7">
        <v>0</v>
      </c>
      <c r="J7">
        <f t="shared" si="0"/>
        <v>7</v>
      </c>
      <c r="K7" t="str">
        <f t="shared" si="1"/>
        <v>Budget</v>
      </c>
      <c r="L7">
        <f t="shared" si="2"/>
        <v>294</v>
      </c>
    </row>
    <row r="8" spans="1:13" x14ac:dyDescent="0.3">
      <c r="A8" t="s">
        <v>15</v>
      </c>
      <c r="B8">
        <v>2015</v>
      </c>
      <c r="C8" s="1">
        <v>6.75</v>
      </c>
      <c r="D8">
        <v>8.1199999999999992</v>
      </c>
      <c r="E8">
        <v>18796</v>
      </c>
      <c r="F8" t="s">
        <v>10</v>
      </c>
      <c r="G8" t="s">
        <v>11</v>
      </c>
      <c r="H8" t="s">
        <v>12</v>
      </c>
      <c r="I8">
        <v>0</v>
      </c>
      <c r="J8">
        <f t="shared" si="0"/>
        <v>10</v>
      </c>
      <c r="K8" t="str">
        <f t="shared" si="1"/>
        <v>Budget</v>
      </c>
      <c r="L8">
        <f t="shared" si="2"/>
        <v>293</v>
      </c>
    </row>
    <row r="9" spans="1:13" x14ac:dyDescent="0.3">
      <c r="A9" t="s">
        <v>18</v>
      </c>
      <c r="B9">
        <v>2015</v>
      </c>
      <c r="C9" s="1">
        <v>6.5</v>
      </c>
      <c r="D9">
        <v>8.61</v>
      </c>
      <c r="E9">
        <v>33429</v>
      </c>
      <c r="F9" t="s">
        <v>14</v>
      </c>
      <c r="G9" t="s">
        <v>11</v>
      </c>
      <c r="H9" t="s">
        <v>12</v>
      </c>
      <c r="I9">
        <v>0</v>
      </c>
      <c r="J9">
        <f t="shared" si="0"/>
        <v>10</v>
      </c>
      <c r="K9" t="str">
        <f t="shared" si="1"/>
        <v>Budget</v>
      </c>
      <c r="L9">
        <f t="shared" si="2"/>
        <v>292</v>
      </c>
    </row>
    <row r="10" spans="1:13" x14ac:dyDescent="0.3">
      <c r="A10" t="s">
        <v>15</v>
      </c>
      <c r="B10">
        <v>2016</v>
      </c>
      <c r="C10" s="1">
        <v>8.75</v>
      </c>
      <c r="D10">
        <v>8.89</v>
      </c>
      <c r="E10">
        <v>20273</v>
      </c>
      <c r="F10" t="s">
        <v>14</v>
      </c>
      <c r="G10" t="s">
        <v>11</v>
      </c>
      <c r="H10" t="s">
        <v>12</v>
      </c>
      <c r="I10">
        <v>0</v>
      </c>
      <c r="J10">
        <f t="shared" si="0"/>
        <v>9</v>
      </c>
      <c r="K10" t="str">
        <f t="shared" si="1"/>
        <v>Budget</v>
      </c>
      <c r="L10">
        <f t="shared" si="2"/>
        <v>291</v>
      </c>
    </row>
    <row r="11" spans="1:13" x14ac:dyDescent="0.3">
      <c r="A11" t="s">
        <v>15</v>
      </c>
      <c r="B11">
        <v>2015</v>
      </c>
      <c r="C11" s="1">
        <v>7.45</v>
      </c>
      <c r="D11">
        <v>8.92</v>
      </c>
      <c r="E11">
        <v>42367</v>
      </c>
      <c r="F11" t="s">
        <v>14</v>
      </c>
      <c r="G11" t="s">
        <v>11</v>
      </c>
      <c r="H11" t="s">
        <v>12</v>
      </c>
      <c r="I11">
        <v>0</v>
      </c>
      <c r="J11">
        <f t="shared" si="0"/>
        <v>10</v>
      </c>
      <c r="K11" t="str">
        <f t="shared" si="1"/>
        <v>Budget</v>
      </c>
      <c r="L11">
        <f t="shared" si="2"/>
        <v>290</v>
      </c>
    </row>
    <row r="12" spans="1:13" x14ac:dyDescent="0.3">
      <c r="A12" t="s">
        <v>23</v>
      </c>
      <c r="B12">
        <v>2017</v>
      </c>
      <c r="C12" s="1">
        <v>2.85</v>
      </c>
      <c r="D12">
        <v>3.6</v>
      </c>
      <c r="E12">
        <v>2135</v>
      </c>
      <c r="F12" t="s">
        <v>10</v>
      </c>
      <c r="G12" t="s">
        <v>11</v>
      </c>
      <c r="H12" t="s">
        <v>12</v>
      </c>
      <c r="I12">
        <v>0</v>
      </c>
      <c r="J12">
        <f t="shared" si="0"/>
        <v>8</v>
      </c>
      <c r="K12" t="str">
        <f t="shared" si="1"/>
        <v>Budget</v>
      </c>
      <c r="L12">
        <f t="shared" si="2"/>
        <v>289</v>
      </c>
    </row>
    <row r="13" spans="1:13" x14ac:dyDescent="0.3">
      <c r="A13" t="s">
        <v>15</v>
      </c>
      <c r="B13">
        <v>2015</v>
      </c>
      <c r="C13" s="1">
        <v>6.85</v>
      </c>
      <c r="D13">
        <v>10.38</v>
      </c>
      <c r="E13">
        <v>51000</v>
      </c>
      <c r="F13" t="s">
        <v>14</v>
      </c>
      <c r="G13" t="s">
        <v>11</v>
      </c>
      <c r="H13" t="s">
        <v>12</v>
      </c>
      <c r="I13">
        <v>0</v>
      </c>
      <c r="J13">
        <f t="shared" si="0"/>
        <v>10</v>
      </c>
      <c r="K13" t="str">
        <f t="shared" si="1"/>
        <v>Budget</v>
      </c>
      <c r="L13">
        <f t="shared" si="2"/>
        <v>288</v>
      </c>
    </row>
    <row r="14" spans="1:13" x14ac:dyDescent="0.3">
      <c r="A14" t="s">
        <v>15</v>
      </c>
      <c r="B14">
        <v>2015</v>
      </c>
      <c r="C14" s="1">
        <v>7.5</v>
      </c>
      <c r="D14">
        <v>9.94</v>
      </c>
      <c r="E14">
        <v>15000</v>
      </c>
      <c r="F14" t="s">
        <v>10</v>
      </c>
      <c r="G14" t="s">
        <v>11</v>
      </c>
      <c r="H14" t="s">
        <v>19</v>
      </c>
      <c r="I14">
        <v>0</v>
      </c>
      <c r="J14">
        <f t="shared" si="0"/>
        <v>10</v>
      </c>
      <c r="K14" t="str">
        <f t="shared" si="1"/>
        <v>Budget</v>
      </c>
      <c r="L14">
        <f t="shared" si="2"/>
        <v>287</v>
      </c>
    </row>
    <row r="15" spans="1:13" x14ac:dyDescent="0.3">
      <c r="A15" t="s">
        <v>20</v>
      </c>
      <c r="B15">
        <v>2015</v>
      </c>
      <c r="C15" s="1">
        <v>6.1</v>
      </c>
      <c r="D15">
        <v>7.71</v>
      </c>
      <c r="E15">
        <v>26000</v>
      </c>
      <c r="F15" t="s">
        <v>10</v>
      </c>
      <c r="G15" t="s">
        <v>11</v>
      </c>
      <c r="H15" t="s">
        <v>12</v>
      </c>
      <c r="I15">
        <v>0</v>
      </c>
      <c r="J15">
        <f t="shared" si="0"/>
        <v>10</v>
      </c>
      <c r="K15" t="str">
        <f t="shared" si="1"/>
        <v>Budget</v>
      </c>
      <c r="L15">
        <f t="shared" si="2"/>
        <v>286</v>
      </c>
    </row>
    <row r="16" spans="1:13" x14ac:dyDescent="0.3">
      <c r="A16" t="s">
        <v>21</v>
      </c>
      <c r="B16">
        <v>2009</v>
      </c>
      <c r="C16" s="1">
        <v>2.25</v>
      </c>
      <c r="D16">
        <v>7.21</v>
      </c>
      <c r="E16">
        <v>77427</v>
      </c>
      <c r="F16" t="s">
        <v>10</v>
      </c>
      <c r="G16" t="s">
        <v>11</v>
      </c>
      <c r="H16" t="s">
        <v>12</v>
      </c>
      <c r="I16">
        <v>0</v>
      </c>
      <c r="J16">
        <f t="shared" si="0"/>
        <v>16</v>
      </c>
      <c r="K16" t="str">
        <f t="shared" si="1"/>
        <v>Budget</v>
      </c>
      <c r="L16">
        <f t="shared" si="2"/>
        <v>285</v>
      </c>
    </row>
    <row r="17" spans="1:12" x14ac:dyDescent="0.3">
      <c r="A17" t="s">
        <v>20</v>
      </c>
      <c r="B17">
        <v>2016</v>
      </c>
      <c r="C17" s="1">
        <v>7.75</v>
      </c>
      <c r="D17">
        <v>10.79</v>
      </c>
      <c r="E17">
        <v>43000</v>
      </c>
      <c r="F17" t="s">
        <v>14</v>
      </c>
      <c r="G17" t="s">
        <v>11</v>
      </c>
      <c r="H17" t="s">
        <v>12</v>
      </c>
      <c r="I17">
        <v>0</v>
      </c>
      <c r="J17">
        <f t="shared" si="0"/>
        <v>9</v>
      </c>
      <c r="K17" t="str">
        <f t="shared" si="1"/>
        <v>Budget</v>
      </c>
      <c r="L17">
        <f t="shared" si="2"/>
        <v>284</v>
      </c>
    </row>
    <row r="18" spans="1:12" x14ac:dyDescent="0.3">
      <c r="A18" t="s">
        <v>20</v>
      </c>
      <c r="B18">
        <v>2015</v>
      </c>
      <c r="C18" s="1">
        <v>7.25</v>
      </c>
      <c r="D18">
        <v>10.79</v>
      </c>
      <c r="E18">
        <v>41678</v>
      </c>
      <c r="F18" t="s">
        <v>14</v>
      </c>
      <c r="G18" t="s">
        <v>11</v>
      </c>
      <c r="H18" t="s">
        <v>12</v>
      </c>
      <c r="I18">
        <v>0</v>
      </c>
      <c r="J18">
        <f t="shared" si="0"/>
        <v>10</v>
      </c>
      <c r="K18" t="str">
        <f t="shared" si="1"/>
        <v>Budget</v>
      </c>
      <c r="L18">
        <f t="shared" si="2"/>
        <v>283</v>
      </c>
    </row>
    <row r="19" spans="1:12" x14ac:dyDescent="0.3">
      <c r="A19" t="s">
        <v>20</v>
      </c>
      <c r="B19">
        <v>2015</v>
      </c>
      <c r="C19" s="1">
        <v>3.25</v>
      </c>
      <c r="D19">
        <v>5.09</v>
      </c>
      <c r="E19">
        <v>35500</v>
      </c>
      <c r="F19" t="s">
        <v>22</v>
      </c>
      <c r="G19" t="s">
        <v>11</v>
      </c>
      <c r="H19" t="s">
        <v>12</v>
      </c>
      <c r="I19">
        <v>0</v>
      </c>
      <c r="J19">
        <f t="shared" si="0"/>
        <v>10</v>
      </c>
      <c r="K19" t="str">
        <f t="shared" si="1"/>
        <v>Budget</v>
      </c>
      <c r="L19">
        <f t="shared" si="2"/>
        <v>282</v>
      </c>
    </row>
    <row r="20" spans="1:12" x14ac:dyDescent="0.3">
      <c r="A20" t="s">
        <v>16</v>
      </c>
      <c r="B20">
        <v>2010</v>
      </c>
      <c r="C20" s="1">
        <v>2.65</v>
      </c>
      <c r="D20">
        <v>7.98</v>
      </c>
      <c r="E20">
        <v>41442</v>
      </c>
      <c r="F20" t="s">
        <v>10</v>
      </c>
      <c r="G20" t="s">
        <v>11</v>
      </c>
      <c r="H20" t="s">
        <v>12</v>
      </c>
      <c r="I20">
        <v>0</v>
      </c>
      <c r="J20">
        <f t="shared" si="0"/>
        <v>15</v>
      </c>
      <c r="K20" t="str">
        <f t="shared" si="1"/>
        <v>Budget</v>
      </c>
      <c r="L20">
        <f t="shared" si="2"/>
        <v>281</v>
      </c>
    </row>
    <row r="21" spans="1:12" x14ac:dyDescent="0.3">
      <c r="A21" t="s">
        <v>13</v>
      </c>
      <c r="B21">
        <v>2016</v>
      </c>
      <c r="C21" s="1">
        <v>2.85</v>
      </c>
      <c r="D21">
        <v>3.95</v>
      </c>
      <c r="E21">
        <v>25000</v>
      </c>
      <c r="F21" t="s">
        <v>10</v>
      </c>
      <c r="G21" t="s">
        <v>11</v>
      </c>
      <c r="H21" t="s">
        <v>12</v>
      </c>
      <c r="I21">
        <v>0</v>
      </c>
      <c r="J21">
        <f t="shared" si="0"/>
        <v>9</v>
      </c>
      <c r="K21" t="str">
        <f t="shared" si="1"/>
        <v>Budget</v>
      </c>
      <c r="L21">
        <f t="shared" si="2"/>
        <v>280</v>
      </c>
    </row>
    <row r="22" spans="1:12" x14ac:dyDescent="0.3">
      <c r="A22" t="s">
        <v>23</v>
      </c>
      <c r="B22">
        <v>2017</v>
      </c>
      <c r="C22" s="1">
        <v>4.9000000000000004</v>
      </c>
      <c r="D22">
        <v>5.71</v>
      </c>
      <c r="E22">
        <v>2400</v>
      </c>
      <c r="F22" t="s">
        <v>10</v>
      </c>
      <c r="G22" t="s">
        <v>11</v>
      </c>
      <c r="H22" t="s">
        <v>12</v>
      </c>
      <c r="I22">
        <v>0</v>
      </c>
      <c r="J22">
        <f t="shared" si="0"/>
        <v>8</v>
      </c>
      <c r="K22" t="str">
        <f t="shared" si="1"/>
        <v>Budget</v>
      </c>
      <c r="L22">
        <f t="shared" si="2"/>
        <v>279</v>
      </c>
    </row>
    <row r="23" spans="1:12" x14ac:dyDescent="0.3">
      <c r="A23" t="s">
        <v>24</v>
      </c>
      <c r="B23">
        <v>2011</v>
      </c>
      <c r="C23" s="1">
        <v>4.4000000000000004</v>
      </c>
      <c r="D23">
        <v>8.01</v>
      </c>
      <c r="E23">
        <v>50000</v>
      </c>
      <c r="F23" t="s">
        <v>10</v>
      </c>
      <c r="G23" t="s">
        <v>11</v>
      </c>
      <c r="H23" t="s">
        <v>19</v>
      </c>
      <c r="I23">
        <v>0</v>
      </c>
      <c r="J23">
        <f t="shared" si="0"/>
        <v>14</v>
      </c>
      <c r="K23" t="str">
        <f t="shared" si="1"/>
        <v>Budget</v>
      </c>
      <c r="L23">
        <f t="shared" si="2"/>
        <v>278</v>
      </c>
    </row>
    <row r="24" spans="1:12" x14ac:dyDescent="0.3">
      <c r="A24" t="s">
        <v>13</v>
      </c>
      <c r="B24">
        <v>2014</v>
      </c>
      <c r="C24" s="1">
        <v>2.5</v>
      </c>
      <c r="D24">
        <v>3.46</v>
      </c>
      <c r="E24">
        <v>45280</v>
      </c>
      <c r="F24" t="s">
        <v>10</v>
      </c>
      <c r="G24" t="s">
        <v>11</v>
      </c>
      <c r="H24" t="s">
        <v>12</v>
      </c>
      <c r="I24">
        <v>0</v>
      </c>
      <c r="J24">
        <f t="shared" si="0"/>
        <v>11</v>
      </c>
      <c r="K24" t="str">
        <f t="shared" si="1"/>
        <v>Budget</v>
      </c>
      <c r="L24">
        <f t="shared" si="2"/>
        <v>277</v>
      </c>
    </row>
    <row r="25" spans="1:12" x14ac:dyDescent="0.3">
      <c r="A25" t="s">
        <v>16</v>
      </c>
      <c r="B25">
        <v>2013</v>
      </c>
      <c r="C25" s="1">
        <v>2.9</v>
      </c>
      <c r="D25">
        <v>4.41</v>
      </c>
      <c r="E25">
        <v>56879</v>
      </c>
      <c r="F25" t="s">
        <v>10</v>
      </c>
      <c r="G25" t="s">
        <v>11</v>
      </c>
      <c r="H25" t="s">
        <v>12</v>
      </c>
      <c r="I25">
        <v>0</v>
      </c>
      <c r="J25">
        <f t="shared" si="0"/>
        <v>12</v>
      </c>
      <c r="K25" t="str">
        <f t="shared" si="1"/>
        <v>Budget</v>
      </c>
      <c r="L25">
        <f t="shared" si="2"/>
        <v>276</v>
      </c>
    </row>
    <row r="26" spans="1:12" x14ac:dyDescent="0.3">
      <c r="A26" t="s">
        <v>17</v>
      </c>
      <c r="B26">
        <v>2011</v>
      </c>
      <c r="C26" s="1">
        <v>3</v>
      </c>
      <c r="D26">
        <v>4.99</v>
      </c>
      <c r="E26">
        <v>20000</v>
      </c>
      <c r="F26" t="s">
        <v>10</v>
      </c>
      <c r="G26" t="s">
        <v>11</v>
      </c>
      <c r="H26" t="s">
        <v>12</v>
      </c>
      <c r="I26">
        <v>0</v>
      </c>
      <c r="J26">
        <f t="shared" si="0"/>
        <v>14</v>
      </c>
      <c r="K26" t="str">
        <f t="shared" si="1"/>
        <v>Budget</v>
      </c>
      <c r="L26">
        <f t="shared" si="2"/>
        <v>275</v>
      </c>
    </row>
    <row r="27" spans="1:12" x14ac:dyDescent="0.3">
      <c r="A27" t="s">
        <v>17</v>
      </c>
      <c r="B27">
        <v>2013</v>
      </c>
      <c r="C27" s="1">
        <v>4.1500000000000004</v>
      </c>
      <c r="D27">
        <v>5.87</v>
      </c>
      <c r="E27">
        <v>55138</v>
      </c>
      <c r="F27" t="s">
        <v>10</v>
      </c>
      <c r="G27" t="s">
        <v>11</v>
      </c>
      <c r="H27" t="s">
        <v>12</v>
      </c>
      <c r="I27">
        <v>0</v>
      </c>
      <c r="J27">
        <f t="shared" si="0"/>
        <v>12</v>
      </c>
      <c r="K27" t="str">
        <f t="shared" si="1"/>
        <v>Budget</v>
      </c>
      <c r="L27">
        <f t="shared" si="2"/>
        <v>274</v>
      </c>
    </row>
    <row r="28" spans="1:12" x14ac:dyDescent="0.3">
      <c r="A28" t="s">
        <v>17</v>
      </c>
      <c r="B28">
        <v>2017</v>
      </c>
      <c r="C28" s="1">
        <v>6</v>
      </c>
      <c r="D28">
        <v>6.49</v>
      </c>
      <c r="E28">
        <v>16200</v>
      </c>
      <c r="F28" t="s">
        <v>10</v>
      </c>
      <c r="G28" t="s">
        <v>25</v>
      </c>
      <c r="H28" t="s">
        <v>12</v>
      </c>
      <c r="I28">
        <v>0</v>
      </c>
      <c r="J28">
        <f t="shared" si="0"/>
        <v>8</v>
      </c>
      <c r="K28" t="str">
        <f t="shared" si="1"/>
        <v>Budget</v>
      </c>
      <c r="L28">
        <f t="shared" si="2"/>
        <v>273</v>
      </c>
    </row>
    <row r="29" spans="1:12" x14ac:dyDescent="0.3">
      <c r="A29" t="s">
        <v>23</v>
      </c>
      <c r="B29">
        <v>2010</v>
      </c>
      <c r="C29" s="1">
        <v>1.95</v>
      </c>
      <c r="D29">
        <v>3.95</v>
      </c>
      <c r="E29">
        <v>44542</v>
      </c>
      <c r="F29" t="s">
        <v>10</v>
      </c>
      <c r="G29" t="s">
        <v>11</v>
      </c>
      <c r="H29" t="s">
        <v>12</v>
      </c>
      <c r="I29">
        <v>0</v>
      </c>
      <c r="J29">
        <f t="shared" si="0"/>
        <v>15</v>
      </c>
      <c r="K29" t="str">
        <f t="shared" si="1"/>
        <v>Budget</v>
      </c>
      <c r="L29">
        <f t="shared" si="2"/>
        <v>272</v>
      </c>
    </row>
    <row r="30" spans="1:12" x14ac:dyDescent="0.3">
      <c r="A30" t="s">
        <v>15</v>
      </c>
      <c r="B30">
        <v>2015</v>
      </c>
      <c r="C30" s="1">
        <v>7.45</v>
      </c>
      <c r="D30">
        <v>10.38</v>
      </c>
      <c r="E30">
        <v>45000</v>
      </c>
      <c r="F30" t="s">
        <v>14</v>
      </c>
      <c r="G30" t="s">
        <v>11</v>
      </c>
      <c r="H30" t="s">
        <v>12</v>
      </c>
      <c r="I30">
        <v>0</v>
      </c>
      <c r="J30">
        <f t="shared" si="0"/>
        <v>10</v>
      </c>
      <c r="K30" t="str">
        <f t="shared" si="1"/>
        <v>Budget</v>
      </c>
      <c r="L30">
        <f t="shared" si="2"/>
        <v>271</v>
      </c>
    </row>
    <row r="31" spans="1:12" x14ac:dyDescent="0.3">
      <c r="A31" t="s">
        <v>9</v>
      </c>
      <c r="B31">
        <v>2012</v>
      </c>
      <c r="C31" s="1">
        <v>3.1</v>
      </c>
      <c r="D31">
        <v>5.98</v>
      </c>
      <c r="E31">
        <v>51439</v>
      </c>
      <c r="F31" t="s">
        <v>14</v>
      </c>
      <c r="G31" t="s">
        <v>11</v>
      </c>
      <c r="H31" t="s">
        <v>12</v>
      </c>
      <c r="I31">
        <v>0</v>
      </c>
      <c r="J31">
        <f t="shared" si="0"/>
        <v>13</v>
      </c>
      <c r="K31" t="str">
        <f t="shared" si="1"/>
        <v>Budget</v>
      </c>
      <c r="L31">
        <f t="shared" si="2"/>
        <v>270</v>
      </c>
    </row>
    <row r="32" spans="1:12" x14ac:dyDescent="0.3">
      <c r="A32" t="s">
        <v>9</v>
      </c>
      <c r="B32">
        <v>2011</v>
      </c>
      <c r="C32" s="1">
        <v>2.35</v>
      </c>
      <c r="D32">
        <v>4.8899999999999997</v>
      </c>
      <c r="E32">
        <v>54200</v>
      </c>
      <c r="F32" t="s">
        <v>10</v>
      </c>
      <c r="G32" t="s">
        <v>11</v>
      </c>
      <c r="H32" t="s">
        <v>12</v>
      </c>
      <c r="I32">
        <v>0</v>
      </c>
      <c r="J32">
        <f t="shared" si="0"/>
        <v>14</v>
      </c>
      <c r="K32" t="str">
        <f t="shared" si="1"/>
        <v>Budget</v>
      </c>
      <c r="L32">
        <f t="shared" si="2"/>
        <v>269</v>
      </c>
    </row>
    <row r="33" spans="1:12" x14ac:dyDescent="0.3">
      <c r="A33" t="s">
        <v>17</v>
      </c>
      <c r="B33">
        <v>2014</v>
      </c>
      <c r="C33" s="1">
        <v>4.95</v>
      </c>
      <c r="D33">
        <v>7.49</v>
      </c>
      <c r="E33">
        <v>39000</v>
      </c>
      <c r="F33" t="s">
        <v>14</v>
      </c>
      <c r="G33" t="s">
        <v>11</v>
      </c>
      <c r="H33" t="s">
        <v>12</v>
      </c>
      <c r="I33">
        <v>0</v>
      </c>
      <c r="J33">
        <f t="shared" si="0"/>
        <v>11</v>
      </c>
      <c r="K33" t="str">
        <f t="shared" si="1"/>
        <v>Budget</v>
      </c>
      <c r="L33">
        <f t="shared" si="2"/>
        <v>268</v>
      </c>
    </row>
    <row r="34" spans="1:12" x14ac:dyDescent="0.3">
      <c r="A34" t="s">
        <v>20</v>
      </c>
      <c r="B34">
        <v>2014</v>
      </c>
      <c r="C34" s="1">
        <v>6</v>
      </c>
      <c r="D34">
        <v>9.9499999999999993</v>
      </c>
      <c r="E34">
        <v>45000</v>
      </c>
      <c r="F34" t="s">
        <v>14</v>
      </c>
      <c r="G34" t="s">
        <v>11</v>
      </c>
      <c r="H34" t="s">
        <v>12</v>
      </c>
      <c r="I34">
        <v>0</v>
      </c>
      <c r="J34">
        <f t="shared" si="0"/>
        <v>11</v>
      </c>
      <c r="K34" t="str">
        <f t="shared" si="1"/>
        <v>Budget</v>
      </c>
      <c r="L34">
        <f t="shared" si="2"/>
        <v>267</v>
      </c>
    </row>
    <row r="35" spans="1:12" x14ac:dyDescent="0.3">
      <c r="A35" t="s">
        <v>21</v>
      </c>
      <c r="B35">
        <v>2014</v>
      </c>
      <c r="C35" s="1">
        <v>5.5</v>
      </c>
      <c r="D35">
        <v>8.06</v>
      </c>
      <c r="E35">
        <v>45000</v>
      </c>
      <c r="F35" t="s">
        <v>14</v>
      </c>
      <c r="G35" t="s">
        <v>11</v>
      </c>
      <c r="H35" t="s">
        <v>12</v>
      </c>
      <c r="I35">
        <v>0</v>
      </c>
      <c r="J35">
        <f t="shared" si="0"/>
        <v>11</v>
      </c>
      <c r="K35" t="str">
        <f t="shared" si="1"/>
        <v>Budget</v>
      </c>
      <c r="L35">
        <f t="shared" si="2"/>
        <v>266</v>
      </c>
    </row>
    <row r="36" spans="1:12" x14ac:dyDescent="0.3">
      <c r="A36" t="s">
        <v>13</v>
      </c>
      <c r="B36">
        <v>2011</v>
      </c>
      <c r="C36" s="1">
        <v>2.95</v>
      </c>
      <c r="D36">
        <v>7.74</v>
      </c>
      <c r="E36">
        <v>49998</v>
      </c>
      <c r="F36" t="s">
        <v>22</v>
      </c>
      <c r="G36" t="s">
        <v>11</v>
      </c>
      <c r="H36" t="s">
        <v>12</v>
      </c>
      <c r="I36">
        <v>0</v>
      </c>
      <c r="J36">
        <f t="shared" si="0"/>
        <v>14</v>
      </c>
      <c r="K36" t="str">
        <f t="shared" si="1"/>
        <v>Budget</v>
      </c>
      <c r="L36">
        <f t="shared" si="2"/>
        <v>265</v>
      </c>
    </row>
    <row r="37" spans="1:12" x14ac:dyDescent="0.3">
      <c r="A37" t="s">
        <v>21</v>
      </c>
      <c r="B37">
        <v>2015</v>
      </c>
      <c r="C37" s="1">
        <v>4.6500000000000004</v>
      </c>
      <c r="D37">
        <v>7.2</v>
      </c>
      <c r="E37">
        <v>48767</v>
      </c>
      <c r="F37" t="s">
        <v>10</v>
      </c>
      <c r="G37" t="s">
        <v>11</v>
      </c>
      <c r="H37" t="s">
        <v>12</v>
      </c>
      <c r="I37">
        <v>0</v>
      </c>
      <c r="J37">
        <f t="shared" si="0"/>
        <v>10</v>
      </c>
      <c r="K37" t="str">
        <f t="shared" si="1"/>
        <v>Budget</v>
      </c>
      <c r="L37">
        <f t="shared" si="2"/>
        <v>264</v>
      </c>
    </row>
    <row r="38" spans="1:12" x14ac:dyDescent="0.3">
      <c r="A38" t="s">
        <v>26</v>
      </c>
      <c r="B38">
        <v>2003</v>
      </c>
      <c r="C38" s="1">
        <v>0.35</v>
      </c>
      <c r="D38">
        <v>2.2799999999999998</v>
      </c>
      <c r="E38">
        <v>127000</v>
      </c>
      <c r="F38" t="s">
        <v>10</v>
      </c>
      <c r="G38" t="s">
        <v>25</v>
      </c>
      <c r="H38" t="s">
        <v>12</v>
      </c>
      <c r="I38">
        <v>0</v>
      </c>
      <c r="J38">
        <f t="shared" si="0"/>
        <v>22</v>
      </c>
      <c r="K38" t="str">
        <f t="shared" si="1"/>
        <v>Budget</v>
      </c>
      <c r="L38">
        <f t="shared" si="2"/>
        <v>263</v>
      </c>
    </row>
    <row r="39" spans="1:12" x14ac:dyDescent="0.3">
      <c r="A39" t="s">
        <v>23</v>
      </c>
      <c r="B39">
        <v>2016</v>
      </c>
      <c r="C39" s="1">
        <v>3</v>
      </c>
      <c r="D39">
        <v>3.76</v>
      </c>
      <c r="E39">
        <v>10079</v>
      </c>
      <c r="F39" t="s">
        <v>10</v>
      </c>
      <c r="G39" t="s">
        <v>11</v>
      </c>
      <c r="H39" t="s">
        <v>12</v>
      </c>
      <c r="I39">
        <v>0</v>
      </c>
      <c r="J39">
        <f t="shared" si="0"/>
        <v>9</v>
      </c>
      <c r="K39" t="str">
        <f t="shared" si="1"/>
        <v>Budget</v>
      </c>
      <c r="L39">
        <f t="shared" si="2"/>
        <v>262</v>
      </c>
    </row>
    <row r="40" spans="1:12" x14ac:dyDescent="0.3">
      <c r="A40" t="s">
        <v>13</v>
      </c>
      <c r="B40">
        <v>2003</v>
      </c>
      <c r="C40" s="1">
        <v>2.25</v>
      </c>
      <c r="D40">
        <v>7.98</v>
      </c>
      <c r="E40">
        <v>62000</v>
      </c>
      <c r="F40" t="s">
        <v>10</v>
      </c>
      <c r="G40" t="s">
        <v>11</v>
      </c>
      <c r="H40" t="s">
        <v>12</v>
      </c>
      <c r="I40">
        <v>0</v>
      </c>
      <c r="J40">
        <f t="shared" si="0"/>
        <v>22</v>
      </c>
      <c r="K40" t="str">
        <f t="shared" si="1"/>
        <v>Budget</v>
      </c>
      <c r="L40">
        <f t="shared" si="2"/>
        <v>261</v>
      </c>
    </row>
    <row r="41" spans="1:12" x14ac:dyDescent="0.3">
      <c r="A41" t="s">
        <v>27</v>
      </c>
      <c r="B41">
        <v>2016</v>
      </c>
      <c r="C41" s="1">
        <v>5.85</v>
      </c>
      <c r="D41">
        <v>7.87</v>
      </c>
      <c r="E41">
        <v>24524</v>
      </c>
      <c r="F41" t="s">
        <v>10</v>
      </c>
      <c r="G41" t="s">
        <v>11</v>
      </c>
      <c r="H41" t="s">
        <v>19</v>
      </c>
      <c r="I41">
        <v>0</v>
      </c>
      <c r="J41">
        <f t="shared" si="0"/>
        <v>9</v>
      </c>
      <c r="K41" t="str">
        <f t="shared" si="1"/>
        <v>Budget</v>
      </c>
      <c r="L41">
        <f t="shared" si="2"/>
        <v>260</v>
      </c>
    </row>
    <row r="42" spans="1:12" x14ac:dyDescent="0.3">
      <c r="A42" t="s">
        <v>23</v>
      </c>
      <c r="B42">
        <v>2014</v>
      </c>
      <c r="C42" s="1">
        <v>2.5499999999999998</v>
      </c>
      <c r="D42">
        <v>3.98</v>
      </c>
      <c r="E42">
        <v>46706</v>
      </c>
      <c r="F42" t="s">
        <v>10</v>
      </c>
      <c r="G42" t="s">
        <v>11</v>
      </c>
      <c r="H42" t="s">
        <v>12</v>
      </c>
      <c r="I42">
        <v>0</v>
      </c>
      <c r="J42">
        <f t="shared" si="0"/>
        <v>11</v>
      </c>
      <c r="K42" t="str">
        <f t="shared" si="1"/>
        <v>Budget</v>
      </c>
      <c r="L42">
        <f t="shared" si="2"/>
        <v>259</v>
      </c>
    </row>
    <row r="43" spans="1:12" x14ac:dyDescent="0.3">
      <c r="A43" t="s">
        <v>13</v>
      </c>
      <c r="B43">
        <v>2008</v>
      </c>
      <c r="C43" s="1">
        <v>1.95</v>
      </c>
      <c r="D43">
        <v>7.15</v>
      </c>
      <c r="E43">
        <v>58000</v>
      </c>
      <c r="F43" t="s">
        <v>10</v>
      </c>
      <c r="G43" t="s">
        <v>11</v>
      </c>
      <c r="H43" t="s">
        <v>12</v>
      </c>
      <c r="I43">
        <v>0</v>
      </c>
      <c r="J43">
        <f t="shared" si="0"/>
        <v>17</v>
      </c>
      <c r="K43" t="str">
        <f t="shared" si="1"/>
        <v>Budget</v>
      </c>
      <c r="L43">
        <f t="shared" si="2"/>
        <v>258</v>
      </c>
    </row>
    <row r="44" spans="1:12" x14ac:dyDescent="0.3">
      <c r="A44" t="s">
        <v>21</v>
      </c>
      <c r="B44">
        <v>2014</v>
      </c>
      <c r="C44" s="1">
        <v>5.5</v>
      </c>
      <c r="D44">
        <v>8.06</v>
      </c>
      <c r="E44">
        <v>45780</v>
      </c>
      <c r="F44" t="s">
        <v>14</v>
      </c>
      <c r="G44" t="s">
        <v>11</v>
      </c>
      <c r="H44" t="s">
        <v>12</v>
      </c>
      <c r="I44">
        <v>0</v>
      </c>
      <c r="J44">
        <f t="shared" si="0"/>
        <v>11</v>
      </c>
      <c r="K44" t="str">
        <f t="shared" si="1"/>
        <v>Budget</v>
      </c>
      <c r="L44">
        <f t="shared" si="2"/>
        <v>257</v>
      </c>
    </row>
    <row r="45" spans="1:12" x14ac:dyDescent="0.3">
      <c r="A45" t="s">
        <v>28</v>
      </c>
      <c r="B45">
        <v>2012</v>
      </c>
      <c r="C45" s="1">
        <v>1.25</v>
      </c>
      <c r="D45">
        <v>2.69</v>
      </c>
      <c r="E45">
        <v>50000</v>
      </c>
      <c r="F45" t="s">
        <v>10</v>
      </c>
      <c r="G45" t="s">
        <v>11</v>
      </c>
      <c r="H45" t="s">
        <v>12</v>
      </c>
      <c r="I45">
        <v>0</v>
      </c>
      <c r="J45">
        <f t="shared" si="0"/>
        <v>13</v>
      </c>
      <c r="K45" t="str">
        <f t="shared" si="1"/>
        <v>Budget</v>
      </c>
      <c r="L45">
        <f t="shared" si="2"/>
        <v>256</v>
      </c>
    </row>
    <row r="46" spans="1:12" x14ac:dyDescent="0.3">
      <c r="A46" t="s">
        <v>15</v>
      </c>
      <c r="B46">
        <v>2014</v>
      </c>
      <c r="C46" s="1">
        <v>7.5</v>
      </c>
      <c r="D46">
        <v>12.04</v>
      </c>
      <c r="E46">
        <v>15000</v>
      </c>
      <c r="F46" t="s">
        <v>10</v>
      </c>
      <c r="G46" t="s">
        <v>11</v>
      </c>
      <c r="H46" t="s">
        <v>19</v>
      </c>
      <c r="I46">
        <v>0</v>
      </c>
      <c r="J46">
        <f t="shared" si="0"/>
        <v>11</v>
      </c>
      <c r="K46" t="str">
        <f t="shared" si="1"/>
        <v>Budget</v>
      </c>
      <c r="L46">
        <f t="shared" si="2"/>
        <v>255</v>
      </c>
    </row>
    <row r="47" spans="1:12" x14ac:dyDescent="0.3">
      <c r="A47" t="s">
        <v>9</v>
      </c>
      <c r="B47">
        <v>2013</v>
      </c>
      <c r="C47" s="1">
        <v>2.65</v>
      </c>
      <c r="D47">
        <v>4.8899999999999997</v>
      </c>
      <c r="E47">
        <v>64532</v>
      </c>
      <c r="F47" t="s">
        <v>10</v>
      </c>
      <c r="G47" t="s">
        <v>11</v>
      </c>
      <c r="H47" t="s">
        <v>12</v>
      </c>
      <c r="I47">
        <v>0</v>
      </c>
      <c r="J47">
        <f t="shared" si="0"/>
        <v>12</v>
      </c>
      <c r="K47" t="str">
        <f t="shared" si="1"/>
        <v>Budget</v>
      </c>
      <c r="L47">
        <f t="shared" si="2"/>
        <v>254</v>
      </c>
    </row>
    <row r="48" spans="1:12" x14ac:dyDescent="0.3">
      <c r="A48" t="s">
        <v>16</v>
      </c>
      <c r="B48">
        <v>2006</v>
      </c>
      <c r="C48" s="1">
        <v>1.05</v>
      </c>
      <c r="D48">
        <v>4.1500000000000004</v>
      </c>
      <c r="E48">
        <v>65000</v>
      </c>
      <c r="F48" t="s">
        <v>10</v>
      </c>
      <c r="G48" t="s">
        <v>11</v>
      </c>
      <c r="H48" t="s">
        <v>12</v>
      </c>
      <c r="I48">
        <v>0</v>
      </c>
      <c r="J48">
        <f t="shared" si="0"/>
        <v>19</v>
      </c>
      <c r="K48" t="str">
        <f t="shared" si="1"/>
        <v>Budget</v>
      </c>
      <c r="L48">
        <f t="shared" si="2"/>
        <v>253</v>
      </c>
    </row>
    <row r="49" spans="1:12" x14ac:dyDescent="0.3">
      <c r="A49" t="s">
        <v>20</v>
      </c>
      <c r="B49">
        <v>2015</v>
      </c>
      <c r="C49" s="1">
        <v>5.8</v>
      </c>
      <c r="D49">
        <v>7.71</v>
      </c>
      <c r="E49">
        <v>25870</v>
      </c>
      <c r="F49" t="s">
        <v>10</v>
      </c>
      <c r="G49" t="s">
        <v>11</v>
      </c>
      <c r="H49" t="s">
        <v>12</v>
      </c>
      <c r="I49">
        <v>0</v>
      </c>
      <c r="J49">
        <f t="shared" si="0"/>
        <v>10</v>
      </c>
      <c r="K49" t="str">
        <f t="shared" si="1"/>
        <v>Budget</v>
      </c>
      <c r="L49">
        <f t="shared" si="2"/>
        <v>252</v>
      </c>
    </row>
    <row r="50" spans="1:12" x14ac:dyDescent="0.3">
      <c r="A50" t="s">
        <v>15</v>
      </c>
      <c r="B50">
        <v>2017</v>
      </c>
      <c r="C50" s="1">
        <v>7.75</v>
      </c>
      <c r="D50">
        <v>9.2899999999999991</v>
      </c>
      <c r="E50">
        <v>37000</v>
      </c>
      <c r="F50" t="s">
        <v>10</v>
      </c>
      <c r="G50" t="s">
        <v>11</v>
      </c>
      <c r="H50" t="s">
        <v>19</v>
      </c>
      <c r="I50">
        <v>0</v>
      </c>
      <c r="J50">
        <f t="shared" si="0"/>
        <v>8</v>
      </c>
      <c r="K50" t="str">
        <f t="shared" si="1"/>
        <v>Budget</v>
      </c>
      <c r="L50">
        <f t="shared" si="2"/>
        <v>251</v>
      </c>
    </row>
    <row r="51" spans="1:12" x14ac:dyDescent="0.3">
      <c r="A51" t="s">
        <v>29</v>
      </c>
      <c r="B51">
        <v>2012</v>
      </c>
      <c r="C51" s="1">
        <v>14.9</v>
      </c>
      <c r="D51">
        <v>30.61</v>
      </c>
      <c r="E51">
        <v>104707</v>
      </c>
      <c r="F51" t="s">
        <v>14</v>
      </c>
      <c r="G51" t="s">
        <v>11</v>
      </c>
      <c r="H51" t="s">
        <v>19</v>
      </c>
      <c r="I51">
        <v>0</v>
      </c>
      <c r="J51">
        <f t="shared" si="0"/>
        <v>13</v>
      </c>
      <c r="K51" t="str">
        <f t="shared" si="1"/>
        <v>Budget</v>
      </c>
      <c r="L51">
        <f t="shared" si="2"/>
        <v>250</v>
      </c>
    </row>
    <row r="52" spans="1:12" x14ac:dyDescent="0.3">
      <c r="A52" t="s">
        <v>29</v>
      </c>
      <c r="B52">
        <v>2015</v>
      </c>
      <c r="C52" s="1">
        <v>23</v>
      </c>
      <c r="D52">
        <v>30.61</v>
      </c>
      <c r="E52">
        <v>40000</v>
      </c>
      <c r="F52" t="s">
        <v>14</v>
      </c>
      <c r="G52" t="s">
        <v>11</v>
      </c>
      <c r="H52" t="s">
        <v>19</v>
      </c>
      <c r="I52">
        <v>0</v>
      </c>
      <c r="J52">
        <f t="shared" si="0"/>
        <v>10</v>
      </c>
      <c r="K52" t="str">
        <f t="shared" si="1"/>
        <v>Budget</v>
      </c>
      <c r="L52">
        <f t="shared" si="2"/>
        <v>249</v>
      </c>
    </row>
    <row r="53" spans="1:12" x14ac:dyDescent="0.3">
      <c r="A53" t="s">
        <v>30</v>
      </c>
      <c r="B53">
        <v>2017</v>
      </c>
      <c r="C53" s="1">
        <v>18</v>
      </c>
      <c r="D53">
        <v>19.77</v>
      </c>
      <c r="E53">
        <v>15000</v>
      </c>
      <c r="F53" t="s">
        <v>14</v>
      </c>
      <c r="G53" t="s">
        <v>11</v>
      </c>
      <c r="H53" t="s">
        <v>19</v>
      </c>
      <c r="I53">
        <v>0</v>
      </c>
      <c r="J53">
        <f t="shared" si="0"/>
        <v>8</v>
      </c>
      <c r="K53" t="str">
        <f t="shared" si="1"/>
        <v>Budget</v>
      </c>
      <c r="L53">
        <f t="shared" si="2"/>
        <v>248</v>
      </c>
    </row>
    <row r="54" spans="1:12" x14ac:dyDescent="0.3">
      <c r="A54" t="s">
        <v>29</v>
      </c>
      <c r="B54">
        <v>2013</v>
      </c>
      <c r="C54" s="1">
        <v>16</v>
      </c>
      <c r="D54">
        <v>30.61</v>
      </c>
      <c r="E54">
        <v>135000</v>
      </c>
      <c r="F54" t="s">
        <v>14</v>
      </c>
      <c r="G54" t="s">
        <v>25</v>
      </c>
      <c r="H54" t="s">
        <v>19</v>
      </c>
      <c r="I54">
        <v>0</v>
      </c>
      <c r="J54">
        <f t="shared" si="0"/>
        <v>12</v>
      </c>
      <c r="K54" t="str">
        <f t="shared" si="1"/>
        <v>Budget</v>
      </c>
      <c r="L54">
        <f t="shared" si="2"/>
        <v>247</v>
      </c>
    </row>
    <row r="55" spans="1:12" x14ac:dyDescent="0.3">
      <c r="A55" t="s">
        <v>30</v>
      </c>
      <c r="B55">
        <v>2005</v>
      </c>
      <c r="C55" s="1">
        <v>2.75</v>
      </c>
      <c r="D55">
        <v>10.210000000000001</v>
      </c>
      <c r="E55">
        <v>90000</v>
      </c>
      <c r="F55" t="s">
        <v>10</v>
      </c>
      <c r="G55" t="s">
        <v>25</v>
      </c>
      <c r="H55" t="s">
        <v>12</v>
      </c>
      <c r="I55">
        <v>0</v>
      </c>
      <c r="J55">
        <f t="shared" si="0"/>
        <v>20</v>
      </c>
      <c r="K55" t="str">
        <f t="shared" si="1"/>
        <v>Budget</v>
      </c>
      <c r="L55">
        <f t="shared" si="2"/>
        <v>246</v>
      </c>
    </row>
    <row r="56" spans="1:12" x14ac:dyDescent="0.3">
      <c r="A56" t="s">
        <v>31</v>
      </c>
      <c r="B56">
        <v>2009</v>
      </c>
      <c r="C56" s="1">
        <v>3.6</v>
      </c>
      <c r="D56">
        <v>15.04</v>
      </c>
      <c r="E56">
        <v>70000</v>
      </c>
      <c r="F56" t="s">
        <v>10</v>
      </c>
      <c r="G56" t="s">
        <v>11</v>
      </c>
      <c r="H56" t="s">
        <v>19</v>
      </c>
      <c r="I56">
        <v>0</v>
      </c>
      <c r="J56">
        <f t="shared" si="0"/>
        <v>16</v>
      </c>
      <c r="K56" t="str">
        <f t="shared" si="1"/>
        <v>Budget</v>
      </c>
      <c r="L56">
        <f t="shared" si="2"/>
        <v>245</v>
      </c>
    </row>
    <row r="57" spans="1:12" x14ac:dyDescent="0.3">
      <c r="A57" t="s">
        <v>32</v>
      </c>
      <c r="B57">
        <v>2015</v>
      </c>
      <c r="C57" s="1">
        <v>4.5</v>
      </c>
      <c r="D57">
        <v>7.27</v>
      </c>
      <c r="E57">
        <v>40534</v>
      </c>
      <c r="F57" t="s">
        <v>10</v>
      </c>
      <c r="G57" t="s">
        <v>11</v>
      </c>
      <c r="H57" t="s">
        <v>12</v>
      </c>
      <c r="I57">
        <v>0</v>
      </c>
      <c r="J57">
        <f t="shared" si="0"/>
        <v>10</v>
      </c>
      <c r="K57" t="str">
        <f t="shared" si="1"/>
        <v>Budget</v>
      </c>
      <c r="L57">
        <f t="shared" si="2"/>
        <v>244</v>
      </c>
    </row>
    <row r="58" spans="1:12" x14ac:dyDescent="0.3">
      <c r="A58" t="s">
        <v>31</v>
      </c>
      <c r="B58">
        <v>2010</v>
      </c>
      <c r="C58" s="1">
        <v>4.75</v>
      </c>
      <c r="D58">
        <v>18.54</v>
      </c>
      <c r="E58">
        <v>50000</v>
      </c>
      <c r="F58" t="s">
        <v>10</v>
      </c>
      <c r="G58" t="s">
        <v>11</v>
      </c>
      <c r="H58" t="s">
        <v>12</v>
      </c>
      <c r="I58">
        <v>0</v>
      </c>
      <c r="J58">
        <f t="shared" si="0"/>
        <v>15</v>
      </c>
      <c r="K58" t="str">
        <f t="shared" si="1"/>
        <v>Budget</v>
      </c>
      <c r="L58">
        <f t="shared" si="2"/>
        <v>243</v>
      </c>
    </row>
    <row r="59" spans="1:12" x14ac:dyDescent="0.3">
      <c r="A59" t="s">
        <v>33</v>
      </c>
      <c r="B59">
        <v>2014</v>
      </c>
      <c r="C59" s="1">
        <v>4.0999999999999996</v>
      </c>
      <c r="D59">
        <v>6.8</v>
      </c>
      <c r="E59">
        <v>39485</v>
      </c>
      <c r="F59" t="s">
        <v>10</v>
      </c>
      <c r="G59" t="s">
        <v>11</v>
      </c>
      <c r="H59" t="s">
        <v>12</v>
      </c>
      <c r="I59">
        <v>1</v>
      </c>
      <c r="J59">
        <f t="shared" si="0"/>
        <v>11</v>
      </c>
      <c r="K59" t="str">
        <f t="shared" si="1"/>
        <v>Budget</v>
      </c>
      <c r="L59">
        <f t="shared" si="2"/>
        <v>242</v>
      </c>
    </row>
    <row r="60" spans="1:12" x14ac:dyDescent="0.3">
      <c r="A60" t="s">
        <v>29</v>
      </c>
      <c r="B60">
        <v>2014</v>
      </c>
      <c r="C60" s="1">
        <v>19.989999999999998</v>
      </c>
      <c r="D60">
        <v>35.96</v>
      </c>
      <c r="E60">
        <v>41000</v>
      </c>
      <c r="F60" t="s">
        <v>14</v>
      </c>
      <c r="G60" t="s">
        <v>11</v>
      </c>
      <c r="H60" t="s">
        <v>19</v>
      </c>
      <c r="I60">
        <v>0</v>
      </c>
      <c r="J60">
        <f t="shared" si="0"/>
        <v>11</v>
      </c>
      <c r="K60" t="str">
        <f t="shared" si="1"/>
        <v>Budget</v>
      </c>
      <c r="L60">
        <f t="shared" si="2"/>
        <v>241</v>
      </c>
    </row>
    <row r="61" spans="1:12" x14ac:dyDescent="0.3">
      <c r="A61" t="s">
        <v>31</v>
      </c>
      <c r="B61">
        <v>2013</v>
      </c>
      <c r="C61" s="1">
        <v>6.95</v>
      </c>
      <c r="D61">
        <v>18.61</v>
      </c>
      <c r="E61">
        <v>40001</v>
      </c>
      <c r="F61" t="s">
        <v>10</v>
      </c>
      <c r="G61" t="s">
        <v>11</v>
      </c>
      <c r="H61" t="s">
        <v>12</v>
      </c>
      <c r="I61">
        <v>0</v>
      </c>
      <c r="J61">
        <f t="shared" si="0"/>
        <v>12</v>
      </c>
      <c r="K61" t="str">
        <f t="shared" si="1"/>
        <v>Budget</v>
      </c>
      <c r="L61">
        <f t="shared" si="2"/>
        <v>240</v>
      </c>
    </row>
    <row r="62" spans="1:12" x14ac:dyDescent="0.3">
      <c r="A62" t="s">
        <v>32</v>
      </c>
      <c r="B62">
        <v>2015</v>
      </c>
      <c r="C62" s="1">
        <v>4.5</v>
      </c>
      <c r="D62">
        <v>7.7</v>
      </c>
      <c r="E62">
        <v>40588</v>
      </c>
      <c r="F62" t="s">
        <v>10</v>
      </c>
      <c r="G62" t="s">
        <v>11</v>
      </c>
      <c r="H62" t="s">
        <v>12</v>
      </c>
      <c r="I62">
        <v>0</v>
      </c>
      <c r="J62">
        <f t="shared" si="0"/>
        <v>10</v>
      </c>
      <c r="K62" t="str">
        <f t="shared" si="1"/>
        <v>Budget</v>
      </c>
      <c r="L62">
        <f t="shared" si="2"/>
        <v>239</v>
      </c>
    </row>
    <row r="63" spans="1:12" x14ac:dyDescent="0.3">
      <c r="A63" t="s">
        <v>29</v>
      </c>
      <c r="B63">
        <v>2014</v>
      </c>
      <c r="C63" s="1">
        <v>18.75</v>
      </c>
      <c r="D63">
        <v>35.96</v>
      </c>
      <c r="E63">
        <v>78000</v>
      </c>
      <c r="F63" t="s">
        <v>14</v>
      </c>
      <c r="G63" t="s">
        <v>11</v>
      </c>
      <c r="H63" t="s">
        <v>19</v>
      </c>
      <c r="I63">
        <v>0</v>
      </c>
      <c r="J63">
        <f t="shared" si="0"/>
        <v>11</v>
      </c>
      <c r="K63" t="str">
        <f t="shared" si="1"/>
        <v>Budget</v>
      </c>
      <c r="L63">
        <f t="shared" si="2"/>
        <v>238</v>
      </c>
    </row>
    <row r="64" spans="1:12" x14ac:dyDescent="0.3">
      <c r="A64" t="s">
        <v>29</v>
      </c>
      <c r="B64">
        <v>2015</v>
      </c>
      <c r="C64" s="1">
        <v>23.5</v>
      </c>
      <c r="D64">
        <v>35.96</v>
      </c>
      <c r="E64">
        <v>47000</v>
      </c>
      <c r="F64" t="s">
        <v>14</v>
      </c>
      <c r="G64" t="s">
        <v>11</v>
      </c>
      <c r="H64" t="s">
        <v>19</v>
      </c>
      <c r="I64">
        <v>0</v>
      </c>
      <c r="J64">
        <f t="shared" si="0"/>
        <v>10</v>
      </c>
      <c r="K64" t="str">
        <f t="shared" si="1"/>
        <v>Budget</v>
      </c>
      <c r="L64">
        <f t="shared" si="2"/>
        <v>237</v>
      </c>
    </row>
    <row r="65" spans="1:12" x14ac:dyDescent="0.3">
      <c r="A65" t="s">
        <v>29</v>
      </c>
      <c r="B65">
        <v>2017</v>
      </c>
      <c r="C65" s="1">
        <v>33</v>
      </c>
      <c r="D65">
        <v>36.229999999999997</v>
      </c>
      <c r="E65">
        <v>6000</v>
      </c>
      <c r="F65" t="s">
        <v>14</v>
      </c>
      <c r="G65" t="s">
        <v>11</v>
      </c>
      <c r="H65" t="s">
        <v>19</v>
      </c>
      <c r="I65">
        <v>0</v>
      </c>
      <c r="J65">
        <f t="shared" si="0"/>
        <v>8</v>
      </c>
      <c r="K65" t="str">
        <f t="shared" si="1"/>
        <v>Budget</v>
      </c>
      <c r="L65">
        <f t="shared" si="2"/>
        <v>236</v>
      </c>
    </row>
    <row r="66" spans="1:12" x14ac:dyDescent="0.3">
      <c r="A66" t="s">
        <v>34</v>
      </c>
      <c r="B66">
        <v>2014</v>
      </c>
      <c r="C66" s="1">
        <v>4.75</v>
      </c>
      <c r="D66">
        <v>6.95</v>
      </c>
      <c r="E66">
        <v>45000</v>
      </c>
      <c r="F66" t="s">
        <v>14</v>
      </c>
      <c r="G66" t="s">
        <v>11</v>
      </c>
      <c r="H66" t="s">
        <v>12</v>
      </c>
      <c r="I66">
        <v>0</v>
      </c>
      <c r="J66">
        <f t="shared" ref="J66:J129" si="3">2025-B66</f>
        <v>11</v>
      </c>
      <c r="K66" t="str">
        <f t="shared" ref="K66:K129" si="4" xml:space="preserve"> IF(C66&lt;500000,"Budget",IF(C66&lt;=1000000,"mid range","premium"))</f>
        <v>Budget</v>
      </c>
      <c r="L66">
        <f t="shared" ref="L66:L129" si="5">COUNTA(A66:A364)</f>
        <v>235</v>
      </c>
    </row>
    <row r="67" spans="1:12" x14ac:dyDescent="0.3">
      <c r="A67" t="s">
        <v>30</v>
      </c>
      <c r="B67">
        <v>2017</v>
      </c>
      <c r="C67" s="1">
        <v>19.75</v>
      </c>
      <c r="D67">
        <v>23.15</v>
      </c>
      <c r="E67">
        <v>11000</v>
      </c>
      <c r="F67" t="s">
        <v>10</v>
      </c>
      <c r="G67" t="s">
        <v>11</v>
      </c>
      <c r="H67" t="s">
        <v>19</v>
      </c>
      <c r="I67">
        <v>0</v>
      </c>
      <c r="J67">
        <f t="shared" si="3"/>
        <v>8</v>
      </c>
      <c r="K67" t="str">
        <f t="shared" si="4"/>
        <v>Budget</v>
      </c>
      <c r="L67">
        <f t="shared" si="5"/>
        <v>234</v>
      </c>
    </row>
    <row r="68" spans="1:12" x14ac:dyDescent="0.3">
      <c r="A68" t="s">
        <v>29</v>
      </c>
      <c r="B68">
        <v>2010</v>
      </c>
      <c r="C68" s="1">
        <v>9.25</v>
      </c>
      <c r="D68">
        <v>20.45</v>
      </c>
      <c r="E68">
        <v>59000</v>
      </c>
      <c r="F68" t="s">
        <v>14</v>
      </c>
      <c r="G68" t="s">
        <v>11</v>
      </c>
      <c r="H68" t="s">
        <v>12</v>
      </c>
      <c r="I68">
        <v>0</v>
      </c>
      <c r="J68">
        <f t="shared" si="3"/>
        <v>15</v>
      </c>
      <c r="K68" t="str">
        <f t="shared" si="4"/>
        <v>Budget</v>
      </c>
      <c r="L68">
        <f t="shared" si="5"/>
        <v>233</v>
      </c>
    </row>
    <row r="69" spans="1:12" x14ac:dyDescent="0.3">
      <c r="A69" t="s">
        <v>31</v>
      </c>
      <c r="B69">
        <v>2011</v>
      </c>
      <c r="C69" s="1">
        <v>4.3499999999999996</v>
      </c>
      <c r="D69">
        <v>13.74</v>
      </c>
      <c r="E69">
        <v>88000</v>
      </c>
      <c r="F69" t="s">
        <v>10</v>
      </c>
      <c r="G69" t="s">
        <v>11</v>
      </c>
      <c r="H69" t="s">
        <v>12</v>
      </c>
      <c r="I69">
        <v>0</v>
      </c>
      <c r="J69">
        <f t="shared" si="3"/>
        <v>14</v>
      </c>
      <c r="K69" t="str">
        <f t="shared" si="4"/>
        <v>Budget</v>
      </c>
      <c r="L69">
        <f t="shared" si="5"/>
        <v>232</v>
      </c>
    </row>
    <row r="70" spans="1:12" x14ac:dyDescent="0.3">
      <c r="A70" t="s">
        <v>31</v>
      </c>
      <c r="B70">
        <v>2016</v>
      </c>
      <c r="C70" s="1">
        <v>14.25</v>
      </c>
      <c r="D70">
        <v>20.91</v>
      </c>
      <c r="E70">
        <v>12000</v>
      </c>
      <c r="F70" t="s">
        <v>10</v>
      </c>
      <c r="G70" t="s">
        <v>11</v>
      </c>
      <c r="H70" t="s">
        <v>12</v>
      </c>
      <c r="I70">
        <v>0</v>
      </c>
      <c r="J70">
        <f t="shared" si="3"/>
        <v>9</v>
      </c>
      <c r="K70" t="str">
        <f t="shared" si="4"/>
        <v>Budget</v>
      </c>
      <c r="L70">
        <f t="shared" si="5"/>
        <v>231</v>
      </c>
    </row>
    <row r="71" spans="1:12" x14ac:dyDescent="0.3">
      <c r="A71" t="s">
        <v>34</v>
      </c>
      <c r="B71">
        <v>2014</v>
      </c>
      <c r="C71" s="1">
        <v>3.95</v>
      </c>
      <c r="D71">
        <v>6.76</v>
      </c>
      <c r="E71">
        <v>71000</v>
      </c>
      <c r="F71" t="s">
        <v>14</v>
      </c>
      <c r="G71" t="s">
        <v>11</v>
      </c>
      <c r="H71" t="s">
        <v>12</v>
      </c>
      <c r="I71">
        <v>0</v>
      </c>
      <c r="J71">
        <f t="shared" si="3"/>
        <v>11</v>
      </c>
      <c r="K71" t="str">
        <f t="shared" si="4"/>
        <v>Budget</v>
      </c>
      <c r="L71">
        <f t="shared" si="5"/>
        <v>230</v>
      </c>
    </row>
    <row r="72" spans="1:12" x14ac:dyDescent="0.3">
      <c r="A72" t="s">
        <v>31</v>
      </c>
      <c r="B72">
        <v>2011</v>
      </c>
      <c r="C72" s="1">
        <v>4.5</v>
      </c>
      <c r="D72">
        <v>12.48</v>
      </c>
      <c r="E72">
        <v>45000</v>
      </c>
      <c r="F72" t="s">
        <v>14</v>
      </c>
      <c r="G72" t="s">
        <v>11</v>
      </c>
      <c r="H72" t="s">
        <v>12</v>
      </c>
      <c r="I72">
        <v>0</v>
      </c>
      <c r="J72">
        <f t="shared" si="3"/>
        <v>14</v>
      </c>
      <c r="K72" t="str">
        <f t="shared" si="4"/>
        <v>Budget</v>
      </c>
      <c r="L72">
        <f t="shared" si="5"/>
        <v>229</v>
      </c>
    </row>
    <row r="73" spans="1:12" x14ac:dyDescent="0.3">
      <c r="A73" t="s">
        <v>31</v>
      </c>
      <c r="B73">
        <v>2013</v>
      </c>
      <c r="C73" s="1">
        <v>7.45</v>
      </c>
      <c r="D73">
        <v>18.61</v>
      </c>
      <c r="E73">
        <v>56001</v>
      </c>
      <c r="F73" t="s">
        <v>10</v>
      </c>
      <c r="G73" t="s">
        <v>11</v>
      </c>
      <c r="H73" t="s">
        <v>12</v>
      </c>
      <c r="I73">
        <v>0</v>
      </c>
      <c r="J73">
        <f t="shared" si="3"/>
        <v>12</v>
      </c>
      <c r="K73" t="str">
        <f t="shared" si="4"/>
        <v>Budget</v>
      </c>
      <c r="L73">
        <f t="shared" si="5"/>
        <v>228</v>
      </c>
    </row>
    <row r="74" spans="1:12" x14ac:dyDescent="0.3">
      <c r="A74" t="s">
        <v>34</v>
      </c>
      <c r="B74">
        <v>2011</v>
      </c>
      <c r="C74" s="1">
        <v>2.65</v>
      </c>
      <c r="D74">
        <v>5.71</v>
      </c>
      <c r="E74">
        <v>43000</v>
      </c>
      <c r="F74" t="s">
        <v>10</v>
      </c>
      <c r="G74" t="s">
        <v>11</v>
      </c>
      <c r="H74" t="s">
        <v>12</v>
      </c>
      <c r="I74">
        <v>0</v>
      </c>
      <c r="J74">
        <f t="shared" si="3"/>
        <v>14</v>
      </c>
      <c r="K74" t="str">
        <f t="shared" si="4"/>
        <v>Budget</v>
      </c>
      <c r="L74">
        <f t="shared" si="5"/>
        <v>227</v>
      </c>
    </row>
    <row r="75" spans="1:12" x14ac:dyDescent="0.3">
      <c r="A75" t="s">
        <v>32</v>
      </c>
      <c r="B75">
        <v>2014</v>
      </c>
      <c r="C75" s="1">
        <v>4.9000000000000004</v>
      </c>
      <c r="D75">
        <v>8.93</v>
      </c>
      <c r="E75">
        <v>83000</v>
      </c>
      <c r="F75" t="s">
        <v>14</v>
      </c>
      <c r="G75" t="s">
        <v>11</v>
      </c>
      <c r="H75" t="s">
        <v>12</v>
      </c>
      <c r="I75">
        <v>0</v>
      </c>
      <c r="J75">
        <f t="shared" si="3"/>
        <v>11</v>
      </c>
      <c r="K75" t="str">
        <f t="shared" si="4"/>
        <v>Budget</v>
      </c>
      <c r="L75">
        <f t="shared" si="5"/>
        <v>226</v>
      </c>
    </row>
    <row r="76" spans="1:12" x14ac:dyDescent="0.3">
      <c r="A76" t="s">
        <v>33</v>
      </c>
      <c r="B76">
        <v>2015</v>
      </c>
      <c r="C76" s="1">
        <v>3.95</v>
      </c>
      <c r="D76">
        <v>6.8</v>
      </c>
      <c r="E76">
        <v>36000</v>
      </c>
      <c r="F76" t="s">
        <v>10</v>
      </c>
      <c r="G76" t="s">
        <v>11</v>
      </c>
      <c r="H76" t="s">
        <v>12</v>
      </c>
      <c r="I76">
        <v>0</v>
      </c>
      <c r="J76">
        <f t="shared" si="3"/>
        <v>10</v>
      </c>
      <c r="K76" t="str">
        <f t="shared" si="4"/>
        <v>Budget</v>
      </c>
      <c r="L76">
        <f t="shared" si="5"/>
        <v>225</v>
      </c>
    </row>
    <row r="77" spans="1:12" x14ac:dyDescent="0.3">
      <c r="A77" t="s">
        <v>31</v>
      </c>
      <c r="B77">
        <v>2013</v>
      </c>
      <c r="C77" s="1">
        <v>5.5</v>
      </c>
      <c r="D77">
        <v>14.68</v>
      </c>
      <c r="E77">
        <v>72000</v>
      </c>
      <c r="F77" t="s">
        <v>10</v>
      </c>
      <c r="G77" t="s">
        <v>11</v>
      </c>
      <c r="H77" t="s">
        <v>12</v>
      </c>
      <c r="I77">
        <v>0</v>
      </c>
      <c r="J77">
        <f t="shared" si="3"/>
        <v>12</v>
      </c>
      <c r="K77" t="str">
        <f t="shared" si="4"/>
        <v>Budget</v>
      </c>
      <c r="L77">
        <f t="shared" si="5"/>
        <v>224</v>
      </c>
    </row>
    <row r="78" spans="1:12" x14ac:dyDescent="0.3">
      <c r="A78" t="s">
        <v>35</v>
      </c>
      <c r="B78">
        <v>2004</v>
      </c>
      <c r="C78" s="1">
        <v>1.5</v>
      </c>
      <c r="D78">
        <v>12.35</v>
      </c>
      <c r="E78">
        <v>135154</v>
      </c>
      <c r="F78" t="s">
        <v>10</v>
      </c>
      <c r="G78" t="s">
        <v>11</v>
      </c>
      <c r="H78" t="s">
        <v>19</v>
      </c>
      <c r="I78">
        <v>0</v>
      </c>
      <c r="J78">
        <f t="shared" si="3"/>
        <v>21</v>
      </c>
      <c r="K78" t="str">
        <f t="shared" si="4"/>
        <v>Budget</v>
      </c>
      <c r="L78">
        <f t="shared" si="5"/>
        <v>223</v>
      </c>
    </row>
    <row r="79" spans="1:12" x14ac:dyDescent="0.3">
      <c r="A79" t="s">
        <v>31</v>
      </c>
      <c r="B79">
        <v>2010</v>
      </c>
      <c r="C79" s="1">
        <v>5.25</v>
      </c>
      <c r="D79">
        <v>22.83</v>
      </c>
      <c r="E79">
        <v>80000</v>
      </c>
      <c r="F79" t="s">
        <v>10</v>
      </c>
      <c r="G79" t="s">
        <v>11</v>
      </c>
      <c r="H79" t="s">
        <v>19</v>
      </c>
      <c r="I79">
        <v>0</v>
      </c>
      <c r="J79">
        <f t="shared" si="3"/>
        <v>15</v>
      </c>
      <c r="K79" t="str">
        <f t="shared" si="4"/>
        <v>Budget</v>
      </c>
      <c r="L79">
        <f t="shared" si="5"/>
        <v>222</v>
      </c>
    </row>
    <row r="80" spans="1:12" x14ac:dyDescent="0.3">
      <c r="A80" t="s">
        <v>29</v>
      </c>
      <c r="B80">
        <v>2012</v>
      </c>
      <c r="C80" s="1">
        <v>14.5</v>
      </c>
      <c r="D80">
        <v>30.61</v>
      </c>
      <c r="E80">
        <v>89000</v>
      </c>
      <c r="F80" t="s">
        <v>14</v>
      </c>
      <c r="G80" t="s">
        <v>11</v>
      </c>
      <c r="H80" t="s">
        <v>19</v>
      </c>
      <c r="I80">
        <v>0</v>
      </c>
      <c r="J80">
        <f t="shared" si="3"/>
        <v>13</v>
      </c>
      <c r="K80" t="str">
        <f t="shared" si="4"/>
        <v>Budget</v>
      </c>
      <c r="L80">
        <f t="shared" si="5"/>
        <v>221</v>
      </c>
    </row>
    <row r="81" spans="1:12" x14ac:dyDescent="0.3">
      <c r="A81" t="s">
        <v>31</v>
      </c>
      <c r="B81">
        <v>2016</v>
      </c>
      <c r="C81" s="1">
        <v>14.73</v>
      </c>
      <c r="D81">
        <v>14.89</v>
      </c>
      <c r="E81">
        <v>23000</v>
      </c>
      <c r="F81" t="s">
        <v>14</v>
      </c>
      <c r="G81" t="s">
        <v>11</v>
      </c>
      <c r="H81" t="s">
        <v>12</v>
      </c>
      <c r="I81">
        <v>0</v>
      </c>
      <c r="J81">
        <f t="shared" si="3"/>
        <v>9</v>
      </c>
      <c r="K81" t="str">
        <f t="shared" si="4"/>
        <v>Budget</v>
      </c>
      <c r="L81">
        <f t="shared" si="5"/>
        <v>220</v>
      </c>
    </row>
    <row r="82" spans="1:12" x14ac:dyDescent="0.3">
      <c r="A82" t="s">
        <v>36</v>
      </c>
      <c r="B82">
        <v>2015</v>
      </c>
      <c r="C82" s="1">
        <v>4.75</v>
      </c>
      <c r="D82">
        <v>7.85</v>
      </c>
      <c r="E82">
        <v>40000</v>
      </c>
      <c r="F82" t="s">
        <v>14</v>
      </c>
      <c r="G82" t="s">
        <v>11</v>
      </c>
      <c r="H82" t="s">
        <v>12</v>
      </c>
      <c r="I82">
        <v>0</v>
      </c>
      <c r="J82">
        <f t="shared" si="3"/>
        <v>10</v>
      </c>
      <c r="K82" t="str">
        <f t="shared" si="4"/>
        <v>Budget</v>
      </c>
      <c r="L82">
        <f t="shared" si="5"/>
        <v>219</v>
      </c>
    </row>
    <row r="83" spans="1:12" x14ac:dyDescent="0.3">
      <c r="A83" t="s">
        <v>30</v>
      </c>
      <c r="B83">
        <v>2017</v>
      </c>
      <c r="C83" s="1">
        <v>23</v>
      </c>
      <c r="D83">
        <v>25.39</v>
      </c>
      <c r="E83">
        <v>15000</v>
      </c>
      <c r="F83" t="s">
        <v>14</v>
      </c>
      <c r="G83" t="s">
        <v>11</v>
      </c>
      <c r="H83" t="s">
        <v>19</v>
      </c>
      <c r="I83">
        <v>0</v>
      </c>
      <c r="J83">
        <f t="shared" si="3"/>
        <v>8</v>
      </c>
      <c r="K83" t="str">
        <f t="shared" si="4"/>
        <v>Budget</v>
      </c>
      <c r="L83">
        <f t="shared" si="5"/>
        <v>218</v>
      </c>
    </row>
    <row r="84" spans="1:12" x14ac:dyDescent="0.3">
      <c r="A84" t="s">
        <v>30</v>
      </c>
      <c r="B84">
        <v>2015</v>
      </c>
      <c r="C84" s="1">
        <v>12.5</v>
      </c>
      <c r="D84">
        <v>13.46</v>
      </c>
      <c r="E84">
        <v>38000</v>
      </c>
      <c r="F84" t="s">
        <v>14</v>
      </c>
      <c r="G84" t="s">
        <v>11</v>
      </c>
      <c r="H84" t="s">
        <v>12</v>
      </c>
      <c r="I84">
        <v>0</v>
      </c>
      <c r="J84">
        <f t="shared" si="3"/>
        <v>10</v>
      </c>
      <c r="K84" t="str">
        <f t="shared" si="4"/>
        <v>Budget</v>
      </c>
      <c r="L84">
        <f t="shared" si="5"/>
        <v>217</v>
      </c>
    </row>
    <row r="85" spans="1:12" x14ac:dyDescent="0.3">
      <c r="A85" t="s">
        <v>30</v>
      </c>
      <c r="B85">
        <v>2005</v>
      </c>
      <c r="C85" s="1">
        <v>3.49</v>
      </c>
      <c r="D85">
        <v>13.46</v>
      </c>
      <c r="E85">
        <v>197176</v>
      </c>
      <c r="F85" t="s">
        <v>14</v>
      </c>
      <c r="G85" t="s">
        <v>11</v>
      </c>
      <c r="H85" t="s">
        <v>12</v>
      </c>
      <c r="I85">
        <v>0</v>
      </c>
      <c r="J85">
        <f t="shared" si="3"/>
        <v>20</v>
      </c>
      <c r="K85" t="str">
        <f t="shared" si="4"/>
        <v>Budget</v>
      </c>
      <c r="L85">
        <f t="shared" si="5"/>
        <v>216</v>
      </c>
    </row>
    <row r="86" spans="1:12" x14ac:dyDescent="0.3">
      <c r="A86" t="s">
        <v>37</v>
      </c>
      <c r="B86">
        <v>2006</v>
      </c>
      <c r="C86" s="1">
        <v>2.5</v>
      </c>
      <c r="D86">
        <v>23.73</v>
      </c>
      <c r="E86">
        <v>142000</v>
      </c>
      <c r="F86" t="s">
        <v>10</v>
      </c>
      <c r="G86" t="s">
        <v>25</v>
      </c>
      <c r="H86" t="s">
        <v>19</v>
      </c>
      <c r="I86">
        <v>3</v>
      </c>
      <c r="J86">
        <f t="shared" si="3"/>
        <v>19</v>
      </c>
      <c r="K86" t="str">
        <f t="shared" si="4"/>
        <v>Budget</v>
      </c>
      <c r="L86">
        <f t="shared" si="5"/>
        <v>215</v>
      </c>
    </row>
    <row r="87" spans="1:12" x14ac:dyDescent="0.3">
      <c r="A87" t="s">
        <v>38</v>
      </c>
      <c r="B87">
        <v>2010</v>
      </c>
      <c r="C87" s="1">
        <v>35</v>
      </c>
      <c r="D87">
        <v>92.6</v>
      </c>
      <c r="E87">
        <v>78000</v>
      </c>
      <c r="F87" t="s">
        <v>14</v>
      </c>
      <c r="G87" t="s">
        <v>11</v>
      </c>
      <c r="H87" t="s">
        <v>12</v>
      </c>
      <c r="I87">
        <v>0</v>
      </c>
      <c r="J87">
        <f t="shared" si="3"/>
        <v>15</v>
      </c>
      <c r="K87" t="str">
        <f t="shared" si="4"/>
        <v>Budget</v>
      </c>
      <c r="L87">
        <f t="shared" si="5"/>
        <v>214</v>
      </c>
    </row>
    <row r="88" spans="1:12" x14ac:dyDescent="0.3">
      <c r="A88" t="s">
        <v>31</v>
      </c>
      <c r="B88">
        <v>2012</v>
      </c>
      <c r="C88" s="1">
        <v>5.9</v>
      </c>
      <c r="D88">
        <v>13.74</v>
      </c>
      <c r="E88">
        <v>56000</v>
      </c>
      <c r="F88" t="s">
        <v>10</v>
      </c>
      <c r="G88" t="s">
        <v>11</v>
      </c>
      <c r="H88" t="s">
        <v>12</v>
      </c>
      <c r="I88">
        <v>0</v>
      </c>
      <c r="J88">
        <f t="shared" si="3"/>
        <v>13</v>
      </c>
      <c r="K88" t="str">
        <f t="shared" si="4"/>
        <v>Budget</v>
      </c>
      <c r="L88">
        <f t="shared" si="5"/>
        <v>213</v>
      </c>
    </row>
    <row r="89" spans="1:12" x14ac:dyDescent="0.3">
      <c r="A89" t="s">
        <v>34</v>
      </c>
      <c r="B89">
        <v>2013</v>
      </c>
      <c r="C89" s="1">
        <v>3.45</v>
      </c>
      <c r="D89">
        <v>6.05</v>
      </c>
      <c r="E89">
        <v>47000</v>
      </c>
      <c r="F89" t="s">
        <v>10</v>
      </c>
      <c r="G89" t="s">
        <v>11</v>
      </c>
      <c r="H89" t="s">
        <v>12</v>
      </c>
      <c r="I89">
        <v>0</v>
      </c>
      <c r="J89">
        <f t="shared" si="3"/>
        <v>12</v>
      </c>
      <c r="K89" t="str">
        <f t="shared" si="4"/>
        <v>Budget</v>
      </c>
      <c r="L89">
        <f t="shared" si="5"/>
        <v>212</v>
      </c>
    </row>
    <row r="90" spans="1:12" x14ac:dyDescent="0.3">
      <c r="A90" t="s">
        <v>33</v>
      </c>
      <c r="B90">
        <v>2014</v>
      </c>
      <c r="C90" s="1">
        <v>4.75</v>
      </c>
      <c r="D90">
        <v>6.76</v>
      </c>
      <c r="E90">
        <v>40000</v>
      </c>
      <c r="F90" t="s">
        <v>10</v>
      </c>
      <c r="G90" t="s">
        <v>11</v>
      </c>
      <c r="H90" t="s">
        <v>12</v>
      </c>
      <c r="I90">
        <v>0</v>
      </c>
      <c r="J90">
        <f t="shared" si="3"/>
        <v>11</v>
      </c>
      <c r="K90" t="str">
        <f t="shared" si="4"/>
        <v>Budget</v>
      </c>
      <c r="L90">
        <f t="shared" si="5"/>
        <v>211</v>
      </c>
    </row>
    <row r="91" spans="1:12" x14ac:dyDescent="0.3">
      <c r="A91" t="s">
        <v>31</v>
      </c>
      <c r="B91">
        <v>2009</v>
      </c>
      <c r="C91" s="1">
        <v>3.8</v>
      </c>
      <c r="D91">
        <v>18.61</v>
      </c>
      <c r="E91">
        <v>62000</v>
      </c>
      <c r="F91" t="s">
        <v>10</v>
      </c>
      <c r="G91" t="s">
        <v>11</v>
      </c>
      <c r="H91" t="s">
        <v>12</v>
      </c>
      <c r="I91">
        <v>0</v>
      </c>
      <c r="J91">
        <f t="shared" si="3"/>
        <v>16</v>
      </c>
      <c r="K91" t="str">
        <f t="shared" si="4"/>
        <v>Budget</v>
      </c>
      <c r="L91">
        <f t="shared" si="5"/>
        <v>210</v>
      </c>
    </row>
    <row r="92" spans="1:12" x14ac:dyDescent="0.3">
      <c r="A92" t="s">
        <v>30</v>
      </c>
      <c r="B92">
        <v>2014</v>
      </c>
      <c r="C92" s="1">
        <v>11.25</v>
      </c>
      <c r="D92">
        <v>16.09</v>
      </c>
      <c r="E92">
        <v>58242</v>
      </c>
      <c r="F92" t="s">
        <v>14</v>
      </c>
      <c r="G92" t="s">
        <v>11</v>
      </c>
      <c r="H92" t="s">
        <v>12</v>
      </c>
      <c r="I92">
        <v>0</v>
      </c>
      <c r="J92">
        <f t="shared" si="3"/>
        <v>11</v>
      </c>
      <c r="K92" t="str">
        <f t="shared" si="4"/>
        <v>Budget</v>
      </c>
      <c r="L92">
        <f t="shared" si="5"/>
        <v>209</v>
      </c>
    </row>
    <row r="93" spans="1:12" x14ac:dyDescent="0.3">
      <c r="A93" t="s">
        <v>30</v>
      </c>
      <c r="B93">
        <v>2005</v>
      </c>
      <c r="C93" s="1">
        <v>3.51</v>
      </c>
      <c r="D93">
        <v>13.7</v>
      </c>
      <c r="E93">
        <v>75000</v>
      </c>
      <c r="F93" t="s">
        <v>10</v>
      </c>
      <c r="G93" t="s">
        <v>11</v>
      </c>
      <c r="H93" t="s">
        <v>12</v>
      </c>
      <c r="I93">
        <v>0</v>
      </c>
      <c r="J93">
        <f t="shared" si="3"/>
        <v>20</v>
      </c>
      <c r="K93" t="str">
        <f t="shared" si="4"/>
        <v>Budget</v>
      </c>
      <c r="L93">
        <f t="shared" si="5"/>
        <v>208</v>
      </c>
    </row>
    <row r="94" spans="1:12" x14ac:dyDescent="0.3">
      <c r="A94" t="s">
        <v>31</v>
      </c>
      <c r="B94">
        <v>2008</v>
      </c>
      <c r="C94" s="1">
        <v>4</v>
      </c>
      <c r="D94">
        <v>22.78</v>
      </c>
      <c r="E94">
        <v>89000</v>
      </c>
      <c r="F94" t="s">
        <v>10</v>
      </c>
      <c r="G94" t="s">
        <v>11</v>
      </c>
      <c r="H94" t="s">
        <v>19</v>
      </c>
      <c r="I94">
        <v>0</v>
      </c>
      <c r="J94">
        <f t="shared" si="3"/>
        <v>17</v>
      </c>
      <c r="K94" t="str">
        <f t="shared" si="4"/>
        <v>Budget</v>
      </c>
      <c r="L94">
        <f t="shared" si="5"/>
        <v>207</v>
      </c>
    </row>
    <row r="95" spans="1:12" x14ac:dyDescent="0.3">
      <c r="A95" t="s">
        <v>31</v>
      </c>
      <c r="B95">
        <v>2012</v>
      </c>
      <c r="C95" s="1">
        <v>5.85</v>
      </c>
      <c r="D95">
        <v>18.61</v>
      </c>
      <c r="E95">
        <v>72000</v>
      </c>
      <c r="F95" t="s">
        <v>10</v>
      </c>
      <c r="G95" t="s">
        <v>11</v>
      </c>
      <c r="H95" t="s">
        <v>12</v>
      </c>
      <c r="I95">
        <v>0</v>
      </c>
      <c r="J95">
        <f t="shared" si="3"/>
        <v>13</v>
      </c>
      <c r="K95" t="str">
        <f t="shared" si="4"/>
        <v>Budget</v>
      </c>
      <c r="L95">
        <f t="shared" si="5"/>
        <v>206</v>
      </c>
    </row>
    <row r="96" spans="1:12" x14ac:dyDescent="0.3">
      <c r="A96" t="s">
        <v>30</v>
      </c>
      <c r="B96">
        <v>2016</v>
      </c>
      <c r="C96" s="1">
        <v>20.75</v>
      </c>
      <c r="D96">
        <v>25.39</v>
      </c>
      <c r="E96">
        <v>29000</v>
      </c>
      <c r="F96" t="s">
        <v>14</v>
      </c>
      <c r="G96" t="s">
        <v>11</v>
      </c>
      <c r="H96" t="s">
        <v>19</v>
      </c>
      <c r="I96">
        <v>0</v>
      </c>
      <c r="J96">
        <f t="shared" si="3"/>
        <v>9</v>
      </c>
      <c r="K96" t="str">
        <f t="shared" si="4"/>
        <v>Budget</v>
      </c>
      <c r="L96">
        <f t="shared" si="5"/>
        <v>205</v>
      </c>
    </row>
    <row r="97" spans="1:12" x14ac:dyDescent="0.3">
      <c r="A97" t="s">
        <v>31</v>
      </c>
      <c r="B97">
        <v>2017</v>
      </c>
      <c r="C97" s="1">
        <v>17</v>
      </c>
      <c r="D97">
        <v>18.64</v>
      </c>
      <c r="E97">
        <v>8700</v>
      </c>
      <c r="F97" t="s">
        <v>10</v>
      </c>
      <c r="G97" t="s">
        <v>11</v>
      </c>
      <c r="H97" t="s">
        <v>12</v>
      </c>
      <c r="I97">
        <v>0</v>
      </c>
      <c r="J97">
        <f t="shared" si="3"/>
        <v>8</v>
      </c>
      <c r="K97" t="str">
        <f t="shared" si="4"/>
        <v>Budget</v>
      </c>
      <c r="L97">
        <f t="shared" si="5"/>
        <v>204</v>
      </c>
    </row>
    <row r="98" spans="1:12" x14ac:dyDescent="0.3">
      <c r="A98" t="s">
        <v>31</v>
      </c>
      <c r="B98">
        <v>2013</v>
      </c>
      <c r="C98" s="1">
        <v>7.05</v>
      </c>
      <c r="D98">
        <v>18.61</v>
      </c>
      <c r="E98">
        <v>45000</v>
      </c>
      <c r="F98" t="s">
        <v>10</v>
      </c>
      <c r="G98" t="s">
        <v>11</v>
      </c>
      <c r="H98" t="s">
        <v>12</v>
      </c>
      <c r="I98">
        <v>0</v>
      </c>
      <c r="J98">
        <f t="shared" si="3"/>
        <v>12</v>
      </c>
      <c r="K98" t="str">
        <f t="shared" si="4"/>
        <v>Budget</v>
      </c>
      <c r="L98">
        <f t="shared" si="5"/>
        <v>203</v>
      </c>
    </row>
    <row r="99" spans="1:12" x14ac:dyDescent="0.3">
      <c r="A99" t="s">
        <v>29</v>
      </c>
      <c r="B99">
        <v>2010</v>
      </c>
      <c r="C99" s="1">
        <v>9.65</v>
      </c>
      <c r="D99">
        <v>20.45</v>
      </c>
      <c r="E99">
        <v>50024</v>
      </c>
      <c r="F99" t="s">
        <v>14</v>
      </c>
      <c r="G99" t="s">
        <v>11</v>
      </c>
      <c r="H99" t="s">
        <v>12</v>
      </c>
      <c r="I99">
        <v>0</v>
      </c>
      <c r="J99">
        <f t="shared" si="3"/>
        <v>15</v>
      </c>
      <c r="K99" t="str">
        <f t="shared" si="4"/>
        <v>Budget</v>
      </c>
      <c r="L99">
        <f t="shared" si="5"/>
        <v>202</v>
      </c>
    </row>
    <row r="100" spans="1:12" x14ac:dyDescent="0.3">
      <c r="A100" t="s">
        <v>39</v>
      </c>
      <c r="B100">
        <v>2016</v>
      </c>
      <c r="C100" s="1">
        <v>1.75</v>
      </c>
      <c r="D100">
        <v>1.9</v>
      </c>
      <c r="E100">
        <v>3000</v>
      </c>
      <c r="F100" t="s">
        <v>10</v>
      </c>
      <c r="G100" t="s">
        <v>25</v>
      </c>
      <c r="H100" t="s">
        <v>12</v>
      </c>
      <c r="I100">
        <v>0</v>
      </c>
      <c r="J100">
        <f t="shared" si="3"/>
        <v>9</v>
      </c>
      <c r="K100" t="str">
        <f t="shared" si="4"/>
        <v>Budget</v>
      </c>
      <c r="L100">
        <f t="shared" si="5"/>
        <v>201</v>
      </c>
    </row>
    <row r="101" spans="1:12" x14ac:dyDescent="0.3">
      <c r="A101" t="s">
        <v>40</v>
      </c>
      <c r="B101">
        <v>2017</v>
      </c>
      <c r="C101" s="1">
        <v>1.7</v>
      </c>
      <c r="D101">
        <v>1.82</v>
      </c>
      <c r="E101">
        <v>1400</v>
      </c>
      <c r="F101" t="s">
        <v>10</v>
      </c>
      <c r="G101" t="s">
        <v>25</v>
      </c>
      <c r="H101" t="s">
        <v>12</v>
      </c>
      <c r="I101">
        <v>0</v>
      </c>
      <c r="J101">
        <f t="shared" si="3"/>
        <v>8</v>
      </c>
      <c r="K101" t="str">
        <f t="shared" si="4"/>
        <v>Budget</v>
      </c>
      <c r="L101">
        <f t="shared" si="5"/>
        <v>200</v>
      </c>
    </row>
    <row r="102" spans="1:12" x14ac:dyDescent="0.3">
      <c r="A102" t="s">
        <v>41</v>
      </c>
      <c r="B102">
        <v>2017</v>
      </c>
      <c r="C102" s="1">
        <v>1.65</v>
      </c>
      <c r="D102">
        <v>1.78</v>
      </c>
      <c r="E102">
        <v>4000</v>
      </c>
      <c r="F102" t="s">
        <v>10</v>
      </c>
      <c r="G102" t="s">
        <v>25</v>
      </c>
      <c r="H102" t="s">
        <v>12</v>
      </c>
      <c r="I102">
        <v>0</v>
      </c>
      <c r="J102">
        <f t="shared" si="3"/>
        <v>8</v>
      </c>
      <c r="K102" t="str">
        <f t="shared" si="4"/>
        <v>Budget</v>
      </c>
      <c r="L102">
        <f t="shared" si="5"/>
        <v>199</v>
      </c>
    </row>
    <row r="103" spans="1:12" x14ac:dyDescent="0.3">
      <c r="A103" t="s">
        <v>42</v>
      </c>
      <c r="B103">
        <v>2017</v>
      </c>
      <c r="C103" s="1">
        <v>1.45</v>
      </c>
      <c r="D103">
        <v>1.6</v>
      </c>
      <c r="E103">
        <v>1200</v>
      </c>
      <c r="F103" t="s">
        <v>10</v>
      </c>
      <c r="G103" t="s">
        <v>25</v>
      </c>
      <c r="H103" t="s">
        <v>12</v>
      </c>
      <c r="I103">
        <v>0</v>
      </c>
      <c r="J103">
        <f t="shared" si="3"/>
        <v>8</v>
      </c>
      <c r="K103" t="str">
        <f t="shared" si="4"/>
        <v>Budget</v>
      </c>
      <c r="L103">
        <f t="shared" si="5"/>
        <v>198</v>
      </c>
    </row>
    <row r="104" spans="1:12" x14ac:dyDescent="0.3">
      <c r="A104" t="s">
        <v>43</v>
      </c>
      <c r="B104">
        <v>2017</v>
      </c>
      <c r="C104" s="1">
        <v>1.35</v>
      </c>
      <c r="D104">
        <v>1.47</v>
      </c>
      <c r="E104">
        <v>4100</v>
      </c>
      <c r="F104" t="s">
        <v>10</v>
      </c>
      <c r="G104" t="s">
        <v>25</v>
      </c>
      <c r="H104" t="s">
        <v>12</v>
      </c>
      <c r="I104">
        <v>0</v>
      </c>
      <c r="J104">
        <f t="shared" si="3"/>
        <v>8</v>
      </c>
      <c r="K104" t="str">
        <f t="shared" si="4"/>
        <v>Budget</v>
      </c>
      <c r="L104">
        <f t="shared" si="5"/>
        <v>197</v>
      </c>
    </row>
    <row r="105" spans="1:12" x14ac:dyDescent="0.3">
      <c r="A105" t="s">
        <v>44</v>
      </c>
      <c r="B105">
        <v>2015</v>
      </c>
      <c r="C105" s="1">
        <v>1.35</v>
      </c>
      <c r="D105">
        <v>2.37</v>
      </c>
      <c r="E105">
        <v>21700</v>
      </c>
      <c r="F105" t="s">
        <v>10</v>
      </c>
      <c r="G105" t="s">
        <v>25</v>
      </c>
      <c r="H105" t="s">
        <v>12</v>
      </c>
      <c r="I105">
        <v>0</v>
      </c>
      <c r="J105">
        <f t="shared" si="3"/>
        <v>10</v>
      </c>
      <c r="K105" t="str">
        <f t="shared" si="4"/>
        <v>Budget</v>
      </c>
      <c r="L105">
        <f t="shared" si="5"/>
        <v>196</v>
      </c>
    </row>
    <row r="106" spans="1:12" x14ac:dyDescent="0.3">
      <c r="A106" t="s">
        <v>45</v>
      </c>
      <c r="B106">
        <v>2014</v>
      </c>
      <c r="C106" s="1">
        <v>1.35</v>
      </c>
      <c r="D106">
        <v>3.45</v>
      </c>
      <c r="E106">
        <v>16500</v>
      </c>
      <c r="F106" t="s">
        <v>10</v>
      </c>
      <c r="G106" t="s">
        <v>25</v>
      </c>
      <c r="H106" t="s">
        <v>12</v>
      </c>
      <c r="I106">
        <v>1</v>
      </c>
      <c r="J106">
        <f t="shared" si="3"/>
        <v>11</v>
      </c>
      <c r="K106" t="str">
        <f t="shared" si="4"/>
        <v>Budget</v>
      </c>
      <c r="L106">
        <f t="shared" si="5"/>
        <v>195</v>
      </c>
    </row>
    <row r="107" spans="1:12" x14ac:dyDescent="0.3">
      <c r="A107" t="s">
        <v>46</v>
      </c>
      <c r="B107">
        <v>2013</v>
      </c>
      <c r="C107" s="1">
        <v>1.25</v>
      </c>
      <c r="D107">
        <v>1.5</v>
      </c>
      <c r="E107">
        <v>15000</v>
      </c>
      <c r="F107" t="s">
        <v>10</v>
      </c>
      <c r="G107" t="s">
        <v>25</v>
      </c>
      <c r="H107" t="s">
        <v>12</v>
      </c>
      <c r="I107">
        <v>0</v>
      </c>
      <c r="J107">
        <f t="shared" si="3"/>
        <v>12</v>
      </c>
      <c r="K107" t="str">
        <f t="shared" si="4"/>
        <v>Budget</v>
      </c>
      <c r="L107">
        <f t="shared" si="5"/>
        <v>194</v>
      </c>
    </row>
    <row r="108" spans="1:12" x14ac:dyDescent="0.3">
      <c r="A108" t="s">
        <v>46</v>
      </c>
      <c r="B108">
        <v>2016</v>
      </c>
      <c r="C108" s="1">
        <v>1.2</v>
      </c>
      <c r="D108">
        <v>1.5</v>
      </c>
      <c r="E108">
        <v>18000</v>
      </c>
      <c r="F108" t="s">
        <v>10</v>
      </c>
      <c r="G108" t="s">
        <v>25</v>
      </c>
      <c r="H108" t="s">
        <v>12</v>
      </c>
      <c r="I108">
        <v>0</v>
      </c>
      <c r="J108">
        <f t="shared" si="3"/>
        <v>9</v>
      </c>
      <c r="K108" t="str">
        <f t="shared" si="4"/>
        <v>Budget</v>
      </c>
      <c r="L108">
        <f t="shared" si="5"/>
        <v>193</v>
      </c>
    </row>
    <row r="109" spans="1:12" x14ac:dyDescent="0.3">
      <c r="A109" t="s">
        <v>43</v>
      </c>
      <c r="B109">
        <v>2017</v>
      </c>
      <c r="C109" s="1">
        <v>1.2</v>
      </c>
      <c r="D109">
        <v>1.47</v>
      </c>
      <c r="E109">
        <v>11000</v>
      </c>
      <c r="F109" t="s">
        <v>10</v>
      </c>
      <c r="G109" t="s">
        <v>25</v>
      </c>
      <c r="H109" t="s">
        <v>12</v>
      </c>
      <c r="I109">
        <v>0</v>
      </c>
      <c r="J109">
        <f t="shared" si="3"/>
        <v>8</v>
      </c>
      <c r="K109" t="str">
        <f t="shared" si="4"/>
        <v>Budget</v>
      </c>
      <c r="L109">
        <f t="shared" si="5"/>
        <v>192</v>
      </c>
    </row>
    <row r="110" spans="1:12" x14ac:dyDescent="0.3">
      <c r="A110" t="s">
        <v>41</v>
      </c>
      <c r="B110">
        <v>2016</v>
      </c>
      <c r="C110" s="1">
        <v>1.2</v>
      </c>
      <c r="D110">
        <v>1.78</v>
      </c>
      <c r="E110">
        <v>6000</v>
      </c>
      <c r="F110" t="s">
        <v>10</v>
      </c>
      <c r="G110" t="s">
        <v>25</v>
      </c>
      <c r="H110" t="s">
        <v>12</v>
      </c>
      <c r="I110">
        <v>0</v>
      </c>
      <c r="J110">
        <f t="shared" si="3"/>
        <v>9</v>
      </c>
      <c r="K110" t="str">
        <f t="shared" si="4"/>
        <v>Budget</v>
      </c>
      <c r="L110">
        <f t="shared" si="5"/>
        <v>191</v>
      </c>
    </row>
    <row r="111" spans="1:12" x14ac:dyDescent="0.3">
      <c r="A111" t="s">
        <v>46</v>
      </c>
      <c r="B111">
        <v>2016</v>
      </c>
      <c r="C111" s="1">
        <v>1.1499999999999999</v>
      </c>
      <c r="D111">
        <v>1.5</v>
      </c>
      <c r="E111">
        <v>8700</v>
      </c>
      <c r="F111" t="s">
        <v>10</v>
      </c>
      <c r="G111" t="s">
        <v>25</v>
      </c>
      <c r="H111" t="s">
        <v>12</v>
      </c>
      <c r="I111">
        <v>0</v>
      </c>
      <c r="J111">
        <f t="shared" si="3"/>
        <v>9</v>
      </c>
      <c r="K111" t="str">
        <f t="shared" si="4"/>
        <v>Budget</v>
      </c>
      <c r="L111">
        <f t="shared" si="5"/>
        <v>190</v>
      </c>
    </row>
    <row r="112" spans="1:12" x14ac:dyDescent="0.3">
      <c r="A112" t="s">
        <v>47</v>
      </c>
      <c r="B112">
        <v>2014</v>
      </c>
      <c r="C112" s="1">
        <v>1.1499999999999999</v>
      </c>
      <c r="D112">
        <v>2.4</v>
      </c>
      <c r="E112">
        <v>7000</v>
      </c>
      <c r="F112" t="s">
        <v>10</v>
      </c>
      <c r="G112" t="s">
        <v>25</v>
      </c>
      <c r="H112" t="s">
        <v>12</v>
      </c>
      <c r="I112">
        <v>0</v>
      </c>
      <c r="J112">
        <f t="shared" si="3"/>
        <v>11</v>
      </c>
      <c r="K112" t="str">
        <f t="shared" si="4"/>
        <v>Budget</v>
      </c>
      <c r="L112">
        <f t="shared" si="5"/>
        <v>189</v>
      </c>
    </row>
    <row r="113" spans="1:12" x14ac:dyDescent="0.3">
      <c r="A113" t="s">
        <v>48</v>
      </c>
      <c r="B113">
        <v>2016</v>
      </c>
      <c r="C113" s="1">
        <v>1.1499999999999999</v>
      </c>
      <c r="D113">
        <v>1.4</v>
      </c>
      <c r="E113">
        <v>35000</v>
      </c>
      <c r="F113" t="s">
        <v>10</v>
      </c>
      <c r="G113" t="s">
        <v>25</v>
      </c>
      <c r="H113" t="s">
        <v>12</v>
      </c>
      <c r="I113">
        <v>0</v>
      </c>
      <c r="J113">
        <f t="shared" si="3"/>
        <v>9</v>
      </c>
      <c r="K113" t="str">
        <f t="shared" si="4"/>
        <v>Budget</v>
      </c>
      <c r="L113">
        <f t="shared" si="5"/>
        <v>188</v>
      </c>
    </row>
    <row r="114" spans="1:12" x14ac:dyDescent="0.3">
      <c r="A114" t="s">
        <v>43</v>
      </c>
      <c r="B114">
        <v>2015</v>
      </c>
      <c r="C114" s="1">
        <v>1.1499999999999999</v>
      </c>
      <c r="D114">
        <v>1.47</v>
      </c>
      <c r="E114">
        <v>17000</v>
      </c>
      <c r="F114" t="s">
        <v>10</v>
      </c>
      <c r="G114" t="s">
        <v>25</v>
      </c>
      <c r="H114" t="s">
        <v>12</v>
      </c>
      <c r="I114">
        <v>0</v>
      </c>
      <c r="J114">
        <f t="shared" si="3"/>
        <v>10</v>
      </c>
      <c r="K114" t="str">
        <f t="shared" si="4"/>
        <v>Budget</v>
      </c>
      <c r="L114">
        <f t="shared" si="5"/>
        <v>187</v>
      </c>
    </row>
    <row r="115" spans="1:12" x14ac:dyDescent="0.3">
      <c r="A115" t="s">
        <v>43</v>
      </c>
      <c r="B115">
        <v>2015</v>
      </c>
      <c r="C115" s="1">
        <v>1.1100000000000001</v>
      </c>
      <c r="D115">
        <v>1.47</v>
      </c>
      <c r="E115">
        <v>17500</v>
      </c>
      <c r="F115" t="s">
        <v>10</v>
      </c>
      <c r="G115" t="s">
        <v>25</v>
      </c>
      <c r="H115" t="s">
        <v>12</v>
      </c>
      <c r="I115">
        <v>0</v>
      </c>
      <c r="J115">
        <f t="shared" si="3"/>
        <v>10</v>
      </c>
      <c r="K115" t="str">
        <f t="shared" si="4"/>
        <v>Budget</v>
      </c>
      <c r="L115">
        <f t="shared" si="5"/>
        <v>186</v>
      </c>
    </row>
    <row r="116" spans="1:12" x14ac:dyDescent="0.3">
      <c r="A116" t="s">
        <v>43</v>
      </c>
      <c r="B116">
        <v>2013</v>
      </c>
      <c r="C116" s="1">
        <v>1.1000000000000001</v>
      </c>
      <c r="D116">
        <v>1.47</v>
      </c>
      <c r="E116">
        <v>33000</v>
      </c>
      <c r="F116" t="s">
        <v>10</v>
      </c>
      <c r="G116" t="s">
        <v>25</v>
      </c>
      <c r="H116" t="s">
        <v>12</v>
      </c>
      <c r="I116">
        <v>0</v>
      </c>
      <c r="J116">
        <f t="shared" si="3"/>
        <v>12</v>
      </c>
      <c r="K116" t="str">
        <f t="shared" si="4"/>
        <v>Budget</v>
      </c>
      <c r="L116">
        <f t="shared" si="5"/>
        <v>185</v>
      </c>
    </row>
    <row r="117" spans="1:12" x14ac:dyDescent="0.3">
      <c r="A117" t="s">
        <v>39</v>
      </c>
      <c r="B117">
        <v>2015</v>
      </c>
      <c r="C117" s="1">
        <v>1.1000000000000001</v>
      </c>
      <c r="D117">
        <v>1.9</v>
      </c>
      <c r="E117">
        <v>14000</v>
      </c>
      <c r="F117" t="s">
        <v>10</v>
      </c>
      <c r="G117" t="s">
        <v>25</v>
      </c>
      <c r="H117" t="s">
        <v>12</v>
      </c>
      <c r="I117">
        <v>0</v>
      </c>
      <c r="J117">
        <f t="shared" si="3"/>
        <v>10</v>
      </c>
      <c r="K117" t="str">
        <f t="shared" si="4"/>
        <v>Budget</v>
      </c>
      <c r="L117">
        <f t="shared" si="5"/>
        <v>184</v>
      </c>
    </row>
    <row r="118" spans="1:12" x14ac:dyDescent="0.3">
      <c r="A118" t="s">
        <v>43</v>
      </c>
      <c r="B118">
        <v>2015</v>
      </c>
      <c r="C118" s="1">
        <v>1.1000000000000001</v>
      </c>
      <c r="D118">
        <v>1.47</v>
      </c>
      <c r="E118">
        <v>26000</v>
      </c>
      <c r="F118" t="s">
        <v>10</v>
      </c>
      <c r="G118" t="s">
        <v>25</v>
      </c>
      <c r="H118" t="s">
        <v>12</v>
      </c>
      <c r="I118">
        <v>0</v>
      </c>
      <c r="J118">
        <f t="shared" si="3"/>
        <v>10</v>
      </c>
      <c r="K118" t="str">
        <f t="shared" si="4"/>
        <v>Budget</v>
      </c>
      <c r="L118">
        <f t="shared" si="5"/>
        <v>183</v>
      </c>
    </row>
    <row r="119" spans="1:12" x14ac:dyDescent="0.3">
      <c r="A119" t="s">
        <v>39</v>
      </c>
      <c r="B119">
        <v>2013</v>
      </c>
      <c r="C119" s="1">
        <v>1.05</v>
      </c>
      <c r="D119">
        <v>1.9</v>
      </c>
      <c r="E119">
        <v>5400</v>
      </c>
      <c r="F119" t="s">
        <v>10</v>
      </c>
      <c r="G119" t="s">
        <v>25</v>
      </c>
      <c r="H119" t="s">
        <v>12</v>
      </c>
      <c r="I119">
        <v>0</v>
      </c>
      <c r="J119">
        <f t="shared" si="3"/>
        <v>12</v>
      </c>
      <c r="K119" t="str">
        <f t="shared" si="4"/>
        <v>Budget</v>
      </c>
      <c r="L119">
        <f t="shared" si="5"/>
        <v>182</v>
      </c>
    </row>
    <row r="120" spans="1:12" x14ac:dyDescent="0.3">
      <c r="A120" t="s">
        <v>49</v>
      </c>
      <c r="B120">
        <v>2016</v>
      </c>
      <c r="C120" s="1">
        <v>1.05</v>
      </c>
      <c r="D120">
        <v>1.26</v>
      </c>
      <c r="E120">
        <v>5700</v>
      </c>
      <c r="F120" t="s">
        <v>10</v>
      </c>
      <c r="G120" t="s">
        <v>25</v>
      </c>
      <c r="H120" t="s">
        <v>12</v>
      </c>
      <c r="I120">
        <v>0</v>
      </c>
      <c r="J120">
        <f t="shared" si="3"/>
        <v>9</v>
      </c>
      <c r="K120" t="str">
        <f t="shared" si="4"/>
        <v>Budget</v>
      </c>
      <c r="L120">
        <f t="shared" si="5"/>
        <v>181</v>
      </c>
    </row>
    <row r="121" spans="1:12" x14ac:dyDescent="0.3">
      <c r="A121" t="s">
        <v>46</v>
      </c>
      <c r="B121">
        <v>2011</v>
      </c>
      <c r="C121" s="1">
        <v>1.05</v>
      </c>
      <c r="D121">
        <v>1.5</v>
      </c>
      <c r="E121">
        <v>6900</v>
      </c>
      <c r="F121" t="s">
        <v>10</v>
      </c>
      <c r="G121" t="s">
        <v>25</v>
      </c>
      <c r="H121" t="s">
        <v>12</v>
      </c>
      <c r="I121">
        <v>0</v>
      </c>
      <c r="J121">
        <f t="shared" si="3"/>
        <v>14</v>
      </c>
      <c r="K121" t="str">
        <f t="shared" si="4"/>
        <v>Budget</v>
      </c>
      <c r="L121">
        <f t="shared" si="5"/>
        <v>180</v>
      </c>
    </row>
    <row r="122" spans="1:12" x14ac:dyDescent="0.3">
      <c r="A122" t="s">
        <v>50</v>
      </c>
      <c r="B122">
        <v>2016</v>
      </c>
      <c r="C122" s="1">
        <v>1.05</v>
      </c>
      <c r="D122">
        <v>1.17</v>
      </c>
      <c r="E122">
        <v>6000</v>
      </c>
      <c r="F122" t="s">
        <v>10</v>
      </c>
      <c r="G122" t="s">
        <v>25</v>
      </c>
      <c r="H122" t="s">
        <v>12</v>
      </c>
      <c r="I122">
        <v>0</v>
      </c>
      <c r="J122">
        <f t="shared" si="3"/>
        <v>9</v>
      </c>
      <c r="K122" t="str">
        <f t="shared" si="4"/>
        <v>Budget</v>
      </c>
      <c r="L122">
        <f t="shared" si="5"/>
        <v>179</v>
      </c>
    </row>
    <row r="123" spans="1:12" x14ac:dyDescent="0.3">
      <c r="A123" t="s">
        <v>43</v>
      </c>
      <c r="B123">
        <v>2013</v>
      </c>
      <c r="C123" s="1">
        <v>1</v>
      </c>
      <c r="D123">
        <v>1.47</v>
      </c>
      <c r="E123">
        <v>46500</v>
      </c>
      <c r="F123" t="s">
        <v>10</v>
      </c>
      <c r="G123" t="s">
        <v>25</v>
      </c>
      <c r="H123" t="s">
        <v>12</v>
      </c>
      <c r="I123">
        <v>0</v>
      </c>
      <c r="J123">
        <f t="shared" si="3"/>
        <v>12</v>
      </c>
      <c r="K123" t="str">
        <f t="shared" si="4"/>
        <v>Budget</v>
      </c>
      <c r="L123">
        <f t="shared" si="5"/>
        <v>178</v>
      </c>
    </row>
    <row r="124" spans="1:12" x14ac:dyDescent="0.3">
      <c r="A124" t="s">
        <v>51</v>
      </c>
      <c r="B124">
        <v>2012</v>
      </c>
      <c r="C124" s="1">
        <v>0.95</v>
      </c>
      <c r="D124">
        <v>1.75</v>
      </c>
      <c r="E124">
        <v>11500</v>
      </c>
      <c r="F124" t="s">
        <v>10</v>
      </c>
      <c r="G124" t="s">
        <v>25</v>
      </c>
      <c r="H124" t="s">
        <v>12</v>
      </c>
      <c r="I124">
        <v>0</v>
      </c>
      <c r="J124">
        <f t="shared" si="3"/>
        <v>13</v>
      </c>
      <c r="K124" t="str">
        <f t="shared" si="4"/>
        <v>Budget</v>
      </c>
      <c r="L124">
        <f t="shared" si="5"/>
        <v>177</v>
      </c>
    </row>
    <row r="125" spans="1:12" x14ac:dyDescent="0.3">
      <c r="A125" t="s">
        <v>51</v>
      </c>
      <c r="B125">
        <v>2009</v>
      </c>
      <c r="C125" s="1">
        <v>0.9</v>
      </c>
      <c r="D125">
        <v>1.75</v>
      </c>
      <c r="E125">
        <v>40000</v>
      </c>
      <c r="F125" t="s">
        <v>10</v>
      </c>
      <c r="G125" t="s">
        <v>25</v>
      </c>
      <c r="H125" t="s">
        <v>12</v>
      </c>
      <c r="I125">
        <v>0</v>
      </c>
      <c r="J125">
        <f t="shared" si="3"/>
        <v>16</v>
      </c>
      <c r="K125" t="str">
        <f t="shared" si="4"/>
        <v>Budget</v>
      </c>
      <c r="L125">
        <f t="shared" si="5"/>
        <v>176</v>
      </c>
    </row>
    <row r="126" spans="1:12" x14ac:dyDescent="0.3">
      <c r="A126" t="s">
        <v>52</v>
      </c>
      <c r="B126">
        <v>2017</v>
      </c>
      <c r="C126" s="1">
        <v>0.9</v>
      </c>
      <c r="D126">
        <v>0.95</v>
      </c>
      <c r="E126">
        <v>1300</v>
      </c>
      <c r="F126" t="s">
        <v>10</v>
      </c>
      <c r="G126" t="s">
        <v>25</v>
      </c>
      <c r="H126" t="s">
        <v>12</v>
      </c>
      <c r="I126">
        <v>0</v>
      </c>
      <c r="J126">
        <f t="shared" si="3"/>
        <v>8</v>
      </c>
      <c r="K126" t="str">
        <f t="shared" si="4"/>
        <v>Budget</v>
      </c>
      <c r="L126">
        <f t="shared" si="5"/>
        <v>175</v>
      </c>
    </row>
    <row r="127" spans="1:12" x14ac:dyDescent="0.3">
      <c r="A127" t="s">
        <v>53</v>
      </c>
      <c r="B127">
        <v>2016</v>
      </c>
      <c r="C127" s="1">
        <v>0.75</v>
      </c>
      <c r="D127">
        <v>0.8</v>
      </c>
      <c r="E127">
        <v>7000</v>
      </c>
      <c r="F127" t="s">
        <v>10</v>
      </c>
      <c r="G127" t="s">
        <v>25</v>
      </c>
      <c r="H127" t="s">
        <v>12</v>
      </c>
      <c r="I127">
        <v>0</v>
      </c>
      <c r="J127">
        <f t="shared" si="3"/>
        <v>9</v>
      </c>
      <c r="K127" t="str">
        <f t="shared" si="4"/>
        <v>Budget</v>
      </c>
      <c r="L127">
        <f t="shared" si="5"/>
        <v>174</v>
      </c>
    </row>
    <row r="128" spans="1:12" x14ac:dyDescent="0.3">
      <c r="A128" t="s">
        <v>54</v>
      </c>
      <c r="B128">
        <v>2017</v>
      </c>
      <c r="C128" s="1">
        <v>0.8</v>
      </c>
      <c r="D128">
        <v>0.87</v>
      </c>
      <c r="E128">
        <v>3000</v>
      </c>
      <c r="F128" t="s">
        <v>10</v>
      </c>
      <c r="G128" t="s">
        <v>25</v>
      </c>
      <c r="H128" t="s">
        <v>12</v>
      </c>
      <c r="I128">
        <v>0</v>
      </c>
      <c r="J128">
        <f t="shared" si="3"/>
        <v>8</v>
      </c>
      <c r="K128" t="str">
        <f t="shared" si="4"/>
        <v>Budget</v>
      </c>
      <c r="L128">
        <f t="shared" si="5"/>
        <v>173</v>
      </c>
    </row>
    <row r="129" spans="1:12" x14ac:dyDescent="0.3">
      <c r="A129" t="s">
        <v>55</v>
      </c>
      <c r="B129">
        <v>2017</v>
      </c>
      <c r="C129" s="1">
        <v>0.78</v>
      </c>
      <c r="D129">
        <v>0.84</v>
      </c>
      <c r="E129">
        <v>5000</v>
      </c>
      <c r="F129" t="s">
        <v>10</v>
      </c>
      <c r="G129" t="s">
        <v>25</v>
      </c>
      <c r="H129" t="s">
        <v>12</v>
      </c>
      <c r="I129">
        <v>0</v>
      </c>
      <c r="J129">
        <f t="shared" si="3"/>
        <v>8</v>
      </c>
      <c r="K129" t="str">
        <f t="shared" si="4"/>
        <v>Budget</v>
      </c>
      <c r="L129">
        <f t="shared" si="5"/>
        <v>172</v>
      </c>
    </row>
    <row r="130" spans="1:12" x14ac:dyDescent="0.3">
      <c r="A130" t="s">
        <v>54</v>
      </c>
      <c r="B130">
        <v>2017</v>
      </c>
      <c r="C130" s="1">
        <v>0.75</v>
      </c>
      <c r="D130">
        <v>0.87</v>
      </c>
      <c r="E130">
        <v>11000</v>
      </c>
      <c r="F130" t="s">
        <v>10</v>
      </c>
      <c r="G130" t="s">
        <v>25</v>
      </c>
      <c r="H130" t="s">
        <v>12</v>
      </c>
      <c r="I130">
        <v>0</v>
      </c>
      <c r="J130">
        <f t="shared" ref="J130:J193" si="6">2025-B130</f>
        <v>8</v>
      </c>
      <c r="K130" t="str">
        <f t="shared" ref="K130:K193" si="7" xml:space="preserve"> IF(C130&lt;500000,"Budget",IF(C130&lt;=1000000,"mid range","premium"))</f>
        <v>Budget</v>
      </c>
      <c r="L130">
        <f t="shared" ref="L130:L193" si="8">COUNTA(A130:A428)</f>
        <v>171</v>
      </c>
    </row>
    <row r="131" spans="1:12" x14ac:dyDescent="0.3">
      <c r="A131" t="s">
        <v>56</v>
      </c>
      <c r="B131">
        <v>2015</v>
      </c>
      <c r="C131" s="1">
        <v>0.75</v>
      </c>
      <c r="D131">
        <v>0.82</v>
      </c>
      <c r="E131">
        <v>18000</v>
      </c>
      <c r="F131" t="s">
        <v>10</v>
      </c>
      <c r="G131" t="s">
        <v>25</v>
      </c>
      <c r="H131" t="s">
        <v>12</v>
      </c>
      <c r="I131">
        <v>0</v>
      </c>
      <c r="J131">
        <f t="shared" si="6"/>
        <v>10</v>
      </c>
      <c r="K131" t="str">
        <f t="shared" si="7"/>
        <v>Budget</v>
      </c>
      <c r="L131">
        <f t="shared" si="8"/>
        <v>170</v>
      </c>
    </row>
    <row r="132" spans="1:12" x14ac:dyDescent="0.3">
      <c r="A132" t="s">
        <v>52</v>
      </c>
      <c r="B132">
        <v>2017</v>
      </c>
      <c r="C132" s="1">
        <v>0.75</v>
      </c>
      <c r="D132">
        <v>0.95</v>
      </c>
      <c r="E132">
        <v>3500</v>
      </c>
      <c r="F132" t="s">
        <v>10</v>
      </c>
      <c r="G132" t="s">
        <v>25</v>
      </c>
      <c r="H132" t="s">
        <v>12</v>
      </c>
      <c r="I132">
        <v>0</v>
      </c>
      <c r="J132">
        <f t="shared" si="6"/>
        <v>8</v>
      </c>
      <c r="K132" t="str">
        <f t="shared" si="7"/>
        <v>Budget</v>
      </c>
      <c r="L132">
        <f t="shared" si="8"/>
        <v>169</v>
      </c>
    </row>
    <row r="133" spans="1:12" x14ac:dyDescent="0.3">
      <c r="A133" t="s">
        <v>52</v>
      </c>
      <c r="B133">
        <v>2016</v>
      </c>
      <c r="C133" s="1">
        <v>0.72</v>
      </c>
      <c r="D133">
        <v>0.95</v>
      </c>
      <c r="E133">
        <v>500</v>
      </c>
      <c r="F133" t="s">
        <v>10</v>
      </c>
      <c r="G133" t="s">
        <v>25</v>
      </c>
      <c r="H133" t="s">
        <v>12</v>
      </c>
      <c r="I133">
        <v>0</v>
      </c>
      <c r="J133">
        <f t="shared" si="6"/>
        <v>9</v>
      </c>
      <c r="K133" t="str">
        <f t="shared" si="7"/>
        <v>Budget</v>
      </c>
      <c r="L133">
        <f t="shared" si="8"/>
        <v>168</v>
      </c>
    </row>
    <row r="134" spans="1:12" x14ac:dyDescent="0.3">
      <c r="A134" t="s">
        <v>57</v>
      </c>
      <c r="B134">
        <v>2017</v>
      </c>
      <c r="C134" s="1">
        <v>0.65</v>
      </c>
      <c r="D134">
        <v>0.81</v>
      </c>
      <c r="E134">
        <v>11800</v>
      </c>
      <c r="F134" t="s">
        <v>10</v>
      </c>
      <c r="G134" t="s">
        <v>25</v>
      </c>
      <c r="H134" t="s">
        <v>12</v>
      </c>
      <c r="I134">
        <v>0</v>
      </c>
      <c r="J134">
        <f t="shared" si="6"/>
        <v>8</v>
      </c>
      <c r="K134" t="str">
        <f t="shared" si="7"/>
        <v>Budget</v>
      </c>
      <c r="L134">
        <f t="shared" si="8"/>
        <v>167</v>
      </c>
    </row>
    <row r="135" spans="1:12" x14ac:dyDescent="0.3">
      <c r="A135" t="s">
        <v>58</v>
      </c>
      <c r="B135">
        <v>2015</v>
      </c>
      <c r="C135" s="1">
        <v>0.65</v>
      </c>
      <c r="D135">
        <v>0.74</v>
      </c>
      <c r="E135">
        <v>5000</v>
      </c>
      <c r="F135" t="s">
        <v>10</v>
      </c>
      <c r="G135" t="s">
        <v>25</v>
      </c>
      <c r="H135" t="s">
        <v>12</v>
      </c>
      <c r="I135">
        <v>0</v>
      </c>
      <c r="J135">
        <f t="shared" si="6"/>
        <v>10</v>
      </c>
      <c r="K135" t="str">
        <f t="shared" si="7"/>
        <v>Budget</v>
      </c>
      <c r="L135">
        <f t="shared" si="8"/>
        <v>166</v>
      </c>
    </row>
    <row r="136" spans="1:12" x14ac:dyDescent="0.3">
      <c r="A136" t="s">
        <v>59</v>
      </c>
      <c r="B136">
        <v>2014</v>
      </c>
      <c r="C136" s="1">
        <v>0.65</v>
      </c>
      <c r="D136">
        <v>1.2</v>
      </c>
      <c r="E136">
        <v>23500</v>
      </c>
      <c r="F136" t="s">
        <v>10</v>
      </c>
      <c r="G136" t="s">
        <v>25</v>
      </c>
      <c r="H136" t="s">
        <v>12</v>
      </c>
      <c r="I136">
        <v>0</v>
      </c>
      <c r="J136">
        <f t="shared" si="6"/>
        <v>11</v>
      </c>
      <c r="K136" t="str">
        <f t="shared" si="7"/>
        <v>Budget</v>
      </c>
      <c r="L136">
        <f t="shared" si="8"/>
        <v>165</v>
      </c>
    </row>
    <row r="137" spans="1:12" x14ac:dyDescent="0.3">
      <c r="A137" t="s">
        <v>60</v>
      </c>
      <c r="B137">
        <v>2013</v>
      </c>
      <c r="C137" s="1">
        <v>0.65</v>
      </c>
      <c r="D137">
        <v>0.78700000000000003</v>
      </c>
      <c r="E137">
        <v>16000</v>
      </c>
      <c r="F137" t="s">
        <v>10</v>
      </c>
      <c r="G137" t="s">
        <v>25</v>
      </c>
      <c r="H137" t="s">
        <v>12</v>
      </c>
      <c r="I137">
        <v>0</v>
      </c>
      <c r="J137">
        <f t="shared" si="6"/>
        <v>12</v>
      </c>
      <c r="K137" t="str">
        <f t="shared" si="7"/>
        <v>Budget</v>
      </c>
      <c r="L137">
        <f t="shared" si="8"/>
        <v>164</v>
      </c>
    </row>
    <row r="138" spans="1:12" x14ac:dyDescent="0.3">
      <c r="A138" t="s">
        <v>54</v>
      </c>
      <c r="B138">
        <v>2016</v>
      </c>
      <c r="C138" s="1">
        <v>0.6</v>
      </c>
      <c r="D138">
        <v>0.87</v>
      </c>
      <c r="E138">
        <v>15000</v>
      </c>
      <c r="F138" t="s">
        <v>10</v>
      </c>
      <c r="G138" t="s">
        <v>25</v>
      </c>
      <c r="H138" t="s">
        <v>12</v>
      </c>
      <c r="I138">
        <v>0</v>
      </c>
      <c r="J138">
        <f t="shared" si="6"/>
        <v>9</v>
      </c>
      <c r="K138" t="str">
        <f t="shared" si="7"/>
        <v>Budget</v>
      </c>
      <c r="L138">
        <f t="shared" si="8"/>
        <v>163</v>
      </c>
    </row>
    <row r="139" spans="1:12" x14ac:dyDescent="0.3">
      <c r="A139" t="s">
        <v>61</v>
      </c>
      <c r="B139">
        <v>2015</v>
      </c>
      <c r="C139" s="1">
        <v>0.6</v>
      </c>
      <c r="D139">
        <v>0.95</v>
      </c>
      <c r="E139">
        <v>16600</v>
      </c>
      <c r="F139" t="s">
        <v>10</v>
      </c>
      <c r="G139" t="s">
        <v>25</v>
      </c>
      <c r="H139" t="s">
        <v>12</v>
      </c>
      <c r="I139">
        <v>0</v>
      </c>
      <c r="J139">
        <f t="shared" si="6"/>
        <v>10</v>
      </c>
      <c r="K139" t="str">
        <f t="shared" si="7"/>
        <v>Budget</v>
      </c>
      <c r="L139">
        <f t="shared" si="8"/>
        <v>162</v>
      </c>
    </row>
    <row r="140" spans="1:12" x14ac:dyDescent="0.3">
      <c r="A140" t="s">
        <v>59</v>
      </c>
      <c r="B140">
        <v>2013</v>
      </c>
      <c r="C140" s="1">
        <v>0.6</v>
      </c>
      <c r="D140">
        <v>1.2</v>
      </c>
      <c r="E140">
        <v>32000</v>
      </c>
      <c r="F140" t="s">
        <v>10</v>
      </c>
      <c r="G140" t="s">
        <v>25</v>
      </c>
      <c r="H140" t="s">
        <v>12</v>
      </c>
      <c r="I140">
        <v>0</v>
      </c>
      <c r="J140">
        <f t="shared" si="6"/>
        <v>12</v>
      </c>
      <c r="K140" t="str">
        <f t="shared" si="7"/>
        <v>Budget</v>
      </c>
      <c r="L140">
        <f t="shared" si="8"/>
        <v>161</v>
      </c>
    </row>
    <row r="141" spans="1:12" x14ac:dyDescent="0.3">
      <c r="A141" t="s">
        <v>62</v>
      </c>
      <c r="B141">
        <v>2016</v>
      </c>
      <c r="C141" s="1">
        <v>0.6</v>
      </c>
      <c r="D141">
        <v>0.8</v>
      </c>
      <c r="E141">
        <v>20000</v>
      </c>
      <c r="F141" t="s">
        <v>10</v>
      </c>
      <c r="G141" t="s">
        <v>25</v>
      </c>
      <c r="H141" t="s">
        <v>12</v>
      </c>
      <c r="I141">
        <v>0</v>
      </c>
      <c r="J141">
        <f t="shared" si="6"/>
        <v>9</v>
      </c>
      <c r="K141" t="str">
        <f t="shared" si="7"/>
        <v>Budget</v>
      </c>
      <c r="L141">
        <f t="shared" si="8"/>
        <v>160</v>
      </c>
    </row>
    <row r="142" spans="1:12" x14ac:dyDescent="0.3">
      <c r="A142" t="s">
        <v>63</v>
      </c>
      <c r="B142">
        <v>2015</v>
      </c>
      <c r="C142" s="1">
        <v>0.6</v>
      </c>
      <c r="D142">
        <v>0.84</v>
      </c>
      <c r="E142">
        <v>29000</v>
      </c>
      <c r="F142" t="s">
        <v>10</v>
      </c>
      <c r="G142" t="s">
        <v>25</v>
      </c>
      <c r="H142" t="s">
        <v>12</v>
      </c>
      <c r="I142">
        <v>0</v>
      </c>
      <c r="J142">
        <f t="shared" si="6"/>
        <v>10</v>
      </c>
      <c r="K142" t="str">
        <f t="shared" si="7"/>
        <v>Budget</v>
      </c>
      <c r="L142">
        <f t="shared" si="8"/>
        <v>159</v>
      </c>
    </row>
    <row r="143" spans="1:12" x14ac:dyDescent="0.3">
      <c r="A143" t="s">
        <v>63</v>
      </c>
      <c r="B143">
        <v>2016</v>
      </c>
      <c r="C143" s="1">
        <v>0.6</v>
      </c>
      <c r="D143">
        <v>0.84</v>
      </c>
      <c r="E143">
        <v>25000</v>
      </c>
      <c r="F143" t="s">
        <v>10</v>
      </c>
      <c r="G143" t="s">
        <v>25</v>
      </c>
      <c r="H143" t="s">
        <v>12</v>
      </c>
      <c r="I143">
        <v>0</v>
      </c>
      <c r="J143">
        <f t="shared" si="6"/>
        <v>9</v>
      </c>
      <c r="K143" t="str">
        <f t="shared" si="7"/>
        <v>Budget</v>
      </c>
      <c r="L143">
        <f t="shared" si="8"/>
        <v>158</v>
      </c>
    </row>
    <row r="144" spans="1:12" x14ac:dyDescent="0.3">
      <c r="A144" t="s">
        <v>64</v>
      </c>
      <c r="B144">
        <v>2014</v>
      </c>
      <c r="C144" s="1">
        <v>0.6</v>
      </c>
      <c r="D144">
        <v>0.99</v>
      </c>
      <c r="E144">
        <v>25000</v>
      </c>
      <c r="F144" t="s">
        <v>10</v>
      </c>
      <c r="G144" t="s">
        <v>25</v>
      </c>
      <c r="H144" t="s">
        <v>12</v>
      </c>
      <c r="I144">
        <v>0</v>
      </c>
      <c r="J144">
        <f t="shared" si="6"/>
        <v>11</v>
      </c>
      <c r="K144" t="str">
        <f t="shared" si="7"/>
        <v>Budget</v>
      </c>
      <c r="L144">
        <f t="shared" si="8"/>
        <v>157</v>
      </c>
    </row>
    <row r="145" spans="1:12" x14ac:dyDescent="0.3">
      <c r="A145" t="s">
        <v>57</v>
      </c>
      <c r="B145">
        <v>2012</v>
      </c>
      <c r="C145" s="1">
        <v>0.6</v>
      </c>
      <c r="D145">
        <v>0.81</v>
      </c>
      <c r="E145">
        <v>19000</v>
      </c>
      <c r="F145" t="s">
        <v>10</v>
      </c>
      <c r="G145" t="s">
        <v>25</v>
      </c>
      <c r="H145" t="s">
        <v>12</v>
      </c>
      <c r="I145">
        <v>0</v>
      </c>
      <c r="J145">
        <f t="shared" si="6"/>
        <v>13</v>
      </c>
      <c r="K145" t="str">
        <f t="shared" si="7"/>
        <v>Budget</v>
      </c>
      <c r="L145">
        <f t="shared" si="8"/>
        <v>156</v>
      </c>
    </row>
    <row r="146" spans="1:12" x14ac:dyDescent="0.3">
      <c r="A146" t="s">
        <v>60</v>
      </c>
      <c r="B146">
        <v>2014</v>
      </c>
      <c r="C146" s="1">
        <v>0.55000000000000004</v>
      </c>
      <c r="D146">
        <v>0.78700000000000003</v>
      </c>
      <c r="E146">
        <v>15000</v>
      </c>
      <c r="F146" t="s">
        <v>10</v>
      </c>
      <c r="G146" t="s">
        <v>25</v>
      </c>
      <c r="H146" t="s">
        <v>12</v>
      </c>
      <c r="I146">
        <v>0</v>
      </c>
      <c r="J146">
        <f t="shared" si="6"/>
        <v>11</v>
      </c>
      <c r="K146" t="str">
        <f t="shared" si="7"/>
        <v>Budget</v>
      </c>
      <c r="L146">
        <f t="shared" si="8"/>
        <v>155</v>
      </c>
    </row>
    <row r="147" spans="1:12" x14ac:dyDescent="0.3">
      <c r="A147" t="s">
        <v>55</v>
      </c>
      <c r="B147">
        <v>2015</v>
      </c>
      <c r="C147" s="1">
        <v>0.55000000000000004</v>
      </c>
      <c r="D147">
        <v>0.84</v>
      </c>
      <c r="E147">
        <v>58000</v>
      </c>
      <c r="F147" t="s">
        <v>10</v>
      </c>
      <c r="G147" t="s">
        <v>25</v>
      </c>
      <c r="H147" t="s">
        <v>12</v>
      </c>
      <c r="I147">
        <v>0</v>
      </c>
      <c r="J147">
        <f t="shared" si="6"/>
        <v>10</v>
      </c>
      <c r="K147" t="str">
        <f t="shared" si="7"/>
        <v>Budget</v>
      </c>
      <c r="L147">
        <f t="shared" si="8"/>
        <v>154</v>
      </c>
    </row>
    <row r="148" spans="1:12" x14ac:dyDescent="0.3">
      <c r="A148" t="s">
        <v>65</v>
      </c>
      <c r="B148">
        <v>2010</v>
      </c>
      <c r="C148" s="1">
        <v>0.52</v>
      </c>
      <c r="D148">
        <v>0.94</v>
      </c>
      <c r="E148">
        <v>45000</v>
      </c>
      <c r="F148" t="s">
        <v>10</v>
      </c>
      <c r="G148" t="s">
        <v>25</v>
      </c>
      <c r="H148" t="s">
        <v>12</v>
      </c>
      <c r="I148">
        <v>0</v>
      </c>
      <c r="J148">
        <f t="shared" si="6"/>
        <v>15</v>
      </c>
      <c r="K148" t="str">
        <f t="shared" si="7"/>
        <v>Budget</v>
      </c>
      <c r="L148">
        <f t="shared" si="8"/>
        <v>153</v>
      </c>
    </row>
    <row r="149" spans="1:12" x14ac:dyDescent="0.3">
      <c r="A149" t="s">
        <v>65</v>
      </c>
      <c r="B149">
        <v>2016</v>
      </c>
      <c r="C149" s="1">
        <v>0.51</v>
      </c>
      <c r="D149">
        <v>0.94</v>
      </c>
      <c r="E149">
        <v>24000</v>
      </c>
      <c r="F149" t="s">
        <v>10</v>
      </c>
      <c r="G149" t="s">
        <v>25</v>
      </c>
      <c r="H149" t="s">
        <v>12</v>
      </c>
      <c r="I149">
        <v>0</v>
      </c>
      <c r="J149">
        <f t="shared" si="6"/>
        <v>9</v>
      </c>
      <c r="K149" t="str">
        <f t="shared" si="7"/>
        <v>Budget</v>
      </c>
      <c r="L149">
        <f t="shared" si="8"/>
        <v>152</v>
      </c>
    </row>
    <row r="150" spans="1:12" x14ac:dyDescent="0.3">
      <c r="A150" t="s">
        <v>66</v>
      </c>
      <c r="B150">
        <v>2011</v>
      </c>
      <c r="C150" s="1">
        <v>0.5</v>
      </c>
      <c r="D150">
        <v>0.82599999999999996</v>
      </c>
      <c r="E150">
        <v>6000</v>
      </c>
      <c r="F150" t="s">
        <v>10</v>
      </c>
      <c r="G150" t="s">
        <v>25</v>
      </c>
      <c r="H150" t="s">
        <v>12</v>
      </c>
      <c r="I150">
        <v>0</v>
      </c>
      <c r="J150">
        <f t="shared" si="6"/>
        <v>14</v>
      </c>
      <c r="K150" t="str">
        <f t="shared" si="7"/>
        <v>Budget</v>
      </c>
      <c r="L150">
        <f t="shared" si="8"/>
        <v>151</v>
      </c>
    </row>
    <row r="151" spans="1:12" x14ac:dyDescent="0.3">
      <c r="A151" t="s">
        <v>67</v>
      </c>
      <c r="B151">
        <v>2016</v>
      </c>
      <c r="C151" s="1">
        <v>0.5</v>
      </c>
      <c r="D151">
        <v>0.55000000000000004</v>
      </c>
      <c r="E151">
        <v>31000</v>
      </c>
      <c r="F151" t="s">
        <v>10</v>
      </c>
      <c r="G151" t="s">
        <v>25</v>
      </c>
      <c r="H151" t="s">
        <v>12</v>
      </c>
      <c r="I151">
        <v>0</v>
      </c>
      <c r="J151">
        <f t="shared" si="6"/>
        <v>9</v>
      </c>
      <c r="K151" t="str">
        <f t="shared" si="7"/>
        <v>Budget</v>
      </c>
      <c r="L151">
        <f t="shared" si="8"/>
        <v>150</v>
      </c>
    </row>
    <row r="152" spans="1:12" x14ac:dyDescent="0.3">
      <c r="A152" t="s">
        <v>68</v>
      </c>
      <c r="B152">
        <v>2012</v>
      </c>
      <c r="C152" s="1">
        <v>0.5</v>
      </c>
      <c r="D152">
        <v>0.99</v>
      </c>
      <c r="E152">
        <v>13000</v>
      </c>
      <c r="F152" t="s">
        <v>10</v>
      </c>
      <c r="G152" t="s">
        <v>25</v>
      </c>
      <c r="H152" t="s">
        <v>12</v>
      </c>
      <c r="I152">
        <v>0</v>
      </c>
      <c r="J152">
        <f t="shared" si="6"/>
        <v>13</v>
      </c>
      <c r="K152" t="str">
        <f t="shared" si="7"/>
        <v>Budget</v>
      </c>
      <c r="L152">
        <f t="shared" si="8"/>
        <v>149</v>
      </c>
    </row>
    <row r="153" spans="1:12" x14ac:dyDescent="0.3">
      <c r="A153" t="s">
        <v>68</v>
      </c>
      <c r="B153">
        <v>2013</v>
      </c>
      <c r="C153" s="1">
        <v>0.5</v>
      </c>
      <c r="D153">
        <v>0.99</v>
      </c>
      <c r="E153">
        <v>45000</v>
      </c>
      <c r="F153" t="s">
        <v>10</v>
      </c>
      <c r="G153" t="s">
        <v>25</v>
      </c>
      <c r="H153" t="s">
        <v>12</v>
      </c>
      <c r="I153">
        <v>0</v>
      </c>
      <c r="J153">
        <f t="shared" si="6"/>
        <v>12</v>
      </c>
      <c r="K153" t="str">
        <f t="shared" si="7"/>
        <v>Budget</v>
      </c>
      <c r="L153">
        <f t="shared" si="8"/>
        <v>148</v>
      </c>
    </row>
    <row r="154" spans="1:12" x14ac:dyDescent="0.3">
      <c r="A154" t="s">
        <v>69</v>
      </c>
      <c r="B154">
        <v>2014</v>
      </c>
      <c r="C154" s="1">
        <v>0.5</v>
      </c>
      <c r="D154">
        <v>0.88</v>
      </c>
      <c r="E154">
        <v>8000</v>
      </c>
      <c r="F154" t="s">
        <v>10</v>
      </c>
      <c r="G154" t="s">
        <v>25</v>
      </c>
      <c r="H154" t="s">
        <v>12</v>
      </c>
      <c r="I154">
        <v>0</v>
      </c>
      <c r="J154">
        <f t="shared" si="6"/>
        <v>11</v>
      </c>
      <c r="K154" t="str">
        <f t="shared" si="7"/>
        <v>Budget</v>
      </c>
      <c r="L154">
        <f t="shared" si="8"/>
        <v>147</v>
      </c>
    </row>
    <row r="155" spans="1:12" x14ac:dyDescent="0.3">
      <c r="A155" t="s">
        <v>70</v>
      </c>
      <c r="B155">
        <v>2017</v>
      </c>
      <c r="C155" s="1">
        <v>0.48</v>
      </c>
      <c r="D155">
        <v>0.51</v>
      </c>
      <c r="E155">
        <v>4300</v>
      </c>
      <c r="F155" t="s">
        <v>10</v>
      </c>
      <c r="G155" t="s">
        <v>25</v>
      </c>
      <c r="H155" t="s">
        <v>19</v>
      </c>
      <c r="I155">
        <v>0</v>
      </c>
      <c r="J155">
        <f t="shared" si="6"/>
        <v>8</v>
      </c>
      <c r="K155" t="str">
        <f t="shared" si="7"/>
        <v>Budget</v>
      </c>
      <c r="L155">
        <f t="shared" si="8"/>
        <v>146</v>
      </c>
    </row>
    <row r="156" spans="1:12" x14ac:dyDescent="0.3">
      <c r="A156" t="s">
        <v>71</v>
      </c>
      <c r="B156">
        <v>2017</v>
      </c>
      <c r="C156" s="1">
        <v>0.48</v>
      </c>
      <c r="D156">
        <v>0.52</v>
      </c>
      <c r="E156">
        <v>15000</v>
      </c>
      <c r="F156" t="s">
        <v>10</v>
      </c>
      <c r="G156" t="s">
        <v>25</v>
      </c>
      <c r="H156" t="s">
        <v>12</v>
      </c>
      <c r="I156">
        <v>0</v>
      </c>
      <c r="J156">
        <f t="shared" si="6"/>
        <v>8</v>
      </c>
      <c r="K156" t="str">
        <f t="shared" si="7"/>
        <v>Budget</v>
      </c>
      <c r="L156">
        <f t="shared" si="8"/>
        <v>145</v>
      </c>
    </row>
    <row r="157" spans="1:12" x14ac:dyDescent="0.3">
      <c r="A157" t="s">
        <v>55</v>
      </c>
      <c r="B157">
        <v>2015</v>
      </c>
      <c r="C157" s="1">
        <v>0.48</v>
      </c>
      <c r="D157">
        <v>0.84</v>
      </c>
      <c r="E157">
        <v>23000</v>
      </c>
      <c r="F157" t="s">
        <v>10</v>
      </c>
      <c r="G157" t="s">
        <v>25</v>
      </c>
      <c r="H157" t="s">
        <v>12</v>
      </c>
      <c r="I157">
        <v>0</v>
      </c>
      <c r="J157">
        <f t="shared" si="6"/>
        <v>10</v>
      </c>
      <c r="K157" t="str">
        <f t="shared" si="7"/>
        <v>Budget</v>
      </c>
      <c r="L157">
        <f t="shared" si="8"/>
        <v>144</v>
      </c>
    </row>
    <row r="158" spans="1:12" x14ac:dyDescent="0.3">
      <c r="A158" t="s">
        <v>72</v>
      </c>
      <c r="B158">
        <v>2017</v>
      </c>
      <c r="C158" s="1">
        <v>0.48</v>
      </c>
      <c r="D158">
        <v>0.54</v>
      </c>
      <c r="E158">
        <v>8600</v>
      </c>
      <c r="F158" t="s">
        <v>10</v>
      </c>
      <c r="G158" t="s">
        <v>25</v>
      </c>
      <c r="H158" t="s">
        <v>12</v>
      </c>
      <c r="I158">
        <v>0</v>
      </c>
      <c r="J158">
        <f t="shared" si="6"/>
        <v>8</v>
      </c>
      <c r="K158" t="str">
        <f t="shared" si="7"/>
        <v>Budget</v>
      </c>
      <c r="L158">
        <f t="shared" si="8"/>
        <v>143</v>
      </c>
    </row>
    <row r="159" spans="1:12" x14ac:dyDescent="0.3">
      <c r="A159" t="s">
        <v>70</v>
      </c>
      <c r="B159">
        <v>2017</v>
      </c>
      <c r="C159" s="1">
        <v>0.45</v>
      </c>
      <c r="D159">
        <v>0.51</v>
      </c>
      <c r="E159">
        <v>4000</v>
      </c>
      <c r="F159" t="s">
        <v>10</v>
      </c>
      <c r="G159" t="s">
        <v>25</v>
      </c>
      <c r="H159" t="s">
        <v>19</v>
      </c>
      <c r="I159">
        <v>0</v>
      </c>
      <c r="J159">
        <f t="shared" si="6"/>
        <v>8</v>
      </c>
      <c r="K159" t="str">
        <f t="shared" si="7"/>
        <v>Budget</v>
      </c>
      <c r="L159">
        <f t="shared" si="8"/>
        <v>142</v>
      </c>
    </row>
    <row r="160" spans="1:12" x14ac:dyDescent="0.3">
      <c r="A160" t="s">
        <v>73</v>
      </c>
      <c r="B160">
        <v>2011</v>
      </c>
      <c r="C160" s="1">
        <v>0.45</v>
      </c>
      <c r="D160">
        <v>0.95</v>
      </c>
      <c r="E160">
        <v>24000</v>
      </c>
      <c r="F160" t="s">
        <v>10</v>
      </c>
      <c r="G160" t="s">
        <v>25</v>
      </c>
      <c r="H160" t="s">
        <v>12</v>
      </c>
      <c r="I160">
        <v>0</v>
      </c>
      <c r="J160">
        <f t="shared" si="6"/>
        <v>14</v>
      </c>
      <c r="K160" t="str">
        <f t="shared" si="7"/>
        <v>Budget</v>
      </c>
      <c r="L160">
        <f t="shared" si="8"/>
        <v>141</v>
      </c>
    </row>
    <row r="161" spans="1:12" x14ac:dyDescent="0.3">
      <c r="A161" t="s">
        <v>66</v>
      </c>
      <c r="B161">
        <v>2014</v>
      </c>
      <c r="C161" s="1">
        <v>0.45</v>
      </c>
      <c r="D161">
        <v>0.82599999999999996</v>
      </c>
      <c r="E161">
        <v>23000</v>
      </c>
      <c r="F161" t="s">
        <v>10</v>
      </c>
      <c r="G161" t="s">
        <v>25</v>
      </c>
      <c r="H161" t="s">
        <v>12</v>
      </c>
      <c r="I161">
        <v>0</v>
      </c>
      <c r="J161">
        <f t="shared" si="6"/>
        <v>11</v>
      </c>
      <c r="K161" t="str">
        <f t="shared" si="7"/>
        <v>Budget</v>
      </c>
      <c r="L161">
        <f t="shared" si="8"/>
        <v>140</v>
      </c>
    </row>
    <row r="162" spans="1:12" x14ac:dyDescent="0.3">
      <c r="A162" t="s">
        <v>68</v>
      </c>
      <c r="B162">
        <v>2012</v>
      </c>
      <c r="C162" s="1">
        <v>0.45</v>
      </c>
      <c r="D162">
        <v>0.99</v>
      </c>
      <c r="E162">
        <v>14500</v>
      </c>
      <c r="F162" t="s">
        <v>10</v>
      </c>
      <c r="G162" t="s">
        <v>25</v>
      </c>
      <c r="H162" t="s">
        <v>12</v>
      </c>
      <c r="I162">
        <v>0</v>
      </c>
      <c r="J162">
        <f t="shared" si="6"/>
        <v>13</v>
      </c>
      <c r="K162" t="str">
        <f t="shared" si="7"/>
        <v>Budget</v>
      </c>
      <c r="L162">
        <f t="shared" si="8"/>
        <v>139</v>
      </c>
    </row>
    <row r="163" spans="1:12" x14ac:dyDescent="0.3">
      <c r="A163" t="s">
        <v>61</v>
      </c>
      <c r="B163">
        <v>2010</v>
      </c>
      <c r="C163" s="1">
        <v>0.45</v>
      </c>
      <c r="D163">
        <v>0.95</v>
      </c>
      <c r="E163">
        <v>27000</v>
      </c>
      <c r="F163" t="s">
        <v>10</v>
      </c>
      <c r="G163" t="s">
        <v>25</v>
      </c>
      <c r="H163" t="s">
        <v>12</v>
      </c>
      <c r="I163">
        <v>0</v>
      </c>
      <c r="J163">
        <f t="shared" si="6"/>
        <v>15</v>
      </c>
      <c r="K163" t="str">
        <f t="shared" si="7"/>
        <v>Budget</v>
      </c>
      <c r="L163">
        <f t="shared" si="8"/>
        <v>138</v>
      </c>
    </row>
    <row r="164" spans="1:12" x14ac:dyDescent="0.3">
      <c r="A164" t="s">
        <v>74</v>
      </c>
      <c r="B164">
        <v>2016</v>
      </c>
      <c r="C164" s="1">
        <v>0.45</v>
      </c>
      <c r="D164">
        <v>0.54</v>
      </c>
      <c r="E164">
        <v>14000</v>
      </c>
      <c r="F164" t="s">
        <v>10</v>
      </c>
      <c r="G164" t="s">
        <v>25</v>
      </c>
      <c r="H164" t="s">
        <v>12</v>
      </c>
      <c r="I164">
        <v>0</v>
      </c>
      <c r="J164">
        <f t="shared" si="6"/>
        <v>9</v>
      </c>
      <c r="K164" t="str">
        <f t="shared" si="7"/>
        <v>Budget</v>
      </c>
      <c r="L164">
        <f t="shared" si="8"/>
        <v>137</v>
      </c>
    </row>
    <row r="165" spans="1:12" x14ac:dyDescent="0.3">
      <c r="A165" t="s">
        <v>75</v>
      </c>
      <c r="B165">
        <v>2016</v>
      </c>
      <c r="C165" s="1">
        <v>0.45</v>
      </c>
      <c r="D165">
        <v>0.54</v>
      </c>
      <c r="E165">
        <v>500</v>
      </c>
      <c r="F165" t="s">
        <v>10</v>
      </c>
      <c r="G165" t="s">
        <v>25</v>
      </c>
      <c r="H165" t="s">
        <v>19</v>
      </c>
      <c r="I165">
        <v>0</v>
      </c>
      <c r="J165">
        <f t="shared" si="6"/>
        <v>9</v>
      </c>
      <c r="K165" t="str">
        <f t="shared" si="7"/>
        <v>Budget</v>
      </c>
      <c r="L165">
        <f t="shared" si="8"/>
        <v>136</v>
      </c>
    </row>
    <row r="166" spans="1:12" x14ac:dyDescent="0.3">
      <c r="A166" t="s">
        <v>76</v>
      </c>
      <c r="B166">
        <v>2016</v>
      </c>
      <c r="C166" s="1">
        <v>0.45</v>
      </c>
      <c r="D166">
        <v>0.55000000000000004</v>
      </c>
      <c r="E166">
        <v>1000</v>
      </c>
      <c r="F166" t="s">
        <v>10</v>
      </c>
      <c r="G166" t="s">
        <v>25</v>
      </c>
      <c r="H166" t="s">
        <v>12</v>
      </c>
      <c r="I166">
        <v>0</v>
      </c>
      <c r="J166">
        <f t="shared" si="6"/>
        <v>9</v>
      </c>
      <c r="K166" t="str">
        <f t="shared" si="7"/>
        <v>Budget</v>
      </c>
      <c r="L166">
        <f t="shared" si="8"/>
        <v>135</v>
      </c>
    </row>
    <row r="167" spans="1:12" x14ac:dyDescent="0.3">
      <c r="A167" t="s">
        <v>57</v>
      </c>
      <c r="B167">
        <v>2014</v>
      </c>
      <c r="C167" s="1">
        <v>0.42</v>
      </c>
      <c r="D167">
        <v>0.81</v>
      </c>
      <c r="E167">
        <v>42000</v>
      </c>
      <c r="F167" t="s">
        <v>10</v>
      </c>
      <c r="G167" t="s">
        <v>25</v>
      </c>
      <c r="H167" t="s">
        <v>12</v>
      </c>
      <c r="I167">
        <v>0</v>
      </c>
      <c r="J167">
        <f t="shared" si="6"/>
        <v>11</v>
      </c>
      <c r="K167" t="str">
        <f t="shared" si="7"/>
        <v>Budget</v>
      </c>
      <c r="L167">
        <f t="shared" si="8"/>
        <v>134</v>
      </c>
    </row>
    <row r="168" spans="1:12" x14ac:dyDescent="0.3">
      <c r="A168" t="s">
        <v>77</v>
      </c>
      <c r="B168">
        <v>2013</v>
      </c>
      <c r="C168" s="1">
        <v>0.42</v>
      </c>
      <c r="D168">
        <v>0.73</v>
      </c>
      <c r="E168">
        <v>12000</v>
      </c>
      <c r="F168" t="s">
        <v>10</v>
      </c>
      <c r="G168" t="s">
        <v>25</v>
      </c>
      <c r="H168" t="s">
        <v>12</v>
      </c>
      <c r="I168">
        <v>0</v>
      </c>
      <c r="J168">
        <f t="shared" si="6"/>
        <v>12</v>
      </c>
      <c r="K168" t="str">
        <f t="shared" si="7"/>
        <v>Budget</v>
      </c>
      <c r="L168">
        <f t="shared" si="8"/>
        <v>133</v>
      </c>
    </row>
    <row r="169" spans="1:12" x14ac:dyDescent="0.3">
      <c r="A169" t="s">
        <v>74</v>
      </c>
      <c r="B169">
        <v>2015</v>
      </c>
      <c r="C169" s="1">
        <v>0.4</v>
      </c>
      <c r="D169">
        <v>0.54</v>
      </c>
      <c r="E169">
        <v>14000</v>
      </c>
      <c r="F169" t="s">
        <v>10</v>
      </c>
      <c r="G169" t="s">
        <v>25</v>
      </c>
      <c r="H169" t="s">
        <v>12</v>
      </c>
      <c r="I169">
        <v>0</v>
      </c>
      <c r="J169">
        <f t="shared" si="6"/>
        <v>10</v>
      </c>
      <c r="K169" t="str">
        <f t="shared" si="7"/>
        <v>Budget</v>
      </c>
      <c r="L169">
        <f t="shared" si="8"/>
        <v>132</v>
      </c>
    </row>
    <row r="170" spans="1:12" x14ac:dyDescent="0.3">
      <c r="A170" t="s">
        <v>78</v>
      </c>
      <c r="B170">
        <v>2012</v>
      </c>
      <c r="C170" s="1">
        <v>0.4</v>
      </c>
      <c r="D170">
        <v>0.83</v>
      </c>
      <c r="E170">
        <v>5500</v>
      </c>
      <c r="F170" t="s">
        <v>10</v>
      </c>
      <c r="G170" t="s">
        <v>25</v>
      </c>
      <c r="H170" t="s">
        <v>12</v>
      </c>
      <c r="I170">
        <v>0</v>
      </c>
      <c r="J170">
        <f t="shared" si="6"/>
        <v>13</v>
      </c>
      <c r="K170" t="str">
        <f t="shared" si="7"/>
        <v>Budget</v>
      </c>
      <c r="L170">
        <f t="shared" si="8"/>
        <v>131</v>
      </c>
    </row>
    <row r="171" spans="1:12" x14ac:dyDescent="0.3">
      <c r="A171" t="s">
        <v>76</v>
      </c>
      <c r="B171">
        <v>2015</v>
      </c>
      <c r="C171" s="1">
        <v>0.4</v>
      </c>
      <c r="D171">
        <v>0.55000000000000004</v>
      </c>
      <c r="E171">
        <v>6700</v>
      </c>
      <c r="F171" t="s">
        <v>10</v>
      </c>
      <c r="G171" t="s">
        <v>25</v>
      </c>
      <c r="H171" t="s">
        <v>12</v>
      </c>
      <c r="I171">
        <v>0</v>
      </c>
      <c r="J171">
        <f t="shared" si="6"/>
        <v>10</v>
      </c>
      <c r="K171" t="str">
        <f t="shared" si="7"/>
        <v>Budget</v>
      </c>
      <c r="L171">
        <f t="shared" si="8"/>
        <v>130</v>
      </c>
    </row>
    <row r="172" spans="1:12" x14ac:dyDescent="0.3">
      <c r="A172" t="s">
        <v>79</v>
      </c>
      <c r="B172">
        <v>2014</v>
      </c>
      <c r="C172" s="1">
        <v>0.4</v>
      </c>
      <c r="D172">
        <v>0.64</v>
      </c>
      <c r="E172">
        <v>13700</v>
      </c>
      <c r="F172" t="s">
        <v>10</v>
      </c>
      <c r="G172" t="s">
        <v>25</v>
      </c>
      <c r="H172" t="s">
        <v>12</v>
      </c>
      <c r="I172">
        <v>0</v>
      </c>
      <c r="J172">
        <f t="shared" si="6"/>
        <v>11</v>
      </c>
      <c r="K172" t="str">
        <f t="shared" si="7"/>
        <v>Budget</v>
      </c>
      <c r="L172">
        <f t="shared" si="8"/>
        <v>129</v>
      </c>
    </row>
    <row r="173" spans="1:12" x14ac:dyDescent="0.3">
      <c r="A173" t="s">
        <v>80</v>
      </c>
      <c r="B173">
        <v>2017</v>
      </c>
      <c r="C173" s="1">
        <v>0.4</v>
      </c>
      <c r="D173">
        <v>0.51</v>
      </c>
      <c r="E173">
        <v>1300</v>
      </c>
      <c r="F173" t="s">
        <v>10</v>
      </c>
      <c r="G173" t="s">
        <v>25</v>
      </c>
      <c r="H173" t="s">
        <v>19</v>
      </c>
      <c r="I173">
        <v>0</v>
      </c>
      <c r="J173">
        <f t="shared" si="6"/>
        <v>8</v>
      </c>
      <c r="K173" t="str">
        <f t="shared" si="7"/>
        <v>Budget</v>
      </c>
      <c r="L173">
        <f t="shared" si="8"/>
        <v>128</v>
      </c>
    </row>
    <row r="174" spans="1:12" x14ac:dyDescent="0.3">
      <c r="A174" t="s">
        <v>81</v>
      </c>
      <c r="B174">
        <v>2015</v>
      </c>
      <c r="C174" s="1">
        <v>0.38</v>
      </c>
      <c r="D174">
        <v>0.72</v>
      </c>
      <c r="E174">
        <v>38600</v>
      </c>
      <c r="F174" t="s">
        <v>10</v>
      </c>
      <c r="G174" t="s">
        <v>25</v>
      </c>
      <c r="H174" t="s">
        <v>12</v>
      </c>
      <c r="I174">
        <v>0</v>
      </c>
      <c r="J174">
        <f t="shared" si="6"/>
        <v>10</v>
      </c>
      <c r="K174" t="str">
        <f t="shared" si="7"/>
        <v>Budget</v>
      </c>
      <c r="L174">
        <f t="shared" si="8"/>
        <v>127</v>
      </c>
    </row>
    <row r="175" spans="1:12" x14ac:dyDescent="0.3">
      <c r="A175" t="s">
        <v>82</v>
      </c>
      <c r="B175">
        <v>2011</v>
      </c>
      <c r="C175" s="1">
        <v>0.38</v>
      </c>
      <c r="D175">
        <v>0.78700000000000003</v>
      </c>
      <c r="E175">
        <v>75000</v>
      </c>
      <c r="F175" t="s">
        <v>10</v>
      </c>
      <c r="G175" t="s">
        <v>25</v>
      </c>
      <c r="H175" t="s">
        <v>12</v>
      </c>
      <c r="I175">
        <v>0</v>
      </c>
      <c r="J175">
        <f t="shared" si="6"/>
        <v>14</v>
      </c>
      <c r="K175" t="str">
        <f t="shared" si="7"/>
        <v>Budget</v>
      </c>
      <c r="L175">
        <f t="shared" si="8"/>
        <v>126</v>
      </c>
    </row>
    <row r="176" spans="1:12" x14ac:dyDescent="0.3">
      <c r="A176" t="s">
        <v>83</v>
      </c>
      <c r="B176">
        <v>2011</v>
      </c>
      <c r="C176" s="1">
        <v>0.35</v>
      </c>
      <c r="D176">
        <v>1.05</v>
      </c>
      <c r="E176">
        <v>30000</v>
      </c>
      <c r="F176" t="s">
        <v>10</v>
      </c>
      <c r="G176" t="s">
        <v>25</v>
      </c>
      <c r="H176" t="s">
        <v>12</v>
      </c>
      <c r="I176">
        <v>0</v>
      </c>
      <c r="J176">
        <f t="shared" si="6"/>
        <v>14</v>
      </c>
      <c r="K176" t="str">
        <f t="shared" si="7"/>
        <v>Budget</v>
      </c>
      <c r="L176">
        <f t="shared" si="8"/>
        <v>125</v>
      </c>
    </row>
    <row r="177" spans="1:12" x14ac:dyDescent="0.3">
      <c r="A177" t="s">
        <v>84</v>
      </c>
      <c r="B177">
        <v>2016</v>
      </c>
      <c r="C177" s="1">
        <v>0.35</v>
      </c>
      <c r="D177">
        <v>0.56999999999999995</v>
      </c>
      <c r="E177">
        <v>24000</v>
      </c>
      <c r="F177" t="s">
        <v>10</v>
      </c>
      <c r="G177" t="s">
        <v>25</v>
      </c>
      <c r="H177" t="s">
        <v>19</v>
      </c>
      <c r="I177">
        <v>0</v>
      </c>
      <c r="J177">
        <f t="shared" si="6"/>
        <v>9</v>
      </c>
      <c r="K177" t="str">
        <f t="shared" si="7"/>
        <v>Budget</v>
      </c>
      <c r="L177">
        <f t="shared" si="8"/>
        <v>124</v>
      </c>
    </row>
    <row r="178" spans="1:12" x14ac:dyDescent="0.3">
      <c r="A178" t="s">
        <v>85</v>
      </c>
      <c r="B178">
        <v>2014</v>
      </c>
      <c r="C178" s="1">
        <v>0.35</v>
      </c>
      <c r="D178">
        <v>0.52</v>
      </c>
      <c r="E178">
        <v>19000</v>
      </c>
      <c r="F178" t="s">
        <v>10</v>
      </c>
      <c r="G178" t="s">
        <v>25</v>
      </c>
      <c r="H178" t="s">
        <v>19</v>
      </c>
      <c r="I178">
        <v>0</v>
      </c>
      <c r="J178">
        <f t="shared" si="6"/>
        <v>11</v>
      </c>
      <c r="K178" t="str">
        <f t="shared" si="7"/>
        <v>Budget</v>
      </c>
      <c r="L178">
        <f t="shared" si="8"/>
        <v>123</v>
      </c>
    </row>
    <row r="179" spans="1:12" x14ac:dyDescent="0.3">
      <c r="A179" t="s">
        <v>83</v>
      </c>
      <c r="B179">
        <v>2010</v>
      </c>
      <c r="C179" s="1">
        <v>0.31</v>
      </c>
      <c r="D179">
        <v>1.05</v>
      </c>
      <c r="E179">
        <v>213000</v>
      </c>
      <c r="F179" t="s">
        <v>10</v>
      </c>
      <c r="G179" t="s">
        <v>25</v>
      </c>
      <c r="H179" t="s">
        <v>12</v>
      </c>
      <c r="I179">
        <v>0</v>
      </c>
      <c r="J179">
        <f t="shared" si="6"/>
        <v>15</v>
      </c>
      <c r="K179" t="str">
        <f t="shared" si="7"/>
        <v>Budget</v>
      </c>
      <c r="L179">
        <f t="shared" si="8"/>
        <v>122</v>
      </c>
    </row>
    <row r="180" spans="1:12" x14ac:dyDescent="0.3">
      <c r="A180" t="s">
        <v>86</v>
      </c>
      <c r="B180">
        <v>2012</v>
      </c>
      <c r="C180" s="1">
        <v>0.3</v>
      </c>
      <c r="D180">
        <v>0.51</v>
      </c>
      <c r="E180">
        <v>60000</v>
      </c>
      <c r="F180" t="s">
        <v>10</v>
      </c>
      <c r="G180" t="s">
        <v>25</v>
      </c>
      <c r="H180" t="s">
        <v>12</v>
      </c>
      <c r="I180">
        <v>0</v>
      </c>
      <c r="J180">
        <f t="shared" si="6"/>
        <v>13</v>
      </c>
      <c r="K180" t="str">
        <f t="shared" si="7"/>
        <v>Budget</v>
      </c>
      <c r="L180">
        <f t="shared" si="8"/>
        <v>121</v>
      </c>
    </row>
    <row r="181" spans="1:12" x14ac:dyDescent="0.3">
      <c r="A181" t="s">
        <v>87</v>
      </c>
      <c r="B181">
        <v>2016</v>
      </c>
      <c r="C181" s="1">
        <v>0.3</v>
      </c>
      <c r="D181">
        <v>0.48</v>
      </c>
      <c r="E181">
        <v>50000</v>
      </c>
      <c r="F181" t="s">
        <v>10</v>
      </c>
      <c r="G181" t="s">
        <v>25</v>
      </c>
      <c r="H181" t="s">
        <v>12</v>
      </c>
      <c r="I181">
        <v>0</v>
      </c>
      <c r="J181">
        <f t="shared" si="6"/>
        <v>9</v>
      </c>
      <c r="K181" t="str">
        <f t="shared" si="7"/>
        <v>Budget</v>
      </c>
      <c r="L181">
        <f t="shared" si="8"/>
        <v>120</v>
      </c>
    </row>
    <row r="182" spans="1:12" x14ac:dyDescent="0.3">
      <c r="A182" t="s">
        <v>88</v>
      </c>
      <c r="B182">
        <v>2013</v>
      </c>
      <c r="C182" s="1">
        <v>0.3</v>
      </c>
      <c r="D182">
        <v>0.57999999999999996</v>
      </c>
      <c r="E182">
        <v>30000</v>
      </c>
      <c r="F182" t="s">
        <v>10</v>
      </c>
      <c r="G182" t="s">
        <v>25</v>
      </c>
      <c r="H182" t="s">
        <v>12</v>
      </c>
      <c r="I182">
        <v>0</v>
      </c>
      <c r="J182">
        <f t="shared" si="6"/>
        <v>12</v>
      </c>
      <c r="K182" t="str">
        <f t="shared" si="7"/>
        <v>Budget</v>
      </c>
      <c r="L182">
        <f t="shared" si="8"/>
        <v>119</v>
      </c>
    </row>
    <row r="183" spans="1:12" x14ac:dyDescent="0.3">
      <c r="A183" t="s">
        <v>89</v>
      </c>
      <c r="B183">
        <v>2013</v>
      </c>
      <c r="C183" s="1">
        <v>0.27</v>
      </c>
      <c r="D183">
        <v>0.47</v>
      </c>
      <c r="E183">
        <v>21000</v>
      </c>
      <c r="F183" t="s">
        <v>10</v>
      </c>
      <c r="G183" t="s">
        <v>25</v>
      </c>
      <c r="H183" t="s">
        <v>12</v>
      </c>
      <c r="I183">
        <v>0</v>
      </c>
      <c r="J183">
        <f t="shared" si="6"/>
        <v>12</v>
      </c>
      <c r="K183" t="str">
        <f t="shared" si="7"/>
        <v>Budget</v>
      </c>
      <c r="L183">
        <f t="shared" si="8"/>
        <v>118</v>
      </c>
    </row>
    <row r="184" spans="1:12" x14ac:dyDescent="0.3">
      <c r="A184" t="s">
        <v>58</v>
      </c>
      <c r="B184">
        <v>2008</v>
      </c>
      <c r="C184" s="1">
        <v>0.25</v>
      </c>
      <c r="D184">
        <v>0.75</v>
      </c>
      <c r="E184">
        <v>26000</v>
      </c>
      <c r="F184" t="s">
        <v>10</v>
      </c>
      <c r="G184" t="s">
        <v>25</v>
      </c>
      <c r="H184" t="s">
        <v>12</v>
      </c>
      <c r="I184">
        <v>1</v>
      </c>
      <c r="J184">
        <f t="shared" si="6"/>
        <v>17</v>
      </c>
      <c r="K184" t="str">
        <f t="shared" si="7"/>
        <v>Budget</v>
      </c>
      <c r="L184">
        <f t="shared" si="8"/>
        <v>117</v>
      </c>
    </row>
    <row r="185" spans="1:12" x14ac:dyDescent="0.3">
      <c r="A185" t="s">
        <v>90</v>
      </c>
      <c r="B185">
        <v>2008</v>
      </c>
      <c r="C185" s="1">
        <v>0.25</v>
      </c>
      <c r="D185">
        <v>0.57999999999999996</v>
      </c>
      <c r="E185">
        <v>1900</v>
      </c>
      <c r="F185" t="s">
        <v>10</v>
      </c>
      <c r="G185" t="s">
        <v>25</v>
      </c>
      <c r="H185" t="s">
        <v>19</v>
      </c>
      <c r="I185">
        <v>0</v>
      </c>
      <c r="J185">
        <f t="shared" si="6"/>
        <v>17</v>
      </c>
      <c r="K185" t="str">
        <f t="shared" si="7"/>
        <v>Budget</v>
      </c>
      <c r="L185">
        <f t="shared" si="8"/>
        <v>116</v>
      </c>
    </row>
    <row r="186" spans="1:12" x14ac:dyDescent="0.3">
      <c r="A186" t="s">
        <v>91</v>
      </c>
      <c r="B186">
        <v>2010</v>
      </c>
      <c r="C186" s="1">
        <v>0.25</v>
      </c>
      <c r="D186">
        <v>0.52</v>
      </c>
      <c r="E186">
        <v>22000</v>
      </c>
      <c r="F186" t="s">
        <v>10</v>
      </c>
      <c r="G186" t="s">
        <v>25</v>
      </c>
      <c r="H186" t="s">
        <v>19</v>
      </c>
      <c r="I186">
        <v>0</v>
      </c>
      <c r="J186">
        <f t="shared" si="6"/>
        <v>15</v>
      </c>
      <c r="K186" t="str">
        <f t="shared" si="7"/>
        <v>Budget</v>
      </c>
      <c r="L186">
        <f t="shared" si="8"/>
        <v>115</v>
      </c>
    </row>
    <row r="187" spans="1:12" x14ac:dyDescent="0.3">
      <c r="A187" t="s">
        <v>92</v>
      </c>
      <c r="B187">
        <v>2013</v>
      </c>
      <c r="C187" s="1">
        <v>0.25</v>
      </c>
      <c r="D187">
        <v>0.51</v>
      </c>
      <c r="E187">
        <v>32000</v>
      </c>
      <c r="F187" t="s">
        <v>10</v>
      </c>
      <c r="G187" t="s">
        <v>25</v>
      </c>
      <c r="H187" t="s">
        <v>12</v>
      </c>
      <c r="I187">
        <v>0</v>
      </c>
      <c r="J187">
        <f t="shared" si="6"/>
        <v>12</v>
      </c>
      <c r="K187" t="str">
        <f t="shared" si="7"/>
        <v>Budget</v>
      </c>
      <c r="L187">
        <f t="shared" si="8"/>
        <v>114</v>
      </c>
    </row>
    <row r="188" spans="1:12" x14ac:dyDescent="0.3">
      <c r="A188" t="s">
        <v>93</v>
      </c>
      <c r="B188">
        <v>2013</v>
      </c>
      <c r="C188" s="1">
        <v>0.25</v>
      </c>
      <c r="D188">
        <v>0.56999999999999995</v>
      </c>
      <c r="E188">
        <v>18000</v>
      </c>
      <c r="F188" t="s">
        <v>10</v>
      </c>
      <c r="G188" t="s">
        <v>25</v>
      </c>
      <c r="H188" t="s">
        <v>12</v>
      </c>
      <c r="I188">
        <v>0</v>
      </c>
      <c r="J188">
        <f t="shared" si="6"/>
        <v>12</v>
      </c>
      <c r="K188" t="str">
        <f t="shared" si="7"/>
        <v>Budget</v>
      </c>
      <c r="L188">
        <f t="shared" si="8"/>
        <v>113</v>
      </c>
    </row>
    <row r="189" spans="1:12" x14ac:dyDescent="0.3">
      <c r="A189" t="s">
        <v>94</v>
      </c>
      <c r="B189">
        <v>2005</v>
      </c>
      <c r="C189" s="1">
        <v>0.2</v>
      </c>
      <c r="D189">
        <v>0.56999999999999995</v>
      </c>
      <c r="E189">
        <v>55000</v>
      </c>
      <c r="F189" t="s">
        <v>10</v>
      </c>
      <c r="G189" t="s">
        <v>25</v>
      </c>
      <c r="H189" t="s">
        <v>12</v>
      </c>
      <c r="I189">
        <v>0</v>
      </c>
      <c r="J189">
        <f t="shared" si="6"/>
        <v>20</v>
      </c>
      <c r="K189" t="str">
        <f t="shared" si="7"/>
        <v>Budget</v>
      </c>
      <c r="L189">
        <f t="shared" si="8"/>
        <v>112</v>
      </c>
    </row>
    <row r="190" spans="1:12" x14ac:dyDescent="0.3">
      <c r="A190" t="s">
        <v>58</v>
      </c>
      <c r="B190">
        <v>2008</v>
      </c>
      <c r="C190" s="1">
        <v>0.2</v>
      </c>
      <c r="D190">
        <v>0.75</v>
      </c>
      <c r="E190">
        <v>60000</v>
      </c>
      <c r="F190" t="s">
        <v>10</v>
      </c>
      <c r="G190" t="s">
        <v>25</v>
      </c>
      <c r="H190" t="s">
        <v>12</v>
      </c>
      <c r="I190">
        <v>0</v>
      </c>
      <c r="J190">
        <f t="shared" si="6"/>
        <v>17</v>
      </c>
      <c r="K190" t="str">
        <f t="shared" si="7"/>
        <v>Budget</v>
      </c>
      <c r="L190">
        <f t="shared" si="8"/>
        <v>111</v>
      </c>
    </row>
    <row r="191" spans="1:12" x14ac:dyDescent="0.3">
      <c r="A191" t="s">
        <v>95</v>
      </c>
      <c r="B191">
        <v>2012</v>
      </c>
      <c r="C191" s="1">
        <v>0.2</v>
      </c>
      <c r="D191">
        <v>0.56999999999999995</v>
      </c>
      <c r="E191">
        <v>25000</v>
      </c>
      <c r="F191" t="s">
        <v>10</v>
      </c>
      <c r="G191" t="s">
        <v>25</v>
      </c>
      <c r="H191" t="s">
        <v>12</v>
      </c>
      <c r="I191">
        <v>1</v>
      </c>
      <c r="J191">
        <f t="shared" si="6"/>
        <v>13</v>
      </c>
      <c r="K191" t="str">
        <f t="shared" si="7"/>
        <v>Budget</v>
      </c>
      <c r="L191">
        <f t="shared" si="8"/>
        <v>110</v>
      </c>
    </row>
    <row r="192" spans="1:12" x14ac:dyDescent="0.3">
      <c r="A192" t="s">
        <v>96</v>
      </c>
      <c r="B192">
        <v>2007</v>
      </c>
      <c r="C192" s="1">
        <v>0.2</v>
      </c>
      <c r="D192">
        <v>0.75</v>
      </c>
      <c r="E192">
        <v>49000</v>
      </c>
      <c r="F192" t="s">
        <v>10</v>
      </c>
      <c r="G192" t="s">
        <v>25</v>
      </c>
      <c r="H192" t="s">
        <v>12</v>
      </c>
      <c r="I192">
        <v>1</v>
      </c>
      <c r="J192">
        <f t="shared" si="6"/>
        <v>18</v>
      </c>
      <c r="K192" t="str">
        <f t="shared" si="7"/>
        <v>Budget</v>
      </c>
      <c r="L192">
        <f t="shared" si="8"/>
        <v>109</v>
      </c>
    </row>
    <row r="193" spans="1:12" x14ac:dyDescent="0.3">
      <c r="A193" t="s">
        <v>97</v>
      </c>
      <c r="B193">
        <v>2013</v>
      </c>
      <c r="C193" s="1">
        <v>0.2</v>
      </c>
      <c r="D193">
        <v>0.65</v>
      </c>
      <c r="E193">
        <v>24000</v>
      </c>
      <c r="F193" t="s">
        <v>10</v>
      </c>
      <c r="G193" t="s">
        <v>25</v>
      </c>
      <c r="H193" t="s">
        <v>12</v>
      </c>
      <c r="I193">
        <v>1</v>
      </c>
      <c r="J193">
        <f t="shared" si="6"/>
        <v>12</v>
      </c>
      <c r="K193" t="str">
        <f t="shared" si="7"/>
        <v>Budget</v>
      </c>
      <c r="L193">
        <f t="shared" si="8"/>
        <v>108</v>
      </c>
    </row>
    <row r="194" spans="1:12" x14ac:dyDescent="0.3">
      <c r="A194" t="s">
        <v>98</v>
      </c>
      <c r="B194">
        <v>2008</v>
      </c>
      <c r="C194" s="1">
        <v>0.2</v>
      </c>
      <c r="D194">
        <v>0.78700000000000003</v>
      </c>
      <c r="E194">
        <v>50000</v>
      </c>
      <c r="F194" t="s">
        <v>10</v>
      </c>
      <c r="G194" t="s">
        <v>25</v>
      </c>
      <c r="H194" t="s">
        <v>12</v>
      </c>
      <c r="I194">
        <v>0</v>
      </c>
      <c r="J194">
        <f t="shared" ref="J194:J257" si="9">2025-B194</f>
        <v>17</v>
      </c>
      <c r="K194" t="str">
        <f t="shared" ref="K194:K257" si="10" xml:space="preserve"> IF(C194&lt;500000,"Budget",IF(C194&lt;=1000000,"mid range","premium"))</f>
        <v>Budget</v>
      </c>
      <c r="L194">
        <f t="shared" ref="L194:L257" si="11">COUNTA(A194:A492)</f>
        <v>107</v>
      </c>
    </row>
    <row r="195" spans="1:12" x14ac:dyDescent="0.3">
      <c r="A195" t="s">
        <v>99</v>
      </c>
      <c r="B195">
        <v>2015</v>
      </c>
      <c r="C195" s="1">
        <v>0.18</v>
      </c>
      <c r="D195">
        <v>0.32</v>
      </c>
      <c r="E195">
        <v>35000</v>
      </c>
      <c r="F195" t="s">
        <v>10</v>
      </c>
      <c r="G195" t="s">
        <v>25</v>
      </c>
      <c r="H195" t="s">
        <v>12</v>
      </c>
      <c r="I195">
        <v>0</v>
      </c>
      <c r="J195">
        <f t="shared" si="9"/>
        <v>10</v>
      </c>
      <c r="K195" t="str">
        <f t="shared" si="10"/>
        <v>Budget</v>
      </c>
      <c r="L195">
        <f t="shared" si="11"/>
        <v>106</v>
      </c>
    </row>
    <row r="196" spans="1:12" x14ac:dyDescent="0.3">
      <c r="A196" t="s">
        <v>75</v>
      </c>
      <c r="B196">
        <v>2008</v>
      </c>
      <c r="C196" s="1">
        <v>0.17</v>
      </c>
      <c r="D196">
        <v>0.52</v>
      </c>
      <c r="E196">
        <v>500000</v>
      </c>
      <c r="F196" t="s">
        <v>10</v>
      </c>
      <c r="G196" t="s">
        <v>25</v>
      </c>
      <c r="H196" t="s">
        <v>19</v>
      </c>
      <c r="I196">
        <v>0</v>
      </c>
      <c r="J196">
        <f t="shared" si="9"/>
        <v>17</v>
      </c>
      <c r="K196" t="str">
        <f t="shared" si="10"/>
        <v>Budget</v>
      </c>
      <c r="L196">
        <f t="shared" si="11"/>
        <v>105</v>
      </c>
    </row>
    <row r="197" spans="1:12" x14ac:dyDescent="0.3">
      <c r="A197" t="s">
        <v>92</v>
      </c>
      <c r="B197">
        <v>2010</v>
      </c>
      <c r="C197" s="1">
        <v>0.16</v>
      </c>
      <c r="D197">
        <v>0.51</v>
      </c>
      <c r="E197">
        <v>33000</v>
      </c>
      <c r="F197" t="s">
        <v>10</v>
      </c>
      <c r="G197" t="s">
        <v>25</v>
      </c>
      <c r="H197" t="s">
        <v>12</v>
      </c>
      <c r="I197">
        <v>0</v>
      </c>
      <c r="J197">
        <f t="shared" si="9"/>
        <v>15</v>
      </c>
      <c r="K197" t="str">
        <f t="shared" si="10"/>
        <v>Budget</v>
      </c>
      <c r="L197">
        <f t="shared" si="11"/>
        <v>104</v>
      </c>
    </row>
    <row r="198" spans="1:12" x14ac:dyDescent="0.3">
      <c r="A198" t="s">
        <v>95</v>
      </c>
      <c r="B198">
        <v>2011</v>
      </c>
      <c r="C198" s="1">
        <v>0.15</v>
      </c>
      <c r="D198">
        <v>0.56999999999999995</v>
      </c>
      <c r="E198">
        <v>35000</v>
      </c>
      <c r="F198" t="s">
        <v>10</v>
      </c>
      <c r="G198" t="s">
        <v>25</v>
      </c>
      <c r="H198" t="s">
        <v>12</v>
      </c>
      <c r="I198">
        <v>1</v>
      </c>
      <c r="J198">
        <f t="shared" si="9"/>
        <v>14</v>
      </c>
      <c r="K198" t="str">
        <f t="shared" si="10"/>
        <v>Budget</v>
      </c>
      <c r="L198">
        <f t="shared" si="11"/>
        <v>103</v>
      </c>
    </row>
    <row r="199" spans="1:12" x14ac:dyDescent="0.3">
      <c r="A199" t="s">
        <v>88</v>
      </c>
      <c r="B199">
        <v>2007</v>
      </c>
      <c r="C199" s="1">
        <v>0.12</v>
      </c>
      <c r="D199">
        <v>0.57999999999999996</v>
      </c>
      <c r="E199">
        <v>53000</v>
      </c>
      <c r="F199" t="s">
        <v>10</v>
      </c>
      <c r="G199" t="s">
        <v>25</v>
      </c>
      <c r="H199" t="s">
        <v>12</v>
      </c>
      <c r="I199">
        <v>0</v>
      </c>
      <c r="J199">
        <f t="shared" si="9"/>
        <v>18</v>
      </c>
      <c r="K199" t="str">
        <f t="shared" si="10"/>
        <v>Budget</v>
      </c>
      <c r="L199">
        <f t="shared" si="11"/>
        <v>102</v>
      </c>
    </row>
    <row r="200" spans="1:12" x14ac:dyDescent="0.3">
      <c r="A200" t="s">
        <v>58</v>
      </c>
      <c r="B200">
        <v>2006</v>
      </c>
      <c r="C200" s="1">
        <v>0.1</v>
      </c>
      <c r="D200">
        <v>0.75</v>
      </c>
      <c r="E200">
        <v>92233</v>
      </c>
      <c r="F200" t="s">
        <v>10</v>
      </c>
      <c r="G200" t="s">
        <v>25</v>
      </c>
      <c r="H200" t="s">
        <v>12</v>
      </c>
      <c r="I200">
        <v>0</v>
      </c>
      <c r="J200">
        <f t="shared" si="9"/>
        <v>19</v>
      </c>
      <c r="K200" t="str">
        <f t="shared" si="10"/>
        <v>Budget</v>
      </c>
      <c r="L200">
        <f t="shared" si="11"/>
        <v>101</v>
      </c>
    </row>
    <row r="201" spans="1:12" x14ac:dyDescent="0.3">
      <c r="A201" t="s">
        <v>100</v>
      </c>
      <c r="B201">
        <v>2010</v>
      </c>
      <c r="C201" s="1">
        <v>3.25</v>
      </c>
      <c r="D201">
        <v>6.79</v>
      </c>
      <c r="E201">
        <v>58000</v>
      </c>
      <c r="F201" t="s">
        <v>14</v>
      </c>
      <c r="G201" t="s">
        <v>11</v>
      </c>
      <c r="H201" t="s">
        <v>12</v>
      </c>
      <c r="I201">
        <v>1</v>
      </c>
      <c r="J201">
        <f t="shared" si="9"/>
        <v>15</v>
      </c>
      <c r="K201" t="str">
        <f t="shared" si="10"/>
        <v>Budget</v>
      </c>
      <c r="L201">
        <f t="shared" si="11"/>
        <v>100</v>
      </c>
    </row>
    <row r="202" spans="1:12" x14ac:dyDescent="0.3">
      <c r="A202" t="s">
        <v>101</v>
      </c>
      <c r="B202">
        <v>2015</v>
      </c>
      <c r="C202" s="1">
        <v>4.4000000000000004</v>
      </c>
      <c r="D202">
        <v>5.7</v>
      </c>
      <c r="E202">
        <v>28200</v>
      </c>
      <c r="F202" t="s">
        <v>10</v>
      </c>
      <c r="G202" t="s">
        <v>11</v>
      </c>
      <c r="H202" t="s">
        <v>12</v>
      </c>
      <c r="I202">
        <v>0</v>
      </c>
      <c r="J202">
        <f t="shared" si="9"/>
        <v>10</v>
      </c>
      <c r="K202" t="str">
        <f t="shared" si="10"/>
        <v>Budget</v>
      </c>
      <c r="L202">
        <f t="shared" si="11"/>
        <v>99</v>
      </c>
    </row>
    <row r="203" spans="1:12" x14ac:dyDescent="0.3">
      <c r="A203" t="s">
        <v>102</v>
      </c>
      <c r="B203">
        <v>2011</v>
      </c>
      <c r="C203" s="1">
        <v>2.95</v>
      </c>
      <c r="D203">
        <v>4.5999999999999996</v>
      </c>
      <c r="E203">
        <v>53460</v>
      </c>
      <c r="F203" t="s">
        <v>10</v>
      </c>
      <c r="G203" t="s">
        <v>11</v>
      </c>
      <c r="H203" t="s">
        <v>12</v>
      </c>
      <c r="I203">
        <v>0</v>
      </c>
      <c r="J203">
        <f t="shared" si="9"/>
        <v>14</v>
      </c>
      <c r="K203" t="str">
        <f t="shared" si="10"/>
        <v>Budget</v>
      </c>
      <c r="L203">
        <f t="shared" si="11"/>
        <v>98</v>
      </c>
    </row>
    <row r="204" spans="1:12" x14ac:dyDescent="0.3">
      <c r="A204" t="s">
        <v>103</v>
      </c>
      <c r="B204">
        <v>2015</v>
      </c>
      <c r="C204" s="1">
        <v>2.75</v>
      </c>
      <c r="D204">
        <v>4.43</v>
      </c>
      <c r="E204">
        <v>28282</v>
      </c>
      <c r="F204" t="s">
        <v>10</v>
      </c>
      <c r="G204" t="s">
        <v>11</v>
      </c>
      <c r="H204" t="s">
        <v>12</v>
      </c>
      <c r="I204">
        <v>0</v>
      </c>
      <c r="J204">
        <f t="shared" si="9"/>
        <v>10</v>
      </c>
      <c r="K204" t="str">
        <f t="shared" si="10"/>
        <v>Budget</v>
      </c>
      <c r="L204">
        <f t="shared" si="11"/>
        <v>97</v>
      </c>
    </row>
    <row r="205" spans="1:12" x14ac:dyDescent="0.3">
      <c r="A205" t="s">
        <v>101</v>
      </c>
      <c r="B205">
        <v>2016</v>
      </c>
      <c r="C205" s="1">
        <v>5.25</v>
      </c>
      <c r="D205">
        <v>5.7</v>
      </c>
      <c r="E205">
        <v>3493</v>
      </c>
      <c r="F205" t="s">
        <v>10</v>
      </c>
      <c r="G205" t="s">
        <v>11</v>
      </c>
      <c r="H205" t="s">
        <v>12</v>
      </c>
      <c r="I205">
        <v>1</v>
      </c>
      <c r="J205">
        <f t="shared" si="9"/>
        <v>9</v>
      </c>
      <c r="K205" t="str">
        <f t="shared" si="10"/>
        <v>Budget</v>
      </c>
      <c r="L205">
        <f t="shared" si="11"/>
        <v>96</v>
      </c>
    </row>
    <row r="206" spans="1:12" x14ac:dyDescent="0.3">
      <c r="A206" t="s">
        <v>104</v>
      </c>
      <c r="B206">
        <v>2017</v>
      </c>
      <c r="C206" s="1">
        <v>5.75</v>
      </c>
      <c r="D206">
        <v>7.13</v>
      </c>
      <c r="E206">
        <v>12479</v>
      </c>
      <c r="F206" t="s">
        <v>10</v>
      </c>
      <c r="G206" t="s">
        <v>11</v>
      </c>
      <c r="H206" t="s">
        <v>12</v>
      </c>
      <c r="I206">
        <v>0</v>
      </c>
      <c r="J206">
        <f t="shared" si="9"/>
        <v>8</v>
      </c>
      <c r="K206" t="str">
        <f t="shared" si="10"/>
        <v>Budget</v>
      </c>
      <c r="L206">
        <f t="shared" si="11"/>
        <v>95</v>
      </c>
    </row>
    <row r="207" spans="1:12" x14ac:dyDescent="0.3">
      <c r="A207" t="s">
        <v>101</v>
      </c>
      <c r="B207">
        <v>2015</v>
      </c>
      <c r="C207" s="1">
        <v>5.15</v>
      </c>
      <c r="D207">
        <v>5.7</v>
      </c>
      <c r="E207">
        <v>34797</v>
      </c>
      <c r="F207" t="s">
        <v>10</v>
      </c>
      <c r="G207" t="s">
        <v>11</v>
      </c>
      <c r="H207" t="s">
        <v>19</v>
      </c>
      <c r="I207">
        <v>0</v>
      </c>
      <c r="J207">
        <f t="shared" si="9"/>
        <v>10</v>
      </c>
      <c r="K207" t="str">
        <f t="shared" si="10"/>
        <v>Budget</v>
      </c>
      <c r="L207">
        <f t="shared" si="11"/>
        <v>94</v>
      </c>
    </row>
    <row r="208" spans="1:12" x14ac:dyDescent="0.3">
      <c r="A208" t="s">
        <v>100</v>
      </c>
      <c r="B208">
        <v>2017</v>
      </c>
      <c r="C208" s="1">
        <v>7.9</v>
      </c>
      <c r="D208">
        <v>8.1</v>
      </c>
      <c r="E208">
        <v>3435</v>
      </c>
      <c r="F208" t="s">
        <v>10</v>
      </c>
      <c r="G208" t="s">
        <v>11</v>
      </c>
      <c r="H208" t="s">
        <v>12</v>
      </c>
      <c r="I208">
        <v>0</v>
      </c>
      <c r="J208">
        <f t="shared" si="9"/>
        <v>8</v>
      </c>
      <c r="K208" t="str">
        <f t="shared" si="10"/>
        <v>Budget</v>
      </c>
      <c r="L208">
        <f t="shared" si="11"/>
        <v>93</v>
      </c>
    </row>
    <row r="209" spans="1:12" x14ac:dyDescent="0.3">
      <c r="A209" t="s">
        <v>101</v>
      </c>
      <c r="B209">
        <v>2015</v>
      </c>
      <c r="C209" s="1">
        <v>4.8499999999999996</v>
      </c>
      <c r="D209">
        <v>5.7</v>
      </c>
      <c r="E209">
        <v>21125</v>
      </c>
      <c r="F209" t="s">
        <v>14</v>
      </c>
      <c r="G209" t="s">
        <v>11</v>
      </c>
      <c r="H209" t="s">
        <v>12</v>
      </c>
      <c r="I209">
        <v>0</v>
      </c>
      <c r="J209">
        <f t="shared" si="9"/>
        <v>10</v>
      </c>
      <c r="K209" t="str">
        <f t="shared" si="10"/>
        <v>Budget</v>
      </c>
      <c r="L209">
        <f t="shared" si="11"/>
        <v>92</v>
      </c>
    </row>
    <row r="210" spans="1:12" x14ac:dyDescent="0.3">
      <c r="A210" t="s">
        <v>102</v>
      </c>
      <c r="B210">
        <v>2012</v>
      </c>
      <c r="C210" s="1">
        <v>3.1</v>
      </c>
      <c r="D210">
        <v>4.5999999999999996</v>
      </c>
      <c r="E210">
        <v>35775</v>
      </c>
      <c r="F210" t="s">
        <v>10</v>
      </c>
      <c r="G210" t="s">
        <v>11</v>
      </c>
      <c r="H210" t="s">
        <v>12</v>
      </c>
      <c r="I210">
        <v>0</v>
      </c>
      <c r="J210">
        <f t="shared" si="9"/>
        <v>13</v>
      </c>
      <c r="K210" t="str">
        <f t="shared" si="10"/>
        <v>Budget</v>
      </c>
      <c r="L210">
        <f t="shared" si="11"/>
        <v>91</v>
      </c>
    </row>
    <row r="211" spans="1:12" x14ac:dyDescent="0.3">
      <c r="A211" t="s">
        <v>105</v>
      </c>
      <c r="B211">
        <v>2015</v>
      </c>
      <c r="C211" s="1">
        <v>11.75</v>
      </c>
      <c r="D211">
        <v>14.79</v>
      </c>
      <c r="E211">
        <v>43535</v>
      </c>
      <c r="F211" t="s">
        <v>14</v>
      </c>
      <c r="G211" t="s">
        <v>11</v>
      </c>
      <c r="H211" t="s">
        <v>12</v>
      </c>
      <c r="I211">
        <v>0</v>
      </c>
      <c r="J211">
        <f t="shared" si="9"/>
        <v>10</v>
      </c>
      <c r="K211" t="str">
        <f t="shared" si="10"/>
        <v>Budget</v>
      </c>
      <c r="L211">
        <f t="shared" si="11"/>
        <v>90</v>
      </c>
    </row>
    <row r="212" spans="1:12" x14ac:dyDescent="0.3">
      <c r="A212" t="s">
        <v>106</v>
      </c>
      <c r="B212">
        <v>2016</v>
      </c>
      <c r="C212" s="1">
        <v>11.25</v>
      </c>
      <c r="D212">
        <v>13.6</v>
      </c>
      <c r="E212">
        <v>22671</v>
      </c>
      <c r="F212" t="s">
        <v>10</v>
      </c>
      <c r="G212" t="s">
        <v>11</v>
      </c>
      <c r="H212" t="s">
        <v>12</v>
      </c>
      <c r="I212">
        <v>0</v>
      </c>
      <c r="J212">
        <f t="shared" si="9"/>
        <v>9</v>
      </c>
      <c r="K212" t="str">
        <f t="shared" si="10"/>
        <v>Budget</v>
      </c>
      <c r="L212">
        <f t="shared" si="11"/>
        <v>89</v>
      </c>
    </row>
    <row r="213" spans="1:12" x14ac:dyDescent="0.3">
      <c r="A213" t="s">
        <v>100</v>
      </c>
      <c r="B213">
        <v>2011</v>
      </c>
      <c r="C213" s="1">
        <v>2.9</v>
      </c>
      <c r="D213">
        <v>6.79</v>
      </c>
      <c r="E213">
        <v>31604</v>
      </c>
      <c r="F213" t="s">
        <v>10</v>
      </c>
      <c r="G213" t="s">
        <v>11</v>
      </c>
      <c r="H213" t="s">
        <v>12</v>
      </c>
      <c r="I213">
        <v>0</v>
      </c>
      <c r="J213">
        <f t="shared" si="9"/>
        <v>14</v>
      </c>
      <c r="K213" t="str">
        <f t="shared" si="10"/>
        <v>Budget</v>
      </c>
      <c r="L213">
        <f t="shared" si="11"/>
        <v>88</v>
      </c>
    </row>
    <row r="214" spans="1:12" x14ac:dyDescent="0.3">
      <c r="A214" t="s">
        <v>101</v>
      </c>
      <c r="B214">
        <v>2017</v>
      </c>
      <c r="C214" s="1">
        <v>5.25</v>
      </c>
      <c r="D214">
        <v>5.7</v>
      </c>
      <c r="E214">
        <v>20114</v>
      </c>
      <c r="F214" t="s">
        <v>10</v>
      </c>
      <c r="G214" t="s">
        <v>11</v>
      </c>
      <c r="H214" t="s">
        <v>12</v>
      </c>
      <c r="I214">
        <v>0</v>
      </c>
      <c r="J214">
        <f t="shared" si="9"/>
        <v>8</v>
      </c>
      <c r="K214" t="str">
        <f t="shared" si="10"/>
        <v>Budget</v>
      </c>
      <c r="L214">
        <f t="shared" si="11"/>
        <v>87</v>
      </c>
    </row>
    <row r="215" spans="1:12" x14ac:dyDescent="0.3">
      <c r="A215" t="s">
        <v>107</v>
      </c>
      <c r="B215">
        <v>2012</v>
      </c>
      <c r="C215" s="1">
        <v>4.5</v>
      </c>
      <c r="D215">
        <v>9.4</v>
      </c>
      <c r="E215">
        <v>36100</v>
      </c>
      <c r="F215" t="s">
        <v>10</v>
      </c>
      <c r="G215" t="s">
        <v>11</v>
      </c>
      <c r="H215" t="s">
        <v>12</v>
      </c>
      <c r="I215">
        <v>0</v>
      </c>
      <c r="J215">
        <f t="shared" si="9"/>
        <v>13</v>
      </c>
      <c r="K215" t="str">
        <f t="shared" si="10"/>
        <v>Budget</v>
      </c>
      <c r="L215">
        <f t="shared" si="11"/>
        <v>86</v>
      </c>
    </row>
    <row r="216" spans="1:12" x14ac:dyDescent="0.3">
      <c r="A216" t="s">
        <v>103</v>
      </c>
      <c r="B216">
        <v>2016</v>
      </c>
      <c r="C216" s="1">
        <v>2.9</v>
      </c>
      <c r="D216">
        <v>4.43</v>
      </c>
      <c r="E216">
        <v>12500</v>
      </c>
      <c r="F216" t="s">
        <v>10</v>
      </c>
      <c r="G216" t="s">
        <v>11</v>
      </c>
      <c r="H216" t="s">
        <v>12</v>
      </c>
      <c r="I216">
        <v>0</v>
      </c>
      <c r="J216">
        <f t="shared" si="9"/>
        <v>9</v>
      </c>
      <c r="K216" t="str">
        <f t="shared" si="10"/>
        <v>Budget</v>
      </c>
      <c r="L216">
        <f t="shared" si="11"/>
        <v>85</v>
      </c>
    </row>
    <row r="217" spans="1:12" x14ac:dyDescent="0.3">
      <c r="A217" t="s">
        <v>103</v>
      </c>
      <c r="B217">
        <v>2016</v>
      </c>
      <c r="C217" s="1">
        <v>3.15</v>
      </c>
      <c r="D217">
        <v>4.43</v>
      </c>
      <c r="E217">
        <v>15000</v>
      </c>
      <c r="F217" t="s">
        <v>10</v>
      </c>
      <c r="G217" t="s">
        <v>11</v>
      </c>
      <c r="H217" t="s">
        <v>12</v>
      </c>
      <c r="I217">
        <v>0</v>
      </c>
      <c r="J217">
        <f t="shared" si="9"/>
        <v>9</v>
      </c>
      <c r="K217" t="str">
        <f t="shared" si="10"/>
        <v>Budget</v>
      </c>
      <c r="L217">
        <f t="shared" si="11"/>
        <v>84</v>
      </c>
    </row>
    <row r="218" spans="1:12" x14ac:dyDescent="0.3">
      <c r="A218" t="s">
        <v>107</v>
      </c>
      <c r="B218">
        <v>2014</v>
      </c>
      <c r="C218" s="1">
        <v>6.45</v>
      </c>
      <c r="D218">
        <v>9.4</v>
      </c>
      <c r="E218">
        <v>45078</v>
      </c>
      <c r="F218" t="s">
        <v>10</v>
      </c>
      <c r="G218" t="s">
        <v>11</v>
      </c>
      <c r="H218" t="s">
        <v>12</v>
      </c>
      <c r="I218">
        <v>0</v>
      </c>
      <c r="J218">
        <f t="shared" si="9"/>
        <v>11</v>
      </c>
      <c r="K218" t="str">
        <f t="shared" si="10"/>
        <v>Budget</v>
      </c>
      <c r="L218">
        <f t="shared" si="11"/>
        <v>83</v>
      </c>
    </row>
    <row r="219" spans="1:12" x14ac:dyDescent="0.3">
      <c r="A219" t="s">
        <v>107</v>
      </c>
      <c r="B219">
        <v>2012</v>
      </c>
      <c r="C219" s="1">
        <v>4.5</v>
      </c>
      <c r="D219">
        <v>9.4</v>
      </c>
      <c r="E219">
        <v>36000</v>
      </c>
      <c r="F219" t="s">
        <v>10</v>
      </c>
      <c r="G219" t="s">
        <v>11</v>
      </c>
      <c r="H219" t="s">
        <v>12</v>
      </c>
      <c r="I219">
        <v>0</v>
      </c>
      <c r="J219">
        <f t="shared" si="9"/>
        <v>13</v>
      </c>
      <c r="K219" t="str">
        <f t="shared" si="10"/>
        <v>Budget</v>
      </c>
      <c r="L219">
        <f t="shared" si="11"/>
        <v>82</v>
      </c>
    </row>
    <row r="220" spans="1:12" x14ac:dyDescent="0.3">
      <c r="A220" t="s">
        <v>103</v>
      </c>
      <c r="B220">
        <v>2017</v>
      </c>
      <c r="C220" s="1">
        <v>3.5</v>
      </c>
      <c r="D220">
        <v>4.43</v>
      </c>
      <c r="E220">
        <v>38488</v>
      </c>
      <c r="F220" t="s">
        <v>10</v>
      </c>
      <c r="G220" t="s">
        <v>11</v>
      </c>
      <c r="H220" t="s">
        <v>12</v>
      </c>
      <c r="I220">
        <v>0</v>
      </c>
      <c r="J220">
        <f t="shared" si="9"/>
        <v>8</v>
      </c>
      <c r="K220" t="str">
        <f t="shared" si="10"/>
        <v>Budget</v>
      </c>
      <c r="L220">
        <f t="shared" si="11"/>
        <v>81</v>
      </c>
    </row>
    <row r="221" spans="1:12" x14ac:dyDescent="0.3">
      <c r="A221" t="s">
        <v>100</v>
      </c>
      <c r="B221">
        <v>2013</v>
      </c>
      <c r="C221" s="1">
        <v>4.5</v>
      </c>
      <c r="D221">
        <v>6.79</v>
      </c>
      <c r="E221">
        <v>32000</v>
      </c>
      <c r="F221" t="s">
        <v>10</v>
      </c>
      <c r="G221" t="s">
        <v>11</v>
      </c>
      <c r="H221" t="s">
        <v>19</v>
      </c>
      <c r="I221">
        <v>0</v>
      </c>
      <c r="J221">
        <f t="shared" si="9"/>
        <v>12</v>
      </c>
      <c r="K221" t="str">
        <f t="shared" si="10"/>
        <v>Budget</v>
      </c>
      <c r="L221">
        <f t="shared" si="11"/>
        <v>80</v>
      </c>
    </row>
    <row r="222" spans="1:12" x14ac:dyDescent="0.3">
      <c r="A222" t="s">
        <v>100</v>
      </c>
      <c r="B222">
        <v>2014</v>
      </c>
      <c r="C222" s="1">
        <v>6</v>
      </c>
      <c r="D222">
        <v>7.6</v>
      </c>
      <c r="E222">
        <v>77632</v>
      </c>
      <c r="F222" t="s">
        <v>14</v>
      </c>
      <c r="G222" t="s">
        <v>11</v>
      </c>
      <c r="H222" t="s">
        <v>12</v>
      </c>
      <c r="I222">
        <v>0</v>
      </c>
      <c r="J222">
        <f t="shared" si="9"/>
        <v>11</v>
      </c>
      <c r="K222" t="str">
        <f t="shared" si="10"/>
        <v>Budget</v>
      </c>
      <c r="L222">
        <f t="shared" si="11"/>
        <v>79</v>
      </c>
    </row>
    <row r="223" spans="1:12" x14ac:dyDescent="0.3">
      <c r="A223" t="s">
        <v>107</v>
      </c>
      <c r="B223">
        <v>2015</v>
      </c>
      <c r="C223" s="1">
        <v>8.25</v>
      </c>
      <c r="D223">
        <v>9.4</v>
      </c>
      <c r="E223">
        <v>61381</v>
      </c>
      <c r="F223" t="s">
        <v>14</v>
      </c>
      <c r="G223" t="s">
        <v>11</v>
      </c>
      <c r="H223" t="s">
        <v>12</v>
      </c>
      <c r="I223">
        <v>0</v>
      </c>
      <c r="J223">
        <f t="shared" si="9"/>
        <v>10</v>
      </c>
      <c r="K223" t="str">
        <f t="shared" si="10"/>
        <v>Budget</v>
      </c>
      <c r="L223">
        <f t="shared" si="11"/>
        <v>78</v>
      </c>
    </row>
    <row r="224" spans="1:12" x14ac:dyDescent="0.3">
      <c r="A224" t="s">
        <v>107</v>
      </c>
      <c r="B224">
        <v>2013</v>
      </c>
      <c r="C224" s="1">
        <v>5.1100000000000003</v>
      </c>
      <c r="D224">
        <v>9.4</v>
      </c>
      <c r="E224">
        <v>36198</v>
      </c>
      <c r="F224" t="s">
        <v>10</v>
      </c>
      <c r="G224" t="s">
        <v>11</v>
      </c>
      <c r="H224" t="s">
        <v>19</v>
      </c>
      <c r="I224">
        <v>0</v>
      </c>
      <c r="J224">
        <f t="shared" si="9"/>
        <v>12</v>
      </c>
      <c r="K224" t="str">
        <f t="shared" si="10"/>
        <v>Budget</v>
      </c>
      <c r="L224">
        <f t="shared" si="11"/>
        <v>77</v>
      </c>
    </row>
    <row r="225" spans="1:12" x14ac:dyDescent="0.3">
      <c r="A225" t="s">
        <v>102</v>
      </c>
      <c r="B225">
        <v>2011</v>
      </c>
      <c r="C225" s="1">
        <v>2.7</v>
      </c>
      <c r="D225">
        <v>4.5999999999999996</v>
      </c>
      <c r="E225">
        <v>22517</v>
      </c>
      <c r="F225" t="s">
        <v>10</v>
      </c>
      <c r="G225" t="s">
        <v>11</v>
      </c>
      <c r="H225" t="s">
        <v>12</v>
      </c>
      <c r="I225">
        <v>0</v>
      </c>
      <c r="J225">
        <f t="shared" si="9"/>
        <v>14</v>
      </c>
      <c r="K225" t="str">
        <f t="shared" si="10"/>
        <v>Budget</v>
      </c>
      <c r="L225">
        <f t="shared" si="11"/>
        <v>76</v>
      </c>
    </row>
    <row r="226" spans="1:12" x14ac:dyDescent="0.3">
      <c r="A226" t="s">
        <v>101</v>
      </c>
      <c r="B226">
        <v>2015</v>
      </c>
      <c r="C226" s="1">
        <v>5.25</v>
      </c>
      <c r="D226">
        <v>5.7</v>
      </c>
      <c r="E226">
        <v>24678</v>
      </c>
      <c r="F226" t="s">
        <v>10</v>
      </c>
      <c r="G226" t="s">
        <v>11</v>
      </c>
      <c r="H226" t="s">
        <v>12</v>
      </c>
      <c r="I226">
        <v>0</v>
      </c>
      <c r="J226">
        <f t="shared" si="9"/>
        <v>10</v>
      </c>
      <c r="K226" t="str">
        <f t="shared" si="10"/>
        <v>Budget</v>
      </c>
      <c r="L226">
        <f t="shared" si="11"/>
        <v>75</v>
      </c>
    </row>
    <row r="227" spans="1:12" x14ac:dyDescent="0.3">
      <c r="A227" t="s">
        <v>102</v>
      </c>
      <c r="B227">
        <v>2011</v>
      </c>
      <c r="C227" s="1">
        <v>2.5499999999999998</v>
      </c>
      <c r="D227">
        <v>4.43</v>
      </c>
      <c r="E227">
        <v>57000</v>
      </c>
      <c r="F227" t="s">
        <v>10</v>
      </c>
      <c r="G227" t="s">
        <v>11</v>
      </c>
      <c r="H227" t="s">
        <v>12</v>
      </c>
      <c r="I227">
        <v>0</v>
      </c>
      <c r="J227">
        <f t="shared" si="9"/>
        <v>14</v>
      </c>
      <c r="K227" t="str">
        <f t="shared" si="10"/>
        <v>Budget</v>
      </c>
      <c r="L227">
        <f t="shared" si="11"/>
        <v>74</v>
      </c>
    </row>
    <row r="228" spans="1:12" x14ac:dyDescent="0.3">
      <c r="A228" t="s">
        <v>107</v>
      </c>
      <c r="B228">
        <v>2012</v>
      </c>
      <c r="C228" s="1">
        <v>4.95</v>
      </c>
      <c r="D228">
        <v>9.4</v>
      </c>
      <c r="E228">
        <v>60000</v>
      </c>
      <c r="F228" t="s">
        <v>14</v>
      </c>
      <c r="G228" t="s">
        <v>11</v>
      </c>
      <c r="H228" t="s">
        <v>12</v>
      </c>
      <c r="I228">
        <v>0</v>
      </c>
      <c r="J228">
        <f t="shared" si="9"/>
        <v>13</v>
      </c>
      <c r="K228" t="str">
        <f t="shared" si="10"/>
        <v>Budget</v>
      </c>
      <c r="L228">
        <f t="shared" si="11"/>
        <v>73</v>
      </c>
    </row>
    <row r="229" spans="1:12" x14ac:dyDescent="0.3">
      <c r="A229" t="s">
        <v>100</v>
      </c>
      <c r="B229">
        <v>2012</v>
      </c>
      <c r="C229" s="1">
        <v>3.1</v>
      </c>
      <c r="D229">
        <v>6.79</v>
      </c>
      <c r="E229">
        <v>52132</v>
      </c>
      <c r="F229" t="s">
        <v>14</v>
      </c>
      <c r="G229" t="s">
        <v>11</v>
      </c>
      <c r="H229" t="s">
        <v>12</v>
      </c>
      <c r="I229">
        <v>0</v>
      </c>
      <c r="J229">
        <f t="shared" si="9"/>
        <v>13</v>
      </c>
      <c r="K229" t="str">
        <f t="shared" si="10"/>
        <v>Budget</v>
      </c>
      <c r="L229">
        <f t="shared" si="11"/>
        <v>72</v>
      </c>
    </row>
    <row r="230" spans="1:12" x14ac:dyDescent="0.3">
      <c r="A230" t="s">
        <v>107</v>
      </c>
      <c r="B230">
        <v>2013</v>
      </c>
      <c r="C230" s="1">
        <v>6.15</v>
      </c>
      <c r="D230">
        <v>9.4</v>
      </c>
      <c r="E230">
        <v>45000</v>
      </c>
      <c r="F230" t="s">
        <v>14</v>
      </c>
      <c r="G230" t="s">
        <v>11</v>
      </c>
      <c r="H230" t="s">
        <v>12</v>
      </c>
      <c r="I230">
        <v>0</v>
      </c>
      <c r="J230">
        <f t="shared" si="9"/>
        <v>12</v>
      </c>
      <c r="K230" t="str">
        <f t="shared" si="10"/>
        <v>Budget</v>
      </c>
      <c r="L230">
        <f t="shared" si="11"/>
        <v>71</v>
      </c>
    </row>
    <row r="231" spans="1:12" x14ac:dyDescent="0.3">
      <c r="A231" t="s">
        <v>107</v>
      </c>
      <c r="B231">
        <v>2017</v>
      </c>
      <c r="C231" s="1">
        <v>9.25</v>
      </c>
      <c r="D231">
        <v>9.4</v>
      </c>
      <c r="E231">
        <v>15001</v>
      </c>
      <c r="F231" t="s">
        <v>10</v>
      </c>
      <c r="G231" t="s">
        <v>11</v>
      </c>
      <c r="H231" t="s">
        <v>12</v>
      </c>
      <c r="I231">
        <v>0</v>
      </c>
      <c r="J231">
        <f t="shared" si="9"/>
        <v>8</v>
      </c>
      <c r="K231" t="str">
        <f t="shared" si="10"/>
        <v>Budget</v>
      </c>
      <c r="L231">
        <f t="shared" si="11"/>
        <v>70</v>
      </c>
    </row>
    <row r="232" spans="1:12" x14ac:dyDescent="0.3">
      <c r="A232" t="s">
        <v>105</v>
      </c>
      <c r="B232">
        <v>2015</v>
      </c>
      <c r="C232" s="1">
        <v>11.45</v>
      </c>
      <c r="D232">
        <v>14.79</v>
      </c>
      <c r="E232">
        <v>12900</v>
      </c>
      <c r="F232" t="s">
        <v>10</v>
      </c>
      <c r="G232" t="s">
        <v>11</v>
      </c>
      <c r="H232" t="s">
        <v>19</v>
      </c>
      <c r="I232">
        <v>0</v>
      </c>
      <c r="J232">
        <f t="shared" si="9"/>
        <v>10</v>
      </c>
      <c r="K232" t="str">
        <f t="shared" si="10"/>
        <v>Budget</v>
      </c>
      <c r="L232">
        <f t="shared" si="11"/>
        <v>69</v>
      </c>
    </row>
    <row r="233" spans="1:12" x14ac:dyDescent="0.3">
      <c r="A233" t="s">
        <v>101</v>
      </c>
      <c r="B233">
        <v>2013</v>
      </c>
      <c r="C233" s="1">
        <v>3.9</v>
      </c>
      <c r="D233">
        <v>5.7</v>
      </c>
      <c r="E233">
        <v>53000</v>
      </c>
      <c r="F233" t="s">
        <v>14</v>
      </c>
      <c r="G233" t="s">
        <v>11</v>
      </c>
      <c r="H233" t="s">
        <v>12</v>
      </c>
      <c r="I233">
        <v>0</v>
      </c>
      <c r="J233">
        <f t="shared" si="9"/>
        <v>12</v>
      </c>
      <c r="K233" t="str">
        <f t="shared" si="10"/>
        <v>Budget</v>
      </c>
      <c r="L233">
        <f t="shared" si="11"/>
        <v>68</v>
      </c>
    </row>
    <row r="234" spans="1:12" x14ac:dyDescent="0.3">
      <c r="A234" t="s">
        <v>101</v>
      </c>
      <c r="B234">
        <v>2015</v>
      </c>
      <c r="C234" s="1">
        <v>5.5</v>
      </c>
      <c r="D234">
        <v>5.7</v>
      </c>
      <c r="E234">
        <v>4492</v>
      </c>
      <c r="F234" t="s">
        <v>10</v>
      </c>
      <c r="G234" t="s">
        <v>11</v>
      </c>
      <c r="H234" t="s">
        <v>12</v>
      </c>
      <c r="I234">
        <v>0</v>
      </c>
      <c r="J234">
        <f t="shared" si="9"/>
        <v>10</v>
      </c>
      <c r="K234" t="str">
        <f t="shared" si="10"/>
        <v>Budget</v>
      </c>
      <c r="L234">
        <f t="shared" si="11"/>
        <v>67</v>
      </c>
    </row>
    <row r="235" spans="1:12" x14ac:dyDescent="0.3">
      <c r="A235" t="s">
        <v>107</v>
      </c>
      <c r="B235">
        <v>2017</v>
      </c>
      <c r="C235" s="1">
        <v>9.1</v>
      </c>
      <c r="D235">
        <v>9.4</v>
      </c>
      <c r="E235">
        <v>15141</v>
      </c>
      <c r="F235" t="s">
        <v>10</v>
      </c>
      <c r="G235" t="s">
        <v>11</v>
      </c>
      <c r="H235" t="s">
        <v>12</v>
      </c>
      <c r="I235">
        <v>0</v>
      </c>
      <c r="J235">
        <f t="shared" si="9"/>
        <v>8</v>
      </c>
      <c r="K235" t="str">
        <f t="shared" si="10"/>
        <v>Budget</v>
      </c>
      <c r="L235">
        <f t="shared" si="11"/>
        <v>66</v>
      </c>
    </row>
    <row r="236" spans="1:12" x14ac:dyDescent="0.3">
      <c r="A236" t="s">
        <v>103</v>
      </c>
      <c r="B236">
        <v>2016</v>
      </c>
      <c r="C236" s="1">
        <v>3.1</v>
      </c>
      <c r="D236">
        <v>4.43</v>
      </c>
      <c r="E236">
        <v>11849</v>
      </c>
      <c r="F236" t="s">
        <v>10</v>
      </c>
      <c r="G236" t="s">
        <v>11</v>
      </c>
      <c r="H236" t="s">
        <v>12</v>
      </c>
      <c r="I236">
        <v>0</v>
      </c>
      <c r="J236">
        <f t="shared" si="9"/>
        <v>9</v>
      </c>
      <c r="K236" t="str">
        <f t="shared" si="10"/>
        <v>Budget</v>
      </c>
      <c r="L236">
        <f t="shared" si="11"/>
        <v>65</v>
      </c>
    </row>
    <row r="237" spans="1:12" x14ac:dyDescent="0.3">
      <c r="A237" t="s">
        <v>106</v>
      </c>
      <c r="B237">
        <v>2015</v>
      </c>
      <c r="C237" s="1">
        <v>11.25</v>
      </c>
      <c r="D237">
        <v>13.6</v>
      </c>
      <c r="E237">
        <v>68000</v>
      </c>
      <c r="F237" t="s">
        <v>14</v>
      </c>
      <c r="G237" t="s">
        <v>11</v>
      </c>
      <c r="H237" t="s">
        <v>12</v>
      </c>
      <c r="I237">
        <v>0</v>
      </c>
      <c r="J237">
        <f t="shared" si="9"/>
        <v>10</v>
      </c>
      <c r="K237" t="str">
        <f t="shared" si="10"/>
        <v>Budget</v>
      </c>
      <c r="L237">
        <f t="shared" si="11"/>
        <v>64</v>
      </c>
    </row>
    <row r="238" spans="1:12" x14ac:dyDescent="0.3">
      <c r="A238" t="s">
        <v>107</v>
      </c>
      <c r="B238">
        <v>2013</v>
      </c>
      <c r="C238" s="1">
        <v>4.8</v>
      </c>
      <c r="D238">
        <v>9.4</v>
      </c>
      <c r="E238">
        <v>60241</v>
      </c>
      <c r="F238" t="s">
        <v>10</v>
      </c>
      <c r="G238" t="s">
        <v>11</v>
      </c>
      <c r="H238" t="s">
        <v>12</v>
      </c>
      <c r="I238">
        <v>0</v>
      </c>
      <c r="J238">
        <f t="shared" si="9"/>
        <v>12</v>
      </c>
      <c r="K238" t="str">
        <f t="shared" si="10"/>
        <v>Budget</v>
      </c>
      <c r="L238">
        <f t="shared" si="11"/>
        <v>63</v>
      </c>
    </row>
    <row r="239" spans="1:12" x14ac:dyDescent="0.3">
      <c r="A239" t="s">
        <v>103</v>
      </c>
      <c r="B239">
        <v>2012</v>
      </c>
      <c r="C239" s="1">
        <v>2</v>
      </c>
      <c r="D239">
        <v>4.43</v>
      </c>
      <c r="E239">
        <v>23709</v>
      </c>
      <c r="F239" t="s">
        <v>10</v>
      </c>
      <c r="G239" t="s">
        <v>11</v>
      </c>
      <c r="H239" t="s">
        <v>12</v>
      </c>
      <c r="I239">
        <v>0</v>
      </c>
      <c r="J239">
        <f t="shared" si="9"/>
        <v>13</v>
      </c>
      <c r="K239" t="str">
        <f t="shared" si="10"/>
        <v>Budget</v>
      </c>
      <c r="L239">
        <f t="shared" si="11"/>
        <v>62</v>
      </c>
    </row>
    <row r="240" spans="1:12" x14ac:dyDescent="0.3">
      <c r="A240" t="s">
        <v>107</v>
      </c>
      <c r="B240">
        <v>2012</v>
      </c>
      <c r="C240" s="1">
        <v>5.35</v>
      </c>
      <c r="D240">
        <v>9.4</v>
      </c>
      <c r="E240">
        <v>32322</v>
      </c>
      <c r="F240" t="s">
        <v>14</v>
      </c>
      <c r="G240" t="s">
        <v>11</v>
      </c>
      <c r="H240" t="s">
        <v>12</v>
      </c>
      <c r="I240">
        <v>0</v>
      </c>
      <c r="J240">
        <f t="shared" si="9"/>
        <v>13</v>
      </c>
      <c r="K240" t="str">
        <f t="shared" si="10"/>
        <v>Budget</v>
      </c>
      <c r="L240">
        <f t="shared" si="11"/>
        <v>61</v>
      </c>
    </row>
    <row r="241" spans="1:12" x14ac:dyDescent="0.3">
      <c r="A241" t="s">
        <v>104</v>
      </c>
      <c r="B241">
        <v>2015</v>
      </c>
      <c r="C241" s="1">
        <v>4.75</v>
      </c>
      <c r="D241">
        <v>7.13</v>
      </c>
      <c r="E241">
        <v>35866</v>
      </c>
      <c r="F241" t="s">
        <v>10</v>
      </c>
      <c r="G241" t="s">
        <v>11</v>
      </c>
      <c r="H241" t="s">
        <v>12</v>
      </c>
      <c r="I241">
        <v>1</v>
      </c>
      <c r="J241">
        <f t="shared" si="9"/>
        <v>10</v>
      </c>
      <c r="K241" t="str">
        <f t="shared" si="10"/>
        <v>Budget</v>
      </c>
      <c r="L241">
        <f t="shared" si="11"/>
        <v>60</v>
      </c>
    </row>
    <row r="242" spans="1:12" x14ac:dyDescent="0.3">
      <c r="A242" t="s">
        <v>104</v>
      </c>
      <c r="B242">
        <v>2014</v>
      </c>
      <c r="C242" s="1">
        <v>4.4000000000000004</v>
      </c>
      <c r="D242">
        <v>7.13</v>
      </c>
      <c r="E242">
        <v>34000</v>
      </c>
      <c r="F242" t="s">
        <v>10</v>
      </c>
      <c r="G242" t="s">
        <v>11</v>
      </c>
      <c r="H242" t="s">
        <v>12</v>
      </c>
      <c r="I242">
        <v>0</v>
      </c>
      <c r="J242">
        <f t="shared" si="9"/>
        <v>11</v>
      </c>
      <c r="K242" t="str">
        <f t="shared" si="10"/>
        <v>Budget</v>
      </c>
      <c r="L242">
        <f t="shared" si="11"/>
        <v>59</v>
      </c>
    </row>
    <row r="243" spans="1:12" x14ac:dyDescent="0.3">
      <c r="A243" t="s">
        <v>100</v>
      </c>
      <c r="B243">
        <v>2016</v>
      </c>
      <c r="C243" s="1">
        <v>6.25</v>
      </c>
      <c r="D243">
        <v>7.6</v>
      </c>
      <c r="E243">
        <v>7000</v>
      </c>
      <c r="F243" t="s">
        <v>10</v>
      </c>
      <c r="G243" t="s">
        <v>11</v>
      </c>
      <c r="H243" t="s">
        <v>12</v>
      </c>
      <c r="I243">
        <v>0</v>
      </c>
      <c r="J243">
        <f t="shared" si="9"/>
        <v>9</v>
      </c>
      <c r="K243" t="str">
        <f t="shared" si="10"/>
        <v>Budget</v>
      </c>
      <c r="L243">
        <f t="shared" si="11"/>
        <v>58</v>
      </c>
    </row>
    <row r="244" spans="1:12" x14ac:dyDescent="0.3">
      <c r="A244" t="s">
        <v>107</v>
      </c>
      <c r="B244">
        <v>2013</v>
      </c>
      <c r="C244" s="1">
        <v>5.95</v>
      </c>
      <c r="D244">
        <v>9.4</v>
      </c>
      <c r="E244">
        <v>49000</v>
      </c>
      <c r="F244" t="s">
        <v>14</v>
      </c>
      <c r="G244" t="s">
        <v>11</v>
      </c>
      <c r="H244" t="s">
        <v>12</v>
      </c>
      <c r="I244">
        <v>0</v>
      </c>
      <c r="J244">
        <f t="shared" si="9"/>
        <v>12</v>
      </c>
      <c r="K244" t="str">
        <f t="shared" si="10"/>
        <v>Budget</v>
      </c>
      <c r="L244">
        <f t="shared" si="11"/>
        <v>57</v>
      </c>
    </row>
    <row r="245" spans="1:12" x14ac:dyDescent="0.3">
      <c r="A245" t="s">
        <v>107</v>
      </c>
      <c r="B245">
        <v>2012</v>
      </c>
      <c r="C245" s="1">
        <v>5.2</v>
      </c>
      <c r="D245">
        <v>9.4</v>
      </c>
      <c r="E245">
        <v>71000</v>
      </c>
      <c r="F245" t="s">
        <v>14</v>
      </c>
      <c r="G245" t="s">
        <v>11</v>
      </c>
      <c r="H245" t="s">
        <v>12</v>
      </c>
      <c r="I245">
        <v>0</v>
      </c>
      <c r="J245">
        <f t="shared" si="9"/>
        <v>13</v>
      </c>
      <c r="K245" t="str">
        <f t="shared" si="10"/>
        <v>Budget</v>
      </c>
      <c r="L245">
        <f t="shared" si="11"/>
        <v>56</v>
      </c>
    </row>
    <row r="246" spans="1:12" x14ac:dyDescent="0.3">
      <c r="A246" t="s">
        <v>100</v>
      </c>
      <c r="B246">
        <v>2012</v>
      </c>
      <c r="C246" s="1">
        <v>3.75</v>
      </c>
      <c r="D246">
        <v>6.79</v>
      </c>
      <c r="E246">
        <v>35000</v>
      </c>
      <c r="F246" t="s">
        <v>10</v>
      </c>
      <c r="G246" t="s">
        <v>11</v>
      </c>
      <c r="H246" t="s">
        <v>12</v>
      </c>
      <c r="I246">
        <v>0</v>
      </c>
      <c r="J246">
        <f t="shared" si="9"/>
        <v>13</v>
      </c>
      <c r="K246" t="str">
        <f t="shared" si="10"/>
        <v>Budget</v>
      </c>
      <c r="L246">
        <f t="shared" si="11"/>
        <v>55</v>
      </c>
    </row>
    <row r="247" spans="1:12" x14ac:dyDescent="0.3">
      <c r="A247" t="s">
        <v>107</v>
      </c>
      <c r="B247">
        <v>2015</v>
      </c>
      <c r="C247" s="1">
        <v>5.95</v>
      </c>
      <c r="D247">
        <v>9.4</v>
      </c>
      <c r="E247">
        <v>36000</v>
      </c>
      <c r="F247" t="s">
        <v>10</v>
      </c>
      <c r="G247" t="s">
        <v>11</v>
      </c>
      <c r="H247" t="s">
        <v>12</v>
      </c>
      <c r="I247">
        <v>0</v>
      </c>
      <c r="J247">
        <f t="shared" si="9"/>
        <v>10</v>
      </c>
      <c r="K247" t="str">
        <f t="shared" si="10"/>
        <v>Budget</v>
      </c>
      <c r="L247">
        <f t="shared" si="11"/>
        <v>54</v>
      </c>
    </row>
    <row r="248" spans="1:12" x14ac:dyDescent="0.3">
      <c r="A248" t="s">
        <v>102</v>
      </c>
      <c r="B248">
        <v>2013</v>
      </c>
      <c r="C248" s="1">
        <v>4</v>
      </c>
      <c r="D248">
        <v>4.5999999999999996</v>
      </c>
      <c r="E248">
        <v>30000</v>
      </c>
      <c r="F248" t="s">
        <v>10</v>
      </c>
      <c r="G248" t="s">
        <v>11</v>
      </c>
      <c r="H248" t="s">
        <v>12</v>
      </c>
      <c r="I248">
        <v>0</v>
      </c>
      <c r="J248">
        <f t="shared" si="9"/>
        <v>12</v>
      </c>
      <c r="K248" t="str">
        <f t="shared" si="10"/>
        <v>Budget</v>
      </c>
      <c r="L248">
        <f t="shared" si="11"/>
        <v>53</v>
      </c>
    </row>
    <row r="249" spans="1:12" x14ac:dyDescent="0.3">
      <c r="A249" t="s">
        <v>100</v>
      </c>
      <c r="B249">
        <v>2016</v>
      </c>
      <c r="C249" s="1">
        <v>5.25</v>
      </c>
      <c r="D249">
        <v>7.6</v>
      </c>
      <c r="E249">
        <v>17000</v>
      </c>
      <c r="F249" t="s">
        <v>10</v>
      </c>
      <c r="G249" t="s">
        <v>11</v>
      </c>
      <c r="H249" t="s">
        <v>12</v>
      </c>
      <c r="I249">
        <v>0</v>
      </c>
      <c r="J249">
        <f t="shared" si="9"/>
        <v>9</v>
      </c>
      <c r="K249" t="str">
        <f t="shared" si="10"/>
        <v>Budget</v>
      </c>
      <c r="L249">
        <f t="shared" si="11"/>
        <v>52</v>
      </c>
    </row>
    <row r="250" spans="1:12" x14ac:dyDescent="0.3">
      <c r="A250" t="s">
        <v>106</v>
      </c>
      <c r="B250">
        <v>2016</v>
      </c>
      <c r="C250" s="1">
        <v>12.9</v>
      </c>
      <c r="D250">
        <v>13.6</v>
      </c>
      <c r="E250">
        <v>35934</v>
      </c>
      <c r="F250" t="s">
        <v>14</v>
      </c>
      <c r="G250" t="s">
        <v>11</v>
      </c>
      <c r="H250" t="s">
        <v>12</v>
      </c>
      <c r="I250">
        <v>0</v>
      </c>
      <c r="J250">
        <f t="shared" si="9"/>
        <v>9</v>
      </c>
      <c r="K250" t="str">
        <f t="shared" si="10"/>
        <v>Budget</v>
      </c>
      <c r="L250">
        <f t="shared" si="11"/>
        <v>51</v>
      </c>
    </row>
    <row r="251" spans="1:12" x14ac:dyDescent="0.3">
      <c r="A251" t="s">
        <v>108</v>
      </c>
      <c r="B251">
        <v>2013</v>
      </c>
      <c r="C251" s="1">
        <v>5</v>
      </c>
      <c r="D251">
        <v>9.9</v>
      </c>
      <c r="E251">
        <v>56701</v>
      </c>
      <c r="F251" t="s">
        <v>10</v>
      </c>
      <c r="G251" t="s">
        <v>11</v>
      </c>
      <c r="H251" t="s">
        <v>12</v>
      </c>
      <c r="I251">
        <v>0</v>
      </c>
      <c r="J251">
        <f t="shared" si="9"/>
        <v>12</v>
      </c>
      <c r="K251" t="str">
        <f t="shared" si="10"/>
        <v>Budget</v>
      </c>
      <c r="L251">
        <f t="shared" si="11"/>
        <v>50</v>
      </c>
    </row>
    <row r="252" spans="1:12" x14ac:dyDescent="0.3">
      <c r="A252" t="s">
        <v>109</v>
      </c>
      <c r="B252">
        <v>2015</v>
      </c>
      <c r="C252" s="1">
        <v>5.4</v>
      </c>
      <c r="D252">
        <v>6.82</v>
      </c>
      <c r="E252">
        <v>31427</v>
      </c>
      <c r="F252" t="s">
        <v>10</v>
      </c>
      <c r="G252" t="s">
        <v>11</v>
      </c>
      <c r="H252" t="s">
        <v>19</v>
      </c>
      <c r="I252">
        <v>0</v>
      </c>
      <c r="J252">
        <f t="shared" si="9"/>
        <v>10</v>
      </c>
      <c r="K252" t="str">
        <f t="shared" si="10"/>
        <v>Budget</v>
      </c>
      <c r="L252">
        <f t="shared" si="11"/>
        <v>49</v>
      </c>
    </row>
    <row r="253" spans="1:12" x14ac:dyDescent="0.3">
      <c r="A253" t="s">
        <v>108</v>
      </c>
      <c r="B253">
        <v>2014</v>
      </c>
      <c r="C253" s="1">
        <v>7.2</v>
      </c>
      <c r="D253">
        <v>9.9</v>
      </c>
      <c r="E253">
        <v>48000</v>
      </c>
      <c r="F253" t="s">
        <v>14</v>
      </c>
      <c r="G253" t="s">
        <v>11</v>
      </c>
      <c r="H253" t="s">
        <v>12</v>
      </c>
      <c r="I253">
        <v>0</v>
      </c>
      <c r="J253">
        <f t="shared" si="9"/>
        <v>11</v>
      </c>
      <c r="K253" t="str">
        <f t="shared" si="10"/>
        <v>Budget</v>
      </c>
      <c r="L253">
        <f t="shared" si="11"/>
        <v>48</v>
      </c>
    </row>
    <row r="254" spans="1:12" x14ac:dyDescent="0.3">
      <c r="A254" t="s">
        <v>108</v>
      </c>
      <c r="B254">
        <v>2013</v>
      </c>
      <c r="C254" s="1">
        <v>5.25</v>
      </c>
      <c r="D254">
        <v>9.9</v>
      </c>
      <c r="E254">
        <v>54242</v>
      </c>
      <c r="F254" t="s">
        <v>10</v>
      </c>
      <c r="G254" t="s">
        <v>11</v>
      </c>
      <c r="H254" t="s">
        <v>12</v>
      </c>
      <c r="I254">
        <v>0</v>
      </c>
      <c r="J254">
        <f t="shared" si="9"/>
        <v>12</v>
      </c>
      <c r="K254" t="str">
        <f t="shared" si="10"/>
        <v>Budget</v>
      </c>
      <c r="L254">
        <f t="shared" si="11"/>
        <v>47</v>
      </c>
    </row>
    <row r="255" spans="1:12" x14ac:dyDescent="0.3">
      <c r="A255" t="s">
        <v>109</v>
      </c>
      <c r="B255">
        <v>2012</v>
      </c>
      <c r="C255" s="1">
        <v>3</v>
      </c>
      <c r="D255">
        <v>5.35</v>
      </c>
      <c r="E255">
        <v>53675</v>
      </c>
      <c r="F255" t="s">
        <v>10</v>
      </c>
      <c r="G255" t="s">
        <v>11</v>
      </c>
      <c r="H255" t="s">
        <v>12</v>
      </c>
      <c r="I255">
        <v>0</v>
      </c>
      <c r="J255">
        <f t="shared" si="9"/>
        <v>13</v>
      </c>
      <c r="K255" t="str">
        <f t="shared" si="10"/>
        <v>Budget</v>
      </c>
      <c r="L255">
        <f t="shared" si="11"/>
        <v>46</v>
      </c>
    </row>
    <row r="256" spans="1:12" x14ac:dyDescent="0.3">
      <c r="A256" t="s">
        <v>108</v>
      </c>
      <c r="B256">
        <v>2016</v>
      </c>
      <c r="C256" s="1">
        <v>10.25</v>
      </c>
      <c r="D256">
        <v>13.6</v>
      </c>
      <c r="E256">
        <v>49562</v>
      </c>
      <c r="F256" t="s">
        <v>10</v>
      </c>
      <c r="G256" t="s">
        <v>11</v>
      </c>
      <c r="H256" t="s">
        <v>12</v>
      </c>
      <c r="I256">
        <v>0</v>
      </c>
      <c r="J256">
        <f t="shared" si="9"/>
        <v>9</v>
      </c>
      <c r="K256" t="str">
        <f t="shared" si="10"/>
        <v>Budget</v>
      </c>
      <c r="L256">
        <f t="shared" si="11"/>
        <v>45</v>
      </c>
    </row>
    <row r="257" spans="1:12" x14ac:dyDescent="0.3">
      <c r="A257" t="s">
        <v>108</v>
      </c>
      <c r="B257">
        <v>2015</v>
      </c>
      <c r="C257" s="1">
        <v>8.5</v>
      </c>
      <c r="D257">
        <v>13.6</v>
      </c>
      <c r="E257">
        <v>40324</v>
      </c>
      <c r="F257" t="s">
        <v>10</v>
      </c>
      <c r="G257" t="s">
        <v>11</v>
      </c>
      <c r="H257" t="s">
        <v>12</v>
      </c>
      <c r="I257">
        <v>0</v>
      </c>
      <c r="J257">
        <f t="shared" si="9"/>
        <v>10</v>
      </c>
      <c r="K257" t="str">
        <f t="shared" si="10"/>
        <v>Budget</v>
      </c>
      <c r="L257">
        <f t="shared" si="11"/>
        <v>44</v>
      </c>
    </row>
    <row r="258" spans="1:12" x14ac:dyDescent="0.3">
      <c r="A258" t="s">
        <v>108</v>
      </c>
      <c r="B258">
        <v>2015</v>
      </c>
      <c r="C258" s="1">
        <v>8.4</v>
      </c>
      <c r="D258">
        <v>13.6</v>
      </c>
      <c r="E258">
        <v>25000</v>
      </c>
      <c r="F258" t="s">
        <v>10</v>
      </c>
      <c r="G258" t="s">
        <v>11</v>
      </c>
      <c r="H258" t="s">
        <v>12</v>
      </c>
      <c r="I258">
        <v>0</v>
      </c>
      <c r="J258">
        <f t="shared" ref="J258:J300" si="12">2025-B258</f>
        <v>10</v>
      </c>
      <c r="K258" t="str">
        <f t="shared" ref="K258:K300" si="13" xml:space="preserve"> IF(C258&lt;500000,"Budget",IF(C258&lt;=1000000,"mid range","premium"))</f>
        <v>Budget</v>
      </c>
      <c r="L258">
        <f t="shared" ref="L258:L300" si="14">COUNTA(A258:A556)</f>
        <v>43</v>
      </c>
    </row>
    <row r="259" spans="1:12" x14ac:dyDescent="0.3">
      <c r="A259" t="s">
        <v>110</v>
      </c>
      <c r="B259">
        <v>2014</v>
      </c>
      <c r="C259" s="1">
        <v>3.9</v>
      </c>
      <c r="D259">
        <v>7</v>
      </c>
      <c r="E259">
        <v>36054</v>
      </c>
      <c r="F259" t="s">
        <v>10</v>
      </c>
      <c r="G259" t="s">
        <v>11</v>
      </c>
      <c r="H259" t="s">
        <v>12</v>
      </c>
      <c r="I259">
        <v>0</v>
      </c>
      <c r="J259">
        <f t="shared" si="12"/>
        <v>11</v>
      </c>
      <c r="K259" t="str">
        <f t="shared" si="13"/>
        <v>Budget</v>
      </c>
      <c r="L259">
        <f t="shared" si="14"/>
        <v>42</v>
      </c>
    </row>
    <row r="260" spans="1:12" x14ac:dyDescent="0.3">
      <c r="A260" t="s">
        <v>108</v>
      </c>
      <c r="B260">
        <v>2016</v>
      </c>
      <c r="C260" s="1">
        <v>9.15</v>
      </c>
      <c r="D260">
        <v>13.6</v>
      </c>
      <c r="E260">
        <v>29223</v>
      </c>
      <c r="F260" t="s">
        <v>10</v>
      </c>
      <c r="G260" t="s">
        <v>11</v>
      </c>
      <c r="H260" t="s">
        <v>12</v>
      </c>
      <c r="I260">
        <v>0</v>
      </c>
      <c r="J260">
        <f t="shared" si="12"/>
        <v>9</v>
      </c>
      <c r="K260" t="str">
        <f t="shared" si="13"/>
        <v>Budget</v>
      </c>
      <c r="L260">
        <f t="shared" si="14"/>
        <v>41</v>
      </c>
    </row>
    <row r="261" spans="1:12" x14ac:dyDescent="0.3">
      <c r="A261" t="s">
        <v>109</v>
      </c>
      <c r="B261">
        <v>2016</v>
      </c>
      <c r="C261" s="1">
        <v>5.5</v>
      </c>
      <c r="D261">
        <v>5.97</v>
      </c>
      <c r="E261">
        <v>5600</v>
      </c>
      <c r="F261" t="s">
        <v>10</v>
      </c>
      <c r="G261" t="s">
        <v>11</v>
      </c>
      <c r="H261" t="s">
        <v>12</v>
      </c>
      <c r="I261">
        <v>0</v>
      </c>
      <c r="J261">
        <f t="shared" si="12"/>
        <v>9</v>
      </c>
      <c r="K261" t="str">
        <f t="shared" si="13"/>
        <v>Budget</v>
      </c>
      <c r="L261">
        <f t="shared" si="14"/>
        <v>40</v>
      </c>
    </row>
    <row r="262" spans="1:12" x14ac:dyDescent="0.3">
      <c r="A262" t="s">
        <v>110</v>
      </c>
      <c r="B262">
        <v>2015</v>
      </c>
      <c r="C262" s="1">
        <v>4</v>
      </c>
      <c r="D262">
        <v>5.8</v>
      </c>
      <c r="E262">
        <v>40023</v>
      </c>
      <c r="F262" t="s">
        <v>10</v>
      </c>
      <c r="G262" t="s">
        <v>11</v>
      </c>
      <c r="H262" t="s">
        <v>12</v>
      </c>
      <c r="I262">
        <v>0</v>
      </c>
      <c r="J262">
        <f t="shared" si="12"/>
        <v>10</v>
      </c>
      <c r="K262" t="str">
        <f t="shared" si="13"/>
        <v>Budget</v>
      </c>
      <c r="L262">
        <f t="shared" si="14"/>
        <v>39</v>
      </c>
    </row>
    <row r="263" spans="1:12" x14ac:dyDescent="0.3">
      <c r="A263" t="s">
        <v>111</v>
      </c>
      <c r="B263">
        <v>2016</v>
      </c>
      <c r="C263" s="1">
        <v>6.6</v>
      </c>
      <c r="D263">
        <v>7.7</v>
      </c>
      <c r="E263">
        <v>16002</v>
      </c>
      <c r="F263" t="s">
        <v>10</v>
      </c>
      <c r="G263" t="s">
        <v>11</v>
      </c>
      <c r="H263" t="s">
        <v>12</v>
      </c>
      <c r="I263">
        <v>0</v>
      </c>
      <c r="J263">
        <f t="shared" si="12"/>
        <v>9</v>
      </c>
      <c r="K263" t="str">
        <f t="shared" si="13"/>
        <v>Budget</v>
      </c>
      <c r="L263">
        <f t="shared" si="14"/>
        <v>38</v>
      </c>
    </row>
    <row r="264" spans="1:12" x14ac:dyDescent="0.3">
      <c r="A264" t="s">
        <v>110</v>
      </c>
      <c r="B264">
        <v>2015</v>
      </c>
      <c r="C264" s="1">
        <v>4</v>
      </c>
      <c r="D264">
        <v>7</v>
      </c>
      <c r="E264">
        <v>40026</v>
      </c>
      <c r="F264" t="s">
        <v>10</v>
      </c>
      <c r="G264" t="s">
        <v>11</v>
      </c>
      <c r="H264" t="s">
        <v>12</v>
      </c>
      <c r="I264">
        <v>0</v>
      </c>
      <c r="J264">
        <f t="shared" si="12"/>
        <v>10</v>
      </c>
      <c r="K264" t="str">
        <f t="shared" si="13"/>
        <v>Budget</v>
      </c>
      <c r="L264">
        <f t="shared" si="14"/>
        <v>37</v>
      </c>
    </row>
    <row r="265" spans="1:12" x14ac:dyDescent="0.3">
      <c r="A265" t="s">
        <v>111</v>
      </c>
      <c r="B265">
        <v>2017</v>
      </c>
      <c r="C265" s="1">
        <v>6.5</v>
      </c>
      <c r="D265">
        <v>8.6999999999999993</v>
      </c>
      <c r="E265">
        <v>21200</v>
      </c>
      <c r="F265" t="s">
        <v>10</v>
      </c>
      <c r="G265" t="s">
        <v>11</v>
      </c>
      <c r="H265" t="s">
        <v>12</v>
      </c>
      <c r="I265">
        <v>0</v>
      </c>
      <c r="J265">
        <f t="shared" si="12"/>
        <v>8</v>
      </c>
      <c r="K265" t="str">
        <f t="shared" si="13"/>
        <v>Budget</v>
      </c>
      <c r="L265">
        <f t="shared" si="14"/>
        <v>36</v>
      </c>
    </row>
    <row r="266" spans="1:12" x14ac:dyDescent="0.3">
      <c r="A266" t="s">
        <v>110</v>
      </c>
      <c r="B266">
        <v>2014</v>
      </c>
      <c r="C266" s="1">
        <v>3.65</v>
      </c>
      <c r="D266">
        <v>7</v>
      </c>
      <c r="E266">
        <v>35000</v>
      </c>
      <c r="F266" t="s">
        <v>10</v>
      </c>
      <c r="G266" t="s">
        <v>11</v>
      </c>
      <c r="H266" t="s">
        <v>12</v>
      </c>
      <c r="I266">
        <v>0</v>
      </c>
      <c r="J266">
        <f t="shared" si="12"/>
        <v>11</v>
      </c>
      <c r="K266" t="str">
        <f t="shared" si="13"/>
        <v>Budget</v>
      </c>
      <c r="L266">
        <f t="shared" si="14"/>
        <v>35</v>
      </c>
    </row>
    <row r="267" spans="1:12" x14ac:dyDescent="0.3">
      <c r="A267" t="s">
        <v>108</v>
      </c>
      <c r="B267">
        <v>2016</v>
      </c>
      <c r="C267" s="1">
        <v>8.35</v>
      </c>
      <c r="D267">
        <v>9.4</v>
      </c>
      <c r="E267">
        <v>19434</v>
      </c>
      <c r="F267" t="s">
        <v>14</v>
      </c>
      <c r="G267" t="s">
        <v>11</v>
      </c>
      <c r="H267" t="s">
        <v>12</v>
      </c>
      <c r="I267">
        <v>0</v>
      </c>
      <c r="J267">
        <f t="shared" si="12"/>
        <v>9</v>
      </c>
      <c r="K267" t="str">
        <f t="shared" si="13"/>
        <v>Budget</v>
      </c>
      <c r="L267">
        <f t="shared" si="14"/>
        <v>34</v>
      </c>
    </row>
    <row r="268" spans="1:12" x14ac:dyDescent="0.3">
      <c r="A268" t="s">
        <v>109</v>
      </c>
      <c r="B268">
        <v>2017</v>
      </c>
      <c r="C268" s="1">
        <v>4.8</v>
      </c>
      <c r="D268">
        <v>5.8</v>
      </c>
      <c r="E268">
        <v>19000</v>
      </c>
      <c r="F268" t="s">
        <v>10</v>
      </c>
      <c r="G268" t="s">
        <v>11</v>
      </c>
      <c r="H268" t="s">
        <v>12</v>
      </c>
      <c r="I268">
        <v>0</v>
      </c>
      <c r="J268">
        <f t="shared" si="12"/>
        <v>8</v>
      </c>
      <c r="K268" t="str">
        <f t="shared" si="13"/>
        <v>Budget</v>
      </c>
      <c r="L268">
        <f t="shared" si="14"/>
        <v>33</v>
      </c>
    </row>
    <row r="269" spans="1:12" x14ac:dyDescent="0.3">
      <c r="A269" t="s">
        <v>108</v>
      </c>
      <c r="B269">
        <v>2015</v>
      </c>
      <c r="C269" s="1">
        <v>6.7</v>
      </c>
      <c r="D269">
        <v>10</v>
      </c>
      <c r="E269">
        <v>18828</v>
      </c>
      <c r="F269" t="s">
        <v>10</v>
      </c>
      <c r="G269" t="s">
        <v>11</v>
      </c>
      <c r="H269" t="s">
        <v>12</v>
      </c>
      <c r="I269">
        <v>0</v>
      </c>
      <c r="J269">
        <f t="shared" si="12"/>
        <v>10</v>
      </c>
      <c r="K269" t="str">
        <f t="shared" si="13"/>
        <v>Budget</v>
      </c>
      <c r="L269">
        <f t="shared" si="14"/>
        <v>32</v>
      </c>
    </row>
    <row r="270" spans="1:12" x14ac:dyDescent="0.3">
      <c r="A270" t="s">
        <v>108</v>
      </c>
      <c r="B270">
        <v>2011</v>
      </c>
      <c r="C270" s="1">
        <v>4.0999999999999996</v>
      </c>
      <c r="D270">
        <v>10</v>
      </c>
      <c r="E270">
        <v>69341</v>
      </c>
      <c r="F270" t="s">
        <v>10</v>
      </c>
      <c r="G270" t="s">
        <v>11</v>
      </c>
      <c r="H270" t="s">
        <v>12</v>
      </c>
      <c r="I270">
        <v>0</v>
      </c>
      <c r="J270">
        <f t="shared" si="12"/>
        <v>14</v>
      </c>
      <c r="K270" t="str">
        <f t="shared" si="13"/>
        <v>Budget</v>
      </c>
      <c r="L270">
        <f t="shared" si="14"/>
        <v>31</v>
      </c>
    </row>
    <row r="271" spans="1:12" x14ac:dyDescent="0.3">
      <c r="A271" t="s">
        <v>108</v>
      </c>
      <c r="B271">
        <v>2009</v>
      </c>
      <c r="C271" s="1">
        <v>3</v>
      </c>
      <c r="D271">
        <v>10</v>
      </c>
      <c r="E271">
        <v>69562</v>
      </c>
      <c r="F271" t="s">
        <v>10</v>
      </c>
      <c r="G271" t="s">
        <v>11</v>
      </c>
      <c r="H271" t="s">
        <v>12</v>
      </c>
      <c r="I271">
        <v>0</v>
      </c>
      <c r="J271">
        <f t="shared" si="12"/>
        <v>16</v>
      </c>
      <c r="K271" t="str">
        <f t="shared" si="13"/>
        <v>Budget</v>
      </c>
      <c r="L271">
        <f t="shared" si="14"/>
        <v>30</v>
      </c>
    </row>
    <row r="272" spans="1:12" x14ac:dyDescent="0.3">
      <c r="A272" t="s">
        <v>108</v>
      </c>
      <c r="B272">
        <v>2015</v>
      </c>
      <c r="C272" s="1">
        <v>7.5</v>
      </c>
      <c r="D272">
        <v>10</v>
      </c>
      <c r="E272">
        <v>27600</v>
      </c>
      <c r="F272" t="s">
        <v>10</v>
      </c>
      <c r="G272" t="s">
        <v>11</v>
      </c>
      <c r="H272" t="s">
        <v>12</v>
      </c>
      <c r="I272">
        <v>0</v>
      </c>
      <c r="J272">
        <f t="shared" si="12"/>
        <v>10</v>
      </c>
      <c r="K272" t="str">
        <f t="shared" si="13"/>
        <v>Budget</v>
      </c>
      <c r="L272">
        <f t="shared" si="14"/>
        <v>29</v>
      </c>
    </row>
    <row r="273" spans="1:12" x14ac:dyDescent="0.3">
      <c r="A273" t="s">
        <v>111</v>
      </c>
      <c r="B273">
        <v>2010</v>
      </c>
      <c r="C273" s="1">
        <v>2.25</v>
      </c>
      <c r="D273">
        <v>7.5</v>
      </c>
      <c r="E273">
        <v>61203</v>
      </c>
      <c r="F273" t="s">
        <v>10</v>
      </c>
      <c r="G273" t="s">
        <v>11</v>
      </c>
      <c r="H273" t="s">
        <v>12</v>
      </c>
      <c r="I273">
        <v>0</v>
      </c>
      <c r="J273">
        <f t="shared" si="12"/>
        <v>15</v>
      </c>
      <c r="K273" t="str">
        <f t="shared" si="13"/>
        <v>Budget</v>
      </c>
      <c r="L273">
        <f t="shared" si="14"/>
        <v>28</v>
      </c>
    </row>
    <row r="274" spans="1:12" x14ac:dyDescent="0.3">
      <c r="A274" t="s">
        <v>109</v>
      </c>
      <c r="B274">
        <v>2014</v>
      </c>
      <c r="C274" s="1">
        <v>5.3</v>
      </c>
      <c r="D274">
        <v>6.8</v>
      </c>
      <c r="E274">
        <v>16500</v>
      </c>
      <c r="F274" t="s">
        <v>10</v>
      </c>
      <c r="G274" t="s">
        <v>11</v>
      </c>
      <c r="H274" t="s">
        <v>12</v>
      </c>
      <c r="I274">
        <v>0</v>
      </c>
      <c r="J274">
        <f t="shared" si="12"/>
        <v>11</v>
      </c>
      <c r="K274" t="str">
        <f t="shared" si="13"/>
        <v>Budget</v>
      </c>
      <c r="L274">
        <f t="shared" si="14"/>
        <v>27</v>
      </c>
    </row>
    <row r="275" spans="1:12" x14ac:dyDescent="0.3">
      <c r="A275" t="s">
        <v>108</v>
      </c>
      <c r="B275">
        <v>2016</v>
      </c>
      <c r="C275" s="1">
        <v>10.9</v>
      </c>
      <c r="D275">
        <v>13.6</v>
      </c>
      <c r="E275">
        <v>30753</v>
      </c>
      <c r="F275" t="s">
        <v>10</v>
      </c>
      <c r="G275" t="s">
        <v>11</v>
      </c>
      <c r="H275" t="s">
        <v>19</v>
      </c>
      <c r="I275">
        <v>0</v>
      </c>
      <c r="J275">
        <f t="shared" si="12"/>
        <v>9</v>
      </c>
      <c r="K275" t="str">
        <f t="shared" si="13"/>
        <v>Budget</v>
      </c>
      <c r="L275">
        <f t="shared" si="14"/>
        <v>26</v>
      </c>
    </row>
    <row r="276" spans="1:12" x14ac:dyDescent="0.3">
      <c r="A276" t="s">
        <v>108</v>
      </c>
      <c r="B276">
        <v>2015</v>
      </c>
      <c r="C276" s="1">
        <v>8.65</v>
      </c>
      <c r="D276">
        <v>13.6</v>
      </c>
      <c r="E276">
        <v>24800</v>
      </c>
      <c r="F276" t="s">
        <v>10</v>
      </c>
      <c r="G276" t="s">
        <v>11</v>
      </c>
      <c r="H276" t="s">
        <v>12</v>
      </c>
      <c r="I276">
        <v>0</v>
      </c>
      <c r="J276">
        <f t="shared" si="12"/>
        <v>10</v>
      </c>
      <c r="K276" t="str">
        <f t="shared" si="13"/>
        <v>Budget</v>
      </c>
      <c r="L276">
        <f t="shared" si="14"/>
        <v>25</v>
      </c>
    </row>
    <row r="277" spans="1:12" x14ac:dyDescent="0.3">
      <c r="A277" t="s">
        <v>108</v>
      </c>
      <c r="B277">
        <v>2015</v>
      </c>
      <c r="C277" s="1">
        <v>9.6999999999999993</v>
      </c>
      <c r="D277">
        <v>13.6</v>
      </c>
      <c r="E277">
        <v>21780</v>
      </c>
      <c r="F277" t="s">
        <v>10</v>
      </c>
      <c r="G277" t="s">
        <v>11</v>
      </c>
      <c r="H277" t="s">
        <v>12</v>
      </c>
      <c r="I277">
        <v>0</v>
      </c>
      <c r="J277">
        <f t="shared" si="12"/>
        <v>10</v>
      </c>
      <c r="K277" t="str">
        <f t="shared" si="13"/>
        <v>Budget</v>
      </c>
      <c r="L277">
        <f t="shared" si="14"/>
        <v>24</v>
      </c>
    </row>
    <row r="278" spans="1:12" x14ac:dyDescent="0.3">
      <c r="A278" t="s">
        <v>111</v>
      </c>
      <c r="B278">
        <v>2016</v>
      </c>
      <c r="C278" s="1">
        <v>6</v>
      </c>
      <c r="D278">
        <v>8.4</v>
      </c>
      <c r="E278">
        <v>4000</v>
      </c>
      <c r="F278" t="s">
        <v>10</v>
      </c>
      <c r="G278" t="s">
        <v>11</v>
      </c>
      <c r="H278" t="s">
        <v>12</v>
      </c>
      <c r="I278">
        <v>0</v>
      </c>
      <c r="J278">
        <f t="shared" si="12"/>
        <v>9</v>
      </c>
      <c r="K278" t="str">
        <f t="shared" si="13"/>
        <v>Budget</v>
      </c>
      <c r="L278">
        <f t="shared" si="14"/>
        <v>23</v>
      </c>
    </row>
    <row r="279" spans="1:12" x14ac:dyDescent="0.3">
      <c r="A279" t="s">
        <v>108</v>
      </c>
      <c r="B279">
        <v>2014</v>
      </c>
      <c r="C279" s="1">
        <v>6.25</v>
      </c>
      <c r="D279">
        <v>13.6</v>
      </c>
      <c r="E279">
        <v>40126</v>
      </c>
      <c r="F279" t="s">
        <v>10</v>
      </c>
      <c r="G279" t="s">
        <v>11</v>
      </c>
      <c r="H279" t="s">
        <v>12</v>
      </c>
      <c r="I279">
        <v>0</v>
      </c>
      <c r="J279">
        <f t="shared" si="12"/>
        <v>11</v>
      </c>
      <c r="K279" t="str">
        <f t="shared" si="13"/>
        <v>Budget</v>
      </c>
      <c r="L279">
        <f t="shared" si="14"/>
        <v>22</v>
      </c>
    </row>
    <row r="280" spans="1:12" x14ac:dyDescent="0.3">
      <c r="A280" t="s">
        <v>109</v>
      </c>
      <c r="B280">
        <v>2015</v>
      </c>
      <c r="C280" s="1">
        <v>5.25</v>
      </c>
      <c r="D280">
        <v>5.9</v>
      </c>
      <c r="E280">
        <v>14465</v>
      </c>
      <c r="F280" t="s">
        <v>10</v>
      </c>
      <c r="G280" t="s">
        <v>11</v>
      </c>
      <c r="H280" t="s">
        <v>12</v>
      </c>
      <c r="I280">
        <v>0</v>
      </c>
      <c r="J280">
        <f t="shared" si="12"/>
        <v>10</v>
      </c>
      <c r="K280" t="str">
        <f t="shared" si="13"/>
        <v>Budget</v>
      </c>
      <c r="L280">
        <f t="shared" si="14"/>
        <v>21</v>
      </c>
    </row>
    <row r="281" spans="1:12" x14ac:dyDescent="0.3">
      <c r="A281" t="s">
        <v>108</v>
      </c>
      <c r="B281">
        <v>2006</v>
      </c>
      <c r="C281" s="1">
        <v>2.1</v>
      </c>
      <c r="D281">
        <v>7.6</v>
      </c>
      <c r="E281">
        <v>50456</v>
      </c>
      <c r="F281" t="s">
        <v>10</v>
      </c>
      <c r="G281" t="s">
        <v>11</v>
      </c>
      <c r="H281" t="s">
        <v>12</v>
      </c>
      <c r="I281">
        <v>0</v>
      </c>
      <c r="J281">
        <f t="shared" si="12"/>
        <v>19</v>
      </c>
      <c r="K281" t="str">
        <f t="shared" si="13"/>
        <v>Budget</v>
      </c>
      <c r="L281">
        <f t="shared" si="14"/>
        <v>20</v>
      </c>
    </row>
    <row r="282" spans="1:12" x14ac:dyDescent="0.3">
      <c r="A282" t="s">
        <v>108</v>
      </c>
      <c r="B282">
        <v>2014</v>
      </c>
      <c r="C282" s="1">
        <v>8.25</v>
      </c>
      <c r="D282">
        <v>14</v>
      </c>
      <c r="E282">
        <v>63000</v>
      </c>
      <c r="F282" t="s">
        <v>14</v>
      </c>
      <c r="G282" t="s">
        <v>11</v>
      </c>
      <c r="H282" t="s">
        <v>12</v>
      </c>
      <c r="I282">
        <v>0</v>
      </c>
      <c r="J282">
        <f t="shared" si="12"/>
        <v>11</v>
      </c>
      <c r="K282" t="str">
        <f t="shared" si="13"/>
        <v>Budget</v>
      </c>
      <c r="L282">
        <f t="shared" si="14"/>
        <v>19</v>
      </c>
    </row>
    <row r="283" spans="1:12" x14ac:dyDescent="0.3">
      <c r="A283" t="s">
        <v>108</v>
      </c>
      <c r="B283">
        <v>2016</v>
      </c>
      <c r="C283" s="1">
        <v>8.99</v>
      </c>
      <c r="D283">
        <v>11.8</v>
      </c>
      <c r="E283">
        <v>9010</v>
      </c>
      <c r="F283" t="s">
        <v>10</v>
      </c>
      <c r="G283" t="s">
        <v>11</v>
      </c>
      <c r="H283" t="s">
        <v>12</v>
      </c>
      <c r="I283">
        <v>0</v>
      </c>
      <c r="J283">
        <f t="shared" si="12"/>
        <v>9</v>
      </c>
      <c r="K283" t="str">
        <f t="shared" si="13"/>
        <v>Budget</v>
      </c>
      <c r="L283">
        <f t="shared" si="14"/>
        <v>18</v>
      </c>
    </row>
    <row r="284" spans="1:12" x14ac:dyDescent="0.3">
      <c r="A284" t="s">
        <v>109</v>
      </c>
      <c r="B284">
        <v>2013</v>
      </c>
      <c r="C284" s="1">
        <v>3.5</v>
      </c>
      <c r="D284">
        <v>5.9</v>
      </c>
      <c r="E284">
        <v>9800</v>
      </c>
      <c r="F284" t="s">
        <v>10</v>
      </c>
      <c r="G284" t="s">
        <v>11</v>
      </c>
      <c r="H284" t="s">
        <v>12</v>
      </c>
      <c r="I284">
        <v>0</v>
      </c>
      <c r="J284">
        <f t="shared" si="12"/>
        <v>12</v>
      </c>
      <c r="K284" t="str">
        <f t="shared" si="13"/>
        <v>Budget</v>
      </c>
      <c r="L284">
        <f t="shared" si="14"/>
        <v>17</v>
      </c>
    </row>
    <row r="285" spans="1:12" x14ac:dyDescent="0.3">
      <c r="A285" t="s">
        <v>111</v>
      </c>
      <c r="B285">
        <v>2016</v>
      </c>
      <c r="C285" s="1">
        <v>7.4</v>
      </c>
      <c r="D285">
        <v>8.5</v>
      </c>
      <c r="E285">
        <v>15059</v>
      </c>
      <c r="F285" t="s">
        <v>10</v>
      </c>
      <c r="G285" t="s">
        <v>11</v>
      </c>
      <c r="H285" t="s">
        <v>19</v>
      </c>
      <c r="I285">
        <v>0</v>
      </c>
      <c r="J285">
        <f t="shared" si="12"/>
        <v>9</v>
      </c>
      <c r="K285" t="str">
        <f t="shared" si="13"/>
        <v>Budget</v>
      </c>
      <c r="L285">
        <f t="shared" si="14"/>
        <v>16</v>
      </c>
    </row>
    <row r="286" spans="1:12" x14ac:dyDescent="0.3">
      <c r="A286" t="s">
        <v>111</v>
      </c>
      <c r="B286">
        <v>2016</v>
      </c>
      <c r="C286" s="1">
        <v>5.65</v>
      </c>
      <c r="D286">
        <v>7.9</v>
      </c>
      <c r="E286">
        <v>28569</v>
      </c>
      <c r="F286" t="s">
        <v>10</v>
      </c>
      <c r="G286" t="s">
        <v>11</v>
      </c>
      <c r="H286" t="s">
        <v>12</v>
      </c>
      <c r="I286">
        <v>0</v>
      </c>
      <c r="J286">
        <f t="shared" si="12"/>
        <v>9</v>
      </c>
      <c r="K286" t="str">
        <f t="shared" si="13"/>
        <v>Budget</v>
      </c>
      <c r="L286">
        <f t="shared" si="14"/>
        <v>15</v>
      </c>
    </row>
    <row r="287" spans="1:12" x14ac:dyDescent="0.3">
      <c r="A287" t="s">
        <v>110</v>
      </c>
      <c r="B287">
        <v>2015</v>
      </c>
      <c r="C287" s="1">
        <v>5.75</v>
      </c>
      <c r="D287">
        <v>7.5</v>
      </c>
      <c r="E287">
        <v>44000</v>
      </c>
      <c r="F287" t="s">
        <v>10</v>
      </c>
      <c r="G287" t="s">
        <v>11</v>
      </c>
      <c r="H287" t="s">
        <v>19</v>
      </c>
      <c r="I287">
        <v>0</v>
      </c>
      <c r="J287">
        <f t="shared" si="12"/>
        <v>10</v>
      </c>
      <c r="K287" t="str">
        <f t="shared" si="13"/>
        <v>Budget</v>
      </c>
      <c r="L287">
        <f t="shared" si="14"/>
        <v>14</v>
      </c>
    </row>
    <row r="288" spans="1:12" x14ac:dyDescent="0.3">
      <c r="A288" t="s">
        <v>108</v>
      </c>
      <c r="B288">
        <v>2015</v>
      </c>
      <c r="C288" s="1">
        <v>8.4</v>
      </c>
      <c r="D288">
        <v>13.6</v>
      </c>
      <c r="E288">
        <v>34000</v>
      </c>
      <c r="F288" t="s">
        <v>10</v>
      </c>
      <c r="G288" t="s">
        <v>11</v>
      </c>
      <c r="H288" t="s">
        <v>12</v>
      </c>
      <c r="I288">
        <v>0</v>
      </c>
      <c r="J288">
        <f t="shared" si="12"/>
        <v>10</v>
      </c>
      <c r="K288" t="str">
        <f t="shared" si="13"/>
        <v>Budget</v>
      </c>
      <c r="L288">
        <f t="shared" si="14"/>
        <v>13</v>
      </c>
    </row>
    <row r="289" spans="1:12" x14ac:dyDescent="0.3">
      <c r="A289" t="s">
        <v>108</v>
      </c>
      <c r="B289">
        <v>2016</v>
      </c>
      <c r="C289" s="1">
        <v>10.11</v>
      </c>
      <c r="D289">
        <v>13.6</v>
      </c>
      <c r="E289">
        <v>10980</v>
      </c>
      <c r="F289" t="s">
        <v>10</v>
      </c>
      <c r="G289" t="s">
        <v>11</v>
      </c>
      <c r="H289" t="s">
        <v>12</v>
      </c>
      <c r="I289">
        <v>0</v>
      </c>
      <c r="J289">
        <f t="shared" si="12"/>
        <v>9</v>
      </c>
      <c r="K289" t="str">
        <f t="shared" si="13"/>
        <v>Budget</v>
      </c>
      <c r="L289">
        <f t="shared" si="14"/>
        <v>12</v>
      </c>
    </row>
    <row r="290" spans="1:12" x14ac:dyDescent="0.3">
      <c r="A290" t="s">
        <v>110</v>
      </c>
      <c r="B290">
        <v>2014</v>
      </c>
      <c r="C290" s="1">
        <v>4.5</v>
      </c>
      <c r="D290">
        <v>6.4</v>
      </c>
      <c r="E290">
        <v>19000</v>
      </c>
      <c r="F290" t="s">
        <v>10</v>
      </c>
      <c r="G290" t="s">
        <v>11</v>
      </c>
      <c r="H290" t="s">
        <v>12</v>
      </c>
      <c r="I290">
        <v>0</v>
      </c>
      <c r="J290">
        <f t="shared" si="12"/>
        <v>11</v>
      </c>
      <c r="K290" t="str">
        <f t="shared" si="13"/>
        <v>Budget</v>
      </c>
      <c r="L290">
        <f t="shared" si="14"/>
        <v>11</v>
      </c>
    </row>
    <row r="291" spans="1:12" x14ac:dyDescent="0.3">
      <c r="A291" t="s">
        <v>109</v>
      </c>
      <c r="B291">
        <v>2015</v>
      </c>
      <c r="C291" s="1">
        <v>5.4</v>
      </c>
      <c r="D291">
        <v>6.1</v>
      </c>
      <c r="E291">
        <v>31427</v>
      </c>
      <c r="F291" t="s">
        <v>10</v>
      </c>
      <c r="G291" t="s">
        <v>11</v>
      </c>
      <c r="H291" t="s">
        <v>12</v>
      </c>
      <c r="I291">
        <v>0</v>
      </c>
      <c r="J291">
        <f t="shared" si="12"/>
        <v>10</v>
      </c>
      <c r="K291" t="str">
        <f t="shared" si="13"/>
        <v>Budget</v>
      </c>
      <c r="L291">
        <f t="shared" si="14"/>
        <v>10</v>
      </c>
    </row>
    <row r="292" spans="1:12" x14ac:dyDescent="0.3">
      <c r="A292" t="s">
        <v>111</v>
      </c>
      <c r="B292">
        <v>2016</v>
      </c>
      <c r="C292" s="1">
        <v>6.4</v>
      </c>
      <c r="D292">
        <v>8.4</v>
      </c>
      <c r="E292">
        <v>12000</v>
      </c>
      <c r="F292" t="s">
        <v>10</v>
      </c>
      <c r="G292" t="s">
        <v>11</v>
      </c>
      <c r="H292" t="s">
        <v>12</v>
      </c>
      <c r="I292">
        <v>0</v>
      </c>
      <c r="J292">
        <f t="shared" si="12"/>
        <v>9</v>
      </c>
      <c r="K292" t="str">
        <f t="shared" si="13"/>
        <v>Budget</v>
      </c>
      <c r="L292">
        <f t="shared" si="14"/>
        <v>9</v>
      </c>
    </row>
    <row r="293" spans="1:12" x14ac:dyDescent="0.3">
      <c r="A293" t="s">
        <v>108</v>
      </c>
      <c r="B293">
        <v>2010</v>
      </c>
      <c r="C293" s="1">
        <v>3.25</v>
      </c>
      <c r="D293">
        <v>9.9</v>
      </c>
      <c r="E293">
        <v>38000</v>
      </c>
      <c r="F293" t="s">
        <v>10</v>
      </c>
      <c r="G293" t="s">
        <v>11</v>
      </c>
      <c r="H293" t="s">
        <v>12</v>
      </c>
      <c r="I293">
        <v>0</v>
      </c>
      <c r="J293">
        <f t="shared" si="12"/>
        <v>15</v>
      </c>
      <c r="K293" t="str">
        <f t="shared" si="13"/>
        <v>Budget</v>
      </c>
      <c r="L293">
        <f t="shared" si="14"/>
        <v>8</v>
      </c>
    </row>
    <row r="294" spans="1:12" x14ac:dyDescent="0.3">
      <c r="A294" t="s">
        <v>110</v>
      </c>
      <c r="B294">
        <v>2014</v>
      </c>
      <c r="C294" s="1">
        <v>3.75</v>
      </c>
      <c r="D294">
        <v>6.8</v>
      </c>
      <c r="E294">
        <v>33019</v>
      </c>
      <c r="F294" t="s">
        <v>10</v>
      </c>
      <c r="G294" t="s">
        <v>11</v>
      </c>
      <c r="H294" t="s">
        <v>12</v>
      </c>
      <c r="I294">
        <v>0</v>
      </c>
      <c r="J294">
        <f t="shared" si="12"/>
        <v>11</v>
      </c>
      <c r="K294" t="str">
        <f t="shared" si="13"/>
        <v>Budget</v>
      </c>
      <c r="L294">
        <f t="shared" si="14"/>
        <v>7</v>
      </c>
    </row>
    <row r="295" spans="1:12" x14ac:dyDescent="0.3">
      <c r="A295" t="s">
        <v>108</v>
      </c>
      <c r="B295">
        <v>2015</v>
      </c>
      <c r="C295" s="1">
        <v>8.5500000000000007</v>
      </c>
      <c r="D295">
        <v>13.09</v>
      </c>
      <c r="E295">
        <v>60076</v>
      </c>
      <c r="F295" t="s">
        <v>14</v>
      </c>
      <c r="G295" t="s">
        <v>11</v>
      </c>
      <c r="H295" t="s">
        <v>12</v>
      </c>
      <c r="I295">
        <v>0</v>
      </c>
      <c r="J295">
        <f t="shared" si="12"/>
        <v>10</v>
      </c>
      <c r="K295" t="str">
        <f t="shared" si="13"/>
        <v>Budget</v>
      </c>
      <c r="L295">
        <f t="shared" si="14"/>
        <v>6</v>
      </c>
    </row>
    <row r="296" spans="1:12" x14ac:dyDescent="0.3">
      <c r="A296" t="s">
        <v>108</v>
      </c>
      <c r="B296">
        <v>2016</v>
      </c>
      <c r="C296" s="1">
        <v>9.5</v>
      </c>
      <c r="D296">
        <v>11.6</v>
      </c>
      <c r="E296">
        <v>33988</v>
      </c>
      <c r="F296" t="s">
        <v>14</v>
      </c>
      <c r="G296" t="s">
        <v>11</v>
      </c>
      <c r="H296" t="s">
        <v>12</v>
      </c>
      <c r="I296">
        <v>0</v>
      </c>
      <c r="J296">
        <f t="shared" si="12"/>
        <v>9</v>
      </c>
      <c r="K296" t="str">
        <f t="shared" si="13"/>
        <v>Budget</v>
      </c>
      <c r="L296">
        <f t="shared" si="14"/>
        <v>5</v>
      </c>
    </row>
    <row r="297" spans="1:12" x14ac:dyDescent="0.3">
      <c r="A297" t="s">
        <v>109</v>
      </c>
      <c r="B297">
        <v>2015</v>
      </c>
      <c r="C297" s="1">
        <v>4</v>
      </c>
      <c r="D297">
        <v>5.9</v>
      </c>
      <c r="E297">
        <v>60000</v>
      </c>
      <c r="F297" t="s">
        <v>10</v>
      </c>
      <c r="G297" t="s">
        <v>11</v>
      </c>
      <c r="H297" t="s">
        <v>12</v>
      </c>
      <c r="I297">
        <v>0</v>
      </c>
      <c r="J297">
        <f t="shared" si="12"/>
        <v>10</v>
      </c>
      <c r="K297" t="str">
        <f t="shared" si="13"/>
        <v>Budget</v>
      </c>
      <c r="L297">
        <f t="shared" si="14"/>
        <v>4</v>
      </c>
    </row>
    <row r="298" spans="1:12" x14ac:dyDescent="0.3">
      <c r="A298" t="s">
        <v>108</v>
      </c>
      <c r="B298">
        <v>2009</v>
      </c>
      <c r="C298" s="1">
        <v>3.35</v>
      </c>
      <c r="D298">
        <v>11</v>
      </c>
      <c r="E298">
        <v>87934</v>
      </c>
      <c r="F298" t="s">
        <v>10</v>
      </c>
      <c r="G298" t="s">
        <v>11</v>
      </c>
      <c r="H298" t="s">
        <v>12</v>
      </c>
      <c r="I298">
        <v>0</v>
      </c>
      <c r="J298">
        <f t="shared" si="12"/>
        <v>16</v>
      </c>
      <c r="K298" t="str">
        <f t="shared" si="13"/>
        <v>Budget</v>
      </c>
      <c r="L298">
        <f t="shared" si="14"/>
        <v>3</v>
      </c>
    </row>
    <row r="299" spans="1:12" x14ac:dyDescent="0.3">
      <c r="A299" t="s">
        <v>108</v>
      </c>
      <c r="B299">
        <v>2017</v>
      </c>
      <c r="C299" s="1">
        <v>11.5</v>
      </c>
      <c r="D299">
        <v>12.5</v>
      </c>
      <c r="E299">
        <v>9000</v>
      </c>
      <c r="F299" t="s">
        <v>14</v>
      </c>
      <c r="G299" t="s">
        <v>11</v>
      </c>
      <c r="H299" t="s">
        <v>12</v>
      </c>
      <c r="I299">
        <v>0</v>
      </c>
      <c r="J299">
        <f t="shared" si="12"/>
        <v>8</v>
      </c>
      <c r="K299" t="str">
        <f t="shared" si="13"/>
        <v>Budget</v>
      </c>
      <c r="L299">
        <f t="shared" si="14"/>
        <v>2</v>
      </c>
    </row>
    <row r="300" spans="1:12" x14ac:dyDescent="0.3">
      <c r="A300" t="s">
        <v>109</v>
      </c>
      <c r="B300">
        <v>2016</v>
      </c>
      <c r="C300" s="1">
        <v>5.3</v>
      </c>
      <c r="D300">
        <v>5.9</v>
      </c>
      <c r="E300">
        <v>5464</v>
      </c>
      <c r="F300" t="s">
        <v>10</v>
      </c>
      <c r="G300" t="s">
        <v>11</v>
      </c>
      <c r="H300" t="s">
        <v>12</v>
      </c>
      <c r="I300">
        <v>0</v>
      </c>
      <c r="J300">
        <f t="shared" si="12"/>
        <v>9</v>
      </c>
      <c r="K300" t="str">
        <f t="shared" si="13"/>
        <v>Budget</v>
      </c>
      <c r="L300">
        <f t="shared" si="14"/>
        <v>1</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1ADB98-DE02-4A84-A851-F4C29D660B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car details v4</vt:lpstr>
      <vt:lpstr>Car details v3</vt:lpstr>
      <vt:lpstr>CAR DETAILS FROM CAR DEKHO</vt:lpstr>
      <vt:lpstr>pivot table</vt:lpstr>
      <vt:lpstr>dashboared</vt:lpstr>
      <vt:lpstr>car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shashijangid2410@outlook.com</dc:creator>
  <cp:lastModifiedBy>shashijangid2410@outlook.com</cp:lastModifiedBy>
  <dcterms:created xsi:type="dcterms:W3CDTF">2026-02-23T12:27:40Z</dcterms:created>
  <dcterms:modified xsi:type="dcterms:W3CDTF">2026-02-23T17:29:20Z</dcterms:modified>
</cp:coreProperties>
</file>